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2.xml" ContentType="application/vnd.ms-excel.person+xml"/>
  <Override PartName="/xl/persons/person17.xml" ContentType="application/vnd.ms-excel.person+xml"/>
  <Override PartName="/xl/persons/person38.xml" ContentType="application/vnd.ms-excel.person+xml"/>
  <Override PartName="/xl/persons/person89.xml" ContentType="application/vnd.ms-excel.person+xml"/>
  <Override PartName="/xl/persons/person110.xml" ContentType="application/vnd.ms-excel.person+xml"/>
  <Override PartName="/xl/persons/person121.xml" ContentType="application/vnd.ms-excel.person+xml"/>
  <Override PartName="/xl/persons/person61.xml" ContentType="application/vnd.ms-excel.person+xml"/>
  <Override PartName="/xl/persons/person8.xml" ContentType="application/vnd.ms-excel.person+xml"/>
  <Override PartName="/xl/persons/person27.xml" ContentType="application/vnd.ms-excel.person+xml"/>
  <Override PartName="/xl/persons/person79.xml" ContentType="application/vnd.ms-excel.person+xml"/>
  <Override PartName="/xl/persons/person100.xml" ContentType="application/vnd.ms-excel.person+xml"/>
  <Override PartName="/xl/persons/person48.xml" ContentType="application/vnd.ms-excel.person+xml"/>
  <Override PartName="/xl/persons/person112.xml" ContentType="application/vnd.ms-excel.person+xml"/>
  <Override PartName="/xl/persons/person131.xml" ContentType="application/vnd.ms-excel.person+xml"/>
  <Override PartName="/xl/persons/person21.xml" ContentType="application/vnd.ms-excel.person+xml"/>
  <Override PartName="/xl/persons/person70.xml" ContentType="application/vnd.ms-excel.person+xml"/>
  <Override PartName="/xl/persons/person91.xml" ContentType="application/vnd.ms-excel.person+xml"/>
  <Override PartName="/xl/persons/person39.xml" ContentType="application/vnd.ms-excel.person+xml"/>
  <Override PartName="/xl/persons/person102.xml" ContentType="application/vnd.ms-excel.person+xml"/>
  <Override PartName="/xl/persons/person123.xml" ContentType="application/vnd.ms-excel.person+xml"/>
  <Override PartName="/xl/persons/person62.xml" ContentType="application/vnd.ms-excel.person+xml"/>
  <Override PartName="/xl/persons/person81.xml" ContentType="application/vnd.ms-excel.person+xml"/>
  <Override PartName="/xl/persons/person10.xml" ContentType="application/vnd.ms-excel.person+xml"/>
  <Override PartName="/xl/persons/person29.xml" ContentType="application/vnd.ms-excel.person+xml"/>
  <Override PartName="/xl/persons/person50.xml" ContentType="application/vnd.ms-excel.person+xml"/>
  <Override PartName="/xl/persons/person92.xml" ContentType="application/vnd.ms-excel.person+xml"/>
  <Override PartName="/xl/persons/person113.xml" ContentType="application/vnd.ms-excel.person+xml"/>
  <Override PartName="/xl/persons/person134.xml" ContentType="application/vnd.ms-excel.person+xml"/>
  <Override PartName="/xl/persons/person71.xml" ContentType="application/vnd.ms-excel.person+xml"/>
  <Override PartName="/xl/persons/person42.xml" ContentType="application/vnd.ms-excel.person+xml"/>
  <Override PartName="/xl/persons/person20.xml" ContentType="application/vnd.ms-excel.person+xml"/>
  <Override PartName="/xl/persons/person82.xml" ContentType="application/vnd.ms-excel.person+xml"/>
  <Override PartName="/xl/persons/person103.xml" ContentType="application/vnd.ms-excel.person+xml"/>
  <Override PartName="/xl/persons/person36.xml" ContentType="application/vnd.ms-excel.person+xml"/>
  <Override PartName="/xl/persons/person15.xml" ContentType="application/vnd.ms-excel.person+xml"/>
  <Override PartName="/xl/persons/person87.xml" ContentType="application/vnd.ms-excel.person+xml"/>
  <Override PartName="/xl/persons/person108.xml" ContentType="application/vnd.ms-excel.person+xml"/>
  <Override PartName="/xl/persons/person126.xml" ContentType="application/vnd.ms-excel.person+xml"/>
  <Override PartName="/xl/persons/person124.xml" ContentType="application/vnd.ms-excel.person+xml"/>
  <Override PartName="/xl/persons/person66.xml" ContentType="application/vnd.ms-excel.person+xml"/>
  <Override PartName="/xl/persons/person60.xml" ContentType="application/vnd.ms-excel.person+xml"/>
  <Override PartName="/xl/persons/person56.xml" ContentType="application/vnd.ms-excel.person+xml"/>
  <Override PartName="/xl/persons/person31.xml" ContentType="application/vnd.ms-excel.person+xml"/>
  <Override PartName="/xl/persons/person5.xml" ContentType="application/vnd.ms-excel.person+xml"/>
  <Override PartName="/xl/persons/person9.xml" ContentType="application/vnd.ms-excel.person+xml"/>
  <Override PartName="/xl/persons/person72.xml" ContentType="application/vnd.ms-excel.person+xml"/>
  <Override PartName="/xl/persons/person77.xml" ContentType="application/vnd.ms-excel.person+xml"/>
  <Override PartName="/xl/persons/person93.xml" ContentType="application/vnd.ms-excel.person+xml"/>
  <Override PartName="/xl/persons/person98.xml" ContentType="application/vnd.ms-excel.person+xml"/>
  <Override PartName="/xl/persons/person119.xml" ContentType="application/vnd.ms-excel.person+xml"/>
  <Override PartName="/xl/persons/person47.xml" ContentType="application/vnd.ms-excel.person+xml"/>
  <Override PartName="/xl/persons/person24.xml" ContentType="application/vnd.ms-excel.person+xml"/>
  <Override PartName="/xl/persons/person114.xml" ContentType="application/vnd.ms-excel.person+xml"/>
  <Override PartName="/xl/persons/person135.xml" ContentType="application/vnd.ms-excel.person+xml"/>
  <Override PartName="/xl/persons/person68.xml" ContentType="application/vnd.ms-excel.person+xml"/>
  <Override PartName="/xl/persons/person65.xml" ContentType="application/vnd.ms-excel.person+xml"/>
  <Override PartName="/xl/persons/person41.xml" ContentType="application/vnd.ms-excel.person+xml"/>
  <Override PartName="/xl/persons/person19.xml" ContentType="application/vnd.ms-excel.person+xml"/>
  <Override PartName="/xl/persons/person83.xml" ContentType="application/vnd.ms-excel.person+xml"/>
  <Override PartName="/xl/persons/person88.xml" ContentType="application/vnd.ms-excel.person+xml"/>
  <Override PartName="/xl/persons/person109.xml" ContentType="application/vnd.ms-excel.person+xml"/>
  <Override PartName="/xl/persons/person130.xml" ContentType="application/vnd.ms-excel.person+xml"/>
  <Override PartName="/xl/persons/person14.xml" ContentType="application/vnd.ms-excel.person+xml"/>
  <Override PartName="/xl/persons/person35.xml" ContentType="application/vnd.ms-excel.person+xml"/>
  <Override PartName="/xl/persons/person104.xml" ContentType="application/vnd.ms-excel.person+xml"/>
  <Override PartName="/xl/persons/person125.xml" ContentType="application/vnd.ms-excel.person+xml"/>
  <Override PartName="/xl/persons/person59.xml" ContentType="application/vnd.ms-excel.person+xml"/>
  <Override PartName="/xl/persons/person54.xml" ContentType="application/vnd.ms-excel.person+xml"/>
  <Override PartName="/xl/persons/person13.xml" ContentType="application/vnd.ms-excel.person+xml"/>
  <Override PartName="/xl/persons/person30.xml" ContentType="application/vnd.ms-excel.person+xml"/>
  <Override PartName="/xl/persons/person78.xml" ContentType="application/vnd.ms-excel.person+xml"/>
  <Override PartName="/xl/persons/person99.xml" ContentType="application/vnd.ms-excel.person+xml"/>
  <Override PartName="/xl/persons/person120.xml" ContentType="application/vnd.ms-excel.person+xml"/>
  <Override PartName="/xl/persons/person52.xml" ContentType="application/vnd.ms-excel.person+xml"/>
  <Override PartName="/xl/persons/person0.xml" ContentType="application/vnd.ms-excel.person+xml"/>
  <Override PartName="/xl/persons/person7.xml" ContentType="application/vnd.ms-excel.person+xml"/>
  <Override PartName="/xl/persons/person46.xml" ContentType="application/vnd.ms-excel.person+xml"/>
  <Override PartName="/xl/persons/person73.xml" ContentType="application/vnd.ms-excel.person+xml"/>
  <Override PartName="/xl/persons/person94.xml" ContentType="application/vnd.ms-excel.person+xml"/>
  <Override PartName="/xl/persons/person115.xml" ContentType="application/vnd.ms-excel.person+xml"/>
  <Override PartName="/xl/persons/person.xml" ContentType="application/vnd.ms-excel.person+xml"/>
  <Override PartName="/xl/persons/person111.xml" ContentType="application/vnd.ms-excel.person+xml"/>
  <Override PartName="/xl/persons/person90.xml" ContentType="application/vnd.ms-excel.person+xml"/>
  <Override PartName="/xl/persons/person69.xml" ContentType="application/vnd.ms-excel.person+xml"/>
  <Override PartName="/xl/persons/person23.xml" ContentType="application/vnd.ms-excel.person+xml"/>
  <Override PartName="/xl/persons/person133.xml" ContentType="application/vnd.ms-excel.person+xml"/>
  <Override PartName="/xl/persons/person129.xml" ContentType="application/vnd.ms-excel.person+xml"/>
  <Override PartName="/xl/persons/person107.xml" ContentType="application/vnd.ms-excel.person+xml"/>
  <Override PartName="/xl/persons/person86.xml" ContentType="application/vnd.ms-excel.person+xml"/>
  <Override PartName="/xl/persons/person64.xml" ContentType="application/vnd.ms-excel.person+xml"/>
  <Override PartName="/xl/persons/person18.xml" ContentType="application/vnd.ms-excel.person+xml"/>
  <Override PartName="/xl/persons/person37.xml" ContentType="application/vnd.ms-excel.person+xml"/>
  <Override PartName="/xl/persons/person40.xml" ContentType="application/vnd.ms-excel.person+xml"/>
  <Override PartName="/xl/persons/person80.xml" ContentType="application/vnd.ms-excel.person+xml"/>
  <Override PartName="/xl/persons/person12.xml" ContentType="application/vnd.ms-excel.person+xml"/>
  <Override PartName="/xl/persons/person58.xml" ContentType="application/vnd.ms-excel.person+xml"/>
  <Override PartName="/xl/persons/person122.xml" ContentType="application/vnd.ms-excel.person+xml"/>
  <Override PartName="/xl/persons/person118.xml" ContentType="application/vnd.ms-excel.person+xml"/>
  <Override PartName="/xl/persons/person101.xml" ContentType="application/vnd.ms-excel.person+xml"/>
  <Override PartName="/xl/persons/person96.xml" ContentType="application/vnd.ms-excel.person+xml"/>
  <Override PartName="/xl/persons/person75.xml" ContentType="application/vnd.ms-excel.person+xml"/>
  <Override PartName="/xl/persons/person49.xml" ContentType="application/vnd.ms-excel.person+xml"/>
  <Override PartName="/xl/persons/person33.xml" ContentType="application/vnd.ms-excel.person+xml"/>
  <Override PartName="/xl/persons/person28.xml" ContentType="application/vnd.ms-excel.person+xml"/>
  <Override PartName="/xl/persons/person6.xml" ContentType="application/vnd.ms-excel.person+xml"/>
  <Override PartName="/xl/persons/person51.xml" ContentType="application/vnd.ms-excel.person+xml"/>
  <Override PartName="/xl/persons/person53.xml" ContentType="application/vnd.ms-excel.person+xml"/>
  <Override PartName="/xl/persons/person1.xml" ContentType="application/vnd.ms-excel.person+xml"/>
  <Override PartName="/xl/persons/person132.xml" ContentType="application/vnd.ms-excel.person+xml"/>
  <Override PartName="/xl/persons/person128.xml" ContentType="application/vnd.ms-excel.person+xml"/>
  <Override PartName="/xl/persons/person106.xml" ContentType="application/vnd.ms-excel.person+xml"/>
  <Override PartName="/xl/persons/person85.xml" ContentType="application/vnd.ms-excel.person+xml"/>
  <Override PartName="/xl/persons/person22.xml" ContentType="application/vnd.ms-excel.person+xml"/>
  <Override PartName="/xl/persons/person43.xml" ContentType="application/vnd.ms-excel.person+xml"/>
  <Override PartName="/xl/persons/person63.xml" ContentType="application/vnd.ms-excel.person+xml"/>
  <Override PartName="/xl/persons/person11.xml" ContentType="application/vnd.ms-excel.person+xml"/>
  <Override PartName="/xl/persons/person32.xml" ContentType="application/vnd.ms-excel.person+xml"/>
  <Override PartName="/xl/persons/person55.xml" ContentType="application/vnd.ms-excel.person+xml"/>
  <Override PartName="/xl/persons/person74.xml" ContentType="application/vnd.ms-excel.person+xml"/>
  <Override PartName="/xl/persons/person95.xml" ContentType="application/vnd.ms-excel.person+xml"/>
  <Override PartName="/xl/persons/person117.xml" ContentType="application/vnd.ms-excel.person+xml"/>
  <Override PartName="/xl/persons/person44.xml" ContentType="application/vnd.ms-excel.person+xml"/>
  <Override PartName="/xl/persons/person3.xml" ContentType="application/vnd.ms-excel.person+xml"/>
  <Override PartName="/xl/persons/person26.xml" ContentType="application/vnd.ms-excel.person+xml"/>
  <Override PartName="/xl/persons/person4.xml" ContentType="application/vnd.ms-excel.person+xml"/>
  <Override PartName="/xl/persons/person84.xml" ContentType="application/vnd.ms-excel.person+xml"/>
  <Override PartName="/xl/persons/person127.xml" ContentType="application/vnd.ms-excel.person+xml"/>
  <Override PartName="/xl/persons/person34.xml" ContentType="application/vnd.ms-excel.person+xml"/>
  <Override PartName="/xl/persons/person105.xml" ContentType="application/vnd.ms-excel.person+xml"/>
  <Override PartName="/xl/persons/person16.xml" ContentType="application/vnd.ms-excel.person+xml"/>
  <Override PartName="/xl/persons/person57.xml" ContentType="application/vnd.ms-excel.person+xml"/>
  <Override PartName="/xl/persons/person76.xml" ContentType="application/vnd.ms-excel.person+xml"/>
  <Override PartName="/xl/persons/person25.xml" ContentType="application/vnd.ms-excel.person+xml"/>
  <Override PartName="/xl/persons/person45.xml" ContentType="application/vnd.ms-excel.person+xml"/>
  <Override PartName="/xl/persons/person97.xml" ContentType="application/vnd.ms-excel.person+xml"/>
  <Override PartName="/xl/persons/person116.xml" ContentType="application/vnd.ms-excel.person+xml"/>
  <Override PartName="/xl/persons/person67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d.docs.live.net/ae03cc532d4a2e71/Desktop/SOMA LHL2526/"/>
    </mc:Choice>
  </mc:AlternateContent>
  <xr:revisionPtr revIDLastSave="989" documentId="8_{E1DD13C4-0FE5-42EE-8E51-F7494F454CAA}" xr6:coauthVersionLast="47" xr6:coauthVersionMax="47" xr10:uidLastSave="{F0E22B07-66BF-4A73-B355-B66274A6B232}"/>
  <bookViews>
    <workbookView xWindow="-120" yWindow="-120" windowWidth="29040" windowHeight="15840" tabRatio="1000" activeTab="6" xr2:uid="{00000000-000D-0000-FFFF-FFFF00000000}"/>
  </bookViews>
  <sheets>
    <sheet name="kdy" sheetId="1" r:id="rId1"/>
    <sheet name="1k" sheetId="48" r:id="rId2"/>
    <sheet name="2k" sheetId="50" r:id="rId3"/>
    <sheet name="3k" sheetId="51" r:id="rId4"/>
    <sheet name="JH2" sheetId="55" r:id="rId5"/>
    <sheet name="HS" sheetId="56" r:id="rId6"/>
    <sheet name="stat" sheetId="54" r:id="rId7"/>
    <sheet name="KB" sheetId="57" r:id="rId8"/>
    <sheet name="zápis" sheetId="11" r:id="rId9"/>
    <sheet name="SOM" sheetId="12" r:id="rId10"/>
    <sheet name="Tyg" sheetId="15" r:id="rId11"/>
    <sheet name="NUG" sheetId="13" r:id="rId12"/>
    <sheet name="Nek" sheetId="18" r:id="rId13"/>
    <sheet name="Těch" sheetId="17" r:id="rId14"/>
    <sheet name="Hea" sheetId="14" r:id="rId15"/>
    <sheet name="HTZ" sheetId="16" r:id="rId16"/>
    <sheet name="BYS" sheetId="27" r:id="rId17"/>
    <sheet name="FL" sheetId="24" r:id="rId18"/>
    <sheet name="Bob" sheetId="30" r:id="rId19"/>
    <sheet name="Pet" sheetId="26" r:id="rId20"/>
    <sheet name="Cyk" sheetId="23" r:id="rId21"/>
    <sheet name="ISL" sheetId="33" r:id="rId22"/>
    <sheet name="LDM" sheetId="22" r:id="rId23"/>
    <sheet name="SLO" sheetId="25" r:id="rId24"/>
    <sheet name="Raf" sheetId="21" r:id="rId25"/>
    <sheet name="ORL" sheetId="42" r:id="rId26"/>
    <sheet name="UDA" sheetId="31" r:id="rId27"/>
    <sheet name="ČVO" sheetId="37" r:id="rId28"/>
    <sheet name="Srš" sheetId="32" r:id="rId29"/>
    <sheet name="LUK" sheetId="38" r:id="rId30"/>
    <sheet name="Ráj" sheetId="20" r:id="rId31"/>
    <sheet name="Ští" sheetId="39" r:id="rId32"/>
    <sheet name="OMB" sheetId="34" r:id="rId33"/>
    <sheet name="HTr" sheetId="35" r:id="rId34"/>
    <sheet name="Sna" sheetId="36" r:id="rId35"/>
    <sheet name="Jed" sheetId="41" r:id="rId36"/>
    <sheet name="HČe" sheetId="43" r:id="rId37"/>
    <sheet name="List5" sheetId="40" state="hidden" r:id="rId38"/>
    <sheet name="GPDR" sheetId="44" r:id="rId39"/>
    <sheet name="dlužní BULDOCI" sheetId="45" r:id="rId40"/>
  </sheets>
  <externalReferences>
    <externalReference r:id="rId41"/>
  </externalReferences>
  <definedNames>
    <definedName name="__xlfn_AGGREGATE">NA()</definedName>
  </definedNames>
  <calcPr calcId="181029"/>
</workbook>
</file>

<file path=xl/calcChain.xml><?xml version="1.0" encoding="utf-8"?>
<calcChain xmlns="http://schemas.openxmlformats.org/spreadsheetml/2006/main">
  <c r="B502" i="54" l="1"/>
  <c r="C502" i="54"/>
  <c r="D502" i="54"/>
  <c r="E502" i="54"/>
  <c r="H502" i="54"/>
  <c r="I502" i="54"/>
  <c r="J502" i="54"/>
  <c r="L502" i="54"/>
  <c r="B498" i="54"/>
  <c r="C498" i="54"/>
  <c r="D498" i="54"/>
  <c r="E498" i="54"/>
  <c r="H498" i="54"/>
  <c r="I498" i="54"/>
  <c r="J498" i="54"/>
  <c r="L498" i="54"/>
  <c r="B499" i="54"/>
  <c r="C499" i="54"/>
  <c r="D499" i="54"/>
  <c r="E499" i="54"/>
  <c r="H499" i="54"/>
  <c r="I499" i="54"/>
  <c r="J499" i="54"/>
  <c r="L499" i="54"/>
  <c r="B500" i="54"/>
  <c r="C500" i="54"/>
  <c r="D500" i="54"/>
  <c r="E500" i="54"/>
  <c r="H500" i="54"/>
  <c r="I500" i="54"/>
  <c r="J500" i="54"/>
  <c r="L500" i="54"/>
  <c r="B501" i="54"/>
  <c r="C501" i="54"/>
  <c r="D501" i="54"/>
  <c r="E501" i="54"/>
  <c r="H501" i="54"/>
  <c r="I501" i="54"/>
  <c r="J501" i="54"/>
  <c r="L501" i="54"/>
  <c r="H610" i="54"/>
  <c r="I610" i="54"/>
  <c r="J610" i="54"/>
  <c r="L610" i="54"/>
  <c r="A574" i="54"/>
  <c r="B574" i="54"/>
  <c r="C574" i="54"/>
  <c r="D574" i="54"/>
  <c r="E574" i="54"/>
  <c r="H574" i="54"/>
  <c r="I574" i="54"/>
  <c r="J574" i="54"/>
  <c r="L574" i="54"/>
  <c r="BC42" i="51"/>
  <c r="BB42" i="51"/>
  <c r="AZ42" i="51"/>
  <c r="AV42" i="51"/>
  <c r="BC40" i="51"/>
  <c r="BB40" i="51"/>
  <c r="AZ40" i="51"/>
  <c r="AV40" i="51"/>
  <c r="BC38" i="51"/>
  <c r="BB38" i="51"/>
  <c r="AZ38" i="51"/>
  <c r="AV38" i="51"/>
  <c r="BC36" i="51"/>
  <c r="BB36" i="51"/>
  <c r="AZ36" i="51"/>
  <c r="AV36" i="51"/>
  <c r="AQ35" i="51"/>
  <c r="AN35" i="51"/>
  <c r="AK35" i="51"/>
  <c r="AH35" i="51"/>
  <c r="K500" i="54" l="1"/>
  <c r="G500" i="54" s="1"/>
  <c r="K502" i="54"/>
  <c r="G502" i="54" s="1"/>
  <c r="K499" i="54"/>
  <c r="G499" i="54" s="1"/>
  <c r="K498" i="54"/>
  <c r="G498" i="54" s="1"/>
  <c r="K501" i="54"/>
  <c r="G501" i="54" s="1"/>
  <c r="K610" i="54"/>
  <c r="G610" i="54" s="1"/>
  <c r="K574" i="54"/>
  <c r="G574" i="54" s="1"/>
  <c r="H351" i="54"/>
  <c r="I351" i="54"/>
  <c r="J351" i="54"/>
  <c r="L351" i="54"/>
  <c r="B642" i="54"/>
  <c r="C642" i="54"/>
  <c r="D642" i="54"/>
  <c r="E642" i="54"/>
  <c r="H642" i="54"/>
  <c r="I642" i="54"/>
  <c r="J642" i="54"/>
  <c r="L642" i="54"/>
  <c r="B643" i="54"/>
  <c r="C643" i="54"/>
  <c r="D643" i="54"/>
  <c r="E643" i="54"/>
  <c r="H643" i="54"/>
  <c r="I643" i="54"/>
  <c r="J643" i="54"/>
  <c r="L643" i="54"/>
  <c r="K351" i="54" l="1"/>
  <c r="G351" i="54"/>
  <c r="K642" i="54"/>
  <c r="G642" i="54" s="1"/>
  <c r="K643" i="54"/>
  <c r="G643" i="54" s="1"/>
  <c r="B608" i="54"/>
  <c r="C608" i="54"/>
  <c r="D608" i="54"/>
  <c r="E608" i="54"/>
  <c r="H608" i="54"/>
  <c r="I608" i="54"/>
  <c r="J608" i="54"/>
  <c r="L608" i="54"/>
  <c r="B609" i="54"/>
  <c r="C609" i="54"/>
  <c r="D609" i="54"/>
  <c r="E609" i="54"/>
  <c r="H609" i="54"/>
  <c r="I609" i="54"/>
  <c r="J609" i="54"/>
  <c r="L609" i="54"/>
  <c r="B350" i="54"/>
  <c r="C350" i="54"/>
  <c r="D350" i="54"/>
  <c r="E350" i="54"/>
  <c r="F350" i="54"/>
  <c r="H350" i="54"/>
  <c r="I350" i="54"/>
  <c r="J350" i="54"/>
  <c r="L350" i="54"/>
  <c r="H754" i="54"/>
  <c r="I754" i="54"/>
  <c r="J754" i="54"/>
  <c r="L754" i="54"/>
  <c r="B424" i="54"/>
  <c r="C424" i="54"/>
  <c r="D424" i="54"/>
  <c r="E424" i="54"/>
  <c r="H424" i="54"/>
  <c r="I424" i="54"/>
  <c r="J424" i="54"/>
  <c r="L424" i="54"/>
  <c r="B422" i="54"/>
  <c r="C422" i="54"/>
  <c r="D422" i="54"/>
  <c r="E422" i="54"/>
  <c r="H422" i="54"/>
  <c r="I422" i="54"/>
  <c r="J422" i="54"/>
  <c r="L422" i="54"/>
  <c r="B423" i="54"/>
  <c r="C423" i="54"/>
  <c r="D423" i="54"/>
  <c r="E423" i="54"/>
  <c r="H423" i="54"/>
  <c r="I423" i="54"/>
  <c r="J423" i="54"/>
  <c r="L423" i="54"/>
  <c r="K608" i="54" l="1"/>
  <c r="G608" i="54" s="1"/>
  <c r="K609" i="54"/>
  <c r="G609" i="54" s="1"/>
  <c r="K754" i="54"/>
  <c r="G754" i="54" s="1"/>
  <c r="K350" i="54"/>
  <c r="G350" i="54" s="1"/>
  <c r="K424" i="54"/>
  <c r="G424" i="54" s="1"/>
  <c r="K423" i="54"/>
  <c r="G423" i="54" s="1"/>
  <c r="K422" i="54"/>
  <c r="G422" i="54" s="1"/>
  <c r="H718" i="54"/>
  <c r="I718" i="54"/>
  <c r="J718" i="54"/>
  <c r="L718" i="54"/>
  <c r="H719" i="54"/>
  <c r="I719" i="54"/>
  <c r="J719" i="54"/>
  <c r="L719" i="54"/>
  <c r="H91" i="54"/>
  <c r="I91" i="54"/>
  <c r="J91" i="54"/>
  <c r="L91" i="54"/>
  <c r="H755" i="54"/>
  <c r="I755" i="54"/>
  <c r="J755" i="54"/>
  <c r="L755" i="54"/>
  <c r="H870" i="54"/>
  <c r="I870" i="54"/>
  <c r="J870" i="54"/>
  <c r="L870" i="54"/>
  <c r="H871" i="54"/>
  <c r="I871" i="54"/>
  <c r="J871" i="54"/>
  <c r="L871" i="54"/>
  <c r="A870" i="54"/>
  <c r="B870" i="54"/>
  <c r="C870" i="54"/>
  <c r="D870" i="54"/>
  <c r="E870" i="54"/>
  <c r="A871" i="54"/>
  <c r="B871" i="54"/>
  <c r="C871" i="54"/>
  <c r="D871" i="54"/>
  <c r="E871" i="54"/>
  <c r="B460" i="54"/>
  <c r="C460" i="54"/>
  <c r="D460" i="54"/>
  <c r="E460" i="54"/>
  <c r="H460" i="54"/>
  <c r="I460" i="54"/>
  <c r="J460" i="54"/>
  <c r="L460" i="54"/>
  <c r="A237" i="1"/>
  <c r="B717" i="54"/>
  <c r="C717" i="54"/>
  <c r="D717" i="54"/>
  <c r="E717" i="54"/>
  <c r="H717" i="54"/>
  <c r="I717" i="54"/>
  <c r="J717" i="54"/>
  <c r="L717" i="54"/>
  <c r="A212" i="1"/>
  <c r="A213" i="1"/>
  <c r="A215" i="1"/>
  <c r="A214" i="1"/>
  <c r="A216" i="1"/>
  <c r="A217" i="1"/>
  <c r="A218" i="1"/>
  <c r="A219" i="1"/>
  <c r="A220" i="1"/>
  <c r="A221" i="1"/>
  <c r="A225" i="1"/>
  <c r="A241" i="1"/>
  <c r="A202" i="1"/>
  <c r="B607" i="54"/>
  <c r="C607" i="54"/>
  <c r="D607" i="54"/>
  <c r="E607" i="54"/>
  <c r="H607" i="54"/>
  <c r="I607" i="54"/>
  <c r="J607" i="54"/>
  <c r="L607" i="54"/>
  <c r="B682" i="54"/>
  <c r="C682" i="54"/>
  <c r="D682" i="54"/>
  <c r="E682" i="54"/>
  <c r="H682" i="54"/>
  <c r="I682" i="54"/>
  <c r="J682" i="54"/>
  <c r="L682" i="54"/>
  <c r="B310" i="54"/>
  <c r="C310" i="54"/>
  <c r="D310" i="54"/>
  <c r="E310" i="54"/>
  <c r="F310" i="54"/>
  <c r="H310" i="54"/>
  <c r="I310" i="54"/>
  <c r="J310" i="54"/>
  <c r="L310" i="54"/>
  <c r="B311" i="54"/>
  <c r="C311" i="54"/>
  <c r="D311" i="54"/>
  <c r="E311" i="54"/>
  <c r="F311" i="54"/>
  <c r="H311" i="54"/>
  <c r="I311" i="54"/>
  <c r="J311" i="54"/>
  <c r="L311" i="54"/>
  <c r="B834" i="54"/>
  <c r="C834" i="54"/>
  <c r="D834" i="54"/>
  <c r="E834" i="54"/>
  <c r="H834" i="54"/>
  <c r="I834" i="54"/>
  <c r="J834" i="54"/>
  <c r="L834" i="54"/>
  <c r="B163" i="54"/>
  <c r="C163" i="54"/>
  <c r="D163" i="54"/>
  <c r="E163" i="54"/>
  <c r="H163" i="54"/>
  <c r="I163" i="54"/>
  <c r="J163" i="54"/>
  <c r="L163" i="54"/>
  <c r="B164" i="54"/>
  <c r="C164" i="54"/>
  <c r="D164" i="54"/>
  <c r="E164" i="54"/>
  <c r="H164" i="54"/>
  <c r="I164" i="54"/>
  <c r="J164" i="54"/>
  <c r="L164" i="54"/>
  <c r="B309" i="54"/>
  <c r="C309" i="54"/>
  <c r="D309" i="54"/>
  <c r="E309" i="54"/>
  <c r="F309" i="54"/>
  <c r="H309" i="54"/>
  <c r="I309" i="54"/>
  <c r="J309" i="54"/>
  <c r="L309" i="54"/>
  <c r="A275" i="1"/>
  <c r="B680" i="54"/>
  <c r="C680" i="54"/>
  <c r="D680" i="54"/>
  <c r="E680" i="54"/>
  <c r="H680" i="54"/>
  <c r="I680" i="54"/>
  <c r="J680" i="54"/>
  <c r="L680" i="54"/>
  <c r="B681" i="54"/>
  <c r="C681" i="54"/>
  <c r="D681" i="54"/>
  <c r="E681" i="54"/>
  <c r="H681" i="54"/>
  <c r="I681" i="54"/>
  <c r="J681" i="54"/>
  <c r="L681" i="54"/>
  <c r="B716" i="54"/>
  <c r="C716" i="54"/>
  <c r="D716" i="54"/>
  <c r="E716" i="54"/>
  <c r="H716" i="54"/>
  <c r="I716" i="54"/>
  <c r="J716" i="54"/>
  <c r="L716" i="54"/>
  <c r="B641" i="54"/>
  <c r="C641" i="54"/>
  <c r="D641" i="54"/>
  <c r="E641" i="54"/>
  <c r="H641" i="54"/>
  <c r="I641" i="54"/>
  <c r="J641" i="54"/>
  <c r="L641" i="54"/>
  <c r="B640" i="54"/>
  <c r="C640" i="54"/>
  <c r="D640" i="54"/>
  <c r="E640" i="54"/>
  <c r="H640" i="54"/>
  <c r="I640" i="54"/>
  <c r="J640" i="54"/>
  <c r="L640" i="54"/>
  <c r="H833" i="54"/>
  <c r="I833" i="54"/>
  <c r="J833" i="54"/>
  <c r="L833" i="54"/>
  <c r="B830" i="54"/>
  <c r="C830" i="54"/>
  <c r="D830" i="54"/>
  <c r="E830" i="54"/>
  <c r="B831" i="54"/>
  <c r="C831" i="54"/>
  <c r="D831" i="54"/>
  <c r="E831" i="54"/>
  <c r="B832" i="54"/>
  <c r="C832" i="54"/>
  <c r="D832" i="54"/>
  <c r="E832" i="54"/>
  <c r="B833" i="54"/>
  <c r="C833" i="54"/>
  <c r="D833" i="54"/>
  <c r="E833" i="54"/>
  <c r="A198" i="1"/>
  <c r="B349" i="54"/>
  <c r="C349" i="54"/>
  <c r="D349" i="54"/>
  <c r="E349" i="54"/>
  <c r="F349" i="54"/>
  <c r="H349" i="54"/>
  <c r="I349" i="54"/>
  <c r="J349" i="54"/>
  <c r="L349" i="54"/>
  <c r="AH94" i="45"/>
  <c r="AG94" i="45"/>
  <c r="AE94" i="45"/>
  <c r="AA94" i="45"/>
  <c r="AA95" i="45" s="1"/>
  <c r="AT87" i="45" s="1"/>
  <c r="AH93" i="45"/>
  <c r="AG93" i="45"/>
  <c r="AE93" i="45"/>
  <c r="AA93" i="45"/>
  <c r="AH92" i="45"/>
  <c r="AG92" i="45"/>
  <c r="AE92" i="45"/>
  <c r="AA92" i="45"/>
  <c r="AH91" i="45"/>
  <c r="AG91" i="45"/>
  <c r="AE91" i="45"/>
  <c r="AA91" i="45"/>
  <c r="AH90" i="45"/>
  <c r="AG90" i="45"/>
  <c r="AE90" i="45"/>
  <c r="AA90" i="45"/>
  <c r="AH89" i="45"/>
  <c r="AG89" i="45"/>
  <c r="AE89" i="45"/>
  <c r="AA89" i="45"/>
  <c r="AH88" i="45"/>
  <c r="AG88" i="45"/>
  <c r="AG95" i="45" s="1"/>
  <c r="AE88" i="45"/>
  <c r="AE95" i="45" s="1"/>
  <c r="AA88" i="45"/>
  <c r="W87" i="45"/>
  <c r="T87" i="45"/>
  <c r="Q87" i="45"/>
  <c r="N87" i="45"/>
  <c r="K87" i="45"/>
  <c r="H87" i="45"/>
  <c r="E87" i="45"/>
  <c r="B87" i="45"/>
  <c r="B420" i="54"/>
  <c r="C420" i="54"/>
  <c r="D420" i="54"/>
  <c r="E420" i="54"/>
  <c r="H420" i="54"/>
  <c r="I420" i="54"/>
  <c r="J420" i="54"/>
  <c r="L420" i="54"/>
  <c r="B421" i="54"/>
  <c r="C421" i="54"/>
  <c r="D421" i="54"/>
  <c r="E421" i="54"/>
  <c r="H421" i="54"/>
  <c r="I421" i="54"/>
  <c r="J421" i="54"/>
  <c r="L421" i="54"/>
  <c r="A605" i="54"/>
  <c r="B605" i="54"/>
  <c r="C605" i="54"/>
  <c r="D605" i="54"/>
  <c r="E605" i="54"/>
  <c r="H605" i="54"/>
  <c r="I605" i="54"/>
  <c r="J605" i="54"/>
  <c r="L605" i="54"/>
  <c r="A606" i="54"/>
  <c r="B606" i="54"/>
  <c r="C606" i="54"/>
  <c r="D606" i="54"/>
  <c r="E606" i="54"/>
  <c r="H606" i="54"/>
  <c r="I606" i="54"/>
  <c r="J606" i="54"/>
  <c r="L606" i="54"/>
  <c r="A679" i="54"/>
  <c r="B679" i="54"/>
  <c r="C679" i="54"/>
  <c r="D679" i="54"/>
  <c r="E679" i="54"/>
  <c r="H679" i="54"/>
  <c r="I679" i="54"/>
  <c r="J679" i="54"/>
  <c r="L679" i="54"/>
  <c r="H92" i="54"/>
  <c r="I92" i="54"/>
  <c r="J92" i="54"/>
  <c r="L92" i="54"/>
  <c r="H127" i="54"/>
  <c r="I127" i="54"/>
  <c r="J127" i="54"/>
  <c r="L127" i="54"/>
  <c r="B308" i="54"/>
  <c r="C308" i="54"/>
  <c r="D308" i="54"/>
  <c r="E308" i="54"/>
  <c r="F308" i="54"/>
  <c r="A715" i="54"/>
  <c r="B715" i="54"/>
  <c r="C715" i="54"/>
  <c r="D715" i="54"/>
  <c r="E715" i="54"/>
  <c r="H715" i="54"/>
  <c r="I715" i="54"/>
  <c r="J715" i="54"/>
  <c r="L715" i="54"/>
  <c r="K719" i="54" l="1"/>
  <c r="G719" i="54"/>
  <c r="K460" i="54"/>
  <c r="G460" i="54"/>
  <c r="K718" i="54"/>
  <c r="G718" i="54" s="1"/>
  <c r="K871" i="54"/>
  <c r="G871" i="54" s="1"/>
  <c r="K755" i="54"/>
  <c r="G755" i="54" s="1"/>
  <c r="K91" i="54"/>
  <c r="G91" i="54" s="1"/>
  <c r="K870" i="54"/>
  <c r="G870" i="54" s="1"/>
  <c r="K717" i="54"/>
  <c r="G717" i="54" s="1"/>
  <c r="K311" i="54"/>
  <c r="G311" i="54" s="1"/>
  <c r="K640" i="54"/>
  <c r="G640" i="54" s="1"/>
  <c r="K607" i="54"/>
  <c r="G607" i="54" s="1"/>
  <c r="K309" i="54"/>
  <c r="G309" i="54" s="1"/>
  <c r="K682" i="54"/>
  <c r="G682" i="54" s="1"/>
  <c r="K310" i="54"/>
  <c r="G310" i="54" s="1"/>
  <c r="K834" i="54"/>
  <c r="G834" i="54" s="1"/>
  <c r="K164" i="54"/>
  <c r="G164" i="54" s="1"/>
  <c r="K163" i="54"/>
  <c r="G163" i="54" s="1"/>
  <c r="K681" i="54"/>
  <c r="G681" i="54" s="1"/>
  <c r="K680" i="54"/>
  <c r="G680" i="54" s="1"/>
  <c r="K716" i="54"/>
  <c r="G716" i="54" s="1"/>
  <c r="K641" i="54"/>
  <c r="G641" i="54" s="1"/>
  <c r="K833" i="54"/>
  <c r="G833" i="54" s="1"/>
  <c r="K349" i="54"/>
  <c r="G349" i="54" s="1"/>
  <c r="K421" i="54"/>
  <c r="G421" i="54" s="1"/>
  <c r="K420" i="54"/>
  <c r="G420" i="54" s="1"/>
  <c r="K606" i="54"/>
  <c r="G606" i="54" s="1"/>
  <c r="K605" i="54"/>
  <c r="G605" i="54" s="1"/>
  <c r="K679" i="54"/>
  <c r="G679" i="54" s="1"/>
  <c r="K127" i="54"/>
  <c r="G127" i="54" s="1"/>
  <c r="K92" i="54"/>
  <c r="G92" i="54" s="1"/>
  <c r="K715" i="54"/>
  <c r="G715" i="54" s="1"/>
  <c r="H831" i="54"/>
  <c r="I831" i="54"/>
  <c r="J831" i="54"/>
  <c r="L831" i="54"/>
  <c r="H832" i="54"/>
  <c r="I832" i="54"/>
  <c r="J832" i="54"/>
  <c r="L832" i="54"/>
  <c r="H352" i="54"/>
  <c r="I352" i="54"/>
  <c r="J352" i="54"/>
  <c r="L352" i="54"/>
  <c r="AG8" i="50"/>
  <c r="AE6" i="50"/>
  <c r="AE5" i="50"/>
  <c r="AE3" i="50"/>
  <c r="AE2" i="50"/>
  <c r="B459" i="54"/>
  <c r="C459" i="54"/>
  <c r="D459" i="54"/>
  <c r="E459" i="54"/>
  <c r="H459" i="54"/>
  <c r="I459" i="54"/>
  <c r="J459" i="54"/>
  <c r="L459" i="54"/>
  <c r="A458" i="54"/>
  <c r="B458" i="54"/>
  <c r="C458" i="54"/>
  <c r="D458" i="54"/>
  <c r="E458" i="54"/>
  <c r="A154" i="1"/>
  <c r="H461" i="54"/>
  <c r="I461" i="54"/>
  <c r="J461" i="54"/>
  <c r="L461" i="54"/>
  <c r="B456" i="54"/>
  <c r="C456" i="54"/>
  <c r="D456" i="54"/>
  <c r="E456" i="54"/>
  <c r="H456" i="54"/>
  <c r="I456" i="54"/>
  <c r="J456" i="54"/>
  <c r="L456" i="54"/>
  <c r="B457" i="54"/>
  <c r="C457" i="54"/>
  <c r="D457" i="54"/>
  <c r="E457" i="54"/>
  <c r="H457" i="54"/>
  <c r="I457" i="54"/>
  <c r="J457" i="54"/>
  <c r="L457" i="54"/>
  <c r="H458" i="54"/>
  <c r="I458" i="54"/>
  <c r="J458" i="54"/>
  <c r="L458" i="54"/>
  <c r="A173" i="1"/>
  <c r="A175" i="1"/>
  <c r="A176" i="1"/>
  <c r="H542" i="54"/>
  <c r="I542" i="54"/>
  <c r="J542" i="54"/>
  <c r="L542" i="54"/>
  <c r="K352" i="54" l="1"/>
  <c r="G352" i="54" s="1"/>
  <c r="K832" i="54"/>
  <c r="G832" i="54" s="1"/>
  <c r="K831" i="54"/>
  <c r="G831" i="54" s="1"/>
  <c r="K456" i="54"/>
  <c r="G456" i="54" s="1"/>
  <c r="K461" i="54"/>
  <c r="G461" i="54" s="1"/>
  <c r="K459" i="54"/>
  <c r="G459" i="54" s="1"/>
  <c r="K542" i="54"/>
  <c r="G542" i="54" s="1"/>
  <c r="K458" i="54"/>
  <c r="G458" i="54" s="1"/>
  <c r="K457" i="54"/>
  <c r="G457" i="54" s="1"/>
  <c r="A170" i="1"/>
  <c r="A169" i="1"/>
  <c r="A172" i="1"/>
  <c r="A179" i="1"/>
  <c r="A184" i="1"/>
  <c r="A193" i="1"/>
  <c r="A151" i="1"/>
  <c r="A191" i="1"/>
  <c r="A185" i="1"/>
  <c r="A189" i="1"/>
  <c r="A180" i="1"/>
  <c r="A192" i="1"/>
  <c r="A188" i="1"/>
  <c r="A177" i="1"/>
  <c r="A190" i="1"/>
  <c r="A186" i="1"/>
  <c r="A167" i="1"/>
  <c r="A165" i="1"/>
  <c r="A161" i="1"/>
  <c r="A183" i="1"/>
  <c r="A194" i="1"/>
  <c r="A182" i="1"/>
  <c r="A178" i="1"/>
  <c r="A196" i="1"/>
  <c r="A164" i="1"/>
  <c r="A171" i="1"/>
  <c r="A174" i="1"/>
  <c r="B87" i="54"/>
  <c r="C87" i="54"/>
  <c r="D87" i="54"/>
  <c r="B88" i="54"/>
  <c r="C88" i="54"/>
  <c r="D88" i="54"/>
  <c r="E88" i="54"/>
  <c r="H720" i="54"/>
  <c r="I720" i="54"/>
  <c r="J720" i="54"/>
  <c r="L720" i="54"/>
  <c r="A603" i="54"/>
  <c r="B603" i="54"/>
  <c r="C603" i="54"/>
  <c r="D603" i="54"/>
  <c r="E603" i="54"/>
  <c r="H603" i="54"/>
  <c r="I603" i="54"/>
  <c r="J603" i="54"/>
  <c r="L603" i="54"/>
  <c r="A604" i="54"/>
  <c r="B604" i="54"/>
  <c r="C604" i="54"/>
  <c r="D604" i="54"/>
  <c r="E604" i="54"/>
  <c r="H604" i="54"/>
  <c r="I604" i="54"/>
  <c r="J604" i="54"/>
  <c r="L604" i="54"/>
  <c r="H792" i="54"/>
  <c r="I792" i="54"/>
  <c r="J792" i="54"/>
  <c r="L792" i="54"/>
  <c r="K720" i="54" l="1"/>
  <c r="G720" i="54" s="1"/>
  <c r="K604" i="54"/>
  <c r="G604" i="54" s="1"/>
  <c r="K603" i="54"/>
  <c r="G603" i="54" s="1"/>
  <c r="K792" i="54"/>
  <c r="G792" i="54" s="1"/>
  <c r="H462" i="54"/>
  <c r="I462" i="54"/>
  <c r="J462" i="54"/>
  <c r="L462" i="54"/>
  <c r="A714" i="54"/>
  <c r="B714" i="54"/>
  <c r="C714" i="54"/>
  <c r="D714" i="54"/>
  <c r="E714" i="54"/>
  <c r="H714" i="54"/>
  <c r="I714" i="54"/>
  <c r="J714" i="54"/>
  <c r="L714" i="54"/>
  <c r="H711" i="54"/>
  <c r="I711" i="54"/>
  <c r="J711" i="54"/>
  <c r="L711" i="54"/>
  <c r="H712" i="54"/>
  <c r="I712" i="54"/>
  <c r="J712" i="54"/>
  <c r="L712" i="54"/>
  <c r="H713" i="54"/>
  <c r="I713" i="54"/>
  <c r="J713" i="54"/>
  <c r="L713" i="54"/>
  <c r="A713" i="54"/>
  <c r="B713" i="54"/>
  <c r="C713" i="54"/>
  <c r="D713" i="54"/>
  <c r="E713" i="54"/>
  <c r="B418" i="54"/>
  <c r="C418" i="54"/>
  <c r="D418" i="54"/>
  <c r="E418" i="54"/>
  <c r="H418" i="54"/>
  <c r="I418" i="54"/>
  <c r="J418" i="54"/>
  <c r="L418" i="54"/>
  <c r="B419" i="54"/>
  <c r="C419" i="54"/>
  <c r="D419" i="54"/>
  <c r="E419" i="54"/>
  <c r="H419" i="54"/>
  <c r="I419" i="54"/>
  <c r="J419" i="54"/>
  <c r="L419" i="54"/>
  <c r="B307" i="54"/>
  <c r="B356" i="57" s="1"/>
  <c r="C307" i="54"/>
  <c r="C356" i="57" s="1"/>
  <c r="D307" i="54"/>
  <c r="E307" i="54"/>
  <c r="E356" i="57" s="1"/>
  <c r="F307" i="54"/>
  <c r="F356" i="57" s="1"/>
  <c r="A297" i="54"/>
  <c r="B297" i="54"/>
  <c r="B141" i="57" s="1"/>
  <c r="C297" i="54"/>
  <c r="C141" i="57" s="1"/>
  <c r="D297" i="54"/>
  <c r="D141" i="57" s="1"/>
  <c r="E297" i="54"/>
  <c r="E141" i="57" s="1"/>
  <c r="F297" i="54"/>
  <c r="F141" i="57" s="1"/>
  <c r="H463" i="54"/>
  <c r="I463" i="54"/>
  <c r="J463" i="54"/>
  <c r="L463" i="54"/>
  <c r="A930" i="54"/>
  <c r="B930" i="54"/>
  <c r="C930" i="54"/>
  <c r="D930" i="54"/>
  <c r="E930" i="54"/>
  <c r="A931" i="54"/>
  <c r="B931" i="54"/>
  <c r="C931" i="54"/>
  <c r="D931" i="54"/>
  <c r="E931" i="54"/>
  <c r="A932" i="54"/>
  <c r="B932" i="54"/>
  <c r="C932" i="54"/>
  <c r="D932" i="54"/>
  <c r="E932" i="54"/>
  <c r="A933" i="54"/>
  <c r="B933" i="54"/>
  <c r="C933" i="54"/>
  <c r="D933" i="54"/>
  <c r="E933" i="54"/>
  <c r="A934" i="54"/>
  <c r="B934" i="54"/>
  <c r="C934" i="54"/>
  <c r="D934" i="54"/>
  <c r="E934" i="54"/>
  <c r="A935" i="54"/>
  <c r="B935" i="54"/>
  <c r="B493" i="57" s="1"/>
  <c r="C935" i="54"/>
  <c r="C493" i="57" s="1"/>
  <c r="D935" i="54"/>
  <c r="E935" i="54"/>
  <c r="E493" i="57" s="1"/>
  <c r="A936" i="54"/>
  <c r="B936" i="54"/>
  <c r="B714" i="57" s="1"/>
  <c r="C936" i="54"/>
  <c r="D936" i="54"/>
  <c r="D714" i="57" s="1"/>
  <c r="E936" i="54"/>
  <c r="E714" i="57" s="1"/>
  <c r="H830" i="54"/>
  <c r="I830" i="54"/>
  <c r="J830" i="54"/>
  <c r="L830" i="54"/>
  <c r="B790" i="54"/>
  <c r="B686" i="57" s="1"/>
  <c r="C790" i="54"/>
  <c r="D790" i="54"/>
  <c r="D686" i="57" s="1"/>
  <c r="E790" i="54"/>
  <c r="E686" i="57" s="1"/>
  <c r="B791" i="54"/>
  <c r="B687" i="57" s="1"/>
  <c r="C791" i="54"/>
  <c r="C687" i="57" s="1"/>
  <c r="D791" i="54"/>
  <c r="D687" i="57" s="1"/>
  <c r="E791" i="54"/>
  <c r="E687" i="57" s="1"/>
  <c r="A198" i="54"/>
  <c r="B198" i="54"/>
  <c r="C198" i="54"/>
  <c r="C572" i="57" s="1"/>
  <c r="D198" i="54"/>
  <c r="D572" i="57" s="1"/>
  <c r="E198" i="54"/>
  <c r="E572" i="57" s="1"/>
  <c r="H198" i="54"/>
  <c r="I198" i="54"/>
  <c r="J198" i="54"/>
  <c r="L198" i="54"/>
  <c r="A199" i="54"/>
  <c r="B199" i="54"/>
  <c r="C199" i="54"/>
  <c r="D199" i="54"/>
  <c r="E199" i="54"/>
  <c r="H199" i="54"/>
  <c r="I199" i="54"/>
  <c r="J199" i="54"/>
  <c r="L199" i="54"/>
  <c r="A200" i="54"/>
  <c r="B200" i="54"/>
  <c r="C200" i="54"/>
  <c r="D200" i="54"/>
  <c r="H200" i="54"/>
  <c r="I200" i="54"/>
  <c r="J200" i="54"/>
  <c r="L200" i="54"/>
  <c r="A201" i="54"/>
  <c r="B201" i="54"/>
  <c r="C201" i="54"/>
  <c r="D201" i="54"/>
  <c r="E201" i="54"/>
  <c r="H201" i="54"/>
  <c r="I201" i="54"/>
  <c r="J201" i="54"/>
  <c r="L201" i="54"/>
  <c r="A202" i="54"/>
  <c r="B202" i="54"/>
  <c r="C202" i="54"/>
  <c r="D202" i="54"/>
  <c r="E202" i="54"/>
  <c r="H202" i="54"/>
  <c r="I202" i="54"/>
  <c r="J202" i="54"/>
  <c r="L202" i="54"/>
  <c r="A203" i="54"/>
  <c r="B203" i="54"/>
  <c r="C203" i="54"/>
  <c r="D203" i="54"/>
  <c r="E203" i="54"/>
  <c r="H203" i="54"/>
  <c r="I203" i="54"/>
  <c r="J203" i="54"/>
  <c r="L203" i="54"/>
  <c r="A204" i="54"/>
  <c r="B204" i="54"/>
  <c r="C204" i="54"/>
  <c r="D204" i="54"/>
  <c r="E204" i="54"/>
  <c r="H204" i="54"/>
  <c r="I204" i="54"/>
  <c r="J204" i="54"/>
  <c r="L204" i="54"/>
  <c r="H93" i="54"/>
  <c r="I93" i="54"/>
  <c r="J93" i="54"/>
  <c r="L93" i="54"/>
  <c r="A597" i="54"/>
  <c r="B597" i="54"/>
  <c r="B131" i="57" s="1"/>
  <c r="C597" i="54"/>
  <c r="C131" i="57" s="1"/>
  <c r="D597" i="54"/>
  <c r="D131" i="57" s="1"/>
  <c r="E597" i="54"/>
  <c r="E131" i="57" s="1"/>
  <c r="A598" i="54"/>
  <c r="B598" i="54"/>
  <c r="B649" i="57" s="1"/>
  <c r="C598" i="54"/>
  <c r="C649" i="57" s="1"/>
  <c r="D598" i="54"/>
  <c r="D649" i="57" s="1"/>
  <c r="E598" i="54"/>
  <c r="E649" i="57" s="1"/>
  <c r="A599" i="54"/>
  <c r="B599" i="54"/>
  <c r="B393" i="57" s="1"/>
  <c r="C599" i="54"/>
  <c r="C393" i="57" s="1"/>
  <c r="D599" i="54"/>
  <c r="D393" i="57" s="1"/>
  <c r="E599" i="54"/>
  <c r="A600" i="54"/>
  <c r="B600" i="54"/>
  <c r="B249" i="57" s="1"/>
  <c r="C600" i="54"/>
  <c r="C249" i="57" s="1"/>
  <c r="D600" i="54"/>
  <c r="D249" i="57" s="1"/>
  <c r="E600" i="54"/>
  <c r="E249" i="57" s="1"/>
  <c r="A601" i="54"/>
  <c r="B601" i="54"/>
  <c r="B496" i="57" s="1"/>
  <c r="C601" i="54"/>
  <c r="C496" i="57" s="1"/>
  <c r="D601" i="54"/>
  <c r="D496" i="57" s="1"/>
  <c r="E601" i="54"/>
  <c r="E496" i="57" s="1"/>
  <c r="A602" i="54"/>
  <c r="B602" i="54"/>
  <c r="B650" i="57" s="1"/>
  <c r="C602" i="54"/>
  <c r="C650" i="57" s="1"/>
  <c r="D602" i="54"/>
  <c r="D650" i="57" s="1"/>
  <c r="E602" i="54"/>
  <c r="E650" i="57" s="1"/>
  <c r="B160" i="54"/>
  <c r="C160" i="54"/>
  <c r="D160" i="54"/>
  <c r="E160" i="54"/>
  <c r="H160" i="54"/>
  <c r="I160" i="54"/>
  <c r="J160" i="54"/>
  <c r="L160" i="54"/>
  <c r="B161" i="54"/>
  <c r="C161" i="54"/>
  <c r="D161" i="54"/>
  <c r="E161" i="54"/>
  <c r="H161" i="54"/>
  <c r="I161" i="54"/>
  <c r="J161" i="54"/>
  <c r="L161" i="54"/>
  <c r="B162" i="54"/>
  <c r="C162" i="54"/>
  <c r="D162" i="54"/>
  <c r="E162" i="54"/>
  <c r="H162" i="54"/>
  <c r="I162" i="54"/>
  <c r="J162" i="54"/>
  <c r="L162" i="54"/>
  <c r="H353" i="54"/>
  <c r="I353" i="54"/>
  <c r="J353" i="54"/>
  <c r="L353" i="54"/>
  <c r="A305" i="54"/>
  <c r="B305" i="54"/>
  <c r="B410" i="57" s="1"/>
  <c r="C305" i="54"/>
  <c r="C410" i="57" s="1"/>
  <c r="D305" i="54"/>
  <c r="D410" i="57" s="1"/>
  <c r="E305" i="54"/>
  <c r="E410" i="57" s="1"/>
  <c r="A306" i="54"/>
  <c r="B306" i="54"/>
  <c r="B599" i="57" s="1"/>
  <c r="C306" i="54"/>
  <c r="C599" i="57" s="1"/>
  <c r="D306" i="54"/>
  <c r="D599" i="57" s="1"/>
  <c r="E306" i="54"/>
  <c r="E599" i="57" s="1"/>
  <c r="F306" i="54"/>
  <c r="F599" i="57" s="1"/>
  <c r="A104" i="1"/>
  <c r="A106" i="1"/>
  <c r="A105" i="1"/>
  <c r="A107" i="1"/>
  <c r="A108" i="1"/>
  <c r="A109" i="1"/>
  <c r="AC45" i="48"/>
  <c r="B828" i="54"/>
  <c r="C828" i="54"/>
  <c r="D828" i="54"/>
  <c r="E828" i="54"/>
  <c r="H828" i="54"/>
  <c r="I828" i="54"/>
  <c r="J828" i="54"/>
  <c r="L828" i="54"/>
  <c r="B829" i="54"/>
  <c r="C829" i="54"/>
  <c r="D829" i="54"/>
  <c r="E829" i="54"/>
  <c r="H829" i="54"/>
  <c r="I829" i="54"/>
  <c r="J829" i="54"/>
  <c r="L829" i="54"/>
  <c r="H823" i="54"/>
  <c r="I823" i="54"/>
  <c r="J823" i="54"/>
  <c r="L823" i="54"/>
  <c r="H824" i="54"/>
  <c r="I824" i="54"/>
  <c r="J824" i="54"/>
  <c r="L824" i="54"/>
  <c r="H825" i="54"/>
  <c r="I825" i="54"/>
  <c r="J825" i="54"/>
  <c r="L825" i="54"/>
  <c r="H826" i="54"/>
  <c r="I826" i="54"/>
  <c r="J826" i="54"/>
  <c r="L826" i="54"/>
  <c r="H827" i="54"/>
  <c r="I827" i="54"/>
  <c r="J827" i="54"/>
  <c r="L827" i="54"/>
  <c r="A824" i="54"/>
  <c r="B824" i="54"/>
  <c r="C824" i="54"/>
  <c r="D824" i="54"/>
  <c r="E824" i="54"/>
  <c r="A825" i="54"/>
  <c r="B825" i="54"/>
  <c r="C825" i="54"/>
  <c r="D825" i="54"/>
  <c r="E825" i="54"/>
  <c r="A826" i="54"/>
  <c r="B826" i="54"/>
  <c r="C826" i="54"/>
  <c r="D826" i="54"/>
  <c r="E826" i="54"/>
  <c r="A827" i="54"/>
  <c r="B827" i="54"/>
  <c r="C827" i="54"/>
  <c r="D827" i="54"/>
  <c r="E827" i="54"/>
  <c r="A823" i="54"/>
  <c r="B823" i="54"/>
  <c r="C823" i="54"/>
  <c r="D823" i="54"/>
  <c r="E823" i="54"/>
  <c r="F366" i="57"/>
  <c r="A74" i="1"/>
  <c r="A711" i="54"/>
  <c r="B711" i="54"/>
  <c r="C711" i="54"/>
  <c r="D711" i="54"/>
  <c r="E711" i="54"/>
  <c r="A712" i="54"/>
  <c r="B712" i="54"/>
  <c r="C712" i="54"/>
  <c r="D712" i="54"/>
  <c r="E712" i="54"/>
  <c r="B265" i="54"/>
  <c r="B586" i="57" s="1"/>
  <c r="F7" i="57"/>
  <c r="F4" i="57"/>
  <c r="F3" i="57"/>
  <c r="F38" i="57"/>
  <c r="F9" i="57"/>
  <c r="F30" i="57"/>
  <c r="F23" i="57"/>
  <c r="F52" i="57"/>
  <c r="F60" i="57"/>
  <c r="F33" i="57"/>
  <c r="F29" i="57"/>
  <c r="F193" i="57"/>
  <c r="F127" i="57"/>
  <c r="F99" i="57"/>
  <c r="F18" i="57"/>
  <c r="F28" i="57"/>
  <c r="F16" i="57"/>
  <c r="F186" i="57"/>
  <c r="F164" i="57"/>
  <c r="F48" i="57"/>
  <c r="F12" i="57"/>
  <c r="F36" i="57"/>
  <c r="F49" i="57"/>
  <c r="F47" i="57"/>
  <c r="F40" i="57"/>
  <c r="F239" i="57"/>
  <c r="F79" i="57"/>
  <c r="F42" i="57"/>
  <c r="F133" i="57"/>
  <c r="F32" i="57"/>
  <c r="F17" i="57"/>
  <c r="F91" i="57"/>
  <c r="F173" i="57"/>
  <c r="F64" i="57"/>
  <c r="F365" i="57"/>
  <c r="F24" i="57"/>
  <c r="F289" i="57"/>
  <c r="F205" i="57"/>
  <c r="F39" i="57"/>
  <c r="F31" i="57"/>
  <c r="F37" i="57"/>
  <c r="F89" i="57"/>
  <c r="F56" i="57"/>
  <c r="F93" i="57"/>
  <c r="F59" i="57"/>
  <c r="F65" i="57"/>
  <c r="F106" i="57"/>
  <c r="F131" i="57"/>
  <c r="F199" i="57"/>
  <c r="F201" i="57"/>
  <c r="F45" i="57"/>
  <c r="F291" i="57"/>
  <c r="F43" i="57"/>
  <c r="F105" i="57"/>
  <c r="F44" i="57"/>
  <c r="F108" i="57"/>
  <c r="F204" i="57"/>
  <c r="F298" i="57"/>
  <c r="F19" i="57"/>
  <c r="F86" i="57"/>
  <c r="F104" i="57"/>
  <c r="F351" i="57"/>
  <c r="F13" i="57"/>
  <c r="F6" i="57"/>
  <c r="F195" i="57"/>
  <c r="F46" i="57"/>
  <c r="F115" i="57"/>
  <c r="F348" i="57"/>
  <c r="F333" i="57"/>
  <c r="F144" i="57"/>
  <c r="F361" i="57"/>
  <c r="F217" i="57"/>
  <c r="F74" i="57"/>
  <c r="F181" i="57"/>
  <c r="F156" i="57"/>
  <c r="F100" i="57"/>
  <c r="F254" i="57"/>
  <c r="F384" i="57"/>
  <c r="F121" i="57"/>
  <c r="F50" i="57"/>
  <c r="F70" i="57"/>
  <c r="F11" i="57"/>
  <c r="F69" i="57"/>
  <c r="F292" i="57"/>
  <c r="F367" i="57"/>
  <c r="F264" i="57"/>
  <c r="F315" i="57"/>
  <c r="F305" i="57"/>
  <c r="F128" i="57"/>
  <c r="F416" i="57"/>
  <c r="F146" i="57"/>
  <c r="F35" i="57"/>
  <c r="F20" i="57"/>
  <c r="F417" i="57"/>
  <c r="F72" i="57"/>
  <c r="F153" i="57"/>
  <c r="F71" i="57"/>
  <c r="F88" i="57"/>
  <c r="F96" i="57"/>
  <c r="F75" i="57"/>
  <c r="F113" i="57"/>
  <c r="F53" i="57"/>
  <c r="F169" i="57"/>
  <c r="F61" i="57"/>
  <c r="F464" i="57"/>
  <c r="F165" i="57"/>
  <c r="F84" i="57"/>
  <c r="F120" i="57"/>
  <c r="F359" i="57"/>
  <c r="F147" i="57"/>
  <c r="F80" i="57"/>
  <c r="F271" i="57"/>
  <c r="F142" i="57"/>
  <c r="F116" i="57"/>
  <c r="F273" i="57"/>
  <c r="F10" i="57"/>
  <c r="F87" i="57"/>
  <c r="F440" i="57"/>
  <c r="F58" i="57"/>
  <c r="F81" i="57"/>
  <c r="F161" i="57"/>
  <c r="F176" i="57"/>
  <c r="F134" i="57"/>
  <c r="F300" i="57"/>
  <c r="F125" i="57"/>
  <c r="F465" i="57"/>
  <c r="F466" i="57"/>
  <c r="F187" i="57"/>
  <c r="F107" i="57"/>
  <c r="F103" i="57"/>
  <c r="F248" i="57"/>
  <c r="F462" i="57"/>
  <c r="F326" i="57"/>
  <c r="F467" i="57"/>
  <c r="F63" i="57"/>
  <c r="F468" i="57"/>
  <c r="F363" i="57"/>
  <c r="F197" i="57"/>
  <c r="F447" i="57"/>
  <c r="F139" i="57"/>
  <c r="F226" i="57"/>
  <c r="F285" i="57"/>
  <c r="F244" i="57"/>
  <c r="F290" i="57"/>
  <c r="F241" i="57"/>
  <c r="F514" i="57"/>
  <c r="F404" i="57"/>
  <c r="F240" i="57"/>
  <c r="F55" i="57"/>
  <c r="F215" i="57"/>
  <c r="F274" i="57"/>
  <c r="F34" i="57"/>
  <c r="F224" i="57"/>
  <c r="F162" i="57"/>
  <c r="F203" i="57"/>
  <c r="F123" i="57"/>
  <c r="F76" i="57"/>
  <c r="F117" i="57"/>
  <c r="F469" i="57"/>
  <c r="F470" i="57"/>
  <c r="F441" i="57"/>
  <c r="F287" i="57"/>
  <c r="F341" i="57"/>
  <c r="F102" i="57"/>
  <c r="F210" i="57"/>
  <c r="F51" i="57"/>
  <c r="F211" i="57"/>
  <c r="F175" i="57"/>
  <c r="F180" i="57"/>
  <c r="F350" i="57"/>
  <c r="F381" i="57"/>
  <c r="F54" i="57"/>
  <c r="F110" i="57"/>
  <c r="F310" i="57"/>
  <c r="F245" i="57"/>
  <c r="F460" i="57"/>
  <c r="F526" i="57"/>
  <c r="F252" i="57"/>
  <c r="F527" i="57"/>
  <c r="F528" i="57"/>
  <c r="F529" i="57"/>
  <c r="F479" i="57"/>
  <c r="F5" i="57"/>
  <c r="F403" i="57"/>
  <c r="F259" i="57"/>
  <c r="F480" i="57"/>
  <c r="F163" i="57"/>
  <c r="F73" i="57"/>
  <c r="F530" i="57"/>
  <c r="F83" i="57"/>
  <c r="F15" i="57"/>
  <c r="F531" i="57"/>
  <c r="G531" i="57"/>
  <c r="H531" i="57"/>
  <c r="I531" i="57"/>
  <c r="J531" i="57"/>
  <c r="K531" i="57"/>
  <c r="A531" i="57" s="1"/>
  <c r="L531" i="57"/>
  <c r="B532" i="57"/>
  <c r="C532" i="57"/>
  <c r="D532" i="57"/>
  <c r="E532" i="57"/>
  <c r="F532" i="57"/>
  <c r="G532" i="57"/>
  <c r="H532" i="57"/>
  <c r="I532" i="57"/>
  <c r="J532" i="57"/>
  <c r="K532" i="57"/>
  <c r="A532" i="57" s="1"/>
  <c r="L532" i="57"/>
  <c r="F419" i="57"/>
  <c r="F533" i="57"/>
  <c r="F360" i="57"/>
  <c r="F372" i="57"/>
  <c r="F136" i="57"/>
  <c r="F534" i="57"/>
  <c r="F22" i="57"/>
  <c r="F260" i="57"/>
  <c r="F214" i="57"/>
  <c r="F280" i="57"/>
  <c r="F420" i="57"/>
  <c r="F421" i="57"/>
  <c r="F251" i="57"/>
  <c r="F212" i="57"/>
  <c r="F332" i="57"/>
  <c r="F535" i="57"/>
  <c r="F536" i="57"/>
  <c r="F537" i="57"/>
  <c r="B538" i="57"/>
  <c r="C538" i="57"/>
  <c r="D538" i="57"/>
  <c r="E538" i="57"/>
  <c r="F538" i="57"/>
  <c r="B539" i="57"/>
  <c r="C539" i="57"/>
  <c r="D539" i="57"/>
  <c r="E539" i="57"/>
  <c r="F539" i="57"/>
  <c r="G539" i="57"/>
  <c r="H539" i="57"/>
  <c r="I539" i="57"/>
  <c r="J539" i="57"/>
  <c r="K539" i="57"/>
  <c r="A539" i="57" s="1"/>
  <c r="L539" i="57"/>
  <c r="F347" i="57"/>
  <c r="F276" i="57"/>
  <c r="F184" i="57"/>
  <c r="F151" i="57"/>
  <c r="F510" i="57"/>
  <c r="F85" i="57"/>
  <c r="F233" i="57"/>
  <c r="F150" i="57"/>
  <c r="F340" i="57"/>
  <c r="F126" i="57"/>
  <c r="F143" i="57"/>
  <c r="F337" i="57"/>
  <c r="F540" i="57"/>
  <c r="F501" i="57"/>
  <c r="F375" i="57"/>
  <c r="F301" i="57"/>
  <c r="F541" i="57"/>
  <c r="F542" i="57"/>
  <c r="F543" i="57"/>
  <c r="B544" i="57"/>
  <c r="C544" i="57"/>
  <c r="D544" i="57"/>
  <c r="E544" i="57"/>
  <c r="F544" i="57"/>
  <c r="G544" i="57"/>
  <c r="H544" i="57"/>
  <c r="I544" i="57"/>
  <c r="J544" i="57"/>
  <c r="K544" i="57"/>
  <c r="A544" i="57" s="1"/>
  <c r="L544" i="57"/>
  <c r="F483" i="57"/>
  <c r="F509" i="57"/>
  <c r="F294" i="57"/>
  <c r="F261" i="57"/>
  <c r="F545" i="57"/>
  <c r="F355" i="57"/>
  <c r="F546" i="57"/>
  <c r="F547" i="57"/>
  <c r="F548" i="57"/>
  <c r="F549" i="57"/>
  <c r="F398" i="57"/>
  <c r="F495" i="57"/>
  <c r="F374" i="57"/>
  <c r="F459" i="57"/>
  <c r="F550" i="57"/>
  <c r="B551" i="57"/>
  <c r="C551" i="57"/>
  <c r="D551" i="57"/>
  <c r="E551" i="57"/>
  <c r="F551" i="57"/>
  <c r="G551" i="57"/>
  <c r="H551" i="57"/>
  <c r="I551" i="57"/>
  <c r="J551" i="57"/>
  <c r="K551" i="57"/>
  <c r="A551" i="57" s="1"/>
  <c r="L551" i="57"/>
  <c r="F414" i="57"/>
  <c r="F265" i="57"/>
  <c r="F552" i="57"/>
  <c r="F553" i="57"/>
  <c r="F554" i="57"/>
  <c r="F499" i="57"/>
  <c r="F318" i="57"/>
  <c r="F158" i="57"/>
  <c r="F555" i="57"/>
  <c r="F556" i="57"/>
  <c r="F159" i="57"/>
  <c r="F331" i="57"/>
  <c r="F557" i="57"/>
  <c r="F383" i="57"/>
  <c r="F558" i="57"/>
  <c r="F559" i="57"/>
  <c r="F560" i="57"/>
  <c r="F394" i="57"/>
  <c r="F152" i="57"/>
  <c r="F490" i="57"/>
  <c r="F208" i="57"/>
  <c r="B561" i="57"/>
  <c r="C561" i="57"/>
  <c r="D561" i="57"/>
  <c r="E561" i="57"/>
  <c r="F561" i="57"/>
  <c r="B562" i="57"/>
  <c r="C562" i="57"/>
  <c r="D562" i="57"/>
  <c r="E562" i="57"/>
  <c r="F562" i="57"/>
  <c r="G562" i="57"/>
  <c r="H562" i="57"/>
  <c r="I562" i="57"/>
  <c r="J562" i="57"/>
  <c r="K562" i="57"/>
  <c r="A562" i="57" s="1"/>
  <c r="L562" i="57"/>
  <c r="B563" i="57"/>
  <c r="C563" i="57"/>
  <c r="D563" i="57"/>
  <c r="E563" i="57"/>
  <c r="F563" i="57"/>
  <c r="G563" i="57"/>
  <c r="H563" i="57"/>
  <c r="I563" i="57"/>
  <c r="J563" i="57"/>
  <c r="K563" i="57"/>
  <c r="A563" i="57" s="1"/>
  <c r="L563" i="57"/>
  <c r="F336" i="57"/>
  <c r="F288" i="57"/>
  <c r="F415" i="57"/>
  <c r="F564" i="57"/>
  <c r="F506" i="57"/>
  <c r="F364" i="57"/>
  <c r="F299" i="57"/>
  <c r="F235" i="57"/>
  <c r="F565" i="57"/>
  <c r="F566" i="57"/>
  <c r="F190" i="57"/>
  <c r="F567" i="57"/>
  <c r="F568" i="57"/>
  <c r="F569" i="57"/>
  <c r="F570" i="57"/>
  <c r="F424" i="57"/>
  <c r="F571" i="57"/>
  <c r="F25" i="57"/>
  <c r="F263" i="57"/>
  <c r="F338" i="57"/>
  <c r="F122" i="57"/>
  <c r="F572" i="57"/>
  <c r="F573" i="57"/>
  <c r="F130" i="57"/>
  <c r="F352" i="57"/>
  <c r="F227" i="57"/>
  <c r="F179" i="57"/>
  <c r="F574" i="57"/>
  <c r="F575" i="57"/>
  <c r="F243" i="57"/>
  <c r="F293" i="57"/>
  <c r="F458" i="57"/>
  <c r="F576" i="57"/>
  <c r="F228" i="57"/>
  <c r="F577" i="57"/>
  <c r="B579" i="57"/>
  <c r="C579" i="57"/>
  <c r="D579" i="57"/>
  <c r="E579" i="57"/>
  <c r="F579" i="57"/>
  <c r="G579" i="57"/>
  <c r="H579" i="57"/>
  <c r="I579" i="57"/>
  <c r="J579" i="57"/>
  <c r="K579" i="57"/>
  <c r="A579" i="57" s="1"/>
  <c r="L579" i="57"/>
  <c r="B580" i="57"/>
  <c r="C580" i="57"/>
  <c r="D580" i="57"/>
  <c r="E580" i="57"/>
  <c r="F580" i="57"/>
  <c r="G580" i="57"/>
  <c r="H580" i="57"/>
  <c r="I580" i="57"/>
  <c r="J580" i="57"/>
  <c r="K580" i="57"/>
  <c r="A580" i="57" s="1"/>
  <c r="L580" i="57"/>
  <c r="F57" i="57"/>
  <c r="F257" i="57"/>
  <c r="F312" i="57"/>
  <c r="F411" i="57"/>
  <c r="F177" i="57"/>
  <c r="F581" i="57"/>
  <c r="F407" i="57"/>
  <c r="F221" i="57"/>
  <c r="F392" i="57"/>
  <c r="F582" i="57"/>
  <c r="F230" i="57"/>
  <c r="F583" i="57"/>
  <c r="F258" i="57"/>
  <c r="F508" i="57"/>
  <c r="F584" i="57"/>
  <c r="F585" i="57"/>
  <c r="F586" i="57"/>
  <c r="F587" i="57"/>
  <c r="F588" i="57"/>
  <c r="F589" i="57"/>
  <c r="F590" i="57"/>
  <c r="B591" i="57"/>
  <c r="C591" i="57"/>
  <c r="D591" i="57"/>
  <c r="E591" i="57"/>
  <c r="F591" i="57"/>
  <c r="G591" i="57"/>
  <c r="H591" i="57"/>
  <c r="I591" i="57"/>
  <c r="J591" i="57"/>
  <c r="K591" i="57"/>
  <c r="A591" i="57" s="1"/>
  <c r="L591" i="57"/>
  <c r="B592" i="57"/>
  <c r="C592" i="57"/>
  <c r="D592" i="57"/>
  <c r="E592" i="57"/>
  <c r="F592" i="57"/>
  <c r="G592" i="57"/>
  <c r="H592" i="57"/>
  <c r="I592" i="57"/>
  <c r="J592" i="57"/>
  <c r="K592" i="57"/>
  <c r="A592" i="57" s="1"/>
  <c r="L592" i="57"/>
  <c r="F410" i="57"/>
  <c r="D356" i="57"/>
  <c r="B442" i="57"/>
  <c r="C442" i="57"/>
  <c r="D442" i="57"/>
  <c r="E442" i="57"/>
  <c r="F442" i="57"/>
  <c r="B600" i="57"/>
  <c r="C600" i="57"/>
  <c r="D600" i="57"/>
  <c r="E600" i="57"/>
  <c r="F600" i="57"/>
  <c r="G600" i="57"/>
  <c r="H600" i="57"/>
  <c r="I600" i="57"/>
  <c r="J600" i="57"/>
  <c r="K600" i="57"/>
  <c r="A600" i="57" s="1"/>
  <c r="L600" i="57"/>
  <c r="B601" i="57"/>
  <c r="C601" i="57"/>
  <c r="D601" i="57"/>
  <c r="E601" i="57"/>
  <c r="F601" i="57"/>
  <c r="G601" i="57"/>
  <c r="H601" i="57"/>
  <c r="I601" i="57"/>
  <c r="J601" i="57"/>
  <c r="K601" i="57"/>
  <c r="A601" i="57" s="1"/>
  <c r="L601" i="57"/>
  <c r="F328" i="57"/>
  <c r="F329" i="57"/>
  <c r="F602" i="57"/>
  <c r="F603" i="57"/>
  <c r="F283" i="57"/>
  <c r="F168" i="57"/>
  <c r="F604" i="57"/>
  <c r="F605" i="57"/>
  <c r="F606" i="57"/>
  <c r="F101" i="57"/>
  <c r="F607" i="57"/>
  <c r="F608" i="57"/>
  <c r="F498" i="57"/>
  <c r="F313" i="57"/>
  <c r="F278" i="57"/>
  <c r="F149" i="57"/>
  <c r="F370" i="57"/>
  <c r="B609" i="57"/>
  <c r="C609" i="57"/>
  <c r="D609" i="57"/>
  <c r="E609" i="57"/>
  <c r="F609" i="57"/>
  <c r="G609" i="57"/>
  <c r="H609" i="57"/>
  <c r="I609" i="57"/>
  <c r="J609" i="57"/>
  <c r="K609" i="57"/>
  <c r="A609" i="57" s="1"/>
  <c r="L609" i="57"/>
  <c r="F306" i="57"/>
  <c r="F250" i="57"/>
  <c r="F451" i="57"/>
  <c r="F68" i="57"/>
  <c r="F124" i="57"/>
  <c r="F610" i="57"/>
  <c r="F296" i="57"/>
  <c r="F385" i="57"/>
  <c r="F309" i="57"/>
  <c r="F277" i="57"/>
  <c r="F522" i="57"/>
  <c r="F435" i="57"/>
  <c r="F611" i="57"/>
  <c r="F523" i="57"/>
  <c r="F452" i="57"/>
  <c r="F303" i="57"/>
  <c r="F612" i="57"/>
  <c r="F502" i="57"/>
  <c r="F613" i="57"/>
  <c r="B242" i="57"/>
  <c r="C242" i="57"/>
  <c r="D242" i="57"/>
  <c r="E242" i="57"/>
  <c r="F242" i="57"/>
  <c r="B323" i="57"/>
  <c r="C323" i="57"/>
  <c r="D323" i="57"/>
  <c r="E323" i="57"/>
  <c r="F323" i="57"/>
  <c r="B614" i="57"/>
  <c r="C614" i="57"/>
  <c r="D614" i="57"/>
  <c r="E614" i="57"/>
  <c r="F614" i="57"/>
  <c r="B615" i="57"/>
  <c r="C615" i="57"/>
  <c r="D615" i="57"/>
  <c r="E615" i="57"/>
  <c r="F615" i="57"/>
  <c r="B616" i="57"/>
  <c r="C616" i="57"/>
  <c r="D616" i="57"/>
  <c r="E616" i="57"/>
  <c r="F616" i="57"/>
  <c r="G616" i="57"/>
  <c r="H616" i="57"/>
  <c r="I616" i="57"/>
  <c r="J616" i="57"/>
  <c r="K616" i="57"/>
  <c r="A616" i="57" s="1"/>
  <c r="L616" i="57"/>
  <c r="F471" i="57"/>
  <c r="F617" i="57"/>
  <c r="F281" i="57"/>
  <c r="F618" i="57"/>
  <c r="F343" i="57"/>
  <c r="F619" i="57"/>
  <c r="F272" i="57"/>
  <c r="F223" i="57"/>
  <c r="F114" i="57"/>
  <c r="F620" i="57"/>
  <c r="F172" i="57"/>
  <c r="F621" i="57"/>
  <c r="F327" i="57"/>
  <c r="F622" i="57"/>
  <c r="B623" i="57"/>
  <c r="C623" i="57"/>
  <c r="D623" i="57"/>
  <c r="E623" i="57"/>
  <c r="G623" i="57"/>
  <c r="H623" i="57"/>
  <c r="I623" i="57"/>
  <c r="J623" i="57"/>
  <c r="K623" i="57"/>
  <c r="A623" i="57" s="1"/>
  <c r="L623" i="57"/>
  <c r="F412" i="57"/>
  <c r="F346" i="57"/>
  <c r="F377" i="57"/>
  <c r="F624" i="57"/>
  <c r="F625" i="57"/>
  <c r="F400" i="57"/>
  <c r="F518" i="57"/>
  <c r="F112" i="57"/>
  <c r="F302" i="57"/>
  <c r="F191" i="57"/>
  <c r="F485" i="57"/>
  <c r="F626" i="57"/>
  <c r="F627" i="57"/>
  <c r="F628" i="57"/>
  <c r="F325" i="57"/>
  <c r="F629" i="57"/>
  <c r="F630" i="57"/>
  <c r="F437" i="57"/>
  <c r="F631" i="57"/>
  <c r="B231" i="57"/>
  <c r="C231" i="57"/>
  <c r="D231" i="57"/>
  <c r="E231" i="57"/>
  <c r="F231" i="57"/>
  <c r="F475" i="57"/>
  <c r="F632" i="57"/>
  <c r="F409" i="57"/>
  <c r="F487" i="57"/>
  <c r="F353" i="57"/>
  <c r="F439" i="57"/>
  <c r="F428" i="57"/>
  <c r="F166" i="57"/>
  <c r="F633" i="57"/>
  <c r="F371" i="57"/>
  <c r="F387" i="57"/>
  <c r="F634" i="57"/>
  <c r="F429" i="57"/>
  <c r="F382" i="57"/>
  <c r="F148" i="57"/>
  <c r="F232" i="57"/>
  <c r="F207" i="57"/>
  <c r="F284" i="57"/>
  <c r="F413" i="57"/>
  <c r="B376" i="57"/>
  <c r="C376" i="57"/>
  <c r="D376" i="57"/>
  <c r="E376" i="57"/>
  <c r="F376" i="57"/>
  <c r="B253" i="57"/>
  <c r="C253" i="57"/>
  <c r="D253" i="57"/>
  <c r="E253" i="57"/>
  <c r="F253" i="57"/>
  <c r="B635" i="57"/>
  <c r="C635" i="57"/>
  <c r="D635" i="57"/>
  <c r="E635" i="57"/>
  <c r="F635" i="57"/>
  <c r="G635" i="57"/>
  <c r="H635" i="57"/>
  <c r="I635" i="57"/>
  <c r="J635" i="57"/>
  <c r="K635" i="57"/>
  <c r="A635" i="57" s="1"/>
  <c r="L635" i="57"/>
  <c r="F182" i="57"/>
  <c r="F219" i="57"/>
  <c r="F304" i="57"/>
  <c r="F408" i="57"/>
  <c r="F183" i="57"/>
  <c r="F636" i="57"/>
  <c r="F449" i="57"/>
  <c r="F266" i="57"/>
  <c r="F637" i="57"/>
  <c r="F472" i="57"/>
  <c r="F638" i="57"/>
  <c r="F344" i="57"/>
  <c r="F154" i="57"/>
  <c r="F639" i="57"/>
  <c r="F504" i="57"/>
  <c r="F349" i="57"/>
  <c r="F198" i="57"/>
  <c r="F427" i="57"/>
  <c r="F454" i="57"/>
  <c r="F450" i="57"/>
  <c r="F640" i="57"/>
  <c r="B641" i="57"/>
  <c r="C641" i="57"/>
  <c r="D641" i="57"/>
  <c r="E641" i="57"/>
  <c r="F641" i="57"/>
  <c r="G641" i="57"/>
  <c r="H641" i="57"/>
  <c r="I641" i="57"/>
  <c r="J641" i="57"/>
  <c r="K641" i="57"/>
  <c r="A641" i="57" s="1"/>
  <c r="L641" i="57"/>
  <c r="F391" i="57"/>
  <c r="F262" i="57"/>
  <c r="F642" i="57"/>
  <c r="F308" i="57"/>
  <c r="F488" i="57"/>
  <c r="F643" i="57"/>
  <c r="F137" i="57"/>
  <c r="F644" i="57"/>
  <c r="F342" i="57"/>
  <c r="F645" i="57"/>
  <c r="F220" i="57"/>
  <c r="F646" i="57"/>
  <c r="F334" i="57"/>
  <c r="F255" i="57"/>
  <c r="F455" i="57"/>
  <c r="F647" i="57"/>
  <c r="F520" i="57"/>
  <c r="F456" i="57"/>
  <c r="B648" i="57"/>
  <c r="C648" i="57"/>
  <c r="D648" i="57"/>
  <c r="E648" i="57"/>
  <c r="F648" i="57"/>
  <c r="G648" i="57"/>
  <c r="H648" i="57"/>
  <c r="I648" i="57"/>
  <c r="J648" i="57"/>
  <c r="K648" i="57"/>
  <c r="A648" i="57" s="1"/>
  <c r="L648" i="57"/>
  <c r="F246" i="57"/>
  <c r="F378" i="57"/>
  <c r="F319" i="57"/>
  <c r="F433" i="57"/>
  <c r="F476" i="57"/>
  <c r="F373" i="57"/>
  <c r="F649" i="57"/>
  <c r="F393" i="57"/>
  <c r="F249" i="57"/>
  <c r="F496" i="57"/>
  <c r="F650" i="57"/>
  <c r="B651" i="57"/>
  <c r="C651" i="57"/>
  <c r="D651" i="57"/>
  <c r="E651" i="57"/>
  <c r="F651" i="57"/>
  <c r="G651" i="57"/>
  <c r="H651" i="57"/>
  <c r="I651" i="57"/>
  <c r="J651" i="57"/>
  <c r="K651" i="57"/>
  <c r="A651" i="57" s="1"/>
  <c r="L651" i="57"/>
  <c r="F282" i="57"/>
  <c r="F430" i="57"/>
  <c r="F216" i="57"/>
  <c r="F426" i="57"/>
  <c r="F652" i="57"/>
  <c r="F431" i="57"/>
  <c r="F653" i="57"/>
  <c r="F505" i="57"/>
  <c r="F654" i="57"/>
  <c r="B655" i="57"/>
  <c r="C655" i="57"/>
  <c r="D655" i="57"/>
  <c r="E655" i="57"/>
  <c r="F655" i="57"/>
  <c r="B656" i="57"/>
  <c r="C656" i="57"/>
  <c r="D656" i="57"/>
  <c r="E656" i="57"/>
  <c r="F656" i="57"/>
  <c r="G656" i="57"/>
  <c r="H656" i="57"/>
  <c r="I656" i="57"/>
  <c r="J656" i="57"/>
  <c r="K656" i="57"/>
  <c r="A656" i="57" s="1"/>
  <c r="L656" i="57"/>
  <c r="F517" i="57"/>
  <c r="F78" i="57"/>
  <c r="F657" i="57"/>
  <c r="F194" i="57"/>
  <c r="F477" i="57"/>
  <c r="F236" i="57"/>
  <c r="F178" i="57"/>
  <c r="F297" i="57"/>
  <c r="F8" i="57"/>
  <c r="F188" i="57"/>
  <c r="F474" i="57"/>
  <c r="F82" i="57"/>
  <c r="F658" i="57"/>
  <c r="F171" i="57"/>
  <c r="F659" i="57"/>
  <c r="F14" i="57"/>
  <c r="F660" i="57"/>
  <c r="F62" i="57"/>
  <c r="F358" i="57"/>
  <c r="F661" i="57"/>
  <c r="F453" i="57"/>
  <c r="F422" i="57"/>
  <c r="F489" i="57"/>
  <c r="F132" i="57"/>
  <c r="F167" i="57"/>
  <c r="F662" i="57"/>
  <c r="F511" i="57"/>
  <c r="B663" i="57"/>
  <c r="C663" i="57"/>
  <c r="D663" i="57"/>
  <c r="E663" i="57"/>
  <c r="F663" i="57"/>
  <c r="G663" i="57"/>
  <c r="H663" i="57"/>
  <c r="I663" i="57"/>
  <c r="J663" i="57"/>
  <c r="K663" i="57"/>
  <c r="A663" i="57" s="1"/>
  <c r="L663" i="57"/>
  <c r="F507" i="57"/>
  <c r="F494" i="57"/>
  <c r="F664" i="57"/>
  <c r="F665" i="57"/>
  <c r="F77" i="57"/>
  <c r="F666" i="57"/>
  <c r="F320" i="57"/>
  <c r="F432" i="57"/>
  <c r="F667" i="57"/>
  <c r="F406" i="57"/>
  <c r="F237" i="57"/>
  <c r="F668" i="57"/>
  <c r="F669" i="57"/>
  <c r="F229" i="57"/>
  <c r="F399" i="57"/>
  <c r="F90" i="57"/>
  <c r="F200" i="57"/>
  <c r="F295" i="57"/>
  <c r="F473" i="57"/>
  <c r="F225" i="57"/>
  <c r="F670" i="57"/>
  <c r="F513" i="57"/>
  <c r="F671" i="57"/>
  <c r="F672" i="57"/>
  <c r="F519" i="57"/>
  <c r="F673" i="57"/>
  <c r="F674" i="57"/>
  <c r="F675" i="57"/>
  <c r="F676" i="57"/>
  <c r="B677" i="57"/>
  <c r="C677" i="57"/>
  <c r="D677" i="57"/>
  <c r="E677" i="57"/>
  <c r="F677" i="57"/>
  <c r="G677" i="57"/>
  <c r="H677" i="57"/>
  <c r="I677" i="57"/>
  <c r="J677" i="57"/>
  <c r="K677" i="57"/>
  <c r="A677" i="57" s="1"/>
  <c r="L677" i="57"/>
  <c r="F418" i="57"/>
  <c r="F678" i="57"/>
  <c r="F185" i="57"/>
  <c r="F679" i="57"/>
  <c r="F436" i="57"/>
  <c r="F680" i="57"/>
  <c r="F379" i="57"/>
  <c r="F395" i="57"/>
  <c r="F41" i="57"/>
  <c r="F681" i="57"/>
  <c r="F119" i="57"/>
  <c r="F388" i="57"/>
  <c r="F682" i="57"/>
  <c r="F140" i="57"/>
  <c r="F683" i="57"/>
  <c r="F684" i="57"/>
  <c r="F685" i="57"/>
  <c r="F155" i="57"/>
  <c r="F686" i="57"/>
  <c r="F687" i="57"/>
  <c r="B688" i="57"/>
  <c r="C688" i="57"/>
  <c r="D688" i="57"/>
  <c r="E688" i="57"/>
  <c r="F688" i="57"/>
  <c r="G688" i="57"/>
  <c r="H688" i="57"/>
  <c r="I688" i="57"/>
  <c r="J688" i="57"/>
  <c r="K688" i="57"/>
  <c r="A688" i="57" s="1"/>
  <c r="L688" i="57"/>
  <c r="B689" i="57"/>
  <c r="C689" i="57"/>
  <c r="D689" i="57"/>
  <c r="E689" i="57"/>
  <c r="F689" i="57"/>
  <c r="G689" i="57"/>
  <c r="H689" i="57"/>
  <c r="I689" i="57"/>
  <c r="J689" i="57"/>
  <c r="K689" i="57"/>
  <c r="A689" i="57" s="1"/>
  <c r="L689" i="57"/>
  <c r="F269" i="57"/>
  <c r="F481" i="57"/>
  <c r="F362" i="57"/>
  <c r="F109" i="57"/>
  <c r="F446" i="57"/>
  <c r="F690" i="57"/>
  <c r="F339" i="57"/>
  <c r="F691" i="57"/>
  <c r="F238" i="57"/>
  <c r="F443" i="57"/>
  <c r="F692" i="57"/>
  <c r="F693" i="57"/>
  <c r="F694" i="57"/>
  <c r="F218" i="57"/>
  <c r="F695" i="57"/>
  <c r="F26" i="57"/>
  <c r="F66" i="57"/>
  <c r="F525" i="57"/>
  <c r="F380" i="57"/>
  <c r="F444" i="57"/>
  <c r="B696" i="57"/>
  <c r="C696" i="57"/>
  <c r="D696" i="57"/>
  <c r="E696" i="57"/>
  <c r="F696" i="57"/>
  <c r="G696" i="57"/>
  <c r="H696" i="57"/>
  <c r="I696" i="57"/>
  <c r="J696" i="57"/>
  <c r="K696" i="57"/>
  <c r="A696" i="57" s="1"/>
  <c r="L696" i="57"/>
  <c r="B697" i="57"/>
  <c r="C697" i="57"/>
  <c r="D697" i="57"/>
  <c r="E697" i="57"/>
  <c r="F697" i="57"/>
  <c r="G697" i="57"/>
  <c r="H697" i="57"/>
  <c r="I697" i="57"/>
  <c r="J697" i="57"/>
  <c r="K697" i="57"/>
  <c r="A697" i="57" s="1"/>
  <c r="L697" i="57"/>
  <c r="F698" i="57"/>
  <c r="F515" i="57"/>
  <c r="F222" i="57"/>
  <c r="F503" i="57"/>
  <c r="F461" i="57"/>
  <c r="F521" i="57"/>
  <c r="F457" i="57"/>
  <c r="F354" i="57"/>
  <c r="F160" i="57"/>
  <c r="F390" i="57"/>
  <c r="F516" i="57"/>
  <c r="F463" i="57"/>
  <c r="F138" i="57"/>
  <c r="F321" i="57"/>
  <c r="F275" i="57"/>
  <c r="F267" i="57"/>
  <c r="F699" i="57"/>
  <c r="F700" i="57"/>
  <c r="F335" i="57"/>
  <c r="F234" i="57"/>
  <c r="F701" i="57"/>
  <c r="B702" i="57"/>
  <c r="C702" i="57"/>
  <c r="D702" i="57"/>
  <c r="E702" i="57"/>
  <c r="F702" i="57"/>
  <c r="G702" i="57"/>
  <c r="H702" i="57"/>
  <c r="I702" i="57"/>
  <c r="J702" i="57"/>
  <c r="K702" i="57"/>
  <c r="A702" i="57" s="1"/>
  <c r="L702" i="57"/>
  <c r="F209" i="57"/>
  <c r="F703" i="57"/>
  <c r="F311" i="57"/>
  <c r="F401" i="57"/>
  <c r="F704" i="57"/>
  <c r="F307" i="57"/>
  <c r="F322" i="57"/>
  <c r="F286" i="57"/>
  <c r="F270" i="57"/>
  <c r="F174" i="57"/>
  <c r="F705" i="57"/>
  <c r="F27" i="57"/>
  <c r="F145" i="57"/>
  <c r="F396" i="57"/>
  <c r="F706" i="57"/>
  <c r="F707" i="57"/>
  <c r="F708" i="57"/>
  <c r="F709" i="57"/>
  <c r="F710" i="57"/>
  <c r="F317" i="57"/>
  <c r="F206" i="57"/>
  <c r="F711" i="57"/>
  <c r="F316" i="57"/>
  <c r="F98" i="57"/>
  <c r="F330" i="57"/>
  <c r="F67" i="57"/>
  <c r="F21" i="57"/>
  <c r="F524" i="57"/>
  <c r="F712" i="57"/>
  <c r="F713" i="57"/>
  <c r="F493" i="57"/>
  <c r="F714" i="57"/>
  <c r="B715" i="57"/>
  <c r="C715" i="57"/>
  <c r="D715" i="57"/>
  <c r="E715" i="57"/>
  <c r="F715" i="57"/>
  <c r="G715" i="57"/>
  <c r="H715" i="57"/>
  <c r="I715" i="57"/>
  <c r="J715" i="57"/>
  <c r="K715" i="57"/>
  <c r="A715" i="57" s="1"/>
  <c r="L715" i="57"/>
  <c r="F170" i="57"/>
  <c r="F369" i="57"/>
  <c r="F716" i="57"/>
  <c r="F247" i="57"/>
  <c r="F497" i="57"/>
  <c r="F482" i="57"/>
  <c r="F717" i="57"/>
  <c r="F718" i="57"/>
  <c r="F157" i="57"/>
  <c r="F719" i="57"/>
  <c r="F97" i="57"/>
  <c r="F397" i="57"/>
  <c r="F94" i="57"/>
  <c r="F720" i="57"/>
  <c r="F492" i="57"/>
  <c r="F721" i="57"/>
  <c r="F345" i="57"/>
  <c r="F722" i="57"/>
  <c r="F723" i="57"/>
  <c r="F724" i="57"/>
  <c r="F189" i="57"/>
  <c r="F725" i="57"/>
  <c r="F726" i="57"/>
  <c r="F727" i="57"/>
  <c r="F279" i="57"/>
  <c r="F728" i="57"/>
  <c r="F729" i="57"/>
  <c r="F730" i="57"/>
  <c r="F405" i="57"/>
  <c r="F368" i="57"/>
  <c r="F445" i="57"/>
  <c r="F95" i="57"/>
  <c r="F731" i="57"/>
  <c r="F314" i="57"/>
  <c r="F92" i="57"/>
  <c r="F111" i="57"/>
  <c r="F402" i="57"/>
  <c r="F478" i="57"/>
  <c r="F425" i="57"/>
  <c r="F732" i="57"/>
  <c r="F268" i="57"/>
  <c r="F733" i="57"/>
  <c r="F734" i="57"/>
  <c r="F735" i="57"/>
  <c r="B736" i="57"/>
  <c r="C736" i="57"/>
  <c r="D736" i="57"/>
  <c r="E736" i="57"/>
  <c r="F736" i="57"/>
  <c r="B737" i="57"/>
  <c r="C737" i="57"/>
  <c r="D737" i="57"/>
  <c r="E737" i="57"/>
  <c r="F737" i="57"/>
  <c r="B738" i="57"/>
  <c r="C738" i="57"/>
  <c r="D738" i="57"/>
  <c r="E738" i="57"/>
  <c r="F738" i="57"/>
  <c r="G738" i="57"/>
  <c r="H738" i="57"/>
  <c r="I738" i="57"/>
  <c r="J738" i="57"/>
  <c r="K738" i="57"/>
  <c r="A738" i="57" s="1"/>
  <c r="L738" i="57"/>
  <c r="B739" i="57"/>
  <c r="C739" i="57"/>
  <c r="D739" i="57"/>
  <c r="E739" i="57"/>
  <c r="F739" i="57"/>
  <c r="G739" i="57"/>
  <c r="H739" i="57"/>
  <c r="I739" i="57"/>
  <c r="J739" i="57"/>
  <c r="K739" i="57"/>
  <c r="A739" i="57" s="1"/>
  <c r="L739" i="57"/>
  <c r="B740" i="57"/>
  <c r="C740" i="57"/>
  <c r="D740" i="57"/>
  <c r="E740" i="57"/>
  <c r="F740" i="57"/>
  <c r="G740" i="57"/>
  <c r="H740" i="57"/>
  <c r="I740" i="57"/>
  <c r="J740" i="57"/>
  <c r="K740" i="57"/>
  <c r="A740" i="57" s="1"/>
  <c r="L740" i="57"/>
  <c r="B741" i="57"/>
  <c r="C741" i="57"/>
  <c r="D741" i="57"/>
  <c r="E741" i="57"/>
  <c r="F741" i="57"/>
  <c r="G741" i="57"/>
  <c r="H741" i="57"/>
  <c r="I741" i="57"/>
  <c r="J741" i="57"/>
  <c r="K741" i="57"/>
  <c r="A741" i="57" s="1"/>
  <c r="L741" i="57"/>
  <c r="B742" i="57"/>
  <c r="C742" i="57"/>
  <c r="D742" i="57"/>
  <c r="E742" i="57"/>
  <c r="F742" i="57"/>
  <c r="G742" i="57"/>
  <c r="H742" i="57"/>
  <c r="I742" i="57"/>
  <c r="J742" i="57"/>
  <c r="K742" i="57"/>
  <c r="A742" i="57" s="1"/>
  <c r="L742" i="57"/>
  <c r="B743" i="57"/>
  <c r="C743" i="57"/>
  <c r="D743" i="57"/>
  <c r="E743" i="57"/>
  <c r="F743" i="57"/>
  <c r="G743" i="57"/>
  <c r="H743" i="57"/>
  <c r="I743" i="57"/>
  <c r="J743" i="57"/>
  <c r="K743" i="57"/>
  <c r="A743" i="57" s="1"/>
  <c r="L743" i="57"/>
  <c r="B744" i="57"/>
  <c r="C744" i="57"/>
  <c r="D744" i="57"/>
  <c r="E744" i="57"/>
  <c r="F744" i="57"/>
  <c r="G744" i="57"/>
  <c r="H744" i="57"/>
  <c r="I744" i="57"/>
  <c r="J744" i="57"/>
  <c r="K744" i="57"/>
  <c r="A744" i="57" s="1"/>
  <c r="L744" i="57"/>
  <c r="B745" i="57"/>
  <c r="C745" i="57"/>
  <c r="D745" i="57"/>
  <c r="E745" i="57"/>
  <c r="F745" i="57"/>
  <c r="G745" i="57"/>
  <c r="H745" i="57"/>
  <c r="I745" i="57"/>
  <c r="J745" i="57"/>
  <c r="K745" i="57"/>
  <c r="A745" i="57" s="1"/>
  <c r="L745" i="57"/>
  <c r="B746" i="57"/>
  <c r="C746" i="57"/>
  <c r="D746" i="57"/>
  <c r="E746" i="57"/>
  <c r="F746" i="57"/>
  <c r="G746" i="57"/>
  <c r="H746" i="57"/>
  <c r="I746" i="57"/>
  <c r="J746" i="57"/>
  <c r="K746" i="57"/>
  <c r="A746" i="57" s="1"/>
  <c r="L746" i="57"/>
  <c r="B747" i="57"/>
  <c r="C747" i="57"/>
  <c r="D747" i="57"/>
  <c r="E747" i="57"/>
  <c r="F747" i="57"/>
  <c r="G747" i="57"/>
  <c r="H747" i="57"/>
  <c r="I747" i="57"/>
  <c r="J747" i="57"/>
  <c r="K747" i="57"/>
  <c r="A747" i="57" s="1"/>
  <c r="L747" i="57"/>
  <c r="B748" i="57"/>
  <c r="C748" i="57"/>
  <c r="D748" i="57"/>
  <c r="E748" i="57"/>
  <c r="F748" i="57"/>
  <c r="G748" i="57"/>
  <c r="H748" i="57"/>
  <c r="I748" i="57"/>
  <c r="J748" i="57"/>
  <c r="K748" i="57"/>
  <c r="A748" i="57" s="1"/>
  <c r="L748" i="57"/>
  <c r="B749" i="57"/>
  <c r="C749" i="57"/>
  <c r="D749" i="57"/>
  <c r="E749" i="57"/>
  <c r="F749" i="57"/>
  <c r="G749" i="57"/>
  <c r="H749" i="57"/>
  <c r="I749" i="57"/>
  <c r="J749" i="57"/>
  <c r="K749" i="57"/>
  <c r="A749" i="57" s="1"/>
  <c r="L749" i="57"/>
  <c r="B750" i="57"/>
  <c r="C750" i="57"/>
  <c r="D750" i="57"/>
  <c r="E750" i="57"/>
  <c r="F750" i="57"/>
  <c r="G750" i="57"/>
  <c r="H750" i="57"/>
  <c r="I750" i="57"/>
  <c r="J750" i="57"/>
  <c r="K750" i="57"/>
  <c r="A750" i="57" s="1"/>
  <c r="L750" i="57"/>
  <c r="B751" i="57"/>
  <c r="C751" i="57"/>
  <c r="D751" i="57"/>
  <c r="E751" i="57"/>
  <c r="F751" i="57"/>
  <c r="G751" i="57"/>
  <c r="H751" i="57"/>
  <c r="I751" i="57"/>
  <c r="J751" i="57"/>
  <c r="K751" i="57"/>
  <c r="A751" i="57" s="1"/>
  <c r="L751" i="57"/>
  <c r="B752" i="57"/>
  <c r="C752" i="57"/>
  <c r="D752" i="57"/>
  <c r="E752" i="57"/>
  <c r="F752" i="57"/>
  <c r="G752" i="57"/>
  <c r="H752" i="57"/>
  <c r="I752" i="57"/>
  <c r="J752" i="57"/>
  <c r="K752" i="57"/>
  <c r="A752" i="57" s="1"/>
  <c r="L752" i="57"/>
  <c r="B753" i="57"/>
  <c r="C753" i="57"/>
  <c r="D753" i="57"/>
  <c r="E753" i="57"/>
  <c r="F753" i="57"/>
  <c r="G753" i="57"/>
  <c r="H753" i="57"/>
  <c r="I753" i="57"/>
  <c r="J753" i="57"/>
  <c r="K753" i="57"/>
  <c r="A753" i="57" s="1"/>
  <c r="L753" i="57"/>
  <c r="B754" i="57"/>
  <c r="C754" i="57"/>
  <c r="D754" i="57"/>
  <c r="E754" i="57"/>
  <c r="F754" i="57"/>
  <c r="G754" i="57"/>
  <c r="H754" i="57"/>
  <c r="I754" i="57"/>
  <c r="J754" i="57"/>
  <c r="K754" i="57"/>
  <c r="A754" i="57" s="1"/>
  <c r="L754" i="57"/>
  <c r="B755" i="57"/>
  <c r="C755" i="57"/>
  <c r="D755" i="57"/>
  <c r="E755" i="57"/>
  <c r="F755" i="57"/>
  <c r="G755" i="57"/>
  <c r="H755" i="57"/>
  <c r="I755" i="57"/>
  <c r="J755" i="57"/>
  <c r="K755" i="57"/>
  <c r="A755" i="57" s="1"/>
  <c r="L755" i="57"/>
  <c r="B756" i="57"/>
  <c r="C756" i="57"/>
  <c r="D756" i="57"/>
  <c r="E756" i="57"/>
  <c r="F756" i="57"/>
  <c r="G756" i="57"/>
  <c r="H756" i="57"/>
  <c r="I756" i="57"/>
  <c r="J756" i="57"/>
  <c r="K756" i="57"/>
  <c r="A756" i="57" s="1"/>
  <c r="L756" i="57"/>
  <c r="B757" i="57"/>
  <c r="C757" i="57"/>
  <c r="D757" i="57"/>
  <c r="E757" i="57"/>
  <c r="F757" i="57"/>
  <c r="G757" i="57"/>
  <c r="H757" i="57"/>
  <c r="I757" i="57"/>
  <c r="J757" i="57"/>
  <c r="K757" i="57"/>
  <c r="A757" i="57" s="1"/>
  <c r="L757" i="57"/>
  <c r="B758" i="57"/>
  <c r="C758" i="57"/>
  <c r="D758" i="57"/>
  <c r="E758" i="57"/>
  <c r="F758" i="57"/>
  <c r="G758" i="57"/>
  <c r="H758" i="57"/>
  <c r="I758" i="57"/>
  <c r="J758" i="57"/>
  <c r="K758" i="57"/>
  <c r="A758" i="57" s="1"/>
  <c r="L758" i="57"/>
  <c r="B759" i="57"/>
  <c r="C759" i="57"/>
  <c r="D759" i="57"/>
  <c r="E759" i="57"/>
  <c r="F759" i="57"/>
  <c r="G759" i="57"/>
  <c r="H759" i="57"/>
  <c r="I759" i="57"/>
  <c r="J759" i="57"/>
  <c r="K759" i="57"/>
  <c r="A759" i="57" s="1"/>
  <c r="L759" i="57"/>
  <c r="B760" i="57"/>
  <c r="C760" i="57"/>
  <c r="D760" i="57"/>
  <c r="E760" i="57"/>
  <c r="F760" i="57"/>
  <c r="G760" i="57"/>
  <c r="H760" i="57"/>
  <c r="I760" i="57"/>
  <c r="J760" i="57"/>
  <c r="K760" i="57"/>
  <c r="A760" i="57" s="1"/>
  <c r="L760" i="57"/>
  <c r="B761" i="57"/>
  <c r="C761" i="57"/>
  <c r="D761" i="57"/>
  <c r="E761" i="57"/>
  <c r="F761" i="57"/>
  <c r="G761" i="57"/>
  <c r="H761" i="57"/>
  <c r="I761" i="57"/>
  <c r="J761" i="57"/>
  <c r="K761" i="57"/>
  <c r="A761" i="57" s="1"/>
  <c r="L761" i="57"/>
  <c r="B762" i="57"/>
  <c r="C762" i="57"/>
  <c r="D762" i="57"/>
  <c r="E762" i="57"/>
  <c r="F762" i="57"/>
  <c r="G762" i="57"/>
  <c r="H762" i="57"/>
  <c r="I762" i="57"/>
  <c r="J762" i="57"/>
  <c r="K762" i="57"/>
  <c r="A762" i="57" s="1"/>
  <c r="L762" i="57"/>
  <c r="B763" i="57"/>
  <c r="C763" i="57"/>
  <c r="D763" i="57"/>
  <c r="E763" i="57"/>
  <c r="F763" i="57"/>
  <c r="G763" i="57"/>
  <c r="H763" i="57"/>
  <c r="I763" i="57"/>
  <c r="J763" i="57"/>
  <c r="K763" i="57"/>
  <c r="A763" i="57" s="1"/>
  <c r="L763" i="57"/>
  <c r="B764" i="57"/>
  <c r="C764" i="57"/>
  <c r="D764" i="57"/>
  <c r="E764" i="57"/>
  <c r="F764" i="57"/>
  <c r="G764" i="57"/>
  <c r="H764" i="57"/>
  <c r="I764" i="57"/>
  <c r="J764" i="57"/>
  <c r="K764" i="57"/>
  <c r="A764" i="57" s="1"/>
  <c r="L764" i="57"/>
  <c r="B765" i="57"/>
  <c r="C765" i="57"/>
  <c r="D765" i="57"/>
  <c r="E765" i="57"/>
  <c r="F765" i="57"/>
  <c r="G765" i="57"/>
  <c r="H765" i="57"/>
  <c r="I765" i="57"/>
  <c r="J765" i="57"/>
  <c r="K765" i="57"/>
  <c r="A765" i="57" s="1"/>
  <c r="L765" i="57"/>
  <c r="B766" i="57"/>
  <c r="C766" i="57"/>
  <c r="D766" i="57"/>
  <c r="E766" i="57"/>
  <c r="F766" i="57"/>
  <c r="G766" i="57"/>
  <c r="H766" i="57"/>
  <c r="I766" i="57"/>
  <c r="J766" i="57"/>
  <c r="K766" i="57"/>
  <c r="A766" i="57" s="1"/>
  <c r="L766" i="57"/>
  <c r="B767" i="57"/>
  <c r="C767" i="57"/>
  <c r="D767" i="57"/>
  <c r="E767" i="57"/>
  <c r="F767" i="57"/>
  <c r="G767" i="57"/>
  <c r="H767" i="57"/>
  <c r="I767" i="57"/>
  <c r="J767" i="57"/>
  <c r="K767" i="57"/>
  <c r="A767" i="57" s="1"/>
  <c r="L767" i="57"/>
  <c r="B768" i="57"/>
  <c r="C768" i="57"/>
  <c r="D768" i="57"/>
  <c r="E768" i="57"/>
  <c r="F768" i="57"/>
  <c r="G768" i="57"/>
  <c r="H768" i="57"/>
  <c r="I768" i="57"/>
  <c r="J768" i="57"/>
  <c r="K768" i="57"/>
  <c r="A768" i="57" s="1"/>
  <c r="L768" i="57"/>
  <c r="B769" i="57"/>
  <c r="C769" i="57"/>
  <c r="D769" i="57"/>
  <c r="E769" i="57"/>
  <c r="F769" i="57"/>
  <c r="G769" i="57"/>
  <c r="H769" i="57"/>
  <c r="I769" i="57"/>
  <c r="J769" i="57"/>
  <c r="K769" i="57"/>
  <c r="A769" i="57" s="1"/>
  <c r="L769" i="57"/>
  <c r="B770" i="57"/>
  <c r="C770" i="57"/>
  <c r="D770" i="57"/>
  <c r="E770" i="57"/>
  <c r="F770" i="57"/>
  <c r="G770" i="57"/>
  <c r="H770" i="57"/>
  <c r="I770" i="57"/>
  <c r="J770" i="57"/>
  <c r="K770" i="57"/>
  <c r="A770" i="57" s="1"/>
  <c r="L770" i="57"/>
  <c r="B771" i="57"/>
  <c r="C771" i="57"/>
  <c r="D771" i="57"/>
  <c r="E771" i="57"/>
  <c r="F771" i="57"/>
  <c r="G771" i="57"/>
  <c r="H771" i="57"/>
  <c r="I771" i="57"/>
  <c r="J771" i="57"/>
  <c r="K771" i="57"/>
  <c r="A771" i="57" s="1"/>
  <c r="L771" i="57"/>
  <c r="B772" i="57"/>
  <c r="C772" i="57"/>
  <c r="D772" i="57"/>
  <c r="E772" i="57"/>
  <c r="F772" i="57"/>
  <c r="G772" i="57"/>
  <c r="H772" i="57"/>
  <c r="I772" i="57"/>
  <c r="J772" i="57"/>
  <c r="K772" i="57"/>
  <c r="A772" i="57" s="1"/>
  <c r="L772" i="57"/>
  <c r="B773" i="57"/>
  <c r="C773" i="57"/>
  <c r="D773" i="57"/>
  <c r="E773" i="57"/>
  <c r="F773" i="57"/>
  <c r="G773" i="57"/>
  <c r="H773" i="57"/>
  <c r="I773" i="57"/>
  <c r="J773" i="57"/>
  <c r="K773" i="57"/>
  <c r="A773" i="57" s="1"/>
  <c r="L773" i="57"/>
  <c r="B774" i="57"/>
  <c r="C774" i="57"/>
  <c r="D774" i="57"/>
  <c r="E774" i="57"/>
  <c r="F774" i="57"/>
  <c r="G774" i="57"/>
  <c r="H774" i="57"/>
  <c r="I774" i="57"/>
  <c r="J774" i="57"/>
  <c r="K774" i="57"/>
  <c r="A774" i="57" s="1"/>
  <c r="L774" i="57"/>
  <c r="B775" i="57"/>
  <c r="C775" i="57"/>
  <c r="D775" i="57"/>
  <c r="E775" i="57"/>
  <c r="F775" i="57"/>
  <c r="G775" i="57"/>
  <c r="H775" i="57"/>
  <c r="I775" i="57"/>
  <c r="J775" i="57"/>
  <c r="K775" i="57"/>
  <c r="A775" i="57" s="1"/>
  <c r="L775" i="57"/>
  <c r="B776" i="57"/>
  <c r="C776" i="57"/>
  <c r="D776" i="57"/>
  <c r="E776" i="57"/>
  <c r="F776" i="57"/>
  <c r="G776" i="57"/>
  <c r="H776" i="57"/>
  <c r="I776" i="57"/>
  <c r="J776" i="57"/>
  <c r="K776" i="57"/>
  <c r="A776" i="57" s="1"/>
  <c r="L776" i="57"/>
  <c r="B777" i="57"/>
  <c r="C777" i="57"/>
  <c r="D777" i="57"/>
  <c r="E777" i="57"/>
  <c r="F777" i="57"/>
  <c r="G777" i="57"/>
  <c r="H777" i="57"/>
  <c r="I777" i="57"/>
  <c r="J777" i="57"/>
  <c r="K777" i="57"/>
  <c r="A777" i="57" s="1"/>
  <c r="L777" i="57"/>
  <c r="B778" i="57"/>
  <c r="C778" i="57"/>
  <c r="D778" i="57"/>
  <c r="E778" i="57"/>
  <c r="F778" i="57"/>
  <c r="G778" i="57"/>
  <c r="H778" i="57"/>
  <c r="I778" i="57"/>
  <c r="J778" i="57"/>
  <c r="K778" i="57"/>
  <c r="A778" i="57" s="1"/>
  <c r="L778" i="57"/>
  <c r="B779" i="57"/>
  <c r="C779" i="57"/>
  <c r="D779" i="57"/>
  <c r="E779" i="57"/>
  <c r="F779" i="57"/>
  <c r="G779" i="57"/>
  <c r="H779" i="57"/>
  <c r="I779" i="57"/>
  <c r="J779" i="57"/>
  <c r="K779" i="57"/>
  <c r="A779" i="57" s="1"/>
  <c r="L779" i="57"/>
  <c r="B780" i="57"/>
  <c r="C780" i="57"/>
  <c r="D780" i="57"/>
  <c r="E780" i="57"/>
  <c r="F780" i="57"/>
  <c r="G780" i="57"/>
  <c r="H780" i="57"/>
  <c r="I780" i="57"/>
  <c r="J780" i="57"/>
  <c r="K780" i="57"/>
  <c r="A780" i="57" s="1"/>
  <c r="L780" i="57"/>
  <c r="B781" i="57"/>
  <c r="C781" i="57"/>
  <c r="D781" i="57"/>
  <c r="E781" i="57"/>
  <c r="F781" i="57"/>
  <c r="G781" i="57"/>
  <c r="H781" i="57"/>
  <c r="I781" i="57"/>
  <c r="J781" i="57"/>
  <c r="K781" i="57"/>
  <c r="A781" i="57" s="1"/>
  <c r="L781" i="57"/>
  <c r="B782" i="57"/>
  <c r="C782" i="57"/>
  <c r="D782" i="57"/>
  <c r="E782" i="57"/>
  <c r="F782" i="57"/>
  <c r="G782" i="57"/>
  <c r="H782" i="57"/>
  <c r="I782" i="57"/>
  <c r="J782" i="57"/>
  <c r="K782" i="57"/>
  <c r="A782" i="57" s="1"/>
  <c r="L782" i="57"/>
  <c r="B783" i="57"/>
  <c r="C783" i="57"/>
  <c r="D783" i="57"/>
  <c r="E783" i="57"/>
  <c r="F783" i="57"/>
  <c r="G783" i="57"/>
  <c r="H783" i="57"/>
  <c r="I783" i="57"/>
  <c r="J783" i="57"/>
  <c r="K783" i="57"/>
  <c r="A783" i="57" s="1"/>
  <c r="L783" i="57"/>
  <c r="B784" i="57"/>
  <c r="C784" i="57"/>
  <c r="D784" i="57"/>
  <c r="E784" i="57"/>
  <c r="F784" i="57"/>
  <c r="G784" i="57"/>
  <c r="H784" i="57"/>
  <c r="I784" i="57"/>
  <c r="J784" i="57"/>
  <c r="K784" i="57"/>
  <c r="A784" i="57" s="1"/>
  <c r="L784" i="57"/>
  <c r="B785" i="57"/>
  <c r="C785" i="57"/>
  <c r="D785" i="57"/>
  <c r="E785" i="57"/>
  <c r="F785" i="57"/>
  <c r="G785" i="57"/>
  <c r="H785" i="57"/>
  <c r="I785" i="57"/>
  <c r="J785" i="57"/>
  <c r="K785" i="57"/>
  <c r="A785" i="57" s="1"/>
  <c r="L785" i="57"/>
  <c r="B786" i="57"/>
  <c r="C786" i="57"/>
  <c r="D786" i="57"/>
  <c r="E786" i="57"/>
  <c r="F786" i="57"/>
  <c r="G786" i="57"/>
  <c r="H786" i="57"/>
  <c r="I786" i="57"/>
  <c r="J786" i="57"/>
  <c r="K786" i="57"/>
  <c r="A786" i="57" s="1"/>
  <c r="L786" i="57"/>
  <c r="B787" i="57"/>
  <c r="C787" i="57"/>
  <c r="D787" i="57"/>
  <c r="E787" i="57"/>
  <c r="F787" i="57"/>
  <c r="G787" i="57"/>
  <c r="H787" i="57"/>
  <c r="I787" i="57"/>
  <c r="J787" i="57"/>
  <c r="K787" i="57"/>
  <c r="A787" i="57" s="1"/>
  <c r="L787" i="57"/>
  <c r="B788" i="57"/>
  <c r="C788" i="57"/>
  <c r="D788" i="57"/>
  <c r="E788" i="57"/>
  <c r="F788" i="57"/>
  <c r="G788" i="57"/>
  <c r="H788" i="57"/>
  <c r="I788" i="57"/>
  <c r="J788" i="57"/>
  <c r="K788" i="57"/>
  <c r="A788" i="57" s="1"/>
  <c r="L788" i="57"/>
  <c r="B789" i="57"/>
  <c r="C789" i="57"/>
  <c r="D789" i="57"/>
  <c r="E789" i="57"/>
  <c r="F789" i="57"/>
  <c r="G789" i="57"/>
  <c r="H789" i="57"/>
  <c r="I789" i="57"/>
  <c r="J789" i="57"/>
  <c r="K789" i="57"/>
  <c r="A789" i="57" s="1"/>
  <c r="L789" i="57"/>
  <c r="B790" i="57"/>
  <c r="C790" i="57"/>
  <c r="D790" i="57"/>
  <c r="E790" i="57"/>
  <c r="F790" i="57"/>
  <c r="G790" i="57"/>
  <c r="H790" i="57"/>
  <c r="I790" i="57"/>
  <c r="J790" i="57"/>
  <c r="K790" i="57"/>
  <c r="A790" i="57" s="1"/>
  <c r="L790" i="57"/>
  <c r="B791" i="57"/>
  <c r="C791" i="57"/>
  <c r="D791" i="57"/>
  <c r="E791" i="57"/>
  <c r="F791" i="57"/>
  <c r="G791" i="57"/>
  <c r="H791" i="57"/>
  <c r="I791" i="57"/>
  <c r="J791" i="57"/>
  <c r="K791" i="57"/>
  <c r="A791" i="57" s="1"/>
  <c r="L791" i="57"/>
  <c r="B792" i="57"/>
  <c r="C792" i="57"/>
  <c r="D792" i="57"/>
  <c r="E792" i="57"/>
  <c r="F792" i="57"/>
  <c r="G792" i="57"/>
  <c r="H792" i="57"/>
  <c r="I792" i="57"/>
  <c r="J792" i="57"/>
  <c r="K792" i="57"/>
  <c r="A792" i="57" s="1"/>
  <c r="L792" i="57"/>
  <c r="B793" i="57"/>
  <c r="C793" i="57"/>
  <c r="D793" i="57"/>
  <c r="E793" i="57"/>
  <c r="F793" i="57"/>
  <c r="G793" i="57"/>
  <c r="H793" i="57"/>
  <c r="I793" i="57"/>
  <c r="J793" i="57"/>
  <c r="K793" i="57"/>
  <c r="A793" i="57" s="1"/>
  <c r="L793" i="57"/>
  <c r="B794" i="57"/>
  <c r="C794" i="57"/>
  <c r="D794" i="57"/>
  <c r="E794" i="57"/>
  <c r="F794" i="57"/>
  <c r="G794" i="57"/>
  <c r="H794" i="57"/>
  <c r="I794" i="57"/>
  <c r="J794" i="57"/>
  <c r="K794" i="57"/>
  <c r="A794" i="57" s="1"/>
  <c r="L794" i="57"/>
  <c r="B795" i="57"/>
  <c r="C795" i="57"/>
  <c r="D795" i="57"/>
  <c r="E795" i="57"/>
  <c r="F795" i="57"/>
  <c r="G795" i="57"/>
  <c r="H795" i="57"/>
  <c r="I795" i="57"/>
  <c r="J795" i="57"/>
  <c r="K795" i="57"/>
  <c r="A795" i="57" s="1"/>
  <c r="L795" i="57"/>
  <c r="B796" i="57"/>
  <c r="C796" i="57"/>
  <c r="D796" i="57"/>
  <c r="E796" i="57"/>
  <c r="F796" i="57"/>
  <c r="G796" i="57"/>
  <c r="H796" i="57"/>
  <c r="I796" i="57"/>
  <c r="J796" i="57"/>
  <c r="K796" i="57"/>
  <c r="A796" i="57" s="1"/>
  <c r="L796" i="57"/>
  <c r="B797" i="57"/>
  <c r="C797" i="57"/>
  <c r="D797" i="57"/>
  <c r="E797" i="57"/>
  <c r="F797" i="57"/>
  <c r="G797" i="57"/>
  <c r="H797" i="57"/>
  <c r="I797" i="57"/>
  <c r="J797" i="57"/>
  <c r="K797" i="57"/>
  <c r="A797" i="57" s="1"/>
  <c r="L797" i="57"/>
  <c r="B798" i="57"/>
  <c r="C798" i="57"/>
  <c r="D798" i="57"/>
  <c r="E798" i="57"/>
  <c r="F798" i="57"/>
  <c r="G798" i="57"/>
  <c r="H798" i="57"/>
  <c r="I798" i="57"/>
  <c r="J798" i="57"/>
  <c r="K798" i="57"/>
  <c r="A798" i="57" s="1"/>
  <c r="L798" i="57"/>
  <c r="B799" i="57"/>
  <c r="C799" i="57"/>
  <c r="D799" i="57"/>
  <c r="E799" i="57"/>
  <c r="F799" i="57"/>
  <c r="G799" i="57"/>
  <c r="H799" i="57"/>
  <c r="I799" i="57"/>
  <c r="J799" i="57"/>
  <c r="K799" i="57"/>
  <c r="A799" i="57" s="1"/>
  <c r="L799" i="57"/>
  <c r="B800" i="57"/>
  <c r="C800" i="57"/>
  <c r="D800" i="57"/>
  <c r="E800" i="57"/>
  <c r="F800" i="57"/>
  <c r="G800" i="57"/>
  <c r="H800" i="57"/>
  <c r="I800" i="57"/>
  <c r="J800" i="57"/>
  <c r="K800" i="57"/>
  <c r="A800" i="57" s="1"/>
  <c r="L800" i="57"/>
  <c r="B801" i="57"/>
  <c r="C801" i="57"/>
  <c r="D801" i="57"/>
  <c r="E801" i="57"/>
  <c r="F801" i="57"/>
  <c r="G801" i="57"/>
  <c r="H801" i="57"/>
  <c r="I801" i="57"/>
  <c r="J801" i="57"/>
  <c r="K801" i="57"/>
  <c r="A801" i="57" s="1"/>
  <c r="L801" i="57"/>
  <c r="B802" i="57"/>
  <c r="C802" i="57"/>
  <c r="D802" i="57"/>
  <c r="E802" i="57"/>
  <c r="F802" i="57"/>
  <c r="G802" i="57"/>
  <c r="H802" i="57"/>
  <c r="I802" i="57"/>
  <c r="J802" i="57"/>
  <c r="K802" i="57"/>
  <c r="A802" i="57" s="1"/>
  <c r="L802" i="57"/>
  <c r="B803" i="57"/>
  <c r="C803" i="57"/>
  <c r="D803" i="57"/>
  <c r="E803" i="57"/>
  <c r="F803" i="57"/>
  <c r="G803" i="57"/>
  <c r="H803" i="57"/>
  <c r="I803" i="57"/>
  <c r="J803" i="57"/>
  <c r="K803" i="57"/>
  <c r="A803" i="57" s="1"/>
  <c r="L803" i="57"/>
  <c r="B804" i="57"/>
  <c r="C804" i="57"/>
  <c r="D804" i="57"/>
  <c r="E804" i="57"/>
  <c r="F804" i="57"/>
  <c r="G804" i="57"/>
  <c r="H804" i="57"/>
  <c r="I804" i="57"/>
  <c r="J804" i="57"/>
  <c r="K804" i="57"/>
  <c r="A804" i="57" s="1"/>
  <c r="L804" i="57"/>
  <c r="B805" i="57"/>
  <c r="C805" i="57"/>
  <c r="D805" i="57"/>
  <c r="E805" i="57"/>
  <c r="F805" i="57"/>
  <c r="G805" i="57"/>
  <c r="H805" i="57"/>
  <c r="I805" i="57"/>
  <c r="J805" i="57"/>
  <c r="K805" i="57"/>
  <c r="A805" i="57" s="1"/>
  <c r="L805" i="57"/>
  <c r="B806" i="57"/>
  <c r="C806" i="57"/>
  <c r="D806" i="57"/>
  <c r="E806" i="57"/>
  <c r="F806" i="57"/>
  <c r="G806" i="57"/>
  <c r="H806" i="57"/>
  <c r="I806" i="57"/>
  <c r="J806" i="57"/>
  <c r="K806" i="57"/>
  <c r="A806" i="57" s="1"/>
  <c r="L806" i="57"/>
  <c r="B807" i="57"/>
  <c r="C807" i="57"/>
  <c r="D807" i="57"/>
  <c r="E807" i="57"/>
  <c r="F807" i="57"/>
  <c r="G807" i="57"/>
  <c r="H807" i="57"/>
  <c r="I807" i="57"/>
  <c r="J807" i="57"/>
  <c r="K807" i="57"/>
  <c r="A807" i="57" s="1"/>
  <c r="L807" i="57"/>
  <c r="B808" i="57"/>
  <c r="C808" i="57"/>
  <c r="D808" i="57"/>
  <c r="E808" i="57"/>
  <c r="F808" i="57"/>
  <c r="G808" i="57"/>
  <c r="H808" i="57"/>
  <c r="I808" i="57"/>
  <c r="J808" i="57"/>
  <c r="K808" i="57"/>
  <c r="A808" i="57" s="1"/>
  <c r="L808" i="57"/>
  <c r="B809" i="57"/>
  <c r="C809" i="57"/>
  <c r="D809" i="57"/>
  <c r="E809" i="57"/>
  <c r="F809" i="57"/>
  <c r="G809" i="57"/>
  <c r="H809" i="57"/>
  <c r="I809" i="57"/>
  <c r="J809" i="57"/>
  <c r="K809" i="57"/>
  <c r="A809" i="57" s="1"/>
  <c r="L809" i="57"/>
  <c r="B810" i="57"/>
  <c r="C810" i="57"/>
  <c r="D810" i="57"/>
  <c r="E810" i="57"/>
  <c r="F810" i="57"/>
  <c r="G810" i="57"/>
  <c r="H810" i="57"/>
  <c r="I810" i="57"/>
  <c r="J810" i="57"/>
  <c r="K810" i="57"/>
  <c r="A810" i="57" s="1"/>
  <c r="L810" i="57"/>
  <c r="B811" i="57"/>
  <c r="C811" i="57"/>
  <c r="D811" i="57"/>
  <c r="E811" i="57"/>
  <c r="F811" i="57"/>
  <c r="G811" i="57"/>
  <c r="H811" i="57"/>
  <c r="I811" i="57"/>
  <c r="J811" i="57"/>
  <c r="K811" i="57"/>
  <c r="A811" i="57" s="1"/>
  <c r="L811" i="57"/>
  <c r="B812" i="57"/>
  <c r="C812" i="57"/>
  <c r="D812" i="57"/>
  <c r="E812" i="57"/>
  <c r="F812" i="57"/>
  <c r="G812" i="57"/>
  <c r="H812" i="57"/>
  <c r="I812" i="57"/>
  <c r="J812" i="57"/>
  <c r="K812" i="57"/>
  <c r="A812" i="57" s="1"/>
  <c r="L812" i="57"/>
  <c r="B813" i="57"/>
  <c r="C813" i="57"/>
  <c r="D813" i="57"/>
  <c r="E813" i="57"/>
  <c r="F813" i="57"/>
  <c r="G813" i="57"/>
  <c r="H813" i="57"/>
  <c r="I813" i="57"/>
  <c r="J813" i="57"/>
  <c r="K813" i="57"/>
  <c r="A813" i="57" s="1"/>
  <c r="L813" i="57"/>
  <c r="B814" i="57"/>
  <c r="C814" i="57"/>
  <c r="D814" i="57"/>
  <c r="E814" i="57"/>
  <c r="F814" i="57"/>
  <c r="G814" i="57"/>
  <c r="H814" i="57"/>
  <c r="I814" i="57"/>
  <c r="J814" i="57"/>
  <c r="K814" i="57"/>
  <c r="A814" i="57" s="1"/>
  <c r="L814" i="57"/>
  <c r="B815" i="57"/>
  <c r="C815" i="57"/>
  <c r="D815" i="57"/>
  <c r="E815" i="57"/>
  <c r="F815" i="57"/>
  <c r="G815" i="57"/>
  <c r="H815" i="57"/>
  <c r="I815" i="57"/>
  <c r="J815" i="57"/>
  <c r="K815" i="57"/>
  <c r="A815" i="57" s="1"/>
  <c r="L815" i="57"/>
  <c r="B816" i="57"/>
  <c r="C816" i="57"/>
  <c r="D816" i="57"/>
  <c r="E816" i="57"/>
  <c r="F816" i="57"/>
  <c r="G816" i="57"/>
  <c r="H816" i="57"/>
  <c r="I816" i="57"/>
  <c r="J816" i="57"/>
  <c r="K816" i="57"/>
  <c r="A816" i="57" s="1"/>
  <c r="L816" i="57"/>
  <c r="B817" i="57"/>
  <c r="C817" i="57"/>
  <c r="D817" i="57"/>
  <c r="E817" i="57"/>
  <c r="F817" i="57"/>
  <c r="G817" i="57"/>
  <c r="H817" i="57"/>
  <c r="I817" i="57"/>
  <c r="J817" i="57"/>
  <c r="K817" i="57"/>
  <c r="A817" i="57" s="1"/>
  <c r="L817" i="57"/>
  <c r="B818" i="57"/>
  <c r="C818" i="57"/>
  <c r="D818" i="57"/>
  <c r="E818" i="57"/>
  <c r="F818" i="57"/>
  <c r="G818" i="57"/>
  <c r="H818" i="57"/>
  <c r="I818" i="57"/>
  <c r="J818" i="57"/>
  <c r="K818" i="57"/>
  <c r="A818" i="57" s="1"/>
  <c r="L818" i="57"/>
  <c r="B819" i="57"/>
  <c r="C819" i="57"/>
  <c r="D819" i="57"/>
  <c r="E819" i="57"/>
  <c r="F819" i="57"/>
  <c r="G819" i="57"/>
  <c r="H819" i="57"/>
  <c r="I819" i="57"/>
  <c r="J819" i="57"/>
  <c r="K819" i="57"/>
  <c r="A819" i="57" s="1"/>
  <c r="L819" i="57"/>
  <c r="B820" i="57"/>
  <c r="C820" i="57"/>
  <c r="D820" i="57"/>
  <c r="E820" i="57"/>
  <c r="F820" i="57"/>
  <c r="G820" i="57"/>
  <c r="H820" i="57"/>
  <c r="I820" i="57"/>
  <c r="J820" i="57"/>
  <c r="K820" i="57"/>
  <c r="A820" i="57" s="1"/>
  <c r="L820" i="57"/>
  <c r="B821" i="57"/>
  <c r="C821" i="57"/>
  <c r="D821" i="57"/>
  <c r="E821" i="57"/>
  <c r="F821" i="57"/>
  <c r="G821" i="57"/>
  <c r="H821" i="57"/>
  <c r="I821" i="57"/>
  <c r="J821" i="57"/>
  <c r="K821" i="57"/>
  <c r="A821" i="57" s="1"/>
  <c r="L821" i="57"/>
  <c r="B822" i="57"/>
  <c r="C822" i="57"/>
  <c r="D822" i="57"/>
  <c r="E822" i="57"/>
  <c r="F822" i="57"/>
  <c r="G822" i="57"/>
  <c r="H822" i="57"/>
  <c r="I822" i="57"/>
  <c r="J822" i="57"/>
  <c r="K822" i="57"/>
  <c r="A822" i="57" s="1"/>
  <c r="L822" i="57"/>
  <c r="B823" i="57"/>
  <c r="C823" i="57"/>
  <c r="D823" i="57"/>
  <c r="E823" i="57"/>
  <c r="F823" i="57"/>
  <c r="G823" i="57"/>
  <c r="H823" i="57"/>
  <c r="I823" i="57"/>
  <c r="J823" i="57"/>
  <c r="K823" i="57"/>
  <c r="A823" i="57" s="1"/>
  <c r="L823" i="57"/>
  <c r="B824" i="57"/>
  <c r="C824" i="57"/>
  <c r="D824" i="57"/>
  <c r="E824" i="57"/>
  <c r="F824" i="57"/>
  <c r="G824" i="57"/>
  <c r="H824" i="57"/>
  <c r="I824" i="57"/>
  <c r="J824" i="57"/>
  <c r="K824" i="57"/>
  <c r="A824" i="57" s="1"/>
  <c r="L824" i="57"/>
  <c r="B825" i="57"/>
  <c r="C825" i="57"/>
  <c r="D825" i="57"/>
  <c r="E825" i="57"/>
  <c r="F825" i="57"/>
  <c r="G825" i="57"/>
  <c r="H825" i="57"/>
  <c r="I825" i="57"/>
  <c r="J825" i="57"/>
  <c r="K825" i="57"/>
  <c r="A825" i="57" s="1"/>
  <c r="L825" i="57"/>
  <c r="B826" i="57"/>
  <c r="C826" i="57"/>
  <c r="D826" i="57"/>
  <c r="E826" i="57"/>
  <c r="F826" i="57"/>
  <c r="G826" i="57"/>
  <c r="H826" i="57"/>
  <c r="I826" i="57"/>
  <c r="J826" i="57"/>
  <c r="K826" i="57"/>
  <c r="A826" i="57" s="1"/>
  <c r="L826" i="57"/>
  <c r="B827" i="57"/>
  <c r="C827" i="57"/>
  <c r="D827" i="57"/>
  <c r="E827" i="57"/>
  <c r="F827" i="57"/>
  <c r="G827" i="57"/>
  <c r="H827" i="57"/>
  <c r="I827" i="57"/>
  <c r="J827" i="57"/>
  <c r="K827" i="57"/>
  <c r="A827" i="57" s="1"/>
  <c r="L827" i="57"/>
  <c r="B828" i="57"/>
  <c r="C828" i="57"/>
  <c r="D828" i="57"/>
  <c r="E828" i="57"/>
  <c r="F828" i="57"/>
  <c r="G828" i="57"/>
  <c r="H828" i="57"/>
  <c r="I828" i="57"/>
  <c r="J828" i="57"/>
  <c r="K828" i="57"/>
  <c r="A828" i="57" s="1"/>
  <c r="L828" i="57"/>
  <c r="B829" i="57"/>
  <c r="C829" i="57"/>
  <c r="D829" i="57"/>
  <c r="E829" i="57"/>
  <c r="F829" i="57"/>
  <c r="G829" i="57"/>
  <c r="H829" i="57"/>
  <c r="I829" i="57"/>
  <c r="J829" i="57"/>
  <c r="K829" i="57"/>
  <c r="A829" i="57" s="1"/>
  <c r="L829" i="57"/>
  <c r="B830" i="57"/>
  <c r="C830" i="57"/>
  <c r="D830" i="57"/>
  <c r="E830" i="57"/>
  <c r="F830" i="57"/>
  <c r="G830" i="57"/>
  <c r="H830" i="57"/>
  <c r="I830" i="57"/>
  <c r="J830" i="57"/>
  <c r="K830" i="57"/>
  <c r="A830" i="57" s="1"/>
  <c r="L830" i="57"/>
  <c r="B831" i="57"/>
  <c r="C831" i="57"/>
  <c r="D831" i="57"/>
  <c r="E831" i="57"/>
  <c r="F831" i="57"/>
  <c r="G831" i="57"/>
  <c r="H831" i="57"/>
  <c r="I831" i="57"/>
  <c r="J831" i="57"/>
  <c r="K831" i="57"/>
  <c r="A831" i="57" s="1"/>
  <c r="L831" i="57"/>
  <c r="B832" i="57"/>
  <c r="C832" i="57"/>
  <c r="D832" i="57"/>
  <c r="E832" i="57"/>
  <c r="F832" i="57"/>
  <c r="G832" i="57"/>
  <c r="H832" i="57"/>
  <c r="I832" i="57"/>
  <c r="J832" i="57"/>
  <c r="K832" i="57"/>
  <c r="A832" i="57" s="1"/>
  <c r="L832" i="57"/>
  <c r="B833" i="57"/>
  <c r="C833" i="57"/>
  <c r="D833" i="57"/>
  <c r="E833" i="57"/>
  <c r="F833" i="57"/>
  <c r="G833" i="57"/>
  <c r="H833" i="57"/>
  <c r="I833" i="57"/>
  <c r="J833" i="57"/>
  <c r="K833" i="57"/>
  <c r="A833" i="57" s="1"/>
  <c r="L833" i="57"/>
  <c r="B834" i="57"/>
  <c r="C834" i="57"/>
  <c r="D834" i="57"/>
  <c r="E834" i="57"/>
  <c r="F834" i="57"/>
  <c r="G834" i="57"/>
  <c r="H834" i="57"/>
  <c r="I834" i="57"/>
  <c r="J834" i="57"/>
  <c r="K834" i="57"/>
  <c r="A834" i="57" s="1"/>
  <c r="L834" i="57"/>
  <c r="B835" i="57"/>
  <c r="C835" i="57"/>
  <c r="D835" i="57"/>
  <c r="E835" i="57"/>
  <c r="F835" i="57"/>
  <c r="G835" i="57"/>
  <c r="H835" i="57"/>
  <c r="I835" i="57"/>
  <c r="J835" i="57"/>
  <c r="K835" i="57"/>
  <c r="A835" i="57" s="1"/>
  <c r="L835" i="57"/>
  <c r="B836" i="57"/>
  <c r="C836" i="57"/>
  <c r="D836" i="57"/>
  <c r="E836" i="57"/>
  <c r="F836" i="57"/>
  <c r="G836" i="57"/>
  <c r="H836" i="57"/>
  <c r="I836" i="57"/>
  <c r="J836" i="57"/>
  <c r="K836" i="57"/>
  <c r="A836" i="57" s="1"/>
  <c r="L836" i="57"/>
  <c r="B837" i="57"/>
  <c r="C837" i="57"/>
  <c r="D837" i="57"/>
  <c r="E837" i="57"/>
  <c r="F837" i="57"/>
  <c r="G837" i="57"/>
  <c r="H837" i="57"/>
  <c r="I837" i="57"/>
  <c r="J837" i="57"/>
  <c r="K837" i="57"/>
  <c r="A837" i="57" s="1"/>
  <c r="L837" i="57"/>
  <c r="B838" i="57"/>
  <c r="C838" i="57"/>
  <c r="D838" i="57"/>
  <c r="E838" i="57"/>
  <c r="F838" i="57"/>
  <c r="G838" i="57"/>
  <c r="H838" i="57"/>
  <c r="I838" i="57"/>
  <c r="J838" i="57"/>
  <c r="K838" i="57"/>
  <c r="A838" i="57" s="1"/>
  <c r="L838" i="57"/>
  <c r="B839" i="57"/>
  <c r="C839" i="57"/>
  <c r="D839" i="57"/>
  <c r="E839" i="57"/>
  <c r="F839" i="57"/>
  <c r="G839" i="57"/>
  <c r="H839" i="57"/>
  <c r="I839" i="57"/>
  <c r="J839" i="57"/>
  <c r="K839" i="57"/>
  <c r="A839" i="57" s="1"/>
  <c r="L839" i="57"/>
  <c r="B840" i="57"/>
  <c r="C840" i="57"/>
  <c r="D840" i="57"/>
  <c r="E840" i="57"/>
  <c r="F840" i="57"/>
  <c r="G840" i="57"/>
  <c r="H840" i="57"/>
  <c r="I840" i="57"/>
  <c r="J840" i="57"/>
  <c r="K840" i="57"/>
  <c r="A840" i="57" s="1"/>
  <c r="L840" i="57"/>
  <c r="B841" i="57"/>
  <c r="C841" i="57"/>
  <c r="D841" i="57"/>
  <c r="E841" i="57"/>
  <c r="F841" i="57"/>
  <c r="G841" i="57"/>
  <c r="H841" i="57"/>
  <c r="I841" i="57"/>
  <c r="J841" i="57"/>
  <c r="K841" i="57"/>
  <c r="A841" i="57" s="1"/>
  <c r="L841" i="57"/>
  <c r="B842" i="57"/>
  <c r="C842" i="57"/>
  <c r="D842" i="57"/>
  <c r="E842" i="57"/>
  <c r="F842" i="57"/>
  <c r="G842" i="57"/>
  <c r="H842" i="57"/>
  <c r="I842" i="57"/>
  <c r="J842" i="57"/>
  <c r="K842" i="57"/>
  <c r="A842" i="57" s="1"/>
  <c r="L842" i="57"/>
  <c r="B843" i="57"/>
  <c r="C843" i="57"/>
  <c r="D843" i="57"/>
  <c r="E843" i="57"/>
  <c r="F843" i="57"/>
  <c r="G843" i="57"/>
  <c r="H843" i="57"/>
  <c r="I843" i="57"/>
  <c r="J843" i="57"/>
  <c r="K843" i="57"/>
  <c r="A843" i="57" s="1"/>
  <c r="L843" i="57"/>
  <c r="B844" i="57"/>
  <c r="C844" i="57"/>
  <c r="D844" i="57"/>
  <c r="E844" i="57"/>
  <c r="F844" i="57"/>
  <c r="G844" i="57"/>
  <c r="H844" i="57"/>
  <c r="I844" i="57"/>
  <c r="J844" i="57"/>
  <c r="K844" i="57"/>
  <c r="A844" i="57" s="1"/>
  <c r="L844" i="57"/>
  <c r="B845" i="57"/>
  <c r="C845" i="57"/>
  <c r="D845" i="57"/>
  <c r="E845" i="57"/>
  <c r="F845" i="57"/>
  <c r="G845" i="57"/>
  <c r="H845" i="57"/>
  <c r="I845" i="57"/>
  <c r="J845" i="57"/>
  <c r="K845" i="57"/>
  <c r="A845" i="57" s="1"/>
  <c r="L845" i="57"/>
  <c r="B846" i="57"/>
  <c r="C846" i="57"/>
  <c r="D846" i="57"/>
  <c r="E846" i="57"/>
  <c r="F846" i="57"/>
  <c r="G846" i="57"/>
  <c r="H846" i="57"/>
  <c r="I846" i="57"/>
  <c r="J846" i="57"/>
  <c r="K846" i="57"/>
  <c r="A846" i="57" s="1"/>
  <c r="L846" i="57"/>
  <c r="B847" i="57"/>
  <c r="C847" i="57"/>
  <c r="D847" i="57"/>
  <c r="E847" i="57"/>
  <c r="F847" i="57"/>
  <c r="G847" i="57"/>
  <c r="H847" i="57"/>
  <c r="I847" i="57"/>
  <c r="J847" i="57"/>
  <c r="K847" i="57"/>
  <c r="A847" i="57" s="1"/>
  <c r="L847" i="57"/>
  <c r="B848" i="57"/>
  <c r="C848" i="57"/>
  <c r="D848" i="57"/>
  <c r="E848" i="57"/>
  <c r="F848" i="57"/>
  <c r="G848" i="57"/>
  <c r="H848" i="57"/>
  <c r="I848" i="57"/>
  <c r="J848" i="57"/>
  <c r="K848" i="57"/>
  <c r="A848" i="57" s="1"/>
  <c r="L848" i="57"/>
  <c r="B849" i="57"/>
  <c r="C849" i="57"/>
  <c r="D849" i="57"/>
  <c r="E849" i="57"/>
  <c r="F849" i="57"/>
  <c r="G849" i="57"/>
  <c r="H849" i="57"/>
  <c r="I849" i="57"/>
  <c r="J849" i="57"/>
  <c r="K849" i="57"/>
  <c r="A849" i="57" s="1"/>
  <c r="L849" i="57"/>
  <c r="B850" i="57"/>
  <c r="C850" i="57"/>
  <c r="D850" i="57"/>
  <c r="E850" i="57"/>
  <c r="F850" i="57"/>
  <c r="G850" i="57"/>
  <c r="H850" i="57"/>
  <c r="I850" i="57"/>
  <c r="J850" i="57"/>
  <c r="K850" i="57"/>
  <c r="A850" i="57" s="1"/>
  <c r="L850" i="57"/>
  <c r="B851" i="57"/>
  <c r="C851" i="57"/>
  <c r="D851" i="57"/>
  <c r="E851" i="57"/>
  <c r="F851" i="57"/>
  <c r="G851" i="57"/>
  <c r="H851" i="57"/>
  <c r="I851" i="57"/>
  <c r="J851" i="57"/>
  <c r="K851" i="57"/>
  <c r="A851" i="57" s="1"/>
  <c r="L851" i="57"/>
  <c r="B852" i="57"/>
  <c r="C852" i="57"/>
  <c r="D852" i="57"/>
  <c r="E852" i="57"/>
  <c r="F852" i="57"/>
  <c r="G852" i="57"/>
  <c r="H852" i="57"/>
  <c r="I852" i="57"/>
  <c r="J852" i="57"/>
  <c r="K852" i="57"/>
  <c r="A852" i="57" s="1"/>
  <c r="L852" i="57"/>
  <c r="B853" i="57"/>
  <c r="C853" i="57"/>
  <c r="D853" i="57"/>
  <c r="E853" i="57"/>
  <c r="F853" i="57"/>
  <c r="G853" i="57"/>
  <c r="H853" i="57"/>
  <c r="I853" i="57"/>
  <c r="J853" i="57"/>
  <c r="K853" i="57"/>
  <c r="A853" i="57" s="1"/>
  <c r="L853" i="57"/>
  <c r="B854" i="57"/>
  <c r="C854" i="57"/>
  <c r="D854" i="57"/>
  <c r="E854" i="57"/>
  <c r="F854" i="57"/>
  <c r="G854" i="57"/>
  <c r="H854" i="57"/>
  <c r="I854" i="57"/>
  <c r="J854" i="57"/>
  <c r="K854" i="57"/>
  <c r="A854" i="57" s="1"/>
  <c r="L854" i="57"/>
  <c r="B855" i="57"/>
  <c r="C855" i="57"/>
  <c r="D855" i="57"/>
  <c r="E855" i="57"/>
  <c r="F855" i="57"/>
  <c r="G855" i="57"/>
  <c r="H855" i="57"/>
  <c r="I855" i="57"/>
  <c r="J855" i="57"/>
  <c r="K855" i="57"/>
  <c r="A855" i="57" s="1"/>
  <c r="L855" i="57"/>
  <c r="B856" i="57"/>
  <c r="C856" i="57"/>
  <c r="D856" i="57"/>
  <c r="E856" i="57"/>
  <c r="F856" i="57"/>
  <c r="G856" i="57"/>
  <c r="H856" i="57"/>
  <c r="I856" i="57"/>
  <c r="J856" i="57"/>
  <c r="K856" i="57"/>
  <c r="A856" i="57" s="1"/>
  <c r="L856" i="57"/>
  <c r="B857" i="57"/>
  <c r="C857" i="57"/>
  <c r="D857" i="57"/>
  <c r="E857" i="57"/>
  <c r="F857" i="57"/>
  <c r="G857" i="57"/>
  <c r="H857" i="57"/>
  <c r="I857" i="57"/>
  <c r="J857" i="57"/>
  <c r="K857" i="57"/>
  <c r="A857" i="57" s="1"/>
  <c r="L857" i="57"/>
  <c r="B858" i="57"/>
  <c r="C858" i="57"/>
  <c r="D858" i="57"/>
  <c r="E858" i="57"/>
  <c r="F858" i="57"/>
  <c r="G858" i="57"/>
  <c r="H858" i="57"/>
  <c r="I858" i="57"/>
  <c r="J858" i="57"/>
  <c r="K858" i="57"/>
  <c r="A858" i="57" s="1"/>
  <c r="L858" i="57"/>
  <c r="B859" i="57"/>
  <c r="C859" i="57"/>
  <c r="D859" i="57"/>
  <c r="E859" i="57"/>
  <c r="F859" i="57"/>
  <c r="G859" i="57"/>
  <c r="H859" i="57"/>
  <c r="I859" i="57"/>
  <c r="J859" i="57"/>
  <c r="K859" i="57"/>
  <c r="A859" i="57" s="1"/>
  <c r="L859" i="57"/>
  <c r="B860" i="57"/>
  <c r="C860" i="57"/>
  <c r="D860" i="57"/>
  <c r="E860" i="57"/>
  <c r="F860" i="57"/>
  <c r="G860" i="57"/>
  <c r="H860" i="57"/>
  <c r="I860" i="57"/>
  <c r="J860" i="57"/>
  <c r="K860" i="57"/>
  <c r="A860" i="57" s="1"/>
  <c r="L860" i="57"/>
  <c r="B861" i="57"/>
  <c r="C861" i="57"/>
  <c r="D861" i="57"/>
  <c r="E861" i="57"/>
  <c r="F861" i="57"/>
  <c r="G861" i="57"/>
  <c r="H861" i="57"/>
  <c r="I861" i="57"/>
  <c r="J861" i="57"/>
  <c r="K861" i="57"/>
  <c r="A861" i="57" s="1"/>
  <c r="L861" i="57"/>
  <c r="B862" i="57"/>
  <c r="C862" i="57"/>
  <c r="D862" i="57"/>
  <c r="E862" i="57"/>
  <c r="F862" i="57"/>
  <c r="G862" i="57"/>
  <c r="H862" i="57"/>
  <c r="I862" i="57"/>
  <c r="J862" i="57"/>
  <c r="K862" i="57"/>
  <c r="A862" i="57" s="1"/>
  <c r="L862" i="57"/>
  <c r="B863" i="57"/>
  <c r="C863" i="57"/>
  <c r="D863" i="57"/>
  <c r="E863" i="57"/>
  <c r="F863" i="57"/>
  <c r="G863" i="57"/>
  <c r="H863" i="57"/>
  <c r="I863" i="57"/>
  <c r="J863" i="57"/>
  <c r="K863" i="57"/>
  <c r="A863" i="57" s="1"/>
  <c r="L863" i="57"/>
  <c r="B864" i="57"/>
  <c r="C864" i="57"/>
  <c r="D864" i="57"/>
  <c r="E864" i="57"/>
  <c r="F864" i="57"/>
  <c r="G864" i="57"/>
  <c r="H864" i="57"/>
  <c r="I864" i="57"/>
  <c r="J864" i="57"/>
  <c r="K864" i="57"/>
  <c r="A864" i="57" s="1"/>
  <c r="L864" i="57"/>
  <c r="B865" i="57"/>
  <c r="C865" i="57"/>
  <c r="D865" i="57"/>
  <c r="E865" i="57"/>
  <c r="F865" i="57"/>
  <c r="G865" i="57"/>
  <c r="H865" i="57"/>
  <c r="I865" i="57"/>
  <c r="J865" i="57"/>
  <c r="K865" i="57"/>
  <c r="A865" i="57" s="1"/>
  <c r="L865" i="57"/>
  <c r="B866" i="57"/>
  <c r="C866" i="57"/>
  <c r="D866" i="57"/>
  <c r="E866" i="57"/>
  <c r="F866" i="57"/>
  <c r="G866" i="57"/>
  <c r="H866" i="57"/>
  <c r="I866" i="57"/>
  <c r="J866" i="57"/>
  <c r="K866" i="57"/>
  <c r="A866" i="57" s="1"/>
  <c r="L866" i="57"/>
  <c r="B867" i="57"/>
  <c r="C867" i="57"/>
  <c r="D867" i="57"/>
  <c r="E867" i="57"/>
  <c r="F867" i="57"/>
  <c r="G867" i="57"/>
  <c r="H867" i="57"/>
  <c r="I867" i="57"/>
  <c r="J867" i="57"/>
  <c r="K867" i="57"/>
  <c r="A867" i="57" s="1"/>
  <c r="L867" i="57"/>
  <c r="B868" i="57"/>
  <c r="C868" i="57"/>
  <c r="D868" i="57"/>
  <c r="E868" i="57"/>
  <c r="F868" i="57"/>
  <c r="G868" i="57"/>
  <c r="H868" i="57"/>
  <c r="I868" i="57"/>
  <c r="J868" i="57"/>
  <c r="K868" i="57"/>
  <c r="A868" i="57" s="1"/>
  <c r="L868" i="57"/>
  <c r="B869" i="57"/>
  <c r="C869" i="57"/>
  <c r="D869" i="57"/>
  <c r="E869" i="57"/>
  <c r="F869" i="57"/>
  <c r="G869" i="57"/>
  <c r="H869" i="57"/>
  <c r="I869" i="57"/>
  <c r="J869" i="57"/>
  <c r="K869" i="57"/>
  <c r="A869" i="57" s="1"/>
  <c r="L869" i="57"/>
  <c r="B870" i="57"/>
  <c r="C870" i="57"/>
  <c r="D870" i="57"/>
  <c r="E870" i="57"/>
  <c r="F870" i="57"/>
  <c r="G870" i="57"/>
  <c r="H870" i="57"/>
  <c r="I870" i="57"/>
  <c r="J870" i="57"/>
  <c r="K870" i="57"/>
  <c r="A870" i="57" s="1"/>
  <c r="L870" i="57"/>
  <c r="B871" i="57"/>
  <c r="C871" i="57"/>
  <c r="D871" i="57"/>
  <c r="E871" i="57"/>
  <c r="F871" i="57"/>
  <c r="G871" i="57"/>
  <c r="H871" i="57"/>
  <c r="I871" i="57"/>
  <c r="J871" i="57"/>
  <c r="K871" i="57"/>
  <c r="A871" i="57" s="1"/>
  <c r="L871" i="57"/>
  <c r="B872" i="57"/>
  <c r="C872" i="57"/>
  <c r="D872" i="57"/>
  <c r="E872" i="57"/>
  <c r="F872" i="57"/>
  <c r="G872" i="57"/>
  <c r="H872" i="57"/>
  <c r="I872" i="57"/>
  <c r="J872" i="57"/>
  <c r="K872" i="57"/>
  <c r="A872" i="57" s="1"/>
  <c r="L872" i="57"/>
  <c r="B873" i="57"/>
  <c r="C873" i="57"/>
  <c r="D873" i="57"/>
  <c r="E873" i="57"/>
  <c r="F873" i="57"/>
  <c r="G873" i="57"/>
  <c r="H873" i="57"/>
  <c r="I873" i="57"/>
  <c r="J873" i="57"/>
  <c r="K873" i="57"/>
  <c r="A873" i="57" s="1"/>
  <c r="L873" i="57"/>
  <c r="B874" i="57"/>
  <c r="C874" i="57"/>
  <c r="D874" i="57"/>
  <c r="E874" i="57"/>
  <c r="F874" i="57"/>
  <c r="G874" i="57"/>
  <c r="H874" i="57"/>
  <c r="I874" i="57"/>
  <c r="J874" i="57"/>
  <c r="K874" i="57"/>
  <c r="A874" i="57" s="1"/>
  <c r="L874" i="57"/>
  <c r="B875" i="57"/>
  <c r="C875" i="57"/>
  <c r="D875" i="57"/>
  <c r="E875" i="57"/>
  <c r="F875" i="57"/>
  <c r="G875" i="57"/>
  <c r="H875" i="57"/>
  <c r="I875" i="57"/>
  <c r="J875" i="57"/>
  <c r="K875" i="57"/>
  <c r="A875" i="57" s="1"/>
  <c r="L875" i="57"/>
  <c r="B876" i="57"/>
  <c r="C876" i="57"/>
  <c r="D876" i="57"/>
  <c r="E876" i="57"/>
  <c r="F876" i="57"/>
  <c r="G876" i="57"/>
  <c r="H876" i="57"/>
  <c r="I876" i="57"/>
  <c r="J876" i="57"/>
  <c r="K876" i="57"/>
  <c r="A876" i="57" s="1"/>
  <c r="L876" i="57"/>
  <c r="B877" i="57"/>
  <c r="C877" i="57"/>
  <c r="D877" i="57"/>
  <c r="E877" i="57"/>
  <c r="F877" i="57"/>
  <c r="G877" i="57"/>
  <c r="H877" i="57"/>
  <c r="I877" i="57"/>
  <c r="J877" i="57"/>
  <c r="K877" i="57"/>
  <c r="A877" i="57" s="1"/>
  <c r="L877" i="57"/>
  <c r="B878" i="57"/>
  <c r="C878" i="57"/>
  <c r="D878" i="57"/>
  <c r="E878" i="57"/>
  <c r="F878" i="57"/>
  <c r="G878" i="57"/>
  <c r="H878" i="57"/>
  <c r="I878" i="57"/>
  <c r="J878" i="57"/>
  <c r="K878" i="57"/>
  <c r="A878" i="57" s="1"/>
  <c r="L878" i="57"/>
  <c r="B879" i="57"/>
  <c r="C879" i="57"/>
  <c r="D879" i="57"/>
  <c r="E879" i="57"/>
  <c r="F879" i="57"/>
  <c r="G879" i="57"/>
  <c r="H879" i="57"/>
  <c r="I879" i="57"/>
  <c r="J879" i="57"/>
  <c r="K879" i="57"/>
  <c r="A879" i="57" s="1"/>
  <c r="L879" i="57"/>
  <c r="B880" i="57"/>
  <c r="C880" i="57"/>
  <c r="D880" i="57"/>
  <c r="E880" i="57"/>
  <c r="F880" i="57"/>
  <c r="G880" i="57"/>
  <c r="H880" i="57"/>
  <c r="I880" i="57"/>
  <c r="J880" i="57"/>
  <c r="K880" i="57"/>
  <c r="A880" i="57" s="1"/>
  <c r="L880" i="57"/>
  <c r="B881" i="57"/>
  <c r="C881" i="57"/>
  <c r="D881" i="57"/>
  <c r="E881" i="57"/>
  <c r="F881" i="57"/>
  <c r="G881" i="57"/>
  <c r="H881" i="57"/>
  <c r="I881" i="57"/>
  <c r="J881" i="57"/>
  <c r="K881" i="57"/>
  <c r="A881" i="57" s="1"/>
  <c r="L881" i="57"/>
  <c r="B882" i="57"/>
  <c r="C882" i="57"/>
  <c r="D882" i="57"/>
  <c r="E882" i="57"/>
  <c r="F882" i="57"/>
  <c r="G882" i="57"/>
  <c r="H882" i="57"/>
  <c r="I882" i="57"/>
  <c r="J882" i="57"/>
  <c r="K882" i="57"/>
  <c r="A882" i="57" s="1"/>
  <c r="L882" i="57"/>
  <c r="B883" i="57"/>
  <c r="C883" i="57"/>
  <c r="D883" i="57"/>
  <c r="E883" i="57"/>
  <c r="F883" i="57"/>
  <c r="G883" i="57"/>
  <c r="H883" i="57"/>
  <c r="I883" i="57"/>
  <c r="J883" i="57"/>
  <c r="K883" i="57"/>
  <c r="A883" i="57" s="1"/>
  <c r="L883" i="57"/>
  <c r="B884" i="57"/>
  <c r="C884" i="57"/>
  <c r="D884" i="57"/>
  <c r="E884" i="57"/>
  <c r="F884" i="57"/>
  <c r="G884" i="57"/>
  <c r="H884" i="57"/>
  <c r="I884" i="57"/>
  <c r="J884" i="57"/>
  <c r="K884" i="57"/>
  <c r="A884" i="57" s="1"/>
  <c r="L884" i="57"/>
  <c r="B885" i="57"/>
  <c r="C885" i="57"/>
  <c r="D885" i="57"/>
  <c r="E885" i="57"/>
  <c r="F885" i="57"/>
  <c r="G885" i="57"/>
  <c r="H885" i="57"/>
  <c r="I885" i="57"/>
  <c r="J885" i="57"/>
  <c r="K885" i="57"/>
  <c r="A885" i="57" s="1"/>
  <c r="L885" i="57"/>
  <c r="B886" i="57"/>
  <c r="C886" i="57"/>
  <c r="D886" i="57"/>
  <c r="E886" i="57"/>
  <c r="F886" i="57"/>
  <c r="G886" i="57"/>
  <c r="H886" i="57"/>
  <c r="I886" i="57"/>
  <c r="J886" i="57"/>
  <c r="K886" i="57"/>
  <c r="A886" i="57" s="1"/>
  <c r="L886" i="57"/>
  <c r="B887" i="57"/>
  <c r="C887" i="57"/>
  <c r="D887" i="57"/>
  <c r="E887" i="57"/>
  <c r="F887" i="57"/>
  <c r="G887" i="57"/>
  <c r="H887" i="57"/>
  <c r="I887" i="57"/>
  <c r="J887" i="57"/>
  <c r="K887" i="57"/>
  <c r="A887" i="57" s="1"/>
  <c r="L887" i="57"/>
  <c r="B888" i="57"/>
  <c r="C888" i="57"/>
  <c r="D888" i="57"/>
  <c r="E888" i="57"/>
  <c r="F888" i="57"/>
  <c r="G888" i="57"/>
  <c r="H888" i="57"/>
  <c r="I888" i="57"/>
  <c r="J888" i="57"/>
  <c r="K888" i="57"/>
  <c r="A888" i="57" s="1"/>
  <c r="L888" i="57"/>
  <c r="B889" i="57"/>
  <c r="C889" i="57"/>
  <c r="D889" i="57"/>
  <c r="E889" i="57"/>
  <c r="F889" i="57"/>
  <c r="G889" i="57"/>
  <c r="H889" i="57"/>
  <c r="I889" i="57"/>
  <c r="J889" i="57"/>
  <c r="K889" i="57"/>
  <c r="A889" i="57" s="1"/>
  <c r="L889" i="57"/>
  <c r="B890" i="57"/>
  <c r="C890" i="57"/>
  <c r="D890" i="57"/>
  <c r="E890" i="57"/>
  <c r="F890" i="57"/>
  <c r="G890" i="57"/>
  <c r="H890" i="57"/>
  <c r="I890" i="57"/>
  <c r="J890" i="57"/>
  <c r="K890" i="57"/>
  <c r="A890" i="57" s="1"/>
  <c r="L890" i="57"/>
  <c r="B891" i="57"/>
  <c r="C891" i="57"/>
  <c r="D891" i="57"/>
  <c r="E891" i="57"/>
  <c r="F891" i="57"/>
  <c r="G891" i="57"/>
  <c r="H891" i="57"/>
  <c r="I891" i="57"/>
  <c r="J891" i="57"/>
  <c r="K891" i="57"/>
  <c r="A891" i="57" s="1"/>
  <c r="L891" i="57"/>
  <c r="B892" i="57"/>
  <c r="C892" i="57"/>
  <c r="D892" i="57"/>
  <c r="E892" i="57"/>
  <c r="F892" i="57"/>
  <c r="G892" i="57"/>
  <c r="H892" i="57"/>
  <c r="I892" i="57"/>
  <c r="J892" i="57"/>
  <c r="K892" i="57"/>
  <c r="A892" i="57" s="1"/>
  <c r="L892" i="57"/>
  <c r="B893" i="57"/>
  <c r="C893" i="57"/>
  <c r="D893" i="57"/>
  <c r="E893" i="57"/>
  <c r="F893" i="57"/>
  <c r="G893" i="57"/>
  <c r="H893" i="57"/>
  <c r="I893" i="57"/>
  <c r="J893" i="57"/>
  <c r="K893" i="57"/>
  <c r="A893" i="57" s="1"/>
  <c r="L893" i="57"/>
  <c r="B894" i="57"/>
  <c r="C894" i="57"/>
  <c r="D894" i="57"/>
  <c r="E894" i="57"/>
  <c r="F894" i="57"/>
  <c r="G894" i="57"/>
  <c r="H894" i="57"/>
  <c r="I894" i="57"/>
  <c r="J894" i="57"/>
  <c r="K894" i="57"/>
  <c r="A894" i="57" s="1"/>
  <c r="L894" i="57"/>
  <c r="B895" i="57"/>
  <c r="C895" i="57"/>
  <c r="D895" i="57"/>
  <c r="E895" i="57"/>
  <c r="F895" i="57"/>
  <c r="G895" i="57"/>
  <c r="H895" i="57"/>
  <c r="I895" i="57"/>
  <c r="J895" i="57"/>
  <c r="K895" i="57"/>
  <c r="A895" i="57" s="1"/>
  <c r="L895" i="57"/>
  <c r="B896" i="57"/>
  <c r="C896" i="57"/>
  <c r="D896" i="57"/>
  <c r="E896" i="57"/>
  <c r="F896" i="57"/>
  <c r="G896" i="57"/>
  <c r="H896" i="57"/>
  <c r="I896" i="57"/>
  <c r="J896" i="57"/>
  <c r="K896" i="57"/>
  <c r="A896" i="57" s="1"/>
  <c r="L896" i="57"/>
  <c r="B897" i="57"/>
  <c r="C897" i="57"/>
  <c r="D897" i="57"/>
  <c r="E897" i="57"/>
  <c r="F897" i="57"/>
  <c r="G897" i="57"/>
  <c r="H897" i="57"/>
  <c r="I897" i="57"/>
  <c r="J897" i="57"/>
  <c r="K897" i="57"/>
  <c r="A897" i="57" s="1"/>
  <c r="L897" i="57"/>
  <c r="B898" i="57"/>
  <c r="C898" i="57"/>
  <c r="D898" i="57"/>
  <c r="E898" i="57"/>
  <c r="F898" i="57"/>
  <c r="G898" i="57"/>
  <c r="H898" i="57"/>
  <c r="I898" i="57"/>
  <c r="J898" i="57"/>
  <c r="K898" i="57"/>
  <c r="A898" i="57" s="1"/>
  <c r="L898" i="57"/>
  <c r="B899" i="57"/>
  <c r="C899" i="57"/>
  <c r="D899" i="57"/>
  <c r="E899" i="57"/>
  <c r="F899" i="57"/>
  <c r="G899" i="57"/>
  <c r="H899" i="57"/>
  <c r="I899" i="57"/>
  <c r="J899" i="57"/>
  <c r="K899" i="57"/>
  <c r="A899" i="57" s="1"/>
  <c r="L899" i="57"/>
  <c r="B900" i="57"/>
  <c r="C900" i="57"/>
  <c r="D900" i="57"/>
  <c r="E900" i="57"/>
  <c r="F900" i="57"/>
  <c r="G900" i="57"/>
  <c r="H900" i="57"/>
  <c r="I900" i="57"/>
  <c r="J900" i="57"/>
  <c r="K900" i="57"/>
  <c r="A900" i="57" s="1"/>
  <c r="L900" i="57"/>
  <c r="B901" i="57"/>
  <c r="C901" i="57"/>
  <c r="D901" i="57"/>
  <c r="E901" i="57"/>
  <c r="F901" i="57"/>
  <c r="G901" i="57"/>
  <c r="H901" i="57"/>
  <c r="I901" i="57"/>
  <c r="J901" i="57"/>
  <c r="K901" i="57"/>
  <c r="A901" i="57" s="1"/>
  <c r="L901" i="57"/>
  <c r="B902" i="57"/>
  <c r="C902" i="57"/>
  <c r="D902" i="57"/>
  <c r="E902" i="57"/>
  <c r="F902" i="57"/>
  <c r="G902" i="57"/>
  <c r="H902" i="57"/>
  <c r="I902" i="57"/>
  <c r="J902" i="57"/>
  <c r="K902" i="57"/>
  <c r="A902" i="57" s="1"/>
  <c r="L902" i="57"/>
  <c r="B903" i="57"/>
  <c r="C903" i="57"/>
  <c r="D903" i="57"/>
  <c r="E903" i="57"/>
  <c r="F903" i="57"/>
  <c r="G903" i="57"/>
  <c r="H903" i="57"/>
  <c r="I903" i="57"/>
  <c r="J903" i="57"/>
  <c r="K903" i="57"/>
  <c r="A903" i="57" s="1"/>
  <c r="L903" i="57"/>
  <c r="B904" i="57"/>
  <c r="C904" i="57"/>
  <c r="D904" i="57"/>
  <c r="E904" i="57"/>
  <c r="F904" i="57"/>
  <c r="G904" i="57"/>
  <c r="H904" i="57"/>
  <c r="I904" i="57"/>
  <c r="J904" i="57"/>
  <c r="K904" i="57"/>
  <c r="A904" i="57" s="1"/>
  <c r="L904" i="57"/>
  <c r="B905" i="57"/>
  <c r="C905" i="57"/>
  <c r="D905" i="57"/>
  <c r="E905" i="57"/>
  <c r="F905" i="57"/>
  <c r="G905" i="57"/>
  <c r="H905" i="57"/>
  <c r="I905" i="57"/>
  <c r="J905" i="57"/>
  <c r="K905" i="57"/>
  <c r="A905" i="57" s="1"/>
  <c r="L905" i="57"/>
  <c r="B906" i="57"/>
  <c r="C906" i="57"/>
  <c r="D906" i="57"/>
  <c r="E906" i="57"/>
  <c r="F906" i="57"/>
  <c r="G906" i="57"/>
  <c r="H906" i="57"/>
  <c r="I906" i="57"/>
  <c r="J906" i="57"/>
  <c r="K906" i="57"/>
  <c r="A906" i="57" s="1"/>
  <c r="L906" i="57"/>
  <c r="B907" i="57"/>
  <c r="C907" i="57"/>
  <c r="D907" i="57"/>
  <c r="E907" i="57"/>
  <c r="F907" i="57"/>
  <c r="G907" i="57"/>
  <c r="H907" i="57"/>
  <c r="I907" i="57"/>
  <c r="J907" i="57"/>
  <c r="K907" i="57"/>
  <c r="A907" i="57" s="1"/>
  <c r="L907" i="57"/>
  <c r="B908" i="57"/>
  <c r="C908" i="57"/>
  <c r="D908" i="57"/>
  <c r="E908" i="57"/>
  <c r="F908" i="57"/>
  <c r="G908" i="57"/>
  <c r="H908" i="57"/>
  <c r="I908" i="57"/>
  <c r="J908" i="57"/>
  <c r="K908" i="57"/>
  <c r="A908" i="57" s="1"/>
  <c r="L908" i="57"/>
  <c r="B909" i="57"/>
  <c r="C909" i="57"/>
  <c r="D909" i="57"/>
  <c r="E909" i="57"/>
  <c r="F909" i="57"/>
  <c r="G909" i="57"/>
  <c r="H909" i="57"/>
  <c r="I909" i="57"/>
  <c r="J909" i="57"/>
  <c r="K909" i="57"/>
  <c r="A909" i="57" s="1"/>
  <c r="L909" i="57"/>
  <c r="B910" i="57"/>
  <c r="C910" i="57"/>
  <c r="D910" i="57"/>
  <c r="E910" i="57"/>
  <c r="F910" i="57"/>
  <c r="G910" i="57"/>
  <c r="H910" i="57"/>
  <c r="I910" i="57"/>
  <c r="J910" i="57"/>
  <c r="K910" i="57"/>
  <c r="A910" i="57" s="1"/>
  <c r="L910" i="57"/>
  <c r="B911" i="57"/>
  <c r="C911" i="57"/>
  <c r="D911" i="57"/>
  <c r="E911" i="57"/>
  <c r="F911" i="57"/>
  <c r="G911" i="57"/>
  <c r="H911" i="57"/>
  <c r="I911" i="57"/>
  <c r="J911" i="57"/>
  <c r="K911" i="57"/>
  <c r="A911" i="57" s="1"/>
  <c r="L911" i="57"/>
  <c r="B912" i="57"/>
  <c r="C912" i="57"/>
  <c r="D912" i="57"/>
  <c r="E912" i="57"/>
  <c r="F912" i="57"/>
  <c r="G912" i="57"/>
  <c r="H912" i="57"/>
  <c r="I912" i="57"/>
  <c r="J912" i="57"/>
  <c r="K912" i="57"/>
  <c r="A912" i="57" s="1"/>
  <c r="L912" i="57"/>
  <c r="B913" i="57"/>
  <c r="C913" i="57"/>
  <c r="D913" i="57"/>
  <c r="E913" i="57"/>
  <c r="F913" i="57"/>
  <c r="G913" i="57"/>
  <c r="H913" i="57"/>
  <c r="I913" i="57"/>
  <c r="J913" i="57"/>
  <c r="K913" i="57"/>
  <c r="A913" i="57" s="1"/>
  <c r="L913" i="57"/>
  <c r="B914" i="57"/>
  <c r="C914" i="57"/>
  <c r="D914" i="57"/>
  <c r="E914" i="57"/>
  <c r="F914" i="57"/>
  <c r="G914" i="57"/>
  <c r="H914" i="57"/>
  <c r="I914" i="57"/>
  <c r="J914" i="57"/>
  <c r="K914" i="57"/>
  <c r="A914" i="57" s="1"/>
  <c r="L914" i="57"/>
  <c r="B915" i="57"/>
  <c r="C915" i="57"/>
  <c r="D915" i="57"/>
  <c r="E915" i="57"/>
  <c r="F915" i="57"/>
  <c r="G915" i="57"/>
  <c r="H915" i="57"/>
  <c r="I915" i="57"/>
  <c r="J915" i="57"/>
  <c r="K915" i="57"/>
  <c r="A915" i="57" s="1"/>
  <c r="L915" i="57"/>
  <c r="B916" i="57"/>
  <c r="C916" i="57"/>
  <c r="D916" i="57"/>
  <c r="E916" i="57"/>
  <c r="F916" i="57"/>
  <c r="G916" i="57"/>
  <c r="H916" i="57"/>
  <c r="I916" i="57"/>
  <c r="J916" i="57"/>
  <c r="K916" i="57"/>
  <c r="A916" i="57" s="1"/>
  <c r="L916" i="57"/>
  <c r="B917" i="57"/>
  <c r="C917" i="57"/>
  <c r="D917" i="57"/>
  <c r="E917" i="57"/>
  <c r="F917" i="57"/>
  <c r="G917" i="57"/>
  <c r="H917" i="57"/>
  <c r="I917" i="57"/>
  <c r="J917" i="57"/>
  <c r="K917" i="57"/>
  <c r="A917" i="57" s="1"/>
  <c r="L917" i="57"/>
  <c r="B918" i="57"/>
  <c r="C918" i="57"/>
  <c r="D918" i="57"/>
  <c r="E918" i="57"/>
  <c r="F918" i="57"/>
  <c r="G918" i="57"/>
  <c r="H918" i="57"/>
  <c r="I918" i="57"/>
  <c r="J918" i="57"/>
  <c r="K918" i="57"/>
  <c r="A918" i="57" s="1"/>
  <c r="L918" i="57"/>
  <c r="B919" i="57"/>
  <c r="C919" i="57"/>
  <c r="D919" i="57"/>
  <c r="E919" i="57"/>
  <c r="F919" i="57"/>
  <c r="G919" i="57"/>
  <c r="H919" i="57"/>
  <c r="I919" i="57"/>
  <c r="J919" i="57"/>
  <c r="K919" i="57"/>
  <c r="A919" i="57" s="1"/>
  <c r="L919" i="57"/>
  <c r="B920" i="57"/>
  <c r="C920" i="57"/>
  <c r="D920" i="57"/>
  <c r="E920" i="57"/>
  <c r="F920" i="57"/>
  <c r="G920" i="57"/>
  <c r="H920" i="57"/>
  <c r="I920" i="57"/>
  <c r="J920" i="57"/>
  <c r="K920" i="57"/>
  <c r="A920" i="57" s="1"/>
  <c r="L920" i="57"/>
  <c r="B921" i="57"/>
  <c r="C921" i="57"/>
  <c r="D921" i="57"/>
  <c r="E921" i="57"/>
  <c r="F921" i="57"/>
  <c r="G921" i="57"/>
  <c r="H921" i="57"/>
  <c r="I921" i="57"/>
  <c r="J921" i="57"/>
  <c r="K921" i="57"/>
  <c r="A921" i="57" s="1"/>
  <c r="L921" i="57"/>
  <c r="B922" i="57"/>
  <c r="C922" i="57"/>
  <c r="D922" i="57"/>
  <c r="E922" i="57"/>
  <c r="F922" i="57"/>
  <c r="G922" i="57"/>
  <c r="H922" i="57"/>
  <c r="I922" i="57"/>
  <c r="J922" i="57"/>
  <c r="K922" i="57"/>
  <c r="A922" i="57" s="1"/>
  <c r="L922" i="57"/>
  <c r="B923" i="57"/>
  <c r="C923" i="57"/>
  <c r="D923" i="57"/>
  <c r="E923" i="57"/>
  <c r="F923" i="57"/>
  <c r="G923" i="57"/>
  <c r="H923" i="57"/>
  <c r="I923" i="57"/>
  <c r="J923" i="57"/>
  <c r="K923" i="57"/>
  <c r="A923" i="57" s="1"/>
  <c r="L923" i="57"/>
  <c r="B924" i="57"/>
  <c r="C924" i="57"/>
  <c r="D924" i="57"/>
  <c r="E924" i="57"/>
  <c r="F924" i="57"/>
  <c r="G924" i="57"/>
  <c r="H924" i="57"/>
  <c r="I924" i="57"/>
  <c r="J924" i="57"/>
  <c r="K924" i="57"/>
  <c r="A924" i="57" s="1"/>
  <c r="L924" i="57"/>
  <c r="B925" i="57"/>
  <c r="C925" i="57"/>
  <c r="D925" i="57"/>
  <c r="E925" i="57"/>
  <c r="F925" i="57"/>
  <c r="G925" i="57"/>
  <c r="H925" i="57"/>
  <c r="I925" i="57"/>
  <c r="J925" i="57"/>
  <c r="K925" i="57"/>
  <c r="A925" i="57" s="1"/>
  <c r="L925" i="57"/>
  <c r="B926" i="57"/>
  <c r="C926" i="57"/>
  <c r="D926" i="57"/>
  <c r="E926" i="57"/>
  <c r="F926" i="57"/>
  <c r="G926" i="57"/>
  <c r="H926" i="57"/>
  <c r="I926" i="57"/>
  <c r="J926" i="57"/>
  <c r="K926" i="57"/>
  <c r="A926" i="57" s="1"/>
  <c r="L926" i="57"/>
  <c r="B927" i="57"/>
  <c r="C927" i="57"/>
  <c r="D927" i="57"/>
  <c r="E927" i="57"/>
  <c r="F927" i="57"/>
  <c r="G927" i="57"/>
  <c r="H927" i="57"/>
  <c r="I927" i="57"/>
  <c r="J927" i="57"/>
  <c r="K927" i="57"/>
  <c r="A927" i="57" s="1"/>
  <c r="L927" i="57"/>
  <c r="B928" i="57"/>
  <c r="C928" i="57"/>
  <c r="D928" i="57"/>
  <c r="E928" i="57"/>
  <c r="F928" i="57"/>
  <c r="G928" i="57"/>
  <c r="H928" i="57"/>
  <c r="I928" i="57"/>
  <c r="J928" i="57"/>
  <c r="K928" i="57"/>
  <c r="A928" i="57" s="1"/>
  <c r="L928" i="57"/>
  <c r="B929" i="57"/>
  <c r="C929" i="57"/>
  <c r="D929" i="57"/>
  <c r="E929" i="57"/>
  <c r="F929" i="57"/>
  <c r="G929" i="57"/>
  <c r="H929" i="57"/>
  <c r="I929" i="57"/>
  <c r="J929" i="57"/>
  <c r="K929" i="57"/>
  <c r="A929" i="57" s="1"/>
  <c r="L929" i="57"/>
  <c r="B930" i="57"/>
  <c r="C930" i="57"/>
  <c r="D930" i="57"/>
  <c r="E930" i="57"/>
  <c r="F930" i="57"/>
  <c r="G930" i="57"/>
  <c r="H930" i="57"/>
  <c r="I930" i="57"/>
  <c r="J930" i="57"/>
  <c r="K930" i="57"/>
  <c r="A930" i="57" s="1"/>
  <c r="L930" i="57"/>
  <c r="B931" i="57"/>
  <c r="C931" i="57"/>
  <c r="D931" i="57"/>
  <c r="E931" i="57"/>
  <c r="F931" i="57"/>
  <c r="G931" i="57"/>
  <c r="H931" i="57"/>
  <c r="I931" i="57"/>
  <c r="J931" i="57"/>
  <c r="K931" i="57"/>
  <c r="A931" i="57" s="1"/>
  <c r="L931" i="57"/>
  <c r="B932" i="57"/>
  <c r="C932" i="57"/>
  <c r="D932" i="57"/>
  <c r="E932" i="57"/>
  <c r="F932" i="57"/>
  <c r="G932" i="57"/>
  <c r="H932" i="57"/>
  <c r="I932" i="57"/>
  <c r="J932" i="57"/>
  <c r="K932" i="57"/>
  <c r="A932" i="57" s="1"/>
  <c r="L932" i="57"/>
  <c r="B933" i="57"/>
  <c r="C933" i="57"/>
  <c r="D933" i="57"/>
  <c r="E933" i="57"/>
  <c r="F933" i="57"/>
  <c r="G933" i="57"/>
  <c r="H933" i="57"/>
  <c r="I933" i="57"/>
  <c r="J933" i="57"/>
  <c r="K933" i="57"/>
  <c r="A933" i="57" s="1"/>
  <c r="L933" i="57"/>
  <c r="B934" i="57"/>
  <c r="C934" i="57"/>
  <c r="D934" i="57"/>
  <c r="E934" i="57"/>
  <c r="F934" i="57"/>
  <c r="G934" i="57"/>
  <c r="H934" i="57"/>
  <c r="I934" i="57"/>
  <c r="J934" i="57"/>
  <c r="K934" i="57"/>
  <c r="A934" i="57" s="1"/>
  <c r="L934" i="57"/>
  <c r="B935" i="57"/>
  <c r="C935" i="57"/>
  <c r="D935" i="57"/>
  <c r="E935" i="57"/>
  <c r="F935" i="57"/>
  <c r="G935" i="57"/>
  <c r="H935" i="57"/>
  <c r="I935" i="57"/>
  <c r="J935" i="57"/>
  <c r="K935" i="57"/>
  <c r="A935" i="57" s="1"/>
  <c r="L935" i="57"/>
  <c r="B936" i="57"/>
  <c r="C936" i="57"/>
  <c r="D936" i="57"/>
  <c r="E936" i="57"/>
  <c r="F936" i="57"/>
  <c r="G936" i="57"/>
  <c r="H936" i="57"/>
  <c r="I936" i="57"/>
  <c r="J936" i="57"/>
  <c r="K936" i="57"/>
  <c r="A936" i="57" s="1"/>
  <c r="L936" i="57"/>
  <c r="B937" i="57"/>
  <c r="C937" i="57"/>
  <c r="D937" i="57"/>
  <c r="E937" i="57"/>
  <c r="F937" i="57"/>
  <c r="G937" i="57"/>
  <c r="H937" i="57"/>
  <c r="I937" i="57"/>
  <c r="J937" i="57"/>
  <c r="K937" i="57"/>
  <c r="A937" i="57" s="1"/>
  <c r="L937" i="57"/>
  <c r="B938" i="57"/>
  <c r="C938" i="57"/>
  <c r="D938" i="57"/>
  <c r="E938" i="57"/>
  <c r="F938" i="57"/>
  <c r="G938" i="57"/>
  <c r="H938" i="57"/>
  <c r="I938" i="57"/>
  <c r="J938" i="57"/>
  <c r="K938" i="57"/>
  <c r="A938" i="57" s="1"/>
  <c r="L938" i="57"/>
  <c r="B939" i="57"/>
  <c r="C939" i="57"/>
  <c r="D939" i="57"/>
  <c r="E939" i="57"/>
  <c r="F939" i="57"/>
  <c r="G939" i="57"/>
  <c r="H939" i="57"/>
  <c r="I939" i="57"/>
  <c r="J939" i="57"/>
  <c r="K939" i="57"/>
  <c r="A939" i="57" s="1"/>
  <c r="L939" i="57"/>
  <c r="B940" i="57"/>
  <c r="C940" i="57"/>
  <c r="D940" i="57"/>
  <c r="E940" i="57"/>
  <c r="F940" i="57"/>
  <c r="G940" i="57"/>
  <c r="H940" i="57"/>
  <c r="I940" i="57"/>
  <c r="J940" i="57"/>
  <c r="K940" i="57"/>
  <c r="A940" i="57" s="1"/>
  <c r="L940" i="57"/>
  <c r="B941" i="57"/>
  <c r="C941" i="57"/>
  <c r="D941" i="57"/>
  <c r="E941" i="57"/>
  <c r="F941" i="57"/>
  <c r="G941" i="57"/>
  <c r="H941" i="57"/>
  <c r="I941" i="57"/>
  <c r="J941" i="57"/>
  <c r="K941" i="57"/>
  <c r="A941" i="57" s="1"/>
  <c r="L941" i="57"/>
  <c r="B942" i="57"/>
  <c r="C942" i="57"/>
  <c r="D942" i="57"/>
  <c r="E942" i="57"/>
  <c r="F942" i="57"/>
  <c r="G942" i="57"/>
  <c r="H942" i="57"/>
  <c r="I942" i="57"/>
  <c r="J942" i="57"/>
  <c r="K942" i="57"/>
  <c r="A942" i="57" s="1"/>
  <c r="L942" i="57"/>
  <c r="B943" i="57"/>
  <c r="C943" i="57"/>
  <c r="D943" i="57"/>
  <c r="E943" i="57"/>
  <c r="F943" i="57"/>
  <c r="G943" i="57"/>
  <c r="H943" i="57"/>
  <c r="I943" i="57"/>
  <c r="J943" i="57"/>
  <c r="K943" i="57"/>
  <c r="A943" i="57" s="1"/>
  <c r="L943" i="57"/>
  <c r="B944" i="57"/>
  <c r="C944" i="57"/>
  <c r="D944" i="57"/>
  <c r="E944" i="57"/>
  <c r="F944" i="57"/>
  <c r="G944" i="57"/>
  <c r="H944" i="57"/>
  <c r="I944" i="57"/>
  <c r="J944" i="57"/>
  <c r="K944" i="57"/>
  <c r="A944" i="57" s="1"/>
  <c r="L944" i="57"/>
  <c r="B945" i="57"/>
  <c r="C945" i="57"/>
  <c r="D945" i="57"/>
  <c r="E945" i="57"/>
  <c r="F945" i="57"/>
  <c r="G945" i="57"/>
  <c r="H945" i="57"/>
  <c r="I945" i="57"/>
  <c r="J945" i="57"/>
  <c r="K945" i="57"/>
  <c r="A945" i="57" s="1"/>
  <c r="L945" i="57"/>
  <c r="B946" i="57"/>
  <c r="C946" i="57"/>
  <c r="D946" i="57"/>
  <c r="E946" i="57"/>
  <c r="F946" i="57"/>
  <c r="G946" i="57"/>
  <c r="H946" i="57"/>
  <c r="I946" i="57"/>
  <c r="J946" i="57"/>
  <c r="K946" i="57"/>
  <c r="A946" i="57" s="1"/>
  <c r="L946" i="57"/>
  <c r="B947" i="57"/>
  <c r="C947" i="57"/>
  <c r="D947" i="57"/>
  <c r="E947" i="57"/>
  <c r="F947" i="57"/>
  <c r="G947" i="57"/>
  <c r="H947" i="57"/>
  <c r="I947" i="57"/>
  <c r="J947" i="57"/>
  <c r="K947" i="57"/>
  <c r="A947" i="57" s="1"/>
  <c r="L947" i="57"/>
  <c r="B948" i="57"/>
  <c r="C948" i="57"/>
  <c r="D948" i="57"/>
  <c r="E948" i="57"/>
  <c r="F948" i="57"/>
  <c r="G948" i="57"/>
  <c r="H948" i="57"/>
  <c r="I948" i="57"/>
  <c r="J948" i="57"/>
  <c r="K948" i="57"/>
  <c r="A948" i="57" s="1"/>
  <c r="L948" i="57"/>
  <c r="B949" i="57"/>
  <c r="C949" i="57"/>
  <c r="D949" i="57"/>
  <c r="E949" i="57"/>
  <c r="F949" i="57"/>
  <c r="G949" i="57"/>
  <c r="H949" i="57"/>
  <c r="I949" i="57"/>
  <c r="J949" i="57"/>
  <c r="K949" i="57"/>
  <c r="A949" i="57" s="1"/>
  <c r="L949" i="57"/>
  <c r="B950" i="57"/>
  <c r="C950" i="57"/>
  <c r="D950" i="57"/>
  <c r="E950" i="57"/>
  <c r="F950" i="57"/>
  <c r="G950" i="57"/>
  <c r="H950" i="57"/>
  <c r="I950" i="57"/>
  <c r="J950" i="57"/>
  <c r="K950" i="57"/>
  <c r="A950" i="57" s="1"/>
  <c r="L950" i="57"/>
  <c r="B951" i="57"/>
  <c r="C951" i="57"/>
  <c r="D951" i="57"/>
  <c r="E951" i="57"/>
  <c r="F951" i="57"/>
  <c r="G951" i="57"/>
  <c r="H951" i="57"/>
  <c r="I951" i="57"/>
  <c r="J951" i="57"/>
  <c r="K951" i="57"/>
  <c r="A951" i="57" s="1"/>
  <c r="L951" i="57"/>
  <c r="B952" i="57"/>
  <c r="C952" i="57"/>
  <c r="D952" i="57"/>
  <c r="E952" i="57"/>
  <c r="F952" i="57"/>
  <c r="G952" i="57"/>
  <c r="H952" i="57"/>
  <c r="I952" i="57"/>
  <c r="J952" i="57"/>
  <c r="K952" i="57"/>
  <c r="A952" i="57" s="1"/>
  <c r="L952" i="57"/>
  <c r="B953" i="57"/>
  <c r="C953" i="57"/>
  <c r="D953" i="57"/>
  <c r="E953" i="57"/>
  <c r="F953" i="57"/>
  <c r="G953" i="57"/>
  <c r="H953" i="57"/>
  <c r="I953" i="57"/>
  <c r="J953" i="57"/>
  <c r="K953" i="57"/>
  <c r="A953" i="57" s="1"/>
  <c r="L953" i="57"/>
  <c r="B954" i="57"/>
  <c r="C954" i="57"/>
  <c r="D954" i="57"/>
  <c r="E954" i="57"/>
  <c r="F954" i="57"/>
  <c r="G954" i="57"/>
  <c r="H954" i="57"/>
  <c r="I954" i="57"/>
  <c r="J954" i="57"/>
  <c r="K954" i="57"/>
  <c r="A954" i="57" s="1"/>
  <c r="L954" i="57"/>
  <c r="B955" i="57"/>
  <c r="C955" i="57"/>
  <c r="D955" i="57"/>
  <c r="E955" i="57"/>
  <c r="F955" i="57"/>
  <c r="G955" i="57"/>
  <c r="H955" i="57"/>
  <c r="I955" i="57"/>
  <c r="J955" i="57"/>
  <c r="K955" i="57"/>
  <c r="A955" i="57" s="1"/>
  <c r="L955" i="57"/>
  <c r="B956" i="57"/>
  <c r="C956" i="57"/>
  <c r="D956" i="57"/>
  <c r="E956" i="57"/>
  <c r="F956" i="57"/>
  <c r="G956" i="57"/>
  <c r="H956" i="57"/>
  <c r="I956" i="57"/>
  <c r="J956" i="57"/>
  <c r="K956" i="57"/>
  <c r="A956" i="57" s="1"/>
  <c r="L956" i="57"/>
  <c r="B957" i="57"/>
  <c r="C957" i="57"/>
  <c r="D957" i="57"/>
  <c r="E957" i="57"/>
  <c r="F957" i="57"/>
  <c r="G957" i="57"/>
  <c r="H957" i="57"/>
  <c r="I957" i="57"/>
  <c r="J957" i="57"/>
  <c r="K957" i="57"/>
  <c r="A957" i="57" s="1"/>
  <c r="L957" i="57"/>
  <c r="B958" i="57"/>
  <c r="C958" i="57"/>
  <c r="D958" i="57"/>
  <c r="E958" i="57"/>
  <c r="F958" i="57"/>
  <c r="G958" i="57"/>
  <c r="H958" i="57"/>
  <c r="I958" i="57"/>
  <c r="J958" i="57"/>
  <c r="K958" i="57"/>
  <c r="A958" i="57" s="1"/>
  <c r="L958" i="57"/>
  <c r="B959" i="57"/>
  <c r="C959" i="57"/>
  <c r="D959" i="57"/>
  <c r="E959" i="57"/>
  <c r="F959" i="57"/>
  <c r="G959" i="57"/>
  <c r="H959" i="57"/>
  <c r="I959" i="57"/>
  <c r="J959" i="57"/>
  <c r="K959" i="57"/>
  <c r="A959" i="57" s="1"/>
  <c r="L959" i="57"/>
  <c r="B960" i="57"/>
  <c r="C960" i="57"/>
  <c r="D960" i="57"/>
  <c r="E960" i="57"/>
  <c r="F960" i="57"/>
  <c r="G960" i="57"/>
  <c r="H960" i="57"/>
  <c r="I960" i="57"/>
  <c r="J960" i="57"/>
  <c r="K960" i="57"/>
  <c r="A960" i="57" s="1"/>
  <c r="L960" i="57"/>
  <c r="B961" i="57"/>
  <c r="C961" i="57"/>
  <c r="D961" i="57"/>
  <c r="E961" i="57"/>
  <c r="F961" i="57"/>
  <c r="G961" i="57"/>
  <c r="H961" i="57"/>
  <c r="I961" i="57"/>
  <c r="J961" i="57"/>
  <c r="K961" i="57"/>
  <c r="A961" i="57" s="1"/>
  <c r="L961" i="57"/>
  <c r="B962" i="57"/>
  <c r="C962" i="57"/>
  <c r="D962" i="57"/>
  <c r="E962" i="57"/>
  <c r="F962" i="57"/>
  <c r="G962" i="57"/>
  <c r="H962" i="57"/>
  <c r="I962" i="57"/>
  <c r="J962" i="57"/>
  <c r="K962" i="57"/>
  <c r="A962" i="57" s="1"/>
  <c r="L962" i="57"/>
  <c r="B963" i="57"/>
  <c r="C963" i="57"/>
  <c r="D963" i="57"/>
  <c r="E963" i="57"/>
  <c r="F963" i="57"/>
  <c r="G963" i="57"/>
  <c r="H963" i="57"/>
  <c r="I963" i="57"/>
  <c r="J963" i="57"/>
  <c r="K963" i="57"/>
  <c r="A963" i="57" s="1"/>
  <c r="L963" i="57"/>
  <c r="B964" i="57"/>
  <c r="C964" i="57"/>
  <c r="D964" i="57"/>
  <c r="E964" i="57"/>
  <c r="F964" i="57"/>
  <c r="G964" i="57"/>
  <c r="H964" i="57"/>
  <c r="I964" i="57"/>
  <c r="J964" i="57"/>
  <c r="K964" i="57"/>
  <c r="A964" i="57" s="1"/>
  <c r="L964" i="57"/>
  <c r="B965" i="57"/>
  <c r="C965" i="57"/>
  <c r="D965" i="57"/>
  <c r="E965" i="57"/>
  <c r="F965" i="57"/>
  <c r="G965" i="57"/>
  <c r="H965" i="57"/>
  <c r="I965" i="57"/>
  <c r="J965" i="57"/>
  <c r="K965" i="57"/>
  <c r="A965" i="57" s="1"/>
  <c r="L965" i="57"/>
  <c r="B966" i="57"/>
  <c r="C966" i="57"/>
  <c r="D966" i="57"/>
  <c r="E966" i="57"/>
  <c r="F966" i="57"/>
  <c r="G966" i="57"/>
  <c r="H966" i="57"/>
  <c r="I966" i="57"/>
  <c r="J966" i="57"/>
  <c r="K966" i="57"/>
  <c r="A966" i="57" s="1"/>
  <c r="L966" i="57"/>
  <c r="B967" i="57"/>
  <c r="C967" i="57"/>
  <c r="D967" i="57"/>
  <c r="E967" i="57"/>
  <c r="F967" i="57"/>
  <c r="G967" i="57"/>
  <c r="H967" i="57"/>
  <c r="I967" i="57"/>
  <c r="J967" i="57"/>
  <c r="K967" i="57"/>
  <c r="A967" i="57" s="1"/>
  <c r="L967" i="57"/>
  <c r="B968" i="57"/>
  <c r="C968" i="57"/>
  <c r="D968" i="57"/>
  <c r="E968" i="57"/>
  <c r="F968" i="57"/>
  <c r="G968" i="57"/>
  <c r="H968" i="57"/>
  <c r="I968" i="57"/>
  <c r="J968" i="57"/>
  <c r="K968" i="57"/>
  <c r="A968" i="57" s="1"/>
  <c r="L968" i="57"/>
  <c r="B969" i="57"/>
  <c r="C969" i="57"/>
  <c r="D969" i="57"/>
  <c r="E969" i="57"/>
  <c r="F969" i="57"/>
  <c r="G969" i="57"/>
  <c r="H969" i="57"/>
  <c r="I969" i="57"/>
  <c r="J969" i="57"/>
  <c r="K969" i="57"/>
  <c r="A969" i="57" s="1"/>
  <c r="L969" i="57"/>
  <c r="B970" i="57"/>
  <c r="C970" i="57"/>
  <c r="D970" i="57"/>
  <c r="E970" i="57"/>
  <c r="F970" i="57"/>
  <c r="G970" i="57"/>
  <c r="H970" i="57"/>
  <c r="I970" i="57"/>
  <c r="J970" i="57"/>
  <c r="K970" i="57"/>
  <c r="A970" i="57" s="1"/>
  <c r="L970" i="57"/>
  <c r="B971" i="57"/>
  <c r="C971" i="57"/>
  <c r="D971" i="57"/>
  <c r="E971" i="57"/>
  <c r="F971" i="57"/>
  <c r="G971" i="57"/>
  <c r="H971" i="57"/>
  <c r="I971" i="57"/>
  <c r="J971" i="57"/>
  <c r="K971" i="57"/>
  <c r="A971" i="57" s="1"/>
  <c r="L971" i="57"/>
  <c r="B972" i="57"/>
  <c r="C972" i="57"/>
  <c r="D972" i="57"/>
  <c r="E972" i="57"/>
  <c r="F972" i="57"/>
  <c r="G972" i="57"/>
  <c r="H972" i="57"/>
  <c r="I972" i="57"/>
  <c r="J972" i="57"/>
  <c r="K972" i="57"/>
  <c r="A972" i="57" s="1"/>
  <c r="L972" i="57"/>
  <c r="B973" i="57"/>
  <c r="C973" i="57"/>
  <c r="D973" i="57"/>
  <c r="E973" i="57"/>
  <c r="F973" i="57"/>
  <c r="G973" i="57"/>
  <c r="H973" i="57"/>
  <c r="I973" i="57"/>
  <c r="J973" i="57"/>
  <c r="K973" i="57"/>
  <c r="A973" i="57" s="1"/>
  <c r="L973" i="57"/>
  <c r="B974" i="57"/>
  <c r="C974" i="57"/>
  <c r="D974" i="57"/>
  <c r="E974" i="57"/>
  <c r="F974" i="57"/>
  <c r="G974" i="57"/>
  <c r="H974" i="57"/>
  <c r="I974" i="57"/>
  <c r="J974" i="57"/>
  <c r="K974" i="57"/>
  <c r="A974" i="57" s="1"/>
  <c r="L974" i="57"/>
  <c r="B975" i="57"/>
  <c r="C975" i="57"/>
  <c r="D975" i="57"/>
  <c r="E975" i="57"/>
  <c r="F975" i="57"/>
  <c r="G975" i="57"/>
  <c r="H975" i="57"/>
  <c r="I975" i="57"/>
  <c r="J975" i="57"/>
  <c r="K975" i="57"/>
  <c r="A975" i="57" s="1"/>
  <c r="L975" i="57"/>
  <c r="B976" i="57"/>
  <c r="C976" i="57"/>
  <c r="D976" i="57"/>
  <c r="E976" i="57"/>
  <c r="F976" i="57"/>
  <c r="G976" i="57"/>
  <c r="H976" i="57"/>
  <c r="I976" i="57"/>
  <c r="J976" i="57"/>
  <c r="K976" i="57"/>
  <c r="A976" i="57" s="1"/>
  <c r="L976" i="57"/>
  <c r="B977" i="57"/>
  <c r="C977" i="57"/>
  <c r="D977" i="57"/>
  <c r="E977" i="57"/>
  <c r="F977" i="57"/>
  <c r="G977" i="57"/>
  <c r="H977" i="57"/>
  <c r="I977" i="57"/>
  <c r="J977" i="57"/>
  <c r="K977" i="57"/>
  <c r="A977" i="57" s="1"/>
  <c r="L977" i="57"/>
  <c r="B978" i="57"/>
  <c r="C978" i="57"/>
  <c r="D978" i="57"/>
  <c r="E978" i="57"/>
  <c r="F978" i="57"/>
  <c r="G978" i="57"/>
  <c r="H978" i="57"/>
  <c r="I978" i="57"/>
  <c r="J978" i="57"/>
  <c r="K978" i="57"/>
  <c r="A978" i="57" s="1"/>
  <c r="L978" i="57"/>
  <c r="B979" i="57"/>
  <c r="C979" i="57"/>
  <c r="D979" i="57"/>
  <c r="E979" i="57"/>
  <c r="F979" i="57"/>
  <c r="G979" i="57"/>
  <c r="H979" i="57"/>
  <c r="I979" i="57"/>
  <c r="J979" i="57"/>
  <c r="K979" i="57"/>
  <c r="A979" i="57" s="1"/>
  <c r="L979" i="57"/>
  <c r="B980" i="57"/>
  <c r="C980" i="57"/>
  <c r="D980" i="57"/>
  <c r="E980" i="57"/>
  <c r="F980" i="57"/>
  <c r="G980" i="57"/>
  <c r="H980" i="57"/>
  <c r="I980" i="57"/>
  <c r="J980" i="57"/>
  <c r="K980" i="57"/>
  <c r="A980" i="57" s="1"/>
  <c r="L980" i="57"/>
  <c r="B981" i="57"/>
  <c r="C981" i="57"/>
  <c r="D981" i="57"/>
  <c r="E981" i="57"/>
  <c r="F981" i="57"/>
  <c r="G981" i="57"/>
  <c r="H981" i="57"/>
  <c r="I981" i="57"/>
  <c r="J981" i="57"/>
  <c r="K981" i="57"/>
  <c r="A981" i="57" s="1"/>
  <c r="L981" i="57"/>
  <c r="B982" i="57"/>
  <c r="C982" i="57"/>
  <c r="D982" i="57"/>
  <c r="E982" i="57"/>
  <c r="F982" i="57"/>
  <c r="G982" i="57"/>
  <c r="H982" i="57"/>
  <c r="I982" i="57"/>
  <c r="J982" i="57"/>
  <c r="K982" i="57"/>
  <c r="A982" i="57" s="1"/>
  <c r="L982" i="57"/>
  <c r="B983" i="57"/>
  <c r="C983" i="57"/>
  <c r="D983" i="57"/>
  <c r="E983" i="57"/>
  <c r="F983" i="57"/>
  <c r="G983" i="57"/>
  <c r="H983" i="57"/>
  <c r="I983" i="57"/>
  <c r="J983" i="57"/>
  <c r="K983" i="57"/>
  <c r="A983" i="57" s="1"/>
  <c r="L983" i="57"/>
  <c r="B984" i="57"/>
  <c r="C984" i="57"/>
  <c r="D984" i="57"/>
  <c r="E984" i="57"/>
  <c r="F984" i="57"/>
  <c r="G984" i="57"/>
  <c r="H984" i="57"/>
  <c r="I984" i="57"/>
  <c r="J984" i="57"/>
  <c r="K984" i="57"/>
  <c r="A984" i="57" s="1"/>
  <c r="L984" i="57"/>
  <c r="B985" i="57"/>
  <c r="C985" i="57"/>
  <c r="D985" i="57"/>
  <c r="E985" i="57"/>
  <c r="F985" i="57"/>
  <c r="G985" i="57"/>
  <c r="H985" i="57"/>
  <c r="I985" i="57"/>
  <c r="J985" i="57"/>
  <c r="K985" i="57"/>
  <c r="A985" i="57" s="1"/>
  <c r="L985" i="57"/>
  <c r="B986" i="57"/>
  <c r="C986" i="57"/>
  <c r="D986" i="57"/>
  <c r="E986" i="57"/>
  <c r="F986" i="57"/>
  <c r="G986" i="57"/>
  <c r="H986" i="57"/>
  <c r="I986" i="57"/>
  <c r="J986" i="57"/>
  <c r="K986" i="57"/>
  <c r="A986" i="57" s="1"/>
  <c r="L986" i="57"/>
  <c r="B987" i="57"/>
  <c r="C987" i="57"/>
  <c r="D987" i="57"/>
  <c r="E987" i="57"/>
  <c r="F987" i="57"/>
  <c r="G987" i="57"/>
  <c r="H987" i="57"/>
  <c r="I987" i="57"/>
  <c r="J987" i="57"/>
  <c r="K987" i="57"/>
  <c r="A987" i="57" s="1"/>
  <c r="L987" i="57"/>
  <c r="B988" i="57"/>
  <c r="C988" i="57"/>
  <c r="D988" i="57"/>
  <c r="E988" i="57"/>
  <c r="F988" i="57"/>
  <c r="G988" i="57"/>
  <c r="H988" i="57"/>
  <c r="I988" i="57"/>
  <c r="J988" i="57"/>
  <c r="K988" i="57"/>
  <c r="A988" i="57" s="1"/>
  <c r="L988" i="57"/>
  <c r="B989" i="57"/>
  <c r="C989" i="57"/>
  <c r="D989" i="57"/>
  <c r="E989" i="57"/>
  <c r="F989" i="57"/>
  <c r="G989" i="57"/>
  <c r="H989" i="57"/>
  <c r="I989" i="57"/>
  <c r="J989" i="57"/>
  <c r="K989" i="57"/>
  <c r="A989" i="57" s="1"/>
  <c r="L989" i="57"/>
  <c r="B990" i="57"/>
  <c r="C990" i="57"/>
  <c r="D990" i="57"/>
  <c r="E990" i="57"/>
  <c r="F990" i="57"/>
  <c r="G990" i="57"/>
  <c r="H990" i="57"/>
  <c r="I990" i="57"/>
  <c r="J990" i="57"/>
  <c r="K990" i="57"/>
  <c r="A990" i="57" s="1"/>
  <c r="L990" i="57"/>
  <c r="B991" i="57"/>
  <c r="C991" i="57"/>
  <c r="D991" i="57"/>
  <c r="E991" i="57"/>
  <c r="F991" i="57"/>
  <c r="G991" i="57"/>
  <c r="H991" i="57"/>
  <c r="I991" i="57"/>
  <c r="J991" i="57"/>
  <c r="K991" i="57"/>
  <c r="A991" i="57" s="1"/>
  <c r="L991" i="57"/>
  <c r="B992" i="57"/>
  <c r="C992" i="57"/>
  <c r="D992" i="57"/>
  <c r="E992" i="57"/>
  <c r="F992" i="57"/>
  <c r="G992" i="57"/>
  <c r="H992" i="57"/>
  <c r="I992" i="57"/>
  <c r="J992" i="57"/>
  <c r="K992" i="57"/>
  <c r="A992" i="57" s="1"/>
  <c r="L992" i="57"/>
  <c r="B993" i="57"/>
  <c r="C993" i="57"/>
  <c r="D993" i="57"/>
  <c r="E993" i="57"/>
  <c r="F993" i="57"/>
  <c r="G993" i="57"/>
  <c r="H993" i="57"/>
  <c r="I993" i="57"/>
  <c r="J993" i="57"/>
  <c r="K993" i="57"/>
  <c r="A993" i="57" s="1"/>
  <c r="L993" i="57"/>
  <c r="B994" i="57"/>
  <c r="C994" i="57"/>
  <c r="D994" i="57"/>
  <c r="E994" i="57"/>
  <c r="F994" i="57"/>
  <c r="G994" i="57"/>
  <c r="H994" i="57"/>
  <c r="I994" i="57"/>
  <c r="J994" i="57"/>
  <c r="K994" i="57"/>
  <c r="A994" i="57" s="1"/>
  <c r="L994" i="57"/>
  <c r="B995" i="57"/>
  <c r="C995" i="57"/>
  <c r="D995" i="57"/>
  <c r="E995" i="57"/>
  <c r="F995" i="57"/>
  <c r="G995" i="57"/>
  <c r="H995" i="57"/>
  <c r="I995" i="57"/>
  <c r="J995" i="57"/>
  <c r="K995" i="57"/>
  <c r="A995" i="57" s="1"/>
  <c r="L995" i="57"/>
  <c r="B996" i="57"/>
  <c r="C996" i="57"/>
  <c r="D996" i="57"/>
  <c r="E996" i="57"/>
  <c r="F996" i="57"/>
  <c r="G996" i="57"/>
  <c r="H996" i="57"/>
  <c r="I996" i="57"/>
  <c r="J996" i="57"/>
  <c r="K996" i="57"/>
  <c r="A996" i="57" s="1"/>
  <c r="L996" i="57"/>
  <c r="B997" i="57"/>
  <c r="C997" i="57"/>
  <c r="D997" i="57"/>
  <c r="E997" i="57"/>
  <c r="F997" i="57"/>
  <c r="G997" i="57"/>
  <c r="H997" i="57"/>
  <c r="I997" i="57"/>
  <c r="J997" i="57"/>
  <c r="K997" i="57"/>
  <c r="A997" i="57" s="1"/>
  <c r="L997" i="57"/>
  <c r="B998" i="57"/>
  <c r="C998" i="57"/>
  <c r="D998" i="57"/>
  <c r="E998" i="57"/>
  <c r="F998" i="57"/>
  <c r="G998" i="57"/>
  <c r="H998" i="57"/>
  <c r="I998" i="57"/>
  <c r="J998" i="57"/>
  <c r="K998" i="57"/>
  <c r="A998" i="57" s="1"/>
  <c r="L998" i="57"/>
  <c r="B999" i="57"/>
  <c r="C999" i="57"/>
  <c r="D999" i="57"/>
  <c r="E999" i="57"/>
  <c r="F999" i="57"/>
  <c r="G999" i="57"/>
  <c r="H999" i="57"/>
  <c r="I999" i="57"/>
  <c r="J999" i="57"/>
  <c r="K999" i="57"/>
  <c r="A999" i="57" s="1"/>
  <c r="L999" i="57"/>
  <c r="B1000" i="57"/>
  <c r="C1000" i="57"/>
  <c r="D1000" i="57"/>
  <c r="E1000" i="57"/>
  <c r="F1000" i="57"/>
  <c r="G1000" i="57"/>
  <c r="H1000" i="57"/>
  <c r="I1000" i="57"/>
  <c r="J1000" i="57"/>
  <c r="K1000" i="57"/>
  <c r="A1000" i="57" s="1"/>
  <c r="L1000" i="57"/>
  <c r="B1001" i="57"/>
  <c r="C1001" i="57"/>
  <c r="D1001" i="57"/>
  <c r="E1001" i="57"/>
  <c r="F1001" i="57"/>
  <c r="G1001" i="57"/>
  <c r="H1001" i="57"/>
  <c r="I1001" i="57"/>
  <c r="J1001" i="57"/>
  <c r="K1001" i="57"/>
  <c r="A1001" i="57" s="1"/>
  <c r="L1001" i="57"/>
  <c r="B1002" i="57"/>
  <c r="C1002" i="57"/>
  <c r="D1002" i="57"/>
  <c r="E1002" i="57"/>
  <c r="F1002" i="57"/>
  <c r="G1002" i="57"/>
  <c r="H1002" i="57"/>
  <c r="I1002" i="57"/>
  <c r="J1002" i="57"/>
  <c r="K1002" i="57"/>
  <c r="A1002" i="57" s="1"/>
  <c r="L1002" i="57"/>
  <c r="B1003" i="57"/>
  <c r="C1003" i="57"/>
  <c r="D1003" i="57"/>
  <c r="E1003" i="57"/>
  <c r="F1003" i="57"/>
  <c r="G1003" i="57"/>
  <c r="H1003" i="57"/>
  <c r="I1003" i="57"/>
  <c r="J1003" i="57"/>
  <c r="K1003" i="57"/>
  <c r="A1003" i="57" s="1"/>
  <c r="L1003" i="57"/>
  <c r="B1004" i="57"/>
  <c r="C1004" i="57"/>
  <c r="D1004" i="57"/>
  <c r="E1004" i="57"/>
  <c r="F1004" i="57"/>
  <c r="G1004" i="57"/>
  <c r="H1004" i="57"/>
  <c r="I1004" i="57"/>
  <c r="J1004" i="57"/>
  <c r="K1004" i="57"/>
  <c r="A1004" i="57" s="1"/>
  <c r="L1004" i="57"/>
  <c r="B1005" i="57"/>
  <c r="C1005" i="57"/>
  <c r="D1005" i="57"/>
  <c r="E1005" i="57"/>
  <c r="F1005" i="57"/>
  <c r="G1005" i="57"/>
  <c r="H1005" i="57"/>
  <c r="I1005" i="57"/>
  <c r="J1005" i="57"/>
  <c r="K1005" i="57"/>
  <c r="A1005" i="57" s="1"/>
  <c r="L1005" i="57"/>
  <c r="B1006" i="57"/>
  <c r="C1006" i="57"/>
  <c r="D1006" i="57"/>
  <c r="E1006" i="57"/>
  <c r="F1006" i="57"/>
  <c r="G1006" i="57"/>
  <c r="H1006" i="57"/>
  <c r="I1006" i="57"/>
  <c r="J1006" i="57"/>
  <c r="K1006" i="57"/>
  <c r="A1006" i="57" s="1"/>
  <c r="L1006" i="57"/>
  <c r="B1007" i="57"/>
  <c r="C1007" i="57"/>
  <c r="D1007" i="57"/>
  <c r="E1007" i="57"/>
  <c r="F1007" i="57"/>
  <c r="G1007" i="57"/>
  <c r="H1007" i="57"/>
  <c r="I1007" i="57"/>
  <c r="J1007" i="57"/>
  <c r="K1007" i="57"/>
  <c r="A1007" i="57" s="1"/>
  <c r="L1007" i="57"/>
  <c r="B1008" i="57"/>
  <c r="C1008" i="57"/>
  <c r="D1008" i="57"/>
  <c r="E1008" i="57"/>
  <c r="F1008" i="57"/>
  <c r="G1008" i="57"/>
  <c r="H1008" i="57"/>
  <c r="I1008" i="57"/>
  <c r="J1008" i="57"/>
  <c r="K1008" i="57"/>
  <c r="A1008" i="57" s="1"/>
  <c r="L1008" i="57"/>
  <c r="B1009" i="57"/>
  <c r="C1009" i="57"/>
  <c r="D1009" i="57"/>
  <c r="E1009" i="57"/>
  <c r="F1009" i="57"/>
  <c r="G1009" i="57"/>
  <c r="H1009" i="57"/>
  <c r="I1009" i="57"/>
  <c r="J1009" i="57"/>
  <c r="K1009" i="57"/>
  <c r="A1009" i="57" s="1"/>
  <c r="L1009" i="57"/>
  <c r="B1010" i="57"/>
  <c r="C1010" i="57"/>
  <c r="D1010" i="57"/>
  <c r="E1010" i="57"/>
  <c r="F1010" i="57"/>
  <c r="G1010" i="57"/>
  <c r="H1010" i="57"/>
  <c r="I1010" i="57"/>
  <c r="J1010" i="57"/>
  <c r="K1010" i="57"/>
  <c r="A1010" i="57" s="1"/>
  <c r="L1010" i="57"/>
  <c r="B1011" i="57"/>
  <c r="C1011" i="57"/>
  <c r="D1011" i="57"/>
  <c r="E1011" i="57"/>
  <c r="F1011" i="57"/>
  <c r="G1011" i="57"/>
  <c r="H1011" i="57"/>
  <c r="I1011" i="57"/>
  <c r="J1011" i="57"/>
  <c r="K1011" i="57"/>
  <c r="A1011" i="57" s="1"/>
  <c r="L1011" i="57"/>
  <c r="B1012" i="57"/>
  <c r="C1012" i="57"/>
  <c r="D1012" i="57"/>
  <c r="E1012" i="57"/>
  <c r="F1012" i="57"/>
  <c r="G1012" i="57"/>
  <c r="H1012" i="57"/>
  <c r="I1012" i="57"/>
  <c r="J1012" i="57"/>
  <c r="K1012" i="57"/>
  <c r="A1012" i="57" s="1"/>
  <c r="L1012" i="57"/>
  <c r="B1013" i="57"/>
  <c r="C1013" i="57"/>
  <c r="D1013" i="57"/>
  <c r="E1013" i="57"/>
  <c r="F1013" i="57"/>
  <c r="G1013" i="57"/>
  <c r="H1013" i="57"/>
  <c r="I1013" i="57"/>
  <c r="J1013" i="57"/>
  <c r="K1013" i="57"/>
  <c r="A1013" i="57" s="1"/>
  <c r="L1013" i="57"/>
  <c r="B1014" i="57"/>
  <c r="C1014" i="57"/>
  <c r="D1014" i="57"/>
  <c r="E1014" i="57"/>
  <c r="F1014" i="57"/>
  <c r="G1014" i="57"/>
  <c r="H1014" i="57"/>
  <c r="I1014" i="57"/>
  <c r="J1014" i="57"/>
  <c r="K1014" i="57"/>
  <c r="A1014" i="57" s="1"/>
  <c r="L1014" i="57"/>
  <c r="B1015" i="57"/>
  <c r="C1015" i="57"/>
  <c r="D1015" i="57"/>
  <c r="E1015" i="57"/>
  <c r="F1015" i="57"/>
  <c r="G1015" i="57"/>
  <c r="H1015" i="57"/>
  <c r="I1015" i="57"/>
  <c r="J1015" i="57"/>
  <c r="K1015" i="57"/>
  <c r="A1015" i="57" s="1"/>
  <c r="L1015" i="57"/>
  <c r="B1016" i="57"/>
  <c r="C1016" i="57"/>
  <c r="D1016" i="57"/>
  <c r="E1016" i="57"/>
  <c r="F1016" i="57"/>
  <c r="G1016" i="57"/>
  <c r="H1016" i="57"/>
  <c r="I1016" i="57"/>
  <c r="J1016" i="57"/>
  <c r="K1016" i="57"/>
  <c r="A1016" i="57" s="1"/>
  <c r="L1016" i="57"/>
  <c r="B1017" i="57"/>
  <c r="C1017" i="57"/>
  <c r="D1017" i="57"/>
  <c r="E1017" i="57"/>
  <c r="F1017" i="57"/>
  <c r="G1017" i="57"/>
  <c r="H1017" i="57"/>
  <c r="I1017" i="57"/>
  <c r="J1017" i="57"/>
  <c r="K1017" i="57"/>
  <c r="A1017" i="57" s="1"/>
  <c r="L1017" i="57"/>
  <c r="B1018" i="57"/>
  <c r="C1018" i="57"/>
  <c r="D1018" i="57"/>
  <c r="E1018" i="57"/>
  <c r="F1018" i="57"/>
  <c r="G1018" i="57"/>
  <c r="H1018" i="57"/>
  <c r="I1018" i="57"/>
  <c r="J1018" i="57"/>
  <c r="K1018" i="57"/>
  <c r="A1018" i="57" s="1"/>
  <c r="L1018" i="57"/>
  <c r="B1019" i="57"/>
  <c r="C1019" i="57"/>
  <c r="D1019" i="57"/>
  <c r="E1019" i="57"/>
  <c r="F1019" i="57"/>
  <c r="G1019" i="57"/>
  <c r="H1019" i="57"/>
  <c r="I1019" i="57"/>
  <c r="J1019" i="57"/>
  <c r="K1019" i="57"/>
  <c r="A1019" i="57" s="1"/>
  <c r="L1019" i="57"/>
  <c r="B1020" i="57"/>
  <c r="C1020" i="57"/>
  <c r="D1020" i="57"/>
  <c r="E1020" i="57"/>
  <c r="F1020" i="57"/>
  <c r="G1020" i="57"/>
  <c r="H1020" i="57"/>
  <c r="I1020" i="57"/>
  <c r="J1020" i="57"/>
  <c r="K1020" i="57"/>
  <c r="A1020" i="57" s="1"/>
  <c r="L1020" i="57"/>
  <c r="B1021" i="57"/>
  <c r="C1021" i="57"/>
  <c r="D1021" i="57"/>
  <c r="E1021" i="57"/>
  <c r="F1021" i="57"/>
  <c r="G1021" i="57"/>
  <c r="H1021" i="57"/>
  <c r="I1021" i="57"/>
  <c r="J1021" i="57"/>
  <c r="K1021" i="57"/>
  <c r="A1021" i="57" s="1"/>
  <c r="L1021" i="57"/>
  <c r="B1022" i="57"/>
  <c r="C1022" i="57"/>
  <c r="D1022" i="57"/>
  <c r="E1022" i="57"/>
  <c r="F1022" i="57"/>
  <c r="G1022" i="57"/>
  <c r="H1022" i="57"/>
  <c r="I1022" i="57"/>
  <c r="J1022" i="57"/>
  <c r="K1022" i="57"/>
  <c r="A1022" i="57" s="1"/>
  <c r="L1022" i="57"/>
  <c r="B1023" i="57"/>
  <c r="C1023" i="57"/>
  <c r="D1023" i="57"/>
  <c r="E1023" i="57"/>
  <c r="F1023" i="57"/>
  <c r="G1023" i="57"/>
  <c r="H1023" i="57"/>
  <c r="I1023" i="57"/>
  <c r="J1023" i="57"/>
  <c r="K1023" i="57"/>
  <c r="A1023" i="57" s="1"/>
  <c r="L1023" i="57"/>
  <c r="B1024" i="57"/>
  <c r="C1024" i="57"/>
  <c r="D1024" i="57"/>
  <c r="E1024" i="57"/>
  <c r="F1024" i="57"/>
  <c r="G1024" i="57"/>
  <c r="H1024" i="57"/>
  <c r="I1024" i="57"/>
  <c r="J1024" i="57"/>
  <c r="K1024" i="57"/>
  <c r="A1024" i="57" s="1"/>
  <c r="L1024" i="57"/>
  <c r="B1025" i="57"/>
  <c r="C1025" i="57"/>
  <c r="D1025" i="57"/>
  <c r="E1025" i="57"/>
  <c r="F1025" i="57"/>
  <c r="G1025" i="57"/>
  <c r="H1025" i="57"/>
  <c r="I1025" i="57"/>
  <c r="J1025" i="57"/>
  <c r="K1025" i="57"/>
  <c r="A1025" i="57" s="1"/>
  <c r="L1025" i="57"/>
  <c r="B1026" i="57"/>
  <c r="C1026" i="57"/>
  <c r="D1026" i="57"/>
  <c r="E1026" i="57"/>
  <c r="F1026" i="57"/>
  <c r="G1026" i="57"/>
  <c r="H1026" i="57"/>
  <c r="I1026" i="57"/>
  <c r="J1026" i="57"/>
  <c r="K1026" i="57"/>
  <c r="A1026" i="57" s="1"/>
  <c r="L1026" i="57"/>
  <c r="B1027" i="57"/>
  <c r="C1027" i="57"/>
  <c r="D1027" i="57"/>
  <c r="E1027" i="57"/>
  <c r="F1027" i="57"/>
  <c r="G1027" i="57"/>
  <c r="H1027" i="57"/>
  <c r="I1027" i="57"/>
  <c r="J1027" i="57"/>
  <c r="K1027" i="57"/>
  <c r="A1027" i="57" s="1"/>
  <c r="L1027" i="57"/>
  <c r="B1028" i="57"/>
  <c r="C1028" i="57"/>
  <c r="D1028" i="57"/>
  <c r="E1028" i="57"/>
  <c r="F1028" i="57"/>
  <c r="G1028" i="57"/>
  <c r="H1028" i="57"/>
  <c r="I1028" i="57"/>
  <c r="J1028" i="57"/>
  <c r="K1028" i="57"/>
  <c r="A1028" i="57" s="1"/>
  <c r="L1028" i="57"/>
  <c r="B1029" i="57"/>
  <c r="C1029" i="57"/>
  <c r="D1029" i="57"/>
  <c r="E1029" i="57"/>
  <c r="F1029" i="57"/>
  <c r="G1029" i="57"/>
  <c r="H1029" i="57"/>
  <c r="I1029" i="57"/>
  <c r="J1029" i="57"/>
  <c r="K1029" i="57"/>
  <c r="A1029" i="57" s="1"/>
  <c r="L1029" i="57"/>
  <c r="B1030" i="57"/>
  <c r="C1030" i="57"/>
  <c r="D1030" i="57"/>
  <c r="E1030" i="57"/>
  <c r="F1030" i="57"/>
  <c r="G1030" i="57"/>
  <c r="H1030" i="57"/>
  <c r="I1030" i="57"/>
  <c r="J1030" i="57"/>
  <c r="K1030" i="57"/>
  <c r="A1030" i="57" s="1"/>
  <c r="L1030" i="57"/>
  <c r="B1031" i="57"/>
  <c r="C1031" i="57"/>
  <c r="D1031" i="57"/>
  <c r="E1031" i="57"/>
  <c r="F1031" i="57"/>
  <c r="G1031" i="57"/>
  <c r="H1031" i="57"/>
  <c r="I1031" i="57"/>
  <c r="J1031" i="57"/>
  <c r="K1031" i="57"/>
  <c r="A1031" i="57" s="1"/>
  <c r="L1031" i="57"/>
  <c r="B1032" i="57"/>
  <c r="C1032" i="57"/>
  <c r="D1032" i="57"/>
  <c r="E1032" i="57"/>
  <c r="F1032" i="57"/>
  <c r="G1032" i="57"/>
  <c r="H1032" i="57"/>
  <c r="I1032" i="57"/>
  <c r="J1032" i="57"/>
  <c r="K1032" i="57"/>
  <c r="A1032" i="57" s="1"/>
  <c r="L1032" i="57"/>
  <c r="B1033" i="57"/>
  <c r="C1033" i="57"/>
  <c r="D1033" i="57"/>
  <c r="E1033" i="57"/>
  <c r="F1033" i="57"/>
  <c r="G1033" i="57"/>
  <c r="H1033" i="57"/>
  <c r="I1033" i="57"/>
  <c r="J1033" i="57"/>
  <c r="K1033" i="57"/>
  <c r="A1033" i="57" s="1"/>
  <c r="L1033" i="57"/>
  <c r="B1034" i="57"/>
  <c r="C1034" i="57"/>
  <c r="D1034" i="57"/>
  <c r="E1034" i="57"/>
  <c r="F1034" i="57"/>
  <c r="G1034" i="57"/>
  <c r="H1034" i="57"/>
  <c r="I1034" i="57"/>
  <c r="J1034" i="57"/>
  <c r="K1034" i="57"/>
  <c r="A1034" i="57" s="1"/>
  <c r="L1034" i="57"/>
  <c r="B1035" i="57"/>
  <c r="C1035" i="57"/>
  <c r="D1035" i="57"/>
  <c r="E1035" i="57"/>
  <c r="F1035" i="57"/>
  <c r="G1035" i="57"/>
  <c r="H1035" i="57"/>
  <c r="I1035" i="57"/>
  <c r="J1035" i="57"/>
  <c r="K1035" i="57"/>
  <c r="A1035" i="57" s="1"/>
  <c r="L1035" i="57"/>
  <c r="B1036" i="57"/>
  <c r="C1036" i="57"/>
  <c r="D1036" i="57"/>
  <c r="E1036" i="57"/>
  <c r="F1036" i="57"/>
  <c r="G1036" i="57"/>
  <c r="H1036" i="57"/>
  <c r="I1036" i="57"/>
  <c r="J1036" i="57"/>
  <c r="K1036" i="57"/>
  <c r="A1036" i="57" s="1"/>
  <c r="L1036" i="57"/>
  <c r="B1037" i="57"/>
  <c r="C1037" i="57"/>
  <c r="D1037" i="57"/>
  <c r="E1037" i="57"/>
  <c r="F1037" i="57"/>
  <c r="G1037" i="57"/>
  <c r="H1037" i="57"/>
  <c r="I1037" i="57"/>
  <c r="J1037" i="57"/>
  <c r="K1037" i="57"/>
  <c r="A1037" i="57" s="1"/>
  <c r="L1037" i="57"/>
  <c r="B1038" i="57"/>
  <c r="C1038" i="57"/>
  <c r="D1038" i="57"/>
  <c r="E1038" i="57"/>
  <c r="F1038" i="57"/>
  <c r="G1038" i="57"/>
  <c r="H1038" i="57"/>
  <c r="I1038" i="57"/>
  <c r="J1038" i="57"/>
  <c r="K1038" i="57"/>
  <c r="A1038" i="57" s="1"/>
  <c r="L1038" i="57"/>
  <c r="B1039" i="57"/>
  <c r="C1039" i="57"/>
  <c r="D1039" i="57"/>
  <c r="E1039" i="57"/>
  <c r="F1039" i="57"/>
  <c r="G1039" i="57"/>
  <c r="H1039" i="57"/>
  <c r="I1039" i="57"/>
  <c r="J1039" i="57"/>
  <c r="K1039" i="57"/>
  <c r="A1039" i="57" s="1"/>
  <c r="L1039" i="57"/>
  <c r="B1040" i="57"/>
  <c r="C1040" i="57"/>
  <c r="D1040" i="57"/>
  <c r="E1040" i="57"/>
  <c r="F1040" i="57"/>
  <c r="G1040" i="57"/>
  <c r="H1040" i="57"/>
  <c r="I1040" i="57"/>
  <c r="J1040" i="57"/>
  <c r="K1040" i="57"/>
  <c r="A1040" i="57" s="1"/>
  <c r="L1040" i="57"/>
  <c r="B1041" i="57"/>
  <c r="C1041" i="57"/>
  <c r="D1041" i="57"/>
  <c r="E1041" i="57"/>
  <c r="F1041" i="57"/>
  <c r="G1041" i="57"/>
  <c r="H1041" i="57"/>
  <c r="I1041" i="57"/>
  <c r="J1041" i="57"/>
  <c r="K1041" i="57"/>
  <c r="A1041" i="57" s="1"/>
  <c r="L1041" i="57"/>
  <c r="B1042" i="57"/>
  <c r="C1042" i="57"/>
  <c r="D1042" i="57"/>
  <c r="E1042" i="57"/>
  <c r="F1042" i="57"/>
  <c r="G1042" i="57"/>
  <c r="H1042" i="57"/>
  <c r="I1042" i="57"/>
  <c r="J1042" i="57"/>
  <c r="K1042" i="57"/>
  <c r="A1042" i="57" s="1"/>
  <c r="L1042" i="57"/>
  <c r="B1043" i="57"/>
  <c r="C1043" i="57"/>
  <c r="D1043" i="57"/>
  <c r="E1043" i="57"/>
  <c r="F1043" i="57"/>
  <c r="G1043" i="57"/>
  <c r="H1043" i="57"/>
  <c r="I1043" i="57"/>
  <c r="J1043" i="57"/>
  <c r="K1043" i="57"/>
  <c r="A1043" i="57" s="1"/>
  <c r="L1043" i="57"/>
  <c r="B1044" i="57"/>
  <c r="C1044" i="57"/>
  <c r="D1044" i="57"/>
  <c r="E1044" i="57"/>
  <c r="F1044" i="57"/>
  <c r="G1044" i="57"/>
  <c r="H1044" i="57"/>
  <c r="I1044" i="57"/>
  <c r="J1044" i="57"/>
  <c r="K1044" i="57"/>
  <c r="A1044" i="57" s="1"/>
  <c r="L1044" i="57"/>
  <c r="B1045" i="57"/>
  <c r="C1045" i="57"/>
  <c r="D1045" i="57"/>
  <c r="E1045" i="57"/>
  <c r="F1045" i="57"/>
  <c r="G1045" i="57"/>
  <c r="H1045" i="57"/>
  <c r="I1045" i="57"/>
  <c r="J1045" i="57"/>
  <c r="K1045" i="57"/>
  <c r="A1045" i="57" s="1"/>
  <c r="L1045" i="57"/>
  <c r="B1046" i="57"/>
  <c r="C1046" i="57"/>
  <c r="D1046" i="57"/>
  <c r="E1046" i="57"/>
  <c r="F1046" i="57"/>
  <c r="G1046" i="57"/>
  <c r="H1046" i="57"/>
  <c r="I1046" i="57"/>
  <c r="J1046" i="57"/>
  <c r="K1046" i="57"/>
  <c r="A1046" i="57" s="1"/>
  <c r="L1046" i="57"/>
  <c r="B1047" i="57"/>
  <c r="C1047" i="57"/>
  <c r="D1047" i="57"/>
  <c r="E1047" i="57"/>
  <c r="F1047" i="57"/>
  <c r="G1047" i="57"/>
  <c r="H1047" i="57"/>
  <c r="I1047" i="57"/>
  <c r="J1047" i="57"/>
  <c r="K1047" i="57"/>
  <c r="A1047" i="57" s="1"/>
  <c r="L1047" i="57"/>
  <c r="B1048" i="57"/>
  <c r="C1048" i="57"/>
  <c r="D1048" i="57"/>
  <c r="E1048" i="57"/>
  <c r="F1048" i="57"/>
  <c r="G1048" i="57"/>
  <c r="H1048" i="57"/>
  <c r="I1048" i="57"/>
  <c r="J1048" i="57"/>
  <c r="K1048" i="57"/>
  <c r="A1048" i="57" s="1"/>
  <c r="L1048" i="57"/>
  <c r="B1049" i="57"/>
  <c r="C1049" i="57"/>
  <c r="D1049" i="57"/>
  <c r="E1049" i="57"/>
  <c r="F1049" i="57"/>
  <c r="G1049" i="57"/>
  <c r="H1049" i="57"/>
  <c r="I1049" i="57"/>
  <c r="J1049" i="57"/>
  <c r="K1049" i="57"/>
  <c r="A1049" i="57" s="1"/>
  <c r="L1049" i="57"/>
  <c r="B1050" i="57"/>
  <c r="C1050" i="57"/>
  <c r="D1050" i="57"/>
  <c r="E1050" i="57"/>
  <c r="F1050" i="57"/>
  <c r="G1050" i="57"/>
  <c r="H1050" i="57"/>
  <c r="I1050" i="57"/>
  <c r="J1050" i="57"/>
  <c r="K1050" i="57"/>
  <c r="A1050" i="57" s="1"/>
  <c r="L1050" i="57"/>
  <c r="B1051" i="57"/>
  <c r="C1051" i="57"/>
  <c r="D1051" i="57"/>
  <c r="E1051" i="57"/>
  <c r="F1051" i="57"/>
  <c r="G1051" i="57"/>
  <c r="H1051" i="57"/>
  <c r="I1051" i="57"/>
  <c r="J1051" i="57"/>
  <c r="K1051" i="57"/>
  <c r="A1051" i="57" s="1"/>
  <c r="L1051" i="57"/>
  <c r="B1052" i="57"/>
  <c r="C1052" i="57"/>
  <c r="D1052" i="57"/>
  <c r="E1052" i="57"/>
  <c r="F1052" i="57"/>
  <c r="G1052" i="57"/>
  <c r="H1052" i="57"/>
  <c r="I1052" i="57"/>
  <c r="J1052" i="57"/>
  <c r="K1052" i="57"/>
  <c r="A1052" i="57" s="1"/>
  <c r="L1052" i="57"/>
  <c r="B1053" i="57"/>
  <c r="C1053" i="57"/>
  <c r="D1053" i="57"/>
  <c r="E1053" i="57"/>
  <c r="F1053" i="57"/>
  <c r="G1053" i="57"/>
  <c r="H1053" i="57"/>
  <c r="I1053" i="57"/>
  <c r="J1053" i="57"/>
  <c r="K1053" i="57"/>
  <c r="A1053" i="57" s="1"/>
  <c r="L1053" i="57"/>
  <c r="B1054" i="57"/>
  <c r="C1054" i="57"/>
  <c r="D1054" i="57"/>
  <c r="E1054" i="57"/>
  <c r="F1054" i="57"/>
  <c r="G1054" i="57"/>
  <c r="H1054" i="57"/>
  <c r="I1054" i="57"/>
  <c r="J1054" i="57"/>
  <c r="K1054" i="57"/>
  <c r="A1054" i="57" s="1"/>
  <c r="L1054" i="57"/>
  <c r="B1055" i="57"/>
  <c r="C1055" i="57"/>
  <c r="D1055" i="57"/>
  <c r="E1055" i="57"/>
  <c r="F1055" i="57"/>
  <c r="G1055" i="57"/>
  <c r="H1055" i="57"/>
  <c r="I1055" i="57"/>
  <c r="J1055" i="57"/>
  <c r="K1055" i="57"/>
  <c r="A1055" i="57" s="1"/>
  <c r="L1055" i="57"/>
  <c r="B1056" i="57"/>
  <c r="C1056" i="57"/>
  <c r="D1056" i="57"/>
  <c r="E1056" i="57"/>
  <c r="F1056" i="57"/>
  <c r="G1056" i="57"/>
  <c r="H1056" i="57"/>
  <c r="I1056" i="57"/>
  <c r="J1056" i="57"/>
  <c r="K1056" i="57"/>
  <c r="A1056" i="57" s="1"/>
  <c r="L1056" i="57"/>
  <c r="B1057" i="57"/>
  <c r="C1057" i="57"/>
  <c r="D1057" i="57"/>
  <c r="E1057" i="57"/>
  <c r="F1057" i="57"/>
  <c r="G1057" i="57"/>
  <c r="H1057" i="57"/>
  <c r="I1057" i="57"/>
  <c r="J1057" i="57"/>
  <c r="K1057" i="57"/>
  <c r="A1057" i="57" s="1"/>
  <c r="L1057" i="57"/>
  <c r="B1058" i="57"/>
  <c r="C1058" i="57"/>
  <c r="D1058" i="57"/>
  <c r="E1058" i="57"/>
  <c r="F1058" i="57"/>
  <c r="G1058" i="57"/>
  <c r="H1058" i="57"/>
  <c r="I1058" i="57"/>
  <c r="J1058" i="57"/>
  <c r="K1058" i="57"/>
  <c r="A1058" i="57" s="1"/>
  <c r="L1058" i="57"/>
  <c r="B1059" i="57"/>
  <c r="C1059" i="57"/>
  <c r="D1059" i="57"/>
  <c r="E1059" i="57"/>
  <c r="F1059" i="57"/>
  <c r="G1059" i="57"/>
  <c r="H1059" i="57"/>
  <c r="I1059" i="57"/>
  <c r="J1059" i="57"/>
  <c r="K1059" i="57"/>
  <c r="A1059" i="57" s="1"/>
  <c r="L1059" i="57"/>
  <c r="B1060" i="57"/>
  <c r="C1060" i="57"/>
  <c r="D1060" i="57"/>
  <c r="E1060" i="57"/>
  <c r="F1060" i="57"/>
  <c r="G1060" i="57"/>
  <c r="H1060" i="57"/>
  <c r="I1060" i="57"/>
  <c r="J1060" i="57"/>
  <c r="K1060" i="57"/>
  <c r="A1060" i="57" s="1"/>
  <c r="L1060" i="57"/>
  <c r="B1061" i="57"/>
  <c r="C1061" i="57"/>
  <c r="D1061" i="57"/>
  <c r="E1061" i="57"/>
  <c r="F1061" i="57"/>
  <c r="G1061" i="57"/>
  <c r="H1061" i="57"/>
  <c r="I1061" i="57"/>
  <c r="J1061" i="57"/>
  <c r="K1061" i="57"/>
  <c r="A1061" i="57" s="1"/>
  <c r="L1061" i="57"/>
  <c r="B1062" i="57"/>
  <c r="C1062" i="57"/>
  <c r="D1062" i="57"/>
  <c r="E1062" i="57"/>
  <c r="F1062" i="57"/>
  <c r="G1062" i="57"/>
  <c r="H1062" i="57"/>
  <c r="I1062" i="57"/>
  <c r="J1062" i="57"/>
  <c r="K1062" i="57"/>
  <c r="A1062" i="57" s="1"/>
  <c r="L1062" i="57"/>
  <c r="B1063" i="57"/>
  <c r="C1063" i="57"/>
  <c r="D1063" i="57"/>
  <c r="E1063" i="57"/>
  <c r="F1063" i="57"/>
  <c r="G1063" i="57"/>
  <c r="H1063" i="57"/>
  <c r="I1063" i="57"/>
  <c r="J1063" i="57"/>
  <c r="K1063" i="57"/>
  <c r="A1063" i="57" s="1"/>
  <c r="L1063" i="57"/>
  <c r="B1064" i="57"/>
  <c r="C1064" i="57"/>
  <c r="D1064" i="57"/>
  <c r="E1064" i="57"/>
  <c r="F1064" i="57"/>
  <c r="G1064" i="57"/>
  <c r="H1064" i="57"/>
  <c r="I1064" i="57"/>
  <c r="J1064" i="57"/>
  <c r="K1064" i="57"/>
  <c r="A1064" i="57" s="1"/>
  <c r="L1064" i="57"/>
  <c r="B1065" i="57"/>
  <c r="C1065" i="57"/>
  <c r="D1065" i="57"/>
  <c r="E1065" i="57"/>
  <c r="F1065" i="57"/>
  <c r="G1065" i="57"/>
  <c r="H1065" i="57"/>
  <c r="I1065" i="57"/>
  <c r="J1065" i="57"/>
  <c r="K1065" i="57"/>
  <c r="A1065" i="57" s="1"/>
  <c r="L1065" i="57"/>
  <c r="B1066" i="57"/>
  <c r="C1066" i="57"/>
  <c r="D1066" i="57"/>
  <c r="E1066" i="57"/>
  <c r="F1066" i="57"/>
  <c r="G1066" i="57"/>
  <c r="H1066" i="57"/>
  <c r="I1066" i="57"/>
  <c r="J1066" i="57"/>
  <c r="K1066" i="57"/>
  <c r="A1066" i="57" s="1"/>
  <c r="L1066" i="57"/>
  <c r="B1067" i="57"/>
  <c r="C1067" i="57"/>
  <c r="D1067" i="57"/>
  <c r="E1067" i="57"/>
  <c r="F1067" i="57"/>
  <c r="G1067" i="57"/>
  <c r="H1067" i="57"/>
  <c r="I1067" i="57"/>
  <c r="J1067" i="57"/>
  <c r="K1067" i="57"/>
  <c r="A1067" i="57" s="1"/>
  <c r="L1067" i="57"/>
  <c r="B1068" i="57"/>
  <c r="C1068" i="57"/>
  <c r="D1068" i="57"/>
  <c r="E1068" i="57"/>
  <c r="F1068" i="57"/>
  <c r="G1068" i="57"/>
  <c r="H1068" i="57"/>
  <c r="I1068" i="57"/>
  <c r="J1068" i="57"/>
  <c r="K1068" i="57"/>
  <c r="A1068" i="57" s="1"/>
  <c r="L1068" i="57"/>
  <c r="B1069" i="57"/>
  <c r="C1069" i="57"/>
  <c r="D1069" i="57"/>
  <c r="E1069" i="57"/>
  <c r="F1069" i="57"/>
  <c r="G1069" i="57"/>
  <c r="H1069" i="57"/>
  <c r="I1069" i="57"/>
  <c r="J1069" i="57"/>
  <c r="K1069" i="57"/>
  <c r="A1069" i="57" s="1"/>
  <c r="L1069" i="57"/>
  <c r="B1070" i="57"/>
  <c r="C1070" i="57"/>
  <c r="D1070" i="57"/>
  <c r="E1070" i="57"/>
  <c r="F1070" i="57"/>
  <c r="G1070" i="57"/>
  <c r="H1070" i="57"/>
  <c r="I1070" i="57"/>
  <c r="J1070" i="57"/>
  <c r="K1070" i="57"/>
  <c r="A1070" i="57" s="1"/>
  <c r="L1070" i="57"/>
  <c r="B1071" i="57"/>
  <c r="C1071" i="57"/>
  <c r="D1071" i="57"/>
  <c r="E1071" i="57"/>
  <c r="F1071" i="57"/>
  <c r="G1071" i="57"/>
  <c r="H1071" i="57"/>
  <c r="I1071" i="57"/>
  <c r="J1071" i="57"/>
  <c r="K1071" i="57"/>
  <c r="A1071" i="57" s="1"/>
  <c r="L1071" i="57"/>
  <c r="B1072" i="57"/>
  <c r="C1072" i="57"/>
  <c r="D1072" i="57"/>
  <c r="E1072" i="57"/>
  <c r="F1072" i="57"/>
  <c r="G1072" i="57"/>
  <c r="H1072" i="57"/>
  <c r="I1072" i="57"/>
  <c r="J1072" i="57"/>
  <c r="K1072" i="57"/>
  <c r="A1072" i="57" s="1"/>
  <c r="L1072" i="57"/>
  <c r="B1073" i="57"/>
  <c r="C1073" i="57"/>
  <c r="D1073" i="57"/>
  <c r="E1073" i="57"/>
  <c r="F1073" i="57"/>
  <c r="G1073" i="57"/>
  <c r="H1073" i="57"/>
  <c r="I1073" i="57"/>
  <c r="J1073" i="57"/>
  <c r="K1073" i="57"/>
  <c r="A1073" i="57" s="1"/>
  <c r="L1073" i="57"/>
  <c r="B1074" i="57"/>
  <c r="C1074" i="57"/>
  <c r="D1074" i="57"/>
  <c r="E1074" i="57"/>
  <c r="F1074" i="57"/>
  <c r="G1074" i="57"/>
  <c r="H1074" i="57"/>
  <c r="I1074" i="57"/>
  <c r="J1074" i="57"/>
  <c r="K1074" i="57"/>
  <c r="A1074" i="57" s="1"/>
  <c r="L1074" i="57"/>
  <c r="B1075" i="57"/>
  <c r="C1075" i="57"/>
  <c r="D1075" i="57"/>
  <c r="E1075" i="57"/>
  <c r="F1075" i="57"/>
  <c r="G1075" i="57"/>
  <c r="H1075" i="57"/>
  <c r="I1075" i="57"/>
  <c r="J1075" i="57"/>
  <c r="K1075" i="57"/>
  <c r="A1075" i="57" s="1"/>
  <c r="L1075" i="57"/>
  <c r="B1076" i="57"/>
  <c r="C1076" i="57"/>
  <c r="D1076" i="57"/>
  <c r="E1076" i="57"/>
  <c r="F1076" i="57"/>
  <c r="G1076" i="57"/>
  <c r="H1076" i="57"/>
  <c r="I1076" i="57"/>
  <c r="J1076" i="57"/>
  <c r="K1076" i="57"/>
  <c r="A1076" i="57" s="1"/>
  <c r="L1076" i="57"/>
  <c r="B1077" i="57"/>
  <c r="C1077" i="57"/>
  <c r="D1077" i="57"/>
  <c r="E1077" i="57"/>
  <c r="F1077" i="57"/>
  <c r="G1077" i="57"/>
  <c r="H1077" i="57"/>
  <c r="I1077" i="57"/>
  <c r="J1077" i="57"/>
  <c r="K1077" i="57"/>
  <c r="A1077" i="57" s="1"/>
  <c r="L1077" i="57"/>
  <c r="B1078" i="57"/>
  <c r="C1078" i="57"/>
  <c r="D1078" i="57"/>
  <c r="E1078" i="57"/>
  <c r="F1078" i="57"/>
  <c r="G1078" i="57"/>
  <c r="H1078" i="57"/>
  <c r="I1078" i="57"/>
  <c r="J1078" i="57"/>
  <c r="K1078" i="57"/>
  <c r="A1078" i="57" s="1"/>
  <c r="L1078" i="57"/>
  <c r="B1079" i="57"/>
  <c r="C1079" i="57"/>
  <c r="D1079" i="57"/>
  <c r="E1079" i="57"/>
  <c r="F1079" i="57"/>
  <c r="G1079" i="57"/>
  <c r="H1079" i="57"/>
  <c r="I1079" i="57"/>
  <c r="J1079" i="57"/>
  <c r="K1079" i="57"/>
  <c r="A1079" i="57" s="1"/>
  <c r="L1079" i="57"/>
  <c r="B1080" i="57"/>
  <c r="C1080" i="57"/>
  <c r="D1080" i="57"/>
  <c r="E1080" i="57"/>
  <c r="F1080" i="57"/>
  <c r="G1080" i="57"/>
  <c r="H1080" i="57"/>
  <c r="I1080" i="57"/>
  <c r="J1080" i="57"/>
  <c r="K1080" i="57"/>
  <c r="A1080" i="57" s="1"/>
  <c r="L1080" i="57"/>
  <c r="B1081" i="57"/>
  <c r="C1081" i="57"/>
  <c r="D1081" i="57"/>
  <c r="E1081" i="57"/>
  <c r="F1081" i="57"/>
  <c r="G1081" i="57"/>
  <c r="H1081" i="57"/>
  <c r="I1081" i="57"/>
  <c r="J1081" i="57"/>
  <c r="K1081" i="57"/>
  <c r="A1081" i="57" s="1"/>
  <c r="L1081" i="57"/>
  <c r="B1082" i="57"/>
  <c r="C1082" i="57"/>
  <c r="D1082" i="57"/>
  <c r="E1082" i="57"/>
  <c r="F1082" i="57"/>
  <c r="G1082" i="57"/>
  <c r="H1082" i="57"/>
  <c r="I1082" i="57"/>
  <c r="J1082" i="57"/>
  <c r="K1082" i="57"/>
  <c r="A1082" i="57" s="1"/>
  <c r="L1082" i="57"/>
  <c r="B1083" i="57"/>
  <c r="C1083" i="57"/>
  <c r="D1083" i="57"/>
  <c r="E1083" i="57"/>
  <c r="F1083" i="57"/>
  <c r="G1083" i="57"/>
  <c r="H1083" i="57"/>
  <c r="I1083" i="57"/>
  <c r="J1083" i="57"/>
  <c r="K1083" i="57"/>
  <c r="A1083" i="57" s="1"/>
  <c r="L1083" i="57"/>
  <c r="B1084" i="57"/>
  <c r="C1084" i="57"/>
  <c r="D1084" i="57"/>
  <c r="E1084" i="57"/>
  <c r="F1084" i="57"/>
  <c r="G1084" i="57"/>
  <c r="H1084" i="57"/>
  <c r="I1084" i="57"/>
  <c r="J1084" i="57"/>
  <c r="K1084" i="57"/>
  <c r="A1084" i="57" s="1"/>
  <c r="L1084" i="57"/>
  <c r="B1085" i="57"/>
  <c r="C1085" i="57"/>
  <c r="D1085" i="57"/>
  <c r="E1085" i="57"/>
  <c r="F1085" i="57"/>
  <c r="G1085" i="57"/>
  <c r="H1085" i="57"/>
  <c r="I1085" i="57"/>
  <c r="J1085" i="57"/>
  <c r="K1085" i="57"/>
  <c r="A1085" i="57" s="1"/>
  <c r="L1085" i="57"/>
  <c r="B1086" i="57"/>
  <c r="C1086" i="57"/>
  <c r="D1086" i="57"/>
  <c r="E1086" i="57"/>
  <c r="F1086" i="57"/>
  <c r="G1086" i="57"/>
  <c r="H1086" i="57"/>
  <c r="I1086" i="57"/>
  <c r="J1086" i="57"/>
  <c r="K1086" i="57"/>
  <c r="A1086" i="57" s="1"/>
  <c r="L1086" i="57"/>
  <c r="B1087" i="57"/>
  <c r="C1087" i="57"/>
  <c r="D1087" i="57"/>
  <c r="E1087" i="57"/>
  <c r="F1087" i="57"/>
  <c r="G1087" i="57"/>
  <c r="H1087" i="57"/>
  <c r="I1087" i="57"/>
  <c r="J1087" i="57"/>
  <c r="K1087" i="57"/>
  <c r="A1087" i="57" s="1"/>
  <c r="L1087" i="57"/>
  <c r="B1088" i="57"/>
  <c r="C1088" i="57"/>
  <c r="D1088" i="57"/>
  <c r="E1088" i="57"/>
  <c r="F1088" i="57"/>
  <c r="G1088" i="57"/>
  <c r="H1088" i="57"/>
  <c r="I1088" i="57"/>
  <c r="J1088" i="57"/>
  <c r="K1088" i="57"/>
  <c r="A1088" i="57" s="1"/>
  <c r="L1088" i="57"/>
  <c r="B1089" i="57"/>
  <c r="C1089" i="57"/>
  <c r="D1089" i="57"/>
  <c r="E1089" i="57"/>
  <c r="F1089" i="57"/>
  <c r="G1089" i="57"/>
  <c r="H1089" i="57"/>
  <c r="I1089" i="57"/>
  <c r="J1089" i="57"/>
  <c r="K1089" i="57"/>
  <c r="A1089" i="57" s="1"/>
  <c r="L1089" i="57"/>
  <c r="B1090" i="57"/>
  <c r="C1090" i="57"/>
  <c r="D1090" i="57"/>
  <c r="E1090" i="57"/>
  <c r="F1090" i="57"/>
  <c r="G1090" i="57"/>
  <c r="H1090" i="57"/>
  <c r="I1090" i="57"/>
  <c r="J1090" i="57"/>
  <c r="K1090" i="57"/>
  <c r="A1090" i="57" s="1"/>
  <c r="L1090" i="57"/>
  <c r="B1091" i="57"/>
  <c r="C1091" i="57"/>
  <c r="D1091" i="57"/>
  <c r="E1091" i="57"/>
  <c r="F1091" i="57"/>
  <c r="G1091" i="57"/>
  <c r="H1091" i="57"/>
  <c r="I1091" i="57"/>
  <c r="J1091" i="57"/>
  <c r="K1091" i="57"/>
  <c r="A1091" i="57" s="1"/>
  <c r="L1091" i="57"/>
  <c r="B1092" i="57"/>
  <c r="C1092" i="57"/>
  <c r="D1092" i="57"/>
  <c r="E1092" i="57"/>
  <c r="F1092" i="57"/>
  <c r="G1092" i="57"/>
  <c r="H1092" i="57"/>
  <c r="I1092" i="57"/>
  <c r="J1092" i="57"/>
  <c r="K1092" i="57"/>
  <c r="A1092" i="57" s="1"/>
  <c r="L1092" i="57"/>
  <c r="B1093" i="57"/>
  <c r="C1093" i="57"/>
  <c r="D1093" i="57"/>
  <c r="E1093" i="57"/>
  <c r="F1093" i="57"/>
  <c r="G1093" i="57"/>
  <c r="H1093" i="57"/>
  <c r="I1093" i="57"/>
  <c r="J1093" i="57"/>
  <c r="K1093" i="57"/>
  <c r="A1093" i="57" s="1"/>
  <c r="L1093" i="57"/>
  <c r="B1094" i="57"/>
  <c r="C1094" i="57"/>
  <c r="D1094" i="57"/>
  <c r="E1094" i="57"/>
  <c r="F1094" i="57"/>
  <c r="G1094" i="57"/>
  <c r="H1094" i="57"/>
  <c r="I1094" i="57"/>
  <c r="J1094" i="57"/>
  <c r="K1094" i="57"/>
  <c r="A1094" i="57" s="1"/>
  <c r="L1094" i="57"/>
  <c r="B1095" i="57"/>
  <c r="C1095" i="57"/>
  <c r="D1095" i="57"/>
  <c r="E1095" i="57"/>
  <c r="F1095" i="57"/>
  <c r="G1095" i="57"/>
  <c r="H1095" i="57"/>
  <c r="I1095" i="57"/>
  <c r="J1095" i="57"/>
  <c r="K1095" i="57"/>
  <c r="A1095" i="57" s="1"/>
  <c r="L1095" i="57"/>
  <c r="B1096" i="57"/>
  <c r="C1096" i="57"/>
  <c r="D1096" i="57"/>
  <c r="E1096" i="57"/>
  <c r="F1096" i="57"/>
  <c r="G1096" i="57"/>
  <c r="H1096" i="57"/>
  <c r="I1096" i="57"/>
  <c r="J1096" i="57"/>
  <c r="K1096" i="57"/>
  <c r="A1096" i="57" s="1"/>
  <c r="L1096" i="57"/>
  <c r="B1097" i="57"/>
  <c r="C1097" i="57"/>
  <c r="D1097" i="57"/>
  <c r="E1097" i="57"/>
  <c r="F1097" i="57"/>
  <c r="G1097" i="57"/>
  <c r="H1097" i="57"/>
  <c r="I1097" i="57"/>
  <c r="J1097" i="57"/>
  <c r="K1097" i="57"/>
  <c r="A1097" i="57" s="1"/>
  <c r="L1097" i="57"/>
  <c r="B1098" i="57"/>
  <c r="C1098" i="57"/>
  <c r="D1098" i="57"/>
  <c r="E1098" i="57"/>
  <c r="F1098" i="57"/>
  <c r="G1098" i="57"/>
  <c r="H1098" i="57"/>
  <c r="I1098" i="57"/>
  <c r="J1098" i="57"/>
  <c r="K1098" i="57"/>
  <c r="A1098" i="57" s="1"/>
  <c r="L1098" i="57"/>
  <c r="B1099" i="57"/>
  <c r="C1099" i="57"/>
  <c r="D1099" i="57"/>
  <c r="E1099" i="57"/>
  <c r="F1099" i="57"/>
  <c r="G1099" i="57"/>
  <c r="H1099" i="57"/>
  <c r="I1099" i="57"/>
  <c r="J1099" i="57"/>
  <c r="K1099" i="57"/>
  <c r="A1099" i="57" s="1"/>
  <c r="L1099" i="57"/>
  <c r="B1100" i="57"/>
  <c r="C1100" i="57"/>
  <c r="D1100" i="57"/>
  <c r="E1100" i="57"/>
  <c r="F1100" i="57"/>
  <c r="G1100" i="57"/>
  <c r="H1100" i="57"/>
  <c r="I1100" i="57"/>
  <c r="J1100" i="57"/>
  <c r="K1100" i="57"/>
  <c r="A1100" i="57" s="1"/>
  <c r="L1100" i="57"/>
  <c r="B1101" i="57"/>
  <c r="C1101" i="57"/>
  <c r="D1101" i="57"/>
  <c r="E1101" i="57"/>
  <c r="F1101" i="57"/>
  <c r="G1101" i="57"/>
  <c r="H1101" i="57"/>
  <c r="I1101" i="57"/>
  <c r="J1101" i="57"/>
  <c r="K1101" i="57"/>
  <c r="A1101" i="57" s="1"/>
  <c r="L1101" i="57"/>
  <c r="B1102" i="57"/>
  <c r="C1102" i="57"/>
  <c r="D1102" i="57"/>
  <c r="E1102" i="57"/>
  <c r="F1102" i="57"/>
  <c r="G1102" i="57"/>
  <c r="H1102" i="57"/>
  <c r="I1102" i="57"/>
  <c r="J1102" i="57"/>
  <c r="K1102" i="57"/>
  <c r="A1102" i="57" s="1"/>
  <c r="L1102" i="57"/>
  <c r="B1103" i="57"/>
  <c r="C1103" i="57"/>
  <c r="D1103" i="57"/>
  <c r="E1103" i="57"/>
  <c r="F1103" i="57"/>
  <c r="G1103" i="57"/>
  <c r="H1103" i="57"/>
  <c r="I1103" i="57"/>
  <c r="J1103" i="57"/>
  <c r="K1103" i="57"/>
  <c r="A1103" i="57" s="1"/>
  <c r="L1103" i="57"/>
  <c r="B1104" i="57"/>
  <c r="C1104" i="57"/>
  <c r="D1104" i="57"/>
  <c r="E1104" i="57"/>
  <c r="F1104" i="57"/>
  <c r="G1104" i="57"/>
  <c r="H1104" i="57"/>
  <c r="I1104" i="57"/>
  <c r="J1104" i="57"/>
  <c r="K1104" i="57"/>
  <c r="A1104" i="57" s="1"/>
  <c r="L1104" i="57"/>
  <c r="B1105" i="57"/>
  <c r="C1105" i="57"/>
  <c r="D1105" i="57"/>
  <c r="E1105" i="57"/>
  <c r="F1105" i="57"/>
  <c r="G1105" i="57"/>
  <c r="H1105" i="57"/>
  <c r="I1105" i="57"/>
  <c r="J1105" i="57"/>
  <c r="K1105" i="57"/>
  <c r="A1105" i="57" s="1"/>
  <c r="L1105" i="57"/>
  <c r="B1106" i="57"/>
  <c r="C1106" i="57"/>
  <c r="D1106" i="57"/>
  <c r="E1106" i="57"/>
  <c r="F1106" i="57"/>
  <c r="G1106" i="57"/>
  <c r="H1106" i="57"/>
  <c r="I1106" i="57"/>
  <c r="J1106" i="57"/>
  <c r="K1106" i="57"/>
  <c r="A1106" i="57" s="1"/>
  <c r="L1106" i="57"/>
  <c r="B1107" i="57"/>
  <c r="C1107" i="57"/>
  <c r="D1107" i="57"/>
  <c r="E1107" i="57"/>
  <c r="F1107" i="57"/>
  <c r="G1107" i="57"/>
  <c r="H1107" i="57"/>
  <c r="I1107" i="57"/>
  <c r="J1107" i="57"/>
  <c r="K1107" i="57"/>
  <c r="A1107" i="57" s="1"/>
  <c r="L1107" i="57"/>
  <c r="B1108" i="57"/>
  <c r="C1108" i="57"/>
  <c r="D1108" i="57"/>
  <c r="E1108" i="57"/>
  <c r="F1108" i="57"/>
  <c r="G1108" i="57"/>
  <c r="H1108" i="57"/>
  <c r="I1108" i="57"/>
  <c r="J1108" i="57"/>
  <c r="K1108" i="57"/>
  <c r="A1108" i="57" s="1"/>
  <c r="L1108" i="57"/>
  <c r="B1109" i="57"/>
  <c r="C1109" i="57"/>
  <c r="D1109" i="57"/>
  <c r="E1109" i="57"/>
  <c r="F1109" i="57"/>
  <c r="G1109" i="57"/>
  <c r="H1109" i="57"/>
  <c r="I1109" i="57"/>
  <c r="J1109" i="57"/>
  <c r="K1109" i="57"/>
  <c r="A1109" i="57" s="1"/>
  <c r="L1109" i="57"/>
  <c r="B1110" i="57"/>
  <c r="C1110" i="57"/>
  <c r="D1110" i="57"/>
  <c r="E1110" i="57"/>
  <c r="F1110" i="57"/>
  <c r="G1110" i="57"/>
  <c r="H1110" i="57"/>
  <c r="I1110" i="57"/>
  <c r="J1110" i="57"/>
  <c r="K1110" i="57"/>
  <c r="A1110" i="57" s="1"/>
  <c r="L1110" i="57"/>
  <c r="B1111" i="57"/>
  <c r="C1111" i="57"/>
  <c r="D1111" i="57"/>
  <c r="E1111" i="57"/>
  <c r="F1111" i="57"/>
  <c r="G1111" i="57"/>
  <c r="H1111" i="57"/>
  <c r="I1111" i="57"/>
  <c r="J1111" i="57"/>
  <c r="K1111" i="57"/>
  <c r="A1111" i="57" s="1"/>
  <c r="L1111" i="57"/>
  <c r="B1112" i="57"/>
  <c r="C1112" i="57"/>
  <c r="D1112" i="57"/>
  <c r="E1112" i="57"/>
  <c r="F1112" i="57"/>
  <c r="G1112" i="57"/>
  <c r="H1112" i="57"/>
  <c r="I1112" i="57"/>
  <c r="J1112" i="57"/>
  <c r="K1112" i="57"/>
  <c r="A1112" i="57" s="1"/>
  <c r="L1112" i="57"/>
  <c r="B1113" i="57"/>
  <c r="C1113" i="57"/>
  <c r="D1113" i="57"/>
  <c r="E1113" i="57"/>
  <c r="F1113" i="57"/>
  <c r="G1113" i="57"/>
  <c r="H1113" i="57"/>
  <c r="I1113" i="57"/>
  <c r="J1113" i="57"/>
  <c r="K1113" i="57"/>
  <c r="A1113" i="57" s="1"/>
  <c r="L1113" i="57"/>
  <c r="B1114" i="57"/>
  <c r="C1114" i="57"/>
  <c r="D1114" i="57"/>
  <c r="E1114" i="57"/>
  <c r="F1114" i="57"/>
  <c r="G1114" i="57"/>
  <c r="H1114" i="57"/>
  <c r="I1114" i="57"/>
  <c r="J1114" i="57"/>
  <c r="K1114" i="57"/>
  <c r="A1114" i="57" s="1"/>
  <c r="L1114" i="57"/>
  <c r="B1115" i="57"/>
  <c r="C1115" i="57"/>
  <c r="D1115" i="57"/>
  <c r="E1115" i="57"/>
  <c r="F1115" i="57"/>
  <c r="G1115" i="57"/>
  <c r="H1115" i="57"/>
  <c r="I1115" i="57"/>
  <c r="J1115" i="57"/>
  <c r="K1115" i="57"/>
  <c r="A1115" i="57" s="1"/>
  <c r="L1115" i="57"/>
  <c r="B1116" i="57"/>
  <c r="C1116" i="57"/>
  <c r="D1116" i="57"/>
  <c r="E1116" i="57"/>
  <c r="F1116" i="57"/>
  <c r="G1116" i="57"/>
  <c r="H1116" i="57"/>
  <c r="I1116" i="57"/>
  <c r="J1116" i="57"/>
  <c r="K1116" i="57"/>
  <c r="A1116" i="57" s="1"/>
  <c r="L1116" i="57"/>
  <c r="B1117" i="57"/>
  <c r="C1117" i="57"/>
  <c r="D1117" i="57"/>
  <c r="E1117" i="57"/>
  <c r="F1117" i="57"/>
  <c r="G1117" i="57"/>
  <c r="H1117" i="57"/>
  <c r="I1117" i="57"/>
  <c r="J1117" i="57"/>
  <c r="K1117" i="57"/>
  <c r="A1117" i="57" s="1"/>
  <c r="L1117" i="57"/>
  <c r="B1118" i="57"/>
  <c r="C1118" i="57"/>
  <c r="D1118" i="57"/>
  <c r="E1118" i="57"/>
  <c r="F1118" i="57"/>
  <c r="G1118" i="57"/>
  <c r="H1118" i="57"/>
  <c r="I1118" i="57"/>
  <c r="J1118" i="57"/>
  <c r="K1118" i="57"/>
  <c r="A1118" i="57" s="1"/>
  <c r="L1118" i="57"/>
  <c r="B1119" i="57"/>
  <c r="C1119" i="57"/>
  <c r="D1119" i="57"/>
  <c r="E1119" i="57"/>
  <c r="F1119" i="57"/>
  <c r="G1119" i="57"/>
  <c r="H1119" i="57"/>
  <c r="I1119" i="57"/>
  <c r="J1119" i="57"/>
  <c r="K1119" i="57"/>
  <c r="A1119" i="57" s="1"/>
  <c r="L1119" i="57"/>
  <c r="B1120" i="57"/>
  <c r="C1120" i="57"/>
  <c r="D1120" i="57"/>
  <c r="E1120" i="57"/>
  <c r="F1120" i="57"/>
  <c r="G1120" i="57"/>
  <c r="H1120" i="57"/>
  <c r="I1120" i="57"/>
  <c r="J1120" i="57"/>
  <c r="K1120" i="57"/>
  <c r="A1120" i="57" s="1"/>
  <c r="L1120" i="57"/>
  <c r="B1121" i="57"/>
  <c r="C1121" i="57"/>
  <c r="D1121" i="57"/>
  <c r="E1121" i="57"/>
  <c r="F1121" i="57"/>
  <c r="G1121" i="57"/>
  <c r="H1121" i="57"/>
  <c r="I1121" i="57"/>
  <c r="J1121" i="57"/>
  <c r="K1121" i="57"/>
  <c r="A1121" i="57" s="1"/>
  <c r="L1121" i="57"/>
  <c r="B1122" i="57"/>
  <c r="C1122" i="57"/>
  <c r="D1122" i="57"/>
  <c r="E1122" i="57"/>
  <c r="F1122" i="57"/>
  <c r="G1122" i="57"/>
  <c r="H1122" i="57"/>
  <c r="I1122" i="57"/>
  <c r="J1122" i="57"/>
  <c r="K1122" i="57"/>
  <c r="A1122" i="57" s="1"/>
  <c r="L1122" i="57"/>
  <c r="B1123" i="57"/>
  <c r="C1123" i="57"/>
  <c r="D1123" i="57"/>
  <c r="E1123" i="57"/>
  <c r="F1123" i="57"/>
  <c r="G1123" i="57"/>
  <c r="H1123" i="57"/>
  <c r="I1123" i="57"/>
  <c r="J1123" i="57"/>
  <c r="K1123" i="57"/>
  <c r="A1123" i="57" s="1"/>
  <c r="L1123" i="57"/>
  <c r="B1124" i="57"/>
  <c r="C1124" i="57"/>
  <c r="D1124" i="57"/>
  <c r="E1124" i="57"/>
  <c r="F1124" i="57"/>
  <c r="G1124" i="57"/>
  <c r="H1124" i="57"/>
  <c r="I1124" i="57"/>
  <c r="J1124" i="57"/>
  <c r="K1124" i="57"/>
  <c r="A1124" i="57" s="1"/>
  <c r="L1124" i="57"/>
  <c r="B1125" i="57"/>
  <c r="C1125" i="57"/>
  <c r="D1125" i="57"/>
  <c r="E1125" i="57"/>
  <c r="F1125" i="57"/>
  <c r="G1125" i="57"/>
  <c r="H1125" i="57"/>
  <c r="I1125" i="57"/>
  <c r="J1125" i="57"/>
  <c r="K1125" i="57"/>
  <c r="A1125" i="57" s="1"/>
  <c r="L1125" i="57"/>
  <c r="B1126" i="57"/>
  <c r="C1126" i="57"/>
  <c r="D1126" i="57"/>
  <c r="E1126" i="57"/>
  <c r="F1126" i="57"/>
  <c r="G1126" i="57"/>
  <c r="H1126" i="57"/>
  <c r="I1126" i="57"/>
  <c r="J1126" i="57"/>
  <c r="K1126" i="57"/>
  <c r="A1126" i="57" s="1"/>
  <c r="L1126" i="57"/>
  <c r="B1127" i="57"/>
  <c r="C1127" i="57"/>
  <c r="D1127" i="57"/>
  <c r="E1127" i="57"/>
  <c r="F1127" i="57"/>
  <c r="G1127" i="57"/>
  <c r="H1127" i="57"/>
  <c r="I1127" i="57"/>
  <c r="J1127" i="57"/>
  <c r="K1127" i="57"/>
  <c r="A1127" i="57" s="1"/>
  <c r="L1127" i="57"/>
  <c r="B1128" i="57"/>
  <c r="C1128" i="57"/>
  <c r="D1128" i="57"/>
  <c r="E1128" i="57"/>
  <c r="F1128" i="57"/>
  <c r="G1128" i="57"/>
  <c r="H1128" i="57"/>
  <c r="I1128" i="57"/>
  <c r="J1128" i="57"/>
  <c r="K1128" i="57"/>
  <c r="A1128" i="57" s="1"/>
  <c r="L1128" i="57"/>
  <c r="B1129" i="57"/>
  <c r="C1129" i="57"/>
  <c r="D1129" i="57"/>
  <c r="E1129" i="57"/>
  <c r="F1129" i="57"/>
  <c r="G1129" i="57"/>
  <c r="H1129" i="57"/>
  <c r="I1129" i="57"/>
  <c r="J1129" i="57"/>
  <c r="K1129" i="57"/>
  <c r="A1129" i="57" s="1"/>
  <c r="L1129" i="57"/>
  <c r="B1130" i="57"/>
  <c r="C1130" i="57"/>
  <c r="D1130" i="57"/>
  <c r="E1130" i="57"/>
  <c r="F1130" i="57"/>
  <c r="G1130" i="57"/>
  <c r="H1130" i="57"/>
  <c r="I1130" i="57"/>
  <c r="J1130" i="57"/>
  <c r="K1130" i="57"/>
  <c r="A1130" i="57" s="1"/>
  <c r="L1130" i="57"/>
  <c r="B1131" i="57"/>
  <c r="C1131" i="57"/>
  <c r="D1131" i="57"/>
  <c r="E1131" i="57"/>
  <c r="F1131" i="57"/>
  <c r="G1131" i="57"/>
  <c r="H1131" i="57"/>
  <c r="I1131" i="57"/>
  <c r="J1131" i="57"/>
  <c r="K1131" i="57"/>
  <c r="A1131" i="57" s="1"/>
  <c r="L1131" i="57"/>
  <c r="B1132" i="57"/>
  <c r="C1132" i="57"/>
  <c r="D1132" i="57"/>
  <c r="E1132" i="57"/>
  <c r="F1132" i="57"/>
  <c r="G1132" i="57"/>
  <c r="H1132" i="57"/>
  <c r="I1132" i="57"/>
  <c r="J1132" i="57"/>
  <c r="K1132" i="57"/>
  <c r="A1132" i="57" s="1"/>
  <c r="L1132" i="57"/>
  <c r="B1133" i="57"/>
  <c r="C1133" i="57"/>
  <c r="D1133" i="57"/>
  <c r="E1133" i="57"/>
  <c r="F1133" i="57"/>
  <c r="G1133" i="57"/>
  <c r="H1133" i="57"/>
  <c r="I1133" i="57"/>
  <c r="J1133" i="57"/>
  <c r="K1133" i="57"/>
  <c r="A1133" i="57" s="1"/>
  <c r="L1133" i="57"/>
  <c r="B1134" i="57"/>
  <c r="C1134" i="57"/>
  <c r="D1134" i="57"/>
  <c r="E1134" i="57"/>
  <c r="F1134" i="57"/>
  <c r="G1134" i="57"/>
  <c r="H1134" i="57"/>
  <c r="I1134" i="57"/>
  <c r="J1134" i="57"/>
  <c r="K1134" i="57"/>
  <c r="A1134" i="57" s="1"/>
  <c r="L1134" i="57"/>
  <c r="B1135" i="57"/>
  <c r="C1135" i="57"/>
  <c r="D1135" i="57"/>
  <c r="E1135" i="57"/>
  <c r="F1135" i="57"/>
  <c r="G1135" i="57"/>
  <c r="H1135" i="57"/>
  <c r="I1135" i="57"/>
  <c r="J1135" i="57"/>
  <c r="K1135" i="57"/>
  <c r="A1135" i="57" s="1"/>
  <c r="L1135" i="57"/>
  <c r="B1136" i="57"/>
  <c r="C1136" i="57"/>
  <c r="D1136" i="57"/>
  <c r="E1136" i="57"/>
  <c r="F1136" i="57"/>
  <c r="G1136" i="57"/>
  <c r="H1136" i="57"/>
  <c r="I1136" i="57"/>
  <c r="J1136" i="57"/>
  <c r="K1136" i="57"/>
  <c r="A1136" i="57" s="1"/>
  <c r="L1136" i="57"/>
  <c r="B1137" i="57"/>
  <c r="C1137" i="57"/>
  <c r="D1137" i="57"/>
  <c r="E1137" i="57"/>
  <c r="F1137" i="57"/>
  <c r="G1137" i="57"/>
  <c r="H1137" i="57"/>
  <c r="I1137" i="57"/>
  <c r="J1137" i="57"/>
  <c r="K1137" i="57"/>
  <c r="L1137" i="57"/>
  <c r="B1138" i="57"/>
  <c r="C1138" i="57"/>
  <c r="D1138" i="57"/>
  <c r="E1138" i="57"/>
  <c r="F1138" i="57"/>
  <c r="G1138" i="57"/>
  <c r="H1138" i="57"/>
  <c r="I1138" i="57"/>
  <c r="J1138" i="57"/>
  <c r="K1138" i="57"/>
  <c r="L1138" i="57"/>
  <c r="B1139" i="57"/>
  <c r="C1139" i="57"/>
  <c r="D1139" i="57"/>
  <c r="E1139" i="57"/>
  <c r="F1139" i="57"/>
  <c r="G1139" i="57"/>
  <c r="H1139" i="57"/>
  <c r="I1139" i="57"/>
  <c r="J1139" i="57"/>
  <c r="K1139" i="57"/>
  <c r="L1139" i="57"/>
  <c r="B1140" i="57"/>
  <c r="C1140" i="57"/>
  <c r="D1140" i="57"/>
  <c r="E1140" i="57"/>
  <c r="F1140" i="57"/>
  <c r="G1140" i="57"/>
  <c r="H1140" i="57"/>
  <c r="I1140" i="57"/>
  <c r="J1140" i="57"/>
  <c r="K1140" i="57"/>
  <c r="L1140" i="57"/>
  <c r="B1141" i="57"/>
  <c r="C1141" i="57"/>
  <c r="D1141" i="57"/>
  <c r="E1141" i="57"/>
  <c r="F1141" i="57"/>
  <c r="G1141" i="57"/>
  <c r="H1141" i="57"/>
  <c r="I1141" i="57"/>
  <c r="J1141" i="57"/>
  <c r="K1141" i="57"/>
  <c r="L1141" i="57"/>
  <c r="B1142" i="57"/>
  <c r="C1142" i="57"/>
  <c r="D1142" i="57"/>
  <c r="E1142" i="57"/>
  <c r="F1142" i="57"/>
  <c r="G1142" i="57"/>
  <c r="H1142" i="57"/>
  <c r="I1142" i="57"/>
  <c r="J1142" i="57"/>
  <c r="K1142" i="57"/>
  <c r="L1142" i="57"/>
  <c r="B1143" i="57"/>
  <c r="C1143" i="57"/>
  <c r="D1143" i="57"/>
  <c r="E1143" i="57"/>
  <c r="F1143" i="57"/>
  <c r="G1143" i="57"/>
  <c r="H1143" i="57"/>
  <c r="I1143" i="57"/>
  <c r="J1143" i="57"/>
  <c r="K1143" i="57"/>
  <c r="L1143" i="57"/>
  <c r="B1144" i="57"/>
  <c r="C1144" i="57"/>
  <c r="D1144" i="57"/>
  <c r="E1144" i="57"/>
  <c r="F1144" i="57"/>
  <c r="G1144" i="57"/>
  <c r="H1144" i="57"/>
  <c r="I1144" i="57"/>
  <c r="J1144" i="57"/>
  <c r="K1144" i="57"/>
  <c r="L1144" i="57"/>
  <c r="B1145" i="57"/>
  <c r="C1145" i="57"/>
  <c r="D1145" i="57"/>
  <c r="E1145" i="57"/>
  <c r="F1145" i="57"/>
  <c r="G1145" i="57"/>
  <c r="H1145" i="57"/>
  <c r="I1145" i="57"/>
  <c r="J1145" i="57"/>
  <c r="K1145" i="57"/>
  <c r="L1145" i="57"/>
  <c r="B1146" i="57"/>
  <c r="C1146" i="57"/>
  <c r="D1146" i="57"/>
  <c r="E1146" i="57"/>
  <c r="F1146" i="57"/>
  <c r="G1146" i="57"/>
  <c r="H1146" i="57"/>
  <c r="I1146" i="57"/>
  <c r="J1146" i="57"/>
  <c r="K1146" i="57"/>
  <c r="L1146" i="57"/>
  <c r="B1147" i="57"/>
  <c r="C1147" i="57"/>
  <c r="D1147" i="57"/>
  <c r="E1147" i="57"/>
  <c r="F1147" i="57"/>
  <c r="G1147" i="57"/>
  <c r="H1147" i="57"/>
  <c r="I1147" i="57"/>
  <c r="J1147" i="57"/>
  <c r="K1147" i="57"/>
  <c r="L1147" i="57"/>
  <c r="B1148" i="57"/>
  <c r="C1148" i="57"/>
  <c r="D1148" i="57"/>
  <c r="E1148" i="57"/>
  <c r="F1148" i="57"/>
  <c r="G1148" i="57"/>
  <c r="H1148" i="57"/>
  <c r="I1148" i="57"/>
  <c r="J1148" i="57"/>
  <c r="K1148" i="57"/>
  <c r="L1148" i="57"/>
  <c r="B1149" i="57"/>
  <c r="C1149" i="57"/>
  <c r="D1149" i="57"/>
  <c r="E1149" i="57"/>
  <c r="F1149" i="57"/>
  <c r="G1149" i="57"/>
  <c r="H1149" i="57"/>
  <c r="I1149" i="57"/>
  <c r="J1149" i="57"/>
  <c r="K1149" i="57"/>
  <c r="L1149" i="57"/>
  <c r="B1150" i="57"/>
  <c r="C1150" i="57"/>
  <c r="D1150" i="57"/>
  <c r="E1150" i="57"/>
  <c r="F1150" i="57"/>
  <c r="G1150" i="57"/>
  <c r="H1150" i="57"/>
  <c r="I1150" i="57"/>
  <c r="J1150" i="57"/>
  <c r="K1150" i="57"/>
  <c r="L1150" i="57"/>
  <c r="B1151" i="57"/>
  <c r="C1151" i="57"/>
  <c r="D1151" i="57"/>
  <c r="E1151" i="57"/>
  <c r="F1151" i="57"/>
  <c r="G1151" i="57"/>
  <c r="H1151" i="57"/>
  <c r="I1151" i="57"/>
  <c r="J1151" i="57"/>
  <c r="K1151" i="57"/>
  <c r="L1151" i="57"/>
  <c r="B1152" i="57"/>
  <c r="C1152" i="57"/>
  <c r="D1152" i="57"/>
  <c r="E1152" i="57"/>
  <c r="F1152" i="57"/>
  <c r="G1152" i="57"/>
  <c r="H1152" i="57"/>
  <c r="I1152" i="57"/>
  <c r="J1152" i="57"/>
  <c r="K1152" i="57"/>
  <c r="L1152" i="57"/>
  <c r="B1153" i="57"/>
  <c r="C1153" i="57"/>
  <c r="D1153" i="57"/>
  <c r="E1153" i="57"/>
  <c r="F1153" i="57"/>
  <c r="G1153" i="57"/>
  <c r="H1153" i="57"/>
  <c r="I1153" i="57"/>
  <c r="J1153" i="57"/>
  <c r="K1153" i="57"/>
  <c r="L1153" i="57"/>
  <c r="B1154" i="57"/>
  <c r="C1154" i="57"/>
  <c r="D1154" i="57"/>
  <c r="E1154" i="57"/>
  <c r="F1154" i="57"/>
  <c r="G1154" i="57"/>
  <c r="H1154" i="57"/>
  <c r="I1154" i="57"/>
  <c r="J1154" i="57"/>
  <c r="K1154" i="57"/>
  <c r="L1154" i="57"/>
  <c r="B1155" i="57"/>
  <c r="C1155" i="57"/>
  <c r="D1155" i="57"/>
  <c r="E1155" i="57"/>
  <c r="F1155" i="57"/>
  <c r="G1155" i="57"/>
  <c r="H1155" i="57"/>
  <c r="I1155" i="57"/>
  <c r="J1155" i="57"/>
  <c r="K1155" i="57"/>
  <c r="L1155" i="57"/>
  <c r="B1156" i="57"/>
  <c r="C1156" i="57"/>
  <c r="D1156" i="57"/>
  <c r="E1156" i="57"/>
  <c r="F1156" i="57"/>
  <c r="G1156" i="57"/>
  <c r="H1156" i="57"/>
  <c r="I1156" i="57"/>
  <c r="J1156" i="57"/>
  <c r="K1156" i="57"/>
  <c r="L1156" i="57"/>
  <c r="B1157" i="57"/>
  <c r="C1157" i="57"/>
  <c r="D1157" i="57"/>
  <c r="E1157" i="57"/>
  <c r="F1157" i="57"/>
  <c r="G1157" i="57"/>
  <c r="H1157" i="57"/>
  <c r="I1157" i="57"/>
  <c r="J1157" i="57"/>
  <c r="K1157" i="57"/>
  <c r="L1157" i="57"/>
  <c r="B1158" i="57"/>
  <c r="C1158" i="57"/>
  <c r="D1158" i="57"/>
  <c r="E1158" i="57"/>
  <c r="F1158" i="57"/>
  <c r="G1158" i="57"/>
  <c r="H1158" i="57"/>
  <c r="I1158" i="57"/>
  <c r="J1158" i="57"/>
  <c r="K1158" i="57"/>
  <c r="L1158" i="57"/>
  <c r="B1159" i="57"/>
  <c r="C1159" i="57"/>
  <c r="D1159" i="57"/>
  <c r="E1159" i="57"/>
  <c r="F1159" i="57"/>
  <c r="G1159" i="57"/>
  <c r="H1159" i="57"/>
  <c r="I1159" i="57"/>
  <c r="J1159" i="57"/>
  <c r="K1159" i="57"/>
  <c r="L1159" i="57"/>
  <c r="B1160" i="57"/>
  <c r="C1160" i="57"/>
  <c r="D1160" i="57"/>
  <c r="E1160" i="57"/>
  <c r="F1160" i="57"/>
  <c r="G1160" i="57"/>
  <c r="H1160" i="57"/>
  <c r="I1160" i="57"/>
  <c r="J1160" i="57"/>
  <c r="K1160" i="57"/>
  <c r="L1160" i="57"/>
  <c r="B1161" i="57"/>
  <c r="C1161" i="57"/>
  <c r="D1161" i="57"/>
  <c r="E1161" i="57"/>
  <c r="F1161" i="57"/>
  <c r="G1161" i="57"/>
  <c r="H1161" i="57"/>
  <c r="I1161" i="57"/>
  <c r="J1161" i="57"/>
  <c r="K1161" i="57"/>
  <c r="L1161" i="57"/>
  <c r="B1162" i="57"/>
  <c r="C1162" i="57"/>
  <c r="D1162" i="57"/>
  <c r="E1162" i="57"/>
  <c r="F1162" i="57"/>
  <c r="G1162" i="57"/>
  <c r="H1162" i="57"/>
  <c r="I1162" i="57"/>
  <c r="J1162" i="57"/>
  <c r="K1162" i="57"/>
  <c r="L1162" i="57"/>
  <c r="B1163" i="57"/>
  <c r="C1163" i="57"/>
  <c r="D1163" i="57"/>
  <c r="E1163" i="57"/>
  <c r="F1163" i="57"/>
  <c r="G1163" i="57"/>
  <c r="H1163" i="57"/>
  <c r="I1163" i="57"/>
  <c r="J1163" i="57"/>
  <c r="K1163" i="57"/>
  <c r="L1163" i="57"/>
  <c r="H31" i="54"/>
  <c r="H212" i="54"/>
  <c r="A730" i="54"/>
  <c r="A621" i="54"/>
  <c r="B621" i="54"/>
  <c r="B292" i="57" s="1"/>
  <c r="C621" i="54"/>
  <c r="C292" i="57" s="1"/>
  <c r="A622" i="54"/>
  <c r="B622" i="54"/>
  <c r="B282" i="57" s="1"/>
  <c r="C622" i="54"/>
  <c r="C282" i="57" s="1"/>
  <c r="A623" i="54"/>
  <c r="B623" i="54"/>
  <c r="B199" i="57" s="1"/>
  <c r="C623" i="54"/>
  <c r="C199" i="57" s="1"/>
  <c r="A624" i="54"/>
  <c r="B624" i="54"/>
  <c r="B201" i="57" s="1"/>
  <c r="C624" i="54"/>
  <c r="C201" i="57" s="1"/>
  <c r="A625" i="54"/>
  <c r="B625" i="54"/>
  <c r="B430" i="57" s="1"/>
  <c r="C625" i="54"/>
  <c r="C430" i="57" s="1"/>
  <c r="A626" i="54"/>
  <c r="B626" i="54"/>
  <c r="B367" i="57" s="1"/>
  <c r="C626" i="54"/>
  <c r="C367" i="57" s="1"/>
  <c r="A627" i="54"/>
  <c r="B627" i="54"/>
  <c r="B264" i="57" s="1"/>
  <c r="C627" i="54"/>
  <c r="C264" i="57" s="1"/>
  <c r="A628" i="54"/>
  <c r="B628" i="54"/>
  <c r="B216" i="57" s="1"/>
  <c r="C628" i="54"/>
  <c r="C216" i="57" s="1"/>
  <c r="A629" i="54"/>
  <c r="B629" i="54"/>
  <c r="B426" i="57" s="1"/>
  <c r="C629" i="54"/>
  <c r="C426" i="57" s="1"/>
  <c r="A630" i="54"/>
  <c r="B630" i="54"/>
  <c r="B514" i="57" s="1"/>
  <c r="C630" i="54"/>
  <c r="C514" i="57" s="1"/>
  <c r="A631" i="54"/>
  <c r="B631" i="54"/>
  <c r="B33" i="57" s="1"/>
  <c r="C631" i="54"/>
  <c r="C33" i="57" s="1"/>
  <c r="A632" i="54"/>
  <c r="B632" i="54"/>
  <c r="B652" i="57" s="1"/>
  <c r="C632" i="54"/>
  <c r="C652" i="57" s="1"/>
  <c r="A633" i="54"/>
  <c r="B633" i="54"/>
  <c r="B404" i="57" s="1"/>
  <c r="C633" i="54"/>
  <c r="C404" i="57" s="1"/>
  <c r="A634" i="54"/>
  <c r="B634" i="54"/>
  <c r="B315" i="57" s="1"/>
  <c r="C634" i="54"/>
  <c r="C315" i="57" s="1"/>
  <c r="A635" i="54"/>
  <c r="B635" i="54"/>
  <c r="B240" i="57" s="1"/>
  <c r="C635" i="54"/>
  <c r="C240" i="57" s="1"/>
  <c r="A636" i="54"/>
  <c r="B636" i="54"/>
  <c r="B431" i="57" s="1"/>
  <c r="C636" i="54"/>
  <c r="C431" i="57" s="1"/>
  <c r="A637" i="54"/>
  <c r="A638" i="54"/>
  <c r="A639" i="54"/>
  <c r="E156" i="56"/>
  <c r="D156" i="56"/>
  <c r="A156" i="56" s="1"/>
  <c r="C156" i="56"/>
  <c r="B156" i="56"/>
  <c r="E13" i="56"/>
  <c r="D13" i="56"/>
  <c r="A13" i="56" s="1"/>
  <c r="C13" i="56"/>
  <c r="B13" i="56"/>
  <c r="E202" i="56"/>
  <c r="D202" i="56"/>
  <c r="A202" i="56" s="1"/>
  <c r="C202" i="56"/>
  <c r="B202" i="56"/>
  <c r="E250" i="56"/>
  <c r="D250" i="56"/>
  <c r="A250" i="56" s="1"/>
  <c r="C250" i="56"/>
  <c r="B250" i="56"/>
  <c r="E395" i="56"/>
  <c r="D395" i="56"/>
  <c r="A395" i="56" s="1"/>
  <c r="C395" i="56"/>
  <c r="B395" i="56"/>
  <c r="E266" i="56"/>
  <c r="D266" i="56"/>
  <c r="A266" i="56" s="1"/>
  <c r="C266" i="56"/>
  <c r="B266" i="56"/>
  <c r="E44" i="56"/>
  <c r="D44" i="56"/>
  <c r="A44" i="56" s="1"/>
  <c r="C44" i="56"/>
  <c r="B44" i="56"/>
  <c r="E458" i="56"/>
  <c r="D458" i="56"/>
  <c r="A458" i="56" s="1"/>
  <c r="C458" i="56"/>
  <c r="B458" i="56"/>
  <c r="E51" i="56"/>
  <c r="D51" i="56"/>
  <c r="A51" i="56" s="1"/>
  <c r="C51" i="56"/>
  <c r="B51" i="56"/>
  <c r="E208" i="56"/>
  <c r="D208" i="56"/>
  <c r="A208" i="56" s="1"/>
  <c r="C208" i="56"/>
  <c r="B208" i="56"/>
  <c r="E399" i="56"/>
  <c r="D399" i="56"/>
  <c r="A399" i="56" s="1"/>
  <c r="C399" i="56"/>
  <c r="B399" i="56"/>
  <c r="E385" i="56"/>
  <c r="D385" i="56"/>
  <c r="A385" i="56" s="1"/>
  <c r="C385" i="56"/>
  <c r="B385" i="56"/>
  <c r="E32" i="56"/>
  <c r="D32" i="56"/>
  <c r="A32" i="56" s="1"/>
  <c r="C32" i="56"/>
  <c r="B32" i="56"/>
  <c r="E457" i="56"/>
  <c r="D457" i="56"/>
  <c r="A457" i="56" s="1"/>
  <c r="C457" i="56"/>
  <c r="B457" i="56"/>
  <c r="E220" i="56"/>
  <c r="D220" i="56"/>
  <c r="A220" i="56" s="1"/>
  <c r="C220" i="56"/>
  <c r="B220" i="56"/>
  <c r="E172" i="56"/>
  <c r="D172" i="56"/>
  <c r="A172" i="56" s="1"/>
  <c r="C172" i="56"/>
  <c r="B172" i="56"/>
  <c r="E151" i="56"/>
  <c r="D151" i="56"/>
  <c r="A151" i="56" s="1"/>
  <c r="C151" i="56"/>
  <c r="B151" i="56"/>
  <c r="E148" i="56"/>
  <c r="D148" i="56"/>
  <c r="A148" i="56" s="1"/>
  <c r="C148" i="56"/>
  <c r="B148" i="56"/>
  <c r="E372" i="56"/>
  <c r="D372" i="56"/>
  <c r="A372" i="56" s="1"/>
  <c r="C372" i="56"/>
  <c r="B372" i="56"/>
  <c r="E445" i="56"/>
  <c r="D445" i="56"/>
  <c r="A445" i="56" s="1"/>
  <c r="C445" i="56"/>
  <c r="B445" i="56"/>
  <c r="E144" i="56"/>
  <c r="D144" i="56"/>
  <c r="A144" i="56" s="1"/>
  <c r="C144" i="56"/>
  <c r="B144" i="56"/>
  <c r="E246" i="56"/>
  <c r="D246" i="56"/>
  <c r="A246" i="56" s="1"/>
  <c r="C246" i="56"/>
  <c r="B246" i="56"/>
  <c r="E43" i="56"/>
  <c r="D43" i="56"/>
  <c r="A43" i="56" s="1"/>
  <c r="C43" i="56"/>
  <c r="B43" i="56"/>
  <c r="E415" i="56"/>
  <c r="D415" i="56"/>
  <c r="A415" i="56" s="1"/>
  <c r="C415" i="56"/>
  <c r="B415" i="56"/>
  <c r="E262" i="56"/>
  <c r="D262" i="56"/>
  <c r="A262" i="56" s="1"/>
  <c r="C262" i="56"/>
  <c r="B262" i="56"/>
  <c r="E115" i="56"/>
  <c r="D115" i="56"/>
  <c r="A115" i="56" s="1"/>
  <c r="C115" i="56"/>
  <c r="B115" i="56"/>
  <c r="E338" i="56"/>
  <c r="D338" i="56"/>
  <c r="A338" i="56" s="1"/>
  <c r="C338" i="56"/>
  <c r="B338" i="56"/>
  <c r="E18" i="56"/>
  <c r="D18" i="56"/>
  <c r="A18" i="56" s="1"/>
  <c r="C18" i="56"/>
  <c r="B18" i="56"/>
  <c r="E190" i="56"/>
  <c r="D190" i="56"/>
  <c r="A190" i="56" s="1"/>
  <c r="C190" i="56"/>
  <c r="B190" i="56"/>
  <c r="E455" i="56"/>
  <c r="D455" i="56"/>
  <c r="A455" i="56" s="1"/>
  <c r="C455" i="56"/>
  <c r="B455" i="56"/>
  <c r="E344" i="56"/>
  <c r="D344" i="56"/>
  <c r="A344" i="56" s="1"/>
  <c r="C344" i="56"/>
  <c r="B344" i="56"/>
  <c r="E264" i="56"/>
  <c r="D264" i="56"/>
  <c r="A264" i="56" s="1"/>
  <c r="C264" i="56"/>
  <c r="B264" i="56"/>
  <c r="E279" i="56"/>
  <c r="D279" i="56"/>
  <c r="A279" i="56" s="1"/>
  <c r="C279" i="56"/>
  <c r="B279" i="56"/>
  <c r="E225" i="56"/>
  <c r="D225" i="56"/>
  <c r="A225" i="56" s="1"/>
  <c r="C225" i="56"/>
  <c r="B225" i="56"/>
  <c r="E340" i="56"/>
  <c r="D340" i="56"/>
  <c r="A340" i="56" s="1"/>
  <c r="C340" i="56"/>
  <c r="B340" i="56"/>
  <c r="E460" i="56"/>
  <c r="D460" i="56"/>
  <c r="A460" i="56" s="1"/>
  <c r="C460" i="56"/>
  <c r="B460" i="56"/>
  <c r="E328" i="56"/>
  <c r="D328" i="56"/>
  <c r="A328" i="56" s="1"/>
  <c r="C328" i="56"/>
  <c r="B328" i="56"/>
  <c r="E252" i="56"/>
  <c r="D252" i="56"/>
  <c r="A252" i="56" s="1"/>
  <c r="C252" i="56"/>
  <c r="B252" i="56"/>
  <c r="E259" i="56"/>
  <c r="D259" i="56"/>
  <c r="A259" i="56" s="1"/>
  <c r="C259" i="56"/>
  <c r="B259" i="56"/>
  <c r="E349" i="56"/>
  <c r="D349" i="56"/>
  <c r="A349" i="56" s="1"/>
  <c r="C349" i="56"/>
  <c r="B349" i="56"/>
  <c r="E269" i="56"/>
  <c r="D269" i="56"/>
  <c r="A269" i="56" s="1"/>
  <c r="C269" i="56"/>
  <c r="B269" i="56"/>
  <c r="E145" i="56"/>
  <c r="D145" i="56"/>
  <c r="A145" i="56" s="1"/>
  <c r="C145" i="56"/>
  <c r="B145" i="56"/>
  <c r="E288" i="56"/>
  <c r="D288" i="56"/>
  <c r="A288" i="56" s="1"/>
  <c r="C288" i="56"/>
  <c r="B288" i="56"/>
  <c r="E332" i="56"/>
  <c r="D332" i="56"/>
  <c r="A332" i="56" s="1"/>
  <c r="C332" i="56"/>
  <c r="B332" i="56"/>
  <c r="E345" i="56"/>
  <c r="D345" i="56"/>
  <c r="A345" i="56" s="1"/>
  <c r="C345" i="56"/>
  <c r="B345" i="56"/>
  <c r="E380" i="56"/>
  <c r="D380" i="56"/>
  <c r="A380" i="56" s="1"/>
  <c r="C380" i="56"/>
  <c r="B380" i="56"/>
  <c r="E154" i="56"/>
  <c r="D154" i="56"/>
  <c r="A154" i="56" s="1"/>
  <c r="C154" i="56"/>
  <c r="B154" i="56"/>
  <c r="E313" i="56"/>
  <c r="D313" i="56"/>
  <c r="A313" i="56" s="1"/>
  <c r="C313" i="56"/>
  <c r="B313" i="56"/>
  <c r="E198" i="56"/>
  <c r="D198" i="56"/>
  <c r="A198" i="56" s="1"/>
  <c r="C198" i="56"/>
  <c r="B198" i="56"/>
  <c r="E93" i="56"/>
  <c r="D93" i="56"/>
  <c r="A93" i="56" s="1"/>
  <c r="C93" i="56"/>
  <c r="B93" i="56"/>
  <c r="E110" i="56"/>
  <c r="D110" i="56"/>
  <c r="A110" i="56" s="1"/>
  <c r="C110" i="56"/>
  <c r="B110" i="56"/>
  <c r="E283" i="56"/>
  <c r="D283" i="56"/>
  <c r="A283" i="56" s="1"/>
  <c r="C283" i="56"/>
  <c r="B283" i="56"/>
  <c r="E341" i="56"/>
  <c r="D341" i="56"/>
  <c r="A341" i="56" s="1"/>
  <c r="C341" i="56"/>
  <c r="B341" i="56"/>
  <c r="E107" i="56"/>
  <c r="D107" i="56"/>
  <c r="A107" i="56" s="1"/>
  <c r="C107" i="56"/>
  <c r="B107" i="56"/>
  <c r="E291" i="56"/>
  <c r="D291" i="56"/>
  <c r="A291" i="56" s="1"/>
  <c r="C291" i="56"/>
  <c r="B291" i="56"/>
  <c r="E176" i="56"/>
  <c r="D176" i="56"/>
  <c r="A176" i="56" s="1"/>
  <c r="C176" i="56"/>
  <c r="B176" i="56"/>
  <c r="E97" i="56"/>
  <c r="D97" i="56"/>
  <c r="A97" i="56" s="1"/>
  <c r="C97" i="56"/>
  <c r="B97" i="56"/>
  <c r="E295" i="56"/>
  <c r="D295" i="56"/>
  <c r="A295" i="56" s="1"/>
  <c r="C295" i="56"/>
  <c r="B295" i="56"/>
  <c r="E53" i="56"/>
  <c r="D53" i="56"/>
  <c r="A53" i="56" s="1"/>
  <c r="C53" i="56"/>
  <c r="B53" i="56"/>
  <c r="E278" i="56"/>
  <c r="D278" i="56"/>
  <c r="A278" i="56" s="1"/>
  <c r="C278" i="56"/>
  <c r="B278" i="56"/>
  <c r="E258" i="56"/>
  <c r="D258" i="56"/>
  <c r="A258" i="56" s="1"/>
  <c r="C258" i="56"/>
  <c r="B258" i="56"/>
  <c r="E95" i="56"/>
  <c r="D95" i="56"/>
  <c r="A95" i="56" s="1"/>
  <c r="C95" i="56"/>
  <c r="B95" i="56"/>
  <c r="E329" i="56"/>
  <c r="D329" i="56"/>
  <c r="A329" i="56" s="1"/>
  <c r="C329" i="56"/>
  <c r="B329" i="56"/>
  <c r="E131" i="56"/>
  <c r="D131" i="56"/>
  <c r="A131" i="56" s="1"/>
  <c r="C131" i="56"/>
  <c r="B131" i="56"/>
  <c r="E310" i="56"/>
  <c r="D310" i="56"/>
  <c r="A310" i="56" s="1"/>
  <c r="C310" i="56"/>
  <c r="B310" i="56"/>
  <c r="E229" i="56"/>
  <c r="D229" i="56"/>
  <c r="A229" i="56" s="1"/>
  <c r="C229" i="56"/>
  <c r="B229" i="56"/>
  <c r="E69" i="56"/>
  <c r="D69" i="56"/>
  <c r="A69" i="56" s="1"/>
  <c r="C69" i="56"/>
  <c r="B69" i="56"/>
  <c r="E162" i="56"/>
  <c r="D162" i="56"/>
  <c r="A162" i="56" s="1"/>
  <c r="C162" i="56"/>
  <c r="B162" i="56"/>
  <c r="E2" i="56"/>
  <c r="D2" i="56"/>
  <c r="A2" i="56" s="1"/>
  <c r="C2" i="56"/>
  <c r="B2" i="56"/>
  <c r="E8" i="56"/>
  <c r="D8" i="56"/>
  <c r="A8" i="56" s="1"/>
  <c r="C8" i="56"/>
  <c r="B8" i="56"/>
  <c r="E443" i="56"/>
  <c r="D443" i="56"/>
  <c r="A443" i="56" s="1"/>
  <c r="C443" i="56"/>
  <c r="B443" i="56"/>
  <c r="E7" i="56"/>
  <c r="D7" i="56"/>
  <c r="A7" i="56" s="1"/>
  <c r="C7" i="56"/>
  <c r="B7" i="56"/>
  <c r="E383" i="56"/>
  <c r="D383" i="56"/>
  <c r="A383" i="56" s="1"/>
  <c r="C383" i="56"/>
  <c r="B383" i="56"/>
  <c r="E12" i="56"/>
  <c r="D12" i="56"/>
  <c r="A12" i="56" s="1"/>
  <c r="C12" i="56"/>
  <c r="B12" i="56"/>
  <c r="E270" i="56"/>
  <c r="D270" i="56"/>
  <c r="A270" i="56" s="1"/>
  <c r="C270" i="56"/>
  <c r="B270" i="56"/>
  <c r="E117" i="56"/>
  <c r="D117" i="56"/>
  <c r="A117" i="56" s="1"/>
  <c r="C117" i="56"/>
  <c r="B117" i="56"/>
  <c r="E168" i="56"/>
  <c r="D168" i="56"/>
  <c r="A168" i="56" s="1"/>
  <c r="C168" i="56"/>
  <c r="B168" i="56"/>
  <c r="E179" i="56"/>
  <c r="D179" i="56"/>
  <c r="A179" i="56" s="1"/>
  <c r="C179" i="56"/>
  <c r="B179" i="56"/>
  <c r="E210" i="56"/>
  <c r="D210" i="56"/>
  <c r="A210" i="56" s="1"/>
  <c r="C210" i="56"/>
  <c r="B210" i="56"/>
  <c r="E361" i="56"/>
  <c r="D361" i="56"/>
  <c r="A361" i="56" s="1"/>
  <c r="C361" i="56"/>
  <c r="B361" i="56"/>
  <c r="E355" i="56"/>
  <c r="D355" i="56"/>
  <c r="A355" i="56" s="1"/>
  <c r="C355" i="56"/>
  <c r="B355" i="56"/>
  <c r="E175" i="56"/>
  <c r="D175" i="56"/>
  <c r="A175" i="56" s="1"/>
  <c r="C175" i="56"/>
  <c r="B175" i="56"/>
  <c r="E454" i="56"/>
  <c r="D454" i="56"/>
  <c r="A454" i="56" s="1"/>
  <c r="C454" i="56"/>
  <c r="B454" i="56"/>
  <c r="E114" i="56"/>
  <c r="D114" i="56"/>
  <c r="A114" i="56" s="1"/>
  <c r="C114" i="56"/>
  <c r="B114" i="56"/>
  <c r="E235" i="56"/>
  <c r="D235" i="56"/>
  <c r="A235" i="56" s="1"/>
  <c r="C235" i="56"/>
  <c r="B235" i="56"/>
  <c r="E257" i="56"/>
  <c r="D257" i="56"/>
  <c r="A257" i="56" s="1"/>
  <c r="C257" i="56"/>
  <c r="B257" i="56"/>
  <c r="E83" i="56"/>
  <c r="D83" i="56"/>
  <c r="A83" i="56" s="1"/>
  <c r="C83" i="56"/>
  <c r="B83" i="56"/>
  <c r="E233" i="56"/>
  <c r="D233" i="56"/>
  <c r="A233" i="56" s="1"/>
  <c r="C233" i="56"/>
  <c r="B233" i="56"/>
  <c r="E378" i="56"/>
  <c r="D378" i="56"/>
  <c r="A378" i="56" s="1"/>
  <c r="C378" i="56"/>
  <c r="B378" i="56"/>
  <c r="E343" i="56"/>
  <c r="D343" i="56"/>
  <c r="A343" i="56" s="1"/>
  <c r="C343" i="56"/>
  <c r="B343" i="56"/>
  <c r="E116" i="56"/>
  <c r="D116" i="56"/>
  <c r="A116" i="56" s="1"/>
  <c r="C116" i="56"/>
  <c r="B116" i="56"/>
  <c r="E414" i="56"/>
  <c r="D414" i="56"/>
  <c r="A414" i="56" s="1"/>
  <c r="C414" i="56"/>
  <c r="B414" i="56"/>
  <c r="E432" i="56"/>
  <c r="D432" i="56"/>
  <c r="A432" i="56" s="1"/>
  <c r="C432" i="56"/>
  <c r="B432" i="56"/>
  <c r="E301" i="56"/>
  <c r="D301" i="56"/>
  <c r="A301" i="56" s="1"/>
  <c r="C301" i="56"/>
  <c r="B301" i="56"/>
  <c r="E362" i="56"/>
  <c r="D362" i="56"/>
  <c r="A362" i="56" s="1"/>
  <c r="C362" i="56"/>
  <c r="B362" i="56"/>
  <c r="E40" i="56"/>
  <c r="D40" i="56"/>
  <c r="A40" i="56" s="1"/>
  <c r="C40" i="56"/>
  <c r="B40" i="56"/>
  <c r="E195" i="56"/>
  <c r="D195" i="56"/>
  <c r="A195" i="56" s="1"/>
  <c r="C195" i="56"/>
  <c r="B195" i="56"/>
  <c r="E6" i="56"/>
  <c r="D6" i="56"/>
  <c r="A6" i="56" s="1"/>
  <c r="C6" i="56"/>
  <c r="B6" i="56"/>
  <c r="E213" i="56"/>
  <c r="D213" i="56"/>
  <c r="A213" i="56" s="1"/>
  <c r="C213" i="56"/>
  <c r="B213" i="56"/>
  <c r="E412" i="56"/>
  <c r="D412" i="56"/>
  <c r="A412" i="56" s="1"/>
  <c r="C412" i="56"/>
  <c r="B412" i="56"/>
  <c r="E411" i="56"/>
  <c r="D411" i="56"/>
  <c r="A411" i="56" s="1"/>
  <c r="C411" i="56"/>
  <c r="B411" i="56"/>
  <c r="E392" i="56"/>
  <c r="D392" i="56"/>
  <c r="A392" i="56" s="1"/>
  <c r="C392" i="56"/>
  <c r="B392" i="56"/>
  <c r="E352" i="56"/>
  <c r="D352" i="56"/>
  <c r="A352" i="56" s="1"/>
  <c r="C352" i="56"/>
  <c r="B352" i="56"/>
  <c r="E194" i="56"/>
  <c r="D194" i="56"/>
  <c r="A194" i="56" s="1"/>
  <c r="C194" i="56"/>
  <c r="B194" i="56"/>
  <c r="E336" i="56"/>
  <c r="D336" i="56"/>
  <c r="A336" i="56" s="1"/>
  <c r="C336" i="56"/>
  <c r="B336" i="56"/>
  <c r="E227" i="56"/>
  <c r="D227" i="56"/>
  <c r="A227" i="56" s="1"/>
  <c r="C227" i="56"/>
  <c r="B227" i="56"/>
  <c r="E287" i="56"/>
  <c r="D287" i="56"/>
  <c r="A287" i="56" s="1"/>
  <c r="C287" i="56"/>
  <c r="B287" i="56"/>
  <c r="E271" i="56"/>
  <c r="D271" i="56"/>
  <c r="A271" i="56" s="1"/>
  <c r="C271" i="56"/>
  <c r="B271" i="56"/>
  <c r="E393" i="56"/>
  <c r="D393" i="56"/>
  <c r="A393" i="56" s="1"/>
  <c r="C393" i="56"/>
  <c r="B393" i="56"/>
  <c r="E358" i="56"/>
  <c r="D358" i="56"/>
  <c r="A358" i="56" s="1"/>
  <c r="C358" i="56"/>
  <c r="B358" i="56"/>
  <c r="E427" i="56"/>
  <c r="D427" i="56"/>
  <c r="A427" i="56" s="1"/>
  <c r="C427" i="56"/>
  <c r="B427" i="56"/>
  <c r="E129" i="56"/>
  <c r="D129" i="56"/>
  <c r="A129" i="56" s="1"/>
  <c r="C129" i="56"/>
  <c r="B129" i="56"/>
  <c r="E318" i="56"/>
  <c r="D318" i="56"/>
  <c r="A318" i="56" s="1"/>
  <c r="C318" i="56"/>
  <c r="B318" i="56"/>
  <c r="E59" i="56"/>
  <c r="D59" i="56"/>
  <c r="A59" i="56" s="1"/>
  <c r="C59" i="56"/>
  <c r="B59" i="56"/>
  <c r="E92" i="56"/>
  <c r="D92" i="56"/>
  <c r="A92" i="56" s="1"/>
  <c r="C92" i="56"/>
  <c r="B92" i="56"/>
  <c r="E261" i="56"/>
  <c r="D261" i="56"/>
  <c r="A261" i="56" s="1"/>
  <c r="C261" i="56"/>
  <c r="B261" i="56"/>
  <c r="E96" i="56"/>
  <c r="D96" i="56"/>
  <c r="A96" i="56" s="1"/>
  <c r="C96" i="56"/>
  <c r="B96" i="56"/>
  <c r="E237" i="56"/>
  <c r="D237" i="56"/>
  <c r="A237" i="56" s="1"/>
  <c r="C237" i="56"/>
  <c r="B237" i="56"/>
  <c r="E125" i="56"/>
  <c r="D125" i="56"/>
  <c r="A125" i="56" s="1"/>
  <c r="C125" i="56"/>
  <c r="B125" i="56"/>
  <c r="E359" i="56"/>
  <c r="D359" i="56"/>
  <c r="A359" i="56" s="1"/>
  <c r="C359" i="56"/>
  <c r="B359" i="56"/>
  <c r="E433" i="56"/>
  <c r="D433" i="56"/>
  <c r="A433" i="56" s="1"/>
  <c r="C433" i="56"/>
  <c r="B433" i="56"/>
  <c r="E249" i="56"/>
  <c r="D249" i="56"/>
  <c r="A249" i="56" s="1"/>
  <c r="C249" i="56"/>
  <c r="B249" i="56"/>
  <c r="E70" i="56"/>
  <c r="D70" i="56"/>
  <c r="A70" i="56" s="1"/>
  <c r="C70" i="56"/>
  <c r="B70" i="56"/>
  <c r="E160" i="56"/>
  <c r="D160" i="56"/>
  <c r="A160" i="56" s="1"/>
  <c r="C160" i="56"/>
  <c r="B160" i="56"/>
  <c r="E11" i="56"/>
  <c r="D11" i="56"/>
  <c r="A11" i="56" s="1"/>
  <c r="C11" i="56"/>
  <c r="B11" i="56"/>
  <c r="E66" i="56"/>
  <c r="D66" i="56"/>
  <c r="A66" i="56" s="1"/>
  <c r="C66" i="56"/>
  <c r="B66" i="56"/>
  <c r="E152" i="56"/>
  <c r="D152" i="56"/>
  <c r="A152" i="56" s="1"/>
  <c r="C152" i="56"/>
  <c r="B152" i="56"/>
  <c r="E58" i="56"/>
  <c r="D58" i="56"/>
  <c r="A58" i="56" s="1"/>
  <c r="C58" i="56"/>
  <c r="B58" i="56"/>
  <c r="E109" i="56"/>
  <c r="D109" i="56"/>
  <c r="A109" i="56" s="1"/>
  <c r="C109" i="56"/>
  <c r="B109" i="56"/>
  <c r="E35" i="56"/>
  <c r="D35" i="56"/>
  <c r="A35" i="56" s="1"/>
  <c r="C35" i="56"/>
  <c r="B35" i="56"/>
  <c r="E387" i="56"/>
  <c r="D387" i="56"/>
  <c r="A387" i="56" s="1"/>
  <c r="C387" i="56"/>
  <c r="B387" i="56"/>
  <c r="E5" i="56"/>
  <c r="D5" i="56"/>
  <c r="A5" i="56" s="1"/>
  <c r="C5" i="56"/>
  <c r="B5" i="56"/>
  <c r="E77" i="56"/>
  <c r="D77" i="56"/>
  <c r="A77" i="56" s="1"/>
  <c r="C77" i="56"/>
  <c r="B77" i="56"/>
  <c r="E243" i="56"/>
  <c r="D243" i="56"/>
  <c r="A243" i="56" s="1"/>
  <c r="C243" i="56"/>
  <c r="B243" i="56"/>
  <c r="E142" i="56"/>
  <c r="D142" i="56"/>
  <c r="A142" i="56" s="1"/>
  <c r="C142" i="56"/>
  <c r="B142" i="56"/>
  <c r="E374" i="56"/>
  <c r="D374" i="56"/>
  <c r="A374" i="56" s="1"/>
  <c r="C374" i="56"/>
  <c r="B374" i="56"/>
  <c r="E106" i="56"/>
  <c r="D106" i="56"/>
  <c r="A106" i="56" s="1"/>
  <c r="C106" i="56"/>
  <c r="B106" i="56"/>
  <c r="E167" i="56"/>
  <c r="D167" i="56"/>
  <c r="A167" i="56" s="1"/>
  <c r="C167" i="56"/>
  <c r="B167" i="56"/>
  <c r="E36" i="56"/>
  <c r="D36" i="56"/>
  <c r="A36" i="56" s="1"/>
  <c r="C36" i="56"/>
  <c r="B36" i="56"/>
  <c r="E311" i="56"/>
  <c r="D311" i="56"/>
  <c r="A311" i="56" s="1"/>
  <c r="C311" i="56"/>
  <c r="B311" i="56"/>
  <c r="E123" i="56"/>
  <c r="D123" i="56"/>
  <c r="A123" i="56" s="1"/>
  <c r="C123" i="56"/>
  <c r="B123" i="56"/>
  <c r="E161" i="56"/>
  <c r="D161" i="56"/>
  <c r="A161" i="56" s="1"/>
  <c r="C161" i="56"/>
  <c r="B161" i="56"/>
  <c r="E113" i="56"/>
  <c r="D113" i="56"/>
  <c r="A113" i="56" s="1"/>
  <c r="C113" i="56"/>
  <c r="B113" i="56"/>
  <c r="E91" i="56"/>
  <c r="D91" i="56"/>
  <c r="A91" i="56" s="1"/>
  <c r="C91" i="56"/>
  <c r="B91" i="56"/>
  <c r="E240" i="56"/>
  <c r="D240" i="56"/>
  <c r="A240" i="56" s="1"/>
  <c r="C240" i="56"/>
  <c r="B240" i="56"/>
  <c r="E219" i="56"/>
  <c r="D219" i="56"/>
  <c r="A219" i="56" s="1"/>
  <c r="C219" i="56"/>
  <c r="B219" i="56"/>
  <c r="E294" i="56"/>
  <c r="D294" i="56"/>
  <c r="A294" i="56" s="1"/>
  <c r="C294" i="56"/>
  <c r="B294" i="56"/>
  <c r="E276" i="56"/>
  <c r="D276" i="56"/>
  <c r="A276" i="56" s="1"/>
  <c r="C276" i="56"/>
  <c r="B276" i="56"/>
  <c r="E57" i="56"/>
  <c r="D57" i="56"/>
  <c r="A57" i="56" s="1"/>
  <c r="C57" i="56"/>
  <c r="B57" i="56"/>
  <c r="E46" i="56"/>
  <c r="D46" i="56"/>
  <c r="A46" i="56" s="1"/>
  <c r="C46" i="56"/>
  <c r="B46" i="56"/>
  <c r="E184" i="56"/>
  <c r="D184" i="56"/>
  <c r="A184" i="56" s="1"/>
  <c r="C184" i="56"/>
  <c r="B184" i="56"/>
  <c r="E4" i="56"/>
  <c r="D4" i="56"/>
  <c r="A4" i="56" s="1"/>
  <c r="C4" i="56"/>
  <c r="B4" i="56"/>
  <c r="E260" i="56"/>
  <c r="D260" i="56"/>
  <c r="A260" i="56" s="1"/>
  <c r="C260" i="56"/>
  <c r="B260" i="56"/>
  <c r="E163" i="56"/>
  <c r="D163" i="56"/>
  <c r="A163" i="56" s="1"/>
  <c r="C163" i="56"/>
  <c r="B163" i="56"/>
  <c r="E38" i="56"/>
  <c r="D38" i="56"/>
  <c r="A38" i="56" s="1"/>
  <c r="C38" i="56"/>
  <c r="B38" i="56"/>
  <c r="E54" i="56"/>
  <c r="D54" i="56"/>
  <c r="A54" i="56" s="1"/>
  <c r="C54" i="56"/>
  <c r="B54" i="56"/>
  <c r="E388" i="56"/>
  <c r="D388" i="56"/>
  <c r="A388" i="56" s="1"/>
  <c r="C388" i="56"/>
  <c r="B388" i="56"/>
  <c r="E272" i="56"/>
  <c r="D272" i="56"/>
  <c r="A272" i="56" s="1"/>
  <c r="C272" i="56"/>
  <c r="B272" i="56"/>
  <c r="E290" i="56"/>
  <c r="D290" i="56"/>
  <c r="A290" i="56" s="1"/>
  <c r="C290" i="56"/>
  <c r="B290" i="56"/>
  <c r="E446" i="56"/>
  <c r="D446" i="56"/>
  <c r="A446" i="56" s="1"/>
  <c r="C446" i="56"/>
  <c r="B446" i="56"/>
  <c r="E137" i="56"/>
  <c r="D137" i="56"/>
  <c r="A137" i="56" s="1"/>
  <c r="C137" i="56"/>
  <c r="B137" i="56"/>
  <c r="E45" i="56"/>
  <c r="D45" i="56"/>
  <c r="A45" i="56" s="1"/>
  <c r="C45" i="56"/>
  <c r="B45" i="56"/>
  <c r="E149" i="56"/>
  <c r="D149" i="56"/>
  <c r="A149" i="56" s="1"/>
  <c r="C149" i="56"/>
  <c r="B149" i="56"/>
  <c r="E441" i="56"/>
  <c r="D441" i="56"/>
  <c r="A441" i="56" s="1"/>
  <c r="C441" i="56"/>
  <c r="B441" i="56"/>
  <c r="E289" i="56"/>
  <c r="D289" i="56"/>
  <c r="A289" i="56" s="1"/>
  <c r="C289" i="56"/>
  <c r="B289" i="56"/>
  <c r="E319" i="56"/>
  <c r="D319" i="56"/>
  <c r="A319" i="56" s="1"/>
  <c r="C319" i="56"/>
  <c r="B319" i="56"/>
  <c r="E15" i="56"/>
  <c r="D15" i="56"/>
  <c r="A15" i="56" s="1"/>
  <c r="C15" i="56"/>
  <c r="B15" i="56"/>
  <c r="E226" i="56"/>
  <c r="D226" i="56"/>
  <c r="A226" i="56" s="1"/>
  <c r="C226" i="56"/>
  <c r="B226" i="56"/>
  <c r="E397" i="56"/>
  <c r="D397" i="56"/>
  <c r="A397" i="56" s="1"/>
  <c r="C397" i="56"/>
  <c r="B397" i="56"/>
  <c r="E245" i="56"/>
  <c r="D245" i="56"/>
  <c r="A245" i="56" s="1"/>
  <c r="C245" i="56"/>
  <c r="B245" i="56"/>
  <c r="E429" i="56"/>
  <c r="D429" i="56"/>
  <c r="A429" i="56" s="1"/>
  <c r="C429" i="56"/>
  <c r="B429" i="56"/>
  <c r="E293" i="56"/>
  <c r="D293" i="56"/>
  <c r="A293" i="56" s="1"/>
  <c r="C293" i="56"/>
  <c r="B293" i="56"/>
  <c r="E285" i="56"/>
  <c r="D285" i="56"/>
  <c r="A285" i="56" s="1"/>
  <c r="C285" i="56"/>
  <c r="B285" i="56"/>
  <c r="E444" i="56"/>
  <c r="D444" i="56"/>
  <c r="A444" i="56" s="1"/>
  <c r="C444" i="56"/>
  <c r="B444" i="56"/>
  <c r="E418" i="56"/>
  <c r="D418" i="56"/>
  <c r="A418" i="56" s="1"/>
  <c r="C418" i="56"/>
  <c r="B418" i="56"/>
  <c r="E230" i="56"/>
  <c r="D230" i="56"/>
  <c r="A230" i="56" s="1"/>
  <c r="C230" i="56"/>
  <c r="B230" i="56"/>
  <c r="E351" i="56"/>
  <c r="D351" i="56"/>
  <c r="A351" i="56" s="1"/>
  <c r="C351" i="56"/>
  <c r="B351" i="56"/>
  <c r="E367" i="56"/>
  <c r="D367" i="56"/>
  <c r="A367" i="56" s="1"/>
  <c r="C367" i="56"/>
  <c r="B367" i="56"/>
  <c r="E375" i="56"/>
  <c r="D375" i="56"/>
  <c r="A375" i="56" s="1"/>
  <c r="C375" i="56"/>
  <c r="B375" i="56"/>
  <c r="E350" i="56"/>
  <c r="D350" i="56"/>
  <c r="A350" i="56" s="1"/>
  <c r="C350" i="56"/>
  <c r="B350" i="56"/>
  <c r="E247" i="56"/>
  <c r="D247" i="56"/>
  <c r="A247" i="56" s="1"/>
  <c r="C247" i="56"/>
  <c r="B247" i="56"/>
  <c r="E281" i="56"/>
  <c r="D281" i="56"/>
  <c r="A281" i="56" s="1"/>
  <c r="C281" i="56"/>
  <c r="B281" i="56"/>
  <c r="E314" i="56"/>
  <c r="D314" i="56"/>
  <c r="A314" i="56" s="1"/>
  <c r="C314" i="56"/>
  <c r="B314" i="56"/>
  <c r="E297" i="56"/>
  <c r="D297" i="56"/>
  <c r="A297" i="56" s="1"/>
  <c r="C297" i="56"/>
  <c r="B297" i="56"/>
  <c r="E254" i="56"/>
  <c r="D254" i="56"/>
  <c r="A254" i="56" s="1"/>
  <c r="C254" i="56"/>
  <c r="B254" i="56"/>
  <c r="E284" i="56"/>
  <c r="D284" i="56"/>
  <c r="A284" i="56" s="1"/>
  <c r="C284" i="56"/>
  <c r="B284" i="56"/>
  <c r="E155" i="56"/>
  <c r="D155" i="56"/>
  <c r="A155" i="56" s="1"/>
  <c r="C155" i="56"/>
  <c r="B155" i="56"/>
  <c r="E141" i="56"/>
  <c r="D141" i="56"/>
  <c r="A141" i="56" s="1"/>
  <c r="C141" i="56"/>
  <c r="B141" i="56"/>
  <c r="E165" i="56"/>
  <c r="D165" i="56"/>
  <c r="A165" i="56" s="1"/>
  <c r="C165" i="56"/>
  <c r="B165" i="56"/>
  <c r="E68" i="56"/>
  <c r="D68" i="56"/>
  <c r="A68" i="56" s="1"/>
  <c r="C68" i="56"/>
  <c r="B68" i="56"/>
  <c r="E111" i="56"/>
  <c r="D111" i="56"/>
  <c r="A111" i="56" s="1"/>
  <c r="C111" i="56"/>
  <c r="B111" i="56"/>
  <c r="E122" i="56"/>
  <c r="D122" i="56"/>
  <c r="A122" i="56" s="1"/>
  <c r="C122" i="56"/>
  <c r="B122" i="56"/>
  <c r="E85" i="56"/>
  <c r="D85" i="56"/>
  <c r="A85" i="56" s="1"/>
  <c r="C85" i="56"/>
  <c r="B85" i="56"/>
  <c r="E204" i="56"/>
  <c r="D204" i="56"/>
  <c r="A204" i="56" s="1"/>
  <c r="C204" i="56"/>
  <c r="B204" i="56"/>
  <c r="E327" i="56"/>
  <c r="D327" i="56"/>
  <c r="A327" i="56" s="1"/>
  <c r="C327" i="56"/>
  <c r="B327" i="56"/>
  <c r="E80" i="56"/>
  <c r="D80" i="56"/>
  <c r="A80" i="56" s="1"/>
  <c r="C80" i="56"/>
  <c r="B80" i="56"/>
  <c r="E78" i="56"/>
  <c r="D78" i="56"/>
  <c r="A78" i="56" s="1"/>
  <c r="C78" i="56"/>
  <c r="B78" i="56"/>
  <c r="E62" i="56"/>
  <c r="D62" i="56"/>
  <c r="A62" i="56" s="1"/>
  <c r="C62" i="56"/>
  <c r="B62" i="56"/>
  <c r="E324" i="56"/>
  <c r="D324" i="56"/>
  <c r="A324" i="56" s="1"/>
  <c r="C324" i="56"/>
  <c r="B324" i="56"/>
  <c r="E234" i="56"/>
  <c r="D234" i="56"/>
  <c r="A234" i="56" s="1"/>
  <c r="C234" i="56"/>
  <c r="B234" i="56"/>
  <c r="E316" i="56"/>
  <c r="D316" i="56"/>
  <c r="A316" i="56" s="1"/>
  <c r="C316" i="56"/>
  <c r="B316" i="56"/>
  <c r="E323" i="56"/>
  <c r="D323" i="56"/>
  <c r="A323" i="56" s="1"/>
  <c r="C323" i="56"/>
  <c r="B323" i="56"/>
  <c r="E390" i="56"/>
  <c r="D390" i="56"/>
  <c r="A390" i="56" s="1"/>
  <c r="C390" i="56"/>
  <c r="B390" i="56"/>
  <c r="E267" i="56"/>
  <c r="D267" i="56"/>
  <c r="A267" i="56" s="1"/>
  <c r="C267" i="56"/>
  <c r="B267" i="56"/>
  <c r="E135" i="56"/>
  <c r="D135" i="56"/>
  <c r="A135" i="56" s="1"/>
  <c r="C135" i="56"/>
  <c r="B135" i="56"/>
  <c r="E312" i="56"/>
  <c r="D312" i="56"/>
  <c r="A312" i="56" s="1"/>
  <c r="C312" i="56"/>
  <c r="B312" i="56"/>
  <c r="E371" i="56"/>
  <c r="D371" i="56"/>
  <c r="A371" i="56" s="1"/>
  <c r="C371" i="56"/>
  <c r="B371" i="56"/>
  <c r="E201" i="56"/>
  <c r="D201" i="56"/>
  <c r="A201" i="56" s="1"/>
  <c r="C201" i="56"/>
  <c r="B201" i="56"/>
  <c r="E239" i="56"/>
  <c r="D239" i="56"/>
  <c r="A239" i="56" s="1"/>
  <c r="C239" i="56"/>
  <c r="B239" i="56"/>
  <c r="E199" i="56"/>
  <c r="D199" i="56"/>
  <c r="A199" i="56" s="1"/>
  <c r="C199" i="56"/>
  <c r="B199" i="56"/>
  <c r="E431" i="56"/>
  <c r="D431" i="56"/>
  <c r="A431" i="56" s="1"/>
  <c r="C431" i="56"/>
  <c r="B431" i="56"/>
  <c r="E423" i="56"/>
  <c r="D423" i="56"/>
  <c r="A423" i="56" s="1"/>
  <c r="C423" i="56"/>
  <c r="B423" i="56"/>
  <c r="E265" i="56"/>
  <c r="D265" i="56"/>
  <c r="A265" i="56" s="1"/>
  <c r="C265" i="56"/>
  <c r="B265" i="56"/>
  <c r="E31" i="56"/>
  <c r="D31" i="56"/>
  <c r="A31" i="56" s="1"/>
  <c r="C31" i="56"/>
  <c r="B31" i="56"/>
  <c r="E215" i="56"/>
  <c r="D215" i="56"/>
  <c r="A215" i="56" s="1"/>
  <c r="C215" i="56"/>
  <c r="B215" i="56"/>
  <c r="E376" i="56"/>
  <c r="D376" i="56"/>
  <c r="A376" i="56" s="1"/>
  <c r="C376" i="56"/>
  <c r="B376" i="56"/>
  <c r="E101" i="56"/>
  <c r="D101" i="56"/>
  <c r="A101" i="56" s="1"/>
  <c r="C101" i="56"/>
  <c r="B101" i="56"/>
  <c r="E188" i="56"/>
  <c r="D188" i="56"/>
  <c r="A188" i="56" s="1"/>
  <c r="C188" i="56"/>
  <c r="B188" i="56"/>
  <c r="E196" i="56"/>
  <c r="D196" i="56"/>
  <c r="A196" i="56" s="1"/>
  <c r="C196" i="56"/>
  <c r="B196" i="56"/>
  <c r="E298" i="56"/>
  <c r="D298" i="56"/>
  <c r="A298" i="56" s="1"/>
  <c r="C298" i="56"/>
  <c r="B298" i="56"/>
  <c r="E23" i="56"/>
  <c r="D23" i="56"/>
  <c r="A23" i="56" s="1"/>
  <c r="C23" i="56"/>
  <c r="B23" i="56"/>
  <c r="E236" i="56"/>
  <c r="D236" i="56"/>
  <c r="A236" i="56" s="1"/>
  <c r="C236" i="56"/>
  <c r="B236" i="56"/>
  <c r="E356" i="56"/>
  <c r="D356" i="56"/>
  <c r="A356" i="56" s="1"/>
  <c r="C356" i="56"/>
  <c r="B356" i="56"/>
  <c r="E34" i="56"/>
  <c r="D34" i="56"/>
  <c r="A34" i="56" s="1"/>
  <c r="C34" i="56"/>
  <c r="B34" i="56"/>
  <c r="E27" i="56"/>
  <c r="D27" i="56"/>
  <c r="A27" i="56" s="1"/>
  <c r="C27" i="56"/>
  <c r="B27" i="56"/>
  <c r="E200" i="56"/>
  <c r="D200" i="56"/>
  <c r="A200" i="56" s="1"/>
  <c r="C200" i="56"/>
  <c r="B200" i="56"/>
  <c r="E118" i="56"/>
  <c r="D118" i="56"/>
  <c r="A118" i="56" s="1"/>
  <c r="C118" i="56"/>
  <c r="B118" i="56"/>
  <c r="E238" i="56"/>
  <c r="D238" i="56"/>
  <c r="A238" i="56" s="1"/>
  <c r="C238" i="56"/>
  <c r="B238" i="56"/>
  <c r="E39" i="56"/>
  <c r="D39" i="56"/>
  <c r="A39" i="56" s="1"/>
  <c r="C39" i="56"/>
  <c r="B39" i="56"/>
  <c r="E82" i="56"/>
  <c r="D82" i="56"/>
  <c r="A82" i="56" s="1"/>
  <c r="C82" i="56"/>
  <c r="B82" i="56"/>
  <c r="E108" i="56"/>
  <c r="D108" i="56"/>
  <c r="A108" i="56" s="1"/>
  <c r="C108" i="56"/>
  <c r="B108" i="56"/>
  <c r="E303" i="56"/>
  <c r="D303" i="56"/>
  <c r="A303" i="56" s="1"/>
  <c r="C303" i="56"/>
  <c r="B303" i="56"/>
  <c r="E384" i="56"/>
  <c r="D384" i="56"/>
  <c r="A384" i="56" s="1"/>
  <c r="C384" i="56"/>
  <c r="B384" i="56"/>
  <c r="E253" i="56"/>
  <c r="D253" i="56"/>
  <c r="A253" i="56" s="1"/>
  <c r="C253" i="56"/>
  <c r="B253" i="56"/>
  <c r="E104" i="56"/>
  <c r="D104" i="56"/>
  <c r="A104" i="56" s="1"/>
  <c r="C104" i="56"/>
  <c r="B104" i="56"/>
  <c r="E87" i="56"/>
  <c r="D87" i="56"/>
  <c r="A87" i="56" s="1"/>
  <c r="C87" i="56"/>
  <c r="B87" i="56"/>
  <c r="E98" i="56"/>
  <c r="D98" i="56"/>
  <c r="A98" i="56" s="1"/>
  <c r="C98" i="56"/>
  <c r="B98" i="56"/>
  <c r="E37" i="56"/>
  <c r="D37" i="56"/>
  <c r="A37" i="56" s="1"/>
  <c r="C37" i="56"/>
  <c r="B37" i="56"/>
  <c r="E90" i="56"/>
  <c r="D90" i="56"/>
  <c r="A90" i="56" s="1"/>
  <c r="C90" i="56"/>
  <c r="B90" i="56"/>
  <c r="E147" i="56"/>
  <c r="D147" i="56"/>
  <c r="A147" i="56" s="1"/>
  <c r="C147" i="56"/>
  <c r="B147" i="56"/>
  <c r="E56" i="56"/>
  <c r="D56" i="56"/>
  <c r="A56" i="56" s="1"/>
  <c r="C56" i="56"/>
  <c r="B56" i="56"/>
  <c r="E94" i="56"/>
  <c r="D94" i="56"/>
  <c r="A94" i="56" s="1"/>
  <c r="C94" i="56"/>
  <c r="B94" i="56"/>
  <c r="E416" i="56"/>
  <c r="D416" i="56"/>
  <c r="A416" i="56" s="1"/>
  <c r="C416" i="56"/>
  <c r="B416" i="56"/>
  <c r="E400" i="56"/>
  <c r="D400" i="56"/>
  <c r="A400" i="56" s="1"/>
  <c r="C400" i="56"/>
  <c r="B400" i="56"/>
  <c r="E402" i="56"/>
  <c r="D402" i="56"/>
  <c r="A402" i="56" s="1"/>
  <c r="C402" i="56"/>
  <c r="B402" i="56"/>
  <c r="E403" i="56"/>
  <c r="D403" i="56"/>
  <c r="A403" i="56" s="1"/>
  <c r="C403" i="56"/>
  <c r="B403" i="56"/>
  <c r="E430" i="56"/>
  <c r="D430" i="56"/>
  <c r="A430" i="56" s="1"/>
  <c r="C430" i="56"/>
  <c r="B430" i="56"/>
  <c r="E305" i="56"/>
  <c r="D305" i="56"/>
  <c r="A305" i="56" s="1"/>
  <c r="C305" i="56"/>
  <c r="B305" i="56"/>
  <c r="E325" i="56"/>
  <c r="D325" i="56"/>
  <c r="A325" i="56" s="1"/>
  <c r="C325" i="56"/>
  <c r="B325" i="56"/>
  <c r="E408" i="56"/>
  <c r="D408" i="56"/>
  <c r="A408" i="56" s="1"/>
  <c r="C408" i="56"/>
  <c r="B408" i="56"/>
  <c r="E164" i="56"/>
  <c r="D164" i="56"/>
  <c r="A164" i="56" s="1"/>
  <c r="C164" i="56"/>
  <c r="B164" i="56"/>
  <c r="E419" i="56"/>
  <c r="D419" i="56"/>
  <c r="A419" i="56" s="1"/>
  <c r="C419" i="56"/>
  <c r="B419" i="56"/>
  <c r="E99" i="56"/>
  <c r="D99" i="56"/>
  <c r="A99" i="56" s="1"/>
  <c r="C99" i="56"/>
  <c r="B99" i="56"/>
  <c r="E21" i="56"/>
  <c r="D21" i="56"/>
  <c r="A21" i="56" s="1"/>
  <c r="C21" i="56"/>
  <c r="B21" i="56"/>
  <c r="E407" i="56"/>
  <c r="D407" i="56"/>
  <c r="A407" i="56" s="1"/>
  <c r="C407" i="56"/>
  <c r="B407" i="56"/>
  <c r="E422" i="56"/>
  <c r="D422" i="56"/>
  <c r="A422" i="56" s="1"/>
  <c r="C422" i="56"/>
  <c r="B422" i="56"/>
  <c r="E19" i="56"/>
  <c r="D19" i="56"/>
  <c r="A19" i="56" s="1"/>
  <c r="C19" i="56"/>
  <c r="B19" i="56"/>
  <c r="E193" i="56"/>
  <c r="D193" i="56"/>
  <c r="A193" i="56" s="1"/>
  <c r="C193" i="56"/>
  <c r="B193" i="56"/>
  <c r="E296" i="56"/>
  <c r="D296" i="56"/>
  <c r="A296" i="56" s="1"/>
  <c r="C296" i="56"/>
  <c r="B296" i="56"/>
  <c r="E61" i="56"/>
  <c r="D61" i="56"/>
  <c r="A61" i="56" s="1"/>
  <c r="C61" i="56"/>
  <c r="B61" i="56"/>
  <c r="E368" i="56"/>
  <c r="D368" i="56"/>
  <c r="A368" i="56" s="1"/>
  <c r="C368" i="56"/>
  <c r="B368" i="56"/>
  <c r="E363" i="56"/>
  <c r="D363" i="56"/>
  <c r="A363" i="56" s="1"/>
  <c r="C363" i="56"/>
  <c r="B363" i="56"/>
  <c r="E286" i="56"/>
  <c r="D286" i="56"/>
  <c r="A286" i="56" s="1"/>
  <c r="C286" i="56"/>
  <c r="B286" i="56"/>
  <c r="E159" i="56"/>
  <c r="D159" i="56"/>
  <c r="A159" i="56" s="1"/>
  <c r="C159" i="56"/>
  <c r="B159" i="56"/>
  <c r="E41" i="56"/>
  <c r="D41" i="56"/>
  <c r="A41" i="56" s="1"/>
  <c r="C41" i="56"/>
  <c r="B41" i="56"/>
  <c r="E48" i="56"/>
  <c r="D48" i="56"/>
  <c r="A48" i="56" s="1"/>
  <c r="C48" i="56"/>
  <c r="B48" i="56"/>
  <c r="E79" i="56"/>
  <c r="D79" i="56"/>
  <c r="A79" i="56" s="1"/>
  <c r="C79" i="56"/>
  <c r="B79" i="56"/>
  <c r="E211" i="56"/>
  <c r="D211" i="56"/>
  <c r="A211" i="56" s="1"/>
  <c r="C211" i="56"/>
  <c r="B211" i="56"/>
  <c r="E49" i="56"/>
  <c r="D49" i="56"/>
  <c r="A49" i="56" s="1"/>
  <c r="C49" i="56"/>
  <c r="B49" i="56"/>
  <c r="E52" i="56"/>
  <c r="D52" i="56"/>
  <c r="A52" i="56" s="1"/>
  <c r="C52" i="56"/>
  <c r="B52" i="56"/>
  <c r="E452" i="56"/>
  <c r="D452" i="56"/>
  <c r="A452" i="56" s="1"/>
  <c r="C452" i="56"/>
  <c r="B452" i="56"/>
  <c r="E447" i="56"/>
  <c r="D447" i="56"/>
  <c r="A447" i="56" s="1"/>
  <c r="C447" i="56"/>
  <c r="B447" i="56"/>
  <c r="E435" i="56"/>
  <c r="D435" i="56"/>
  <c r="A435" i="56" s="1"/>
  <c r="C435" i="56"/>
  <c r="B435" i="56"/>
  <c r="E300" i="56"/>
  <c r="D300" i="56"/>
  <c r="A300" i="56" s="1"/>
  <c r="C300" i="56"/>
  <c r="B300" i="56"/>
  <c r="E394" i="56"/>
  <c r="D394" i="56"/>
  <c r="A394" i="56" s="1"/>
  <c r="C394" i="56"/>
  <c r="B394" i="56"/>
  <c r="E438" i="56"/>
  <c r="D438" i="56"/>
  <c r="A438" i="56" s="1"/>
  <c r="C438" i="56"/>
  <c r="B438" i="56"/>
  <c r="E379" i="56"/>
  <c r="D379" i="56"/>
  <c r="A379" i="56" s="1"/>
  <c r="C379" i="56"/>
  <c r="B379" i="56"/>
  <c r="E428" i="56"/>
  <c r="D428" i="56"/>
  <c r="A428" i="56" s="1"/>
  <c r="C428" i="56"/>
  <c r="B428" i="56"/>
  <c r="E207" i="56"/>
  <c r="D207" i="56"/>
  <c r="A207" i="56" s="1"/>
  <c r="C207" i="56"/>
  <c r="B207" i="56"/>
  <c r="E251" i="56"/>
  <c r="D251" i="56"/>
  <c r="A251" i="56" s="1"/>
  <c r="C251" i="56"/>
  <c r="B251" i="56"/>
  <c r="E89" i="56"/>
  <c r="D89" i="56"/>
  <c r="A89" i="56" s="1"/>
  <c r="C89" i="56"/>
  <c r="B89" i="56"/>
  <c r="E241" i="56"/>
  <c r="D241" i="56"/>
  <c r="A241" i="56" s="1"/>
  <c r="C241" i="56"/>
  <c r="B241" i="56"/>
  <c r="E263" i="56"/>
  <c r="D263" i="56"/>
  <c r="A263" i="56" s="1"/>
  <c r="C263" i="56"/>
  <c r="B263" i="56"/>
  <c r="E206" i="56"/>
  <c r="D206" i="56"/>
  <c r="A206" i="56" s="1"/>
  <c r="C206" i="56"/>
  <c r="B206" i="56"/>
  <c r="E169" i="56"/>
  <c r="D169" i="56"/>
  <c r="A169" i="56" s="1"/>
  <c r="C169" i="56"/>
  <c r="B169" i="56"/>
  <c r="E391" i="56"/>
  <c r="D391" i="56"/>
  <c r="A391" i="56" s="1"/>
  <c r="C391" i="56"/>
  <c r="B391" i="56"/>
  <c r="E242" i="56"/>
  <c r="D242" i="56"/>
  <c r="A242" i="56" s="1"/>
  <c r="C242" i="56"/>
  <c r="B242" i="56"/>
  <c r="E382" i="56"/>
  <c r="D382" i="56"/>
  <c r="A382" i="56" s="1"/>
  <c r="C382" i="56"/>
  <c r="B382" i="56"/>
  <c r="E121" i="56"/>
  <c r="D121" i="56"/>
  <c r="A121" i="56" s="1"/>
  <c r="C121" i="56"/>
  <c r="B121" i="56"/>
  <c r="E183" i="56"/>
  <c r="D183" i="56"/>
  <c r="A183" i="56" s="1"/>
  <c r="C183" i="56"/>
  <c r="B183" i="56"/>
  <c r="E1" i="56"/>
  <c r="D1" i="56"/>
  <c r="A1" i="56" s="1"/>
  <c r="C1" i="56"/>
  <c r="B1" i="56"/>
  <c r="E112" i="56"/>
  <c r="D112" i="56"/>
  <c r="A112" i="56" s="1"/>
  <c r="C112" i="56"/>
  <c r="B112" i="56"/>
  <c r="E187" i="56"/>
  <c r="D187" i="56"/>
  <c r="A187" i="56" s="1"/>
  <c r="C187" i="56"/>
  <c r="B187" i="56"/>
  <c r="E100" i="56"/>
  <c r="D100" i="56"/>
  <c r="A100" i="56" s="1"/>
  <c r="C100" i="56"/>
  <c r="B100" i="56"/>
  <c r="E268" i="56"/>
  <c r="D268" i="56"/>
  <c r="A268" i="56" s="1"/>
  <c r="C268" i="56"/>
  <c r="B268" i="56"/>
  <c r="E197" i="56"/>
  <c r="D197" i="56"/>
  <c r="A197" i="56" s="1"/>
  <c r="C197" i="56"/>
  <c r="B197" i="56"/>
  <c r="E50" i="56"/>
  <c r="D50" i="56"/>
  <c r="A50" i="56" s="1"/>
  <c r="C50" i="56"/>
  <c r="B50" i="56"/>
  <c r="E405" i="56"/>
  <c r="D405" i="56"/>
  <c r="A405" i="56" s="1"/>
  <c r="C405" i="56"/>
  <c r="B405" i="56"/>
  <c r="E150" i="56"/>
  <c r="D150" i="56"/>
  <c r="A150" i="56" s="1"/>
  <c r="C150" i="56"/>
  <c r="B150" i="56"/>
  <c r="E177" i="56"/>
  <c r="D177" i="56"/>
  <c r="A177" i="56" s="1"/>
  <c r="C177" i="56"/>
  <c r="B177" i="56"/>
  <c r="E322" i="56"/>
  <c r="D322" i="56"/>
  <c r="A322" i="56" s="1"/>
  <c r="C322" i="56"/>
  <c r="B322" i="56"/>
  <c r="F217" i="56"/>
  <c r="E217" i="56"/>
  <c r="D217" i="56"/>
  <c r="A217" i="56" s="1"/>
  <c r="C217" i="56"/>
  <c r="B217" i="56"/>
  <c r="F304" i="56"/>
  <c r="E304" i="56"/>
  <c r="D304" i="56"/>
  <c r="A304" i="56" s="1"/>
  <c r="C304" i="56"/>
  <c r="B304" i="56"/>
  <c r="F256" i="56"/>
  <c r="E256" i="56"/>
  <c r="D256" i="56"/>
  <c r="A256" i="56" s="1"/>
  <c r="C256" i="56"/>
  <c r="B256" i="56"/>
  <c r="F451" i="56"/>
  <c r="E451" i="56"/>
  <c r="D451" i="56"/>
  <c r="A451" i="56" s="1"/>
  <c r="C451" i="56"/>
  <c r="B451" i="56"/>
  <c r="F401" i="56"/>
  <c r="E401" i="56"/>
  <c r="D401" i="56"/>
  <c r="A401" i="56" s="1"/>
  <c r="C401" i="56"/>
  <c r="B401" i="56"/>
  <c r="F357" i="56"/>
  <c r="E357" i="56"/>
  <c r="D357" i="56"/>
  <c r="A357" i="56" s="1"/>
  <c r="C357" i="56"/>
  <c r="B357" i="56"/>
  <c r="F134" i="56"/>
  <c r="E134" i="56"/>
  <c r="D134" i="56"/>
  <c r="A134" i="56" s="1"/>
  <c r="C134" i="56"/>
  <c r="B134" i="56"/>
  <c r="F72" i="56"/>
  <c r="E72" i="56"/>
  <c r="D72" i="56"/>
  <c r="A72" i="56" s="1"/>
  <c r="C72" i="56"/>
  <c r="B72" i="56"/>
  <c r="F321" i="56"/>
  <c r="E321" i="56"/>
  <c r="D321" i="56"/>
  <c r="A321" i="56" s="1"/>
  <c r="C321" i="56"/>
  <c r="B321" i="56"/>
  <c r="F223" i="56"/>
  <c r="E223" i="56"/>
  <c r="D223" i="56"/>
  <c r="A223" i="56" s="1"/>
  <c r="C223" i="56"/>
  <c r="B223" i="56"/>
  <c r="F320" i="56"/>
  <c r="E320" i="56"/>
  <c r="D320" i="56"/>
  <c r="A320" i="56" s="1"/>
  <c r="C320" i="56"/>
  <c r="B320" i="56"/>
  <c r="F292" i="56"/>
  <c r="E292" i="56"/>
  <c r="D292" i="56"/>
  <c r="A292" i="56" s="1"/>
  <c r="C292" i="56"/>
  <c r="B292" i="56"/>
  <c r="F334" i="56"/>
  <c r="E334" i="56"/>
  <c r="D334" i="56"/>
  <c r="A334" i="56" s="1"/>
  <c r="C334" i="56"/>
  <c r="B334" i="56"/>
  <c r="F255" i="56"/>
  <c r="E255" i="56"/>
  <c r="D255" i="56"/>
  <c r="A255" i="56" s="1"/>
  <c r="C255" i="56"/>
  <c r="B255" i="56"/>
  <c r="F331" i="56"/>
  <c r="E331" i="56"/>
  <c r="D331" i="56"/>
  <c r="A331" i="56" s="1"/>
  <c r="C331" i="56"/>
  <c r="B331" i="56"/>
  <c r="F55" i="56"/>
  <c r="E55" i="56"/>
  <c r="D55" i="56"/>
  <c r="A55" i="56" s="1"/>
  <c r="C55" i="56"/>
  <c r="B55" i="56"/>
  <c r="F47" i="56"/>
  <c r="E47" i="56"/>
  <c r="D47" i="56"/>
  <c r="A47" i="56" s="1"/>
  <c r="C47" i="56"/>
  <c r="B47" i="56"/>
  <c r="F307" i="56"/>
  <c r="E307" i="56"/>
  <c r="D307" i="56"/>
  <c r="A307" i="56" s="1"/>
  <c r="C307" i="56"/>
  <c r="B307" i="56"/>
  <c r="F339" i="56"/>
  <c r="E339" i="56"/>
  <c r="D339" i="56"/>
  <c r="A339" i="56" s="1"/>
  <c r="C339" i="56"/>
  <c r="B339" i="56"/>
  <c r="F426" i="56"/>
  <c r="E426" i="56"/>
  <c r="D426" i="56"/>
  <c r="A426" i="56" s="1"/>
  <c r="C426" i="56"/>
  <c r="B426" i="56"/>
  <c r="F315" i="56"/>
  <c r="E315" i="56"/>
  <c r="D315" i="56"/>
  <c r="A315" i="56" s="1"/>
  <c r="C315" i="56"/>
  <c r="B315" i="56"/>
  <c r="E436" i="56"/>
  <c r="D436" i="56"/>
  <c r="A436" i="56" s="1"/>
  <c r="C436" i="56"/>
  <c r="B436" i="56"/>
  <c r="E439" i="56"/>
  <c r="D439" i="56"/>
  <c r="A439" i="56" s="1"/>
  <c r="C439" i="56"/>
  <c r="B439" i="56"/>
  <c r="E440" i="56"/>
  <c r="D440" i="56"/>
  <c r="A440" i="56" s="1"/>
  <c r="C440" i="56"/>
  <c r="B440" i="56"/>
  <c r="E410" i="56"/>
  <c r="D410" i="56"/>
  <c r="A410" i="56" s="1"/>
  <c r="C410" i="56"/>
  <c r="B410" i="56"/>
  <c r="E67" i="56"/>
  <c r="D67" i="56"/>
  <c r="A67" i="56" s="1"/>
  <c r="C67" i="56"/>
  <c r="B67" i="56"/>
  <c r="E409" i="56"/>
  <c r="D409" i="56"/>
  <c r="A409" i="56" s="1"/>
  <c r="C409" i="56"/>
  <c r="B409" i="56"/>
  <c r="E29" i="56"/>
  <c r="D29" i="56"/>
  <c r="A29" i="56" s="1"/>
  <c r="C29" i="56"/>
  <c r="B29" i="56"/>
  <c r="E86" i="56"/>
  <c r="D86" i="56"/>
  <c r="A86" i="56" s="1"/>
  <c r="C86" i="56"/>
  <c r="B86" i="56"/>
  <c r="E348" i="56"/>
  <c r="D348" i="56"/>
  <c r="A348" i="56" s="1"/>
  <c r="C348" i="56"/>
  <c r="B348" i="56"/>
  <c r="E65" i="56"/>
  <c r="D65" i="56"/>
  <c r="A65" i="56" s="1"/>
  <c r="C65" i="56"/>
  <c r="B65" i="56"/>
  <c r="E26" i="56"/>
  <c r="D26" i="56"/>
  <c r="A26" i="56" s="1"/>
  <c r="C26" i="56"/>
  <c r="B26" i="56"/>
  <c r="E205" i="56"/>
  <c r="D205" i="56"/>
  <c r="A205" i="56" s="1"/>
  <c r="C205" i="56"/>
  <c r="B205" i="56"/>
  <c r="E420" i="56"/>
  <c r="D420" i="56"/>
  <c r="A420" i="56" s="1"/>
  <c r="C420" i="56"/>
  <c r="B420" i="56"/>
  <c r="E373" i="56"/>
  <c r="D373" i="56"/>
  <c r="A373" i="56" s="1"/>
  <c r="C373" i="56"/>
  <c r="B373" i="56"/>
  <c r="E71" i="56"/>
  <c r="D71" i="56"/>
  <c r="A71" i="56" s="1"/>
  <c r="C71" i="56"/>
  <c r="B71" i="56"/>
  <c r="E64" i="56"/>
  <c r="D64" i="56"/>
  <c r="A64" i="56" s="1"/>
  <c r="C64" i="56"/>
  <c r="B64" i="56"/>
  <c r="E425" i="56"/>
  <c r="D425" i="56"/>
  <c r="A425" i="56" s="1"/>
  <c r="C425" i="56"/>
  <c r="B425" i="56"/>
  <c r="E84" i="56"/>
  <c r="D84" i="56"/>
  <c r="A84" i="56" s="1"/>
  <c r="C84" i="56"/>
  <c r="B84" i="56"/>
  <c r="E398" i="56"/>
  <c r="D398" i="56"/>
  <c r="A398" i="56" s="1"/>
  <c r="C398" i="56"/>
  <c r="B398" i="56"/>
  <c r="E189" i="56"/>
  <c r="D189" i="56"/>
  <c r="A189" i="56" s="1"/>
  <c r="C189" i="56"/>
  <c r="B189" i="56"/>
  <c r="E185" i="56"/>
  <c r="D185" i="56"/>
  <c r="A185" i="56" s="1"/>
  <c r="C185" i="56"/>
  <c r="B185" i="56"/>
  <c r="E128" i="56"/>
  <c r="D128" i="56"/>
  <c r="A128" i="56" s="1"/>
  <c r="C128" i="56"/>
  <c r="B128" i="56"/>
  <c r="E143" i="56"/>
  <c r="D143" i="56"/>
  <c r="A143" i="56" s="1"/>
  <c r="C143" i="56"/>
  <c r="B143" i="56"/>
  <c r="E232" i="56"/>
  <c r="D232" i="56"/>
  <c r="A232" i="56" s="1"/>
  <c r="C232" i="56"/>
  <c r="B232" i="56"/>
  <c r="E16" i="56"/>
  <c r="D16" i="56"/>
  <c r="A16" i="56" s="1"/>
  <c r="C16" i="56"/>
  <c r="B16" i="56"/>
  <c r="E280" i="56"/>
  <c r="D280" i="56"/>
  <c r="A280" i="56" s="1"/>
  <c r="C280" i="56"/>
  <c r="B280" i="56"/>
  <c r="E14" i="56"/>
  <c r="D14" i="56"/>
  <c r="A14" i="56" s="1"/>
  <c r="C14" i="56"/>
  <c r="B14" i="56"/>
  <c r="E174" i="56"/>
  <c r="D174" i="56"/>
  <c r="A174" i="56" s="1"/>
  <c r="C174" i="56"/>
  <c r="B174" i="56"/>
  <c r="E273" i="56"/>
  <c r="D273" i="56"/>
  <c r="A273" i="56" s="1"/>
  <c r="C273" i="56"/>
  <c r="B273" i="56"/>
  <c r="E76" i="56"/>
  <c r="D76" i="56"/>
  <c r="A76" i="56" s="1"/>
  <c r="C76" i="56"/>
  <c r="B76" i="56"/>
  <c r="E10" i="56"/>
  <c r="D10" i="56"/>
  <c r="A10" i="56" s="1"/>
  <c r="C10" i="56"/>
  <c r="B10" i="56"/>
  <c r="E342" i="56"/>
  <c r="D342" i="56"/>
  <c r="A342" i="56" s="1"/>
  <c r="C342" i="56"/>
  <c r="B342" i="56"/>
  <c r="E153" i="56"/>
  <c r="D153" i="56"/>
  <c r="A153" i="56" s="1"/>
  <c r="C153" i="56"/>
  <c r="B153" i="56"/>
  <c r="E28" i="56"/>
  <c r="D28" i="56"/>
  <c r="A28" i="56" s="1"/>
  <c r="C28" i="56"/>
  <c r="B28" i="56"/>
  <c r="E74" i="56"/>
  <c r="D74" i="56"/>
  <c r="A74" i="56" s="1"/>
  <c r="C74" i="56"/>
  <c r="B74" i="56"/>
  <c r="E24" i="56"/>
  <c r="D24" i="56"/>
  <c r="A24" i="56" s="1"/>
  <c r="C24" i="56"/>
  <c r="B24" i="56"/>
  <c r="E308" i="56"/>
  <c r="D308" i="56"/>
  <c r="A308" i="56" s="1"/>
  <c r="C308" i="56"/>
  <c r="B308" i="56"/>
  <c r="E216" i="56"/>
  <c r="D216" i="56"/>
  <c r="A216" i="56" s="1"/>
  <c r="C216" i="56"/>
  <c r="B216" i="56"/>
  <c r="E173" i="56"/>
  <c r="D173" i="56"/>
  <c r="A173" i="56" s="1"/>
  <c r="C173" i="56"/>
  <c r="B173" i="56"/>
  <c r="E119" i="56"/>
  <c r="D119" i="56"/>
  <c r="A119" i="56" s="1"/>
  <c r="C119" i="56"/>
  <c r="B119" i="56"/>
  <c r="E309" i="56"/>
  <c r="D309" i="56"/>
  <c r="A309" i="56" s="1"/>
  <c r="C309" i="56"/>
  <c r="B309" i="56"/>
  <c r="E9" i="56"/>
  <c r="D9" i="56"/>
  <c r="A9" i="56" s="1"/>
  <c r="C9" i="56"/>
  <c r="B9" i="56"/>
  <c r="E146" i="56"/>
  <c r="D146" i="56"/>
  <c r="A146" i="56" s="1"/>
  <c r="C146" i="56"/>
  <c r="B146" i="56"/>
  <c r="E442" i="56"/>
  <c r="D442" i="56"/>
  <c r="A442" i="56" s="1"/>
  <c r="C442" i="56"/>
  <c r="B442" i="56"/>
  <c r="E417" i="56"/>
  <c r="D417" i="56"/>
  <c r="A417" i="56" s="1"/>
  <c r="C417" i="56"/>
  <c r="B417" i="56"/>
  <c r="E180" i="56"/>
  <c r="D180" i="56"/>
  <c r="A180" i="56" s="1"/>
  <c r="C180" i="56"/>
  <c r="B180" i="56"/>
  <c r="E138" i="56"/>
  <c r="D138" i="56"/>
  <c r="A138" i="56" s="1"/>
  <c r="C138" i="56"/>
  <c r="B138" i="56"/>
  <c r="E302" i="56"/>
  <c r="D302" i="56"/>
  <c r="A302" i="56" s="1"/>
  <c r="C302" i="56"/>
  <c r="B302" i="56"/>
  <c r="E212" i="56"/>
  <c r="D212" i="56"/>
  <c r="A212" i="56" s="1"/>
  <c r="C212" i="56"/>
  <c r="B212" i="56"/>
  <c r="E181" i="56"/>
  <c r="D181" i="56"/>
  <c r="A181" i="56" s="1"/>
  <c r="C181" i="56"/>
  <c r="B181" i="56"/>
  <c r="E192" i="56"/>
  <c r="D192" i="56"/>
  <c r="A192" i="56" s="1"/>
  <c r="C192" i="56"/>
  <c r="B192" i="56"/>
  <c r="E139" i="56"/>
  <c r="D139" i="56"/>
  <c r="A139" i="56" s="1"/>
  <c r="C139" i="56"/>
  <c r="B139" i="56"/>
  <c r="E105" i="56"/>
  <c r="D105" i="56"/>
  <c r="A105" i="56" s="1"/>
  <c r="C105" i="56"/>
  <c r="B105" i="56"/>
  <c r="E102" i="56"/>
  <c r="D102" i="56"/>
  <c r="A102" i="56" s="1"/>
  <c r="C102" i="56"/>
  <c r="B102" i="56"/>
  <c r="E214" i="56"/>
  <c r="D214" i="56"/>
  <c r="A214" i="56" s="1"/>
  <c r="C214" i="56"/>
  <c r="B214" i="56"/>
  <c r="E282" i="56"/>
  <c r="D282" i="56"/>
  <c r="A282" i="56" s="1"/>
  <c r="C282" i="56"/>
  <c r="B282" i="56"/>
  <c r="E218" i="56"/>
  <c r="D218" i="56"/>
  <c r="A218" i="56" s="1"/>
  <c r="C218" i="56"/>
  <c r="B218" i="56"/>
  <c r="E377" i="56"/>
  <c r="D377" i="56"/>
  <c r="A377" i="56" s="1"/>
  <c r="C377" i="56"/>
  <c r="B377" i="56"/>
  <c r="E453" i="56"/>
  <c r="D453" i="56"/>
  <c r="A453" i="56" s="1"/>
  <c r="C453" i="56"/>
  <c r="B453" i="56"/>
  <c r="E221" i="56"/>
  <c r="D221" i="56"/>
  <c r="A221" i="56" s="1"/>
  <c r="C221" i="56"/>
  <c r="B221" i="56"/>
  <c r="E88" i="56"/>
  <c r="D88" i="56"/>
  <c r="A88" i="56" s="1"/>
  <c r="C88" i="56"/>
  <c r="B88" i="56"/>
  <c r="E450" i="56"/>
  <c r="D450" i="56"/>
  <c r="A450" i="56" s="1"/>
  <c r="C450" i="56"/>
  <c r="B450" i="56"/>
  <c r="E456" i="56"/>
  <c r="D456" i="56"/>
  <c r="A456" i="56" s="1"/>
  <c r="C456" i="56"/>
  <c r="B456" i="56"/>
  <c r="E158" i="56"/>
  <c r="D158" i="56"/>
  <c r="A158" i="56" s="1"/>
  <c r="C158" i="56"/>
  <c r="B158" i="56"/>
  <c r="E434" i="56"/>
  <c r="D434" i="56"/>
  <c r="A434" i="56" s="1"/>
  <c r="C434" i="56"/>
  <c r="B434" i="56"/>
  <c r="E437" i="56"/>
  <c r="D437" i="56"/>
  <c r="A437" i="56" s="1"/>
  <c r="C437" i="56"/>
  <c r="B437" i="56"/>
  <c r="E424" i="56"/>
  <c r="D424" i="56"/>
  <c r="A424" i="56" s="1"/>
  <c r="C424" i="56"/>
  <c r="B424" i="56"/>
  <c r="E421" i="56"/>
  <c r="D421" i="56"/>
  <c r="A421" i="56" s="1"/>
  <c r="C421" i="56"/>
  <c r="B421" i="56"/>
  <c r="E448" i="56"/>
  <c r="D448" i="56"/>
  <c r="A448" i="56" s="1"/>
  <c r="C448" i="56"/>
  <c r="B448" i="56"/>
  <c r="E386" i="56"/>
  <c r="D386" i="56"/>
  <c r="A386" i="56" s="1"/>
  <c r="C386" i="56"/>
  <c r="B386" i="56"/>
  <c r="E166" i="56"/>
  <c r="D166" i="56"/>
  <c r="A166" i="56" s="1"/>
  <c r="C166" i="56"/>
  <c r="B166" i="56"/>
  <c r="E203" i="56"/>
  <c r="D203" i="56"/>
  <c r="A203" i="56" s="1"/>
  <c r="C203" i="56"/>
  <c r="B203" i="56"/>
  <c r="E17" i="56"/>
  <c r="D17" i="56"/>
  <c r="A17" i="56" s="1"/>
  <c r="C17" i="56"/>
  <c r="B17" i="56"/>
  <c r="E244" i="56"/>
  <c r="D244" i="56"/>
  <c r="A244" i="56" s="1"/>
  <c r="C244" i="56"/>
  <c r="B244" i="56"/>
  <c r="E381" i="56"/>
  <c r="D381" i="56"/>
  <c r="A381" i="56" s="1"/>
  <c r="C381" i="56"/>
  <c r="B381" i="56"/>
  <c r="E171" i="56"/>
  <c r="D171" i="56"/>
  <c r="A171" i="56" s="1"/>
  <c r="C171" i="56"/>
  <c r="B171" i="56"/>
  <c r="E63" i="56"/>
  <c r="D63" i="56"/>
  <c r="A63" i="56" s="1"/>
  <c r="C63" i="56"/>
  <c r="B63" i="56"/>
  <c r="E365" i="56"/>
  <c r="D365" i="56"/>
  <c r="A365" i="56" s="1"/>
  <c r="C365" i="56"/>
  <c r="B365" i="56"/>
  <c r="E224" i="56"/>
  <c r="D224" i="56"/>
  <c r="A224" i="56" s="1"/>
  <c r="C224" i="56"/>
  <c r="B224" i="56"/>
  <c r="E136" i="56"/>
  <c r="D136" i="56"/>
  <c r="A136" i="56" s="1"/>
  <c r="C136" i="56"/>
  <c r="B136" i="56"/>
  <c r="E366" i="56"/>
  <c r="D366" i="56"/>
  <c r="A366" i="56" s="1"/>
  <c r="C366" i="56"/>
  <c r="B366" i="56"/>
  <c r="E248" i="56"/>
  <c r="D248" i="56"/>
  <c r="A248" i="56" s="1"/>
  <c r="C248" i="56"/>
  <c r="B248" i="56"/>
  <c r="E25" i="56"/>
  <c r="D25" i="56"/>
  <c r="A25" i="56" s="1"/>
  <c r="C25" i="56"/>
  <c r="B25" i="56"/>
  <c r="E406" i="56"/>
  <c r="D406" i="56"/>
  <c r="A406" i="56" s="1"/>
  <c r="C406" i="56"/>
  <c r="B406" i="56"/>
  <c r="E277" i="56"/>
  <c r="D277" i="56"/>
  <c r="A277" i="56" s="1"/>
  <c r="C277" i="56"/>
  <c r="B277" i="56"/>
  <c r="E33" i="56"/>
  <c r="D33" i="56"/>
  <c r="A33" i="56" s="1"/>
  <c r="C33" i="56"/>
  <c r="B33" i="56"/>
  <c r="E346" i="56"/>
  <c r="D346" i="56"/>
  <c r="A346" i="56" s="1"/>
  <c r="C346" i="56"/>
  <c r="B346" i="56"/>
  <c r="E182" i="56"/>
  <c r="D182" i="56"/>
  <c r="A182" i="56" s="1"/>
  <c r="C182" i="56"/>
  <c r="B182" i="56"/>
  <c r="E130" i="56"/>
  <c r="D130" i="56"/>
  <c r="A130" i="56" s="1"/>
  <c r="C130" i="56"/>
  <c r="B130" i="56"/>
  <c r="E126" i="56"/>
  <c r="D126" i="56"/>
  <c r="A126" i="56" s="1"/>
  <c r="C126" i="56"/>
  <c r="B126" i="56"/>
  <c r="E461" i="56"/>
  <c r="D461" i="56"/>
  <c r="A461" i="56" s="1"/>
  <c r="C461" i="56"/>
  <c r="B461" i="56"/>
  <c r="E178" i="56"/>
  <c r="D178" i="56"/>
  <c r="A178" i="56" s="1"/>
  <c r="C178" i="56"/>
  <c r="B178" i="56"/>
  <c r="E73" i="56"/>
  <c r="D73" i="56"/>
  <c r="A73" i="56" s="1"/>
  <c r="C73" i="56"/>
  <c r="B73" i="56"/>
  <c r="E353" i="56"/>
  <c r="D353" i="56"/>
  <c r="A353" i="56" s="1"/>
  <c r="C353" i="56"/>
  <c r="B353" i="56"/>
  <c r="E191" i="56"/>
  <c r="D191" i="56"/>
  <c r="A191" i="56" s="1"/>
  <c r="C191" i="56"/>
  <c r="B191" i="56"/>
  <c r="E127" i="56"/>
  <c r="D127" i="56"/>
  <c r="A127" i="56" s="1"/>
  <c r="C127" i="56"/>
  <c r="B127" i="56"/>
  <c r="E404" i="56"/>
  <c r="D404" i="56"/>
  <c r="A404" i="56" s="1"/>
  <c r="C404" i="56"/>
  <c r="B404" i="56"/>
  <c r="E364" i="56"/>
  <c r="D364" i="56"/>
  <c r="A364" i="56" s="1"/>
  <c r="C364" i="56"/>
  <c r="B364" i="56"/>
  <c r="E389" i="56"/>
  <c r="D389" i="56"/>
  <c r="A389" i="56" s="1"/>
  <c r="C389" i="56"/>
  <c r="B389" i="56"/>
  <c r="E42" i="56"/>
  <c r="D42" i="56"/>
  <c r="A42" i="56" s="1"/>
  <c r="C42" i="56"/>
  <c r="B42" i="56"/>
  <c r="E449" i="56"/>
  <c r="D449" i="56"/>
  <c r="A449" i="56" s="1"/>
  <c r="C449" i="56"/>
  <c r="B449" i="56"/>
  <c r="E317" i="56"/>
  <c r="D317" i="56"/>
  <c r="A317" i="56" s="1"/>
  <c r="C317" i="56"/>
  <c r="B317" i="56"/>
  <c r="E369" i="56"/>
  <c r="D369" i="56"/>
  <c r="A369" i="56" s="1"/>
  <c r="C369" i="56"/>
  <c r="B369" i="56"/>
  <c r="E337" i="56"/>
  <c r="D337" i="56"/>
  <c r="A337" i="56" s="1"/>
  <c r="C337" i="56"/>
  <c r="B337" i="56"/>
  <c r="E186" i="56"/>
  <c r="D186" i="56"/>
  <c r="A186" i="56" s="1"/>
  <c r="C186" i="56"/>
  <c r="B186" i="56"/>
  <c r="E133" i="56"/>
  <c r="D133" i="56"/>
  <c r="A133" i="56" s="1"/>
  <c r="C133" i="56"/>
  <c r="B133" i="56"/>
  <c r="E335" i="56"/>
  <c r="D335" i="56"/>
  <c r="A335" i="56" s="1"/>
  <c r="C335" i="56"/>
  <c r="B335" i="56"/>
  <c r="E228" i="56"/>
  <c r="D228" i="56"/>
  <c r="A228" i="56" s="1"/>
  <c r="C228" i="56"/>
  <c r="B228" i="56"/>
  <c r="E60" i="56"/>
  <c r="D60" i="56"/>
  <c r="A60" i="56" s="1"/>
  <c r="C60" i="56"/>
  <c r="B60" i="56"/>
  <c r="E306" i="56"/>
  <c r="D306" i="56"/>
  <c r="A306" i="56" s="1"/>
  <c r="C306" i="56"/>
  <c r="B306" i="56"/>
  <c r="E140" i="56"/>
  <c r="D140" i="56"/>
  <c r="A140" i="56" s="1"/>
  <c r="C140" i="56"/>
  <c r="B140" i="56"/>
  <c r="E370" i="56"/>
  <c r="D370" i="56"/>
  <c r="A370" i="56" s="1"/>
  <c r="C370" i="56"/>
  <c r="B370" i="56"/>
  <c r="E347" i="56"/>
  <c r="D347" i="56"/>
  <c r="A347" i="56" s="1"/>
  <c r="C347" i="56"/>
  <c r="B347" i="56"/>
  <c r="E103" i="56"/>
  <c r="D103" i="56"/>
  <c r="A103" i="56" s="1"/>
  <c r="C103" i="56"/>
  <c r="B103" i="56"/>
  <c r="E132" i="56"/>
  <c r="D132" i="56"/>
  <c r="A132" i="56" s="1"/>
  <c r="C132" i="56"/>
  <c r="B132" i="56"/>
  <c r="E120" i="56"/>
  <c r="D120" i="56"/>
  <c r="A120" i="56" s="1"/>
  <c r="C120" i="56"/>
  <c r="B120" i="56"/>
  <c r="E22" i="56"/>
  <c r="D22" i="56"/>
  <c r="A22" i="56" s="1"/>
  <c r="C22" i="56"/>
  <c r="B22" i="56"/>
  <c r="E299" i="56"/>
  <c r="D299" i="56"/>
  <c r="A299" i="56" s="1"/>
  <c r="C299" i="56"/>
  <c r="B299" i="56"/>
  <c r="E459" i="56"/>
  <c r="D459" i="56"/>
  <c r="A459" i="56" s="1"/>
  <c r="C459" i="56"/>
  <c r="B459" i="56"/>
  <c r="E81" i="56"/>
  <c r="D81" i="56"/>
  <c r="A81" i="56" s="1"/>
  <c r="C81" i="56"/>
  <c r="B81" i="56"/>
  <c r="E274" i="56"/>
  <c r="D274" i="56"/>
  <c r="A274" i="56" s="1"/>
  <c r="C274" i="56"/>
  <c r="B274" i="56"/>
  <c r="E396" i="56"/>
  <c r="D396" i="56"/>
  <c r="A396" i="56" s="1"/>
  <c r="C396" i="56"/>
  <c r="B396" i="56"/>
  <c r="E326" i="56"/>
  <c r="D326" i="56"/>
  <c r="A326" i="56" s="1"/>
  <c r="C326" i="56"/>
  <c r="B326" i="56"/>
  <c r="E413" i="56"/>
  <c r="D413" i="56"/>
  <c r="A413" i="56" s="1"/>
  <c r="C413" i="56"/>
  <c r="B413" i="56"/>
  <c r="E20" i="56"/>
  <c r="D20" i="56"/>
  <c r="A20" i="56" s="1"/>
  <c r="C20" i="56"/>
  <c r="B20" i="56"/>
  <c r="E157" i="56"/>
  <c r="D157" i="56"/>
  <c r="A157" i="56" s="1"/>
  <c r="C157" i="56"/>
  <c r="B157" i="56"/>
  <c r="E330" i="56"/>
  <c r="D330" i="56"/>
  <c r="A330" i="56" s="1"/>
  <c r="C330" i="56"/>
  <c r="B330" i="56"/>
  <c r="E209" i="56"/>
  <c r="D209" i="56"/>
  <c r="A209" i="56" s="1"/>
  <c r="C209" i="56"/>
  <c r="B209" i="56"/>
  <c r="E231" i="56"/>
  <c r="D231" i="56"/>
  <c r="A231" i="56" s="1"/>
  <c r="C231" i="56"/>
  <c r="B231" i="56"/>
  <c r="E222" i="56"/>
  <c r="D222" i="56"/>
  <c r="A222" i="56" s="1"/>
  <c r="C222" i="56"/>
  <c r="B222" i="56"/>
  <c r="E275" i="56"/>
  <c r="D275" i="56"/>
  <c r="A275" i="56" s="1"/>
  <c r="C275" i="56"/>
  <c r="B275" i="56"/>
  <c r="E354" i="56"/>
  <c r="D354" i="56"/>
  <c r="A354" i="56" s="1"/>
  <c r="C354" i="56"/>
  <c r="B354" i="56"/>
  <c r="E333" i="56"/>
  <c r="D333" i="56"/>
  <c r="A333" i="56" s="1"/>
  <c r="C333" i="56"/>
  <c r="B333" i="56"/>
  <c r="E30" i="56"/>
  <c r="D30" i="56"/>
  <c r="A30" i="56" s="1"/>
  <c r="C30" i="56"/>
  <c r="B30" i="56"/>
  <c r="E124" i="56"/>
  <c r="D124" i="56"/>
  <c r="A124" i="56" s="1"/>
  <c r="C124" i="56"/>
  <c r="B124" i="56"/>
  <c r="E3" i="56"/>
  <c r="D3" i="56"/>
  <c r="A3" i="56" s="1"/>
  <c r="C3" i="56"/>
  <c r="B3" i="56"/>
  <c r="E360" i="56"/>
  <c r="D360" i="56"/>
  <c r="A360" i="56" s="1"/>
  <c r="C360" i="56"/>
  <c r="B360" i="56"/>
  <c r="E75" i="56"/>
  <c r="D75" i="56"/>
  <c r="A75" i="56" s="1"/>
  <c r="C75" i="56"/>
  <c r="B75" i="56"/>
  <c r="E170" i="56"/>
  <c r="D170" i="56"/>
  <c r="A170" i="56" s="1"/>
  <c r="C170" i="56"/>
  <c r="B170" i="56"/>
  <c r="A979" i="54"/>
  <c r="B979" i="54"/>
  <c r="B245" i="57" s="1"/>
  <c r="C979" i="54"/>
  <c r="C245" i="57" s="1"/>
  <c r="D979" i="54"/>
  <c r="D245" i="57" s="1"/>
  <c r="E979" i="54"/>
  <c r="E245" i="57" s="1"/>
  <c r="A980" i="54"/>
  <c r="B980" i="54"/>
  <c r="B724" i="57" s="1"/>
  <c r="C980" i="54"/>
  <c r="C724" i="57" s="1"/>
  <c r="D980" i="54"/>
  <c r="D724" i="57" s="1"/>
  <c r="E980" i="54"/>
  <c r="E724" i="57" s="1"/>
  <c r="A981" i="54"/>
  <c r="B981" i="54"/>
  <c r="B189" i="57" s="1"/>
  <c r="C981" i="54"/>
  <c r="C189" i="57" s="1"/>
  <c r="D981" i="54"/>
  <c r="D189" i="57" s="1"/>
  <c r="E981" i="54"/>
  <c r="E189" i="57" s="1"/>
  <c r="A982" i="54"/>
  <c r="B982" i="54"/>
  <c r="B725" i="57" s="1"/>
  <c r="C982" i="54"/>
  <c r="C725" i="57" s="1"/>
  <c r="D982" i="54"/>
  <c r="D725" i="57" s="1"/>
  <c r="E982" i="54"/>
  <c r="E725" i="57" s="1"/>
  <c r="A983" i="54"/>
  <c r="B983" i="54"/>
  <c r="B169" i="57" s="1"/>
  <c r="C983" i="54"/>
  <c r="C169" i="57" s="1"/>
  <c r="D983" i="54"/>
  <c r="D169" i="57" s="1"/>
  <c r="E983" i="54"/>
  <c r="E169" i="57" s="1"/>
  <c r="A984" i="54"/>
  <c r="B984" i="54"/>
  <c r="B726" i="57" s="1"/>
  <c r="C984" i="54"/>
  <c r="C726" i="57" s="1"/>
  <c r="D984" i="54"/>
  <c r="D726" i="57" s="1"/>
  <c r="E984" i="54"/>
  <c r="E726" i="57" s="1"/>
  <c r="A985" i="54"/>
  <c r="B985" i="54"/>
  <c r="B727" i="57" s="1"/>
  <c r="C985" i="54"/>
  <c r="C727" i="57" s="1"/>
  <c r="D985" i="54"/>
  <c r="D727" i="57" s="1"/>
  <c r="E985" i="54"/>
  <c r="E727" i="57" s="1"/>
  <c r="A986" i="54"/>
  <c r="B986" i="54"/>
  <c r="B279" i="57" s="1"/>
  <c r="C986" i="54"/>
  <c r="C279" i="57" s="1"/>
  <c r="D986" i="54"/>
  <c r="D279" i="57" s="1"/>
  <c r="E986" i="54"/>
  <c r="E279" i="57" s="1"/>
  <c r="A987" i="54"/>
  <c r="B987" i="54"/>
  <c r="B728" i="57" s="1"/>
  <c r="C987" i="54"/>
  <c r="C728" i="57" s="1"/>
  <c r="D987" i="54"/>
  <c r="D728" i="57" s="1"/>
  <c r="E987" i="54"/>
  <c r="E728" i="57" s="1"/>
  <c r="A988" i="54"/>
  <c r="B988" i="54"/>
  <c r="B729" i="57" s="1"/>
  <c r="C988" i="54"/>
  <c r="C729" i="57" s="1"/>
  <c r="D988" i="54"/>
  <c r="D729" i="57" s="1"/>
  <c r="E988" i="54"/>
  <c r="E729" i="57" s="1"/>
  <c r="A989" i="54"/>
  <c r="B989" i="54"/>
  <c r="B730" i="57" s="1"/>
  <c r="C989" i="54"/>
  <c r="C730" i="57" s="1"/>
  <c r="D989" i="54"/>
  <c r="D730" i="57" s="1"/>
  <c r="E989" i="54"/>
  <c r="E730" i="57" s="1"/>
  <c r="A990" i="54"/>
  <c r="B990" i="54"/>
  <c r="B405" i="57" s="1"/>
  <c r="C990" i="54"/>
  <c r="C405" i="57" s="1"/>
  <c r="D990" i="54"/>
  <c r="D405" i="57" s="1"/>
  <c r="E990" i="54"/>
  <c r="E405" i="57" s="1"/>
  <c r="A991" i="54"/>
  <c r="B991" i="54"/>
  <c r="B460" i="57" s="1"/>
  <c r="C991" i="54"/>
  <c r="C460" i="57" s="1"/>
  <c r="D991" i="54"/>
  <c r="D460" i="57" s="1"/>
  <c r="E991" i="54"/>
  <c r="E460" i="57" s="1"/>
  <c r="A992" i="54"/>
  <c r="B992" i="54"/>
  <c r="B368" i="57" s="1"/>
  <c r="C992" i="54"/>
  <c r="C368" i="57" s="1"/>
  <c r="D992" i="54"/>
  <c r="D368" i="57" s="1"/>
  <c r="E992" i="54"/>
  <c r="E368" i="57" s="1"/>
  <c r="A993" i="54"/>
  <c r="B993" i="54"/>
  <c r="B445" i="57" s="1"/>
  <c r="C993" i="54"/>
  <c r="C445" i="57" s="1"/>
  <c r="D993" i="54"/>
  <c r="D445" i="57" s="1"/>
  <c r="E993" i="54"/>
  <c r="E445" i="57" s="1"/>
  <c r="A994" i="54"/>
  <c r="B994" i="54"/>
  <c r="B95" i="57" s="1"/>
  <c r="C994" i="54"/>
  <c r="C95" i="57" s="1"/>
  <c r="D994" i="54"/>
  <c r="D95" i="57" s="1"/>
  <c r="E994" i="54"/>
  <c r="E95" i="57" s="1"/>
  <c r="A995" i="54"/>
  <c r="B995" i="54"/>
  <c r="B731" i="57" s="1"/>
  <c r="C995" i="54"/>
  <c r="C731" i="57" s="1"/>
  <c r="D995" i="54"/>
  <c r="D731" i="57" s="1"/>
  <c r="E995" i="54"/>
  <c r="E731" i="57" s="1"/>
  <c r="A996" i="54"/>
  <c r="B996" i="54"/>
  <c r="B314" i="57" s="1"/>
  <c r="C996" i="54"/>
  <c r="C314" i="57" s="1"/>
  <c r="D996" i="54"/>
  <c r="D314" i="57" s="1"/>
  <c r="E996" i="54"/>
  <c r="E314" i="57" s="1"/>
  <c r="A997" i="54"/>
  <c r="B997" i="54"/>
  <c r="B92" i="57" s="1"/>
  <c r="C997" i="54"/>
  <c r="C92" i="57" s="1"/>
  <c r="D997" i="54"/>
  <c r="D92" i="57" s="1"/>
  <c r="E997" i="54"/>
  <c r="E92" i="57" s="1"/>
  <c r="A998" i="54"/>
  <c r="B998" i="54"/>
  <c r="B111" i="57" s="1"/>
  <c r="C998" i="54"/>
  <c r="C111" i="57" s="1"/>
  <c r="D998" i="54"/>
  <c r="D111" i="57" s="1"/>
  <c r="E998" i="54"/>
  <c r="E111" i="57" s="1"/>
  <c r="A999" i="54"/>
  <c r="B999" i="54"/>
  <c r="B402" i="57" s="1"/>
  <c r="C999" i="54"/>
  <c r="C402" i="57" s="1"/>
  <c r="D999" i="54"/>
  <c r="D402" i="57" s="1"/>
  <c r="E999" i="54"/>
  <c r="E402" i="57" s="1"/>
  <c r="A1000" i="54"/>
  <c r="B1000" i="54"/>
  <c r="B478" i="57" s="1"/>
  <c r="C1000" i="54"/>
  <c r="C478" i="57" s="1"/>
  <c r="D1000" i="54"/>
  <c r="D478" i="57" s="1"/>
  <c r="E1000" i="54"/>
  <c r="E478" i="57" s="1"/>
  <c r="A1001" i="54"/>
  <c r="B1001" i="54"/>
  <c r="B425" i="57" s="1"/>
  <c r="C1001" i="54"/>
  <c r="C425" i="57" s="1"/>
  <c r="D1001" i="54"/>
  <c r="D425" i="57" s="1"/>
  <c r="E1001" i="54"/>
  <c r="E425" i="57" s="1"/>
  <c r="A1002" i="54"/>
  <c r="B1002" i="54"/>
  <c r="B732" i="57" s="1"/>
  <c r="C1002" i="54"/>
  <c r="C732" i="57" s="1"/>
  <c r="D1002" i="54"/>
  <c r="D732" i="57" s="1"/>
  <c r="E1002" i="54"/>
  <c r="E732" i="57" s="1"/>
  <c r="A1003" i="54"/>
  <c r="B1003" i="54"/>
  <c r="B268" i="57" s="1"/>
  <c r="C1003" i="54"/>
  <c r="C268" i="57" s="1"/>
  <c r="D1003" i="54"/>
  <c r="D268" i="57" s="1"/>
  <c r="E1003" i="54"/>
  <c r="E268" i="57" s="1"/>
  <c r="A1004" i="54"/>
  <c r="B1004" i="54"/>
  <c r="B733" i="57" s="1"/>
  <c r="C1004" i="54"/>
  <c r="C733" i="57" s="1"/>
  <c r="D1004" i="54"/>
  <c r="D733" i="57" s="1"/>
  <c r="E1004" i="54"/>
  <c r="E733" i="57" s="1"/>
  <c r="A1005" i="54"/>
  <c r="B1005" i="54"/>
  <c r="B734" i="57" s="1"/>
  <c r="C1005" i="54"/>
  <c r="C734" i="57" s="1"/>
  <c r="D1005" i="54"/>
  <c r="D734" i="57" s="1"/>
  <c r="E1005" i="54"/>
  <c r="E734" i="57" s="1"/>
  <c r="A1006" i="54"/>
  <c r="B1006" i="54"/>
  <c r="B735" i="57" s="1"/>
  <c r="C1006" i="54"/>
  <c r="C735" i="57" s="1"/>
  <c r="D1006" i="54"/>
  <c r="D735" i="57" s="1"/>
  <c r="E1006" i="54"/>
  <c r="E735" i="57" s="1"/>
  <c r="A947" i="54"/>
  <c r="B947" i="54"/>
  <c r="B44" i="57" s="1"/>
  <c r="C947" i="54"/>
  <c r="C44" i="57" s="1"/>
  <c r="D947" i="54"/>
  <c r="D44" i="57" s="1"/>
  <c r="E947" i="54"/>
  <c r="E44" i="57" s="1"/>
  <c r="A948" i="54"/>
  <c r="B948" i="54"/>
  <c r="B170" i="57" s="1"/>
  <c r="C948" i="54"/>
  <c r="C170" i="57" s="1"/>
  <c r="D948" i="54"/>
  <c r="D170" i="57" s="1"/>
  <c r="E948" i="54"/>
  <c r="E170" i="57" s="1"/>
  <c r="A949" i="54"/>
  <c r="B949" i="54"/>
  <c r="B369" i="57" s="1"/>
  <c r="C949" i="54"/>
  <c r="C369" i="57" s="1"/>
  <c r="D949" i="54"/>
  <c r="D369" i="57" s="1"/>
  <c r="E949" i="54"/>
  <c r="E369" i="57" s="1"/>
  <c r="A950" i="54"/>
  <c r="B950" i="54"/>
  <c r="B716" i="57" s="1"/>
  <c r="C950" i="54"/>
  <c r="C716" i="57" s="1"/>
  <c r="D950" i="54"/>
  <c r="D716" i="57" s="1"/>
  <c r="E950" i="54"/>
  <c r="E716" i="57" s="1"/>
  <c r="A951" i="54"/>
  <c r="B951" i="54"/>
  <c r="B113" i="57" s="1"/>
  <c r="C951" i="54"/>
  <c r="C113" i="57" s="1"/>
  <c r="D951" i="54"/>
  <c r="D113" i="57" s="1"/>
  <c r="E951" i="54"/>
  <c r="E113" i="57" s="1"/>
  <c r="A952" i="54"/>
  <c r="B952" i="54"/>
  <c r="B247" i="57" s="1"/>
  <c r="C952" i="54"/>
  <c r="C247" i="57" s="1"/>
  <c r="D952" i="54"/>
  <c r="D247" i="57" s="1"/>
  <c r="E952" i="54"/>
  <c r="E247" i="57" s="1"/>
  <c r="A953" i="54"/>
  <c r="B953" i="54"/>
  <c r="B53" i="57" s="1"/>
  <c r="C953" i="54"/>
  <c r="C53" i="57" s="1"/>
  <c r="D953" i="54"/>
  <c r="D53" i="57" s="1"/>
  <c r="E953" i="54"/>
  <c r="E53" i="57" s="1"/>
  <c r="A954" i="54"/>
  <c r="B954" i="54"/>
  <c r="B497" i="57" s="1"/>
  <c r="C954" i="54"/>
  <c r="C497" i="57" s="1"/>
  <c r="D954" i="54"/>
  <c r="D497" i="57" s="1"/>
  <c r="E954" i="54"/>
  <c r="E497" i="57" s="1"/>
  <c r="A955" i="54"/>
  <c r="B955" i="54"/>
  <c r="B482" i="57" s="1"/>
  <c r="C955" i="54"/>
  <c r="C482" i="57" s="1"/>
  <c r="D955" i="54"/>
  <c r="D482" i="57" s="1"/>
  <c r="E955" i="54"/>
  <c r="E482" i="57" s="1"/>
  <c r="A956" i="54"/>
  <c r="B956" i="54"/>
  <c r="B717" i="57" s="1"/>
  <c r="C956" i="54"/>
  <c r="C717" i="57" s="1"/>
  <c r="D956" i="54"/>
  <c r="D717" i="57" s="1"/>
  <c r="E956" i="54"/>
  <c r="E717" i="57" s="1"/>
  <c r="A957" i="54"/>
  <c r="B957" i="54"/>
  <c r="B718" i="57" s="1"/>
  <c r="C957" i="54"/>
  <c r="C718" i="57" s="1"/>
  <c r="D957" i="54"/>
  <c r="D718" i="57" s="1"/>
  <c r="E957" i="54"/>
  <c r="E718" i="57" s="1"/>
  <c r="A958" i="54"/>
  <c r="B958" i="54"/>
  <c r="B157" i="57" s="1"/>
  <c r="C958" i="54"/>
  <c r="C157" i="57" s="1"/>
  <c r="D958" i="54"/>
  <c r="D157" i="57" s="1"/>
  <c r="E958" i="54"/>
  <c r="E157" i="57" s="1"/>
  <c r="A959" i="54"/>
  <c r="B959" i="54"/>
  <c r="B719" i="57" s="1"/>
  <c r="C959" i="54"/>
  <c r="C719" i="57" s="1"/>
  <c r="D959" i="54"/>
  <c r="D719" i="57" s="1"/>
  <c r="E959" i="54"/>
  <c r="E719" i="57" s="1"/>
  <c r="A960" i="54"/>
  <c r="B960" i="54"/>
  <c r="B110" i="57" s="1"/>
  <c r="C960" i="54"/>
  <c r="C110" i="57" s="1"/>
  <c r="D960" i="54"/>
  <c r="D110" i="57" s="1"/>
  <c r="E960" i="54"/>
  <c r="E110" i="57" s="1"/>
  <c r="A961" i="54"/>
  <c r="B961" i="54"/>
  <c r="B97" i="57" s="1"/>
  <c r="C961" i="54"/>
  <c r="C97" i="57" s="1"/>
  <c r="D961" i="54"/>
  <c r="D97" i="57" s="1"/>
  <c r="E961" i="54"/>
  <c r="E97" i="57" s="1"/>
  <c r="A962" i="54"/>
  <c r="B962" i="54"/>
  <c r="B397" i="57" s="1"/>
  <c r="C962" i="54"/>
  <c r="C397" i="57" s="1"/>
  <c r="D962" i="54"/>
  <c r="D397" i="57" s="1"/>
  <c r="E962" i="54"/>
  <c r="E397" i="57" s="1"/>
  <c r="A963" i="54"/>
  <c r="B963" i="54"/>
  <c r="B94" i="57" s="1"/>
  <c r="C963" i="54"/>
  <c r="C94" i="57" s="1"/>
  <c r="D963" i="54"/>
  <c r="D94" i="57" s="1"/>
  <c r="E963" i="54"/>
  <c r="E94" i="57" s="1"/>
  <c r="A964" i="54"/>
  <c r="B964" i="54"/>
  <c r="B720" i="57" s="1"/>
  <c r="C964" i="54"/>
  <c r="C720" i="57" s="1"/>
  <c r="D964" i="54"/>
  <c r="D720" i="57" s="1"/>
  <c r="E964" i="54"/>
  <c r="E720" i="57" s="1"/>
  <c r="A965" i="54"/>
  <c r="B965" i="54"/>
  <c r="B492" i="57" s="1"/>
  <c r="C965" i="54"/>
  <c r="C492" i="57" s="1"/>
  <c r="D965" i="54"/>
  <c r="D492" i="57" s="1"/>
  <c r="E965" i="54"/>
  <c r="E492" i="57" s="1"/>
  <c r="A966" i="54"/>
  <c r="B966" i="54"/>
  <c r="B721" i="57" s="1"/>
  <c r="C966" i="54"/>
  <c r="C721" i="57" s="1"/>
  <c r="D966" i="54"/>
  <c r="D721" i="57" s="1"/>
  <c r="E966" i="54"/>
  <c r="E721" i="57" s="1"/>
  <c r="A967" i="54"/>
  <c r="B967" i="54"/>
  <c r="B345" i="57" s="1"/>
  <c r="C967" i="54"/>
  <c r="C345" i="57" s="1"/>
  <c r="D967" i="54"/>
  <c r="D345" i="57" s="1"/>
  <c r="E967" i="54"/>
  <c r="E345" i="57" s="1"/>
  <c r="A968" i="54"/>
  <c r="B968" i="54"/>
  <c r="B722" i="57" s="1"/>
  <c r="C968" i="54"/>
  <c r="C722" i="57" s="1"/>
  <c r="D968" i="54"/>
  <c r="D722" i="57" s="1"/>
  <c r="E968" i="54"/>
  <c r="E722" i="57" s="1"/>
  <c r="A969" i="54"/>
  <c r="B969" i="54"/>
  <c r="B723" i="57" s="1"/>
  <c r="C969" i="54"/>
  <c r="C723" i="57" s="1"/>
  <c r="D969" i="54"/>
  <c r="D723" i="57" s="1"/>
  <c r="E969" i="54"/>
  <c r="E723" i="57" s="1"/>
  <c r="D493" i="57"/>
  <c r="C714" i="57"/>
  <c r="A898" i="54"/>
  <c r="B898" i="54"/>
  <c r="B27" i="57" s="1"/>
  <c r="C898" i="54"/>
  <c r="C27" i="57" s="1"/>
  <c r="D898" i="54"/>
  <c r="D27" i="57" s="1"/>
  <c r="E898" i="54"/>
  <c r="E27" i="57" s="1"/>
  <c r="A899" i="54"/>
  <c r="B899" i="54"/>
  <c r="B145" i="57" s="1"/>
  <c r="C899" i="54"/>
  <c r="C145" i="57" s="1"/>
  <c r="D899" i="54"/>
  <c r="D145" i="57" s="1"/>
  <c r="E899" i="54"/>
  <c r="E145" i="57" s="1"/>
  <c r="A900" i="54"/>
  <c r="B900" i="54"/>
  <c r="B396" i="57" s="1"/>
  <c r="C900" i="54"/>
  <c r="C396" i="57" s="1"/>
  <c r="D900" i="54"/>
  <c r="D396" i="57" s="1"/>
  <c r="E900" i="54"/>
  <c r="E396" i="57" s="1"/>
  <c r="A901" i="54"/>
  <c r="B901" i="54"/>
  <c r="B706" i="57" s="1"/>
  <c r="C901" i="54"/>
  <c r="C706" i="57" s="1"/>
  <c r="D901" i="54"/>
  <c r="D706" i="57" s="1"/>
  <c r="E901" i="54"/>
  <c r="E706" i="57" s="1"/>
  <c r="A902" i="54"/>
  <c r="B902" i="54"/>
  <c r="B707" i="57" s="1"/>
  <c r="C902" i="54"/>
  <c r="C707" i="57" s="1"/>
  <c r="D902" i="54"/>
  <c r="D707" i="57" s="1"/>
  <c r="E902" i="54"/>
  <c r="E707" i="57" s="1"/>
  <c r="A903" i="54"/>
  <c r="B903" i="54"/>
  <c r="B708" i="57" s="1"/>
  <c r="C903" i="54"/>
  <c r="C708" i="57" s="1"/>
  <c r="D903" i="54"/>
  <c r="D708" i="57" s="1"/>
  <c r="E903" i="54"/>
  <c r="E708" i="57" s="1"/>
  <c r="A904" i="54"/>
  <c r="B904" i="54"/>
  <c r="B709" i="57" s="1"/>
  <c r="C904" i="54"/>
  <c r="C709" i="57" s="1"/>
  <c r="D904" i="54"/>
  <c r="D709" i="57" s="1"/>
  <c r="E904" i="54"/>
  <c r="E709" i="57" s="1"/>
  <c r="A883" i="54"/>
  <c r="B883" i="54"/>
  <c r="B71" i="57" s="1"/>
  <c r="C883" i="54"/>
  <c r="C71" i="57" s="1"/>
  <c r="D883" i="54"/>
  <c r="D71" i="57" s="1"/>
  <c r="E883" i="54"/>
  <c r="E71" i="57" s="1"/>
  <c r="A884" i="54"/>
  <c r="B884" i="54"/>
  <c r="B703" i="57" s="1"/>
  <c r="C884" i="54"/>
  <c r="C703" i="57" s="1"/>
  <c r="D884" i="54"/>
  <c r="D703" i="57" s="1"/>
  <c r="E884" i="54"/>
  <c r="E703" i="57" s="1"/>
  <c r="A885" i="54"/>
  <c r="B885" i="54"/>
  <c r="B311" i="57" s="1"/>
  <c r="C885" i="54"/>
  <c r="C311" i="57" s="1"/>
  <c r="D885" i="54"/>
  <c r="D311" i="57" s="1"/>
  <c r="E885" i="54"/>
  <c r="E311" i="57" s="1"/>
  <c r="A886" i="54"/>
  <c r="B886" i="54"/>
  <c r="B401" i="57" s="1"/>
  <c r="C886" i="54"/>
  <c r="C401" i="57" s="1"/>
  <c r="D886" i="54"/>
  <c r="D401" i="57" s="1"/>
  <c r="E886" i="54"/>
  <c r="E401" i="57" s="1"/>
  <c r="A887" i="54"/>
  <c r="B887" i="54"/>
  <c r="B704" i="57" s="1"/>
  <c r="C887" i="54"/>
  <c r="C704" i="57" s="1"/>
  <c r="D887" i="54"/>
  <c r="D704" i="57" s="1"/>
  <c r="E887" i="54"/>
  <c r="E704" i="57" s="1"/>
  <c r="A888" i="54"/>
  <c r="B888" i="54"/>
  <c r="B307" i="57" s="1"/>
  <c r="C888" i="54"/>
  <c r="C307" i="57" s="1"/>
  <c r="D888" i="54"/>
  <c r="D307" i="57" s="1"/>
  <c r="E888" i="54"/>
  <c r="E307" i="57" s="1"/>
  <c r="A889" i="54"/>
  <c r="B889" i="54"/>
  <c r="B322" i="57" s="1"/>
  <c r="C889" i="54"/>
  <c r="C322" i="57" s="1"/>
  <c r="D889" i="54"/>
  <c r="D322" i="57" s="1"/>
  <c r="E889" i="54"/>
  <c r="E322" i="57" s="1"/>
  <c r="A890" i="54"/>
  <c r="B890" i="54"/>
  <c r="B286" i="57" s="1"/>
  <c r="C890" i="54"/>
  <c r="C286" i="57" s="1"/>
  <c r="D890" i="54"/>
  <c r="D286" i="57" s="1"/>
  <c r="E890" i="54"/>
  <c r="E286" i="57" s="1"/>
  <c r="A891" i="54"/>
  <c r="B891" i="54"/>
  <c r="B51" i="57" s="1"/>
  <c r="C891" i="54"/>
  <c r="C51" i="57" s="1"/>
  <c r="D891" i="54"/>
  <c r="D51" i="57" s="1"/>
  <c r="E891" i="54"/>
  <c r="E51" i="57" s="1"/>
  <c r="A892" i="54"/>
  <c r="B892" i="54"/>
  <c r="B211" i="57" s="1"/>
  <c r="C892" i="54"/>
  <c r="C211" i="57" s="1"/>
  <c r="D892" i="54"/>
  <c r="D211" i="57" s="1"/>
  <c r="E892" i="54"/>
  <c r="E211" i="57" s="1"/>
  <c r="A893" i="54"/>
  <c r="B893" i="54"/>
  <c r="B270" i="57" s="1"/>
  <c r="C893" i="54"/>
  <c r="C270" i="57" s="1"/>
  <c r="D893" i="54"/>
  <c r="D270" i="57" s="1"/>
  <c r="E893" i="54"/>
  <c r="E270" i="57" s="1"/>
  <c r="A894" i="54"/>
  <c r="B894" i="54"/>
  <c r="B175" i="57" s="1"/>
  <c r="C894" i="54"/>
  <c r="C175" i="57" s="1"/>
  <c r="D894" i="54"/>
  <c r="D175" i="57" s="1"/>
  <c r="E894" i="54"/>
  <c r="E175" i="57" s="1"/>
  <c r="A895" i="54"/>
  <c r="B895" i="54"/>
  <c r="B174" i="57" s="1"/>
  <c r="C895" i="54"/>
  <c r="C174" i="57" s="1"/>
  <c r="D895" i="54"/>
  <c r="D174" i="57" s="1"/>
  <c r="E895" i="54"/>
  <c r="E174" i="57" s="1"/>
  <c r="A896" i="54"/>
  <c r="B896" i="54"/>
  <c r="B705" i="57" s="1"/>
  <c r="C896" i="54"/>
  <c r="C705" i="57" s="1"/>
  <c r="D896" i="54"/>
  <c r="D705" i="57" s="1"/>
  <c r="E896" i="54"/>
  <c r="E705" i="57" s="1"/>
  <c r="A897" i="54"/>
  <c r="B897" i="54"/>
  <c r="B43" i="57" s="1"/>
  <c r="C897" i="54"/>
  <c r="C43" i="57" s="1"/>
  <c r="D897" i="54"/>
  <c r="D43" i="57" s="1"/>
  <c r="E897" i="54"/>
  <c r="E43" i="57" s="1"/>
  <c r="A844" i="54"/>
  <c r="B844" i="54"/>
  <c r="B441" i="57" s="1"/>
  <c r="C844" i="54"/>
  <c r="C441" i="57" s="1"/>
  <c r="D844" i="54"/>
  <c r="D441" i="57" s="1"/>
  <c r="E844" i="54"/>
  <c r="E441" i="57" s="1"/>
  <c r="A845" i="54"/>
  <c r="B845" i="54"/>
  <c r="B515" i="57" s="1"/>
  <c r="C845" i="54"/>
  <c r="C515" i="57" s="1"/>
  <c r="D845" i="54"/>
  <c r="D515" i="57" s="1"/>
  <c r="E845" i="54"/>
  <c r="E515" i="57" s="1"/>
  <c r="A846" i="54"/>
  <c r="B846" i="54"/>
  <c r="B222" i="57" s="1"/>
  <c r="C846" i="54"/>
  <c r="C222" i="57" s="1"/>
  <c r="D846" i="54"/>
  <c r="D222" i="57" s="1"/>
  <c r="E846" i="54"/>
  <c r="E222" i="57" s="1"/>
  <c r="A847" i="54"/>
  <c r="B847" i="54"/>
  <c r="B503" i="57" s="1"/>
  <c r="C847" i="54"/>
  <c r="C503" i="57" s="1"/>
  <c r="D847" i="54"/>
  <c r="D503" i="57" s="1"/>
  <c r="E847" i="54"/>
  <c r="E503" i="57" s="1"/>
  <c r="A848" i="54"/>
  <c r="B848" i="54"/>
  <c r="B287" i="57" s="1"/>
  <c r="C848" i="54"/>
  <c r="C287" i="57" s="1"/>
  <c r="D848" i="54"/>
  <c r="D287" i="57" s="1"/>
  <c r="E848" i="54"/>
  <c r="E287" i="57" s="1"/>
  <c r="A849" i="54"/>
  <c r="B849" i="54"/>
  <c r="B461" i="57" s="1"/>
  <c r="C849" i="54"/>
  <c r="C461" i="57" s="1"/>
  <c r="D849" i="54"/>
  <c r="D461" i="57" s="1"/>
  <c r="E849" i="54"/>
  <c r="E461" i="57" s="1"/>
  <c r="A850" i="54"/>
  <c r="B850" i="54"/>
  <c r="B72" i="57" s="1"/>
  <c r="C850" i="54"/>
  <c r="C72" i="57" s="1"/>
  <c r="D850" i="54"/>
  <c r="D72" i="57" s="1"/>
  <c r="E850" i="54"/>
  <c r="E72" i="57" s="1"/>
  <c r="A851" i="54"/>
  <c r="B851" i="54"/>
  <c r="B521" i="57" s="1"/>
  <c r="C851" i="54"/>
  <c r="C521" i="57" s="1"/>
  <c r="D851" i="54"/>
  <c r="D521" i="57" s="1"/>
  <c r="E851" i="54"/>
  <c r="E521" i="57" s="1"/>
  <c r="A852" i="54"/>
  <c r="B852" i="54"/>
  <c r="B457" i="57" s="1"/>
  <c r="C852" i="54"/>
  <c r="C457" i="57" s="1"/>
  <c r="D852" i="54"/>
  <c r="D457" i="57" s="1"/>
  <c r="E852" i="54"/>
  <c r="E457" i="57" s="1"/>
  <c r="A853" i="54"/>
  <c r="B853" i="54"/>
  <c r="B354" i="57" s="1"/>
  <c r="C853" i="54"/>
  <c r="C354" i="57" s="1"/>
  <c r="D853" i="54"/>
  <c r="D354" i="57" s="1"/>
  <c r="E853" i="54"/>
  <c r="E354" i="57" s="1"/>
  <c r="A854" i="54"/>
  <c r="B854" i="54"/>
  <c r="B160" i="57" s="1"/>
  <c r="C854" i="54"/>
  <c r="C160" i="57" s="1"/>
  <c r="D854" i="54"/>
  <c r="D160" i="57" s="1"/>
  <c r="E854" i="54"/>
  <c r="E160" i="57" s="1"/>
  <c r="A855" i="54"/>
  <c r="B855" i="54"/>
  <c r="B341" i="57" s="1"/>
  <c r="C855" i="54"/>
  <c r="C341" i="57" s="1"/>
  <c r="D855" i="54"/>
  <c r="D341" i="57" s="1"/>
  <c r="E855" i="54"/>
  <c r="E341" i="57" s="1"/>
  <c r="A856" i="54"/>
  <c r="B856" i="54"/>
  <c r="B102" i="57" s="1"/>
  <c r="C856" i="54"/>
  <c r="C102" i="57" s="1"/>
  <c r="D856" i="54"/>
  <c r="D102" i="57" s="1"/>
  <c r="E856" i="54"/>
  <c r="E102" i="57" s="1"/>
  <c r="A857" i="54"/>
  <c r="B857" i="54"/>
  <c r="B390" i="57" s="1"/>
  <c r="C857" i="54"/>
  <c r="C390" i="57" s="1"/>
  <c r="D857" i="54"/>
  <c r="D390" i="57" s="1"/>
  <c r="E857" i="54"/>
  <c r="E390" i="57" s="1"/>
  <c r="A858" i="54"/>
  <c r="B858" i="54"/>
  <c r="B516" i="57" s="1"/>
  <c r="C858" i="54"/>
  <c r="C516" i="57" s="1"/>
  <c r="D858" i="54"/>
  <c r="D516" i="57" s="1"/>
  <c r="E858" i="54"/>
  <c r="E516" i="57" s="1"/>
  <c r="A859" i="54"/>
  <c r="B859" i="54"/>
  <c r="B463" i="57" s="1"/>
  <c r="C859" i="54"/>
  <c r="C463" i="57" s="1"/>
  <c r="D859" i="54"/>
  <c r="D463" i="57" s="1"/>
  <c r="E859" i="54"/>
  <c r="E463" i="57" s="1"/>
  <c r="A860" i="54"/>
  <c r="B860" i="54"/>
  <c r="B138" i="57" s="1"/>
  <c r="C860" i="54"/>
  <c r="C138" i="57" s="1"/>
  <c r="D860" i="54"/>
  <c r="D138" i="57" s="1"/>
  <c r="E860" i="54"/>
  <c r="E138" i="57" s="1"/>
  <c r="A861" i="54"/>
  <c r="B861" i="54"/>
  <c r="B321" i="57" s="1"/>
  <c r="C861" i="54"/>
  <c r="C321" i="57" s="1"/>
  <c r="D861" i="54"/>
  <c r="D321" i="57" s="1"/>
  <c r="E861" i="54"/>
  <c r="E321" i="57" s="1"/>
  <c r="A862" i="54"/>
  <c r="B862" i="54"/>
  <c r="B275" i="57" s="1"/>
  <c r="C862" i="54"/>
  <c r="C275" i="57" s="1"/>
  <c r="D862" i="54"/>
  <c r="D275" i="57" s="1"/>
  <c r="E862" i="54"/>
  <c r="E275" i="57" s="1"/>
  <c r="A863" i="54"/>
  <c r="B863" i="54"/>
  <c r="B267" i="57" s="1"/>
  <c r="C863" i="54"/>
  <c r="C267" i="57" s="1"/>
  <c r="D863" i="54"/>
  <c r="D267" i="57" s="1"/>
  <c r="E863" i="54"/>
  <c r="E267" i="57" s="1"/>
  <c r="A864" i="54"/>
  <c r="B864" i="54"/>
  <c r="B210" i="57" s="1"/>
  <c r="C864" i="54"/>
  <c r="C210" i="57" s="1"/>
  <c r="D864" i="54"/>
  <c r="D210" i="57" s="1"/>
  <c r="E864" i="54"/>
  <c r="E210" i="57" s="1"/>
  <c r="A865" i="54"/>
  <c r="B865" i="54"/>
  <c r="B699" i="57" s="1"/>
  <c r="C865" i="54"/>
  <c r="C699" i="57" s="1"/>
  <c r="D865" i="54"/>
  <c r="D699" i="57" s="1"/>
  <c r="E865" i="54"/>
  <c r="E699" i="57" s="1"/>
  <c r="A866" i="54"/>
  <c r="B866" i="54"/>
  <c r="B153" i="57" s="1"/>
  <c r="C866" i="54"/>
  <c r="C153" i="57" s="1"/>
  <c r="D866" i="54"/>
  <c r="D153" i="57" s="1"/>
  <c r="E866" i="54"/>
  <c r="E153" i="57" s="1"/>
  <c r="A867" i="54"/>
  <c r="B867" i="54"/>
  <c r="B700" i="57" s="1"/>
  <c r="C867" i="54"/>
  <c r="C700" i="57" s="1"/>
  <c r="D867" i="54"/>
  <c r="D700" i="57" s="1"/>
  <c r="E867" i="54"/>
  <c r="E700" i="57" s="1"/>
  <c r="A868" i="54"/>
  <c r="B868" i="54"/>
  <c r="B335" i="57" s="1"/>
  <c r="C868" i="54"/>
  <c r="C335" i="57" s="1"/>
  <c r="D868" i="54"/>
  <c r="D335" i="57" s="1"/>
  <c r="E868" i="54"/>
  <c r="E335" i="57" s="1"/>
  <c r="A869" i="54"/>
  <c r="B869" i="54"/>
  <c r="B234" i="57" s="1"/>
  <c r="C869" i="54"/>
  <c r="C234" i="57" s="1"/>
  <c r="D869" i="54"/>
  <c r="D234" i="57" s="1"/>
  <c r="E869" i="54"/>
  <c r="E234" i="57" s="1"/>
  <c r="A872" i="54"/>
  <c r="B872" i="54"/>
  <c r="B701" i="57" s="1"/>
  <c r="C872" i="54"/>
  <c r="C701" i="57" s="1"/>
  <c r="D872" i="54"/>
  <c r="D701" i="57" s="1"/>
  <c r="E872" i="54"/>
  <c r="E701" i="57" s="1"/>
  <c r="B843" i="54"/>
  <c r="B698" i="57" s="1"/>
  <c r="C843" i="54"/>
  <c r="C698" i="57" s="1"/>
  <c r="D843" i="54"/>
  <c r="D698" i="57" s="1"/>
  <c r="E843" i="54"/>
  <c r="E698" i="57" s="1"/>
  <c r="A843" i="54"/>
  <c r="A767" i="54"/>
  <c r="B767" i="54"/>
  <c r="B678" i="57" s="1"/>
  <c r="C767" i="54"/>
  <c r="C678" i="57" s="1"/>
  <c r="D767" i="54"/>
  <c r="D678" i="57" s="1"/>
  <c r="E767" i="54"/>
  <c r="E678" i="57" s="1"/>
  <c r="A768" i="54"/>
  <c r="B768" i="54"/>
  <c r="B162" i="57" s="1"/>
  <c r="C768" i="54"/>
  <c r="C162" i="57" s="1"/>
  <c r="D768" i="54"/>
  <c r="D162" i="57" s="1"/>
  <c r="E768" i="54"/>
  <c r="E162" i="57" s="1"/>
  <c r="A769" i="54"/>
  <c r="B769" i="54"/>
  <c r="B203" i="57" s="1"/>
  <c r="C769" i="54"/>
  <c r="C203" i="57" s="1"/>
  <c r="D769" i="54"/>
  <c r="D203" i="57" s="1"/>
  <c r="E769" i="54"/>
  <c r="E203" i="57" s="1"/>
  <c r="A770" i="54"/>
  <c r="B770" i="54"/>
  <c r="B185" i="57" s="1"/>
  <c r="C770" i="54"/>
  <c r="C185" i="57" s="1"/>
  <c r="D770" i="54"/>
  <c r="D185" i="57" s="1"/>
  <c r="E770" i="54"/>
  <c r="E185" i="57" s="1"/>
  <c r="A771" i="54"/>
  <c r="B771" i="54"/>
  <c r="B123" i="57" s="1"/>
  <c r="C771" i="54"/>
  <c r="C123" i="57" s="1"/>
  <c r="D771" i="54"/>
  <c r="D123" i="57" s="1"/>
  <c r="E771" i="54"/>
  <c r="E123" i="57" s="1"/>
  <c r="A772" i="54"/>
  <c r="B772" i="54"/>
  <c r="B679" i="57" s="1"/>
  <c r="C772" i="54"/>
  <c r="C679" i="57" s="1"/>
  <c r="D772" i="54"/>
  <c r="D679" i="57" s="1"/>
  <c r="E772" i="54"/>
  <c r="E679" i="57" s="1"/>
  <c r="A773" i="54"/>
  <c r="B773" i="54"/>
  <c r="B436" i="57" s="1"/>
  <c r="C773" i="54"/>
  <c r="C436" i="57" s="1"/>
  <c r="D773" i="54"/>
  <c r="D436" i="57" s="1"/>
  <c r="E773" i="54"/>
  <c r="E436" i="57" s="1"/>
  <c r="A774" i="54"/>
  <c r="B774" i="54"/>
  <c r="B680" i="57" s="1"/>
  <c r="C774" i="54"/>
  <c r="C680" i="57" s="1"/>
  <c r="D774" i="54"/>
  <c r="D680" i="57" s="1"/>
  <c r="E774" i="54"/>
  <c r="E680" i="57" s="1"/>
  <c r="A775" i="54"/>
  <c r="B775" i="54"/>
  <c r="B379" i="57" s="1"/>
  <c r="C775" i="54"/>
  <c r="C379" i="57" s="1"/>
  <c r="D775" i="54"/>
  <c r="D379" i="57" s="1"/>
  <c r="E775" i="54"/>
  <c r="E379" i="57" s="1"/>
  <c r="A776" i="54"/>
  <c r="B776" i="54"/>
  <c r="B395" i="57" s="1"/>
  <c r="C776" i="54"/>
  <c r="C395" i="57" s="1"/>
  <c r="D776" i="54"/>
  <c r="D395" i="57" s="1"/>
  <c r="E776" i="54"/>
  <c r="E395" i="57" s="1"/>
  <c r="A777" i="54"/>
  <c r="B777" i="54"/>
  <c r="B41" i="57" s="1"/>
  <c r="C777" i="54"/>
  <c r="C41" i="57" s="1"/>
  <c r="D777" i="54"/>
  <c r="D41" i="57" s="1"/>
  <c r="E777" i="54"/>
  <c r="E41" i="57" s="1"/>
  <c r="A778" i="54"/>
  <c r="B778" i="54"/>
  <c r="B76" i="57" s="1"/>
  <c r="C778" i="54"/>
  <c r="C76" i="57" s="1"/>
  <c r="D778" i="54"/>
  <c r="D76" i="57" s="1"/>
  <c r="E778" i="54"/>
  <c r="E76" i="57" s="1"/>
  <c r="A779" i="54"/>
  <c r="B779" i="54"/>
  <c r="B681" i="57" s="1"/>
  <c r="C779" i="54"/>
  <c r="C681" i="57" s="1"/>
  <c r="D779" i="54"/>
  <c r="D681" i="57" s="1"/>
  <c r="E779" i="54"/>
  <c r="E681" i="57" s="1"/>
  <c r="A780" i="54"/>
  <c r="B780" i="54"/>
  <c r="B119" i="57" s="1"/>
  <c r="C780" i="54"/>
  <c r="C119" i="57" s="1"/>
  <c r="D780" i="54"/>
  <c r="D119" i="57" s="1"/>
  <c r="E780" i="54"/>
  <c r="E119" i="57" s="1"/>
  <c r="A781" i="54"/>
  <c r="B781" i="54"/>
  <c r="B388" i="57" s="1"/>
  <c r="C781" i="54"/>
  <c r="C388" i="57" s="1"/>
  <c r="D781" i="54"/>
  <c r="D388" i="57" s="1"/>
  <c r="E781" i="54"/>
  <c r="E388" i="57" s="1"/>
  <c r="A782" i="54"/>
  <c r="B782" i="54"/>
  <c r="B682" i="57" s="1"/>
  <c r="C782" i="54"/>
  <c r="C682" i="57" s="1"/>
  <c r="D782" i="54"/>
  <c r="D682" i="57" s="1"/>
  <c r="E782" i="54"/>
  <c r="E682" i="57" s="1"/>
  <c r="A783" i="54"/>
  <c r="B783" i="54"/>
  <c r="B35" i="57" s="1"/>
  <c r="C783" i="54"/>
  <c r="C35" i="57" s="1"/>
  <c r="D783" i="54"/>
  <c r="D35" i="57" s="1"/>
  <c r="E783" i="54"/>
  <c r="E35" i="57" s="1"/>
  <c r="A784" i="54"/>
  <c r="B784" i="54"/>
  <c r="B140" i="57" s="1"/>
  <c r="C784" i="54"/>
  <c r="C140" i="57" s="1"/>
  <c r="D784" i="54"/>
  <c r="D140" i="57" s="1"/>
  <c r="E784" i="54"/>
  <c r="E140" i="57" s="1"/>
  <c r="A785" i="54"/>
  <c r="B785" i="54"/>
  <c r="B20" i="57" s="1"/>
  <c r="C785" i="54"/>
  <c r="C20" i="57" s="1"/>
  <c r="D785" i="54"/>
  <c r="D20" i="57" s="1"/>
  <c r="E785" i="54"/>
  <c r="E20" i="57" s="1"/>
  <c r="A786" i="54"/>
  <c r="B786" i="54"/>
  <c r="B683" i="57" s="1"/>
  <c r="C786" i="54"/>
  <c r="C683" i="57" s="1"/>
  <c r="D786" i="54"/>
  <c r="D683" i="57" s="1"/>
  <c r="E786" i="54"/>
  <c r="E683" i="57" s="1"/>
  <c r="A787" i="54"/>
  <c r="B787" i="54"/>
  <c r="B684" i="57" s="1"/>
  <c r="C787" i="54"/>
  <c r="C684" i="57" s="1"/>
  <c r="D787" i="54"/>
  <c r="D684" i="57" s="1"/>
  <c r="E787" i="54"/>
  <c r="E684" i="57" s="1"/>
  <c r="A788" i="54"/>
  <c r="B788" i="54"/>
  <c r="B685" i="57" s="1"/>
  <c r="C788" i="54"/>
  <c r="C685" i="57" s="1"/>
  <c r="D788" i="54"/>
  <c r="D685" i="57" s="1"/>
  <c r="E788" i="54"/>
  <c r="E685" i="57" s="1"/>
  <c r="A789" i="54"/>
  <c r="B789" i="54"/>
  <c r="B155" i="57" s="1"/>
  <c r="C789" i="54"/>
  <c r="C155" i="57" s="1"/>
  <c r="D789" i="54"/>
  <c r="D155" i="57" s="1"/>
  <c r="E789" i="54"/>
  <c r="E155" i="57" s="1"/>
  <c r="A790" i="54"/>
  <c r="C686" i="57"/>
  <c r="A791" i="54"/>
  <c r="A749" i="54"/>
  <c r="B749" i="54"/>
  <c r="B519" i="57" s="1"/>
  <c r="C749" i="54"/>
  <c r="C519" i="57" s="1"/>
  <c r="D749" i="54"/>
  <c r="D519" i="57" s="1"/>
  <c r="E749" i="54"/>
  <c r="E519" i="57" s="1"/>
  <c r="H749" i="54"/>
  <c r="H519" i="57" s="1"/>
  <c r="I749" i="54"/>
  <c r="I519" i="57" s="1"/>
  <c r="J749" i="54"/>
  <c r="J519" i="57" s="1"/>
  <c r="L749" i="54"/>
  <c r="L519" i="57" s="1"/>
  <c r="A750" i="54"/>
  <c r="B750" i="54"/>
  <c r="B673" i="57" s="1"/>
  <c r="C750" i="54"/>
  <c r="C673" i="57" s="1"/>
  <c r="D750" i="54"/>
  <c r="D673" i="57" s="1"/>
  <c r="E750" i="54"/>
  <c r="E673" i="57" s="1"/>
  <c r="H750" i="54"/>
  <c r="H673" i="57" s="1"/>
  <c r="I750" i="54"/>
  <c r="I673" i="57" s="1"/>
  <c r="J750" i="54"/>
  <c r="J673" i="57" s="1"/>
  <c r="L750" i="54"/>
  <c r="L673" i="57" s="1"/>
  <c r="A751" i="54"/>
  <c r="B751" i="54"/>
  <c r="B674" i="57" s="1"/>
  <c r="C751" i="54"/>
  <c r="C674" i="57" s="1"/>
  <c r="D751" i="54"/>
  <c r="D674" i="57" s="1"/>
  <c r="E751" i="54"/>
  <c r="E674" i="57" s="1"/>
  <c r="H751" i="54"/>
  <c r="H674" i="57" s="1"/>
  <c r="I751" i="54"/>
  <c r="I674" i="57" s="1"/>
  <c r="J751" i="54"/>
  <c r="J674" i="57" s="1"/>
  <c r="L751" i="54"/>
  <c r="L674" i="57" s="1"/>
  <c r="A752" i="54"/>
  <c r="B752" i="54"/>
  <c r="B675" i="57" s="1"/>
  <c r="C752" i="54"/>
  <c r="C675" i="57" s="1"/>
  <c r="D752" i="54"/>
  <c r="D675" i="57" s="1"/>
  <c r="E752" i="54"/>
  <c r="E675" i="57" s="1"/>
  <c r="H752" i="54"/>
  <c r="H675" i="57" s="1"/>
  <c r="I752" i="54"/>
  <c r="I675" i="57" s="1"/>
  <c r="J752" i="54"/>
  <c r="J675" i="57" s="1"/>
  <c r="L752" i="54"/>
  <c r="L675" i="57" s="1"/>
  <c r="A753" i="54"/>
  <c r="B753" i="54"/>
  <c r="B676" i="57" s="1"/>
  <c r="C753" i="54"/>
  <c r="C676" i="57" s="1"/>
  <c r="D753" i="54"/>
  <c r="D676" i="57" s="1"/>
  <c r="E753" i="54"/>
  <c r="E676" i="57" s="1"/>
  <c r="H753" i="54"/>
  <c r="H676" i="57" s="1"/>
  <c r="I753" i="54"/>
  <c r="I676" i="57" s="1"/>
  <c r="J753" i="54"/>
  <c r="J676" i="57" s="1"/>
  <c r="L753" i="54"/>
  <c r="L676" i="57" s="1"/>
  <c r="A731" i="54"/>
  <c r="B731" i="54"/>
  <c r="B399" i="57" s="1"/>
  <c r="C731" i="54"/>
  <c r="C399" i="57" s="1"/>
  <c r="D731" i="54"/>
  <c r="D399" i="57" s="1"/>
  <c r="E731" i="54"/>
  <c r="E399" i="57" s="1"/>
  <c r="A732" i="54"/>
  <c r="B732" i="54"/>
  <c r="B90" i="57" s="1"/>
  <c r="C732" i="54"/>
  <c r="C90" i="57" s="1"/>
  <c r="D732" i="54"/>
  <c r="D90" i="57" s="1"/>
  <c r="E732" i="54"/>
  <c r="E90" i="57" s="1"/>
  <c r="A733" i="54"/>
  <c r="B733" i="54"/>
  <c r="B45" i="57" s="1"/>
  <c r="C733" i="54"/>
  <c r="C45" i="57" s="1"/>
  <c r="D733" i="54"/>
  <c r="D45" i="57" s="1"/>
  <c r="E733" i="54"/>
  <c r="E45" i="57" s="1"/>
  <c r="A734" i="54"/>
  <c r="B734" i="54"/>
  <c r="B200" i="57" s="1"/>
  <c r="C734" i="54"/>
  <c r="C200" i="57" s="1"/>
  <c r="D734" i="54"/>
  <c r="D200" i="57" s="1"/>
  <c r="E734" i="54"/>
  <c r="E200" i="57" s="1"/>
  <c r="A735" i="54"/>
  <c r="B735" i="54"/>
  <c r="B295" i="57" s="1"/>
  <c r="C735" i="54"/>
  <c r="C295" i="57" s="1"/>
  <c r="D735" i="54"/>
  <c r="D295" i="57" s="1"/>
  <c r="E735" i="54"/>
  <c r="E295" i="57" s="1"/>
  <c r="A736" i="54"/>
  <c r="B736" i="54"/>
  <c r="B473" i="57" s="1"/>
  <c r="C736" i="54"/>
  <c r="C473" i="57" s="1"/>
  <c r="D736" i="54"/>
  <c r="D473" i="57" s="1"/>
  <c r="E736" i="54"/>
  <c r="E473" i="57" s="1"/>
  <c r="A737" i="54"/>
  <c r="B737" i="54"/>
  <c r="B128" i="57" s="1"/>
  <c r="C737" i="54"/>
  <c r="C128" i="57" s="1"/>
  <c r="D737" i="54"/>
  <c r="D128" i="57" s="1"/>
  <c r="E737" i="54"/>
  <c r="E128" i="57" s="1"/>
  <c r="A738" i="54"/>
  <c r="B738" i="54"/>
  <c r="B416" i="57" s="1"/>
  <c r="C738" i="54"/>
  <c r="C416" i="57" s="1"/>
  <c r="D738" i="54"/>
  <c r="D416" i="57" s="1"/>
  <c r="E738" i="54"/>
  <c r="E416" i="57" s="1"/>
  <c r="A739" i="54"/>
  <c r="B739" i="54"/>
  <c r="B79" i="57" s="1"/>
  <c r="C739" i="54"/>
  <c r="C79" i="57" s="1"/>
  <c r="D739" i="54"/>
  <c r="D79" i="57" s="1"/>
  <c r="E739" i="54"/>
  <c r="E79" i="57" s="1"/>
  <c r="A740" i="54"/>
  <c r="B740" i="54"/>
  <c r="B225" i="57" s="1"/>
  <c r="C740" i="54"/>
  <c r="C225" i="57" s="1"/>
  <c r="D740" i="54"/>
  <c r="D225" i="57" s="1"/>
  <c r="E740" i="54"/>
  <c r="E225" i="57" s="1"/>
  <c r="A741" i="54"/>
  <c r="B741" i="54"/>
  <c r="B34" i="57" s="1"/>
  <c r="C741" i="54"/>
  <c r="C34" i="57" s="1"/>
  <c r="D741" i="54"/>
  <c r="D34" i="57" s="1"/>
  <c r="E741" i="54"/>
  <c r="E34" i="57" s="1"/>
  <c r="A742" i="54"/>
  <c r="B742" i="54"/>
  <c r="B224" i="57" s="1"/>
  <c r="C742" i="54"/>
  <c r="C224" i="57" s="1"/>
  <c r="D742" i="54"/>
  <c r="D224" i="57" s="1"/>
  <c r="E742" i="54"/>
  <c r="E224" i="57" s="1"/>
  <c r="A743" i="54"/>
  <c r="B743" i="54"/>
  <c r="B146" i="57" s="1"/>
  <c r="C743" i="54"/>
  <c r="C146" i="57" s="1"/>
  <c r="D743" i="54"/>
  <c r="D146" i="57" s="1"/>
  <c r="E743" i="54"/>
  <c r="E146" i="57" s="1"/>
  <c r="A744" i="54"/>
  <c r="B744" i="54"/>
  <c r="B670" i="57" s="1"/>
  <c r="C744" i="54"/>
  <c r="C670" i="57" s="1"/>
  <c r="D744" i="54"/>
  <c r="D670" i="57" s="1"/>
  <c r="E744" i="54"/>
  <c r="E670" i="57" s="1"/>
  <c r="A745" i="54"/>
  <c r="B745" i="54"/>
  <c r="B513" i="57" s="1"/>
  <c r="C745" i="54"/>
  <c r="C513" i="57" s="1"/>
  <c r="D745" i="54"/>
  <c r="D513" i="57" s="1"/>
  <c r="E745" i="54"/>
  <c r="E513" i="57" s="1"/>
  <c r="A746" i="54"/>
  <c r="B746" i="54"/>
  <c r="B193" i="57" s="1"/>
  <c r="C746" i="54"/>
  <c r="C193" i="57" s="1"/>
  <c r="D746" i="54"/>
  <c r="D193" i="57" s="1"/>
  <c r="E746" i="54"/>
  <c r="E193" i="57" s="1"/>
  <c r="A747" i="54"/>
  <c r="B747" i="54"/>
  <c r="B671" i="57" s="1"/>
  <c r="C747" i="54"/>
  <c r="C671" i="57" s="1"/>
  <c r="D747" i="54"/>
  <c r="D671" i="57" s="1"/>
  <c r="E747" i="54"/>
  <c r="E671" i="57" s="1"/>
  <c r="A748" i="54"/>
  <c r="B748" i="54"/>
  <c r="B672" i="57" s="1"/>
  <c r="C748" i="54"/>
  <c r="C672" i="57" s="1"/>
  <c r="D748" i="54"/>
  <c r="D672" i="57" s="1"/>
  <c r="E748" i="54"/>
  <c r="E672" i="57" s="1"/>
  <c r="A692" i="54"/>
  <c r="B692" i="54"/>
  <c r="B494" i="57" s="1"/>
  <c r="C692" i="54"/>
  <c r="C494" i="57" s="1"/>
  <c r="D692" i="54"/>
  <c r="D494" i="57" s="1"/>
  <c r="E692" i="54"/>
  <c r="E494" i="57" s="1"/>
  <c r="A693" i="54"/>
  <c r="B693" i="54"/>
  <c r="B23" i="57" s="1"/>
  <c r="C693" i="54"/>
  <c r="C23" i="57" s="1"/>
  <c r="D693" i="54"/>
  <c r="D23" i="57" s="1"/>
  <c r="E693" i="54"/>
  <c r="E23" i="57" s="1"/>
  <c r="A694" i="54"/>
  <c r="B694" i="54"/>
  <c r="B55" i="57" s="1"/>
  <c r="C694" i="54"/>
  <c r="C55" i="57" s="1"/>
  <c r="D694" i="54"/>
  <c r="D55" i="57" s="1"/>
  <c r="E694" i="54"/>
  <c r="E55" i="57" s="1"/>
  <c r="A695" i="54"/>
  <c r="B695" i="54"/>
  <c r="B215" i="57" s="1"/>
  <c r="C695" i="54"/>
  <c r="C215" i="57" s="1"/>
  <c r="D695" i="54"/>
  <c r="D215" i="57" s="1"/>
  <c r="E695" i="54"/>
  <c r="E215" i="57" s="1"/>
  <c r="A696" i="54"/>
  <c r="B696" i="54"/>
  <c r="B664" i="57" s="1"/>
  <c r="C696" i="54"/>
  <c r="C664" i="57" s="1"/>
  <c r="D696" i="54"/>
  <c r="D664" i="57" s="1"/>
  <c r="E696" i="54"/>
  <c r="E664" i="57" s="1"/>
  <c r="A697" i="54"/>
  <c r="B697" i="54"/>
  <c r="B305" i="57" s="1"/>
  <c r="C697" i="54"/>
  <c r="C305" i="57" s="1"/>
  <c r="D697" i="54"/>
  <c r="D305" i="57" s="1"/>
  <c r="E697" i="54"/>
  <c r="E305" i="57" s="1"/>
  <c r="A698" i="54"/>
  <c r="B698" i="54"/>
  <c r="B665" i="57" s="1"/>
  <c r="C698" i="54"/>
  <c r="C665" i="57" s="1"/>
  <c r="D698" i="54"/>
  <c r="D665" i="57" s="1"/>
  <c r="E698" i="54"/>
  <c r="E665" i="57" s="1"/>
  <c r="A699" i="54"/>
  <c r="B699" i="54"/>
  <c r="B77" i="57" s="1"/>
  <c r="C699" i="54"/>
  <c r="C77" i="57" s="1"/>
  <c r="D699" i="54"/>
  <c r="D77" i="57" s="1"/>
  <c r="E699" i="54"/>
  <c r="E77" i="57" s="1"/>
  <c r="A700" i="54"/>
  <c r="B700" i="54"/>
  <c r="B274" i="57" s="1"/>
  <c r="C700" i="54"/>
  <c r="C274" i="57" s="1"/>
  <c r="D700" i="54"/>
  <c r="D274" i="57" s="1"/>
  <c r="E700" i="54"/>
  <c r="E274" i="57" s="1"/>
  <c r="A701" i="54"/>
  <c r="B701" i="54"/>
  <c r="B666" i="57" s="1"/>
  <c r="C701" i="54"/>
  <c r="C666" i="57" s="1"/>
  <c r="D701" i="54"/>
  <c r="D666" i="57" s="1"/>
  <c r="E701" i="54"/>
  <c r="E666" i="57" s="1"/>
  <c r="A702" i="54"/>
  <c r="B702" i="54"/>
  <c r="B320" i="57" s="1"/>
  <c r="C702" i="54"/>
  <c r="C320" i="57" s="1"/>
  <c r="D702" i="54"/>
  <c r="D320" i="57" s="1"/>
  <c r="E702" i="54"/>
  <c r="E320" i="57" s="1"/>
  <c r="A703" i="54"/>
  <c r="B703" i="54"/>
  <c r="B432" i="57" s="1"/>
  <c r="C703" i="54"/>
  <c r="C432" i="57" s="1"/>
  <c r="D703" i="54"/>
  <c r="D432" i="57" s="1"/>
  <c r="E703" i="54"/>
  <c r="E432" i="57" s="1"/>
  <c r="A704" i="54"/>
  <c r="B704" i="54"/>
  <c r="B29" i="57" s="1"/>
  <c r="C704" i="54"/>
  <c r="C29" i="57" s="1"/>
  <c r="D704" i="54"/>
  <c r="D29" i="57" s="1"/>
  <c r="E704" i="54"/>
  <c r="E29" i="57" s="1"/>
  <c r="A705" i="54"/>
  <c r="B705" i="54"/>
  <c r="B667" i="57" s="1"/>
  <c r="C705" i="54"/>
  <c r="C667" i="57" s="1"/>
  <c r="D705" i="54"/>
  <c r="D667" i="57" s="1"/>
  <c r="E705" i="54"/>
  <c r="E667" i="57" s="1"/>
  <c r="A706" i="54"/>
  <c r="B706" i="54"/>
  <c r="B406" i="57" s="1"/>
  <c r="C706" i="54"/>
  <c r="C406" i="57" s="1"/>
  <c r="D706" i="54"/>
  <c r="D406" i="57" s="1"/>
  <c r="E706" i="54"/>
  <c r="E406" i="57" s="1"/>
  <c r="A707" i="54"/>
  <c r="B707" i="54"/>
  <c r="B237" i="57" s="1"/>
  <c r="C707" i="54"/>
  <c r="C237" i="57" s="1"/>
  <c r="D707" i="54"/>
  <c r="D237" i="57" s="1"/>
  <c r="E707" i="54"/>
  <c r="E237" i="57" s="1"/>
  <c r="A708" i="54"/>
  <c r="B708" i="54"/>
  <c r="B668" i="57" s="1"/>
  <c r="C708" i="54"/>
  <c r="C668" i="57" s="1"/>
  <c r="D708" i="54"/>
  <c r="D668" i="57" s="1"/>
  <c r="E708" i="54"/>
  <c r="E668" i="57" s="1"/>
  <c r="A709" i="54"/>
  <c r="B709" i="54"/>
  <c r="B669" i="57" s="1"/>
  <c r="C709" i="54"/>
  <c r="C669" i="57" s="1"/>
  <c r="D709" i="54"/>
  <c r="D669" i="57" s="1"/>
  <c r="E709" i="54"/>
  <c r="E669" i="57" s="1"/>
  <c r="A710" i="54"/>
  <c r="B710" i="54"/>
  <c r="B229" i="57" s="1"/>
  <c r="C710" i="54"/>
  <c r="C229" i="57" s="1"/>
  <c r="D710" i="54"/>
  <c r="D229" i="57" s="1"/>
  <c r="E710" i="54"/>
  <c r="E229" i="57" s="1"/>
  <c r="A653" i="54"/>
  <c r="B653" i="54"/>
  <c r="B78" i="57" s="1"/>
  <c r="C653" i="54"/>
  <c r="C78" i="57" s="1"/>
  <c r="D653" i="54"/>
  <c r="D78" i="57" s="1"/>
  <c r="E653" i="54"/>
  <c r="E78" i="57" s="1"/>
  <c r="A654" i="54"/>
  <c r="B654" i="54"/>
  <c r="B657" i="57" s="1"/>
  <c r="C654" i="54"/>
  <c r="C657" i="57" s="1"/>
  <c r="D654" i="54"/>
  <c r="D657" i="57" s="1"/>
  <c r="E654" i="54"/>
  <c r="E657" i="57" s="1"/>
  <c r="A655" i="54"/>
  <c r="B655" i="54"/>
  <c r="B194" i="57" s="1"/>
  <c r="C655" i="54"/>
  <c r="C194" i="57" s="1"/>
  <c r="D655" i="54"/>
  <c r="D194" i="57" s="1"/>
  <c r="E655" i="54"/>
  <c r="E194" i="57" s="1"/>
  <c r="A656" i="54"/>
  <c r="B656" i="54"/>
  <c r="B477" i="57" s="1"/>
  <c r="C656" i="54"/>
  <c r="C477" i="57" s="1"/>
  <c r="D656" i="54"/>
  <c r="D477" i="57" s="1"/>
  <c r="E656" i="54"/>
  <c r="E477" i="57" s="1"/>
  <c r="A657" i="54"/>
  <c r="B657" i="54"/>
  <c r="B236" i="57" s="1"/>
  <c r="C657" i="54"/>
  <c r="C236" i="57" s="1"/>
  <c r="D657" i="54"/>
  <c r="D236" i="57" s="1"/>
  <c r="E657" i="54"/>
  <c r="E236" i="57" s="1"/>
  <c r="A658" i="54"/>
  <c r="B658" i="54"/>
  <c r="B178" i="57" s="1"/>
  <c r="C658" i="54"/>
  <c r="C178" i="57" s="1"/>
  <c r="D658" i="54"/>
  <c r="D178" i="57" s="1"/>
  <c r="E658" i="54"/>
  <c r="E178" i="57" s="1"/>
  <c r="A659" i="54"/>
  <c r="B659" i="54"/>
  <c r="B297" i="57" s="1"/>
  <c r="C659" i="54"/>
  <c r="C297" i="57" s="1"/>
  <c r="D659" i="54"/>
  <c r="D297" i="57" s="1"/>
  <c r="E659" i="54"/>
  <c r="E297" i="57" s="1"/>
  <c r="A660" i="54"/>
  <c r="B660" i="54"/>
  <c r="B8" i="57" s="1"/>
  <c r="C660" i="54"/>
  <c r="C8" i="57" s="1"/>
  <c r="D660" i="54"/>
  <c r="D8" i="57" s="1"/>
  <c r="E660" i="54"/>
  <c r="E8" i="57" s="1"/>
  <c r="A661" i="54"/>
  <c r="B661" i="54"/>
  <c r="B188" i="57" s="1"/>
  <c r="C661" i="54"/>
  <c r="C188" i="57" s="1"/>
  <c r="D661" i="54"/>
  <c r="D188" i="57" s="1"/>
  <c r="E661" i="54"/>
  <c r="E188" i="57" s="1"/>
  <c r="A662" i="54"/>
  <c r="B662" i="54"/>
  <c r="B474" i="57" s="1"/>
  <c r="C662" i="54"/>
  <c r="C474" i="57" s="1"/>
  <c r="D662" i="54"/>
  <c r="D474" i="57" s="1"/>
  <c r="E662" i="54"/>
  <c r="E474" i="57" s="1"/>
  <c r="A663" i="54"/>
  <c r="B663" i="54"/>
  <c r="B82" i="57" s="1"/>
  <c r="C663" i="54"/>
  <c r="C82" i="57" s="1"/>
  <c r="D663" i="54"/>
  <c r="D82" i="57" s="1"/>
  <c r="E663" i="54"/>
  <c r="E82" i="57" s="1"/>
  <c r="A664" i="54"/>
  <c r="B664" i="54"/>
  <c r="B658" i="57" s="1"/>
  <c r="C664" i="54"/>
  <c r="C658" i="57" s="1"/>
  <c r="D664" i="54"/>
  <c r="D658" i="57" s="1"/>
  <c r="E664" i="54"/>
  <c r="E658" i="57" s="1"/>
  <c r="A665" i="54"/>
  <c r="B665" i="54"/>
  <c r="B171" i="57" s="1"/>
  <c r="C665" i="54"/>
  <c r="C171" i="57" s="1"/>
  <c r="D665" i="54"/>
  <c r="D171" i="57" s="1"/>
  <c r="E665" i="54"/>
  <c r="E171" i="57" s="1"/>
  <c r="A666" i="54"/>
  <c r="B666" i="54"/>
  <c r="B659" i="57" s="1"/>
  <c r="C666" i="54"/>
  <c r="C659" i="57" s="1"/>
  <c r="D666" i="54"/>
  <c r="D659" i="57" s="1"/>
  <c r="E666" i="54"/>
  <c r="E659" i="57" s="1"/>
  <c r="A667" i="54"/>
  <c r="B667" i="54"/>
  <c r="B14" i="57" s="1"/>
  <c r="C667" i="54"/>
  <c r="C14" i="57" s="1"/>
  <c r="D667" i="54"/>
  <c r="D14" i="57" s="1"/>
  <c r="E667" i="54"/>
  <c r="E14" i="57" s="1"/>
  <c r="A668" i="54"/>
  <c r="B668" i="54"/>
  <c r="B660" i="57" s="1"/>
  <c r="C668" i="54"/>
  <c r="C660" i="57" s="1"/>
  <c r="D668" i="54"/>
  <c r="D660" i="57" s="1"/>
  <c r="E668" i="54"/>
  <c r="E660" i="57" s="1"/>
  <c r="A669" i="54"/>
  <c r="B669" i="54"/>
  <c r="B62" i="57" s="1"/>
  <c r="C669" i="54"/>
  <c r="C62" i="57" s="1"/>
  <c r="D669" i="54"/>
  <c r="D62" i="57" s="1"/>
  <c r="E669" i="54"/>
  <c r="E62" i="57" s="1"/>
  <c r="A670" i="54"/>
  <c r="B670" i="54"/>
  <c r="B358" i="57" s="1"/>
  <c r="C670" i="54"/>
  <c r="C358" i="57" s="1"/>
  <c r="D670" i="54"/>
  <c r="D358" i="57" s="1"/>
  <c r="E670" i="54"/>
  <c r="E358" i="57" s="1"/>
  <c r="A671" i="54"/>
  <c r="B671" i="54"/>
  <c r="B661" i="57" s="1"/>
  <c r="C671" i="54"/>
  <c r="C661" i="57" s="1"/>
  <c r="D671" i="54"/>
  <c r="D661" i="57" s="1"/>
  <c r="E671" i="54"/>
  <c r="E661" i="57" s="1"/>
  <c r="A672" i="54"/>
  <c r="B672" i="54"/>
  <c r="B453" i="57" s="1"/>
  <c r="C672" i="54"/>
  <c r="C453" i="57" s="1"/>
  <c r="D672" i="54"/>
  <c r="D453" i="57" s="1"/>
  <c r="E672" i="54"/>
  <c r="E453" i="57" s="1"/>
  <c r="A673" i="54"/>
  <c r="B673" i="54"/>
  <c r="B422" i="57" s="1"/>
  <c r="C673" i="54"/>
  <c r="C422" i="57" s="1"/>
  <c r="D673" i="54"/>
  <c r="D422" i="57" s="1"/>
  <c r="E673" i="54"/>
  <c r="E422" i="57" s="1"/>
  <c r="A674" i="54"/>
  <c r="B674" i="54"/>
  <c r="B489" i="57" s="1"/>
  <c r="C674" i="54"/>
  <c r="C489" i="57" s="1"/>
  <c r="D674" i="54"/>
  <c r="D489" i="57" s="1"/>
  <c r="E674" i="54"/>
  <c r="E489" i="57" s="1"/>
  <c r="A675" i="54"/>
  <c r="B675" i="54"/>
  <c r="B132" i="57" s="1"/>
  <c r="C675" i="54"/>
  <c r="C132" i="57" s="1"/>
  <c r="D675" i="54"/>
  <c r="D132" i="57" s="1"/>
  <c r="E675" i="54"/>
  <c r="E132" i="57" s="1"/>
  <c r="A676" i="54"/>
  <c r="B676" i="54"/>
  <c r="B167" i="57" s="1"/>
  <c r="C676" i="54"/>
  <c r="C167" i="57" s="1"/>
  <c r="D676" i="54"/>
  <c r="D167" i="57" s="1"/>
  <c r="E676" i="54"/>
  <c r="E167" i="57" s="1"/>
  <c r="B677" i="54"/>
  <c r="B662" i="57" s="1"/>
  <c r="C677" i="54"/>
  <c r="C662" i="57" s="1"/>
  <c r="D677" i="54"/>
  <c r="D662" i="57" s="1"/>
  <c r="E677" i="54"/>
  <c r="E662" i="57" s="1"/>
  <c r="D621" i="54"/>
  <c r="D292" i="57" s="1"/>
  <c r="E621" i="54"/>
  <c r="E292" i="57" s="1"/>
  <c r="D622" i="54"/>
  <c r="D282" i="57" s="1"/>
  <c r="E622" i="54"/>
  <c r="E282" i="57" s="1"/>
  <c r="D623" i="54"/>
  <c r="D199" i="57" s="1"/>
  <c r="E623" i="54"/>
  <c r="E199" i="57" s="1"/>
  <c r="D624" i="54"/>
  <c r="D201" i="57" s="1"/>
  <c r="E624" i="54"/>
  <c r="E201" i="57" s="1"/>
  <c r="D625" i="54"/>
  <c r="D430" i="57" s="1"/>
  <c r="E625" i="54"/>
  <c r="E430" i="57" s="1"/>
  <c r="D626" i="54"/>
  <c r="D367" i="57" s="1"/>
  <c r="E626" i="54"/>
  <c r="E367" i="57" s="1"/>
  <c r="D627" i="54"/>
  <c r="D264" i="57" s="1"/>
  <c r="E627" i="54"/>
  <c r="E264" i="57" s="1"/>
  <c r="D628" i="54"/>
  <c r="D216" i="57" s="1"/>
  <c r="E628" i="54"/>
  <c r="E216" i="57" s="1"/>
  <c r="D629" i="54"/>
  <c r="D426" i="57" s="1"/>
  <c r="E629" i="54"/>
  <c r="E426" i="57" s="1"/>
  <c r="D630" i="54"/>
  <c r="D514" i="57" s="1"/>
  <c r="E630" i="54"/>
  <c r="E514" i="57" s="1"/>
  <c r="D631" i="54"/>
  <c r="D33" i="57" s="1"/>
  <c r="E631" i="54"/>
  <c r="E33" i="57" s="1"/>
  <c r="D632" i="54"/>
  <c r="D652" i="57" s="1"/>
  <c r="E632" i="54"/>
  <c r="E652" i="57" s="1"/>
  <c r="D633" i="54"/>
  <c r="D404" i="57" s="1"/>
  <c r="E633" i="54"/>
  <c r="E404" i="57" s="1"/>
  <c r="D634" i="54"/>
  <c r="D315" i="57" s="1"/>
  <c r="E634" i="54"/>
  <c r="E315" i="57" s="1"/>
  <c r="D635" i="54"/>
  <c r="D240" i="57" s="1"/>
  <c r="E635" i="54"/>
  <c r="E240" i="57" s="1"/>
  <c r="D636" i="54"/>
  <c r="D431" i="57" s="1"/>
  <c r="E636" i="54"/>
  <c r="E431" i="57" s="1"/>
  <c r="B637" i="54"/>
  <c r="B653" i="57" s="1"/>
  <c r="C637" i="54"/>
  <c r="C653" i="57" s="1"/>
  <c r="D637" i="54"/>
  <c r="D653" i="57" s="1"/>
  <c r="E637" i="54"/>
  <c r="E653" i="57" s="1"/>
  <c r="B638" i="54"/>
  <c r="B505" i="57" s="1"/>
  <c r="C638" i="54"/>
  <c r="C505" i="57" s="1"/>
  <c r="D638" i="54"/>
  <c r="D505" i="57" s="1"/>
  <c r="E638" i="54"/>
  <c r="E505" i="57" s="1"/>
  <c r="B639" i="54"/>
  <c r="B654" i="57" s="1"/>
  <c r="C639" i="54"/>
  <c r="C654" i="57" s="1"/>
  <c r="D639" i="54"/>
  <c r="D654" i="57" s="1"/>
  <c r="E639" i="54"/>
  <c r="E654" i="57" s="1"/>
  <c r="E393" i="57"/>
  <c r="A586" i="54"/>
  <c r="B586" i="54"/>
  <c r="B40" i="57" s="1"/>
  <c r="C586" i="54"/>
  <c r="C40" i="57" s="1"/>
  <c r="D586" i="54"/>
  <c r="D40" i="57" s="1"/>
  <c r="E586" i="54"/>
  <c r="E40" i="57" s="1"/>
  <c r="A587" i="54"/>
  <c r="B587" i="54"/>
  <c r="B378" i="57" s="1"/>
  <c r="C587" i="54"/>
  <c r="C378" i="57" s="1"/>
  <c r="D587" i="54"/>
  <c r="D378" i="57" s="1"/>
  <c r="E587" i="54"/>
  <c r="E378" i="57" s="1"/>
  <c r="A588" i="54"/>
  <c r="B588" i="54"/>
  <c r="B319" i="57" s="1"/>
  <c r="C588" i="54"/>
  <c r="C319" i="57" s="1"/>
  <c r="D588" i="54"/>
  <c r="D319" i="57" s="1"/>
  <c r="E588" i="54"/>
  <c r="E319" i="57" s="1"/>
  <c r="A589" i="54"/>
  <c r="B589" i="54"/>
  <c r="B433" i="57" s="1"/>
  <c r="C589" i="54"/>
  <c r="C433" i="57" s="1"/>
  <c r="D589" i="54"/>
  <c r="D433" i="57" s="1"/>
  <c r="E589" i="54"/>
  <c r="E433" i="57" s="1"/>
  <c r="A590" i="54"/>
  <c r="B590" i="54"/>
  <c r="B50" i="57" s="1"/>
  <c r="C590" i="54"/>
  <c r="C50" i="57" s="1"/>
  <c r="D590" i="54"/>
  <c r="D50" i="57" s="1"/>
  <c r="E590" i="54"/>
  <c r="E50" i="57" s="1"/>
  <c r="A591" i="54"/>
  <c r="B591" i="54"/>
  <c r="B70" i="57" s="1"/>
  <c r="C591" i="54"/>
  <c r="C70" i="57" s="1"/>
  <c r="D591" i="54"/>
  <c r="D70" i="57" s="1"/>
  <c r="E591" i="54"/>
  <c r="E70" i="57" s="1"/>
  <c r="A592" i="54"/>
  <c r="B592" i="54"/>
  <c r="B106" i="57" s="1"/>
  <c r="C592" i="54"/>
  <c r="C106" i="57" s="1"/>
  <c r="D592" i="54"/>
  <c r="D106" i="57" s="1"/>
  <c r="E592" i="54"/>
  <c r="E106" i="57" s="1"/>
  <c r="A593" i="54"/>
  <c r="B593" i="54"/>
  <c r="B476" i="57" s="1"/>
  <c r="C593" i="54"/>
  <c r="C476" i="57" s="1"/>
  <c r="D593" i="54"/>
  <c r="D476" i="57" s="1"/>
  <c r="E593" i="54"/>
  <c r="E476" i="57" s="1"/>
  <c r="A594" i="54"/>
  <c r="B594" i="54"/>
  <c r="B241" i="57" s="1"/>
  <c r="C594" i="54"/>
  <c r="C241" i="57" s="1"/>
  <c r="D594" i="54"/>
  <c r="D241" i="57" s="1"/>
  <c r="E594" i="54"/>
  <c r="E241" i="57" s="1"/>
  <c r="A595" i="54"/>
  <c r="B595" i="54"/>
  <c r="B373" i="57" s="1"/>
  <c r="C595" i="54"/>
  <c r="C373" i="57" s="1"/>
  <c r="D595" i="54"/>
  <c r="D373" i="57" s="1"/>
  <c r="E595" i="54"/>
  <c r="E373" i="57" s="1"/>
  <c r="A596" i="54"/>
  <c r="B596" i="54"/>
  <c r="B11" i="57" s="1"/>
  <c r="C596" i="54"/>
  <c r="C11" i="57" s="1"/>
  <c r="D596" i="54"/>
  <c r="D11" i="57" s="1"/>
  <c r="E596" i="54"/>
  <c r="E11" i="57" s="1"/>
  <c r="A550" i="54"/>
  <c r="B550" i="54"/>
  <c r="B262" i="57" s="1"/>
  <c r="C550" i="54"/>
  <c r="C262" i="57" s="1"/>
  <c r="D550" i="54"/>
  <c r="D262" i="57" s="1"/>
  <c r="A551" i="54"/>
  <c r="B551" i="54"/>
  <c r="B642" i="57" s="1"/>
  <c r="C551" i="54"/>
  <c r="C642" i="57" s="1"/>
  <c r="D551" i="54"/>
  <c r="D642" i="57" s="1"/>
  <c r="A552" i="54"/>
  <c r="B552" i="54"/>
  <c r="B308" i="57" s="1"/>
  <c r="C552" i="54"/>
  <c r="C308" i="57" s="1"/>
  <c r="D552" i="54"/>
  <c r="D308" i="57" s="1"/>
  <c r="A553" i="54"/>
  <c r="B553" i="54"/>
  <c r="B47" i="57" s="1"/>
  <c r="C553" i="54"/>
  <c r="C47" i="57" s="1"/>
  <c r="D553" i="54"/>
  <c r="D47" i="57" s="1"/>
  <c r="A554" i="54"/>
  <c r="B554" i="54"/>
  <c r="B65" i="57" s="1"/>
  <c r="C554" i="54"/>
  <c r="C65" i="57" s="1"/>
  <c r="D554" i="54"/>
  <c r="D65" i="57" s="1"/>
  <c r="A555" i="54"/>
  <c r="B555" i="54"/>
  <c r="B488" i="57" s="1"/>
  <c r="C555" i="54"/>
  <c r="C488" i="57" s="1"/>
  <c r="D555" i="54"/>
  <c r="D488" i="57" s="1"/>
  <c r="A556" i="54"/>
  <c r="B556" i="54"/>
  <c r="B244" i="57" s="1"/>
  <c r="C556" i="54"/>
  <c r="C244" i="57" s="1"/>
  <c r="D556" i="54"/>
  <c r="D244" i="57" s="1"/>
  <c r="A557" i="54"/>
  <c r="B557" i="54"/>
  <c r="B643" i="57" s="1"/>
  <c r="C557" i="54"/>
  <c r="C643" i="57" s="1"/>
  <c r="D557" i="54"/>
  <c r="D643" i="57" s="1"/>
  <c r="A558" i="54"/>
  <c r="B558" i="54"/>
  <c r="B137" i="57" s="1"/>
  <c r="C558" i="54"/>
  <c r="C137" i="57" s="1"/>
  <c r="D558" i="54"/>
  <c r="D137" i="57" s="1"/>
  <c r="A559" i="54"/>
  <c r="B559" i="54"/>
  <c r="B644" i="57" s="1"/>
  <c r="C559" i="54"/>
  <c r="C644" i="57" s="1"/>
  <c r="D559" i="54"/>
  <c r="D644" i="57" s="1"/>
  <c r="A560" i="54"/>
  <c r="B560" i="54"/>
  <c r="B60" i="57" s="1"/>
  <c r="C560" i="54"/>
  <c r="C60" i="57" s="1"/>
  <c r="D560" i="54"/>
  <c r="D60" i="57" s="1"/>
  <c r="A561" i="54"/>
  <c r="B561" i="54"/>
  <c r="B342" i="57" s="1"/>
  <c r="C561" i="54"/>
  <c r="C342" i="57" s="1"/>
  <c r="D561" i="54"/>
  <c r="D342" i="57" s="1"/>
  <c r="A562" i="54"/>
  <c r="B562" i="54"/>
  <c r="B30" i="57" s="1"/>
  <c r="C562" i="54"/>
  <c r="C30" i="57" s="1"/>
  <c r="D562" i="54"/>
  <c r="D30" i="57" s="1"/>
  <c r="A563" i="54"/>
  <c r="B563" i="54"/>
  <c r="B645" i="57" s="1"/>
  <c r="C563" i="54"/>
  <c r="C645" i="57" s="1"/>
  <c r="D563" i="54"/>
  <c r="D645" i="57" s="1"/>
  <c r="A564" i="54"/>
  <c r="B564" i="54"/>
  <c r="B121" i="57" s="1"/>
  <c r="C564" i="54"/>
  <c r="C121" i="57" s="1"/>
  <c r="D564" i="54"/>
  <c r="D121" i="57" s="1"/>
  <c r="A565" i="54"/>
  <c r="B565" i="54"/>
  <c r="B220" i="57" s="1"/>
  <c r="C565" i="54"/>
  <c r="C220" i="57" s="1"/>
  <c r="D565" i="54"/>
  <c r="D220" i="57" s="1"/>
  <c r="A566" i="54"/>
  <c r="B566" i="54"/>
  <c r="B646" i="57" s="1"/>
  <c r="C566" i="54"/>
  <c r="C646" i="57" s="1"/>
  <c r="D566" i="54"/>
  <c r="D646" i="57" s="1"/>
  <c r="A567" i="54"/>
  <c r="B567" i="54"/>
  <c r="B334" i="57" s="1"/>
  <c r="C567" i="54"/>
  <c r="C334" i="57" s="1"/>
  <c r="D567" i="54"/>
  <c r="D334" i="57" s="1"/>
  <c r="A568" i="54"/>
  <c r="B568" i="54"/>
  <c r="B290" i="57" s="1"/>
  <c r="C568" i="54"/>
  <c r="C290" i="57" s="1"/>
  <c r="D568" i="54"/>
  <c r="D290" i="57" s="1"/>
  <c r="A569" i="54"/>
  <c r="B569" i="54"/>
  <c r="B255" i="57" s="1"/>
  <c r="C569" i="54"/>
  <c r="C255" i="57" s="1"/>
  <c r="D569" i="54"/>
  <c r="D255" i="57" s="1"/>
  <c r="A570" i="54"/>
  <c r="B570" i="54"/>
  <c r="B455" i="57" s="1"/>
  <c r="C570" i="54"/>
  <c r="C455" i="57" s="1"/>
  <c r="D570" i="54"/>
  <c r="D455" i="57" s="1"/>
  <c r="A571" i="54"/>
  <c r="B571" i="54"/>
  <c r="B647" i="57" s="1"/>
  <c r="C571" i="54"/>
  <c r="C647" i="57" s="1"/>
  <c r="D571" i="54"/>
  <c r="D647" i="57" s="1"/>
  <c r="A572" i="54"/>
  <c r="B572" i="54"/>
  <c r="B520" i="57" s="1"/>
  <c r="C572" i="54"/>
  <c r="C520" i="57" s="1"/>
  <c r="D572" i="54"/>
  <c r="D520" i="57" s="1"/>
  <c r="A573" i="54"/>
  <c r="B573" i="54"/>
  <c r="B456" i="57" s="1"/>
  <c r="C573" i="54"/>
  <c r="C456" i="57" s="1"/>
  <c r="D573" i="54"/>
  <c r="D456" i="57" s="1"/>
  <c r="A515" i="54"/>
  <c r="B515" i="54"/>
  <c r="B219" i="57" s="1"/>
  <c r="C515" i="54"/>
  <c r="C219" i="57" s="1"/>
  <c r="D515" i="54"/>
  <c r="D219" i="57" s="1"/>
  <c r="E515" i="54"/>
  <c r="E219" i="57" s="1"/>
  <c r="A516" i="54"/>
  <c r="B516" i="54"/>
  <c r="B139" i="57" s="1"/>
  <c r="C516" i="54"/>
  <c r="C139" i="57" s="1"/>
  <c r="D516" i="54"/>
  <c r="D139" i="57" s="1"/>
  <c r="E516" i="54"/>
  <c r="E139" i="57" s="1"/>
  <c r="A517" i="54"/>
  <c r="B517" i="54"/>
  <c r="B226" i="57" s="1"/>
  <c r="C517" i="54"/>
  <c r="C226" i="57" s="1"/>
  <c r="D517" i="54"/>
  <c r="D226" i="57" s="1"/>
  <c r="E517" i="54"/>
  <c r="E226" i="57" s="1"/>
  <c r="A518" i="54"/>
  <c r="B518" i="54"/>
  <c r="B304" i="57" s="1"/>
  <c r="C518" i="54"/>
  <c r="C304" i="57" s="1"/>
  <c r="D518" i="54"/>
  <c r="D304" i="57" s="1"/>
  <c r="E518" i="54"/>
  <c r="E304" i="57" s="1"/>
  <c r="A519" i="54"/>
  <c r="B519" i="54"/>
  <c r="B408" i="57" s="1"/>
  <c r="C519" i="54"/>
  <c r="C408" i="57" s="1"/>
  <c r="D519" i="54"/>
  <c r="D408" i="57" s="1"/>
  <c r="E519" i="54"/>
  <c r="E408" i="57" s="1"/>
  <c r="A520" i="54"/>
  <c r="B520" i="54"/>
  <c r="B183" i="57" s="1"/>
  <c r="C520" i="54"/>
  <c r="C183" i="57" s="1"/>
  <c r="D520" i="54"/>
  <c r="D183" i="57" s="1"/>
  <c r="E520" i="54"/>
  <c r="E183" i="57" s="1"/>
  <c r="A521" i="54"/>
  <c r="B521" i="54"/>
  <c r="B254" i="57" s="1"/>
  <c r="C521" i="54"/>
  <c r="C254" i="57" s="1"/>
  <c r="D521" i="54"/>
  <c r="D254" i="57" s="1"/>
  <c r="E521" i="54"/>
  <c r="E254" i="57" s="1"/>
  <c r="A522" i="54"/>
  <c r="B522" i="54"/>
  <c r="B59" i="57" s="1"/>
  <c r="C522" i="54"/>
  <c r="C59" i="57" s="1"/>
  <c r="D522" i="54"/>
  <c r="D59" i="57" s="1"/>
  <c r="E522" i="54"/>
  <c r="E59" i="57" s="1"/>
  <c r="A523" i="54"/>
  <c r="B523" i="54"/>
  <c r="B384" i="57" s="1"/>
  <c r="C523" i="54"/>
  <c r="C384" i="57" s="1"/>
  <c r="D523" i="54"/>
  <c r="D384" i="57" s="1"/>
  <c r="E523" i="54"/>
  <c r="E384" i="57" s="1"/>
  <c r="A524" i="54"/>
  <c r="B524" i="54"/>
  <c r="B636" i="57" s="1"/>
  <c r="C524" i="54"/>
  <c r="C636" i="57" s="1"/>
  <c r="D524" i="54"/>
  <c r="D636" i="57" s="1"/>
  <c r="E524" i="54"/>
  <c r="E636" i="57" s="1"/>
  <c r="A525" i="54"/>
  <c r="B525" i="54"/>
  <c r="B449" i="57" s="1"/>
  <c r="C525" i="54"/>
  <c r="C449" i="57" s="1"/>
  <c r="D525" i="54"/>
  <c r="D449" i="57" s="1"/>
  <c r="E525" i="54"/>
  <c r="E449" i="57" s="1"/>
  <c r="A526" i="54"/>
  <c r="B526" i="54"/>
  <c r="B266" i="57" s="1"/>
  <c r="C526" i="54"/>
  <c r="C266" i="57" s="1"/>
  <c r="D526" i="54"/>
  <c r="D266" i="57" s="1"/>
  <c r="E526" i="54"/>
  <c r="E266" i="57" s="1"/>
  <c r="A527" i="54"/>
  <c r="B527" i="54"/>
  <c r="B637" i="57" s="1"/>
  <c r="C527" i="54"/>
  <c r="C637" i="57" s="1"/>
  <c r="D527" i="54"/>
  <c r="D637" i="57" s="1"/>
  <c r="E527" i="54"/>
  <c r="E637" i="57" s="1"/>
  <c r="A528" i="54"/>
  <c r="B528" i="54"/>
  <c r="B472" i="57" s="1"/>
  <c r="C528" i="54"/>
  <c r="C472" i="57" s="1"/>
  <c r="D528" i="54"/>
  <c r="D472" i="57" s="1"/>
  <c r="E528" i="54"/>
  <c r="E472" i="57" s="1"/>
  <c r="A529" i="54"/>
  <c r="B529" i="54"/>
  <c r="B638" i="57" s="1"/>
  <c r="C529" i="54"/>
  <c r="C638" i="57" s="1"/>
  <c r="D529" i="54"/>
  <c r="D638" i="57" s="1"/>
  <c r="E529" i="54"/>
  <c r="E638" i="57" s="1"/>
  <c r="A530" i="54"/>
  <c r="B530" i="54"/>
  <c r="B344" i="57" s="1"/>
  <c r="C530" i="54"/>
  <c r="C344" i="57" s="1"/>
  <c r="D530" i="54"/>
  <c r="D344" i="57" s="1"/>
  <c r="E530" i="54"/>
  <c r="E344" i="57" s="1"/>
  <c r="A531" i="54"/>
  <c r="B531" i="54"/>
  <c r="B154" i="57" s="1"/>
  <c r="C531" i="54"/>
  <c r="C154" i="57" s="1"/>
  <c r="D531" i="54"/>
  <c r="D154" i="57" s="1"/>
  <c r="E531" i="54"/>
  <c r="E154" i="57" s="1"/>
  <c r="A532" i="54"/>
  <c r="B532" i="54"/>
  <c r="B285" i="57" s="1"/>
  <c r="C532" i="54"/>
  <c r="C285" i="57" s="1"/>
  <c r="D532" i="54"/>
  <c r="D285" i="57" s="1"/>
  <c r="E532" i="54"/>
  <c r="E285" i="57" s="1"/>
  <c r="A533" i="54"/>
  <c r="B533" i="54"/>
  <c r="B639" i="57" s="1"/>
  <c r="C533" i="54"/>
  <c r="C639" i="57" s="1"/>
  <c r="D533" i="54"/>
  <c r="D639" i="57" s="1"/>
  <c r="E533" i="54"/>
  <c r="E639" i="57" s="1"/>
  <c r="A534" i="54"/>
  <c r="B534" i="54"/>
  <c r="B504" i="57" s="1"/>
  <c r="C534" i="54"/>
  <c r="C504" i="57" s="1"/>
  <c r="D534" i="54"/>
  <c r="D504" i="57" s="1"/>
  <c r="E534" i="54"/>
  <c r="E504" i="57" s="1"/>
  <c r="A535" i="54"/>
  <c r="B535" i="54"/>
  <c r="B349" i="57" s="1"/>
  <c r="C535" i="54"/>
  <c r="C349" i="57" s="1"/>
  <c r="D535" i="54"/>
  <c r="D349" i="57" s="1"/>
  <c r="E535" i="54"/>
  <c r="E349" i="57" s="1"/>
  <c r="A536" i="54"/>
  <c r="B536" i="54"/>
  <c r="B198" i="57" s="1"/>
  <c r="C536" i="54"/>
  <c r="C198" i="57" s="1"/>
  <c r="D536" i="54"/>
  <c r="D198" i="57" s="1"/>
  <c r="E536" i="54"/>
  <c r="E198" i="57" s="1"/>
  <c r="A537" i="54"/>
  <c r="B537" i="54"/>
  <c r="B427" i="57" s="1"/>
  <c r="C537" i="54"/>
  <c r="C427" i="57" s="1"/>
  <c r="D537" i="54"/>
  <c r="D427" i="57" s="1"/>
  <c r="E537" i="54"/>
  <c r="E427" i="57" s="1"/>
  <c r="A538" i="54"/>
  <c r="B538" i="54"/>
  <c r="B454" i="57" s="1"/>
  <c r="C538" i="54"/>
  <c r="C454" i="57" s="1"/>
  <c r="D538" i="54"/>
  <c r="D454" i="57" s="1"/>
  <c r="E538" i="54"/>
  <c r="E454" i="57" s="1"/>
  <c r="A539" i="54"/>
  <c r="B539" i="54"/>
  <c r="B450" i="57" s="1"/>
  <c r="C539" i="54"/>
  <c r="C450" i="57" s="1"/>
  <c r="D539" i="54"/>
  <c r="D450" i="57" s="1"/>
  <c r="E539" i="54"/>
  <c r="E450" i="57" s="1"/>
  <c r="A540" i="54"/>
  <c r="B540" i="54"/>
  <c r="B640" i="57" s="1"/>
  <c r="C540" i="54"/>
  <c r="C640" i="57" s="1"/>
  <c r="D540" i="54"/>
  <c r="D640" i="57" s="1"/>
  <c r="E540" i="54"/>
  <c r="E640" i="57" s="1"/>
  <c r="A494" i="54"/>
  <c r="B494" i="54"/>
  <c r="B148" i="57" s="1"/>
  <c r="C494" i="54"/>
  <c r="C148" i="57" s="1"/>
  <c r="D494" i="54"/>
  <c r="D148" i="57" s="1"/>
  <c r="E494" i="54"/>
  <c r="E148" i="57" s="1"/>
  <c r="A495" i="54"/>
  <c r="B495" i="54"/>
  <c r="B232" i="57" s="1"/>
  <c r="C495" i="54"/>
  <c r="C232" i="57" s="1"/>
  <c r="D495" i="54"/>
  <c r="D232" i="57" s="1"/>
  <c r="E495" i="54"/>
  <c r="E232" i="57" s="1"/>
  <c r="A496" i="54"/>
  <c r="B496" i="54"/>
  <c r="B207" i="57" s="1"/>
  <c r="C496" i="54"/>
  <c r="C207" i="57" s="1"/>
  <c r="D496" i="54"/>
  <c r="D207" i="57" s="1"/>
  <c r="E496" i="54"/>
  <c r="E207" i="57" s="1"/>
  <c r="A497" i="54"/>
  <c r="B497" i="54"/>
  <c r="B284" i="57" s="1"/>
  <c r="C497" i="54"/>
  <c r="C284" i="57" s="1"/>
  <c r="D497" i="54"/>
  <c r="D284" i="57" s="1"/>
  <c r="E497" i="54"/>
  <c r="E284" i="57" s="1"/>
  <c r="A503" i="54"/>
  <c r="B503" i="54"/>
  <c r="B413" i="57" s="1"/>
  <c r="C503" i="54"/>
  <c r="C413" i="57" s="1"/>
  <c r="D503" i="54"/>
  <c r="D413" i="57" s="1"/>
  <c r="E503" i="54"/>
  <c r="E413" i="57" s="1"/>
  <c r="A473" i="54"/>
  <c r="B473" i="54"/>
  <c r="B632" i="57" s="1"/>
  <c r="C473" i="54"/>
  <c r="C632" i="57" s="1"/>
  <c r="D473" i="54"/>
  <c r="D632" i="57" s="1"/>
  <c r="E473" i="54"/>
  <c r="E632" i="57" s="1"/>
  <c r="A474" i="54"/>
  <c r="B474" i="54"/>
  <c r="B409" i="57" s="1"/>
  <c r="C474" i="54"/>
  <c r="C409" i="57" s="1"/>
  <c r="D474" i="54"/>
  <c r="D409" i="57" s="1"/>
  <c r="E474" i="54"/>
  <c r="E409" i="57" s="1"/>
  <c r="A475" i="54"/>
  <c r="B475" i="54"/>
  <c r="B89" i="57" s="1"/>
  <c r="C475" i="54"/>
  <c r="C89" i="57" s="1"/>
  <c r="D475" i="54"/>
  <c r="D89" i="57" s="1"/>
  <c r="E475" i="54"/>
  <c r="E89" i="57" s="1"/>
  <c r="A476" i="54"/>
  <c r="B476" i="54"/>
  <c r="B487" i="57" s="1"/>
  <c r="C476" i="54"/>
  <c r="C487" i="57" s="1"/>
  <c r="D476" i="54"/>
  <c r="D487" i="57" s="1"/>
  <c r="E476" i="54"/>
  <c r="E487" i="57" s="1"/>
  <c r="A477" i="54"/>
  <c r="B477" i="54"/>
  <c r="B353" i="57" s="1"/>
  <c r="C477" i="54"/>
  <c r="C353" i="57" s="1"/>
  <c r="D477" i="54"/>
  <c r="D353" i="57" s="1"/>
  <c r="E477" i="54"/>
  <c r="E353" i="57" s="1"/>
  <c r="A478" i="54"/>
  <c r="B478" i="54"/>
  <c r="B468" i="57" s="1"/>
  <c r="C478" i="54"/>
  <c r="C468" i="57" s="1"/>
  <c r="D478" i="54"/>
  <c r="D468" i="57" s="1"/>
  <c r="E478" i="54"/>
  <c r="E468" i="57" s="1"/>
  <c r="A479" i="54"/>
  <c r="B479" i="54"/>
  <c r="B439" i="57" s="1"/>
  <c r="C479" i="54"/>
  <c r="C439" i="57" s="1"/>
  <c r="D479" i="54"/>
  <c r="D439" i="57" s="1"/>
  <c r="E479" i="54"/>
  <c r="E439" i="57" s="1"/>
  <c r="A480" i="54"/>
  <c r="B480" i="54"/>
  <c r="B100" i="57" s="1"/>
  <c r="C480" i="54"/>
  <c r="C100" i="57" s="1"/>
  <c r="D480" i="54"/>
  <c r="D100" i="57" s="1"/>
  <c r="E480" i="54"/>
  <c r="E100" i="57" s="1"/>
  <c r="A481" i="54"/>
  <c r="B481" i="54"/>
  <c r="B428" i="57" s="1"/>
  <c r="C481" i="54"/>
  <c r="C428" i="57" s="1"/>
  <c r="D481" i="54"/>
  <c r="D428" i="57" s="1"/>
  <c r="E481" i="54"/>
  <c r="E428" i="57" s="1"/>
  <c r="A482" i="54"/>
  <c r="B482" i="54"/>
  <c r="B363" i="57" s="1"/>
  <c r="C482" i="54"/>
  <c r="C363" i="57" s="1"/>
  <c r="D482" i="54"/>
  <c r="D363" i="57" s="1"/>
  <c r="E482" i="54"/>
  <c r="E363" i="57" s="1"/>
  <c r="A483" i="54"/>
  <c r="B483" i="54"/>
  <c r="B166" i="57" s="1"/>
  <c r="C483" i="54"/>
  <c r="C166" i="57" s="1"/>
  <c r="D483" i="54"/>
  <c r="D166" i="57" s="1"/>
  <c r="E483" i="54"/>
  <c r="E166" i="57" s="1"/>
  <c r="A484" i="54"/>
  <c r="B484" i="54"/>
  <c r="B56" i="57" s="1"/>
  <c r="C484" i="54"/>
  <c r="C56" i="57" s="1"/>
  <c r="D484" i="54"/>
  <c r="D56" i="57" s="1"/>
  <c r="E484" i="54"/>
  <c r="E56" i="57" s="1"/>
  <c r="A485" i="54"/>
  <c r="B485" i="54"/>
  <c r="B633" i="57" s="1"/>
  <c r="C485" i="54"/>
  <c r="C633" i="57" s="1"/>
  <c r="D485" i="54"/>
  <c r="D633" i="57" s="1"/>
  <c r="E485" i="54"/>
  <c r="E633" i="57" s="1"/>
  <c r="A486" i="54"/>
  <c r="B486" i="54"/>
  <c r="B371" i="57" s="1"/>
  <c r="C486" i="54"/>
  <c r="C371" i="57" s="1"/>
  <c r="D486" i="54"/>
  <c r="D371" i="57" s="1"/>
  <c r="E486" i="54"/>
  <c r="E371" i="57" s="1"/>
  <c r="A487" i="54"/>
  <c r="B487" i="54"/>
  <c r="B93" i="57" s="1"/>
  <c r="C487" i="54"/>
  <c r="C93" i="57" s="1"/>
  <c r="D487" i="54"/>
  <c r="D93" i="57" s="1"/>
  <c r="E487" i="54"/>
  <c r="E93" i="57" s="1"/>
  <c r="A488" i="54"/>
  <c r="B488" i="54"/>
  <c r="B197" i="57" s="1"/>
  <c r="C488" i="54"/>
  <c r="C197" i="57" s="1"/>
  <c r="D488" i="54"/>
  <c r="D197" i="57" s="1"/>
  <c r="E488" i="54"/>
  <c r="E197" i="57" s="1"/>
  <c r="A489" i="54"/>
  <c r="B489" i="54"/>
  <c r="B387" i="57" s="1"/>
  <c r="C489" i="54"/>
  <c r="C387" i="57" s="1"/>
  <c r="D489" i="54"/>
  <c r="D387" i="57" s="1"/>
  <c r="E489" i="54"/>
  <c r="E387" i="57" s="1"/>
  <c r="A490" i="54"/>
  <c r="B490" i="54"/>
  <c r="B447" i="57" s="1"/>
  <c r="C490" i="54"/>
  <c r="C447" i="57" s="1"/>
  <c r="D490" i="54"/>
  <c r="D447" i="57" s="1"/>
  <c r="E490" i="54"/>
  <c r="E447" i="57" s="1"/>
  <c r="A491" i="54"/>
  <c r="B491" i="54"/>
  <c r="B634" i="57" s="1"/>
  <c r="C491" i="54"/>
  <c r="C634" i="57" s="1"/>
  <c r="D491" i="54"/>
  <c r="D634" i="57" s="1"/>
  <c r="E491" i="54"/>
  <c r="E634" i="57" s="1"/>
  <c r="A492" i="54"/>
  <c r="B492" i="54"/>
  <c r="B429" i="57" s="1"/>
  <c r="C492" i="54"/>
  <c r="C429" i="57" s="1"/>
  <c r="D492" i="54"/>
  <c r="D429" i="57" s="1"/>
  <c r="E492" i="54"/>
  <c r="E429" i="57" s="1"/>
  <c r="A493" i="54"/>
  <c r="B493" i="54"/>
  <c r="B382" i="57" s="1"/>
  <c r="C493" i="54"/>
  <c r="C382" i="57" s="1"/>
  <c r="D493" i="54"/>
  <c r="D382" i="57" s="1"/>
  <c r="E493" i="54"/>
  <c r="E382" i="57" s="1"/>
  <c r="A435" i="54"/>
  <c r="B435" i="54"/>
  <c r="B412" i="57" s="1"/>
  <c r="C435" i="54"/>
  <c r="C412" i="57" s="1"/>
  <c r="D435" i="54"/>
  <c r="D412" i="57" s="1"/>
  <c r="E435" i="54"/>
  <c r="E412" i="57" s="1"/>
  <c r="A436" i="54"/>
  <c r="B436" i="54"/>
  <c r="B74" i="57" s="1"/>
  <c r="C436" i="54"/>
  <c r="C74" i="57" s="1"/>
  <c r="D436" i="54"/>
  <c r="D74" i="57" s="1"/>
  <c r="E74" i="57"/>
  <c r="A437" i="54"/>
  <c r="B437" i="54"/>
  <c r="B346" i="57" s="1"/>
  <c r="C437" i="54"/>
  <c r="C346" i="57" s="1"/>
  <c r="D437" i="54"/>
  <c r="D346" i="57" s="1"/>
  <c r="E437" i="54"/>
  <c r="E346" i="57" s="1"/>
  <c r="A438" i="54"/>
  <c r="B438" i="54"/>
  <c r="B377" i="57" s="1"/>
  <c r="C438" i="54"/>
  <c r="C377" i="57" s="1"/>
  <c r="D438" i="54"/>
  <c r="D377" i="57" s="1"/>
  <c r="E438" i="54"/>
  <c r="E377" i="57" s="1"/>
  <c r="A439" i="54"/>
  <c r="B439" i="54"/>
  <c r="B31" i="57" s="1"/>
  <c r="C439" i="54"/>
  <c r="C31" i="57" s="1"/>
  <c r="D439" i="54"/>
  <c r="D31" i="57" s="1"/>
  <c r="E439" i="54"/>
  <c r="E31" i="57" s="1"/>
  <c r="A440" i="54"/>
  <c r="B440" i="54"/>
  <c r="B624" i="57" s="1"/>
  <c r="C440" i="54"/>
  <c r="C624" i="57" s="1"/>
  <c r="D440" i="54"/>
  <c r="D624" i="57" s="1"/>
  <c r="E440" i="54"/>
  <c r="E624" i="57" s="1"/>
  <c r="A441" i="54"/>
  <c r="B441" i="54"/>
  <c r="B625" i="57" s="1"/>
  <c r="C441" i="54"/>
  <c r="C625" i="57" s="1"/>
  <c r="D441" i="54"/>
  <c r="D625" i="57" s="1"/>
  <c r="E625" i="57"/>
  <c r="A442" i="54"/>
  <c r="B442" i="54"/>
  <c r="B181" i="57" s="1"/>
  <c r="C442" i="54"/>
  <c r="C181" i="57" s="1"/>
  <c r="D442" i="54"/>
  <c r="D181" i="57" s="1"/>
  <c r="E442" i="54"/>
  <c r="E181" i="57" s="1"/>
  <c r="A443" i="54"/>
  <c r="B443" i="54"/>
  <c r="B400" i="57" s="1"/>
  <c r="C443" i="54"/>
  <c r="C400" i="57" s="1"/>
  <c r="D443" i="54"/>
  <c r="D400" i="57" s="1"/>
  <c r="E443" i="54"/>
  <c r="E400" i="57" s="1"/>
  <c r="A444" i="54"/>
  <c r="B444" i="54"/>
  <c r="B156" i="57" s="1"/>
  <c r="C444" i="54"/>
  <c r="C156" i="57" s="1"/>
  <c r="D444" i="54"/>
  <c r="D156" i="57" s="1"/>
  <c r="E444" i="54"/>
  <c r="E156" i="57" s="1"/>
  <c r="A445" i="54"/>
  <c r="B445" i="54"/>
  <c r="B37" i="57" s="1"/>
  <c r="C445" i="54"/>
  <c r="C37" i="57" s="1"/>
  <c r="D445" i="54"/>
  <c r="D37" i="57" s="1"/>
  <c r="E445" i="54"/>
  <c r="E37" i="57" s="1"/>
  <c r="A446" i="54"/>
  <c r="B446" i="54"/>
  <c r="B518" i="57" s="1"/>
  <c r="C446" i="54"/>
  <c r="C518" i="57" s="1"/>
  <c r="D446" i="54"/>
  <c r="D518" i="57" s="1"/>
  <c r="E446" i="54"/>
  <c r="E518" i="57" s="1"/>
  <c r="A447" i="54"/>
  <c r="B447" i="54"/>
  <c r="B63" i="57" s="1"/>
  <c r="C447" i="54"/>
  <c r="C63" i="57" s="1"/>
  <c r="D447" i="54"/>
  <c r="D63" i="57" s="1"/>
  <c r="E447" i="54"/>
  <c r="E63" i="57" s="1"/>
  <c r="A448" i="54"/>
  <c r="B448" i="54"/>
  <c r="B112" i="57" s="1"/>
  <c r="C448" i="54"/>
  <c r="C112" i="57" s="1"/>
  <c r="D448" i="54"/>
  <c r="D112" i="57" s="1"/>
  <c r="E448" i="54"/>
  <c r="E112" i="57" s="1"/>
  <c r="A449" i="54"/>
  <c r="B449" i="54"/>
  <c r="B302" i="57" s="1"/>
  <c r="C449" i="54"/>
  <c r="C302" i="57" s="1"/>
  <c r="D449" i="54"/>
  <c r="D302" i="57" s="1"/>
  <c r="E449" i="54"/>
  <c r="E302" i="57" s="1"/>
  <c r="A450" i="54"/>
  <c r="B450" i="54"/>
  <c r="B191" i="57" s="1"/>
  <c r="C450" i="54"/>
  <c r="C191" i="57" s="1"/>
  <c r="D450" i="54"/>
  <c r="D191" i="57" s="1"/>
  <c r="E450" i="54"/>
  <c r="E191" i="57" s="1"/>
  <c r="A451" i="54"/>
  <c r="B451" i="54"/>
  <c r="B485" i="57" s="1"/>
  <c r="C451" i="54"/>
  <c r="C485" i="57" s="1"/>
  <c r="D451" i="54"/>
  <c r="D485" i="57" s="1"/>
  <c r="E451" i="54"/>
  <c r="E485" i="57" s="1"/>
  <c r="A452" i="54"/>
  <c r="B452" i="54"/>
  <c r="B626" i="57" s="1"/>
  <c r="C452" i="54"/>
  <c r="C626" i="57" s="1"/>
  <c r="D452" i="54"/>
  <c r="D626" i="57" s="1"/>
  <c r="E452" i="54"/>
  <c r="E626" i="57" s="1"/>
  <c r="A453" i="54"/>
  <c r="B453" i="54"/>
  <c r="B627" i="57" s="1"/>
  <c r="C453" i="54"/>
  <c r="C627" i="57" s="1"/>
  <c r="D453" i="54"/>
  <c r="D627" i="57" s="1"/>
  <c r="E453" i="54"/>
  <c r="E627" i="57" s="1"/>
  <c r="A454" i="54"/>
  <c r="B454" i="54"/>
  <c r="B628" i="57" s="1"/>
  <c r="C454" i="54"/>
  <c r="C628" i="57" s="1"/>
  <c r="D454" i="54"/>
  <c r="D628" i="57" s="1"/>
  <c r="E454" i="54"/>
  <c r="E628" i="57" s="1"/>
  <c r="A455" i="54"/>
  <c r="B455" i="54"/>
  <c r="B325" i="57" s="1"/>
  <c r="C455" i="54"/>
  <c r="C325" i="57" s="1"/>
  <c r="D455" i="54"/>
  <c r="D325" i="57" s="1"/>
  <c r="E455" i="54"/>
  <c r="E325" i="57" s="1"/>
  <c r="A456" i="54"/>
  <c r="B629" i="57"/>
  <c r="C629" i="57"/>
  <c r="D629" i="57"/>
  <c r="E629" i="57"/>
  <c r="A457" i="54"/>
  <c r="B630" i="57"/>
  <c r="C630" i="57"/>
  <c r="D630" i="57"/>
  <c r="E630" i="57"/>
  <c r="B437" i="57"/>
  <c r="C437" i="57"/>
  <c r="D437" i="57"/>
  <c r="E437" i="57"/>
  <c r="A459" i="54"/>
  <c r="B631" i="57"/>
  <c r="C631" i="57"/>
  <c r="D631" i="57"/>
  <c r="E631" i="57"/>
  <c r="A395" i="54"/>
  <c r="B395" i="54"/>
  <c r="B205" i="57" s="1"/>
  <c r="C395" i="54"/>
  <c r="C205" i="57" s="1"/>
  <c r="D395" i="54"/>
  <c r="D205" i="57" s="1"/>
  <c r="E395" i="54"/>
  <c r="E205" i="57" s="1"/>
  <c r="A396" i="54"/>
  <c r="B396" i="54"/>
  <c r="B36" i="57" s="1"/>
  <c r="C396" i="54"/>
  <c r="C36" i="57" s="1"/>
  <c r="D396" i="54"/>
  <c r="D36" i="57" s="1"/>
  <c r="E396" i="54"/>
  <c r="E36" i="57" s="1"/>
  <c r="A397" i="54"/>
  <c r="B397" i="54"/>
  <c r="B471" i="57" s="1"/>
  <c r="C397" i="54"/>
  <c r="C471" i="57" s="1"/>
  <c r="D397" i="54"/>
  <c r="D471" i="57" s="1"/>
  <c r="E397" i="54"/>
  <c r="E471" i="57" s="1"/>
  <c r="A398" i="54"/>
  <c r="B398" i="54"/>
  <c r="B144" i="57" s="1"/>
  <c r="C398" i="54"/>
  <c r="C144" i="57" s="1"/>
  <c r="D398" i="54"/>
  <c r="D144" i="57" s="1"/>
  <c r="E398" i="54"/>
  <c r="E144" i="57" s="1"/>
  <c r="A399" i="54"/>
  <c r="B399" i="54"/>
  <c r="B462" i="57" s="1"/>
  <c r="C399" i="54"/>
  <c r="C462" i="57" s="1"/>
  <c r="D399" i="54"/>
  <c r="D462" i="57" s="1"/>
  <c r="E399" i="54"/>
  <c r="E462" i="57" s="1"/>
  <c r="A400" i="54"/>
  <c r="B400" i="54"/>
  <c r="B617" i="57" s="1"/>
  <c r="C400" i="54"/>
  <c r="C617" i="57" s="1"/>
  <c r="D400" i="54"/>
  <c r="D617" i="57" s="1"/>
  <c r="E400" i="54"/>
  <c r="E617" i="57" s="1"/>
  <c r="A401" i="54"/>
  <c r="B401" i="54"/>
  <c r="B281" i="57" s="1"/>
  <c r="C401" i="54"/>
  <c r="C281" i="57" s="1"/>
  <c r="D401" i="54"/>
  <c r="D281" i="57" s="1"/>
  <c r="E401" i="54"/>
  <c r="E281" i="57" s="1"/>
  <c r="A402" i="54"/>
  <c r="B402" i="54"/>
  <c r="B618" i="57" s="1"/>
  <c r="C402" i="54"/>
  <c r="C618" i="57" s="1"/>
  <c r="D402" i="54"/>
  <c r="D618" i="57" s="1"/>
  <c r="E402" i="54"/>
  <c r="E618" i="57" s="1"/>
  <c r="A403" i="54"/>
  <c r="B403" i="54"/>
  <c r="B39" i="57" s="1"/>
  <c r="C403" i="54"/>
  <c r="C39" i="57" s="1"/>
  <c r="D403" i="54"/>
  <c r="D39" i="57" s="1"/>
  <c r="E403" i="54"/>
  <c r="E39" i="57" s="1"/>
  <c r="A404" i="54"/>
  <c r="B404" i="54"/>
  <c r="B343" i="57" s="1"/>
  <c r="C404" i="54"/>
  <c r="C343" i="57" s="1"/>
  <c r="D404" i="54"/>
  <c r="D343" i="57" s="1"/>
  <c r="E404" i="54"/>
  <c r="E343" i="57" s="1"/>
  <c r="A405" i="54"/>
  <c r="B405" i="54"/>
  <c r="B361" i="57" s="1"/>
  <c r="C405" i="54"/>
  <c r="C361" i="57" s="1"/>
  <c r="D405" i="54"/>
  <c r="D361" i="57" s="1"/>
  <c r="E405" i="54"/>
  <c r="E361" i="57" s="1"/>
  <c r="A406" i="54"/>
  <c r="B406" i="54"/>
  <c r="B619" i="57" s="1"/>
  <c r="C406" i="54"/>
  <c r="C619" i="57" s="1"/>
  <c r="D406" i="54"/>
  <c r="D619" i="57" s="1"/>
  <c r="E406" i="54"/>
  <c r="E619" i="57" s="1"/>
  <c r="A407" i="54"/>
  <c r="B407" i="54"/>
  <c r="B326" i="57" s="1"/>
  <c r="C407" i="54"/>
  <c r="C326" i="57" s="1"/>
  <c r="D407" i="54"/>
  <c r="D326" i="57" s="1"/>
  <c r="E407" i="54"/>
  <c r="E326" i="57" s="1"/>
  <c r="A408" i="54"/>
  <c r="B408" i="54"/>
  <c r="B272" i="57" s="1"/>
  <c r="C408" i="54"/>
  <c r="C272" i="57" s="1"/>
  <c r="D408" i="54"/>
  <c r="D272" i="57" s="1"/>
  <c r="E408" i="54"/>
  <c r="E272" i="57" s="1"/>
  <c r="A409" i="54"/>
  <c r="B409" i="54"/>
  <c r="B223" i="57" s="1"/>
  <c r="C409" i="54"/>
  <c r="C223" i="57" s="1"/>
  <c r="D409" i="54"/>
  <c r="D223" i="57" s="1"/>
  <c r="E409" i="54"/>
  <c r="E223" i="57" s="1"/>
  <c r="A410" i="54"/>
  <c r="B410" i="54"/>
  <c r="B49" i="57" s="1"/>
  <c r="C410" i="54"/>
  <c r="C49" i="57" s="1"/>
  <c r="D410" i="54"/>
  <c r="D49" i="57" s="1"/>
  <c r="E410" i="54"/>
  <c r="E49" i="57" s="1"/>
  <c r="A411" i="54"/>
  <c r="B411" i="54"/>
  <c r="B467" i="57" s="1"/>
  <c r="C411" i="54"/>
  <c r="C467" i="57" s="1"/>
  <c r="D411" i="54"/>
  <c r="D467" i="57" s="1"/>
  <c r="E411" i="54"/>
  <c r="E467" i="57" s="1"/>
  <c r="A412" i="54"/>
  <c r="B412" i="54"/>
  <c r="B114" i="57" s="1"/>
  <c r="C412" i="54"/>
  <c r="C114" i="57" s="1"/>
  <c r="D412" i="54"/>
  <c r="D114" i="57" s="1"/>
  <c r="E412" i="54"/>
  <c r="E114" i="57" s="1"/>
  <c r="A413" i="54"/>
  <c r="B413" i="54"/>
  <c r="B620" i="57" s="1"/>
  <c r="C413" i="54"/>
  <c r="C620" i="57" s="1"/>
  <c r="D413" i="54"/>
  <c r="D620" i="57" s="1"/>
  <c r="E413" i="54"/>
  <c r="E620" i="57" s="1"/>
  <c r="A414" i="54"/>
  <c r="B414" i="54"/>
  <c r="B172" i="57" s="1"/>
  <c r="C414" i="54"/>
  <c r="C172" i="57" s="1"/>
  <c r="D414" i="54"/>
  <c r="D172" i="57" s="1"/>
  <c r="E414" i="54"/>
  <c r="E172" i="57" s="1"/>
  <c r="A415" i="54"/>
  <c r="B415" i="54"/>
  <c r="B621" i="57" s="1"/>
  <c r="C415" i="54"/>
  <c r="C621" i="57" s="1"/>
  <c r="D415" i="54"/>
  <c r="D621" i="57" s="1"/>
  <c r="E415" i="54"/>
  <c r="E621" i="57" s="1"/>
  <c r="H305" i="54"/>
  <c r="H410" i="57" s="1"/>
  <c r="I305" i="54"/>
  <c r="I410" i="57" s="1"/>
  <c r="J305" i="54"/>
  <c r="J410" i="57" s="1"/>
  <c r="L305" i="54"/>
  <c r="L410" i="57" s="1"/>
  <c r="H306" i="54"/>
  <c r="H599" i="57" s="1"/>
  <c r="I306" i="54"/>
  <c r="I599" i="57" s="1"/>
  <c r="J306" i="54"/>
  <c r="J599" i="57" s="1"/>
  <c r="L306" i="54"/>
  <c r="L599" i="57" s="1"/>
  <c r="H307" i="54"/>
  <c r="H356" i="57" s="1"/>
  <c r="I307" i="54"/>
  <c r="I356" i="57" s="1"/>
  <c r="J307" i="54"/>
  <c r="J356" i="57" s="1"/>
  <c r="L307" i="54"/>
  <c r="L356" i="57" s="1"/>
  <c r="H308" i="54"/>
  <c r="H442" i="57" s="1"/>
  <c r="I308" i="54"/>
  <c r="I442" i="57" s="1"/>
  <c r="J308" i="54"/>
  <c r="J442" i="57" s="1"/>
  <c r="L308" i="54"/>
  <c r="L442" i="57" s="1"/>
  <c r="A281" i="54"/>
  <c r="B281" i="54"/>
  <c r="B256" i="57" s="1"/>
  <c r="C281" i="54"/>
  <c r="C256" i="57" s="1"/>
  <c r="D281" i="54"/>
  <c r="D256" i="57" s="1"/>
  <c r="E281" i="54"/>
  <c r="E256" i="57" s="1"/>
  <c r="F281" i="54"/>
  <c r="F256" i="57" s="1"/>
  <c r="A282" i="54"/>
  <c r="B282" i="54"/>
  <c r="B324" i="57" s="1"/>
  <c r="C282" i="54"/>
  <c r="C324" i="57" s="1"/>
  <c r="D282" i="54"/>
  <c r="D324" i="57" s="1"/>
  <c r="E282" i="54"/>
  <c r="E324" i="57" s="1"/>
  <c r="F282" i="54"/>
  <c r="F324" i="57" s="1"/>
  <c r="A283" i="54"/>
  <c r="B283" i="54"/>
  <c r="B593" i="57" s="1"/>
  <c r="C283" i="54"/>
  <c r="C593" i="57" s="1"/>
  <c r="D283" i="54"/>
  <c r="D593" i="57" s="1"/>
  <c r="E283" i="54"/>
  <c r="E593" i="57" s="1"/>
  <c r="F283" i="54"/>
  <c r="F593" i="57" s="1"/>
  <c r="A284" i="54"/>
  <c r="B284" i="54"/>
  <c r="B357" i="57" s="1"/>
  <c r="C284" i="54"/>
  <c r="C357" i="57" s="1"/>
  <c r="D284" i="54"/>
  <c r="D357" i="57" s="1"/>
  <c r="E284" i="54"/>
  <c r="E357" i="57" s="1"/>
  <c r="F284" i="54"/>
  <c r="F357" i="57" s="1"/>
  <c r="A285" i="54"/>
  <c r="B285" i="54"/>
  <c r="B594" i="57" s="1"/>
  <c r="C285" i="54"/>
  <c r="C594" i="57" s="1"/>
  <c r="D285" i="54"/>
  <c r="D594" i="57" s="1"/>
  <c r="E285" i="54"/>
  <c r="E594" i="57" s="1"/>
  <c r="F285" i="54"/>
  <c r="F594" i="57" s="1"/>
  <c r="A286" i="54"/>
  <c r="B286" i="54"/>
  <c r="B129" i="57" s="1"/>
  <c r="C286" i="54"/>
  <c r="C129" i="57" s="1"/>
  <c r="D286" i="54"/>
  <c r="D129" i="57" s="1"/>
  <c r="E286" i="54"/>
  <c r="E129" i="57" s="1"/>
  <c r="F286" i="54"/>
  <c r="F129" i="57" s="1"/>
  <c r="A287" i="54"/>
  <c r="B287" i="54"/>
  <c r="B438" i="57" s="1"/>
  <c r="C287" i="54"/>
  <c r="C438" i="57" s="1"/>
  <c r="D287" i="54"/>
  <c r="D438" i="57" s="1"/>
  <c r="E287" i="54"/>
  <c r="E438" i="57" s="1"/>
  <c r="F287" i="54"/>
  <c r="F438" i="57" s="1"/>
  <c r="A288" i="54"/>
  <c r="B288" i="54"/>
  <c r="B118" i="57" s="1"/>
  <c r="C288" i="54"/>
  <c r="C118" i="57" s="1"/>
  <c r="D288" i="54"/>
  <c r="D118" i="57" s="1"/>
  <c r="E288" i="54"/>
  <c r="E118" i="57" s="1"/>
  <c r="F288" i="54"/>
  <c r="F118" i="57" s="1"/>
  <c r="A289" i="54"/>
  <c r="B289" i="54"/>
  <c r="B595" i="57" s="1"/>
  <c r="C289" i="54"/>
  <c r="C595" i="57" s="1"/>
  <c r="D289" i="54"/>
  <c r="D595" i="57" s="1"/>
  <c r="E289" i="54"/>
  <c r="E595" i="57" s="1"/>
  <c r="F289" i="54"/>
  <c r="F595" i="57" s="1"/>
  <c r="A290" i="54"/>
  <c r="B290" i="54"/>
  <c r="B596" i="57" s="1"/>
  <c r="C290" i="54"/>
  <c r="C596" i="57" s="1"/>
  <c r="D290" i="54"/>
  <c r="D596" i="57" s="1"/>
  <c r="E290" i="54"/>
  <c r="E596" i="57" s="1"/>
  <c r="F290" i="54"/>
  <c r="F596" i="57" s="1"/>
  <c r="A291" i="54"/>
  <c r="B291" i="54"/>
  <c r="B512" i="57" s="1"/>
  <c r="C291" i="54"/>
  <c r="C512" i="57" s="1"/>
  <c r="D291" i="54"/>
  <c r="D512" i="57" s="1"/>
  <c r="E291" i="54"/>
  <c r="E512" i="57" s="1"/>
  <c r="F291" i="54"/>
  <c r="F512" i="57" s="1"/>
  <c r="A292" i="54"/>
  <c r="B292" i="54"/>
  <c r="B484" i="57" s="1"/>
  <c r="C292" i="54"/>
  <c r="C484" i="57" s="1"/>
  <c r="D292" i="54"/>
  <c r="D484" i="57" s="1"/>
  <c r="E292" i="54"/>
  <c r="E484" i="57" s="1"/>
  <c r="F292" i="54"/>
  <c r="F484" i="57" s="1"/>
  <c r="A293" i="54"/>
  <c r="B293" i="54"/>
  <c r="B192" i="57" s="1"/>
  <c r="C293" i="54"/>
  <c r="C192" i="57" s="1"/>
  <c r="D293" i="54"/>
  <c r="D192" i="57" s="1"/>
  <c r="E293" i="54"/>
  <c r="E192" i="57" s="1"/>
  <c r="F293" i="54"/>
  <c r="F192" i="57" s="1"/>
  <c r="A294" i="54"/>
  <c r="B294" i="54"/>
  <c r="B386" i="57" s="1"/>
  <c r="C294" i="54"/>
  <c r="C386" i="57" s="1"/>
  <c r="D294" i="54"/>
  <c r="D386" i="57" s="1"/>
  <c r="E294" i="54"/>
  <c r="E386" i="57" s="1"/>
  <c r="F294" i="54"/>
  <c r="F386" i="57" s="1"/>
  <c r="A295" i="54"/>
  <c r="B295" i="54"/>
  <c r="B202" i="57" s="1"/>
  <c r="C295" i="54"/>
  <c r="C202" i="57" s="1"/>
  <c r="D295" i="54"/>
  <c r="D202" i="57" s="1"/>
  <c r="E295" i="54"/>
  <c r="E202" i="57" s="1"/>
  <c r="F295" i="54"/>
  <c r="F202" i="57" s="1"/>
  <c r="A296" i="54"/>
  <c r="B296" i="54"/>
  <c r="B135" i="57" s="1"/>
  <c r="C296" i="54"/>
  <c r="C135" i="57" s="1"/>
  <c r="D296" i="54"/>
  <c r="D135" i="57" s="1"/>
  <c r="E296" i="54"/>
  <c r="E135" i="57" s="1"/>
  <c r="F296" i="54"/>
  <c r="F135" i="57" s="1"/>
  <c r="A298" i="54"/>
  <c r="B298" i="54"/>
  <c r="B597" i="57" s="1"/>
  <c r="C298" i="54"/>
  <c r="C597" i="57" s="1"/>
  <c r="D298" i="54"/>
  <c r="D597" i="57" s="1"/>
  <c r="E298" i="54"/>
  <c r="E597" i="57" s="1"/>
  <c r="F298" i="54"/>
  <c r="F597" i="57" s="1"/>
  <c r="A299" i="54"/>
  <c r="B299" i="54"/>
  <c r="B486" i="57" s="1"/>
  <c r="C299" i="54"/>
  <c r="C486" i="57" s="1"/>
  <c r="D299" i="54"/>
  <c r="D486" i="57" s="1"/>
  <c r="E299" i="54"/>
  <c r="E486" i="57" s="1"/>
  <c r="F299" i="54"/>
  <c r="F486" i="57" s="1"/>
  <c r="A300" i="54"/>
  <c r="B300" i="54"/>
  <c r="B500" i="57" s="1"/>
  <c r="C300" i="54"/>
  <c r="C500" i="57" s="1"/>
  <c r="D300" i="54"/>
  <c r="D500" i="57" s="1"/>
  <c r="E300" i="54"/>
  <c r="E500" i="57" s="1"/>
  <c r="F300" i="54"/>
  <c r="F500" i="57" s="1"/>
  <c r="A301" i="54"/>
  <c r="B301" i="54"/>
  <c r="B389" i="57" s="1"/>
  <c r="C301" i="54"/>
  <c r="C389" i="57" s="1"/>
  <c r="D301" i="54"/>
  <c r="D389" i="57" s="1"/>
  <c r="E301" i="54"/>
  <c r="E389" i="57" s="1"/>
  <c r="F301" i="54"/>
  <c r="F389" i="57" s="1"/>
  <c r="A302" i="54"/>
  <c r="B302" i="54"/>
  <c r="B598" i="57" s="1"/>
  <c r="C302" i="54"/>
  <c r="C598" i="57" s="1"/>
  <c r="D302" i="54"/>
  <c r="D598" i="57" s="1"/>
  <c r="E302" i="54"/>
  <c r="E598" i="57" s="1"/>
  <c r="F302" i="54"/>
  <c r="F598" i="57" s="1"/>
  <c r="A303" i="54"/>
  <c r="B303" i="54"/>
  <c r="B448" i="57" s="1"/>
  <c r="C303" i="54"/>
  <c r="C448" i="57" s="1"/>
  <c r="D303" i="54"/>
  <c r="D448" i="57" s="1"/>
  <c r="E303" i="54"/>
  <c r="E448" i="57" s="1"/>
  <c r="F303" i="54"/>
  <c r="F448" i="57" s="1"/>
  <c r="A304" i="54"/>
  <c r="B304" i="54"/>
  <c r="B213" i="57" s="1"/>
  <c r="C304" i="54"/>
  <c r="C213" i="57" s="1"/>
  <c r="D304" i="54"/>
  <c r="D213" i="57" s="1"/>
  <c r="E304" i="54"/>
  <c r="E213" i="57" s="1"/>
  <c r="F304" i="54"/>
  <c r="F213" i="57" s="1"/>
  <c r="B280" i="54"/>
  <c r="B196" i="57" s="1"/>
  <c r="C280" i="54"/>
  <c r="C196" i="57" s="1"/>
  <c r="D280" i="54"/>
  <c r="D196" i="57" s="1"/>
  <c r="E280" i="54"/>
  <c r="E196" i="57" s="1"/>
  <c r="F280" i="54"/>
  <c r="F196" i="57" s="1"/>
  <c r="A280" i="54"/>
  <c r="L316" i="54"/>
  <c r="J316" i="54"/>
  <c r="I316" i="54"/>
  <c r="H316" i="54"/>
  <c r="L315" i="54"/>
  <c r="J315" i="54"/>
  <c r="I315" i="54"/>
  <c r="H315" i="54"/>
  <c r="L314" i="54"/>
  <c r="J314" i="54"/>
  <c r="I314" i="54"/>
  <c r="H314" i="54"/>
  <c r="L313" i="54"/>
  <c r="J313" i="54"/>
  <c r="I313" i="54"/>
  <c r="H313" i="54"/>
  <c r="L312" i="54"/>
  <c r="J312" i="54"/>
  <c r="I312" i="54"/>
  <c r="H312" i="54"/>
  <c r="L304" i="54"/>
  <c r="L213" i="57" s="1"/>
  <c r="J304" i="54"/>
  <c r="J213" i="57" s="1"/>
  <c r="I304" i="54"/>
  <c r="I213" i="57" s="1"/>
  <c r="H304" i="54"/>
  <c r="H213" i="57" s="1"/>
  <c r="L303" i="54"/>
  <c r="L448" i="57" s="1"/>
  <c r="J303" i="54"/>
  <c r="J448" i="57" s="1"/>
  <c r="I303" i="54"/>
  <c r="I448" i="57" s="1"/>
  <c r="H303" i="54"/>
  <c r="H448" i="57" s="1"/>
  <c r="L302" i="54"/>
  <c r="L598" i="57" s="1"/>
  <c r="J302" i="54"/>
  <c r="J598" i="57" s="1"/>
  <c r="I302" i="54"/>
  <c r="I598" i="57" s="1"/>
  <c r="H302" i="54"/>
  <c r="H598" i="57" s="1"/>
  <c r="L301" i="54"/>
  <c r="L389" i="57" s="1"/>
  <c r="J301" i="54"/>
  <c r="J389" i="57" s="1"/>
  <c r="I301" i="54"/>
  <c r="I389" i="57" s="1"/>
  <c r="H301" i="54"/>
  <c r="H389" i="57" s="1"/>
  <c r="L300" i="54"/>
  <c r="L500" i="57" s="1"/>
  <c r="J300" i="54"/>
  <c r="J500" i="57" s="1"/>
  <c r="I300" i="54"/>
  <c r="I500" i="57" s="1"/>
  <c r="H300" i="54"/>
  <c r="H500" i="57" s="1"/>
  <c r="L299" i="54"/>
  <c r="L486" i="57" s="1"/>
  <c r="J299" i="54"/>
  <c r="J486" i="57" s="1"/>
  <c r="I299" i="54"/>
  <c r="I486" i="57" s="1"/>
  <c r="H299" i="54"/>
  <c r="H486" i="57" s="1"/>
  <c r="L298" i="54"/>
  <c r="L597" i="57" s="1"/>
  <c r="J298" i="54"/>
  <c r="J597" i="57" s="1"/>
  <c r="I298" i="54"/>
  <c r="I597" i="57" s="1"/>
  <c r="H298" i="54"/>
  <c r="H597" i="57" s="1"/>
  <c r="L297" i="54"/>
  <c r="L141" i="57" s="1"/>
  <c r="J297" i="54"/>
  <c r="J141" i="57" s="1"/>
  <c r="I297" i="54"/>
  <c r="I141" i="57" s="1"/>
  <c r="H297" i="54"/>
  <c r="H141" i="57" s="1"/>
  <c r="L296" i="54"/>
  <c r="L135" i="57" s="1"/>
  <c r="J296" i="54"/>
  <c r="J135" i="57" s="1"/>
  <c r="I296" i="54"/>
  <c r="I135" i="57" s="1"/>
  <c r="H296" i="54"/>
  <c r="H135" i="57" s="1"/>
  <c r="L295" i="54"/>
  <c r="L202" i="57" s="1"/>
  <c r="J295" i="54"/>
  <c r="J202" i="57" s="1"/>
  <c r="I295" i="54"/>
  <c r="I202" i="57" s="1"/>
  <c r="H295" i="54"/>
  <c r="H202" i="57" s="1"/>
  <c r="L294" i="54"/>
  <c r="L386" i="57" s="1"/>
  <c r="J294" i="54"/>
  <c r="J386" i="57" s="1"/>
  <c r="I294" i="54"/>
  <c r="I386" i="57" s="1"/>
  <c r="H294" i="54"/>
  <c r="H386" i="57" s="1"/>
  <c r="L293" i="54"/>
  <c r="L192" i="57" s="1"/>
  <c r="J293" i="54"/>
  <c r="J192" i="57" s="1"/>
  <c r="I293" i="54"/>
  <c r="I192" i="57" s="1"/>
  <c r="H293" i="54"/>
  <c r="H192" i="57" s="1"/>
  <c r="L292" i="54"/>
  <c r="L484" i="57" s="1"/>
  <c r="J292" i="54"/>
  <c r="J484" i="57" s="1"/>
  <c r="I292" i="54"/>
  <c r="I484" i="57" s="1"/>
  <c r="H292" i="54"/>
  <c r="H484" i="57" s="1"/>
  <c r="L291" i="54"/>
  <c r="L512" i="57" s="1"/>
  <c r="J291" i="54"/>
  <c r="J512" i="57" s="1"/>
  <c r="I291" i="54"/>
  <c r="I512" i="57" s="1"/>
  <c r="H291" i="54"/>
  <c r="H512" i="57" s="1"/>
  <c r="L290" i="54"/>
  <c r="L596" i="57" s="1"/>
  <c r="J290" i="54"/>
  <c r="J596" i="57" s="1"/>
  <c r="I290" i="54"/>
  <c r="I596" i="57" s="1"/>
  <c r="H290" i="54"/>
  <c r="H596" i="57" s="1"/>
  <c r="L289" i="54"/>
  <c r="L595" i="57" s="1"/>
  <c r="J289" i="54"/>
  <c r="J595" i="57" s="1"/>
  <c r="I289" i="54"/>
  <c r="I595" i="57" s="1"/>
  <c r="H289" i="54"/>
  <c r="H595" i="57" s="1"/>
  <c r="L288" i="54"/>
  <c r="L118" i="57" s="1"/>
  <c r="J288" i="54"/>
  <c r="J118" i="57" s="1"/>
  <c r="I288" i="54"/>
  <c r="I118" i="57" s="1"/>
  <c r="H288" i="54"/>
  <c r="H118" i="57" s="1"/>
  <c r="L287" i="54"/>
  <c r="L438" i="57" s="1"/>
  <c r="J287" i="54"/>
  <c r="J438" i="57" s="1"/>
  <c r="I287" i="54"/>
  <c r="I438" i="57" s="1"/>
  <c r="H287" i="54"/>
  <c r="H438" i="57" s="1"/>
  <c r="L286" i="54"/>
  <c r="L129" i="57" s="1"/>
  <c r="J286" i="54"/>
  <c r="J129" i="57" s="1"/>
  <c r="I286" i="54"/>
  <c r="I129" i="57" s="1"/>
  <c r="H286" i="54"/>
  <c r="H129" i="57" s="1"/>
  <c r="L285" i="54"/>
  <c r="L594" i="57" s="1"/>
  <c r="J285" i="54"/>
  <c r="J594" i="57" s="1"/>
  <c r="I285" i="54"/>
  <c r="I594" i="57" s="1"/>
  <c r="H285" i="54"/>
  <c r="H594" i="57" s="1"/>
  <c r="L284" i="54"/>
  <c r="L357" i="57" s="1"/>
  <c r="J284" i="54"/>
  <c r="J357" i="57" s="1"/>
  <c r="I284" i="54"/>
  <c r="I357" i="57" s="1"/>
  <c r="H284" i="54"/>
  <c r="H357" i="57" s="1"/>
  <c r="L283" i="54"/>
  <c r="L593" i="57" s="1"/>
  <c r="J283" i="54"/>
  <c r="J593" i="57" s="1"/>
  <c r="I283" i="54"/>
  <c r="I593" i="57" s="1"/>
  <c r="H283" i="54"/>
  <c r="H593" i="57" s="1"/>
  <c r="L282" i="54"/>
  <c r="L324" i="57" s="1"/>
  <c r="J282" i="54"/>
  <c r="J324" i="57" s="1"/>
  <c r="I282" i="54"/>
  <c r="I324" i="57" s="1"/>
  <c r="H282" i="54"/>
  <c r="H324" i="57" s="1"/>
  <c r="L281" i="54"/>
  <c r="L256" i="57" s="1"/>
  <c r="J281" i="54"/>
  <c r="J256" i="57" s="1"/>
  <c r="I281" i="54"/>
  <c r="I256" i="57" s="1"/>
  <c r="H281" i="54"/>
  <c r="H256" i="57" s="1"/>
  <c r="L280" i="54"/>
  <c r="L196" i="57" s="1"/>
  <c r="J280" i="54"/>
  <c r="J196" i="57" s="1"/>
  <c r="I280" i="54"/>
  <c r="I196" i="57" s="1"/>
  <c r="H280" i="54"/>
  <c r="H196" i="57" s="1"/>
  <c r="A247" i="54"/>
  <c r="B247" i="54"/>
  <c r="B257" i="57" s="1"/>
  <c r="C247" i="54"/>
  <c r="C257" i="57" s="1"/>
  <c r="D247" i="54"/>
  <c r="D257" i="57" s="1"/>
  <c r="E247" i="54"/>
  <c r="E257" i="57" s="1"/>
  <c r="A248" i="54"/>
  <c r="B248" i="54"/>
  <c r="B161" i="57" s="1"/>
  <c r="C248" i="54"/>
  <c r="C161" i="57" s="1"/>
  <c r="D248" i="54"/>
  <c r="D161" i="57" s="1"/>
  <c r="E248" i="54"/>
  <c r="E161" i="57" s="1"/>
  <c r="A249" i="54"/>
  <c r="B249" i="54"/>
  <c r="B312" i="57" s="1"/>
  <c r="C249" i="54"/>
  <c r="C312" i="57" s="1"/>
  <c r="D249" i="54"/>
  <c r="D312" i="57" s="1"/>
  <c r="E249" i="54"/>
  <c r="E312" i="57" s="1"/>
  <c r="A250" i="54"/>
  <c r="B250" i="54"/>
  <c r="B411" i="57" s="1"/>
  <c r="C250" i="54"/>
  <c r="C411" i="57" s="1"/>
  <c r="D250" i="54"/>
  <c r="D411" i="57" s="1"/>
  <c r="E250" i="54"/>
  <c r="E411" i="57" s="1"/>
  <c r="A251" i="54"/>
  <c r="B251" i="54"/>
  <c r="B46" i="57" s="1"/>
  <c r="C251" i="54"/>
  <c r="C46" i="57" s="1"/>
  <c r="D251" i="54"/>
  <c r="D46" i="57" s="1"/>
  <c r="E251" i="54"/>
  <c r="E46" i="57" s="1"/>
  <c r="A252" i="54"/>
  <c r="B252" i="54"/>
  <c r="B177" i="57" s="1"/>
  <c r="C252" i="54"/>
  <c r="C177" i="57" s="1"/>
  <c r="D252" i="54"/>
  <c r="D177" i="57" s="1"/>
  <c r="E252" i="54"/>
  <c r="E177" i="57" s="1"/>
  <c r="A253" i="54"/>
  <c r="B253" i="54"/>
  <c r="B581" i="57" s="1"/>
  <c r="C253" i="54"/>
  <c r="C581" i="57" s="1"/>
  <c r="D253" i="54"/>
  <c r="D581" i="57" s="1"/>
  <c r="E253" i="54"/>
  <c r="E581" i="57" s="1"/>
  <c r="A254" i="54"/>
  <c r="B254" i="54"/>
  <c r="B407" i="57" s="1"/>
  <c r="C254" i="54"/>
  <c r="C407" i="57" s="1"/>
  <c r="D254" i="54"/>
  <c r="D407" i="57" s="1"/>
  <c r="E254" i="54"/>
  <c r="E407" i="57" s="1"/>
  <c r="A255" i="54"/>
  <c r="B255" i="54"/>
  <c r="B221" i="57" s="1"/>
  <c r="C255" i="54"/>
  <c r="C221" i="57" s="1"/>
  <c r="D255" i="54"/>
  <c r="D221" i="57" s="1"/>
  <c r="E255" i="54"/>
  <c r="E221" i="57" s="1"/>
  <c r="A256" i="54"/>
  <c r="B256" i="54"/>
  <c r="B176" i="57" s="1"/>
  <c r="C256" i="54"/>
  <c r="C176" i="57" s="1"/>
  <c r="D256" i="54"/>
  <c r="D176" i="57" s="1"/>
  <c r="E256" i="54"/>
  <c r="E176" i="57" s="1"/>
  <c r="A257" i="54"/>
  <c r="B257" i="54"/>
  <c r="B392" i="57" s="1"/>
  <c r="C257" i="54"/>
  <c r="C392" i="57" s="1"/>
  <c r="D257" i="54"/>
  <c r="D392" i="57" s="1"/>
  <c r="E257" i="54"/>
  <c r="E392" i="57" s="1"/>
  <c r="A258" i="54"/>
  <c r="B258" i="54"/>
  <c r="B582" i="57" s="1"/>
  <c r="C258" i="54"/>
  <c r="C582" i="57" s="1"/>
  <c r="D258" i="54"/>
  <c r="D582" i="57" s="1"/>
  <c r="E258" i="54"/>
  <c r="E582" i="57" s="1"/>
  <c r="A259" i="54"/>
  <c r="B259" i="54"/>
  <c r="B230" i="57" s="1"/>
  <c r="C259" i="54"/>
  <c r="C230" i="57" s="1"/>
  <c r="D259" i="54"/>
  <c r="D230" i="57" s="1"/>
  <c r="E259" i="54"/>
  <c r="E230" i="57" s="1"/>
  <c r="A260" i="54"/>
  <c r="B260" i="54"/>
  <c r="B583" i="57" s="1"/>
  <c r="C260" i="54"/>
  <c r="C583" i="57" s="1"/>
  <c r="D260" i="54"/>
  <c r="D583" i="57" s="1"/>
  <c r="E260" i="54"/>
  <c r="E583" i="57" s="1"/>
  <c r="A261" i="54"/>
  <c r="B261" i="54"/>
  <c r="B258" i="57" s="1"/>
  <c r="C261" i="54"/>
  <c r="C258" i="57" s="1"/>
  <c r="D261" i="54"/>
  <c r="D258" i="57" s="1"/>
  <c r="E261" i="54"/>
  <c r="E258" i="57" s="1"/>
  <c r="A262" i="54"/>
  <c r="B262" i="54"/>
  <c r="B508" i="57" s="1"/>
  <c r="C262" i="54"/>
  <c r="C508" i="57" s="1"/>
  <c r="D262" i="54"/>
  <c r="D508" i="57" s="1"/>
  <c r="E262" i="54"/>
  <c r="E508" i="57" s="1"/>
  <c r="A263" i="54"/>
  <c r="B263" i="54"/>
  <c r="B584" i="57" s="1"/>
  <c r="C263" i="54"/>
  <c r="C584" i="57" s="1"/>
  <c r="D263" i="54"/>
  <c r="D584" i="57" s="1"/>
  <c r="E263" i="54"/>
  <c r="E584" i="57" s="1"/>
  <c r="A264" i="54"/>
  <c r="B264" i="54"/>
  <c r="B585" i="57" s="1"/>
  <c r="C264" i="54"/>
  <c r="C585" i="57" s="1"/>
  <c r="D264" i="54"/>
  <c r="D585" i="57" s="1"/>
  <c r="E264" i="54"/>
  <c r="E585" i="57" s="1"/>
  <c r="A265" i="54"/>
  <c r="C265" i="54"/>
  <c r="C586" i="57" s="1"/>
  <c r="D265" i="54"/>
  <c r="D586" i="57" s="1"/>
  <c r="E265" i="54"/>
  <c r="E586" i="57" s="1"/>
  <c r="A266" i="54"/>
  <c r="B266" i="54"/>
  <c r="B587" i="57" s="1"/>
  <c r="C266" i="54"/>
  <c r="C587" i="57" s="1"/>
  <c r="D266" i="54"/>
  <c r="D587" i="57" s="1"/>
  <c r="E266" i="54"/>
  <c r="E587" i="57" s="1"/>
  <c r="A267" i="54"/>
  <c r="B267" i="54"/>
  <c r="B588" i="57" s="1"/>
  <c r="C267" i="54"/>
  <c r="C588" i="57" s="1"/>
  <c r="D267" i="54"/>
  <c r="D588" i="57" s="1"/>
  <c r="E267" i="54"/>
  <c r="E588" i="57" s="1"/>
  <c r="A268" i="54"/>
  <c r="B268" i="54"/>
  <c r="B589" i="57" s="1"/>
  <c r="C268" i="54"/>
  <c r="C589" i="57" s="1"/>
  <c r="D268" i="54"/>
  <c r="D589" i="57" s="1"/>
  <c r="E268" i="54"/>
  <c r="E589" i="57" s="1"/>
  <c r="A269" i="54"/>
  <c r="B269" i="54"/>
  <c r="B590" i="57" s="1"/>
  <c r="C269" i="54"/>
  <c r="C590" i="57" s="1"/>
  <c r="D269" i="54"/>
  <c r="D590" i="57" s="1"/>
  <c r="E269" i="54"/>
  <c r="E590" i="57" s="1"/>
  <c r="B246" i="54"/>
  <c r="B57" i="57" s="1"/>
  <c r="C246" i="54"/>
  <c r="C57" i="57" s="1"/>
  <c r="D246" i="54"/>
  <c r="D57" i="57" s="1"/>
  <c r="E246" i="54"/>
  <c r="E57" i="57" s="1"/>
  <c r="A246" i="54"/>
  <c r="L276" i="54"/>
  <c r="J276" i="54"/>
  <c r="I276" i="54"/>
  <c r="H276" i="54"/>
  <c r="L275" i="54"/>
  <c r="J275" i="54"/>
  <c r="I275" i="54"/>
  <c r="H275" i="54"/>
  <c r="L274" i="54"/>
  <c r="J274" i="54"/>
  <c r="I274" i="54"/>
  <c r="H274" i="54"/>
  <c r="L273" i="54"/>
  <c r="J273" i="54"/>
  <c r="I273" i="54"/>
  <c r="H273" i="54"/>
  <c r="L272" i="54"/>
  <c r="J272" i="54"/>
  <c r="I272" i="54"/>
  <c r="H272" i="54"/>
  <c r="L271" i="54"/>
  <c r="J271" i="54"/>
  <c r="I271" i="54"/>
  <c r="H271" i="54"/>
  <c r="L270" i="54"/>
  <c r="J270" i="54"/>
  <c r="I270" i="54"/>
  <c r="H270" i="54"/>
  <c r="L269" i="54"/>
  <c r="L590" i="57" s="1"/>
  <c r="J269" i="54"/>
  <c r="J590" i="57" s="1"/>
  <c r="I269" i="54"/>
  <c r="I590" i="57" s="1"/>
  <c r="H269" i="54"/>
  <c r="H590" i="57" s="1"/>
  <c r="L268" i="54"/>
  <c r="L589" i="57" s="1"/>
  <c r="J268" i="54"/>
  <c r="J589" i="57" s="1"/>
  <c r="I268" i="54"/>
  <c r="I589" i="57" s="1"/>
  <c r="H268" i="54"/>
  <c r="H589" i="57" s="1"/>
  <c r="L267" i="54"/>
  <c r="L588" i="57" s="1"/>
  <c r="J267" i="54"/>
  <c r="J588" i="57" s="1"/>
  <c r="I267" i="54"/>
  <c r="I588" i="57" s="1"/>
  <c r="H267" i="54"/>
  <c r="H588" i="57" s="1"/>
  <c r="L266" i="54"/>
  <c r="L587" i="57" s="1"/>
  <c r="J266" i="54"/>
  <c r="J587" i="57" s="1"/>
  <c r="I266" i="54"/>
  <c r="I587" i="57" s="1"/>
  <c r="H266" i="54"/>
  <c r="H587" i="57" s="1"/>
  <c r="L265" i="54"/>
  <c r="L586" i="57" s="1"/>
  <c r="J265" i="54"/>
  <c r="J586" i="57" s="1"/>
  <c r="I265" i="54"/>
  <c r="I586" i="57" s="1"/>
  <c r="H265" i="54"/>
  <c r="H586" i="57" s="1"/>
  <c r="L264" i="54"/>
  <c r="L585" i="57" s="1"/>
  <c r="J264" i="54"/>
  <c r="J585" i="57" s="1"/>
  <c r="I264" i="54"/>
  <c r="I585" i="57" s="1"/>
  <c r="H264" i="54"/>
  <c r="H585" i="57" s="1"/>
  <c r="L263" i="54"/>
  <c r="L584" i="57" s="1"/>
  <c r="J263" i="54"/>
  <c r="J584" i="57" s="1"/>
  <c r="I263" i="54"/>
  <c r="I584" i="57" s="1"/>
  <c r="H263" i="54"/>
  <c r="H584" i="57" s="1"/>
  <c r="L262" i="54"/>
  <c r="L508" i="57" s="1"/>
  <c r="J262" i="54"/>
  <c r="J508" i="57" s="1"/>
  <c r="I262" i="54"/>
  <c r="I508" i="57" s="1"/>
  <c r="H262" i="54"/>
  <c r="H508" i="57" s="1"/>
  <c r="L261" i="54"/>
  <c r="L258" i="57" s="1"/>
  <c r="J261" i="54"/>
  <c r="J258" i="57" s="1"/>
  <c r="I261" i="54"/>
  <c r="I258" i="57" s="1"/>
  <c r="H261" i="54"/>
  <c r="H258" i="57" s="1"/>
  <c r="L260" i="54"/>
  <c r="L583" i="57" s="1"/>
  <c r="J260" i="54"/>
  <c r="J583" i="57" s="1"/>
  <c r="I260" i="54"/>
  <c r="I583" i="57" s="1"/>
  <c r="H260" i="54"/>
  <c r="H583" i="57" s="1"/>
  <c r="L259" i="54"/>
  <c r="L230" i="57" s="1"/>
  <c r="J259" i="54"/>
  <c r="J230" i="57" s="1"/>
  <c r="I259" i="54"/>
  <c r="I230" i="57" s="1"/>
  <c r="H259" i="54"/>
  <c r="H230" i="57" s="1"/>
  <c r="L258" i="54"/>
  <c r="L582" i="57" s="1"/>
  <c r="J258" i="54"/>
  <c r="J582" i="57" s="1"/>
  <c r="I258" i="54"/>
  <c r="I582" i="57" s="1"/>
  <c r="H258" i="54"/>
  <c r="H582" i="57" s="1"/>
  <c r="L257" i="54"/>
  <c r="L392" i="57" s="1"/>
  <c r="J257" i="54"/>
  <c r="J392" i="57" s="1"/>
  <c r="I257" i="54"/>
  <c r="I392" i="57" s="1"/>
  <c r="H257" i="54"/>
  <c r="H392" i="57" s="1"/>
  <c r="L256" i="54"/>
  <c r="L176" i="57" s="1"/>
  <c r="J256" i="54"/>
  <c r="J176" i="57" s="1"/>
  <c r="I256" i="54"/>
  <c r="I176" i="57" s="1"/>
  <c r="H256" i="54"/>
  <c r="H176" i="57" s="1"/>
  <c r="L255" i="54"/>
  <c r="L221" i="57" s="1"/>
  <c r="J255" i="54"/>
  <c r="J221" i="57" s="1"/>
  <c r="I255" i="54"/>
  <c r="I221" i="57" s="1"/>
  <c r="H255" i="54"/>
  <c r="H221" i="57" s="1"/>
  <c r="L254" i="54"/>
  <c r="L407" i="57" s="1"/>
  <c r="J254" i="54"/>
  <c r="J407" i="57" s="1"/>
  <c r="I254" i="54"/>
  <c r="I407" i="57" s="1"/>
  <c r="H254" i="54"/>
  <c r="H407" i="57" s="1"/>
  <c r="L253" i="54"/>
  <c r="L581" i="57" s="1"/>
  <c r="J253" i="54"/>
  <c r="J581" i="57" s="1"/>
  <c r="I253" i="54"/>
  <c r="I581" i="57" s="1"/>
  <c r="H253" i="54"/>
  <c r="H581" i="57" s="1"/>
  <c r="L252" i="54"/>
  <c r="L177" i="57" s="1"/>
  <c r="J252" i="54"/>
  <c r="J177" i="57" s="1"/>
  <c r="I252" i="54"/>
  <c r="I177" i="57" s="1"/>
  <c r="H252" i="54"/>
  <c r="H177" i="57" s="1"/>
  <c r="L251" i="54"/>
  <c r="L46" i="57" s="1"/>
  <c r="J251" i="54"/>
  <c r="J46" i="57" s="1"/>
  <c r="I251" i="54"/>
  <c r="I46" i="57" s="1"/>
  <c r="H251" i="54"/>
  <c r="H46" i="57" s="1"/>
  <c r="L250" i="54"/>
  <c r="L411" i="57" s="1"/>
  <c r="J250" i="54"/>
  <c r="J411" i="57" s="1"/>
  <c r="I250" i="54"/>
  <c r="I411" i="57" s="1"/>
  <c r="H250" i="54"/>
  <c r="H411" i="57" s="1"/>
  <c r="L249" i="54"/>
  <c r="L312" i="57" s="1"/>
  <c r="J249" i="54"/>
  <c r="J312" i="57" s="1"/>
  <c r="I249" i="54"/>
  <c r="I312" i="57" s="1"/>
  <c r="H249" i="54"/>
  <c r="H312" i="57" s="1"/>
  <c r="L248" i="54"/>
  <c r="L161" i="57" s="1"/>
  <c r="J248" i="54"/>
  <c r="J161" i="57" s="1"/>
  <c r="I248" i="54"/>
  <c r="I161" i="57" s="1"/>
  <c r="H248" i="54"/>
  <c r="H161" i="57" s="1"/>
  <c r="L247" i="54"/>
  <c r="L257" i="57" s="1"/>
  <c r="J247" i="54"/>
  <c r="J257" i="57" s="1"/>
  <c r="I247" i="54"/>
  <c r="I257" i="57" s="1"/>
  <c r="H247" i="54"/>
  <c r="H257" i="57" s="1"/>
  <c r="L246" i="54"/>
  <c r="L57" i="57" s="1"/>
  <c r="J246" i="54"/>
  <c r="J57" i="57" s="1"/>
  <c r="I246" i="54"/>
  <c r="I57" i="57" s="1"/>
  <c r="H246" i="54"/>
  <c r="H57" i="57" s="1"/>
  <c r="H119" i="54"/>
  <c r="H549" i="57" s="1"/>
  <c r="I119" i="54"/>
  <c r="I549" i="57" s="1"/>
  <c r="J119" i="54"/>
  <c r="J549" i="57" s="1"/>
  <c r="L119" i="54"/>
  <c r="L549" i="57" s="1"/>
  <c r="H120" i="54"/>
  <c r="H142" i="57" s="1"/>
  <c r="I120" i="54"/>
  <c r="I142" i="57" s="1"/>
  <c r="J120" i="54"/>
  <c r="J142" i="57" s="1"/>
  <c r="L120" i="54"/>
  <c r="L142" i="57" s="1"/>
  <c r="H121" i="54"/>
  <c r="H52" i="57" s="1"/>
  <c r="I121" i="54"/>
  <c r="I52" i="57" s="1"/>
  <c r="J121" i="54"/>
  <c r="J52" i="57" s="1"/>
  <c r="L121" i="54"/>
  <c r="L52" i="57" s="1"/>
  <c r="H122" i="54"/>
  <c r="H398" i="57" s="1"/>
  <c r="I122" i="54"/>
  <c r="I398" i="57" s="1"/>
  <c r="J122" i="54"/>
  <c r="J398" i="57" s="1"/>
  <c r="L122" i="54"/>
  <c r="L398" i="57" s="1"/>
  <c r="H123" i="54"/>
  <c r="H495" i="57" s="1"/>
  <c r="I123" i="54"/>
  <c r="I495" i="57" s="1"/>
  <c r="J123" i="54"/>
  <c r="J495" i="57" s="1"/>
  <c r="L123" i="54"/>
  <c r="L495" i="57" s="1"/>
  <c r="H124" i="54"/>
  <c r="H374" i="57" s="1"/>
  <c r="I124" i="54"/>
  <c r="I374" i="57" s="1"/>
  <c r="J124" i="54"/>
  <c r="J374" i="57" s="1"/>
  <c r="L124" i="54"/>
  <c r="L374" i="57" s="1"/>
  <c r="H125" i="54"/>
  <c r="H459" i="57" s="1"/>
  <c r="I125" i="54"/>
  <c r="I459" i="57" s="1"/>
  <c r="J125" i="54"/>
  <c r="J459" i="57" s="1"/>
  <c r="L125" i="54"/>
  <c r="L459" i="57" s="1"/>
  <c r="H126" i="54"/>
  <c r="H550" i="57" s="1"/>
  <c r="I126" i="54"/>
  <c r="I550" i="57" s="1"/>
  <c r="J126" i="54"/>
  <c r="J550" i="57" s="1"/>
  <c r="L126" i="54"/>
  <c r="L550" i="57" s="1"/>
  <c r="A122" i="54"/>
  <c r="B122" i="54"/>
  <c r="B398" i="57" s="1"/>
  <c r="C122" i="54"/>
  <c r="C398" i="57" s="1"/>
  <c r="D122" i="54"/>
  <c r="D398" i="57" s="1"/>
  <c r="E122" i="54"/>
  <c r="E398" i="57" s="1"/>
  <c r="A123" i="54"/>
  <c r="B123" i="54"/>
  <c r="B495" i="57" s="1"/>
  <c r="C123" i="54"/>
  <c r="C495" i="57" s="1"/>
  <c r="D123" i="54"/>
  <c r="D495" i="57" s="1"/>
  <c r="E123" i="54"/>
  <c r="E495" i="57" s="1"/>
  <c r="A124" i="54"/>
  <c r="B124" i="54"/>
  <c r="B374" i="57" s="1"/>
  <c r="C124" i="54"/>
  <c r="C374" i="57" s="1"/>
  <c r="D124" i="54"/>
  <c r="D374" i="57" s="1"/>
  <c r="E124" i="54"/>
  <c r="E374" i="57" s="1"/>
  <c r="A125" i="54"/>
  <c r="B125" i="54"/>
  <c r="B459" i="57" s="1"/>
  <c r="C125" i="54"/>
  <c r="C459" i="57" s="1"/>
  <c r="D125" i="54"/>
  <c r="D459" i="57" s="1"/>
  <c r="E125" i="54"/>
  <c r="E459" i="57" s="1"/>
  <c r="A126" i="54"/>
  <c r="B126" i="54"/>
  <c r="B550" i="57" s="1"/>
  <c r="C126" i="54"/>
  <c r="C550" i="57" s="1"/>
  <c r="D126" i="54"/>
  <c r="D550" i="57" s="1"/>
  <c r="E126" i="54"/>
  <c r="E550" i="57" s="1"/>
  <c r="A119" i="54"/>
  <c r="B119" i="54"/>
  <c r="B549" i="57" s="1"/>
  <c r="C119" i="54"/>
  <c r="C549" i="57" s="1"/>
  <c r="D119" i="54"/>
  <c r="D549" i="57" s="1"/>
  <c r="E119" i="54"/>
  <c r="E549" i="57" s="1"/>
  <c r="A120" i="54"/>
  <c r="B120" i="54"/>
  <c r="B142" i="57" s="1"/>
  <c r="C120" i="54"/>
  <c r="C142" i="57" s="1"/>
  <c r="D120" i="54"/>
  <c r="D142" i="57" s="1"/>
  <c r="E120" i="54"/>
  <c r="E142" i="57" s="1"/>
  <c r="A121" i="54"/>
  <c r="B121" i="54"/>
  <c r="B52" i="57" s="1"/>
  <c r="C121" i="54"/>
  <c r="C52" i="57" s="1"/>
  <c r="D121" i="54"/>
  <c r="D52" i="57" s="1"/>
  <c r="E121" i="54"/>
  <c r="E52" i="57" s="1"/>
  <c r="A101" i="54"/>
  <c r="B101" i="54"/>
  <c r="B186" i="57" s="1"/>
  <c r="C101" i="54"/>
  <c r="C186" i="57" s="1"/>
  <c r="D101" i="54"/>
  <c r="D186" i="57" s="1"/>
  <c r="E101" i="54"/>
  <c r="E186" i="57" s="1"/>
  <c r="A102" i="54"/>
  <c r="B102" i="54"/>
  <c r="B164" i="57" s="1"/>
  <c r="C102" i="54"/>
  <c r="C164" i="57" s="1"/>
  <c r="D102" i="54"/>
  <c r="D164" i="57" s="1"/>
  <c r="E102" i="54"/>
  <c r="E164" i="57" s="1"/>
  <c r="A103" i="54"/>
  <c r="B103" i="54"/>
  <c r="B509" i="57" s="1"/>
  <c r="C103" i="54"/>
  <c r="C509" i="57" s="1"/>
  <c r="D103" i="54"/>
  <c r="D509" i="57" s="1"/>
  <c r="E103" i="54"/>
  <c r="E509" i="57" s="1"/>
  <c r="A104" i="54"/>
  <c r="B104" i="54"/>
  <c r="B48" i="57" s="1"/>
  <c r="C104" i="54"/>
  <c r="C48" i="57" s="1"/>
  <c r="D104" i="54"/>
  <c r="D48" i="57" s="1"/>
  <c r="E104" i="54"/>
  <c r="E48" i="57" s="1"/>
  <c r="A105" i="54"/>
  <c r="B105" i="54"/>
  <c r="B38" i="57" s="1"/>
  <c r="C105" i="54"/>
  <c r="C38" i="57" s="1"/>
  <c r="D105" i="54"/>
  <c r="D38" i="57" s="1"/>
  <c r="E105" i="54"/>
  <c r="E38" i="57" s="1"/>
  <c r="A106" i="54"/>
  <c r="B106" i="54"/>
  <c r="B359" i="57" s="1"/>
  <c r="C106" i="54"/>
  <c r="C359" i="57" s="1"/>
  <c r="D106" i="54"/>
  <c r="D359" i="57" s="1"/>
  <c r="E106" i="54"/>
  <c r="E359" i="57" s="1"/>
  <c r="A107" i="54"/>
  <c r="B107" i="54"/>
  <c r="B294" i="57" s="1"/>
  <c r="C107" i="54"/>
  <c r="C294" i="57" s="1"/>
  <c r="D107" i="54"/>
  <c r="D294" i="57" s="1"/>
  <c r="E107" i="54"/>
  <c r="E294" i="57" s="1"/>
  <c r="A108" i="54"/>
  <c r="B108" i="54"/>
  <c r="B147" i="57" s="1"/>
  <c r="C108" i="54"/>
  <c r="C147" i="57" s="1"/>
  <c r="D108" i="54"/>
  <c r="D147" i="57" s="1"/>
  <c r="E108" i="54"/>
  <c r="E147" i="57" s="1"/>
  <c r="A109" i="54"/>
  <c r="B109" i="54"/>
  <c r="B9" i="57" s="1"/>
  <c r="C109" i="54"/>
  <c r="C9" i="57" s="1"/>
  <c r="D109" i="54"/>
  <c r="D9" i="57" s="1"/>
  <c r="E109" i="54"/>
  <c r="E9" i="57" s="1"/>
  <c r="A110" i="54"/>
  <c r="B110" i="54"/>
  <c r="B80" i="57" s="1"/>
  <c r="C110" i="54"/>
  <c r="C80" i="57" s="1"/>
  <c r="D110" i="54"/>
  <c r="D80" i="57" s="1"/>
  <c r="E110" i="54"/>
  <c r="E80" i="57" s="1"/>
  <c r="A111" i="54"/>
  <c r="B111" i="54"/>
  <c r="B261" i="57" s="1"/>
  <c r="C111" i="54"/>
  <c r="C261" i="57" s="1"/>
  <c r="D111" i="54"/>
  <c r="D261" i="57" s="1"/>
  <c r="E111" i="54"/>
  <c r="E261" i="57" s="1"/>
  <c r="A112" i="54"/>
  <c r="B112" i="54"/>
  <c r="B271" i="57" s="1"/>
  <c r="C112" i="54"/>
  <c r="C271" i="57" s="1"/>
  <c r="D112" i="54"/>
  <c r="D271" i="57" s="1"/>
  <c r="E112" i="54"/>
  <c r="E271" i="57" s="1"/>
  <c r="A113" i="54"/>
  <c r="B113" i="54"/>
  <c r="B91" i="57" s="1"/>
  <c r="C113" i="54"/>
  <c r="C91" i="57" s="1"/>
  <c r="D113" i="54"/>
  <c r="D91" i="57" s="1"/>
  <c r="E113" i="54"/>
  <c r="E91" i="57" s="1"/>
  <c r="A114" i="54"/>
  <c r="B114" i="54"/>
  <c r="B545" i="57" s="1"/>
  <c r="C114" i="54"/>
  <c r="C545" i="57" s="1"/>
  <c r="D114" i="54"/>
  <c r="D545" i="57" s="1"/>
  <c r="E114" i="54"/>
  <c r="E545" i="57" s="1"/>
  <c r="A115" i="54"/>
  <c r="B115" i="54"/>
  <c r="B355" i="57" s="1"/>
  <c r="C115" i="54"/>
  <c r="C355" i="57" s="1"/>
  <c r="D115" i="54"/>
  <c r="D355" i="57" s="1"/>
  <c r="E115" i="54"/>
  <c r="E355" i="57" s="1"/>
  <c r="A116" i="54"/>
  <c r="B116" i="54"/>
  <c r="B546" i="57" s="1"/>
  <c r="C116" i="54"/>
  <c r="C546" i="57" s="1"/>
  <c r="D116" i="54"/>
  <c r="D546" i="57" s="1"/>
  <c r="E116" i="54"/>
  <c r="E546" i="57" s="1"/>
  <c r="A117" i="54"/>
  <c r="B117" i="54"/>
  <c r="B547" i="57" s="1"/>
  <c r="C117" i="54"/>
  <c r="C547" i="57" s="1"/>
  <c r="D117" i="54"/>
  <c r="D547" i="57" s="1"/>
  <c r="E117" i="54"/>
  <c r="E547" i="57" s="1"/>
  <c r="A118" i="54"/>
  <c r="B118" i="54"/>
  <c r="B548" i="57" s="1"/>
  <c r="C118" i="54"/>
  <c r="C548" i="57" s="1"/>
  <c r="D118" i="54"/>
  <c r="D548" i="57" s="1"/>
  <c r="E118" i="54"/>
  <c r="E548" i="57" s="1"/>
  <c r="A69" i="54"/>
  <c r="B69" i="54"/>
  <c r="B276" i="57" s="1"/>
  <c r="C69" i="54"/>
  <c r="C276" i="57" s="1"/>
  <c r="D69" i="54"/>
  <c r="D276" i="57" s="1"/>
  <c r="E69" i="54"/>
  <c r="E276" i="57" s="1"/>
  <c r="A70" i="54"/>
  <c r="B70" i="54"/>
  <c r="B28" i="57" s="1"/>
  <c r="C70" i="54"/>
  <c r="C28" i="57" s="1"/>
  <c r="D70" i="54"/>
  <c r="D28" i="57" s="1"/>
  <c r="E70" i="54"/>
  <c r="E28" i="57" s="1"/>
  <c r="A71" i="54"/>
  <c r="B71" i="54"/>
  <c r="B86" i="57" s="1"/>
  <c r="C71" i="54"/>
  <c r="C86" i="57" s="1"/>
  <c r="D71" i="54"/>
  <c r="D86" i="57" s="1"/>
  <c r="E71" i="54"/>
  <c r="E86" i="57" s="1"/>
  <c r="A72" i="54"/>
  <c r="B72" i="54"/>
  <c r="B120" i="57" s="1"/>
  <c r="C72" i="54"/>
  <c r="C120" i="57" s="1"/>
  <c r="D72" i="54"/>
  <c r="D120" i="57" s="1"/>
  <c r="E72" i="54"/>
  <c r="E120" i="57" s="1"/>
  <c r="A73" i="54"/>
  <c r="B73" i="54"/>
  <c r="B184" i="57" s="1"/>
  <c r="C73" i="54"/>
  <c r="C184" i="57" s="1"/>
  <c r="D73" i="54"/>
  <c r="D184" i="57" s="1"/>
  <c r="E73" i="54"/>
  <c r="E184" i="57" s="1"/>
  <c r="A74" i="54"/>
  <c r="B74" i="54"/>
  <c r="B151" i="57" s="1"/>
  <c r="C74" i="54"/>
  <c r="C151" i="57" s="1"/>
  <c r="D74" i="54"/>
  <c r="D151" i="57" s="1"/>
  <c r="E74" i="54"/>
  <c r="E151" i="57" s="1"/>
  <c r="A75" i="54"/>
  <c r="B75" i="54"/>
  <c r="B510" i="57" s="1"/>
  <c r="C75" i="54"/>
  <c r="C510" i="57" s="1"/>
  <c r="D75" i="54"/>
  <c r="D510" i="57" s="1"/>
  <c r="E75" i="54"/>
  <c r="E510" i="57" s="1"/>
  <c r="A76" i="54"/>
  <c r="B76" i="54"/>
  <c r="B85" i="57" s="1"/>
  <c r="C76" i="54"/>
  <c r="C85" i="57" s="1"/>
  <c r="D76" i="54"/>
  <c r="D85" i="57" s="1"/>
  <c r="E76" i="54"/>
  <c r="E85" i="57" s="1"/>
  <c r="A77" i="54"/>
  <c r="B77" i="54"/>
  <c r="B233" i="57" s="1"/>
  <c r="C77" i="54"/>
  <c r="C233" i="57" s="1"/>
  <c r="D77" i="54"/>
  <c r="D233" i="57" s="1"/>
  <c r="E77" i="54"/>
  <c r="E233" i="57" s="1"/>
  <c r="A78" i="54"/>
  <c r="B78" i="54"/>
  <c r="B150" i="57" s="1"/>
  <c r="C78" i="54"/>
  <c r="C150" i="57" s="1"/>
  <c r="D78" i="54"/>
  <c r="D150" i="57" s="1"/>
  <c r="E78" i="54"/>
  <c r="E150" i="57" s="1"/>
  <c r="A79" i="54"/>
  <c r="B79" i="54"/>
  <c r="B340" i="57" s="1"/>
  <c r="C79" i="54"/>
  <c r="C340" i="57" s="1"/>
  <c r="D79" i="54"/>
  <c r="D340" i="57" s="1"/>
  <c r="E79" i="54"/>
  <c r="E340" i="57" s="1"/>
  <c r="A80" i="54"/>
  <c r="B80" i="54"/>
  <c r="B126" i="57" s="1"/>
  <c r="C80" i="54"/>
  <c r="C126" i="57" s="1"/>
  <c r="D80" i="54"/>
  <c r="D126" i="57" s="1"/>
  <c r="E80" i="54"/>
  <c r="E126" i="57" s="1"/>
  <c r="A81" i="54"/>
  <c r="B81" i="54"/>
  <c r="B16" i="57" s="1"/>
  <c r="C81" i="54"/>
  <c r="C16" i="57" s="1"/>
  <c r="D81" i="54"/>
  <c r="D16" i="57" s="1"/>
  <c r="E81" i="54"/>
  <c r="E16" i="57" s="1"/>
  <c r="A82" i="54"/>
  <c r="B82" i="54"/>
  <c r="B143" i="57" s="1"/>
  <c r="C82" i="54"/>
  <c r="C143" i="57" s="1"/>
  <c r="D82" i="54"/>
  <c r="D143" i="57" s="1"/>
  <c r="E82" i="54"/>
  <c r="E143" i="57" s="1"/>
  <c r="A83" i="54"/>
  <c r="B83" i="54"/>
  <c r="B337" i="57" s="1"/>
  <c r="C83" i="54"/>
  <c r="C337" i="57" s="1"/>
  <c r="D83" i="54"/>
  <c r="D337" i="57" s="1"/>
  <c r="E83" i="54"/>
  <c r="E337" i="57" s="1"/>
  <c r="A84" i="54"/>
  <c r="B84" i="54"/>
  <c r="B540" i="57" s="1"/>
  <c r="C84" i="54"/>
  <c r="C540" i="57" s="1"/>
  <c r="D84" i="54"/>
  <c r="D540" i="57" s="1"/>
  <c r="E84" i="54"/>
  <c r="E540" i="57" s="1"/>
  <c r="A85" i="54"/>
  <c r="B85" i="54"/>
  <c r="B501" i="57" s="1"/>
  <c r="C85" i="54"/>
  <c r="C501" i="57" s="1"/>
  <c r="D85" i="54"/>
  <c r="D501" i="57" s="1"/>
  <c r="E85" i="54"/>
  <c r="E501" i="57" s="1"/>
  <c r="A86" i="54"/>
  <c r="B86" i="54"/>
  <c r="B375" i="57" s="1"/>
  <c r="C86" i="54"/>
  <c r="C375" i="57" s="1"/>
  <c r="D86" i="54"/>
  <c r="D375" i="57" s="1"/>
  <c r="E86" i="54"/>
  <c r="E375" i="57" s="1"/>
  <c r="A87" i="54"/>
  <c r="B301" i="57"/>
  <c r="C301" i="57"/>
  <c r="D301" i="57"/>
  <c r="E301" i="57"/>
  <c r="A88" i="54"/>
  <c r="B541" i="57"/>
  <c r="C541" i="57"/>
  <c r="D541" i="57"/>
  <c r="E541" i="57"/>
  <c r="A89" i="54"/>
  <c r="B89" i="54"/>
  <c r="B542" i="57" s="1"/>
  <c r="C89" i="54"/>
  <c r="C542" i="57" s="1"/>
  <c r="D89" i="54"/>
  <c r="D542" i="57" s="1"/>
  <c r="E89" i="54"/>
  <c r="E542" i="57" s="1"/>
  <c r="B90" i="54"/>
  <c r="B543" i="57" s="1"/>
  <c r="C90" i="54"/>
  <c r="C543" i="57" s="1"/>
  <c r="D90" i="54"/>
  <c r="D543" i="57" s="1"/>
  <c r="E90" i="54"/>
  <c r="E543" i="57" s="1"/>
  <c r="A175" i="54"/>
  <c r="B175" i="54"/>
  <c r="B288" i="57" s="1"/>
  <c r="C175" i="54"/>
  <c r="C288" i="57" s="1"/>
  <c r="D175" i="54"/>
  <c r="D288" i="57" s="1"/>
  <c r="E175" i="54"/>
  <c r="E288" i="57" s="1"/>
  <c r="A176" i="54"/>
  <c r="B176" i="54"/>
  <c r="B10" i="57" s="1"/>
  <c r="C176" i="54"/>
  <c r="C10" i="57" s="1"/>
  <c r="D176" i="54"/>
  <c r="D10" i="57" s="1"/>
  <c r="E176" i="54"/>
  <c r="E10" i="57" s="1"/>
  <c r="A177" i="54"/>
  <c r="B177" i="54"/>
  <c r="B415" i="57" s="1"/>
  <c r="C177" i="54"/>
  <c r="C415" i="57" s="1"/>
  <c r="D177" i="54"/>
  <c r="D415" i="57" s="1"/>
  <c r="E177" i="54"/>
  <c r="E415" i="57" s="1"/>
  <c r="A178" i="54"/>
  <c r="B178" i="54"/>
  <c r="B564" i="57" s="1"/>
  <c r="C178" i="54"/>
  <c r="C564" i="57" s="1"/>
  <c r="D178" i="54"/>
  <c r="D564" i="57" s="1"/>
  <c r="E178" i="54"/>
  <c r="E564" i="57" s="1"/>
  <c r="A179" i="54"/>
  <c r="B179" i="54"/>
  <c r="B506" i="57" s="1"/>
  <c r="C179" i="54"/>
  <c r="C506" i="57" s="1"/>
  <c r="D179" i="54"/>
  <c r="D506" i="57" s="1"/>
  <c r="E179" i="54"/>
  <c r="E506" i="57" s="1"/>
  <c r="A180" i="54"/>
  <c r="B180" i="54"/>
  <c r="B364" i="57" s="1"/>
  <c r="C180" i="54"/>
  <c r="C364" i="57" s="1"/>
  <c r="D180" i="54"/>
  <c r="D364" i="57" s="1"/>
  <c r="E180" i="54"/>
  <c r="E364" i="57" s="1"/>
  <c r="A181" i="54"/>
  <c r="B181" i="54"/>
  <c r="B299" i="57" s="1"/>
  <c r="C181" i="54"/>
  <c r="C299" i="57" s="1"/>
  <c r="D181" i="54"/>
  <c r="D299" i="57" s="1"/>
  <c r="E181" i="54"/>
  <c r="E299" i="57" s="1"/>
  <c r="A182" i="54"/>
  <c r="B182" i="54"/>
  <c r="B87" i="57" s="1"/>
  <c r="C182" i="54"/>
  <c r="C87" i="57" s="1"/>
  <c r="D182" i="54"/>
  <c r="D87" i="57" s="1"/>
  <c r="E182" i="54"/>
  <c r="E87" i="57" s="1"/>
  <c r="A183" i="54"/>
  <c r="B183" i="54"/>
  <c r="B235" i="57" s="1"/>
  <c r="C183" i="54"/>
  <c r="C235" i="57" s="1"/>
  <c r="D183" i="54"/>
  <c r="D235" i="57" s="1"/>
  <c r="E183" i="54"/>
  <c r="E235" i="57" s="1"/>
  <c r="A184" i="54"/>
  <c r="B184" i="54"/>
  <c r="B565" i="57" s="1"/>
  <c r="C184" i="54"/>
  <c r="C565" i="57" s="1"/>
  <c r="D184" i="54"/>
  <c r="D565" i="57" s="1"/>
  <c r="E184" i="54"/>
  <c r="E565" i="57" s="1"/>
  <c r="A185" i="54"/>
  <c r="B185" i="54"/>
  <c r="B566" i="57" s="1"/>
  <c r="C185" i="54"/>
  <c r="C566" i="57" s="1"/>
  <c r="D185" i="54"/>
  <c r="D566" i="57" s="1"/>
  <c r="E185" i="54"/>
  <c r="E566" i="57" s="1"/>
  <c r="A186" i="54"/>
  <c r="B186" i="54"/>
  <c r="B365" i="57" s="1"/>
  <c r="C186" i="54"/>
  <c r="C365" i="57" s="1"/>
  <c r="D186" i="54"/>
  <c r="D365" i="57" s="1"/>
  <c r="E186" i="54"/>
  <c r="E365" i="57" s="1"/>
  <c r="A187" i="54"/>
  <c r="B187" i="54"/>
  <c r="B190" i="57" s="1"/>
  <c r="C187" i="54"/>
  <c r="C190" i="57" s="1"/>
  <c r="D187" i="54"/>
  <c r="D190" i="57" s="1"/>
  <c r="E187" i="54"/>
  <c r="E190" i="57" s="1"/>
  <c r="A188" i="54"/>
  <c r="B188" i="54"/>
  <c r="B567" i="57" s="1"/>
  <c r="C188" i="54"/>
  <c r="C567" i="57" s="1"/>
  <c r="D188" i="54"/>
  <c r="D567" i="57" s="1"/>
  <c r="E188" i="54"/>
  <c r="E567" i="57" s="1"/>
  <c r="A189" i="54"/>
  <c r="B189" i="54"/>
  <c r="B568" i="57" s="1"/>
  <c r="C189" i="54"/>
  <c r="C568" i="57" s="1"/>
  <c r="D189" i="54"/>
  <c r="D568" i="57" s="1"/>
  <c r="E189" i="54"/>
  <c r="E568" i="57" s="1"/>
  <c r="A190" i="54"/>
  <c r="B190" i="54"/>
  <c r="B569" i="57" s="1"/>
  <c r="C190" i="54"/>
  <c r="C569" i="57" s="1"/>
  <c r="D190" i="54"/>
  <c r="D569" i="57" s="1"/>
  <c r="E190" i="54"/>
  <c r="E569" i="57" s="1"/>
  <c r="A191" i="54"/>
  <c r="B191" i="54"/>
  <c r="B570" i="57" s="1"/>
  <c r="C191" i="54"/>
  <c r="C570" i="57" s="1"/>
  <c r="D191" i="54"/>
  <c r="D570" i="57" s="1"/>
  <c r="E191" i="54"/>
  <c r="E570" i="57" s="1"/>
  <c r="A192" i="54"/>
  <c r="B192" i="54"/>
  <c r="B424" i="57" s="1"/>
  <c r="C192" i="54"/>
  <c r="C424" i="57" s="1"/>
  <c r="D192" i="54"/>
  <c r="D424" i="57" s="1"/>
  <c r="E192" i="54"/>
  <c r="E424" i="57" s="1"/>
  <c r="A193" i="54"/>
  <c r="B193" i="54"/>
  <c r="B571" i="57" s="1"/>
  <c r="C193" i="54"/>
  <c r="C571" i="57" s="1"/>
  <c r="D193" i="54"/>
  <c r="D571" i="57" s="1"/>
  <c r="E193" i="54"/>
  <c r="E571" i="57" s="1"/>
  <c r="A194" i="54"/>
  <c r="B194" i="54"/>
  <c r="B25" i="57" s="1"/>
  <c r="C194" i="54"/>
  <c r="C25" i="57" s="1"/>
  <c r="D194" i="54"/>
  <c r="D25" i="57" s="1"/>
  <c r="E25" i="57"/>
  <c r="A195" i="54"/>
  <c r="B195" i="54"/>
  <c r="B263" i="57" s="1"/>
  <c r="C195" i="54"/>
  <c r="C263" i="57" s="1"/>
  <c r="D195" i="54"/>
  <c r="D263" i="57" s="1"/>
  <c r="E195" i="54"/>
  <c r="E263" i="57" s="1"/>
  <c r="A196" i="54"/>
  <c r="B196" i="54"/>
  <c r="B338" i="57" s="1"/>
  <c r="C196" i="54"/>
  <c r="C338" i="57" s="1"/>
  <c r="D196" i="54"/>
  <c r="D338" i="57" s="1"/>
  <c r="E196" i="54"/>
  <c r="E338" i="57" s="1"/>
  <c r="A197" i="54"/>
  <c r="B197" i="54"/>
  <c r="B122" i="57" s="1"/>
  <c r="C197" i="54"/>
  <c r="C122" i="57" s="1"/>
  <c r="D197" i="54"/>
  <c r="D122" i="57" s="1"/>
  <c r="E197" i="54"/>
  <c r="E122" i="57" s="1"/>
  <c r="B572" i="57"/>
  <c r="B5" i="54"/>
  <c r="B252" i="57" s="1"/>
  <c r="C5" i="54"/>
  <c r="C252" i="57" s="1"/>
  <c r="D5" i="54"/>
  <c r="D252" i="57" s="1"/>
  <c r="E5" i="54"/>
  <c r="E252" i="57" s="1"/>
  <c r="B6" i="54"/>
  <c r="B3" i="57" s="1"/>
  <c r="C6" i="54"/>
  <c r="C3" i="57" s="1"/>
  <c r="D6" i="54"/>
  <c r="D3" i="57" s="1"/>
  <c r="E6" i="54"/>
  <c r="E3" i="57" s="1"/>
  <c r="B7" i="54"/>
  <c r="B527" i="57" s="1"/>
  <c r="C7" i="54"/>
  <c r="C527" i="57" s="1"/>
  <c r="D7" i="54"/>
  <c r="D527" i="57" s="1"/>
  <c r="E7" i="54"/>
  <c r="E527" i="57" s="1"/>
  <c r="B8" i="54"/>
  <c r="B528" i="57" s="1"/>
  <c r="C8" i="54"/>
  <c r="C528" i="57" s="1"/>
  <c r="D8" i="54"/>
  <c r="D528" i="57" s="1"/>
  <c r="E8" i="54"/>
  <c r="E528" i="57" s="1"/>
  <c r="B9" i="54"/>
  <c r="B529" i="57" s="1"/>
  <c r="C9" i="54"/>
  <c r="C529" i="57" s="1"/>
  <c r="D9" i="54"/>
  <c r="D529" i="57" s="1"/>
  <c r="E9" i="54"/>
  <c r="E529" i="57" s="1"/>
  <c r="B10" i="54"/>
  <c r="B479" i="57" s="1"/>
  <c r="C10" i="54"/>
  <c r="C479" i="57" s="1"/>
  <c r="D10" i="54"/>
  <c r="D479" i="57" s="1"/>
  <c r="E10" i="54"/>
  <c r="E479" i="57" s="1"/>
  <c r="B11" i="54"/>
  <c r="B5" i="57" s="1"/>
  <c r="C11" i="54"/>
  <c r="C5" i="57" s="1"/>
  <c r="D11" i="54"/>
  <c r="D5" i="57" s="1"/>
  <c r="E11" i="54"/>
  <c r="E5" i="57" s="1"/>
  <c r="B12" i="54"/>
  <c r="B7" i="57" s="1"/>
  <c r="C12" i="54"/>
  <c r="C7" i="57" s="1"/>
  <c r="D12" i="54"/>
  <c r="D7" i="57" s="1"/>
  <c r="E12" i="54"/>
  <c r="E7" i="57" s="1"/>
  <c r="B13" i="54"/>
  <c r="B403" i="57" s="1"/>
  <c r="C13" i="54"/>
  <c r="C403" i="57" s="1"/>
  <c r="D13" i="54"/>
  <c r="D403" i="57" s="1"/>
  <c r="E13" i="54"/>
  <c r="E403" i="57" s="1"/>
  <c r="B14" i="54"/>
  <c r="B259" i="57" s="1"/>
  <c r="C14" i="54"/>
  <c r="C259" i="57" s="1"/>
  <c r="D14" i="54"/>
  <c r="D259" i="57" s="1"/>
  <c r="E14" i="54"/>
  <c r="E259" i="57" s="1"/>
  <c r="B15" i="54"/>
  <c r="B480" i="57" s="1"/>
  <c r="C15" i="54"/>
  <c r="C480" i="57" s="1"/>
  <c r="D15" i="54"/>
  <c r="D480" i="57" s="1"/>
  <c r="E15" i="54"/>
  <c r="E480" i="57" s="1"/>
  <c r="B16" i="54"/>
  <c r="B4" i="57" s="1"/>
  <c r="C16" i="54"/>
  <c r="C4" i="57" s="1"/>
  <c r="D16" i="54"/>
  <c r="D4" i="57" s="1"/>
  <c r="E16" i="54"/>
  <c r="E4" i="57" s="1"/>
  <c r="B17" i="54"/>
  <c r="B163" i="57" s="1"/>
  <c r="C17" i="54"/>
  <c r="C163" i="57" s="1"/>
  <c r="D17" i="54"/>
  <c r="D163" i="57" s="1"/>
  <c r="E17" i="54"/>
  <c r="E163" i="57" s="1"/>
  <c r="B18" i="54"/>
  <c r="B61" i="57" s="1"/>
  <c r="C18" i="54"/>
  <c r="C61" i="57" s="1"/>
  <c r="D18" i="54"/>
  <c r="D61" i="57" s="1"/>
  <c r="E18" i="54"/>
  <c r="E61" i="57" s="1"/>
  <c r="B19" i="54"/>
  <c r="B73" i="57" s="1"/>
  <c r="C19" i="54"/>
  <c r="C73" i="57" s="1"/>
  <c r="D19" i="54"/>
  <c r="D73" i="57" s="1"/>
  <c r="E19" i="54"/>
  <c r="E73" i="57" s="1"/>
  <c r="B20" i="54"/>
  <c r="B133" i="57" s="1"/>
  <c r="C20" i="54"/>
  <c r="C133" i="57" s="1"/>
  <c r="D20" i="54"/>
  <c r="D133" i="57" s="1"/>
  <c r="E20" i="54"/>
  <c r="E133" i="57" s="1"/>
  <c r="B21" i="54"/>
  <c r="B530" i="57" s="1"/>
  <c r="C21" i="54"/>
  <c r="C530" i="57" s="1"/>
  <c r="D21" i="54"/>
  <c r="D530" i="57" s="1"/>
  <c r="E21" i="54"/>
  <c r="E530" i="57" s="1"/>
  <c r="B22" i="54"/>
  <c r="B464" i="57" s="1"/>
  <c r="C22" i="54"/>
  <c r="C464" i="57" s="1"/>
  <c r="D22" i="54"/>
  <c r="D464" i="57" s="1"/>
  <c r="E22" i="54"/>
  <c r="E464" i="57" s="1"/>
  <c r="B23" i="54"/>
  <c r="B83" i="57" s="1"/>
  <c r="C23" i="54"/>
  <c r="C83" i="57" s="1"/>
  <c r="D23" i="54"/>
  <c r="D83" i="57" s="1"/>
  <c r="E23" i="54"/>
  <c r="E83" i="57" s="1"/>
  <c r="B24" i="54"/>
  <c r="B15" i="57" s="1"/>
  <c r="C24" i="54"/>
  <c r="C15" i="57" s="1"/>
  <c r="D24" i="54"/>
  <c r="D15" i="57" s="1"/>
  <c r="E24" i="54"/>
  <c r="E15" i="57" s="1"/>
  <c r="B25" i="54"/>
  <c r="B165" i="57" s="1"/>
  <c r="C25" i="54"/>
  <c r="C165" i="57" s="1"/>
  <c r="D25" i="54"/>
  <c r="D165" i="57" s="1"/>
  <c r="E25" i="54"/>
  <c r="E165" i="57" s="1"/>
  <c r="B26" i="54"/>
  <c r="B531" i="57" s="1"/>
  <c r="C26" i="54"/>
  <c r="C531" i="57" s="1"/>
  <c r="D26" i="54"/>
  <c r="D531" i="57" s="1"/>
  <c r="E26" i="54"/>
  <c r="E531" i="57" s="1"/>
  <c r="B4" i="54"/>
  <c r="B526" i="57" s="1"/>
  <c r="C4" i="54"/>
  <c r="C526" i="57" s="1"/>
  <c r="D4" i="54"/>
  <c r="D526" i="57" s="1"/>
  <c r="E4" i="54"/>
  <c r="E526" i="57" s="1"/>
  <c r="A5" i="54"/>
  <c r="A6" i="54"/>
  <c r="A7" i="54"/>
  <c r="A8" i="54"/>
  <c r="A9" i="54"/>
  <c r="A10" i="54"/>
  <c r="A11" i="54"/>
  <c r="A12" i="54"/>
  <c r="A13" i="54"/>
  <c r="A14" i="54"/>
  <c r="A15" i="54"/>
  <c r="A16" i="54"/>
  <c r="A17" i="54"/>
  <c r="A18" i="54"/>
  <c r="A19" i="54"/>
  <c r="A20" i="54"/>
  <c r="A21" i="54"/>
  <c r="A22" i="54"/>
  <c r="A23" i="54"/>
  <c r="A24" i="54"/>
  <c r="A25" i="54"/>
  <c r="A26" i="54"/>
  <c r="A4" i="54"/>
  <c r="AJ49" i="48"/>
  <c r="AI49" i="48"/>
  <c r="AG49" i="48"/>
  <c r="AC49" i="48"/>
  <c r="AJ47" i="48"/>
  <c r="AI47" i="48"/>
  <c r="AG47" i="48"/>
  <c r="AC47" i="48"/>
  <c r="AJ45" i="48"/>
  <c r="AI45" i="48"/>
  <c r="AG45" i="48"/>
  <c r="AJ43" i="48"/>
  <c r="AI43" i="48"/>
  <c r="AG43" i="48"/>
  <c r="AC43" i="48"/>
  <c r="AJ41" i="48"/>
  <c r="AI41" i="48"/>
  <c r="AG41" i="48"/>
  <c r="AC41" i="48"/>
  <c r="Z39" i="48"/>
  <c r="W39" i="48"/>
  <c r="T39" i="48"/>
  <c r="Q39" i="48"/>
  <c r="N39" i="48"/>
  <c r="AJ36" i="48"/>
  <c r="AI36" i="48"/>
  <c r="AG36" i="48"/>
  <c r="AC36" i="48"/>
  <c r="AJ34" i="48"/>
  <c r="AI34" i="48"/>
  <c r="AG34" i="48"/>
  <c r="AC34" i="48"/>
  <c r="AJ32" i="48"/>
  <c r="AI32" i="48"/>
  <c r="AG32" i="48"/>
  <c r="AC32" i="48"/>
  <c r="AJ30" i="48"/>
  <c r="AI30" i="48"/>
  <c r="AG30" i="48"/>
  <c r="AC30" i="48"/>
  <c r="AJ28" i="48"/>
  <c r="AI28" i="48"/>
  <c r="AG28" i="48"/>
  <c r="AC28" i="48"/>
  <c r="Z26" i="48"/>
  <c r="W26" i="48"/>
  <c r="T26" i="48"/>
  <c r="Q26" i="48"/>
  <c r="N26" i="48"/>
  <c r="Z13" i="48"/>
  <c r="W13" i="48"/>
  <c r="Z1" i="48"/>
  <c r="W1" i="48"/>
  <c r="A946" i="54"/>
  <c r="C946" i="54"/>
  <c r="C54" i="57" s="1"/>
  <c r="D946" i="54"/>
  <c r="D54" i="57" s="1"/>
  <c r="E946" i="54"/>
  <c r="E54" i="57" s="1"/>
  <c r="B946" i="54"/>
  <c r="B54" i="57" s="1"/>
  <c r="AH39" i="50"/>
  <c r="AG39" i="50"/>
  <c r="AE39" i="50"/>
  <c r="AA39" i="50"/>
  <c r="AH38" i="50"/>
  <c r="AG38" i="50"/>
  <c r="AE38" i="50"/>
  <c r="AA38" i="50"/>
  <c r="AH37" i="50"/>
  <c r="AG37" i="50"/>
  <c r="AE37" i="50"/>
  <c r="AA37" i="50"/>
  <c r="AH36" i="50"/>
  <c r="AG36" i="50"/>
  <c r="AE36" i="50"/>
  <c r="AA36" i="50"/>
  <c r="AH35" i="50"/>
  <c r="AG35" i="50"/>
  <c r="AE35" i="50"/>
  <c r="AA35" i="50"/>
  <c r="AH34" i="50"/>
  <c r="AG34" i="50"/>
  <c r="AE34" i="50"/>
  <c r="AA34" i="50"/>
  <c r="AH33" i="50"/>
  <c r="AG33" i="50"/>
  <c r="AE33" i="50"/>
  <c r="AA33" i="50"/>
  <c r="W32" i="50"/>
  <c r="T32" i="50"/>
  <c r="Q32" i="50"/>
  <c r="N32" i="50"/>
  <c r="K32" i="50"/>
  <c r="H32" i="50"/>
  <c r="E32" i="50"/>
  <c r="B32" i="50"/>
  <c r="AH29" i="50"/>
  <c r="AG29" i="50"/>
  <c r="AE29" i="50"/>
  <c r="AA29" i="50"/>
  <c r="AH28" i="50"/>
  <c r="AG28" i="50"/>
  <c r="AE28" i="50"/>
  <c r="AA28" i="50"/>
  <c r="AH27" i="50"/>
  <c r="AG27" i="50"/>
  <c r="AE27" i="50"/>
  <c r="AA27" i="50"/>
  <c r="AH26" i="50"/>
  <c r="AG26" i="50"/>
  <c r="AE26" i="50"/>
  <c r="AA26" i="50"/>
  <c r="AH25" i="50"/>
  <c r="AG25" i="50"/>
  <c r="AE25" i="50"/>
  <c r="AA25" i="50"/>
  <c r="AH24" i="50"/>
  <c r="AG24" i="50"/>
  <c r="AE24" i="50"/>
  <c r="AA24" i="50"/>
  <c r="AH23" i="50"/>
  <c r="AG23" i="50"/>
  <c r="AE23" i="50"/>
  <c r="AA23" i="50"/>
  <c r="W22" i="50"/>
  <c r="T22" i="50"/>
  <c r="Q22" i="50"/>
  <c r="N22" i="50"/>
  <c r="K22" i="50"/>
  <c r="H22" i="50"/>
  <c r="E22" i="50"/>
  <c r="B22" i="50"/>
  <c r="AH18" i="50"/>
  <c r="AG18" i="50"/>
  <c r="AE18" i="50"/>
  <c r="AA18" i="50"/>
  <c r="AH17" i="50"/>
  <c r="AG17" i="50"/>
  <c r="AE17" i="50"/>
  <c r="AA17" i="50"/>
  <c r="AH16" i="50"/>
  <c r="AG16" i="50"/>
  <c r="AE16" i="50"/>
  <c r="AA16" i="50"/>
  <c r="AH15" i="50"/>
  <c r="AG15" i="50"/>
  <c r="AE15" i="50"/>
  <c r="AA15" i="50"/>
  <c r="AH14" i="50"/>
  <c r="AG14" i="50"/>
  <c r="AE14" i="50"/>
  <c r="AA14" i="50"/>
  <c r="AH13" i="50"/>
  <c r="AG13" i="50"/>
  <c r="AE13" i="50"/>
  <c r="AA13" i="50"/>
  <c r="AH12" i="50"/>
  <c r="AG12" i="50"/>
  <c r="AE12" i="50"/>
  <c r="AA12" i="50"/>
  <c r="W11" i="50"/>
  <c r="T11" i="50"/>
  <c r="Q11" i="50"/>
  <c r="N11" i="50"/>
  <c r="K11" i="50"/>
  <c r="H11" i="50"/>
  <c r="E11" i="50"/>
  <c r="B11" i="50"/>
  <c r="A35" i="1"/>
  <c r="A34" i="1"/>
  <c r="A56" i="1"/>
  <c r="A36" i="1"/>
  <c r="A77" i="1"/>
  <c r="A72" i="1"/>
  <c r="A90" i="1"/>
  <c r="A101" i="1"/>
  <c r="A61" i="1"/>
  <c r="A112" i="1"/>
  <c r="A51" i="1"/>
  <c r="A102" i="1"/>
  <c r="A62" i="1"/>
  <c r="A82" i="1"/>
  <c r="A69" i="1"/>
  <c r="A85" i="1"/>
  <c r="A79" i="1"/>
  <c r="A93" i="1"/>
  <c r="A41" i="1"/>
  <c r="A47" i="1"/>
  <c r="A44" i="1"/>
  <c r="A50" i="1"/>
  <c r="A110" i="1"/>
  <c r="A65" i="1"/>
  <c r="A81" i="1"/>
  <c r="A103" i="1"/>
  <c r="A86" i="1"/>
  <c r="A52" i="1"/>
  <c r="A68" i="1"/>
  <c r="A94" i="1"/>
  <c r="A49" i="1"/>
  <c r="A60" i="1"/>
  <c r="A87" i="1"/>
  <c r="A97" i="1"/>
  <c r="A80" i="1"/>
  <c r="A70" i="1"/>
  <c r="A42" i="1"/>
  <c r="A48" i="1"/>
  <c r="A59" i="1"/>
  <c r="A67" i="1"/>
  <c r="A84" i="1"/>
  <c r="A57" i="1"/>
  <c r="A40" i="1"/>
  <c r="A73" i="1"/>
  <c r="A98" i="1"/>
  <c r="A63" i="1"/>
  <c r="A88" i="1"/>
  <c r="A54" i="1"/>
  <c r="A71" i="1"/>
  <c r="A95" i="1"/>
  <c r="A43" i="1"/>
  <c r="A37" i="1"/>
  <c r="A55" i="1"/>
  <c r="A75" i="1"/>
  <c r="A99" i="1"/>
  <c r="A45" i="1"/>
  <c r="A89" i="1"/>
  <c r="A66" i="1"/>
  <c r="A76" i="1"/>
  <c r="A100" i="1"/>
  <c r="A83" i="1"/>
  <c r="A38" i="1"/>
  <c r="A78" i="1"/>
  <c r="A92" i="1"/>
  <c r="A46" i="1"/>
  <c r="A53" i="1"/>
  <c r="A39" i="1"/>
  <c r="A111" i="1"/>
  <c r="A58" i="1"/>
  <c r="A64" i="1"/>
  <c r="A91" i="1"/>
  <c r="A96" i="1"/>
  <c r="A148" i="1"/>
  <c r="A115" i="1"/>
  <c r="A146" i="1"/>
  <c r="A124" i="1"/>
  <c r="A158" i="1"/>
  <c r="A126" i="1"/>
  <c r="A159" i="1"/>
  <c r="A152" i="1"/>
  <c r="A133" i="1"/>
  <c r="A114" i="1"/>
  <c r="A138" i="1"/>
  <c r="A123" i="1"/>
  <c r="A168" i="1"/>
  <c r="A147" i="1"/>
  <c r="A137" i="1"/>
  <c r="A141" i="1"/>
  <c r="A122" i="1"/>
  <c r="A135" i="1"/>
  <c r="A116" i="1"/>
  <c r="A120" i="1"/>
  <c r="A132" i="1"/>
  <c r="A150" i="1"/>
  <c r="A143" i="1"/>
  <c r="A149" i="1"/>
  <c r="A117" i="1"/>
  <c r="A118" i="1"/>
  <c r="A134" i="1"/>
  <c r="A142" i="1"/>
  <c r="A155" i="1"/>
  <c r="A125" i="1"/>
  <c r="A163" i="1"/>
  <c r="A157" i="1"/>
  <c r="A140" i="1"/>
  <c r="A145" i="1"/>
  <c r="A128" i="1"/>
  <c r="A162" i="1"/>
  <c r="A131" i="1"/>
  <c r="A136" i="1"/>
  <c r="A113" i="1"/>
  <c r="A139" i="1"/>
  <c r="A160" i="1"/>
  <c r="A127" i="1"/>
  <c r="A121" i="1"/>
  <c r="A129" i="1"/>
  <c r="A130" i="1"/>
  <c r="A119" i="1"/>
  <c r="A181" i="1"/>
  <c r="A166" i="1"/>
  <c r="A187" i="1"/>
  <c r="A156" i="1"/>
  <c r="A144" i="1"/>
  <c r="A153" i="1"/>
  <c r="A195" i="1"/>
  <c r="A263" i="1"/>
  <c r="A234" i="1"/>
  <c r="A268" i="1"/>
  <c r="A279" i="1"/>
  <c r="A249" i="1"/>
  <c r="A280" i="1"/>
  <c r="A200" i="1"/>
  <c r="A228" i="1"/>
  <c r="A260" i="1"/>
  <c r="A224" i="1"/>
  <c r="A258" i="1"/>
  <c r="A236" i="1"/>
  <c r="A248" i="1"/>
  <c r="A204" i="1"/>
  <c r="A235" i="1"/>
  <c r="A257" i="1"/>
  <c r="A227" i="1"/>
  <c r="A272" i="1"/>
  <c r="A269" i="1"/>
  <c r="A264" i="1"/>
  <c r="A265" i="1"/>
  <c r="A206" i="1"/>
  <c r="A242" i="1"/>
  <c r="A239" i="1"/>
  <c r="A273" i="1"/>
  <c r="A252" i="1"/>
  <c r="A201" i="1"/>
  <c r="A205" i="1"/>
  <c r="A230" i="1"/>
  <c r="A276" i="1"/>
  <c r="A266" i="1"/>
  <c r="A246" i="1"/>
  <c r="A259" i="1"/>
  <c r="A270" i="1"/>
  <c r="A232" i="1"/>
  <c r="A208" i="1"/>
  <c r="A250" i="1"/>
  <c r="A222" i="1"/>
  <c r="A211" i="1"/>
  <c r="A238" i="1"/>
  <c r="A254" i="1"/>
  <c r="A210" i="1"/>
  <c r="A245" i="1"/>
  <c r="A262" i="1"/>
  <c r="A253" i="1"/>
  <c r="A229" i="1"/>
  <c r="A271" i="1"/>
  <c r="A226" i="1"/>
  <c r="A278" i="1"/>
  <c r="A209" i="1"/>
  <c r="A256" i="1"/>
  <c r="A247" i="1"/>
  <c r="A199" i="1"/>
  <c r="A207" i="1"/>
  <c r="A255" i="1"/>
  <c r="A251" i="1"/>
  <c r="A277" i="1"/>
  <c r="A223" i="1"/>
  <c r="A240" i="1"/>
  <c r="A203" i="1"/>
  <c r="A231" i="1"/>
  <c r="A243" i="1"/>
  <c r="A267" i="1"/>
  <c r="A197" i="1"/>
  <c r="A244" i="1"/>
  <c r="A233" i="1"/>
  <c r="A261" i="1"/>
  <c r="A274" i="1"/>
  <c r="A26" i="1"/>
  <c r="A23" i="1"/>
  <c r="A14" i="1"/>
  <c r="A18" i="1"/>
  <c r="A33" i="1"/>
  <c r="A9" i="1"/>
  <c r="A22" i="1"/>
  <c r="A7" i="1"/>
  <c r="A20" i="1"/>
  <c r="A32" i="1"/>
  <c r="A8" i="1"/>
  <c r="A12" i="1"/>
  <c r="A27" i="1"/>
  <c r="A2" i="1"/>
  <c r="A17" i="1"/>
  <c r="A29" i="1"/>
  <c r="A5" i="1"/>
  <c r="A25" i="1"/>
  <c r="A31" i="1"/>
  <c r="A11" i="1"/>
  <c r="A16" i="1"/>
  <c r="A13" i="1"/>
  <c r="A30" i="1"/>
  <c r="A19" i="1"/>
  <c r="A6" i="1"/>
  <c r="A21" i="1"/>
  <c r="A1" i="1"/>
  <c r="A15" i="1"/>
  <c r="A3" i="1"/>
  <c r="A24" i="1"/>
  <c r="A28" i="1"/>
  <c r="A4" i="1"/>
  <c r="A10" i="1"/>
  <c r="AE40" i="50" l="1"/>
  <c r="K419" i="54"/>
  <c r="G419" i="54" s="1"/>
  <c r="K462" i="54"/>
  <c r="G462" i="54" s="1"/>
  <c r="AA40" i="50"/>
  <c r="K713" i="54"/>
  <c r="G713" i="54" s="1"/>
  <c r="K711" i="54"/>
  <c r="G711" i="54" s="1"/>
  <c r="K714" i="54"/>
  <c r="G714" i="54" s="1"/>
  <c r="K712" i="54"/>
  <c r="G712" i="54" s="1"/>
  <c r="K198" i="54"/>
  <c r="G198" i="54" s="1"/>
  <c r="K463" i="54"/>
  <c r="G463" i="54" s="1"/>
  <c r="AG19" i="50"/>
  <c r="K418" i="54"/>
  <c r="G418" i="54" s="1"/>
  <c r="K93" i="54"/>
  <c r="G93" i="54" s="1"/>
  <c r="K204" i="54"/>
  <c r="G204" i="54" s="1"/>
  <c r="AA30" i="50"/>
  <c r="AG30" i="50"/>
  <c r="AE30" i="50"/>
  <c r="AA19" i="50"/>
  <c r="AE19" i="50"/>
  <c r="AG40" i="50"/>
  <c r="K203" i="54"/>
  <c r="G203" i="54" s="1"/>
  <c r="K830" i="54"/>
  <c r="G830" i="54" s="1"/>
  <c r="K199" i="54"/>
  <c r="G199" i="54" s="1"/>
  <c r="K202" i="54"/>
  <c r="G202" i="54" s="1"/>
  <c r="K201" i="54"/>
  <c r="G201" i="54" s="1"/>
  <c r="K200" i="54"/>
  <c r="G200" i="54" s="1"/>
  <c r="K162" i="54"/>
  <c r="G162" i="54" s="1"/>
  <c r="K825" i="54"/>
  <c r="G825" i="54" s="1"/>
  <c r="K829" i="54"/>
  <c r="G829" i="54" s="1"/>
  <c r="K160" i="54"/>
  <c r="G160" i="54" s="1"/>
  <c r="K161" i="54"/>
  <c r="G161" i="54" s="1"/>
  <c r="K353" i="54"/>
  <c r="G353" i="54" s="1"/>
  <c r="K828" i="54"/>
  <c r="G828" i="54" s="1"/>
  <c r="K823" i="54"/>
  <c r="G823" i="54" s="1"/>
  <c r="K824" i="54"/>
  <c r="G824" i="54" s="1"/>
  <c r="K827" i="54"/>
  <c r="G827" i="54" s="1"/>
  <c r="K826" i="54"/>
  <c r="G826" i="54" s="1"/>
  <c r="Q37" i="48"/>
  <c r="W50" i="48"/>
  <c r="AG37" i="48"/>
  <c r="U50" i="48"/>
  <c r="W37" i="48"/>
  <c r="K750" i="54"/>
  <c r="K751" i="54"/>
  <c r="K752" i="54"/>
  <c r="K749" i="54"/>
  <c r="K753" i="54"/>
  <c r="K316" i="54"/>
  <c r="G316" i="54" s="1"/>
  <c r="K249" i="54"/>
  <c r="K250" i="54"/>
  <c r="K251" i="54"/>
  <c r="K252" i="54"/>
  <c r="K256" i="54"/>
  <c r="K257" i="54"/>
  <c r="K258" i="54"/>
  <c r="K307" i="54"/>
  <c r="K305" i="54"/>
  <c r="K289" i="54"/>
  <c r="K296" i="54"/>
  <c r="K301" i="54"/>
  <c r="K259" i="54"/>
  <c r="K260" i="54"/>
  <c r="K267" i="54"/>
  <c r="K271" i="54"/>
  <c r="G271" i="54" s="1"/>
  <c r="K272" i="54"/>
  <c r="G272" i="54" s="1"/>
  <c r="K276" i="54"/>
  <c r="G276" i="54" s="1"/>
  <c r="K280" i="54"/>
  <c r="K281" i="54"/>
  <c r="K288" i="54"/>
  <c r="K304" i="54"/>
  <c r="K312" i="54"/>
  <c r="G312" i="54" s="1"/>
  <c r="K314" i="54"/>
  <c r="G314" i="54" s="1"/>
  <c r="K315" i="54"/>
  <c r="G315" i="54" s="1"/>
  <c r="K308" i="54"/>
  <c r="K306" i="54"/>
  <c r="K284" i="54"/>
  <c r="K285" i="54"/>
  <c r="K286" i="54"/>
  <c r="K287" i="54"/>
  <c r="K290" i="54"/>
  <c r="K291" i="54"/>
  <c r="K292" i="54"/>
  <c r="K293" i="54"/>
  <c r="K294" i="54"/>
  <c r="K295" i="54"/>
  <c r="K297" i="54"/>
  <c r="K298" i="54"/>
  <c r="K299" i="54"/>
  <c r="K300" i="54"/>
  <c r="K282" i="54"/>
  <c r="K283" i="54"/>
  <c r="K302" i="54"/>
  <c r="K303" i="54"/>
  <c r="K313" i="54"/>
  <c r="G313" i="54" s="1"/>
  <c r="K247" i="54"/>
  <c r="K262" i="54"/>
  <c r="K273" i="54"/>
  <c r="G273" i="54" s="1"/>
  <c r="K248" i="54"/>
  <c r="K255" i="54"/>
  <c r="K263" i="54"/>
  <c r="K264" i="54"/>
  <c r="K265" i="54"/>
  <c r="K266" i="54"/>
  <c r="K275" i="54"/>
  <c r="G275" i="54" s="1"/>
  <c r="K246" i="54"/>
  <c r="K253" i="54"/>
  <c r="K254" i="54"/>
  <c r="K261" i="54"/>
  <c r="K268" i="54"/>
  <c r="K269" i="54"/>
  <c r="K270" i="54"/>
  <c r="G270" i="54" s="1"/>
  <c r="K274" i="54"/>
  <c r="G274" i="54" s="1"/>
  <c r="K119" i="54"/>
  <c r="K120" i="54"/>
  <c r="K126" i="54"/>
  <c r="K124" i="54"/>
  <c r="K123" i="54"/>
  <c r="K122" i="54"/>
  <c r="K121" i="54"/>
  <c r="K125" i="54"/>
  <c r="Q50" i="48"/>
  <c r="AC50" i="48"/>
  <c r="AC37" i="48"/>
  <c r="AI37" i="48"/>
  <c r="AG50" i="48"/>
  <c r="AI50" i="48"/>
  <c r="U37" i="48"/>
  <c r="AJ22" i="48"/>
  <c r="AI22" i="48"/>
  <c r="AG22" i="48"/>
  <c r="AC22" i="48"/>
  <c r="AJ21" i="48"/>
  <c r="AI21" i="48"/>
  <c r="AG21" i="48"/>
  <c r="AC21" i="48"/>
  <c r="AJ20" i="48"/>
  <c r="AI20" i="48"/>
  <c r="AG20" i="48"/>
  <c r="AC20" i="48"/>
  <c r="AJ19" i="48"/>
  <c r="AI19" i="48"/>
  <c r="AG19" i="48"/>
  <c r="AC19" i="48"/>
  <c r="AJ18" i="48"/>
  <c r="AI18" i="48"/>
  <c r="AG18" i="48"/>
  <c r="AC18" i="48"/>
  <c r="AJ17" i="48"/>
  <c r="AI17" i="48"/>
  <c r="AG17" i="48"/>
  <c r="AC17" i="48"/>
  <c r="AJ16" i="48"/>
  <c r="AI16" i="48"/>
  <c r="AG16" i="48"/>
  <c r="AC16" i="48"/>
  <c r="AJ15" i="48"/>
  <c r="AI15" i="48"/>
  <c r="AG15" i="48"/>
  <c r="AC15" i="48"/>
  <c r="AJ14" i="48"/>
  <c r="AI14" i="48"/>
  <c r="AG14" i="48"/>
  <c r="AC14" i="48"/>
  <c r="T13" i="48"/>
  <c r="Q13" i="48"/>
  <c r="N13" i="48"/>
  <c r="K13" i="48"/>
  <c r="H13" i="48"/>
  <c r="E13" i="48"/>
  <c r="B13" i="48"/>
  <c r="AJ10" i="48"/>
  <c r="AI10" i="48"/>
  <c r="AG10" i="48"/>
  <c r="AC10" i="48"/>
  <c r="AJ9" i="48"/>
  <c r="AI9" i="48"/>
  <c r="AG9" i="48"/>
  <c r="AC9" i="48"/>
  <c r="AJ8" i="48"/>
  <c r="AI8" i="48"/>
  <c r="AG8" i="48"/>
  <c r="AC8" i="48"/>
  <c r="AJ7" i="48"/>
  <c r="AI7" i="48"/>
  <c r="AG7" i="48"/>
  <c r="AC7" i="48"/>
  <c r="AJ6" i="48"/>
  <c r="AI6" i="48"/>
  <c r="AG6" i="48"/>
  <c r="AC6" i="48"/>
  <c r="AJ5" i="48"/>
  <c r="AI5" i="48"/>
  <c r="AG5" i="48"/>
  <c r="AC5" i="48"/>
  <c r="AJ4" i="48"/>
  <c r="AI4" i="48"/>
  <c r="AG4" i="48"/>
  <c r="AC4" i="48"/>
  <c r="AJ3" i="48"/>
  <c r="AI3" i="48"/>
  <c r="AG3" i="48"/>
  <c r="AC3" i="48"/>
  <c r="AJ2" i="48"/>
  <c r="AI2" i="48"/>
  <c r="AG2" i="48"/>
  <c r="AC2" i="48"/>
  <c r="T1" i="48"/>
  <c r="Q1" i="48"/>
  <c r="N1" i="48"/>
  <c r="K1" i="48"/>
  <c r="H1" i="48"/>
  <c r="E1" i="48"/>
  <c r="B1" i="48"/>
  <c r="G122" i="54" l="1"/>
  <c r="G398" i="57" s="1"/>
  <c r="K398" i="57"/>
  <c r="A398" i="57" s="1"/>
  <c r="G269" i="54"/>
  <c r="G590" i="57" s="1"/>
  <c r="K590" i="57"/>
  <c r="A590" i="57" s="1"/>
  <c r="G254" i="54"/>
  <c r="G407" i="57" s="1"/>
  <c r="K407" i="57"/>
  <c r="A407" i="57" s="1"/>
  <c r="G255" i="54"/>
  <c r="G221" i="57" s="1"/>
  <c r="K221" i="57"/>
  <c r="A221" i="57" s="1"/>
  <c r="G298" i="54"/>
  <c r="G597" i="57" s="1"/>
  <c r="K597" i="57"/>
  <c r="A597" i="57" s="1"/>
  <c r="G293" i="54"/>
  <c r="G192" i="57" s="1"/>
  <c r="K192" i="57"/>
  <c r="A192" i="57" s="1"/>
  <c r="G306" i="54"/>
  <c r="G599" i="57" s="1"/>
  <c r="K599" i="57"/>
  <c r="A599" i="57" s="1"/>
  <c r="G280" i="54"/>
  <c r="G196" i="57" s="1"/>
  <c r="K196" i="57"/>
  <c r="A196" i="57" s="1"/>
  <c r="G296" i="54"/>
  <c r="G135" i="57" s="1"/>
  <c r="K135" i="57"/>
  <c r="G258" i="54"/>
  <c r="G582" i="57" s="1"/>
  <c r="K582" i="57"/>
  <c r="A582" i="57" s="1"/>
  <c r="G750" i="54"/>
  <c r="G673" i="57" s="1"/>
  <c r="K673" i="57"/>
  <c r="A673" i="57" s="1"/>
  <c r="G123" i="54"/>
  <c r="G495" i="57" s="1"/>
  <c r="K495" i="57"/>
  <c r="A495" i="57" s="1"/>
  <c r="G268" i="54"/>
  <c r="G589" i="57" s="1"/>
  <c r="K589" i="57"/>
  <c r="A589" i="57" s="1"/>
  <c r="G265" i="54"/>
  <c r="G586" i="57" s="1"/>
  <c r="K586" i="57"/>
  <c r="A586" i="57" s="1"/>
  <c r="G248" i="54"/>
  <c r="G161" i="57" s="1"/>
  <c r="K161" i="57"/>
  <c r="A161" i="57" s="1"/>
  <c r="G282" i="54"/>
  <c r="G324" i="57" s="1"/>
  <c r="K324" i="57"/>
  <c r="A324" i="57" s="1"/>
  <c r="G292" i="54"/>
  <c r="G484" i="57" s="1"/>
  <c r="K484" i="57"/>
  <c r="A484" i="57" s="1"/>
  <c r="G308" i="54"/>
  <c r="G442" i="57" s="1"/>
  <c r="K442" i="57"/>
  <c r="A442" i="57" s="1"/>
  <c r="G289" i="54"/>
  <c r="G595" i="57" s="1"/>
  <c r="K595" i="57"/>
  <c r="A595" i="57" s="1"/>
  <c r="G250" i="54"/>
  <c r="G411" i="57" s="1"/>
  <c r="K411" i="57"/>
  <c r="A411" i="57" s="1"/>
  <c r="G125" i="54"/>
  <c r="G459" i="57" s="1"/>
  <c r="K459" i="57"/>
  <c r="A459" i="57" s="1"/>
  <c r="G124" i="54"/>
  <c r="G374" i="57" s="1"/>
  <c r="K374" i="57"/>
  <c r="A374" i="57" s="1"/>
  <c r="G261" i="54"/>
  <c r="G258" i="57" s="1"/>
  <c r="K258" i="57"/>
  <c r="A258" i="57" s="1"/>
  <c r="G246" i="54"/>
  <c r="G57" i="57" s="1"/>
  <c r="K57" i="57"/>
  <c r="A57" i="57" s="1"/>
  <c r="G264" i="54"/>
  <c r="G585" i="57" s="1"/>
  <c r="K585" i="57"/>
  <c r="A585" i="57" s="1"/>
  <c r="G303" i="54"/>
  <c r="G448" i="57" s="1"/>
  <c r="K448" i="57"/>
  <c r="A448" i="57" s="1"/>
  <c r="G300" i="54"/>
  <c r="G500" i="57" s="1"/>
  <c r="K500" i="57"/>
  <c r="A500" i="57" s="1"/>
  <c r="G295" i="54"/>
  <c r="G202" i="57" s="1"/>
  <c r="K202" i="57"/>
  <c r="A202" i="57" s="1"/>
  <c r="G291" i="54"/>
  <c r="G512" i="57" s="1"/>
  <c r="K512" i="57"/>
  <c r="A512" i="57" s="1"/>
  <c r="G285" i="54"/>
  <c r="G594" i="57" s="1"/>
  <c r="K594" i="57"/>
  <c r="A594" i="57" s="1"/>
  <c r="G288" i="54"/>
  <c r="G118" i="57" s="1"/>
  <c r="K118" i="57"/>
  <c r="A118" i="57" s="1"/>
  <c r="G259" i="54"/>
  <c r="G230" i="57" s="1"/>
  <c r="K230" i="57"/>
  <c r="A230" i="57" s="1"/>
  <c r="G305" i="54"/>
  <c r="G410" i="57" s="1"/>
  <c r="K410" i="57"/>
  <c r="A410" i="57" s="1"/>
  <c r="G256" i="54"/>
  <c r="G176" i="57" s="1"/>
  <c r="K176" i="57"/>
  <c r="A176" i="57" s="1"/>
  <c r="G249" i="54"/>
  <c r="G312" i="57" s="1"/>
  <c r="K312" i="57"/>
  <c r="A312" i="57" s="1"/>
  <c r="G752" i="54"/>
  <c r="G675" i="57" s="1"/>
  <c r="K675" i="57"/>
  <c r="A675" i="57" s="1"/>
  <c r="G120" i="54"/>
  <c r="G142" i="57" s="1"/>
  <c r="K142" i="57"/>
  <c r="A142" i="57" s="1"/>
  <c r="G266" i="54"/>
  <c r="G587" i="57" s="1"/>
  <c r="K587" i="57"/>
  <c r="A587" i="57" s="1"/>
  <c r="G247" i="54"/>
  <c r="G257" i="57" s="1"/>
  <c r="K257" i="57"/>
  <c r="A257" i="57" s="1"/>
  <c r="G283" i="54"/>
  <c r="G593" i="57" s="1"/>
  <c r="K593" i="57"/>
  <c r="A593" i="57" s="1"/>
  <c r="G287" i="54"/>
  <c r="G438" i="57" s="1"/>
  <c r="K438" i="57"/>
  <c r="A438" i="57" s="1"/>
  <c r="G267" i="54"/>
  <c r="G588" i="57" s="1"/>
  <c r="K588" i="57"/>
  <c r="A588" i="57" s="1"/>
  <c r="G251" i="54"/>
  <c r="G46" i="57" s="1"/>
  <c r="K46" i="57"/>
  <c r="A46" i="57" s="1"/>
  <c r="G753" i="54"/>
  <c r="G676" i="57" s="1"/>
  <c r="K676" i="57"/>
  <c r="A676" i="57" s="1"/>
  <c r="G119" i="54"/>
  <c r="G549" i="57" s="1"/>
  <c r="K549" i="57"/>
  <c r="A549" i="57" s="1"/>
  <c r="G253" i="54"/>
  <c r="G581" i="57" s="1"/>
  <c r="K581" i="57"/>
  <c r="A581" i="57" s="1"/>
  <c r="G297" i="54"/>
  <c r="G141" i="57" s="1"/>
  <c r="K141" i="57"/>
  <c r="A141" i="57" s="1"/>
  <c r="G286" i="54"/>
  <c r="G129" i="57" s="1"/>
  <c r="K129" i="57"/>
  <c r="A129" i="57" s="1"/>
  <c r="G304" i="54"/>
  <c r="G213" i="57" s="1"/>
  <c r="K213" i="57"/>
  <c r="A213" i="57" s="1"/>
  <c r="G260" i="54"/>
  <c r="G583" i="57" s="1"/>
  <c r="K583" i="57"/>
  <c r="A583" i="57" s="1"/>
  <c r="G257" i="54"/>
  <c r="G392" i="57" s="1"/>
  <c r="K392" i="57"/>
  <c r="A392" i="57" s="1"/>
  <c r="G749" i="54"/>
  <c r="G519" i="57" s="1"/>
  <c r="K519" i="57"/>
  <c r="A519" i="57" s="1"/>
  <c r="G121" i="54"/>
  <c r="G52" i="57" s="1"/>
  <c r="K52" i="57"/>
  <c r="A52" i="57" s="1"/>
  <c r="G126" i="54"/>
  <c r="G550" i="57" s="1"/>
  <c r="K550" i="57"/>
  <c r="A550" i="57" s="1"/>
  <c r="G263" i="54"/>
  <c r="G584" i="57" s="1"/>
  <c r="K584" i="57"/>
  <c r="A584" i="57" s="1"/>
  <c r="G262" i="54"/>
  <c r="G508" i="57" s="1"/>
  <c r="K508" i="57"/>
  <c r="A508" i="57" s="1"/>
  <c r="G302" i="54"/>
  <c r="G598" i="57" s="1"/>
  <c r="K598" i="57"/>
  <c r="A598" i="57" s="1"/>
  <c r="G299" i="54"/>
  <c r="G486" i="57" s="1"/>
  <c r="K486" i="57"/>
  <c r="A486" i="57" s="1"/>
  <c r="G294" i="54"/>
  <c r="G386" i="57" s="1"/>
  <c r="K386" i="57"/>
  <c r="A386" i="57" s="1"/>
  <c r="G290" i="54"/>
  <c r="G596" i="57" s="1"/>
  <c r="K596" i="57"/>
  <c r="A596" i="57" s="1"/>
  <c r="G284" i="54"/>
  <c r="G357" i="57" s="1"/>
  <c r="K357" i="57"/>
  <c r="A357" i="57" s="1"/>
  <c r="G281" i="54"/>
  <c r="G256" i="57" s="1"/>
  <c r="K256" i="57"/>
  <c r="A256" i="57" s="1"/>
  <c r="G301" i="54"/>
  <c r="G389" i="57" s="1"/>
  <c r="K389" i="57"/>
  <c r="A389" i="57" s="1"/>
  <c r="G307" i="54"/>
  <c r="G356" i="57" s="1"/>
  <c r="K356" i="57"/>
  <c r="A356" i="57" s="1"/>
  <c r="G252" i="54"/>
  <c r="G177" i="57" s="1"/>
  <c r="K177" i="57"/>
  <c r="A177" i="57" s="1"/>
  <c r="G751" i="54"/>
  <c r="G674" i="57" s="1"/>
  <c r="K674" i="57"/>
  <c r="A674" i="57" s="1"/>
  <c r="AC23" i="48"/>
  <c r="AC11" i="48"/>
  <c r="AI11" i="48"/>
  <c r="AG11" i="48"/>
  <c r="AG23" i="48"/>
  <c r="AI23" i="48"/>
  <c r="H354" i="54"/>
  <c r="I354" i="54"/>
  <c r="J354" i="54"/>
  <c r="L354" i="54"/>
  <c r="H497" i="54"/>
  <c r="H284" i="57" s="1"/>
  <c r="I497" i="54"/>
  <c r="I284" i="57" s="1"/>
  <c r="J497" i="54"/>
  <c r="J284" i="57" s="1"/>
  <c r="L497" i="54"/>
  <c r="L284" i="57" s="1"/>
  <c r="H503" i="54"/>
  <c r="H413" i="57" s="1"/>
  <c r="I503" i="54"/>
  <c r="I413" i="57" s="1"/>
  <c r="J503" i="54"/>
  <c r="J413" i="57" s="1"/>
  <c r="L503" i="54"/>
  <c r="L413" i="57" s="1"/>
  <c r="H504" i="54"/>
  <c r="I504" i="54"/>
  <c r="J504" i="54"/>
  <c r="L504" i="54"/>
  <c r="H505" i="54"/>
  <c r="H376" i="57" s="1"/>
  <c r="I505" i="54"/>
  <c r="I376" i="57" s="1"/>
  <c r="J505" i="54"/>
  <c r="J376" i="57" s="1"/>
  <c r="L505" i="54"/>
  <c r="L376" i="57" s="1"/>
  <c r="H539" i="54"/>
  <c r="H450" i="57" s="1"/>
  <c r="I539" i="54"/>
  <c r="I450" i="57" s="1"/>
  <c r="J539" i="54"/>
  <c r="J450" i="57" s="1"/>
  <c r="L539" i="54"/>
  <c r="L450" i="57" s="1"/>
  <c r="H540" i="54"/>
  <c r="H640" i="57" s="1"/>
  <c r="I540" i="54"/>
  <c r="I640" i="57" s="1"/>
  <c r="J540" i="54"/>
  <c r="J640" i="57" s="1"/>
  <c r="L540" i="54"/>
  <c r="L640" i="57" s="1"/>
  <c r="E573" i="54"/>
  <c r="E456" i="57" s="1"/>
  <c r="H573" i="54"/>
  <c r="H456" i="57" s="1"/>
  <c r="I573" i="54"/>
  <c r="I456" i="57" s="1"/>
  <c r="J573" i="54"/>
  <c r="J456" i="57" s="1"/>
  <c r="L573" i="54"/>
  <c r="L456" i="57" s="1"/>
  <c r="H872" i="54"/>
  <c r="H701" i="57" s="1"/>
  <c r="I872" i="54"/>
  <c r="I701" i="57" s="1"/>
  <c r="J872" i="54"/>
  <c r="J701" i="57" s="1"/>
  <c r="L872" i="54"/>
  <c r="L701" i="57" s="1"/>
  <c r="H873" i="54"/>
  <c r="I873" i="54"/>
  <c r="J873" i="54"/>
  <c r="L873" i="54"/>
  <c r="H683" i="54"/>
  <c r="I683" i="54"/>
  <c r="J683" i="54"/>
  <c r="L683" i="54"/>
  <c r="E572" i="54"/>
  <c r="E520" i="57" s="1"/>
  <c r="H572" i="54"/>
  <c r="H520" i="57" s="1"/>
  <c r="I572" i="54"/>
  <c r="I520" i="57" s="1"/>
  <c r="J572" i="54"/>
  <c r="J520" i="57" s="1"/>
  <c r="L572" i="54"/>
  <c r="L520" i="57" s="1"/>
  <c r="B159" i="54"/>
  <c r="B208" i="57" s="1"/>
  <c r="C159" i="54"/>
  <c r="C208" i="57" s="1"/>
  <c r="D159" i="54"/>
  <c r="D208" i="57" s="1"/>
  <c r="E159" i="54"/>
  <c r="E208" i="57" s="1"/>
  <c r="H159" i="54"/>
  <c r="H208" i="57" s="1"/>
  <c r="I159" i="54"/>
  <c r="I208" i="57" s="1"/>
  <c r="J159" i="54"/>
  <c r="J208" i="57" s="1"/>
  <c r="L159" i="54"/>
  <c r="L208" i="57" s="1"/>
  <c r="H425" i="54"/>
  <c r="I425" i="54"/>
  <c r="J425" i="54"/>
  <c r="L425" i="54"/>
  <c r="B348" i="54"/>
  <c r="B434" i="57" s="1"/>
  <c r="C348" i="54"/>
  <c r="C434" i="57" s="1"/>
  <c r="D348" i="54"/>
  <c r="D434" i="57" s="1"/>
  <c r="E348" i="54"/>
  <c r="E434" i="57" s="1"/>
  <c r="F348" i="54"/>
  <c r="F434" i="57" s="1"/>
  <c r="H348" i="54"/>
  <c r="H434" i="57" s="1"/>
  <c r="I348" i="54"/>
  <c r="I434" i="57" s="1"/>
  <c r="J348" i="54"/>
  <c r="J434" i="57" s="1"/>
  <c r="L348" i="54"/>
  <c r="L434" i="57" s="1"/>
  <c r="V16" i="51"/>
  <c r="V18" i="51"/>
  <c r="V20" i="51"/>
  <c r="T18" i="51"/>
  <c r="T16" i="51"/>
  <c r="V14" i="51"/>
  <c r="T14" i="51"/>
  <c r="T9" i="51"/>
  <c r="V3" i="51"/>
  <c r="T3" i="51"/>
  <c r="T20" i="51"/>
  <c r="E569" i="54"/>
  <c r="E255" i="57" s="1"/>
  <c r="H569" i="54"/>
  <c r="H255" i="57" s="1"/>
  <c r="I569" i="54"/>
  <c r="I255" i="57" s="1"/>
  <c r="J569" i="54"/>
  <c r="J255" i="57" s="1"/>
  <c r="L569" i="54"/>
  <c r="L255" i="57" s="1"/>
  <c r="E570" i="54"/>
  <c r="E455" i="57" s="1"/>
  <c r="H570" i="54"/>
  <c r="H455" i="57" s="1"/>
  <c r="I570" i="54"/>
  <c r="I455" i="57" s="1"/>
  <c r="J570" i="54"/>
  <c r="J455" i="57" s="1"/>
  <c r="L570" i="54"/>
  <c r="L455" i="57" s="1"/>
  <c r="E571" i="54"/>
  <c r="E647" i="57" s="1"/>
  <c r="H571" i="54"/>
  <c r="H647" i="57" s="1"/>
  <c r="I571" i="54"/>
  <c r="I647" i="57" s="1"/>
  <c r="J571" i="54"/>
  <c r="J647" i="57" s="1"/>
  <c r="L571" i="54"/>
  <c r="L647" i="57" s="1"/>
  <c r="H426" i="54"/>
  <c r="I426" i="54"/>
  <c r="J426" i="54"/>
  <c r="L426" i="54"/>
  <c r="H168" i="54"/>
  <c r="I168" i="54"/>
  <c r="J168" i="54"/>
  <c r="L168" i="54"/>
  <c r="H118" i="54"/>
  <c r="H548" i="57" s="1"/>
  <c r="I118" i="54"/>
  <c r="I548" i="57" s="1"/>
  <c r="J118" i="54"/>
  <c r="J548" i="57" s="1"/>
  <c r="L118" i="54"/>
  <c r="L548" i="57" s="1"/>
  <c r="H355" i="54"/>
  <c r="I355" i="54"/>
  <c r="J355" i="54"/>
  <c r="L355" i="54"/>
  <c r="H721" i="54"/>
  <c r="I721" i="54"/>
  <c r="J721" i="54"/>
  <c r="L721" i="54"/>
  <c r="H506" i="54"/>
  <c r="H253" i="57" s="1"/>
  <c r="I506" i="54"/>
  <c r="I253" i="57" s="1"/>
  <c r="J506" i="54"/>
  <c r="J253" i="57" s="1"/>
  <c r="L506" i="54"/>
  <c r="L253" i="57" s="1"/>
  <c r="H496" i="54"/>
  <c r="H207" i="57" s="1"/>
  <c r="I496" i="54"/>
  <c r="I207" i="57" s="1"/>
  <c r="J496" i="54"/>
  <c r="J207" i="57" s="1"/>
  <c r="L496" i="54"/>
  <c r="L207" i="57" s="1"/>
  <c r="H541" i="54"/>
  <c r="I541" i="54"/>
  <c r="J541" i="54"/>
  <c r="L541" i="54"/>
  <c r="K45" i="51"/>
  <c r="H45" i="51"/>
  <c r="E45" i="51"/>
  <c r="B45" i="51"/>
  <c r="W73" i="51"/>
  <c r="V73" i="51"/>
  <c r="T73" i="51"/>
  <c r="P73" i="51"/>
  <c r="W71" i="51"/>
  <c r="V71" i="51"/>
  <c r="T71" i="51"/>
  <c r="P71" i="51"/>
  <c r="W69" i="51"/>
  <c r="V69" i="51"/>
  <c r="T69" i="51"/>
  <c r="P69" i="51"/>
  <c r="W67" i="51"/>
  <c r="V67" i="51"/>
  <c r="T67" i="51"/>
  <c r="P67" i="51"/>
  <c r="K66" i="51"/>
  <c r="H66" i="51"/>
  <c r="E66" i="51"/>
  <c r="B66" i="51"/>
  <c r="W62" i="51"/>
  <c r="V62" i="51"/>
  <c r="T62" i="51"/>
  <c r="P62" i="51"/>
  <c r="W60" i="51"/>
  <c r="V60" i="51"/>
  <c r="T60" i="51"/>
  <c r="P60" i="51"/>
  <c r="W58" i="51"/>
  <c r="V58" i="51"/>
  <c r="T58" i="51"/>
  <c r="P58" i="51"/>
  <c r="W56" i="51"/>
  <c r="V56" i="51"/>
  <c r="T56" i="51"/>
  <c r="P56" i="51"/>
  <c r="P64" i="51" s="1"/>
  <c r="K55" i="51"/>
  <c r="H55" i="51"/>
  <c r="E55" i="51"/>
  <c r="B55" i="51"/>
  <c r="K35" i="51"/>
  <c r="H35" i="51"/>
  <c r="E35" i="51"/>
  <c r="B35" i="51"/>
  <c r="K24" i="51"/>
  <c r="H24" i="51"/>
  <c r="E24" i="51"/>
  <c r="K13" i="51"/>
  <c r="H13" i="51"/>
  <c r="T48" i="51"/>
  <c r="V48" i="51"/>
  <c r="T50" i="51"/>
  <c r="V50" i="51"/>
  <c r="T52" i="51"/>
  <c r="V52" i="51"/>
  <c r="V46" i="51"/>
  <c r="T46" i="51"/>
  <c r="T38" i="51"/>
  <c r="V38" i="51"/>
  <c r="T40" i="51"/>
  <c r="V40" i="51"/>
  <c r="T42" i="51"/>
  <c r="V42" i="51"/>
  <c r="V36" i="51"/>
  <c r="T36" i="51"/>
  <c r="B383" i="54"/>
  <c r="B612" i="57" s="1"/>
  <c r="E13" i="51"/>
  <c r="B13" i="51"/>
  <c r="B24" i="51"/>
  <c r="K2" i="51"/>
  <c r="H2" i="51"/>
  <c r="E2" i="51"/>
  <c r="B2" i="51"/>
  <c r="H89" i="54"/>
  <c r="H542" i="57" s="1"/>
  <c r="I89" i="54"/>
  <c r="I542" i="57" s="1"/>
  <c r="J89" i="54"/>
  <c r="J542" i="57" s="1"/>
  <c r="L89" i="54"/>
  <c r="L542" i="57" s="1"/>
  <c r="H90" i="54"/>
  <c r="H543" i="57" s="1"/>
  <c r="I90" i="54"/>
  <c r="I543" i="57" s="1"/>
  <c r="J90" i="54"/>
  <c r="J543" i="57" s="1"/>
  <c r="L90" i="54"/>
  <c r="L543" i="57" s="1"/>
  <c r="H437" i="57"/>
  <c r="I437" i="57"/>
  <c r="J437" i="57"/>
  <c r="L437" i="57"/>
  <c r="H631" i="57"/>
  <c r="I631" i="57"/>
  <c r="J631" i="57"/>
  <c r="L631" i="57"/>
  <c r="H231" i="57"/>
  <c r="I231" i="57"/>
  <c r="J231" i="57"/>
  <c r="L231" i="57"/>
  <c r="B417" i="54"/>
  <c r="B622" i="57" s="1"/>
  <c r="C417" i="54"/>
  <c r="C622" i="57" s="1"/>
  <c r="D417" i="54"/>
  <c r="D622" i="57" s="1"/>
  <c r="E417" i="54"/>
  <c r="E622" i="57" s="1"/>
  <c r="H417" i="54"/>
  <c r="H622" i="57" s="1"/>
  <c r="I417" i="54"/>
  <c r="I622" i="57" s="1"/>
  <c r="J417" i="54"/>
  <c r="J622" i="57" s="1"/>
  <c r="L417" i="54"/>
  <c r="L622" i="57" s="1"/>
  <c r="A157" i="54"/>
  <c r="B157" i="54"/>
  <c r="B152" i="57" s="1"/>
  <c r="C157" i="54"/>
  <c r="C152" i="57" s="1"/>
  <c r="D157" i="54"/>
  <c r="D152" i="57" s="1"/>
  <c r="E157" i="54"/>
  <c r="E152" i="57" s="1"/>
  <c r="H157" i="54"/>
  <c r="H152" i="57" s="1"/>
  <c r="I157" i="54"/>
  <c r="I152" i="57" s="1"/>
  <c r="J157" i="54"/>
  <c r="J152" i="57" s="1"/>
  <c r="L157" i="54"/>
  <c r="L152" i="57" s="1"/>
  <c r="A158" i="54"/>
  <c r="B158" i="54"/>
  <c r="B490" i="57" s="1"/>
  <c r="C158" i="54"/>
  <c r="C490" i="57" s="1"/>
  <c r="D158" i="54"/>
  <c r="D490" i="57" s="1"/>
  <c r="E158" i="54"/>
  <c r="E490" i="57" s="1"/>
  <c r="H158" i="54"/>
  <c r="H490" i="57" s="1"/>
  <c r="I158" i="54"/>
  <c r="I490" i="57" s="1"/>
  <c r="J158" i="54"/>
  <c r="J490" i="57" s="1"/>
  <c r="L158" i="54"/>
  <c r="L490" i="57" s="1"/>
  <c r="B416" i="54"/>
  <c r="B327" i="57" s="1"/>
  <c r="C416" i="54"/>
  <c r="C327" i="57" s="1"/>
  <c r="D416" i="54"/>
  <c r="D327" i="57" s="1"/>
  <c r="E416" i="54"/>
  <c r="E327" i="57" s="1"/>
  <c r="H416" i="54"/>
  <c r="H327" i="57" s="1"/>
  <c r="I416" i="54"/>
  <c r="I327" i="57" s="1"/>
  <c r="J416" i="54"/>
  <c r="J327" i="57" s="1"/>
  <c r="L416" i="54"/>
  <c r="L327" i="57" s="1"/>
  <c r="H869" i="54"/>
  <c r="H234" i="57" s="1"/>
  <c r="I869" i="54"/>
  <c r="I234" i="57" s="1"/>
  <c r="J869" i="54"/>
  <c r="J234" i="57" s="1"/>
  <c r="L869" i="54"/>
  <c r="L234" i="57" s="1"/>
  <c r="H866" i="54"/>
  <c r="H153" i="57" s="1"/>
  <c r="I866" i="54"/>
  <c r="I153" i="57" s="1"/>
  <c r="J866" i="54"/>
  <c r="J153" i="57" s="1"/>
  <c r="L866" i="54"/>
  <c r="L153" i="57" s="1"/>
  <c r="H867" i="54"/>
  <c r="H700" i="57" s="1"/>
  <c r="I867" i="54"/>
  <c r="I700" i="57" s="1"/>
  <c r="J867" i="54"/>
  <c r="J700" i="57" s="1"/>
  <c r="L867" i="54"/>
  <c r="L700" i="57" s="1"/>
  <c r="H868" i="54"/>
  <c r="H335" i="57" s="1"/>
  <c r="I868" i="54"/>
  <c r="I335" i="57" s="1"/>
  <c r="J868" i="54"/>
  <c r="J335" i="57" s="1"/>
  <c r="L868" i="54"/>
  <c r="L335" i="57" s="1"/>
  <c r="H1005" i="54"/>
  <c r="H734" i="57" s="1"/>
  <c r="I1005" i="54"/>
  <c r="I734" i="57" s="1"/>
  <c r="J1005" i="54"/>
  <c r="J734" i="57" s="1"/>
  <c r="L1005" i="54"/>
  <c r="L734" i="57" s="1"/>
  <c r="H1006" i="54"/>
  <c r="H735" i="57" s="1"/>
  <c r="I1006" i="54"/>
  <c r="I735" i="57" s="1"/>
  <c r="J1006" i="54"/>
  <c r="J735" i="57" s="1"/>
  <c r="L1006" i="54"/>
  <c r="L735" i="57" s="1"/>
  <c r="H708" i="54"/>
  <c r="H668" i="57" s="1"/>
  <c r="I708" i="54"/>
  <c r="I668" i="57" s="1"/>
  <c r="J708" i="54"/>
  <c r="J668" i="57" s="1"/>
  <c r="L708" i="54"/>
  <c r="L668" i="57" s="1"/>
  <c r="H709" i="54"/>
  <c r="H669" i="57" s="1"/>
  <c r="I709" i="54"/>
  <c r="I669" i="57" s="1"/>
  <c r="J709" i="54"/>
  <c r="J669" i="57" s="1"/>
  <c r="L709" i="54"/>
  <c r="L669" i="57" s="1"/>
  <c r="H536" i="54"/>
  <c r="H198" i="57" s="1"/>
  <c r="I536" i="54"/>
  <c r="I198" i="57" s="1"/>
  <c r="J536" i="54"/>
  <c r="J198" i="57" s="1"/>
  <c r="L536" i="54"/>
  <c r="L198" i="57" s="1"/>
  <c r="H537" i="54"/>
  <c r="H427" i="57" s="1"/>
  <c r="I537" i="54"/>
  <c r="I427" i="57" s="1"/>
  <c r="J537" i="54"/>
  <c r="J427" i="57" s="1"/>
  <c r="L537" i="54"/>
  <c r="L427" i="57" s="1"/>
  <c r="H538" i="54"/>
  <c r="H454" i="57" s="1"/>
  <c r="I538" i="54"/>
  <c r="I454" i="57" s="1"/>
  <c r="J538" i="54"/>
  <c r="J454" i="57" s="1"/>
  <c r="L538" i="54"/>
  <c r="L454" i="57" s="1"/>
  <c r="H534" i="54"/>
  <c r="H504" i="57" s="1"/>
  <c r="I534" i="54"/>
  <c r="I504" i="57" s="1"/>
  <c r="J534" i="54"/>
  <c r="J504" i="57" s="1"/>
  <c r="L534" i="54"/>
  <c r="L504" i="57" s="1"/>
  <c r="H535" i="54"/>
  <c r="H349" i="57" s="1"/>
  <c r="I535" i="54"/>
  <c r="I349" i="57" s="1"/>
  <c r="J535" i="54"/>
  <c r="J349" i="57" s="1"/>
  <c r="L535" i="54"/>
  <c r="L349" i="57" s="1"/>
  <c r="H677" i="54"/>
  <c r="H662" i="57" s="1"/>
  <c r="I677" i="54"/>
  <c r="I662" i="57" s="1"/>
  <c r="J677" i="54"/>
  <c r="J662" i="57" s="1"/>
  <c r="L677" i="54"/>
  <c r="L662" i="57" s="1"/>
  <c r="A678" i="54"/>
  <c r="B678" i="54"/>
  <c r="B511" i="57" s="1"/>
  <c r="C678" i="54"/>
  <c r="C511" i="57" s="1"/>
  <c r="D678" i="54"/>
  <c r="D511" i="57" s="1"/>
  <c r="E678" i="54"/>
  <c r="E511" i="57" s="1"/>
  <c r="H678" i="54"/>
  <c r="H511" i="57" s="1"/>
  <c r="I678" i="54"/>
  <c r="I511" i="57" s="1"/>
  <c r="J678" i="54"/>
  <c r="J511" i="57" s="1"/>
  <c r="L678" i="54"/>
  <c r="L511" i="57" s="1"/>
  <c r="H1003" i="54"/>
  <c r="H268" i="57" s="1"/>
  <c r="I1003" i="54"/>
  <c r="I268" i="57" s="1"/>
  <c r="J1003" i="54"/>
  <c r="J268" i="57" s="1"/>
  <c r="L1003" i="54"/>
  <c r="L268" i="57" s="1"/>
  <c r="H1004" i="54"/>
  <c r="H733" i="57" s="1"/>
  <c r="I1004" i="54"/>
  <c r="I733" i="57" s="1"/>
  <c r="J1004" i="54"/>
  <c r="J733" i="57" s="1"/>
  <c r="L1004" i="54"/>
  <c r="L733" i="57" s="1"/>
  <c r="H937" i="54"/>
  <c r="I937" i="54"/>
  <c r="J937" i="54"/>
  <c r="L937" i="54"/>
  <c r="B58" i="54"/>
  <c r="B536" i="57" s="1"/>
  <c r="C58" i="54"/>
  <c r="C536" i="57" s="1"/>
  <c r="D58" i="54"/>
  <c r="D536" i="57" s="1"/>
  <c r="E58" i="54"/>
  <c r="E536" i="57" s="1"/>
  <c r="H58" i="54"/>
  <c r="H536" i="57" s="1"/>
  <c r="I58" i="54"/>
  <c r="I536" i="57" s="1"/>
  <c r="J58" i="54"/>
  <c r="J536" i="57" s="1"/>
  <c r="B59" i="54"/>
  <c r="B537" i="57" s="1"/>
  <c r="C59" i="54"/>
  <c r="C537" i="57" s="1"/>
  <c r="D59" i="54"/>
  <c r="D537" i="57" s="1"/>
  <c r="E59" i="54"/>
  <c r="E537" i="57" s="1"/>
  <c r="H59" i="54"/>
  <c r="H537" i="57" s="1"/>
  <c r="I59" i="54"/>
  <c r="I537" i="57" s="1"/>
  <c r="J59" i="54"/>
  <c r="J537" i="57" s="1"/>
  <c r="H1002" i="54"/>
  <c r="H732" i="57" s="1"/>
  <c r="I1002" i="54"/>
  <c r="I732" i="57" s="1"/>
  <c r="J1002" i="54"/>
  <c r="J732" i="57" s="1"/>
  <c r="L1002" i="54"/>
  <c r="L732" i="57" s="1"/>
  <c r="H896" i="54"/>
  <c r="H705" i="57" s="1"/>
  <c r="I896" i="54"/>
  <c r="I705" i="57" s="1"/>
  <c r="J896" i="54"/>
  <c r="J705" i="57" s="1"/>
  <c r="L896" i="54"/>
  <c r="L705" i="57" s="1"/>
  <c r="H897" i="54"/>
  <c r="H43" i="57" s="1"/>
  <c r="I897" i="54"/>
  <c r="I43" i="57" s="1"/>
  <c r="J897" i="54"/>
  <c r="J43" i="57" s="1"/>
  <c r="L897" i="54"/>
  <c r="L43" i="57" s="1"/>
  <c r="H898" i="54"/>
  <c r="H27" i="57" s="1"/>
  <c r="I898" i="54"/>
  <c r="I27" i="57" s="1"/>
  <c r="J898" i="54"/>
  <c r="J27" i="57" s="1"/>
  <c r="L898" i="54"/>
  <c r="L27" i="57" s="1"/>
  <c r="H899" i="54"/>
  <c r="H145" i="57" s="1"/>
  <c r="I899" i="54"/>
  <c r="I145" i="57" s="1"/>
  <c r="J899" i="54"/>
  <c r="J145" i="57" s="1"/>
  <c r="L899" i="54"/>
  <c r="L145" i="57" s="1"/>
  <c r="H900" i="54"/>
  <c r="H396" i="57" s="1"/>
  <c r="I900" i="54"/>
  <c r="I396" i="57" s="1"/>
  <c r="J900" i="54"/>
  <c r="J396" i="57" s="1"/>
  <c r="L900" i="54"/>
  <c r="L396" i="57" s="1"/>
  <c r="H901" i="54"/>
  <c r="H706" i="57" s="1"/>
  <c r="I901" i="54"/>
  <c r="I706" i="57" s="1"/>
  <c r="J901" i="54"/>
  <c r="J706" i="57" s="1"/>
  <c r="L901" i="54"/>
  <c r="L706" i="57" s="1"/>
  <c r="H902" i="54"/>
  <c r="H707" i="57" s="1"/>
  <c r="I902" i="54"/>
  <c r="I707" i="57" s="1"/>
  <c r="J902" i="54"/>
  <c r="J707" i="57" s="1"/>
  <c r="L902" i="54"/>
  <c r="L707" i="57" s="1"/>
  <c r="H903" i="54"/>
  <c r="H708" i="57" s="1"/>
  <c r="I903" i="54"/>
  <c r="I708" i="57" s="1"/>
  <c r="J903" i="54"/>
  <c r="J708" i="57" s="1"/>
  <c r="L903" i="54"/>
  <c r="L708" i="57" s="1"/>
  <c r="H904" i="54"/>
  <c r="H709" i="57" s="1"/>
  <c r="I904" i="54"/>
  <c r="I709" i="57" s="1"/>
  <c r="J904" i="54"/>
  <c r="J709" i="57" s="1"/>
  <c r="L904" i="54"/>
  <c r="L709" i="57" s="1"/>
  <c r="H414" i="54"/>
  <c r="H172" i="57" s="1"/>
  <c r="I414" i="54"/>
  <c r="I172" i="57" s="1"/>
  <c r="J414" i="54"/>
  <c r="J172" i="57" s="1"/>
  <c r="L414" i="54"/>
  <c r="L172" i="57" s="1"/>
  <c r="H415" i="54"/>
  <c r="H621" i="57" s="1"/>
  <c r="I415" i="54"/>
  <c r="I621" i="57" s="1"/>
  <c r="J415" i="54"/>
  <c r="J621" i="57" s="1"/>
  <c r="L415" i="54"/>
  <c r="L621" i="57" s="1"/>
  <c r="A155" i="54"/>
  <c r="B155" i="54"/>
  <c r="B560" i="57" s="1"/>
  <c r="C155" i="54"/>
  <c r="C560" i="57" s="1"/>
  <c r="D155" i="54"/>
  <c r="D560" i="57" s="1"/>
  <c r="E155" i="54"/>
  <c r="E560" i="57" s="1"/>
  <c r="H155" i="54"/>
  <c r="H560" i="57" s="1"/>
  <c r="I155" i="54"/>
  <c r="I560" i="57" s="1"/>
  <c r="J155" i="54"/>
  <c r="J560" i="57" s="1"/>
  <c r="L155" i="54"/>
  <c r="L560" i="57" s="1"/>
  <c r="A156" i="54"/>
  <c r="B156" i="54"/>
  <c r="B394" i="57" s="1"/>
  <c r="C156" i="54"/>
  <c r="C394" i="57" s="1"/>
  <c r="D156" i="54"/>
  <c r="D394" i="57" s="1"/>
  <c r="E156" i="54"/>
  <c r="E394" i="57" s="1"/>
  <c r="H156" i="54"/>
  <c r="H394" i="57" s="1"/>
  <c r="I156" i="54"/>
  <c r="I394" i="57" s="1"/>
  <c r="J156" i="54"/>
  <c r="J394" i="57" s="1"/>
  <c r="L156" i="54"/>
  <c r="L394" i="57" s="1"/>
  <c r="A154" i="54"/>
  <c r="B154" i="54"/>
  <c r="B559" i="57" s="1"/>
  <c r="C154" i="54"/>
  <c r="C559" i="57" s="1"/>
  <c r="D154" i="54"/>
  <c r="D559" i="57" s="1"/>
  <c r="E154" i="54"/>
  <c r="E559" i="57" s="1"/>
  <c r="H154" i="54"/>
  <c r="H559" i="57" s="1"/>
  <c r="I154" i="54"/>
  <c r="I559" i="57" s="1"/>
  <c r="J154" i="54"/>
  <c r="J559" i="57" s="1"/>
  <c r="L154" i="54"/>
  <c r="L559" i="57" s="1"/>
  <c r="H630" i="57"/>
  <c r="I630" i="57"/>
  <c r="J630" i="57"/>
  <c r="L630" i="57"/>
  <c r="H893" i="54"/>
  <c r="H270" i="57" s="1"/>
  <c r="I893" i="54"/>
  <c r="I270" i="57" s="1"/>
  <c r="J893" i="54"/>
  <c r="J270" i="57" s="1"/>
  <c r="L893" i="54"/>
  <c r="L270" i="57" s="1"/>
  <c r="H894" i="54"/>
  <c r="H175" i="57" s="1"/>
  <c r="I894" i="54"/>
  <c r="I175" i="57" s="1"/>
  <c r="J894" i="54"/>
  <c r="J175" i="57" s="1"/>
  <c r="L894" i="54"/>
  <c r="L175" i="57" s="1"/>
  <c r="H999" i="54"/>
  <c r="H402" i="57" s="1"/>
  <c r="I999" i="54"/>
  <c r="I402" i="57" s="1"/>
  <c r="J999" i="54"/>
  <c r="J402" i="57" s="1"/>
  <c r="L999" i="54"/>
  <c r="L402" i="57" s="1"/>
  <c r="H1000" i="54"/>
  <c r="H478" i="57" s="1"/>
  <c r="I1000" i="54"/>
  <c r="I478" i="57" s="1"/>
  <c r="J1000" i="54"/>
  <c r="J478" i="57" s="1"/>
  <c r="L1000" i="54"/>
  <c r="L478" i="57" s="1"/>
  <c r="H1001" i="54"/>
  <c r="H425" i="57" s="1"/>
  <c r="I1001" i="54"/>
  <c r="I425" i="57" s="1"/>
  <c r="J1001" i="54"/>
  <c r="J425" i="57" s="1"/>
  <c r="L1001" i="54"/>
  <c r="L425" i="57" s="1"/>
  <c r="H575" i="54"/>
  <c r="I575" i="54"/>
  <c r="J575" i="54"/>
  <c r="L575" i="54"/>
  <c r="H454" i="54"/>
  <c r="H628" i="57" s="1"/>
  <c r="I454" i="54"/>
  <c r="I628" i="57" s="1"/>
  <c r="J454" i="54"/>
  <c r="J628" i="57" s="1"/>
  <c r="L454" i="54"/>
  <c r="L628" i="57" s="1"/>
  <c r="H455" i="54"/>
  <c r="H325" i="57" s="1"/>
  <c r="I455" i="54"/>
  <c r="I325" i="57" s="1"/>
  <c r="J455" i="54"/>
  <c r="J325" i="57" s="1"/>
  <c r="L455" i="54"/>
  <c r="L325" i="57" s="1"/>
  <c r="H629" i="57"/>
  <c r="I629" i="57"/>
  <c r="J629" i="57"/>
  <c r="L629" i="57"/>
  <c r="H576" i="54"/>
  <c r="I576" i="54"/>
  <c r="J576" i="54"/>
  <c r="L576" i="54"/>
  <c r="A153" i="54"/>
  <c r="B153" i="54"/>
  <c r="B558" i="57" s="1"/>
  <c r="C153" i="54"/>
  <c r="C558" i="57" s="1"/>
  <c r="D153" i="54"/>
  <c r="D558" i="57" s="1"/>
  <c r="E153" i="54"/>
  <c r="E558" i="57" s="1"/>
  <c r="H153" i="54"/>
  <c r="H558" i="57" s="1"/>
  <c r="I153" i="54"/>
  <c r="I558" i="57" s="1"/>
  <c r="J153" i="54"/>
  <c r="J558" i="57" s="1"/>
  <c r="L153" i="54"/>
  <c r="L558" i="57" s="1"/>
  <c r="H577" i="54"/>
  <c r="I577" i="54"/>
  <c r="J577" i="54"/>
  <c r="L577" i="54"/>
  <c r="A347" i="54"/>
  <c r="B347" i="54"/>
  <c r="B491" i="57" s="1"/>
  <c r="C347" i="54"/>
  <c r="C491" i="57" s="1"/>
  <c r="D347" i="54"/>
  <c r="D491" i="57" s="1"/>
  <c r="E347" i="54"/>
  <c r="E491" i="57" s="1"/>
  <c r="F347" i="54"/>
  <c r="F491" i="57" s="1"/>
  <c r="H347" i="54"/>
  <c r="H491" i="57" s="1"/>
  <c r="I347" i="54"/>
  <c r="I491" i="57" s="1"/>
  <c r="J347" i="54"/>
  <c r="J491" i="57" s="1"/>
  <c r="L347" i="54"/>
  <c r="L491" i="57" s="1"/>
  <c r="H790" i="54"/>
  <c r="H686" i="57" s="1"/>
  <c r="I790" i="54"/>
  <c r="I686" i="57" s="1"/>
  <c r="J790" i="54"/>
  <c r="J686" i="57" s="1"/>
  <c r="L790" i="54"/>
  <c r="L686" i="57" s="1"/>
  <c r="H791" i="54"/>
  <c r="H687" i="57" s="1"/>
  <c r="I791" i="54"/>
  <c r="I687" i="57" s="1"/>
  <c r="J791" i="54"/>
  <c r="J687" i="57" s="1"/>
  <c r="L791" i="54"/>
  <c r="L687" i="57" s="1"/>
  <c r="H578" i="54"/>
  <c r="I578" i="54"/>
  <c r="J578" i="54"/>
  <c r="L578" i="54"/>
  <c r="F432" i="54"/>
  <c r="F623" i="57" s="1"/>
  <c r="H493" i="54"/>
  <c r="H382" i="57" s="1"/>
  <c r="I493" i="54"/>
  <c r="I382" i="57" s="1"/>
  <c r="J493" i="54"/>
  <c r="J382" i="57" s="1"/>
  <c r="L493" i="54"/>
  <c r="L382" i="57" s="1"/>
  <c r="H494" i="54"/>
  <c r="H148" i="57" s="1"/>
  <c r="I494" i="54"/>
  <c r="I148" i="57" s="1"/>
  <c r="J494" i="54"/>
  <c r="J148" i="57" s="1"/>
  <c r="L494" i="54"/>
  <c r="L148" i="57" s="1"/>
  <c r="H495" i="54"/>
  <c r="H232" i="57" s="1"/>
  <c r="I495" i="54"/>
  <c r="I232" i="57" s="1"/>
  <c r="J495" i="54"/>
  <c r="J232" i="57" s="1"/>
  <c r="L495" i="54"/>
  <c r="L232" i="57" s="1"/>
  <c r="A146" i="54"/>
  <c r="B68" i="54"/>
  <c r="B347" i="57" s="1"/>
  <c r="C68" i="54"/>
  <c r="C347" i="57" s="1"/>
  <c r="D68" i="54"/>
  <c r="D347" i="57" s="1"/>
  <c r="E68" i="54"/>
  <c r="E347" i="57" s="1"/>
  <c r="A68" i="54"/>
  <c r="A134" i="54"/>
  <c r="B134" i="54"/>
  <c r="B265" i="57" s="1"/>
  <c r="C134" i="54"/>
  <c r="C265" i="57" s="1"/>
  <c r="D134" i="54"/>
  <c r="D265" i="57" s="1"/>
  <c r="E134" i="54"/>
  <c r="E265" i="57" s="1"/>
  <c r="A135" i="54"/>
  <c r="B135" i="54"/>
  <c r="B104" i="57" s="1"/>
  <c r="C135" i="54"/>
  <c r="C104" i="57" s="1"/>
  <c r="D135" i="54"/>
  <c r="D104" i="57" s="1"/>
  <c r="E135" i="54"/>
  <c r="E104" i="57" s="1"/>
  <c r="A136" i="54"/>
  <c r="B136" i="54"/>
  <c r="B173" i="57" s="1"/>
  <c r="C136" i="54"/>
  <c r="C173" i="57" s="1"/>
  <c r="D136" i="54"/>
  <c r="D173" i="57" s="1"/>
  <c r="E136" i="54"/>
  <c r="E173" i="57" s="1"/>
  <c r="A137" i="54"/>
  <c r="B137" i="54"/>
  <c r="B64" i="57" s="1"/>
  <c r="C137" i="54"/>
  <c r="C64" i="57" s="1"/>
  <c r="D137" i="54"/>
  <c r="D64" i="57" s="1"/>
  <c r="E137" i="54"/>
  <c r="E64" i="57" s="1"/>
  <c r="A138" i="54"/>
  <c r="B138" i="54"/>
  <c r="B552" i="57" s="1"/>
  <c r="C138" i="54"/>
  <c r="C552" i="57" s="1"/>
  <c r="D138" i="54"/>
  <c r="D552" i="57" s="1"/>
  <c r="E138" i="54"/>
  <c r="E552" i="57" s="1"/>
  <c r="A139" i="54"/>
  <c r="B139" i="54"/>
  <c r="B553" i="57" s="1"/>
  <c r="C139" i="54"/>
  <c r="C553" i="57" s="1"/>
  <c r="D139" i="54"/>
  <c r="D553" i="57" s="1"/>
  <c r="E139" i="54"/>
  <c r="E553" i="57" s="1"/>
  <c r="A140" i="54"/>
  <c r="B140" i="54"/>
  <c r="B554" i="57" s="1"/>
  <c r="C140" i="54"/>
  <c r="C554" i="57" s="1"/>
  <c r="D140" i="54"/>
  <c r="D554" i="57" s="1"/>
  <c r="E140" i="54"/>
  <c r="E554" i="57" s="1"/>
  <c r="A141" i="54"/>
  <c r="B141" i="54"/>
  <c r="B499" i="57" s="1"/>
  <c r="C141" i="54"/>
  <c r="C499" i="57" s="1"/>
  <c r="D141" i="54"/>
  <c r="D499" i="57" s="1"/>
  <c r="E141" i="54"/>
  <c r="E499" i="57" s="1"/>
  <c r="A142" i="54"/>
  <c r="B142" i="54"/>
  <c r="B318" i="57" s="1"/>
  <c r="C142" i="54"/>
  <c r="C318" i="57" s="1"/>
  <c r="D142" i="54"/>
  <c r="D318" i="57" s="1"/>
  <c r="E142" i="54"/>
  <c r="E318" i="57" s="1"/>
  <c r="A143" i="54"/>
  <c r="B143" i="54"/>
  <c r="B158" i="57" s="1"/>
  <c r="C143" i="54"/>
  <c r="C158" i="57" s="1"/>
  <c r="D143" i="54"/>
  <c r="D158" i="57" s="1"/>
  <c r="E143" i="54"/>
  <c r="E158" i="57" s="1"/>
  <c r="A144" i="54"/>
  <c r="B144" i="54"/>
  <c r="B555" i="57" s="1"/>
  <c r="C144" i="54"/>
  <c r="C555" i="57" s="1"/>
  <c r="D144" i="54"/>
  <c r="D555" i="57" s="1"/>
  <c r="E144" i="54"/>
  <c r="E555" i="57" s="1"/>
  <c r="A145" i="54"/>
  <c r="B145" i="54"/>
  <c r="B116" i="57" s="1"/>
  <c r="C145" i="54"/>
  <c r="C116" i="57" s="1"/>
  <c r="D145" i="54"/>
  <c r="D116" i="57" s="1"/>
  <c r="E145" i="54"/>
  <c r="E116" i="57" s="1"/>
  <c r="B146" i="54"/>
  <c r="B273" i="57" s="1"/>
  <c r="C146" i="54"/>
  <c r="C273" i="57" s="1"/>
  <c r="D146" i="54"/>
  <c r="D273" i="57" s="1"/>
  <c r="E146" i="54"/>
  <c r="E273" i="57" s="1"/>
  <c r="A147" i="54"/>
  <c r="B147" i="54"/>
  <c r="B351" i="57" s="1"/>
  <c r="C147" i="54"/>
  <c r="C351" i="57" s="1"/>
  <c r="D147" i="54"/>
  <c r="D351" i="57" s="1"/>
  <c r="E147" i="54"/>
  <c r="E351" i="57" s="1"/>
  <c r="A148" i="54"/>
  <c r="B148" i="54"/>
  <c r="B556" i="57" s="1"/>
  <c r="C148" i="54"/>
  <c r="C556" i="57" s="1"/>
  <c r="D148" i="54"/>
  <c r="D556" i="57" s="1"/>
  <c r="E148" i="54"/>
  <c r="E556" i="57" s="1"/>
  <c r="A149" i="54"/>
  <c r="B149" i="54"/>
  <c r="B159" i="57" s="1"/>
  <c r="C149" i="54"/>
  <c r="C159" i="57" s="1"/>
  <c r="D149" i="54"/>
  <c r="D159" i="57" s="1"/>
  <c r="E149" i="54"/>
  <c r="E159" i="57" s="1"/>
  <c r="A150" i="54"/>
  <c r="B150" i="54"/>
  <c r="B331" i="57" s="1"/>
  <c r="C150" i="54"/>
  <c r="C331" i="57" s="1"/>
  <c r="D150" i="54"/>
  <c r="D331" i="57" s="1"/>
  <c r="E150" i="54"/>
  <c r="E331" i="57" s="1"/>
  <c r="A151" i="54"/>
  <c r="B151" i="54"/>
  <c r="B557" i="57" s="1"/>
  <c r="C151" i="54"/>
  <c r="C557" i="57" s="1"/>
  <c r="D151" i="54"/>
  <c r="D557" i="57" s="1"/>
  <c r="E151" i="54"/>
  <c r="E557" i="57" s="1"/>
  <c r="A152" i="54"/>
  <c r="B152" i="54"/>
  <c r="B383" i="57" s="1"/>
  <c r="C152" i="54"/>
  <c r="C383" i="57" s="1"/>
  <c r="D152" i="54"/>
  <c r="D383" i="57" s="1"/>
  <c r="E152" i="54"/>
  <c r="E383" i="57" s="1"/>
  <c r="B133" i="54"/>
  <c r="B414" i="57" s="1"/>
  <c r="C133" i="54"/>
  <c r="C414" i="57" s="1"/>
  <c r="D133" i="54"/>
  <c r="D414" i="57" s="1"/>
  <c r="E133" i="54"/>
  <c r="E414" i="57" s="1"/>
  <c r="A133" i="54"/>
  <c r="B380" i="57"/>
  <c r="C380" i="57"/>
  <c r="D380" i="57"/>
  <c r="E380" i="57"/>
  <c r="B444" i="57"/>
  <c r="C444" i="57"/>
  <c r="D444" i="57"/>
  <c r="E444" i="57"/>
  <c r="B514" i="54"/>
  <c r="B182" i="57" s="1"/>
  <c r="C514" i="54"/>
  <c r="C182" i="57" s="1"/>
  <c r="D514" i="54"/>
  <c r="D182" i="57" s="1"/>
  <c r="E514" i="54"/>
  <c r="E182" i="57" s="1"/>
  <c r="A514" i="54"/>
  <c r="C434" i="54"/>
  <c r="C217" i="57" s="1"/>
  <c r="B691" i="54"/>
  <c r="B507" i="57" s="1"/>
  <c r="C691" i="54"/>
  <c r="C507" i="57" s="1"/>
  <c r="D691" i="54"/>
  <c r="D507" i="57" s="1"/>
  <c r="E691" i="54"/>
  <c r="E507" i="57" s="1"/>
  <c r="A691" i="54"/>
  <c r="A914" i="54"/>
  <c r="B914" i="54"/>
  <c r="B180" i="57" s="1"/>
  <c r="C914" i="54"/>
  <c r="C180" i="57" s="1"/>
  <c r="D914" i="54"/>
  <c r="D180" i="57" s="1"/>
  <c r="E914" i="54"/>
  <c r="E180" i="57" s="1"/>
  <c r="A915" i="54"/>
  <c r="B915" i="54"/>
  <c r="B710" i="57" s="1"/>
  <c r="C915" i="54"/>
  <c r="C710" i="57" s="1"/>
  <c r="D915" i="54"/>
  <c r="D710" i="57" s="1"/>
  <c r="E915" i="54"/>
  <c r="E710" i="57" s="1"/>
  <c r="A916" i="54"/>
  <c r="B916" i="54"/>
  <c r="B317" i="57" s="1"/>
  <c r="C916" i="54"/>
  <c r="C317" i="57" s="1"/>
  <c r="D916" i="54"/>
  <c r="D317" i="57" s="1"/>
  <c r="E916" i="54"/>
  <c r="E317" i="57" s="1"/>
  <c r="A917" i="54"/>
  <c r="B917" i="54"/>
  <c r="B206" i="57" s="1"/>
  <c r="C917" i="54"/>
  <c r="C206" i="57" s="1"/>
  <c r="D917" i="54"/>
  <c r="D206" i="57" s="1"/>
  <c r="E917" i="54"/>
  <c r="E206" i="57" s="1"/>
  <c r="A918" i="54"/>
  <c r="B918" i="54"/>
  <c r="B88" i="57" s="1"/>
  <c r="C918" i="54"/>
  <c r="C88" i="57" s="1"/>
  <c r="D918" i="54"/>
  <c r="D88" i="57" s="1"/>
  <c r="E918" i="54"/>
  <c r="E88" i="57" s="1"/>
  <c r="A919" i="54"/>
  <c r="B919" i="54"/>
  <c r="B42" i="57" s="1"/>
  <c r="C919" i="54"/>
  <c r="C42" i="57" s="1"/>
  <c r="D919" i="54"/>
  <c r="D42" i="57" s="1"/>
  <c r="E919" i="54"/>
  <c r="E42" i="57" s="1"/>
  <c r="A920" i="54"/>
  <c r="B920" i="54"/>
  <c r="B711" i="57" s="1"/>
  <c r="C920" i="54"/>
  <c r="C711" i="57" s="1"/>
  <c r="D920" i="54"/>
  <c r="D711" i="57" s="1"/>
  <c r="E920" i="54"/>
  <c r="E711" i="57" s="1"/>
  <c r="A921" i="54"/>
  <c r="B921" i="54"/>
  <c r="B316" i="57" s="1"/>
  <c r="C921" i="54"/>
  <c r="C316" i="57" s="1"/>
  <c r="D921" i="54"/>
  <c r="D316" i="57" s="1"/>
  <c r="E921" i="54"/>
  <c r="E316" i="57" s="1"/>
  <c r="A922" i="54"/>
  <c r="B922" i="54"/>
  <c r="B98" i="57" s="1"/>
  <c r="C922" i="54"/>
  <c r="C98" i="57" s="1"/>
  <c r="D922" i="54"/>
  <c r="D98" i="57" s="1"/>
  <c r="E922" i="54"/>
  <c r="E98" i="57" s="1"/>
  <c r="A923" i="54"/>
  <c r="B923" i="54"/>
  <c r="B96" i="57" s="1"/>
  <c r="C923" i="54"/>
  <c r="C96" i="57" s="1"/>
  <c r="D923" i="54"/>
  <c r="D96" i="57" s="1"/>
  <c r="E923" i="54"/>
  <c r="E96" i="57" s="1"/>
  <c r="A924" i="54"/>
  <c r="B924" i="54"/>
  <c r="B330" i="57" s="1"/>
  <c r="C924" i="54"/>
  <c r="C330" i="57" s="1"/>
  <c r="D924" i="54"/>
  <c r="D330" i="57" s="1"/>
  <c r="E924" i="54"/>
  <c r="E330" i="57" s="1"/>
  <c r="A925" i="54"/>
  <c r="B925" i="54"/>
  <c r="B67" i="57" s="1"/>
  <c r="C925" i="54"/>
  <c r="C67" i="57" s="1"/>
  <c r="D925" i="54"/>
  <c r="D67" i="57" s="1"/>
  <c r="E925" i="54"/>
  <c r="E67" i="57" s="1"/>
  <c r="A926" i="54"/>
  <c r="B926" i="54"/>
  <c r="B21" i="57" s="1"/>
  <c r="C926" i="54"/>
  <c r="C21" i="57" s="1"/>
  <c r="D926" i="54"/>
  <c r="D21" i="57" s="1"/>
  <c r="E926" i="54"/>
  <c r="E21" i="57" s="1"/>
  <c r="A927" i="54"/>
  <c r="B927" i="54"/>
  <c r="B99" i="57" s="1"/>
  <c r="C927" i="54"/>
  <c r="C99" i="57" s="1"/>
  <c r="D927" i="54"/>
  <c r="D99" i="57" s="1"/>
  <c r="E927" i="54"/>
  <c r="E99" i="57" s="1"/>
  <c r="A928" i="54"/>
  <c r="B928" i="54"/>
  <c r="B75" i="57" s="1"/>
  <c r="C928" i="54"/>
  <c r="C75" i="57" s="1"/>
  <c r="D928" i="54"/>
  <c r="D75" i="57" s="1"/>
  <c r="E928" i="54"/>
  <c r="E75" i="57" s="1"/>
  <c r="A929" i="54"/>
  <c r="B929" i="54"/>
  <c r="B524" i="57" s="1"/>
  <c r="C929" i="54"/>
  <c r="C524" i="57" s="1"/>
  <c r="D929" i="54"/>
  <c r="D524" i="57" s="1"/>
  <c r="E929" i="54"/>
  <c r="E524" i="57" s="1"/>
  <c r="B105" i="57"/>
  <c r="C105" i="57"/>
  <c r="D105" i="57"/>
  <c r="E105" i="57"/>
  <c r="B712" i="57"/>
  <c r="C712" i="57"/>
  <c r="D712" i="57"/>
  <c r="E712" i="57"/>
  <c r="B350" i="57"/>
  <c r="C350" i="57"/>
  <c r="D350" i="57"/>
  <c r="E350" i="57"/>
  <c r="B713" i="57"/>
  <c r="C713" i="57"/>
  <c r="D713" i="57"/>
  <c r="E713" i="57"/>
  <c r="B381" i="57"/>
  <c r="C381" i="57"/>
  <c r="D381" i="57"/>
  <c r="E381" i="57"/>
  <c r="B913" i="54"/>
  <c r="B127" i="57" s="1"/>
  <c r="C913" i="54"/>
  <c r="C127" i="57" s="1"/>
  <c r="D913" i="54"/>
  <c r="D127" i="57" s="1"/>
  <c r="E913" i="54"/>
  <c r="E127" i="57" s="1"/>
  <c r="A913" i="54"/>
  <c r="E566" i="54"/>
  <c r="E646" i="57" s="1"/>
  <c r="E567" i="54"/>
  <c r="E334" i="57" s="1"/>
  <c r="E568" i="54"/>
  <c r="E290" i="57" s="1"/>
  <c r="A218" i="54"/>
  <c r="B218" i="54"/>
  <c r="B130" i="57" s="1"/>
  <c r="C218" i="54"/>
  <c r="C130" i="57" s="1"/>
  <c r="D218" i="54"/>
  <c r="D130" i="57" s="1"/>
  <c r="E218" i="54"/>
  <c r="E130" i="57" s="1"/>
  <c r="A219" i="54"/>
  <c r="B219" i="54"/>
  <c r="B440" i="57" s="1"/>
  <c r="C219" i="54"/>
  <c r="C440" i="57" s="1"/>
  <c r="D219" i="54"/>
  <c r="D440" i="57" s="1"/>
  <c r="E219" i="54"/>
  <c r="E440" i="57" s="1"/>
  <c r="A220" i="54"/>
  <c r="B220" i="54"/>
  <c r="B13" i="57" s="1"/>
  <c r="C220" i="54"/>
  <c r="C13" i="57" s="1"/>
  <c r="D220" i="54"/>
  <c r="D13" i="57" s="1"/>
  <c r="E220" i="54"/>
  <c r="E13" i="57" s="1"/>
  <c r="A221" i="54"/>
  <c r="B221" i="54"/>
  <c r="B58" i="57" s="1"/>
  <c r="C221" i="54"/>
  <c r="C58" i="57" s="1"/>
  <c r="D221" i="54"/>
  <c r="D58" i="57" s="1"/>
  <c r="E221" i="54"/>
  <c r="E58" i="57" s="1"/>
  <c r="A222" i="54"/>
  <c r="B222" i="54"/>
  <c r="B81" i="57" s="1"/>
  <c r="C222" i="54"/>
  <c r="C81" i="57" s="1"/>
  <c r="D222" i="54"/>
  <c r="D81" i="57" s="1"/>
  <c r="E222" i="54"/>
  <c r="E81" i="57" s="1"/>
  <c r="A223" i="54"/>
  <c r="B223" i="54"/>
  <c r="B352" i="57" s="1"/>
  <c r="C223" i="54"/>
  <c r="C352" i="57" s="1"/>
  <c r="D223" i="54"/>
  <c r="D352" i="57" s="1"/>
  <c r="E223" i="54"/>
  <c r="E352" i="57" s="1"/>
  <c r="A224" i="54"/>
  <c r="B224" i="54"/>
  <c r="B6" i="57" s="1"/>
  <c r="C224" i="54"/>
  <c r="C6" i="57" s="1"/>
  <c r="D224" i="54"/>
  <c r="D6" i="57" s="1"/>
  <c r="E224" i="54"/>
  <c r="E6" i="57" s="1"/>
  <c r="A225" i="54"/>
  <c r="B225" i="54"/>
  <c r="B195" i="57" s="1"/>
  <c r="C225" i="54"/>
  <c r="C195" i="57" s="1"/>
  <c r="D225" i="54"/>
  <c r="D195" i="57" s="1"/>
  <c r="E225" i="54"/>
  <c r="E195" i="57" s="1"/>
  <c r="A226" i="54"/>
  <c r="B226" i="54"/>
  <c r="B227" i="57" s="1"/>
  <c r="C226" i="54"/>
  <c r="C227" i="57" s="1"/>
  <c r="D226" i="54"/>
  <c r="D227" i="57" s="1"/>
  <c r="E226" i="54"/>
  <c r="E227" i="57" s="1"/>
  <c r="A227" i="54"/>
  <c r="B227" i="54"/>
  <c r="B24" i="57" s="1"/>
  <c r="C227" i="54"/>
  <c r="C24" i="57" s="1"/>
  <c r="D227" i="54"/>
  <c r="D24" i="57" s="1"/>
  <c r="E227" i="54"/>
  <c r="E24" i="57" s="1"/>
  <c r="A228" i="54"/>
  <c r="B228" i="54"/>
  <c r="B179" i="57" s="1"/>
  <c r="C228" i="54"/>
  <c r="C179" i="57" s="1"/>
  <c r="D228" i="54"/>
  <c r="D179" i="57" s="1"/>
  <c r="E228" i="54"/>
  <c r="E179" i="57" s="1"/>
  <c r="A229" i="54"/>
  <c r="B229" i="54"/>
  <c r="B574" i="57" s="1"/>
  <c r="C229" i="54"/>
  <c r="C574" i="57" s="1"/>
  <c r="D229" i="54"/>
  <c r="D574" i="57" s="1"/>
  <c r="E229" i="54"/>
  <c r="E574" i="57" s="1"/>
  <c r="A230" i="54"/>
  <c r="B230" i="54"/>
  <c r="B575" i="57" s="1"/>
  <c r="C230" i="54"/>
  <c r="C575" i="57" s="1"/>
  <c r="D230" i="54"/>
  <c r="D575" i="57" s="1"/>
  <c r="E230" i="54"/>
  <c r="E575" i="57" s="1"/>
  <c r="A231" i="54"/>
  <c r="B231" i="54"/>
  <c r="B243" i="57" s="1"/>
  <c r="C231" i="54"/>
  <c r="C243" i="57" s="1"/>
  <c r="D231" i="54"/>
  <c r="D243" i="57" s="1"/>
  <c r="E231" i="54"/>
  <c r="E243" i="57" s="1"/>
  <c r="A232" i="54"/>
  <c r="B232" i="54"/>
  <c r="B293" i="57" s="1"/>
  <c r="C232" i="54"/>
  <c r="C293" i="57" s="1"/>
  <c r="D232" i="54"/>
  <c r="D293" i="57" s="1"/>
  <c r="E232" i="54"/>
  <c r="E293" i="57" s="1"/>
  <c r="A233" i="54"/>
  <c r="B233" i="54"/>
  <c r="B458" i="57" s="1"/>
  <c r="C233" i="54"/>
  <c r="C458" i="57" s="1"/>
  <c r="D233" i="54"/>
  <c r="D458" i="57" s="1"/>
  <c r="E233" i="54"/>
  <c r="E458" i="57" s="1"/>
  <c r="A234" i="54"/>
  <c r="B234" i="54"/>
  <c r="B576" i="57" s="1"/>
  <c r="C234" i="54"/>
  <c r="C576" i="57" s="1"/>
  <c r="D234" i="54"/>
  <c r="D576" i="57" s="1"/>
  <c r="E234" i="54"/>
  <c r="E576" i="57" s="1"/>
  <c r="A235" i="54"/>
  <c r="B235" i="54"/>
  <c r="B228" i="57" s="1"/>
  <c r="C235" i="54"/>
  <c r="C228" i="57" s="1"/>
  <c r="D235" i="54"/>
  <c r="D228" i="57" s="1"/>
  <c r="E235" i="54"/>
  <c r="E228" i="57" s="1"/>
  <c r="A236" i="54"/>
  <c r="B236" i="54"/>
  <c r="B577" i="57" s="1"/>
  <c r="C236" i="54"/>
  <c r="C577" i="57" s="1"/>
  <c r="D236" i="54"/>
  <c r="D577" i="57" s="1"/>
  <c r="E236" i="54"/>
  <c r="E577" i="57" s="1"/>
  <c r="A237" i="54"/>
  <c r="B237" i="54"/>
  <c r="B578" i="57" s="1"/>
  <c r="C237" i="54"/>
  <c r="C578" i="57" s="1"/>
  <c r="D237" i="54"/>
  <c r="D578" i="57" s="1"/>
  <c r="E237" i="54"/>
  <c r="E578" i="57" s="1"/>
  <c r="B217" i="54"/>
  <c r="B573" i="57" s="1"/>
  <c r="C217" i="54"/>
  <c r="C573" i="57" s="1"/>
  <c r="D217" i="54"/>
  <c r="D573" i="57" s="1"/>
  <c r="E217" i="54"/>
  <c r="E573" i="57" s="1"/>
  <c r="A217" i="54"/>
  <c r="B434" i="54"/>
  <c r="B217" i="57" s="1"/>
  <c r="D434" i="54"/>
  <c r="D217" i="57" s="1"/>
  <c r="E434" i="54"/>
  <c r="E217" i="57" s="1"/>
  <c r="A434" i="54"/>
  <c r="A100" i="54"/>
  <c r="B100" i="54"/>
  <c r="B483" i="57" s="1"/>
  <c r="C100" i="54"/>
  <c r="C483" i="57" s="1"/>
  <c r="D100" i="54"/>
  <c r="D483" i="57" s="1"/>
  <c r="E100" i="54"/>
  <c r="E483" i="57" s="1"/>
  <c r="B394" i="54"/>
  <c r="B248" i="57" s="1"/>
  <c r="C394" i="54"/>
  <c r="C248" i="57" s="1"/>
  <c r="D394" i="54"/>
  <c r="D248" i="57" s="1"/>
  <c r="E394" i="54"/>
  <c r="E248" i="57" s="1"/>
  <c r="A394" i="54"/>
  <c r="A363" i="54"/>
  <c r="B363" i="54"/>
  <c r="B306" i="57" s="1"/>
  <c r="C363" i="54"/>
  <c r="C306" i="57" s="1"/>
  <c r="D363" i="54"/>
  <c r="D306" i="57" s="1"/>
  <c r="E363" i="54"/>
  <c r="E306" i="57" s="1"/>
  <c r="A364" i="54"/>
  <c r="B364" i="54"/>
  <c r="B250" i="57" s="1"/>
  <c r="C364" i="54"/>
  <c r="C250" i="57" s="1"/>
  <c r="D364" i="54"/>
  <c r="D250" i="57" s="1"/>
  <c r="E364" i="54"/>
  <c r="E250" i="57" s="1"/>
  <c r="A365" i="54"/>
  <c r="B365" i="54"/>
  <c r="B333" i="57" s="1"/>
  <c r="C365" i="54"/>
  <c r="C333" i="57" s="1"/>
  <c r="D365" i="54"/>
  <c r="D333" i="57" s="1"/>
  <c r="E365" i="54"/>
  <c r="E333" i="57" s="1"/>
  <c r="A366" i="54"/>
  <c r="B366" i="54"/>
  <c r="B451" i="57" s="1"/>
  <c r="C366" i="54"/>
  <c r="C451" i="57" s="1"/>
  <c r="D366" i="54"/>
  <c r="D451" i="57" s="1"/>
  <c r="E366" i="54"/>
  <c r="E451" i="57" s="1"/>
  <c r="A367" i="54"/>
  <c r="B367" i="54"/>
  <c r="B68" i="57" s="1"/>
  <c r="C367" i="54"/>
  <c r="C68" i="57" s="1"/>
  <c r="D367" i="54"/>
  <c r="D68" i="57" s="1"/>
  <c r="E367" i="54"/>
  <c r="E68" i="57" s="1"/>
  <c r="A368" i="54"/>
  <c r="B368" i="54"/>
  <c r="B124" i="57" s="1"/>
  <c r="C368" i="54"/>
  <c r="C124" i="57" s="1"/>
  <c r="D368" i="54"/>
  <c r="D124" i="57" s="1"/>
  <c r="E368" i="54"/>
  <c r="E124" i="57" s="1"/>
  <c r="A369" i="54"/>
  <c r="B369" i="54"/>
  <c r="B610" i="57" s="1"/>
  <c r="C369" i="54"/>
  <c r="C610" i="57" s="1"/>
  <c r="D369" i="54"/>
  <c r="D610" i="57" s="1"/>
  <c r="E369" i="54"/>
  <c r="E610" i="57" s="1"/>
  <c r="A370" i="54"/>
  <c r="B370" i="54"/>
  <c r="B296" i="57" s="1"/>
  <c r="C370" i="54"/>
  <c r="C296" i="57" s="1"/>
  <c r="D370" i="54"/>
  <c r="D296" i="57" s="1"/>
  <c r="E370" i="54"/>
  <c r="E296" i="57" s="1"/>
  <c r="A371" i="54"/>
  <c r="B371" i="54"/>
  <c r="B107" i="57" s="1"/>
  <c r="C371" i="54"/>
  <c r="C107" i="57" s="1"/>
  <c r="D371" i="54"/>
  <c r="D107" i="57" s="1"/>
  <c r="E371" i="54"/>
  <c r="E107" i="57" s="1"/>
  <c r="A372" i="54"/>
  <c r="B372" i="54"/>
  <c r="B289" i="57" s="1"/>
  <c r="C372" i="54"/>
  <c r="C289" i="57" s="1"/>
  <c r="D372" i="54"/>
  <c r="D289" i="57" s="1"/>
  <c r="E372" i="54"/>
  <c r="E289" i="57" s="1"/>
  <c r="A373" i="54"/>
  <c r="B373" i="54"/>
  <c r="B385" i="57" s="1"/>
  <c r="C373" i="54"/>
  <c r="C385" i="57" s="1"/>
  <c r="D373" i="54"/>
  <c r="D385" i="57" s="1"/>
  <c r="E373" i="54"/>
  <c r="E385" i="57" s="1"/>
  <c r="A374" i="54"/>
  <c r="B374" i="54"/>
  <c r="B103" i="57" s="1"/>
  <c r="C374" i="54"/>
  <c r="C103" i="57" s="1"/>
  <c r="D374" i="54"/>
  <c r="D103" i="57" s="1"/>
  <c r="E374" i="54"/>
  <c r="E103" i="57" s="1"/>
  <c r="A375" i="54"/>
  <c r="B375" i="54"/>
  <c r="B309" i="57" s="1"/>
  <c r="C375" i="54"/>
  <c r="C309" i="57" s="1"/>
  <c r="D375" i="54"/>
  <c r="D309" i="57" s="1"/>
  <c r="E375" i="54"/>
  <c r="E309" i="57" s="1"/>
  <c r="A376" i="54"/>
  <c r="B376" i="54"/>
  <c r="B277" i="57" s="1"/>
  <c r="C376" i="54"/>
  <c r="C277" i="57" s="1"/>
  <c r="D376" i="54"/>
  <c r="D277" i="57" s="1"/>
  <c r="E376" i="54"/>
  <c r="E277" i="57" s="1"/>
  <c r="A377" i="54"/>
  <c r="B377" i="54"/>
  <c r="B522" i="57" s="1"/>
  <c r="C377" i="54"/>
  <c r="C522" i="57" s="1"/>
  <c r="D377" i="54"/>
  <c r="D522" i="57" s="1"/>
  <c r="E377" i="54"/>
  <c r="E522" i="57" s="1"/>
  <c r="A378" i="54"/>
  <c r="B378" i="54"/>
  <c r="B435" i="57" s="1"/>
  <c r="C378" i="54"/>
  <c r="C435" i="57" s="1"/>
  <c r="D378" i="54"/>
  <c r="D435" i="57" s="1"/>
  <c r="E378" i="54"/>
  <c r="E435" i="57" s="1"/>
  <c r="A379" i="54"/>
  <c r="B379" i="54"/>
  <c r="B611" i="57" s="1"/>
  <c r="C379" i="54"/>
  <c r="C611" i="57" s="1"/>
  <c r="D379" i="54"/>
  <c r="D611" i="57" s="1"/>
  <c r="E379" i="54"/>
  <c r="E611" i="57" s="1"/>
  <c r="A380" i="54"/>
  <c r="B380" i="54"/>
  <c r="B523" i="57" s="1"/>
  <c r="C380" i="54"/>
  <c r="C523" i="57" s="1"/>
  <c r="D380" i="54"/>
  <c r="D523" i="57" s="1"/>
  <c r="E380" i="54"/>
  <c r="E523" i="57" s="1"/>
  <c r="A381" i="54"/>
  <c r="B381" i="54"/>
  <c r="B452" i="57" s="1"/>
  <c r="C381" i="54"/>
  <c r="C452" i="57" s="1"/>
  <c r="D381" i="54"/>
  <c r="D452" i="57" s="1"/>
  <c r="E381" i="54"/>
  <c r="E452" i="57" s="1"/>
  <c r="A382" i="54"/>
  <c r="B382" i="54"/>
  <c r="B303" i="57" s="1"/>
  <c r="C382" i="54"/>
  <c r="C303" i="57" s="1"/>
  <c r="D382" i="54"/>
  <c r="D303" i="57" s="1"/>
  <c r="E382" i="54"/>
  <c r="E303" i="57" s="1"/>
  <c r="A383" i="54"/>
  <c r="C383" i="54"/>
  <c r="C612" i="57" s="1"/>
  <c r="D383" i="54"/>
  <c r="D612" i="57" s="1"/>
  <c r="E383" i="54"/>
  <c r="E612" i="57" s="1"/>
  <c r="A384" i="54"/>
  <c r="B384" i="54"/>
  <c r="B502" i="57" s="1"/>
  <c r="C384" i="54"/>
  <c r="C502" i="57" s="1"/>
  <c r="D384" i="54"/>
  <c r="D502" i="57" s="1"/>
  <c r="E384" i="54"/>
  <c r="E502" i="57" s="1"/>
  <c r="A385" i="54"/>
  <c r="B385" i="54"/>
  <c r="B613" i="57" s="1"/>
  <c r="C385" i="54"/>
  <c r="C613" i="57" s="1"/>
  <c r="D385" i="54"/>
  <c r="D613" i="57" s="1"/>
  <c r="E385" i="54"/>
  <c r="E613" i="57" s="1"/>
  <c r="B362" i="54"/>
  <c r="B187" i="57" s="1"/>
  <c r="C362" i="54"/>
  <c r="C187" i="57" s="1"/>
  <c r="D362" i="54"/>
  <c r="D187" i="57" s="1"/>
  <c r="E362" i="54"/>
  <c r="E187" i="57" s="1"/>
  <c r="A362" i="54"/>
  <c r="A35" i="54"/>
  <c r="B35" i="54"/>
  <c r="B533" i="57" s="1"/>
  <c r="C35" i="54"/>
  <c r="C533" i="57" s="1"/>
  <c r="D35" i="54"/>
  <c r="D533" i="57" s="1"/>
  <c r="E35" i="54"/>
  <c r="E533" i="57" s="1"/>
  <c r="A36" i="54"/>
  <c r="B36" i="54"/>
  <c r="B18" i="57" s="1"/>
  <c r="C36" i="54"/>
  <c r="C18" i="57" s="1"/>
  <c r="D36" i="54"/>
  <c r="D18" i="57" s="1"/>
  <c r="E36" i="54"/>
  <c r="E18" i="57" s="1"/>
  <c r="A37" i="54"/>
  <c r="B37" i="54"/>
  <c r="B360" i="57" s="1"/>
  <c r="C37" i="54"/>
  <c r="C360" i="57" s="1"/>
  <c r="D37" i="54"/>
  <c r="D360" i="57" s="1"/>
  <c r="E37" i="54"/>
  <c r="E360" i="57" s="1"/>
  <c r="A38" i="54"/>
  <c r="B38" i="54"/>
  <c r="B372" i="57" s="1"/>
  <c r="C38" i="54"/>
  <c r="C372" i="57" s="1"/>
  <c r="D38" i="54"/>
  <c r="D372" i="57" s="1"/>
  <c r="E38" i="54"/>
  <c r="E372" i="57" s="1"/>
  <c r="A39" i="54"/>
  <c r="B39" i="54"/>
  <c r="B136" i="57" s="1"/>
  <c r="C39" i="54"/>
  <c r="C136" i="57" s="1"/>
  <c r="D39" i="54"/>
  <c r="D136" i="57" s="1"/>
  <c r="E39" i="54"/>
  <c r="E136" i="57" s="1"/>
  <c r="A40" i="54"/>
  <c r="B40" i="54"/>
  <c r="B534" i="57" s="1"/>
  <c r="C40" i="54"/>
  <c r="C534" i="57" s="1"/>
  <c r="D40" i="54"/>
  <c r="D534" i="57" s="1"/>
  <c r="E40" i="54"/>
  <c r="E534" i="57" s="1"/>
  <c r="A41" i="54"/>
  <c r="B41" i="54"/>
  <c r="B22" i="57" s="1"/>
  <c r="C41" i="54"/>
  <c r="C22" i="57" s="1"/>
  <c r="D41" i="54"/>
  <c r="D22" i="57" s="1"/>
  <c r="E41" i="54"/>
  <c r="E22" i="57" s="1"/>
  <c r="A42" i="54"/>
  <c r="B42" i="54"/>
  <c r="B260" i="57" s="1"/>
  <c r="C42" i="54"/>
  <c r="C260" i="57" s="1"/>
  <c r="D42" i="54"/>
  <c r="D260" i="57" s="1"/>
  <c r="E42" i="54"/>
  <c r="E260" i="57" s="1"/>
  <c r="A43" i="54"/>
  <c r="B43" i="54"/>
  <c r="B108" i="57" s="1"/>
  <c r="C43" i="54"/>
  <c r="C108" i="57" s="1"/>
  <c r="D43" i="54"/>
  <c r="D108" i="57" s="1"/>
  <c r="E43" i="54"/>
  <c r="E108" i="57" s="1"/>
  <c r="A44" i="54"/>
  <c r="B44" i="54"/>
  <c r="B204" i="57" s="1"/>
  <c r="C44" i="54"/>
  <c r="C204" i="57" s="1"/>
  <c r="D44" i="54"/>
  <c r="D204" i="57" s="1"/>
  <c r="E44" i="54"/>
  <c r="E204" i="57" s="1"/>
  <c r="A45" i="54"/>
  <c r="B45" i="54"/>
  <c r="B214" i="57" s="1"/>
  <c r="C45" i="54"/>
  <c r="C214" i="57" s="1"/>
  <c r="D45" i="54"/>
  <c r="D214" i="57" s="1"/>
  <c r="E45" i="54"/>
  <c r="E214" i="57" s="1"/>
  <c r="A46" i="54"/>
  <c r="B46" i="54"/>
  <c r="B298" i="57" s="1"/>
  <c r="C46" i="54"/>
  <c r="C298" i="57" s="1"/>
  <c r="D46" i="54"/>
  <c r="D298" i="57" s="1"/>
  <c r="E46" i="54"/>
  <c r="E298" i="57" s="1"/>
  <c r="A47" i="54"/>
  <c r="B47" i="54"/>
  <c r="B32" i="57" s="1"/>
  <c r="C47" i="54"/>
  <c r="C32" i="57" s="1"/>
  <c r="D47" i="54"/>
  <c r="D32" i="57" s="1"/>
  <c r="E47" i="54"/>
  <c r="E32" i="57" s="1"/>
  <c r="A48" i="54"/>
  <c r="B48" i="54"/>
  <c r="B84" i="57" s="1"/>
  <c r="C48" i="54"/>
  <c r="C84" i="57" s="1"/>
  <c r="D48" i="54"/>
  <c r="D84" i="57" s="1"/>
  <c r="E48" i="54"/>
  <c r="E84" i="57" s="1"/>
  <c r="A49" i="54"/>
  <c r="B49" i="54"/>
  <c r="B280" i="57" s="1"/>
  <c r="C49" i="54"/>
  <c r="C280" i="57" s="1"/>
  <c r="D49" i="54"/>
  <c r="D280" i="57" s="1"/>
  <c r="E49" i="54"/>
  <c r="E280" i="57" s="1"/>
  <c r="A50" i="54"/>
  <c r="B50" i="54"/>
  <c r="B420" i="57" s="1"/>
  <c r="C50" i="54"/>
  <c r="C420" i="57" s="1"/>
  <c r="D50" i="54"/>
  <c r="D420" i="57" s="1"/>
  <c r="E50" i="54"/>
  <c r="E420" i="57" s="1"/>
  <c r="A51" i="54"/>
  <c r="B51" i="54"/>
  <c r="B421" i="57" s="1"/>
  <c r="C51" i="54"/>
  <c r="C421" i="57" s="1"/>
  <c r="D51" i="54"/>
  <c r="D421" i="57" s="1"/>
  <c r="E51" i="54"/>
  <c r="E421" i="57" s="1"/>
  <c r="A52" i="54"/>
  <c r="B52" i="54"/>
  <c r="B251" i="57" s="1"/>
  <c r="C52" i="54"/>
  <c r="C251" i="57" s="1"/>
  <c r="D52" i="54"/>
  <c r="D251" i="57" s="1"/>
  <c r="E52" i="54"/>
  <c r="E251" i="57" s="1"/>
  <c r="A53" i="54"/>
  <c r="B53" i="54"/>
  <c r="B17" i="57" s="1"/>
  <c r="C53" i="54"/>
  <c r="C17" i="57" s="1"/>
  <c r="D53" i="54"/>
  <c r="D17" i="57" s="1"/>
  <c r="E53" i="54"/>
  <c r="E17" i="57" s="1"/>
  <c r="A54" i="54"/>
  <c r="B54" i="54"/>
  <c r="B19" i="57" s="1"/>
  <c r="C54" i="54"/>
  <c r="C19" i="57" s="1"/>
  <c r="D54" i="54"/>
  <c r="D19" i="57" s="1"/>
  <c r="E54" i="54"/>
  <c r="E19" i="57" s="1"/>
  <c r="A55" i="54"/>
  <c r="B55" i="54"/>
  <c r="B212" i="57" s="1"/>
  <c r="C55" i="54"/>
  <c r="C212" i="57" s="1"/>
  <c r="D55" i="54"/>
  <c r="D212" i="57" s="1"/>
  <c r="E55" i="54"/>
  <c r="E212" i="57" s="1"/>
  <c r="A56" i="54"/>
  <c r="B56" i="54"/>
  <c r="B332" i="57" s="1"/>
  <c r="C56" i="54"/>
  <c r="C332" i="57" s="1"/>
  <c r="D56" i="54"/>
  <c r="D332" i="57" s="1"/>
  <c r="E56" i="54"/>
  <c r="E332" i="57" s="1"/>
  <c r="A57" i="54"/>
  <c r="B57" i="54"/>
  <c r="B535" i="57" s="1"/>
  <c r="C57" i="54"/>
  <c r="C535" i="57" s="1"/>
  <c r="D57" i="54"/>
  <c r="D535" i="57" s="1"/>
  <c r="E57" i="54"/>
  <c r="E535" i="57" s="1"/>
  <c r="A58" i="54"/>
  <c r="A59" i="54"/>
  <c r="A60" i="54"/>
  <c r="B60" i="54"/>
  <c r="C60" i="54"/>
  <c r="D60" i="54"/>
  <c r="E60" i="54"/>
  <c r="A61" i="54"/>
  <c r="D61" i="54"/>
  <c r="E61" i="54"/>
  <c r="B34" i="54"/>
  <c r="B419" i="57" s="1"/>
  <c r="C34" i="54"/>
  <c r="C419" i="57" s="1"/>
  <c r="D34" i="54"/>
  <c r="D419" i="57" s="1"/>
  <c r="E34" i="54"/>
  <c r="E419" i="57" s="1"/>
  <c r="A34" i="54"/>
  <c r="A321" i="54"/>
  <c r="B321" i="54"/>
  <c r="B115" i="57" s="1"/>
  <c r="C321" i="54"/>
  <c r="C115" i="57" s="1"/>
  <c r="D321" i="54"/>
  <c r="D115" i="57" s="1"/>
  <c r="E321" i="54"/>
  <c r="E115" i="57" s="1"/>
  <c r="A322" i="54"/>
  <c r="B322" i="54"/>
  <c r="B329" i="57" s="1"/>
  <c r="C322" i="54"/>
  <c r="C329" i="57" s="1"/>
  <c r="D322" i="54"/>
  <c r="D329" i="57" s="1"/>
  <c r="E322" i="54"/>
  <c r="E329" i="57" s="1"/>
  <c r="A323" i="54"/>
  <c r="B323" i="54"/>
  <c r="B134" i="57" s="1"/>
  <c r="C323" i="54"/>
  <c r="C134" i="57" s="1"/>
  <c r="D323" i="54"/>
  <c r="D134" i="57" s="1"/>
  <c r="E323" i="54"/>
  <c r="E134" i="57" s="1"/>
  <c r="A324" i="54"/>
  <c r="B324" i="54"/>
  <c r="B300" i="57" s="1"/>
  <c r="C324" i="54"/>
  <c r="C300" i="57" s="1"/>
  <c r="D324" i="54"/>
  <c r="D300" i="57" s="1"/>
  <c r="E324" i="54"/>
  <c r="E300" i="57" s="1"/>
  <c r="A325" i="54"/>
  <c r="B325" i="54"/>
  <c r="B602" i="57" s="1"/>
  <c r="C325" i="54"/>
  <c r="C602" i="57" s="1"/>
  <c r="D325" i="54"/>
  <c r="D602" i="57" s="1"/>
  <c r="E325" i="54"/>
  <c r="E602" i="57" s="1"/>
  <c r="A326" i="54"/>
  <c r="B326" i="54"/>
  <c r="B603" i="57" s="1"/>
  <c r="C326" i="54"/>
  <c r="C603" i="57" s="1"/>
  <c r="D326" i="54"/>
  <c r="D603" i="57" s="1"/>
  <c r="E326" i="54"/>
  <c r="E603" i="57" s="1"/>
  <c r="A327" i="54"/>
  <c r="B327" i="54"/>
  <c r="B283" i="57" s="1"/>
  <c r="C327" i="54"/>
  <c r="C283" i="57" s="1"/>
  <c r="D327" i="54"/>
  <c r="D283" i="57" s="1"/>
  <c r="E327" i="54"/>
  <c r="E283" i="57" s="1"/>
  <c r="A328" i="54"/>
  <c r="B328" i="54"/>
  <c r="B348" i="57" s="1"/>
  <c r="C328" i="54"/>
  <c r="C348" i="57" s="1"/>
  <c r="D328" i="54"/>
  <c r="D348" i="57" s="1"/>
  <c r="E328" i="54"/>
  <c r="E348" i="57" s="1"/>
  <c r="A329" i="54"/>
  <c r="B329" i="54"/>
  <c r="B125" i="57" s="1"/>
  <c r="C329" i="54"/>
  <c r="C125" i="57" s="1"/>
  <c r="D329" i="54"/>
  <c r="D125" i="57" s="1"/>
  <c r="E329" i="54"/>
  <c r="E125" i="57" s="1"/>
  <c r="A330" i="54"/>
  <c r="B330" i="54"/>
  <c r="B168" i="57" s="1"/>
  <c r="C330" i="54"/>
  <c r="C168" i="57" s="1"/>
  <c r="D330" i="54"/>
  <c r="D168" i="57" s="1"/>
  <c r="E330" i="54"/>
  <c r="E168" i="57" s="1"/>
  <c r="A331" i="54"/>
  <c r="B331" i="54"/>
  <c r="B604" i="57" s="1"/>
  <c r="C331" i="54"/>
  <c r="C604" i="57" s="1"/>
  <c r="D331" i="54"/>
  <c r="D604" i="57" s="1"/>
  <c r="E331" i="54"/>
  <c r="E604" i="57" s="1"/>
  <c r="A332" i="54"/>
  <c r="B332" i="54"/>
  <c r="B605" i="57" s="1"/>
  <c r="C332" i="54"/>
  <c r="C605" i="57" s="1"/>
  <c r="D332" i="54"/>
  <c r="D605" i="57" s="1"/>
  <c r="E332" i="54"/>
  <c r="E605" i="57" s="1"/>
  <c r="A333" i="54"/>
  <c r="B333" i="54"/>
  <c r="B465" i="57" s="1"/>
  <c r="C333" i="54"/>
  <c r="C465" i="57" s="1"/>
  <c r="D333" i="54"/>
  <c r="D465" i="57" s="1"/>
  <c r="E333" i="54"/>
  <c r="E465" i="57" s="1"/>
  <c r="A334" i="54"/>
  <c r="B334" i="54"/>
  <c r="B606" i="57" s="1"/>
  <c r="C334" i="54"/>
  <c r="C606" i="57" s="1"/>
  <c r="D334" i="54"/>
  <c r="D606" i="57" s="1"/>
  <c r="E334" i="54"/>
  <c r="E606" i="57" s="1"/>
  <c r="A335" i="54"/>
  <c r="B335" i="54"/>
  <c r="B101" i="57" s="1"/>
  <c r="C335" i="54"/>
  <c r="C101" i="57" s="1"/>
  <c r="D335" i="54"/>
  <c r="D101" i="57" s="1"/>
  <c r="E335" i="54"/>
  <c r="E101" i="57" s="1"/>
  <c r="A336" i="54"/>
  <c r="B336" i="54"/>
  <c r="B607" i="57" s="1"/>
  <c r="C336" i="54"/>
  <c r="C607" i="57" s="1"/>
  <c r="D336" i="54"/>
  <c r="D607" i="57" s="1"/>
  <c r="E336" i="54"/>
  <c r="E607" i="57" s="1"/>
  <c r="A337" i="54"/>
  <c r="B337" i="54"/>
  <c r="B12" i="57" s="1"/>
  <c r="C337" i="54"/>
  <c r="C12" i="57" s="1"/>
  <c r="D337" i="54"/>
  <c r="D12" i="57" s="1"/>
  <c r="E337" i="54"/>
  <c r="E12" i="57" s="1"/>
  <c r="A338" i="54"/>
  <c r="B338" i="54"/>
  <c r="B608" i="57" s="1"/>
  <c r="C338" i="54"/>
  <c r="C608" i="57" s="1"/>
  <c r="D338" i="54"/>
  <c r="D608" i="57" s="1"/>
  <c r="E338" i="54"/>
  <c r="E608" i="57" s="1"/>
  <c r="A339" i="54"/>
  <c r="B339" i="54"/>
  <c r="B466" i="57" s="1"/>
  <c r="C339" i="54"/>
  <c r="C466" i="57" s="1"/>
  <c r="D339" i="54"/>
  <c r="D466" i="57" s="1"/>
  <c r="E339" i="54"/>
  <c r="E466" i="57" s="1"/>
  <c r="A340" i="54"/>
  <c r="B340" i="54"/>
  <c r="B498" i="57" s="1"/>
  <c r="C340" i="54"/>
  <c r="C498" i="57" s="1"/>
  <c r="D340" i="54"/>
  <c r="D498" i="57" s="1"/>
  <c r="E340" i="54"/>
  <c r="E498" i="57" s="1"/>
  <c r="A341" i="54"/>
  <c r="B341" i="54"/>
  <c r="B366" i="57" s="1"/>
  <c r="C341" i="54"/>
  <c r="C366" i="57" s="1"/>
  <c r="D341" i="54"/>
  <c r="D366" i="57" s="1"/>
  <c r="E341" i="54"/>
  <c r="E366" i="57" s="1"/>
  <c r="A342" i="54"/>
  <c r="B342" i="54"/>
  <c r="B313" i="57" s="1"/>
  <c r="C342" i="54"/>
  <c r="C313" i="57" s="1"/>
  <c r="D342" i="54"/>
  <c r="D313" i="57" s="1"/>
  <c r="E342" i="54"/>
  <c r="E313" i="57" s="1"/>
  <c r="A343" i="54"/>
  <c r="B343" i="54"/>
  <c r="B278" i="57" s="1"/>
  <c r="C343" i="54"/>
  <c r="C278" i="57" s="1"/>
  <c r="D343" i="54"/>
  <c r="D278" i="57" s="1"/>
  <c r="E343" i="54"/>
  <c r="E278" i="57" s="1"/>
  <c r="A344" i="54"/>
  <c r="B344" i="54"/>
  <c r="B149" i="57" s="1"/>
  <c r="C344" i="54"/>
  <c r="C149" i="57" s="1"/>
  <c r="D344" i="54"/>
  <c r="D149" i="57" s="1"/>
  <c r="E344" i="54"/>
  <c r="E149" i="57" s="1"/>
  <c r="A345" i="54"/>
  <c r="B345" i="54"/>
  <c r="B423" i="57" s="1"/>
  <c r="C345" i="54"/>
  <c r="C423" i="57" s="1"/>
  <c r="D345" i="54"/>
  <c r="D423" i="57" s="1"/>
  <c r="E345" i="54"/>
  <c r="E423" i="57" s="1"/>
  <c r="A346" i="54"/>
  <c r="B346" i="54"/>
  <c r="B370" i="57" s="1"/>
  <c r="C346" i="54"/>
  <c r="C370" i="57" s="1"/>
  <c r="D346" i="54"/>
  <c r="D370" i="57" s="1"/>
  <c r="E346" i="54"/>
  <c r="E370" i="57" s="1"/>
  <c r="B320" i="54"/>
  <c r="B328" i="57" s="1"/>
  <c r="C320" i="54"/>
  <c r="C328" i="57" s="1"/>
  <c r="D320" i="54"/>
  <c r="D328" i="57" s="1"/>
  <c r="E320" i="54"/>
  <c r="E328" i="57" s="1"/>
  <c r="A320" i="54"/>
  <c r="B585" i="54"/>
  <c r="B246" i="57" s="1"/>
  <c r="C585" i="54"/>
  <c r="C246" i="57" s="1"/>
  <c r="D585" i="54"/>
  <c r="D246" i="57" s="1"/>
  <c r="E585" i="54"/>
  <c r="E246" i="57" s="1"/>
  <c r="A585" i="54"/>
  <c r="A802" i="54"/>
  <c r="B802" i="54"/>
  <c r="B481" i="57" s="1"/>
  <c r="C802" i="54"/>
  <c r="C481" i="57" s="1"/>
  <c r="D802" i="54"/>
  <c r="D481" i="57" s="1"/>
  <c r="E802" i="54"/>
  <c r="E481" i="57" s="1"/>
  <c r="A803" i="54"/>
  <c r="B803" i="54"/>
  <c r="B117" i="57" s="1"/>
  <c r="C803" i="54"/>
  <c r="C117" i="57" s="1"/>
  <c r="D803" i="54"/>
  <c r="D117" i="57" s="1"/>
  <c r="E803" i="54"/>
  <c r="E117" i="57" s="1"/>
  <c r="A804" i="54"/>
  <c r="B804" i="54"/>
  <c r="B362" i="57" s="1"/>
  <c r="C804" i="54"/>
  <c r="C362" i="57" s="1"/>
  <c r="D804" i="54"/>
  <c r="D362" i="57" s="1"/>
  <c r="E804" i="54"/>
  <c r="E362" i="57" s="1"/>
  <c r="A805" i="54"/>
  <c r="B805" i="54"/>
  <c r="B109" i="57" s="1"/>
  <c r="C805" i="54"/>
  <c r="C109" i="57" s="1"/>
  <c r="D805" i="54"/>
  <c r="D109" i="57" s="1"/>
  <c r="E805" i="54"/>
  <c r="E109" i="57" s="1"/>
  <c r="A806" i="54"/>
  <c r="B806" i="54"/>
  <c r="B446" i="57" s="1"/>
  <c r="C806" i="54"/>
  <c r="C446" i="57" s="1"/>
  <c r="D806" i="54"/>
  <c r="D446" i="57" s="1"/>
  <c r="E806" i="54"/>
  <c r="E446" i="57" s="1"/>
  <c r="A807" i="54"/>
  <c r="B807" i="54"/>
  <c r="B690" i="57" s="1"/>
  <c r="C807" i="54"/>
  <c r="C690" i="57" s="1"/>
  <c r="D807" i="54"/>
  <c r="D690" i="57" s="1"/>
  <c r="E807" i="54"/>
  <c r="E690" i="57" s="1"/>
  <c r="A808" i="54"/>
  <c r="B808" i="54"/>
  <c r="B339" i="57" s="1"/>
  <c r="C808" i="54"/>
  <c r="C339" i="57" s="1"/>
  <c r="D808" i="54"/>
  <c r="D339" i="57" s="1"/>
  <c r="E808" i="54"/>
  <c r="E339" i="57" s="1"/>
  <c r="A809" i="54"/>
  <c r="B809" i="54"/>
  <c r="B691" i="57" s="1"/>
  <c r="C809" i="54"/>
  <c r="C691" i="57" s="1"/>
  <c r="D809" i="54"/>
  <c r="D691" i="57" s="1"/>
  <c r="E809" i="54"/>
  <c r="E691" i="57" s="1"/>
  <c r="A810" i="54"/>
  <c r="B810" i="54"/>
  <c r="B238" i="57" s="1"/>
  <c r="C810" i="54"/>
  <c r="C238" i="57" s="1"/>
  <c r="D810" i="54"/>
  <c r="D238" i="57" s="1"/>
  <c r="E810" i="54"/>
  <c r="E238" i="57" s="1"/>
  <c r="A811" i="54"/>
  <c r="B811" i="54"/>
  <c r="B291" i="57" s="1"/>
  <c r="C811" i="54"/>
  <c r="C291" i="57" s="1"/>
  <c r="D811" i="54"/>
  <c r="D291" i="57" s="1"/>
  <c r="E811" i="54"/>
  <c r="E291" i="57" s="1"/>
  <c r="A812" i="54"/>
  <c r="B812" i="54"/>
  <c r="B443" i="57" s="1"/>
  <c r="C812" i="54"/>
  <c r="C443" i="57" s="1"/>
  <c r="D812" i="54"/>
  <c r="D443" i="57" s="1"/>
  <c r="E812" i="54"/>
  <c r="E443" i="57" s="1"/>
  <c r="A813" i="54"/>
  <c r="B813" i="54"/>
  <c r="B692" i="57" s="1"/>
  <c r="C813" i="54"/>
  <c r="C692" i="57" s="1"/>
  <c r="D813" i="54"/>
  <c r="D692" i="57" s="1"/>
  <c r="E813" i="54"/>
  <c r="E692" i="57" s="1"/>
  <c r="A814" i="54"/>
  <c r="B814" i="54"/>
  <c r="B693" i="57" s="1"/>
  <c r="C814" i="54"/>
  <c r="C693" i="57" s="1"/>
  <c r="D814" i="54"/>
  <c r="D693" i="57" s="1"/>
  <c r="E814" i="54"/>
  <c r="E693" i="57" s="1"/>
  <c r="A815" i="54"/>
  <c r="B815" i="54"/>
  <c r="B469" i="57" s="1"/>
  <c r="C815" i="54"/>
  <c r="C469" i="57" s="1"/>
  <c r="D815" i="54"/>
  <c r="D469" i="57" s="1"/>
  <c r="E815" i="54"/>
  <c r="E469" i="57" s="1"/>
  <c r="A816" i="54"/>
  <c r="B816" i="54"/>
  <c r="B470" i="57" s="1"/>
  <c r="C816" i="54"/>
  <c r="C470" i="57" s="1"/>
  <c r="D816" i="54"/>
  <c r="D470" i="57" s="1"/>
  <c r="E816" i="54"/>
  <c r="E470" i="57" s="1"/>
  <c r="A817" i="54"/>
  <c r="B817" i="54"/>
  <c r="B694" i="57" s="1"/>
  <c r="C817" i="54"/>
  <c r="C694" i="57" s="1"/>
  <c r="D817" i="54"/>
  <c r="D694" i="57" s="1"/>
  <c r="E817" i="54"/>
  <c r="E694" i="57" s="1"/>
  <c r="A818" i="54"/>
  <c r="B818" i="54"/>
  <c r="B218" i="57" s="1"/>
  <c r="C818" i="54"/>
  <c r="C218" i="57" s="1"/>
  <c r="D818" i="54"/>
  <c r="D218" i="57" s="1"/>
  <c r="E818" i="54"/>
  <c r="E218" i="57" s="1"/>
  <c r="A819" i="54"/>
  <c r="B819" i="54"/>
  <c r="B695" i="57" s="1"/>
  <c r="C819" i="54"/>
  <c r="C695" i="57" s="1"/>
  <c r="D819" i="54"/>
  <c r="D695" i="57" s="1"/>
  <c r="E819" i="54"/>
  <c r="E695" i="57" s="1"/>
  <c r="A820" i="54"/>
  <c r="B820" i="54"/>
  <c r="B26" i="57" s="1"/>
  <c r="C820" i="54"/>
  <c r="C26" i="57" s="1"/>
  <c r="D820" i="54"/>
  <c r="D26" i="57" s="1"/>
  <c r="E820" i="54"/>
  <c r="E26" i="57" s="1"/>
  <c r="A821" i="54"/>
  <c r="B821" i="54"/>
  <c r="B66" i="57" s="1"/>
  <c r="C821" i="54"/>
  <c r="C66" i="57" s="1"/>
  <c r="D821" i="54"/>
  <c r="D66" i="57" s="1"/>
  <c r="E821" i="54"/>
  <c r="E66" i="57" s="1"/>
  <c r="A822" i="54"/>
  <c r="B822" i="54"/>
  <c r="B417" i="57" s="1"/>
  <c r="C822" i="54"/>
  <c r="C417" i="57" s="1"/>
  <c r="D822" i="54"/>
  <c r="D417" i="57" s="1"/>
  <c r="E822" i="54"/>
  <c r="E417" i="57" s="1"/>
  <c r="B525" i="57"/>
  <c r="C525" i="57"/>
  <c r="D525" i="57"/>
  <c r="E525" i="57"/>
  <c r="A801" i="54"/>
  <c r="B801" i="54"/>
  <c r="B269" i="57" s="1"/>
  <c r="C801" i="54"/>
  <c r="C269" i="57" s="1"/>
  <c r="D801" i="54"/>
  <c r="D269" i="57" s="1"/>
  <c r="E801" i="54"/>
  <c r="E269" i="57" s="1"/>
  <c r="B652" i="54"/>
  <c r="B517" i="57" s="1"/>
  <c r="C652" i="54"/>
  <c r="C517" i="57" s="1"/>
  <c r="D652" i="54"/>
  <c r="D517" i="57" s="1"/>
  <c r="E652" i="54"/>
  <c r="E517" i="57" s="1"/>
  <c r="A652" i="54"/>
  <c r="B766" i="54"/>
  <c r="B418" i="57" s="1"/>
  <c r="C766" i="54"/>
  <c r="C418" i="57" s="1"/>
  <c r="D766" i="54"/>
  <c r="D418" i="57" s="1"/>
  <c r="E766" i="54"/>
  <c r="E418" i="57" s="1"/>
  <c r="A766" i="54"/>
  <c r="B730" i="54"/>
  <c r="B239" i="57" s="1"/>
  <c r="C730" i="54"/>
  <c r="C239" i="57" s="1"/>
  <c r="D730" i="54"/>
  <c r="D239" i="57" s="1"/>
  <c r="E730" i="54"/>
  <c r="E239" i="57" s="1"/>
  <c r="B472" i="54"/>
  <c r="B475" i="57" s="1"/>
  <c r="C472" i="54"/>
  <c r="C475" i="57" s="1"/>
  <c r="D472" i="54"/>
  <c r="D475" i="57" s="1"/>
  <c r="E472" i="54"/>
  <c r="E475" i="57" s="1"/>
  <c r="A472" i="54"/>
  <c r="B882" i="54"/>
  <c r="B209" i="57" s="1"/>
  <c r="C882" i="54"/>
  <c r="C209" i="57" s="1"/>
  <c r="D882" i="54"/>
  <c r="D209" i="57" s="1"/>
  <c r="E882" i="54"/>
  <c r="E209" i="57" s="1"/>
  <c r="A882" i="54"/>
  <c r="E550" i="54"/>
  <c r="E262" i="57" s="1"/>
  <c r="E551" i="54"/>
  <c r="E642" i="57" s="1"/>
  <c r="E552" i="54"/>
  <c r="E308" i="57" s="1"/>
  <c r="E553" i="54"/>
  <c r="E47" i="57" s="1"/>
  <c r="E554" i="54"/>
  <c r="E65" i="57" s="1"/>
  <c r="E555" i="54"/>
  <c r="E488" i="57" s="1"/>
  <c r="E556" i="54"/>
  <c r="E244" i="57" s="1"/>
  <c r="E557" i="54"/>
  <c r="E643" i="57" s="1"/>
  <c r="E558" i="54"/>
  <c r="E137" i="57" s="1"/>
  <c r="E559" i="54"/>
  <c r="E644" i="57" s="1"/>
  <c r="E560" i="54"/>
  <c r="E60" i="57" s="1"/>
  <c r="E561" i="54"/>
  <c r="E342" i="57" s="1"/>
  <c r="E562" i="54"/>
  <c r="E30" i="57" s="1"/>
  <c r="E563" i="54"/>
  <c r="E645" i="57" s="1"/>
  <c r="E564" i="54"/>
  <c r="E121" i="57" s="1"/>
  <c r="E565" i="54"/>
  <c r="E220" i="57" s="1"/>
  <c r="B549" i="54"/>
  <c r="B391" i="57" s="1"/>
  <c r="C549" i="54"/>
  <c r="C391" i="57" s="1"/>
  <c r="D549" i="54"/>
  <c r="D391" i="57" s="1"/>
  <c r="E549" i="54"/>
  <c r="E391" i="57" s="1"/>
  <c r="A549" i="54"/>
  <c r="B978" i="54"/>
  <c r="B310" i="57" s="1"/>
  <c r="C978" i="54"/>
  <c r="C310" i="57" s="1"/>
  <c r="D978" i="54"/>
  <c r="D310" i="57" s="1"/>
  <c r="E978" i="54"/>
  <c r="E310" i="57" s="1"/>
  <c r="A978" i="54"/>
  <c r="B620" i="54"/>
  <c r="B69" i="57" s="1"/>
  <c r="C620" i="54"/>
  <c r="C69" i="57" s="1"/>
  <c r="D620" i="54"/>
  <c r="D69" i="57" s="1"/>
  <c r="E620" i="54"/>
  <c r="E69" i="57" s="1"/>
  <c r="A620" i="54"/>
  <c r="B174" i="54"/>
  <c r="B336" i="57" s="1"/>
  <c r="C174" i="54"/>
  <c r="C336" i="57" s="1"/>
  <c r="D174" i="54"/>
  <c r="D336" i="57" s="1"/>
  <c r="E174" i="54"/>
  <c r="E336" i="57" s="1"/>
  <c r="A174" i="54"/>
  <c r="L1013" i="54"/>
  <c r="J1013" i="54"/>
  <c r="I1013" i="54"/>
  <c r="H1013" i="54"/>
  <c r="L1012" i="54"/>
  <c r="J1012" i="54"/>
  <c r="I1012" i="54"/>
  <c r="H1012" i="54"/>
  <c r="L1011" i="54"/>
  <c r="L737" i="57" s="1"/>
  <c r="J1011" i="54"/>
  <c r="J737" i="57" s="1"/>
  <c r="I1011" i="54"/>
  <c r="I737" i="57" s="1"/>
  <c r="H1011" i="54"/>
  <c r="H737" i="57" s="1"/>
  <c r="L1010" i="54"/>
  <c r="J1010" i="54"/>
  <c r="I1010" i="54"/>
  <c r="H1010" i="54"/>
  <c r="L1009" i="54"/>
  <c r="J1009" i="54"/>
  <c r="I1009" i="54"/>
  <c r="H1009" i="54"/>
  <c r="L1008" i="54"/>
  <c r="L736" i="57" s="1"/>
  <c r="J1008" i="54"/>
  <c r="J736" i="57" s="1"/>
  <c r="I1008" i="54"/>
  <c r="I736" i="57" s="1"/>
  <c r="H1008" i="54"/>
  <c r="H736" i="57" s="1"/>
  <c r="L1007" i="54"/>
  <c r="J1007" i="54"/>
  <c r="I1007" i="54"/>
  <c r="H1007" i="54"/>
  <c r="L998" i="54"/>
  <c r="L111" i="57" s="1"/>
  <c r="J998" i="54"/>
  <c r="J111" i="57" s="1"/>
  <c r="I998" i="54"/>
  <c r="I111" i="57" s="1"/>
  <c r="H998" i="54"/>
  <c r="H111" i="57" s="1"/>
  <c r="L997" i="54"/>
  <c r="L92" i="57" s="1"/>
  <c r="J997" i="54"/>
  <c r="J92" i="57" s="1"/>
  <c r="I997" i="54"/>
  <c r="I92" i="57" s="1"/>
  <c r="H997" i="54"/>
  <c r="H92" i="57" s="1"/>
  <c r="L996" i="54"/>
  <c r="L314" i="57" s="1"/>
  <c r="J996" i="54"/>
  <c r="J314" i="57" s="1"/>
  <c r="I996" i="54"/>
  <c r="I314" i="57" s="1"/>
  <c r="H996" i="54"/>
  <c r="H314" i="57" s="1"/>
  <c r="L995" i="54"/>
  <c r="L731" i="57" s="1"/>
  <c r="J995" i="54"/>
  <c r="J731" i="57" s="1"/>
  <c r="I995" i="54"/>
  <c r="I731" i="57" s="1"/>
  <c r="H995" i="54"/>
  <c r="H731" i="57" s="1"/>
  <c r="L994" i="54"/>
  <c r="L95" i="57" s="1"/>
  <c r="J994" i="54"/>
  <c r="J95" i="57" s="1"/>
  <c r="I994" i="54"/>
  <c r="I95" i="57" s="1"/>
  <c r="H994" i="54"/>
  <c r="H95" i="57" s="1"/>
  <c r="L993" i="54"/>
  <c r="L445" i="57" s="1"/>
  <c r="J993" i="54"/>
  <c r="J445" i="57" s="1"/>
  <c r="I993" i="54"/>
  <c r="I445" i="57" s="1"/>
  <c r="H993" i="54"/>
  <c r="H445" i="57" s="1"/>
  <c r="L992" i="54"/>
  <c r="L368" i="57" s="1"/>
  <c r="J992" i="54"/>
  <c r="J368" i="57" s="1"/>
  <c r="I992" i="54"/>
  <c r="I368" i="57" s="1"/>
  <c r="H992" i="54"/>
  <c r="H368" i="57" s="1"/>
  <c r="L991" i="54"/>
  <c r="L460" i="57" s="1"/>
  <c r="J991" i="54"/>
  <c r="J460" i="57" s="1"/>
  <c r="I991" i="54"/>
  <c r="I460" i="57" s="1"/>
  <c r="H991" i="54"/>
  <c r="H460" i="57" s="1"/>
  <c r="L990" i="54"/>
  <c r="L405" i="57" s="1"/>
  <c r="J990" i="54"/>
  <c r="J405" i="57" s="1"/>
  <c r="I990" i="54"/>
  <c r="I405" i="57" s="1"/>
  <c r="H990" i="54"/>
  <c r="H405" i="57" s="1"/>
  <c r="L989" i="54"/>
  <c r="L730" i="57" s="1"/>
  <c r="J989" i="54"/>
  <c r="J730" i="57" s="1"/>
  <c r="I989" i="54"/>
  <c r="I730" i="57" s="1"/>
  <c r="H989" i="54"/>
  <c r="H730" i="57" s="1"/>
  <c r="L988" i="54"/>
  <c r="L729" i="57" s="1"/>
  <c r="J988" i="54"/>
  <c r="J729" i="57" s="1"/>
  <c r="I988" i="54"/>
  <c r="I729" i="57" s="1"/>
  <c r="H988" i="54"/>
  <c r="H729" i="57" s="1"/>
  <c r="L987" i="54"/>
  <c r="L728" i="57" s="1"/>
  <c r="J987" i="54"/>
  <c r="J728" i="57" s="1"/>
  <c r="I987" i="54"/>
  <c r="I728" i="57" s="1"/>
  <c r="H987" i="54"/>
  <c r="H728" i="57" s="1"/>
  <c r="L986" i="54"/>
  <c r="L279" i="57" s="1"/>
  <c r="J986" i="54"/>
  <c r="J279" i="57" s="1"/>
  <c r="I986" i="54"/>
  <c r="I279" i="57" s="1"/>
  <c r="H986" i="54"/>
  <c r="H279" i="57" s="1"/>
  <c r="L985" i="54"/>
  <c r="L727" i="57" s="1"/>
  <c r="J985" i="54"/>
  <c r="J727" i="57" s="1"/>
  <c r="I985" i="54"/>
  <c r="I727" i="57" s="1"/>
  <c r="H985" i="54"/>
  <c r="H727" i="57" s="1"/>
  <c r="L984" i="54"/>
  <c r="L726" i="57" s="1"/>
  <c r="J984" i="54"/>
  <c r="J726" i="57" s="1"/>
  <c r="I984" i="54"/>
  <c r="I726" i="57" s="1"/>
  <c r="H984" i="54"/>
  <c r="H726" i="57" s="1"/>
  <c r="L983" i="54"/>
  <c r="L169" i="57" s="1"/>
  <c r="J983" i="54"/>
  <c r="J169" i="57" s="1"/>
  <c r="I983" i="54"/>
  <c r="I169" i="57" s="1"/>
  <c r="H983" i="54"/>
  <c r="H169" i="57" s="1"/>
  <c r="L982" i="54"/>
  <c r="L725" i="57" s="1"/>
  <c r="J982" i="54"/>
  <c r="J725" i="57" s="1"/>
  <c r="I982" i="54"/>
  <c r="I725" i="57" s="1"/>
  <c r="H982" i="54"/>
  <c r="H725" i="57" s="1"/>
  <c r="L981" i="54"/>
  <c r="L189" i="57" s="1"/>
  <c r="J981" i="54"/>
  <c r="J189" i="57" s="1"/>
  <c r="I981" i="54"/>
  <c r="I189" i="57" s="1"/>
  <c r="H981" i="54"/>
  <c r="H189" i="57" s="1"/>
  <c r="L980" i="54"/>
  <c r="L724" i="57" s="1"/>
  <c r="J980" i="54"/>
  <c r="J724" i="57" s="1"/>
  <c r="I980" i="54"/>
  <c r="I724" i="57" s="1"/>
  <c r="H980" i="54"/>
  <c r="H724" i="57" s="1"/>
  <c r="L979" i="54"/>
  <c r="L245" i="57" s="1"/>
  <c r="J979" i="54"/>
  <c r="J245" i="57" s="1"/>
  <c r="I979" i="54"/>
  <c r="I245" i="57" s="1"/>
  <c r="H979" i="54"/>
  <c r="H245" i="57" s="1"/>
  <c r="L978" i="54"/>
  <c r="L310" i="57" s="1"/>
  <c r="J978" i="54"/>
  <c r="J310" i="57" s="1"/>
  <c r="I978" i="54"/>
  <c r="I310" i="57" s="1"/>
  <c r="H978" i="54"/>
  <c r="H310" i="57" s="1"/>
  <c r="L975" i="54"/>
  <c r="J975" i="54"/>
  <c r="I975" i="54"/>
  <c r="H975" i="54"/>
  <c r="L974" i="54"/>
  <c r="J974" i="54"/>
  <c r="I974" i="54"/>
  <c r="H974" i="54"/>
  <c r="L973" i="54"/>
  <c r="J973" i="54"/>
  <c r="I973" i="54"/>
  <c r="H973" i="54"/>
  <c r="L972" i="54"/>
  <c r="J972" i="54"/>
  <c r="I972" i="54"/>
  <c r="H972" i="54"/>
  <c r="L971" i="54"/>
  <c r="J971" i="54"/>
  <c r="I971" i="54"/>
  <c r="H971" i="54"/>
  <c r="L970" i="54"/>
  <c r="J970" i="54"/>
  <c r="I970" i="54"/>
  <c r="H970" i="54"/>
  <c r="L969" i="54"/>
  <c r="L723" i="57" s="1"/>
  <c r="J969" i="54"/>
  <c r="J723" i="57" s="1"/>
  <c r="I969" i="54"/>
  <c r="I723" i="57" s="1"/>
  <c r="H969" i="54"/>
  <c r="H723" i="57" s="1"/>
  <c r="L968" i="54"/>
  <c r="L722" i="57" s="1"/>
  <c r="J968" i="54"/>
  <c r="J722" i="57" s="1"/>
  <c r="I968" i="54"/>
  <c r="I722" i="57" s="1"/>
  <c r="H968" i="54"/>
  <c r="H722" i="57" s="1"/>
  <c r="L967" i="54"/>
  <c r="L345" i="57" s="1"/>
  <c r="J967" i="54"/>
  <c r="J345" i="57" s="1"/>
  <c r="I967" i="54"/>
  <c r="I345" i="57" s="1"/>
  <c r="H967" i="54"/>
  <c r="H345" i="57" s="1"/>
  <c r="L966" i="54"/>
  <c r="L721" i="57" s="1"/>
  <c r="J966" i="54"/>
  <c r="J721" i="57" s="1"/>
  <c r="I966" i="54"/>
  <c r="I721" i="57" s="1"/>
  <c r="H966" i="54"/>
  <c r="H721" i="57" s="1"/>
  <c r="L965" i="54"/>
  <c r="L492" i="57" s="1"/>
  <c r="J965" i="54"/>
  <c r="J492" i="57" s="1"/>
  <c r="I965" i="54"/>
  <c r="I492" i="57" s="1"/>
  <c r="H965" i="54"/>
  <c r="H492" i="57" s="1"/>
  <c r="L964" i="54"/>
  <c r="L720" i="57" s="1"/>
  <c r="J964" i="54"/>
  <c r="J720" i="57" s="1"/>
  <c r="I964" i="54"/>
  <c r="I720" i="57" s="1"/>
  <c r="H964" i="54"/>
  <c r="H720" i="57" s="1"/>
  <c r="L963" i="54"/>
  <c r="L94" i="57" s="1"/>
  <c r="J963" i="54"/>
  <c r="J94" i="57" s="1"/>
  <c r="I963" i="54"/>
  <c r="I94" i="57" s="1"/>
  <c r="H963" i="54"/>
  <c r="H94" i="57" s="1"/>
  <c r="L962" i="54"/>
  <c r="L397" i="57" s="1"/>
  <c r="J962" i="54"/>
  <c r="J397" i="57" s="1"/>
  <c r="I962" i="54"/>
  <c r="I397" i="57" s="1"/>
  <c r="H962" i="54"/>
  <c r="H397" i="57" s="1"/>
  <c r="L961" i="54"/>
  <c r="L97" i="57" s="1"/>
  <c r="J961" i="54"/>
  <c r="J97" i="57" s="1"/>
  <c r="I961" i="54"/>
  <c r="I97" i="57" s="1"/>
  <c r="H961" i="54"/>
  <c r="H97" i="57" s="1"/>
  <c r="L960" i="54"/>
  <c r="L110" i="57" s="1"/>
  <c r="J960" i="54"/>
  <c r="J110" i="57" s="1"/>
  <c r="I960" i="54"/>
  <c r="I110" i="57" s="1"/>
  <c r="H960" i="54"/>
  <c r="H110" i="57" s="1"/>
  <c r="L959" i="54"/>
  <c r="L719" i="57" s="1"/>
  <c r="J959" i="54"/>
  <c r="J719" i="57" s="1"/>
  <c r="I959" i="54"/>
  <c r="I719" i="57" s="1"/>
  <c r="H959" i="54"/>
  <c r="H719" i="57" s="1"/>
  <c r="L958" i="54"/>
  <c r="L157" i="57" s="1"/>
  <c r="J958" i="54"/>
  <c r="J157" i="57" s="1"/>
  <c r="I958" i="54"/>
  <c r="I157" i="57" s="1"/>
  <c r="H958" i="54"/>
  <c r="H157" i="57" s="1"/>
  <c r="L957" i="54"/>
  <c r="L718" i="57" s="1"/>
  <c r="J957" i="54"/>
  <c r="J718" i="57" s="1"/>
  <c r="I957" i="54"/>
  <c r="I718" i="57" s="1"/>
  <c r="H957" i="54"/>
  <c r="H718" i="57" s="1"/>
  <c r="L956" i="54"/>
  <c r="L717" i="57" s="1"/>
  <c r="J956" i="54"/>
  <c r="J717" i="57" s="1"/>
  <c r="I956" i="54"/>
  <c r="I717" i="57" s="1"/>
  <c r="H956" i="54"/>
  <c r="H717" i="57" s="1"/>
  <c r="L955" i="54"/>
  <c r="L482" i="57" s="1"/>
  <c r="J955" i="54"/>
  <c r="J482" i="57" s="1"/>
  <c r="I955" i="54"/>
  <c r="I482" i="57" s="1"/>
  <c r="H955" i="54"/>
  <c r="H482" i="57" s="1"/>
  <c r="L954" i="54"/>
  <c r="L497" i="57" s="1"/>
  <c r="J954" i="54"/>
  <c r="J497" i="57" s="1"/>
  <c r="I954" i="54"/>
  <c r="I497" i="57" s="1"/>
  <c r="H954" i="54"/>
  <c r="H497" i="57" s="1"/>
  <c r="L953" i="54"/>
  <c r="L53" i="57" s="1"/>
  <c r="J953" i="54"/>
  <c r="J53" i="57" s="1"/>
  <c r="I953" i="54"/>
  <c r="I53" i="57" s="1"/>
  <c r="H953" i="54"/>
  <c r="H53" i="57" s="1"/>
  <c r="L952" i="54"/>
  <c r="L247" i="57" s="1"/>
  <c r="J952" i="54"/>
  <c r="J247" i="57" s="1"/>
  <c r="I952" i="54"/>
  <c r="I247" i="57" s="1"/>
  <c r="H952" i="54"/>
  <c r="H247" i="57" s="1"/>
  <c r="L951" i="54"/>
  <c r="L113" i="57" s="1"/>
  <c r="J951" i="54"/>
  <c r="J113" i="57" s="1"/>
  <c r="I951" i="54"/>
  <c r="I113" i="57" s="1"/>
  <c r="H951" i="54"/>
  <c r="H113" i="57" s="1"/>
  <c r="L950" i="54"/>
  <c r="L716" i="57" s="1"/>
  <c r="J950" i="54"/>
  <c r="J716" i="57" s="1"/>
  <c r="I950" i="54"/>
  <c r="I716" i="57" s="1"/>
  <c r="H950" i="54"/>
  <c r="H716" i="57" s="1"/>
  <c r="L949" i="54"/>
  <c r="L369" i="57" s="1"/>
  <c r="J949" i="54"/>
  <c r="J369" i="57" s="1"/>
  <c r="I949" i="54"/>
  <c r="I369" i="57" s="1"/>
  <c r="H949" i="54"/>
  <c r="H369" i="57" s="1"/>
  <c r="L948" i="54"/>
  <c r="L170" i="57" s="1"/>
  <c r="J948" i="54"/>
  <c r="J170" i="57" s="1"/>
  <c r="I948" i="54"/>
  <c r="I170" i="57" s="1"/>
  <c r="H948" i="54"/>
  <c r="H170" i="57" s="1"/>
  <c r="L947" i="54"/>
  <c r="L44" i="57" s="1"/>
  <c r="J947" i="54"/>
  <c r="J44" i="57" s="1"/>
  <c r="I947" i="54"/>
  <c r="I44" i="57" s="1"/>
  <c r="H947" i="54"/>
  <c r="H44" i="57" s="1"/>
  <c r="L946" i="54"/>
  <c r="L54" i="57" s="1"/>
  <c r="J946" i="54"/>
  <c r="J54" i="57" s="1"/>
  <c r="L943" i="54"/>
  <c r="J943" i="54"/>
  <c r="I943" i="54"/>
  <c r="H943" i="54"/>
  <c r="L942" i="54"/>
  <c r="J942" i="54"/>
  <c r="I942" i="54"/>
  <c r="H942" i="54"/>
  <c r="L941" i="54"/>
  <c r="J941" i="54"/>
  <c r="I941" i="54"/>
  <c r="H941" i="54"/>
  <c r="L940" i="54"/>
  <c r="J940" i="54"/>
  <c r="I940" i="54"/>
  <c r="H940" i="54"/>
  <c r="L939" i="54"/>
  <c r="J939" i="54"/>
  <c r="I939" i="54"/>
  <c r="H939" i="54"/>
  <c r="L938" i="54"/>
  <c r="J938" i="54"/>
  <c r="I938" i="54"/>
  <c r="H938" i="54"/>
  <c r="L936" i="54"/>
  <c r="L714" i="57" s="1"/>
  <c r="J936" i="54"/>
  <c r="J714" i="57" s="1"/>
  <c r="I936" i="54"/>
  <c r="I714" i="57" s="1"/>
  <c r="H936" i="54"/>
  <c r="H714" i="57" s="1"/>
  <c r="L935" i="54"/>
  <c r="L493" i="57" s="1"/>
  <c r="J935" i="54"/>
  <c r="J493" i="57" s="1"/>
  <c r="I935" i="54"/>
  <c r="I493" i="57" s="1"/>
  <c r="H935" i="54"/>
  <c r="H493" i="57" s="1"/>
  <c r="L934" i="54"/>
  <c r="L381" i="57" s="1"/>
  <c r="J934" i="54"/>
  <c r="J381" i="57" s="1"/>
  <c r="I934" i="54"/>
  <c r="I381" i="57" s="1"/>
  <c r="H934" i="54"/>
  <c r="H381" i="57" s="1"/>
  <c r="L933" i="54"/>
  <c r="L713" i="57" s="1"/>
  <c r="J933" i="54"/>
  <c r="J713" i="57" s="1"/>
  <c r="I933" i="54"/>
  <c r="I713" i="57" s="1"/>
  <c r="H933" i="54"/>
  <c r="H713" i="57" s="1"/>
  <c r="L932" i="54"/>
  <c r="L350" i="57" s="1"/>
  <c r="J932" i="54"/>
  <c r="J350" i="57" s="1"/>
  <c r="I932" i="54"/>
  <c r="I350" i="57" s="1"/>
  <c r="H932" i="54"/>
  <c r="H350" i="57" s="1"/>
  <c r="L931" i="54"/>
  <c r="L712" i="57" s="1"/>
  <c r="J931" i="54"/>
  <c r="J712" i="57" s="1"/>
  <c r="I931" i="54"/>
  <c r="I712" i="57" s="1"/>
  <c r="H931" i="54"/>
  <c r="H712" i="57" s="1"/>
  <c r="L930" i="54"/>
  <c r="L105" i="57" s="1"/>
  <c r="J930" i="54"/>
  <c r="J105" i="57" s="1"/>
  <c r="I930" i="54"/>
  <c r="I105" i="57" s="1"/>
  <c r="H930" i="54"/>
  <c r="H105" i="57" s="1"/>
  <c r="L929" i="54"/>
  <c r="L524" i="57" s="1"/>
  <c r="J929" i="54"/>
  <c r="J524" i="57" s="1"/>
  <c r="I929" i="54"/>
  <c r="I524" i="57" s="1"/>
  <c r="H929" i="54"/>
  <c r="H524" i="57" s="1"/>
  <c r="L928" i="54"/>
  <c r="L75" i="57" s="1"/>
  <c r="J928" i="54"/>
  <c r="J75" i="57" s="1"/>
  <c r="I928" i="54"/>
  <c r="I75" i="57" s="1"/>
  <c r="H928" i="54"/>
  <c r="H75" i="57" s="1"/>
  <c r="L927" i="54"/>
  <c r="L99" i="57" s="1"/>
  <c r="J927" i="54"/>
  <c r="J99" i="57" s="1"/>
  <c r="I927" i="54"/>
  <c r="I99" i="57" s="1"/>
  <c r="H927" i="54"/>
  <c r="H99" i="57" s="1"/>
  <c r="L926" i="54"/>
  <c r="L21" i="57" s="1"/>
  <c r="J926" i="54"/>
  <c r="J21" i="57" s="1"/>
  <c r="I926" i="54"/>
  <c r="I21" i="57" s="1"/>
  <c r="H926" i="54"/>
  <c r="H21" i="57" s="1"/>
  <c r="L925" i="54"/>
  <c r="L67" i="57" s="1"/>
  <c r="J925" i="54"/>
  <c r="J67" i="57" s="1"/>
  <c r="I925" i="54"/>
  <c r="I67" i="57" s="1"/>
  <c r="H925" i="54"/>
  <c r="H67" i="57" s="1"/>
  <c r="L924" i="54"/>
  <c r="L330" i="57" s="1"/>
  <c r="J924" i="54"/>
  <c r="J330" i="57" s="1"/>
  <c r="I924" i="54"/>
  <c r="I330" i="57" s="1"/>
  <c r="H924" i="54"/>
  <c r="H330" i="57" s="1"/>
  <c r="L923" i="54"/>
  <c r="L96" i="57" s="1"/>
  <c r="J923" i="54"/>
  <c r="J96" i="57" s="1"/>
  <c r="I923" i="54"/>
  <c r="I96" i="57" s="1"/>
  <c r="H923" i="54"/>
  <c r="H96" i="57" s="1"/>
  <c r="L922" i="54"/>
  <c r="L98" i="57" s="1"/>
  <c r="J922" i="54"/>
  <c r="J98" i="57" s="1"/>
  <c r="I922" i="54"/>
  <c r="I98" i="57" s="1"/>
  <c r="H922" i="54"/>
  <c r="H98" i="57" s="1"/>
  <c r="L921" i="54"/>
  <c r="L316" i="57" s="1"/>
  <c r="J921" i="54"/>
  <c r="J316" i="57" s="1"/>
  <c r="I921" i="54"/>
  <c r="I316" i="57" s="1"/>
  <c r="H921" i="54"/>
  <c r="H316" i="57" s="1"/>
  <c r="L920" i="54"/>
  <c r="L711" i="57" s="1"/>
  <c r="J920" i="54"/>
  <c r="J711" i="57" s="1"/>
  <c r="I920" i="54"/>
  <c r="I711" i="57" s="1"/>
  <c r="H920" i="54"/>
  <c r="H711" i="57" s="1"/>
  <c r="L919" i="54"/>
  <c r="L42" i="57" s="1"/>
  <c r="J919" i="54"/>
  <c r="J42" i="57" s="1"/>
  <c r="I919" i="54"/>
  <c r="I42" i="57" s="1"/>
  <c r="H919" i="54"/>
  <c r="H42" i="57" s="1"/>
  <c r="L918" i="54"/>
  <c r="L88" i="57" s="1"/>
  <c r="J918" i="54"/>
  <c r="J88" i="57" s="1"/>
  <c r="I918" i="54"/>
  <c r="I88" i="57" s="1"/>
  <c r="H918" i="54"/>
  <c r="H88" i="57" s="1"/>
  <c r="L917" i="54"/>
  <c r="L206" i="57" s="1"/>
  <c r="J917" i="54"/>
  <c r="J206" i="57" s="1"/>
  <c r="I917" i="54"/>
  <c r="I206" i="57" s="1"/>
  <c r="H917" i="54"/>
  <c r="H206" i="57" s="1"/>
  <c r="L916" i="54"/>
  <c r="L317" i="57" s="1"/>
  <c r="J916" i="54"/>
  <c r="J317" i="57" s="1"/>
  <c r="I916" i="54"/>
  <c r="I317" i="57" s="1"/>
  <c r="H916" i="54"/>
  <c r="H317" i="57" s="1"/>
  <c r="L915" i="54"/>
  <c r="L710" i="57" s="1"/>
  <c r="J915" i="54"/>
  <c r="J710" i="57" s="1"/>
  <c r="I915" i="54"/>
  <c r="I710" i="57" s="1"/>
  <c r="H915" i="54"/>
  <c r="H710" i="57" s="1"/>
  <c r="L914" i="54"/>
  <c r="L180" i="57" s="1"/>
  <c r="J914" i="54"/>
  <c r="J180" i="57" s="1"/>
  <c r="I914" i="54"/>
  <c r="I180" i="57" s="1"/>
  <c r="H914" i="54"/>
  <c r="H180" i="57" s="1"/>
  <c r="L913" i="54"/>
  <c r="L127" i="57" s="1"/>
  <c r="J913" i="54"/>
  <c r="J127" i="57" s="1"/>
  <c r="I913" i="54"/>
  <c r="I127" i="57" s="1"/>
  <c r="H913" i="54"/>
  <c r="H127" i="57" s="1"/>
  <c r="L910" i="54"/>
  <c r="J910" i="54"/>
  <c r="I910" i="54"/>
  <c r="H910" i="54"/>
  <c r="L909" i="54"/>
  <c r="J909" i="54"/>
  <c r="I909" i="54"/>
  <c r="H909" i="54"/>
  <c r="L908" i="54"/>
  <c r="J908" i="54"/>
  <c r="I908" i="54"/>
  <c r="H908" i="54"/>
  <c r="L907" i="54"/>
  <c r="J907" i="54"/>
  <c r="I907" i="54"/>
  <c r="H907" i="54"/>
  <c r="L906" i="54"/>
  <c r="J906" i="54"/>
  <c r="I906" i="54"/>
  <c r="H906" i="54"/>
  <c r="L905" i="54"/>
  <c r="J905" i="54"/>
  <c r="I905" i="54"/>
  <c r="H905" i="54"/>
  <c r="L895" i="54"/>
  <c r="L174" i="57" s="1"/>
  <c r="J895" i="54"/>
  <c r="J174" i="57" s="1"/>
  <c r="I895" i="54"/>
  <c r="I174" i="57" s="1"/>
  <c r="H895" i="54"/>
  <c r="H174" i="57" s="1"/>
  <c r="L892" i="54"/>
  <c r="L211" i="57" s="1"/>
  <c r="J892" i="54"/>
  <c r="J211" i="57" s="1"/>
  <c r="I892" i="54"/>
  <c r="I211" i="57" s="1"/>
  <c r="H892" i="54"/>
  <c r="H211" i="57" s="1"/>
  <c r="L891" i="54"/>
  <c r="L51" i="57" s="1"/>
  <c r="J891" i="54"/>
  <c r="J51" i="57" s="1"/>
  <c r="I891" i="54"/>
  <c r="I51" i="57" s="1"/>
  <c r="H891" i="54"/>
  <c r="H51" i="57" s="1"/>
  <c r="L890" i="54"/>
  <c r="L286" i="57" s="1"/>
  <c r="J890" i="54"/>
  <c r="J286" i="57" s="1"/>
  <c r="I890" i="54"/>
  <c r="I286" i="57" s="1"/>
  <c r="H890" i="54"/>
  <c r="H286" i="57" s="1"/>
  <c r="L889" i="54"/>
  <c r="L322" i="57" s="1"/>
  <c r="J889" i="54"/>
  <c r="J322" i="57" s="1"/>
  <c r="I889" i="54"/>
  <c r="I322" i="57" s="1"/>
  <c r="H889" i="54"/>
  <c r="H322" i="57" s="1"/>
  <c r="L888" i="54"/>
  <c r="L307" i="57" s="1"/>
  <c r="J888" i="54"/>
  <c r="J307" i="57" s="1"/>
  <c r="I888" i="54"/>
  <c r="I307" i="57" s="1"/>
  <c r="H888" i="54"/>
  <c r="H307" i="57" s="1"/>
  <c r="L887" i="54"/>
  <c r="L704" i="57" s="1"/>
  <c r="J887" i="54"/>
  <c r="J704" i="57" s="1"/>
  <c r="I887" i="54"/>
  <c r="I704" i="57" s="1"/>
  <c r="H887" i="54"/>
  <c r="H704" i="57" s="1"/>
  <c r="L886" i="54"/>
  <c r="L401" i="57" s="1"/>
  <c r="J886" i="54"/>
  <c r="J401" i="57" s="1"/>
  <c r="I886" i="54"/>
  <c r="I401" i="57" s="1"/>
  <c r="H886" i="54"/>
  <c r="H401" i="57" s="1"/>
  <c r="L885" i="54"/>
  <c r="L311" i="57" s="1"/>
  <c r="J885" i="54"/>
  <c r="J311" i="57" s="1"/>
  <c r="I885" i="54"/>
  <c r="I311" i="57" s="1"/>
  <c r="H885" i="54"/>
  <c r="H311" i="57" s="1"/>
  <c r="L884" i="54"/>
  <c r="L703" i="57" s="1"/>
  <c r="J884" i="54"/>
  <c r="J703" i="57" s="1"/>
  <c r="I884" i="54"/>
  <c r="I703" i="57" s="1"/>
  <c r="H884" i="54"/>
  <c r="H703" i="57" s="1"/>
  <c r="L883" i="54"/>
  <c r="L71" i="57" s="1"/>
  <c r="J883" i="54"/>
  <c r="J71" i="57" s="1"/>
  <c r="I883" i="54"/>
  <c r="I71" i="57" s="1"/>
  <c r="H883" i="54"/>
  <c r="H71" i="57" s="1"/>
  <c r="L882" i="54"/>
  <c r="L209" i="57" s="1"/>
  <c r="J882" i="54"/>
  <c r="J209" i="57" s="1"/>
  <c r="I882" i="54"/>
  <c r="I209" i="57" s="1"/>
  <c r="H882" i="54"/>
  <c r="H209" i="57" s="1"/>
  <c r="L879" i="54"/>
  <c r="J879" i="54"/>
  <c r="I879" i="54"/>
  <c r="H879" i="54"/>
  <c r="L878" i="54"/>
  <c r="J878" i="54"/>
  <c r="I878" i="54"/>
  <c r="H878" i="54"/>
  <c r="L877" i="54"/>
  <c r="J877" i="54"/>
  <c r="I877" i="54"/>
  <c r="H877" i="54"/>
  <c r="L876" i="54"/>
  <c r="J876" i="54"/>
  <c r="I876" i="54"/>
  <c r="H876" i="54"/>
  <c r="L875" i="54"/>
  <c r="J875" i="54"/>
  <c r="I875" i="54"/>
  <c r="H875" i="54"/>
  <c r="L874" i="54"/>
  <c r="J874" i="54"/>
  <c r="I874" i="54"/>
  <c r="H874" i="54"/>
  <c r="L865" i="54"/>
  <c r="L699" i="57" s="1"/>
  <c r="J865" i="54"/>
  <c r="J699" i="57" s="1"/>
  <c r="I865" i="54"/>
  <c r="I699" i="57" s="1"/>
  <c r="H865" i="54"/>
  <c r="H699" i="57" s="1"/>
  <c r="L864" i="54"/>
  <c r="L210" i="57" s="1"/>
  <c r="J864" i="54"/>
  <c r="J210" i="57" s="1"/>
  <c r="I864" i="54"/>
  <c r="I210" i="57" s="1"/>
  <c r="H864" i="54"/>
  <c r="H210" i="57" s="1"/>
  <c r="L863" i="54"/>
  <c r="L267" i="57" s="1"/>
  <c r="J863" i="54"/>
  <c r="J267" i="57" s="1"/>
  <c r="I863" i="54"/>
  <c r="I267" i="57" s="1"/>
  <c r="H863" i="54"/>
  <c r="H267" i="57" s="1"/>
  <c r="L862" i="54"/>
  <c r="L275" i="57" s="1"/>
  <c r="J862" i="54"/>
  <c r="J275" i="57" s="1"/>
  <c r="I862" i="54"/>
  <c r="I275" i="57" s="1"/>
  <c r="H862" i="54"/>
  <c r="H275" i="57" s="1"/>
  <c r="L861" i="54"/>
  <c r="L321" i="57" s="1"/>
  <c r="J861" i="54"/>
  <c r="J321" i="57" s="1"/>
  <c r="I861" i="54"/>
  <c r="I321" i="57" s="1"/>
  <c r="H861" i="54"/>
  <c r="H321" i="57" s="1"/>
  <c r="L860" i="54"/>
  <c r="L138" i="57" s="1"/>
  <c r="J860" i="54"/>
  <c r="J138" i="57" s="1"/>
  <c r="I860" i="54"/>
  <c r="I138" i="57" s="1"/>
  <c r="H860" i="54"/>
  <c r="H138" i="57" s="1"/>
  <c r="L859" i="54"/>
  <c r="L463" i="57" s="1"/>
  <c r="J859" i="54"/>
  <c r="J463" i="57" s="1"/>
  <c r="I859" i="54"/>
  <c r="I463" i="57" s="1"/>
  <c r="H859" i="54"/>
  <c r="H463" i="57" s="1"/>
  <c r="L858" i="54"/>
  <c r="L516" i="57" s="1"/>
  <c r="J858" i="54"/>
  <c r="J516" i="57" s="1"/>
  <c r="I858" i="54"/>
  <c r="I516" i="57" s="1"/>
  <c r="H858" i="54"/>
  <c r="H516" i="57" s="1"/>
  <c r="L857" i="54"/>
  <c r="L390" i="57" s="1"/>
  <c r="J857" i="54"/>
  <c r="J390" i="57" s="1"/>
  <c r="I857" i="54"/>
  <c r="I390" i="57" s="1"/>
  <c r="H857" i="54"/>
  <c r="H390" i="57" s="1"/>
  <c r="L856" i="54"/>
  <c r="L102" i="57" s="1"/>
  <c r="J856" i="54"/>
  <c r="J102" i="57" s="1"/>
  <c r="I856" i="54"/>
  <c r="I102" i="57" s="1"/>
  <c r="H856" i="54"/>
  <c r="H102" i="57" s="1"/>
  <c r="L855" i="54"/>
  <c r="L341" i="57" s="1"/>
  <c r="J855" i="54"/>
  <c r="J341" i="57" s="1"/>
  <c r="I855" i="54"/>
  <c r="I341" i="57" s="1"/>
  <c r="H855" i="54"/>
  <c r="H341" i="57" s="1"/>
  <c r="L854" i="54"/>
  <c r="L160" i="57" s="1"/>
  <c r="J854" i="54"/>
  <c r="J160" i="57" s="1"/>
  <c r="I854" i="54"/>
  <c r="I160" i="57" s="1"/>
  <c r="H854" i="54"/>
  <c r="H160" i="57" s="1"/>
  <c r="L853" i="54"/>
  <c r="L354" i="57" s="1"/>
  <c r="J853" i="54"/>
  <c r="J354" i="57" s="1"/>
  <c r="I853" i="54"/>
  <c r="I354" i="57" s="1"/>
  <c r="H853" i="54"/>
  <c r="H354" i="57" s="1"/>
  <c r="L852" i="54"/>
  <c r="L457" i="57" s="1"/>
  <c r="J852" i="54"/>
  <c r="J457" i="57" s="1"/>
  <c r="I852" i="54"/>
  <c r="I457" i="57" s="1"/>
  <c r="H852" i="54"/>
  <c r="H457" i="57" s="1"/>
  <c r="L851" i="54"/>
  <c r="L521" i="57" s="1"/>
  <c r="J851" i="54"/>
  <c r="J521" i="57" s="1"/>
  <c r="I851" i="54"/>
  <c r="I521" i="57" s="1"/>
  <c r="H851" i="54"/>
  <c r="H521" i="57" s="1"/>
  <c r="L850" i="54"/>
  <c r="L72" i="57" s="1"/>
  <c r="J850" i="54"/>
  <c r="J72" i="57" s="1"/>
  <c r="I850" i="54"/>
  <c r="I72" i="57" s="1"/>
  <c r="H850" i="54"/>
  <c r="H72" i="57" s="1"/>
  <c r="L849" i="54"/>
  <c r="L461" i="57" s="1"/>
  <c r="J849" i="54"/>
  <c r="J461" i="57" s="1"/>
  <c r="I849" i="54"/>
  <c r="I461" i="57" s="1"/>
  <c r="H849" i="54"/>
  <c r="H461" i="57" s="1"/>
  <c r="L848" i="54"/>
  <c r="L287" i="57" s="1"/>
  <c r="J848" i="54"/>
  <c r="J287" i="57" s="1"/>
  <c r="I848" i="54"/>
  <c r="I287" i="57" s="1"/>
  <c r="H848" i="54"/>
  <c r="H287" i="57" s="1"/>
  <c r="L847" i="54"/>
  <c r="L503" i="57" s="1"/>
  <c r="J847" i="54"/>
  <c r="J503" i="57" s="1"/>
  <c r="I847" i="54"/>
  <c r="I503" i="57" s="1"/>
  <c r="H847" i="54"/>
  <c r="H503" i="57" s="1"/>
  <c r="L846" i="54"/>
  <c r="L222" i="57" s="1"/>
  <c r="J846" i="54"/>
  <c r="J222" i="57" s="1"/>
  <c r="I846" i="54"/>
  <c r="I222" i="57" s="1"/>
  <c r="H846" i="54"/>
  <c r="H222" i="57" s="1"/>
  <c r="L845" i="54"/>
  <c r="L515" i="57" s="1"/>
  <c r="J845" i="54"/>
  <c r="J515" i="57" s="1"/>
  <c r="I845" i="54"/>
  <c r="I515" i="57" s="1"/>
  <c r="H845" i="54"/>
  <c r="H515" i="57" s="1"/>
  <c r="L844" i="54"/>
  <c r="L441" i="57" s="1"/>
  <c r="J844" i="54"/>
  <c r="J441" i="57" s="1"/>
  <c r="I844" i="54"/>
  <c r="I441" i="57" s="1"/>
  <c r="H844" i="54"/>
  <c r="H441" i="57" s="1"/>
  <c r="L843" i="54"/>
  <c r="L698" i="57" s="1"/>
  <c r="J843" i="54"/>
  <c r="J698" i="57" s="1"/>
  <c r="I843" i="54"/>
  <c r="I698" i="57" s="1"/>
  <c r="H843" i="54"/>
  <c r="H698" i="57" s="1"/>
  <c r="L839" i="54"/>
  <c r="J839" i="54"/>
  <c r="I839" i="54"/>
  <c r="H839" i="54"/>
  <c r="L838" i="54"/>
  <c r="J838" i="54"/>
  <c r="I838" i="54"/>
  <c r="H838" i="54"/>
  <c r="L837" i="54"/>
  <c r="J837" i="54"/>
  <c r="I837" i="54"/>
  <c r="H837" i="54"/>
  <c r="L836" i="54"/>
  <c r="J836" i="54"/>
  <c r="I836" i="54"/>
  <c r="H836" i="54"/>
  <c r="L835" i="54"/>
  <c r="J835" i="54"/>
  <c r="I835" i="54"/>
  <c r="H835" i="54"/>
  <c r="L444" i="57"/>
  <c r="J444" i="57"/>
  <c r="I444" i="57"/>
  <c r="H444" i="57"/>
  <c r="L380" i="57"/>
  <c r="J380" i="57"/>
  <c r="I380" i="57"/>
  <c r="H380" i="57"/>
  <c r="L525" i="57"/>
  <c r="J525" i="57"/>
  <c r="I525" i="57"/>
  <c r="H525" i="57"/>
  <c r="L822" i="54"/>
  <c r="L417" i="57" s="1"/>
  <c r="J822" i="54"/>
  <c r="J417" i="57" s="1"/>
  <c r="I822" i="54"/>
  <c r="I417" i="57" s="1"/>
  <c r="H822" i="54"/>
  <c r="H417" i="57" s="1"/>
  <c r="L821" i="54"/>
  <c r="L66" i="57" s="1"/>
  <c r="J821" i="54"/>
  <c r="J66" i="57" s="1"/>
  <c r="I821" i="54"/>
  <c r="I66" i="57" s="1"/>
  <c r="H821" i="54"/>
  <c r="H66" i="57" s="1"/>
  <c r="L820" i="54"/>
  <c r="L26" i="57" s="1"/>
  <c r="J820" i="54"/>
  <c r="J26" i="57" s="1"/>
  <c r="I820" i="54"/>
  <c r="I26" i="57" s="1"/>
  <c r="H820" i="54"/>
  <c r="H26" i="57" s="1"/>
  <c r="L819" i="54"/>
  <c r="L695" i="57" s="1"/>
  <c r="J819" i="54"/>
  <c r="J695" i="57" s="1"/>
  <c r="I819" i="54"/>
  <c r="I695" i="57" s="1"/>
  <c r="H819" i="54"/>
  <c r="H695" i="57" s="1"/>
  <c r="L818" i="54"/>
  <c r="L218" i="57" s="1"/>
  <c r="J818" i="54"/>
  <c r="J218" i="57" s="1"/>
  <c r="I818" i="54"/>
  <c r="I218" i="57" s="1"/>
  <c r="H818" i="54"/>
  <c r="H218" i="57" s="1"/>
  <c r="L817" i="54"/>
  <c r="L694" i="57" s="1"/>
  <c r="J817" i="54"/>
  <c r="J694" i="57" s="1"/>
  <c r="I817" i="54"/>
  <c r="I694" i="57" s="1"/>
  <c r="H817" i="54"/>
  <c r="H694" i="57" s="1"/>
  <c r="L816" i="54"/>
  <c r="L470" i="57" s="1"/>
  <c r="J816" i="54"/>
  <c r="J470" i="57" s="1"/>
  <c r="I816" i="54"/>
  <c r="I470" i="57" s="1"/>
  <c r="H816" i="54"/>
  <c r="H470" i="57" s="1"/>
  <c r="L815" i="54"/>
  <c r="L469" i="57" s="1"/>
  <c r="J815" i="54"/>
  <c r="J469" i="57" s="1"/>
  <c r="I815" i="54"/>
  <c r="I469" i="57" s="1"/>
  <c r="H815" i="54"/>
  <c r="H469" i="57" s="1"/>
  <c r="L814" i="54"/>
  <c r="L693" i="57" s="1"/>
  <c r="J814" i="54"/>
  <c r="J693" i="57" s="1"/>
  <c r="I814" i="54"/>
  <c r="I693" i="57" s="1"/>
  <c r="H814" i="54"/>
  <c r="H693" i="57" s="1"/>
  <c r="L813" i="54"/>
  <c r="L692" i="57" s="1"/>
  <c r="J813" i="54"/>
  <c r="J692" i="57" s="1"/>
  <c r="I813" i="54"/>
  <c r="I692" i="57" s="1"/>
  <c r="H813" i="54"/>
  <c r="H692" i="57" s="1"/>
  <c r="L812" i="54"/>
  <c r="L443" i="57" s="1"/>
  <c r="J812" i="54"/>
  <c r="J443" i="57" s="1"/>
  <c r="I812" i="54"/>
  <c r="I443" i="57" s="1"/>
  <c r="H812" i="54"/>
  <c r="H443" i="57" s="1"/>
  <c r="L811" i="54"/>
  <c r="L291" i="57" s="1"/>
  <c r="J811" i="54"/>
  <c r="J291" i="57" s="1"/>
  <c r="I811" i="54"/>
  <c r="I291" i="57" s="1"/>
  <c r="H811" i="54"/>
  <c r="H291" i="57" s="1"/>
  <c r="L810" i="54"/>
  <c r="L238" i="57" s="1"/>
  <c r="J810" i="54"/>
  <c r="J238" i="57" s="1"/>
  <c r="I810" i="54"/>
  <c r="I238" i="57" s="1"/>
  <c r="H810" i="54"/>
  <c r="H238" i="57" s="1"/>
  <c r="L809" i="54"/>
  <c r="L691" i="57" s="1"/>
  <c r="J809" i="54"/>
  <c r="J691" i="57" s="1"/>
  <c r="I809" i="54"/>
  <c r="I691" i="57" s="1"/>
  <c r="H809" i="54"/>
  <c r="H691" i="57" s="1"/>
  <c r="L808" i="54"/>
  <c r="L339" i="57" s="1"/>
  <c r="J808" i="54"/>
  <c r="J339" i="57" s="1"/>
  <c r="I808" i="54"/>
  <c r="I339" i="57" s="1"/>
  <c r="H808" i="54"/>
  <c r="H339" i="57" s="1"/>
  <c r="L807" i="54"/>
  <c r="L690" i="57" s="1"/>
  <c r="J807" i="54"/>
  <c r="J690" i="57" s="1"/>
  <c r="I807" i="54"/>
  <c r="I690" i="57" s="1"/>
  <c r="H807" i="54"/>
  <c r="H690" i="57" s="1"/>
  <c r="L806" i="54"/>
  <c r="L446" i="57" s="1"/>
  <c r="J806" i="54"/>
  <c r="J446" i="57" s="1"/>
  <c r="I806" i="54"/>
  <c r="I446" i="57" s="1"/>
  <c r="H806" i="54"/>
  <c r="H446" i="57" s="1"/>
  <c r="L805" i="54"/>
  <c r="L109" i="57" s="1"/>
  <c r="J805" i="54"/>
  <c r="J109" i="57" s="1"/>
  <c r="I805" i="54"/>
  <c r="I109" i="57" s="1"/>
  <c r="H805" i="54"/>
  <c r="H109" i="57" s="1"/>
  <c r="L804" i="54"/>
  <c r="L362" i="57" s="1"/>
  <c r="J804" i="54"/>
  <c r="J362" i="57" s="1"/>
  <c r="I804" i="54"/>
  <c r="I362" i="57" s="1"/>
  <c r="H804" i="54"/>
  <c r="H362" i="57" s="1"/>
  <c r="L803" i="54"/>
  <c r="L117" i="57" s="1"/>
  <c r="J803" i="54"/>
  <c r="J117" i="57" s="1"/>
  <c r="I803" i="54"/>
  <c r="I117" i="57" s="1"/>
  <c r="H803" i="54"/>
  <c r="H117" i="57" s="1"/>
  <c r="L802" i="54"/>
  <c r="L481" i="57" s="1"/>
  <c r="J802" i="54"/>
  <c r="J481" i="57" s="1"/>
  <c r="I802" i="54"/>
  <c r="I481" i="57" s="1"/>
  <c r="H802" i="54"/>
  <c r="H481" i="57" s="1"/>
  <c r="L801" i="54"/>
  <c r="L269" i="57" s="1"/>
  <c r="J801" i="54"/>
  <c r="J269" i="57" s="1"/>
  <c r="I801" i="54"/>
  <c r="I269" i="57" s="1"/>
  <c r="H801" i="54"/>
  <c r="H269" i="57" s="1"/>
  <c r="L796" i="54"/>
  <c r="J796" i="54"/>
  <c r="I796" i="54"/>
  <c r="H796" i="54"/>
  <c r="L795" i="54"/>
  <c r="J795" i="54"/>
  <c r="I795" i="54"/>
  <c r="H795" i="54"/>
  <c r="L794" i="54"/>
  <c r="J794" i="54"/>
  <c r="I794" i="54"/>
  <c r="H794" i="54"/>
  <c r="L793" i="54"/>
  <c r="J793" i="54"/>
  <c r="I793" i="54"/>
  <c r="H793" i="54"/>
  <c r="L789" i="54"/>
  <c r="L155" i="57" s="1"/>
  <c r="J789" i="54"/>
  <c r="J155" i="57" s="1"/>
  <c r="I789" i="54"/>
  <c r="I155" i="57" s="1"/>
  <c r="H789" i="54"/>
  <c r="H155" i="57" s="1"/>
  <c r="L788" i="54"/>
  <c r="L685" i="57" s="1"/>
  <c r="J788" i="54"/>
  <c r="J685" i="57" s="1"/>
  <c r="I788" i="54"/>
  <c r="I685" i="57" s="1"/>
  <c r="H788" i="54"/>
  <c r="H685" i="57" s="1"/>
  <c r="L787" i="54"/>
  <c r="L684" i="57" s="1"/>
  <c r="J787" i="54"/>
  <c r="J684" i="57" s="1"/>
  <c r="I787" i="54"/>
  <c r="I684" i="57" s="1"/>
  <c r="H787" i="54"/>
  <c r="H684" i="57" s="1"/>
  <c r="L786" i="54"/>
  <c r="L683" i="57" s="1"/>
  <c r="J786" i="54"/>
  <c r="J683" i="57" s="1"/>
  <c r="I786" i="54"/>
  <c r="I683" i="57" s="1"/>
  <c r="H786" i="54"/>
  <c r="H683" i="57" s="1"/>
  <c r="L785" i="54"/>
  <c r="L20" i="57" s="1"/>
  <c r="J785" i="54"/>
  <c r="J20" i="57" s="1"/>
  <c r="I785" i="54"/>
  <c r="I20" i="57" s="1"/>
  <c r="H785" i="54"/>
  <c r="H20" i="57" s="1"/>
  <c r="L784" i="54"/>
  <c r="L140" i="57" s="1"/>
  <c r="J784" i="54"/>
  <c r="J140" i="57" s="1"/>
  <c r="I784" i="54"/>
  <c r="I140" i="57" s="1"/>
  <c r="H784" i="54"/>
  <c r="H140" i="57" s="1"/>
  <c r="L783" i="54"/>
  <c r="L35" i="57" s="1"/>
  <c r="J783" i="54"/>
  <c r="J35" i="57" s="1"/>
  <c r="I783" i="54"/>
  <c r="I35" i="57" s="1"/>
  <c r="H783" i="54"/>
  <c r="H35" i="57" s="1"/>
  <c r="L782" i="54"/>
  <c r="L682" i="57" s="1"/>
  <c r="J782" i="54"/>
  <c r="J682" i="57" s="1"/>
  <c r="I782" i="54"/>
  <c r="I682" i="57" s="1"/>
  <c r="H782" i="54"/>
  <c r="H682" i="57" s="1"/>
  <c r="L781" i="54"/>
  <c r="L388" i="57" s="1"/>
  <c r="J781" i="54"/>
  <c r="J388" i="57" s="1"/>
  <c r="I781" i="54"/>
  <c r="I388" i="57" s="1"/>
  <c r="H781" i="54"/>
  <c r="H388" i="57" s="1"/>
  <c r="L780" i="54"/>
  <c r="L119" i="57" s="1"/>
  <c r="J780" i="54"/>
  <c r="J119" i="57" s="1"/>
  <c r="I780" i="54"/>
  <c r="I119" i="57" s="1"/>
  <c r="H780" i="54"/>
  <c r="H119" i="57" s="1"/>
  <c r="L779" i="54"/>
  <c r="L681" i="57" s="1"/>
  <c r="J779" i="54"/>
  <c r="J681" i="57" s="1"/>
  <c r="I779" i="54"/>
  <c r="I681" i="57" s="1"/>
  <c r="H779" i="54"/>
  <c r="H681" i="57" s="1"/>
  <c r="L778" i="54"/>
  <c r="L76" i="57" s="1"/>
  <c r="J778" i="54"/>
  <c r="J76" i="57" s="1"/>
  <c r="I778" i="54"/>
  <c r="I76" i="57" s="1"/>
  <c r="H778" i="54"/>
  <c r="H76" i="57" s="1"/>
  <c r="L777" i="54"/>
  <c r="L41" i="57" s="1"/>
  <c r="J777" i="54"/>
  <c r="J41" i="57" s="1"/>
  <c r="I777" i="54"/>
  <c r="I41" i="57" s="1"/>
  <c r="H777" i="54"/>
  <c r="H41" i="57" s="1"/>
  <c r="L776" i="54"/>
  <c r="L395" i="57" s="1"/>
  <c r="J776" i="54"/>
  <c r="J395" i="57" s="1"/>
  <c r="I776" i="54"/>
  <c r="I395" i="57" s="1"/>
  <c r="H776" i="54"/>
  <c r="H395" i="57" s="1"/>
  <c r="L775" i="54"/>
  <c r="L379" i="57" s="1"/>
  <c r="J775" i="54"/>
  <c r="J379" i="57" s="1"/>
  <c r="I775" i="54"/>
  <c r="I379" i="57" s="1"/>
  <c r="H775" i="54"/>
  <c r="H379" i="57" s="1"/>
  <c r="L774" i="54"/>
  <c r="L680" i="57" s="1"/>
  <c r="J774" i="54"/>
  <c r="J680" i="57" s="1"/>
  <c r="I774" i="54"/>
  <c r="I680" i="57" s="1"/>
  <c r="H774" i="54"/>
  <c r="H680" i="57" s="1"/>
  <c r="L773" i="54"/>
  <c r="L436" i="57" s="1"/>
  <c r="J773" i="54"/>
  <c r="J436" i="57" s="1"/>
  <c r="I773" i="54"/>
  <c r="I436" i="57" s="1"/>
  <c r="H773" i="54"/>
  <c r="H436" i="57" s="1"/>
  <c r="L772" i="54"/>
  <c r="L679" i="57" s="1"/>
  <c r="J772" i="54"/>
  <c r="J679" i="57" s="1"/>
  <c r="I772" i="54"/>
  <c r="I679" i="57" s="1"/>
  <c r="H772" i="54"/>
  <c r="H679" i="57" s="1"/>
  <c r="L771" i="54"/>
  <c r="L123" i="57" s="1"/>
  <c r="J771" i="54"/>
  <c r="J123" i="57" s="1"/>
  <c r="I771" i="54"/>
  <c r="I123" i="57" s="1"/>
  <c r="H771" i="54"/>
  <c r="H123" i="57" s="1"/>
  <c r="L770" i="54"/>
  <c r="L185" i="57" s="1"/>
  <c r="J770" i="54"/>
  <c r="J185" i="57" s="1"/>
  <c r="I770" i="54"/>
  <c r="I185" i="57" s="1"/>
  <c r="H770" i="54"/>
  <c r="H185" i="57" s="1"/>
  <c r="L769" i="54"/>
  <c r="L203" i="57" s="1"/>
  <c r="J769" i="54"/>
  <c r="J203" i="57" s="1"/>
  <c r="I769" i="54"/>
  <c r="I203" i="57" s="1"/>
  <c r="H769" i="54"/>
  <c r="H203" i="57" s="1"/>
  <c r="L768" i="54"/>
  <c r="L162" i="57" s="1"/>
  <c r="J768" i="54"/>
  <c r="J162" i="57" s="1"/>
  <c r="I768" i="54"/>
  <c r="I162" i="57" s="1"/>
  <c r="H768" i="54"/>
  <c r="H162" i="57" s="1"/>
  <c r="L767" i="54"/>
  <c r="L678" i="57" s="1"/>
  <c r="J767" i="54"/>
  <c r="J678" i="57" s="1"/>
  <c r="I767" i="54"/>
  <c r="I678" i="57" s="1"/>
  <c r="H767" i="54"/>
  <c r="H678" i="57" s="1"/>
  <c r="L766" i="54"/>
  <c r="L418" i="57" s="1"/>
  <c r="J766" i="54"/>
  <c r="J418" i="57" s="1"/>
  <c r="I766" i="54"/>
  <c r="I418" i="57" s="1"/>
  <c r="H766" i="54"/>
  <c r="H418" i="57" s="1"/>
  <c r="L763" i="54"/>
  <c r="J763" i="54"/>
  <c r="I763" i="54"/>
  <c r="H763" i="54"/>
  <c r="L762" i="54"/>
  <c r="J762" i="54"/>
  <c r="I762" i="54"/>
  <c r="H762" i="54"/>
  <c r="L761" i="54"/>
  <c r="J761" i="54"/>
  <c r="I761" i="54"/>
  <c r="H761" i="54"/>
  <c r="L760" i="54"/>
  <c r="J760" i="54"/>
  <c r="I760" i="54"/>
  <c r="H760" i="54"/>
  <c r="L759" i="54"/>
  <c r="J759" i="54"/>
  <c r="I759" i="54"/>
  <c r="H759" i="54"/>
  <c r="L758" i="54"/>
  <c r="J758" i="54"/>
  <c r="I758" i="54"/>
  <c r="H758" i="54"/>
  <c r="L757" i="54"/>
  <c r="J757" i="54"/>
  <c r="I757" i="54"/>
  <c r="H757" i="54"/>
  <c r="L756" i="54"/>
  <c r="J756" i="54"/>
  <c r="I756" i="54"/>
  <c r="H756" i="54"/>
  <c r="L748" i="54"/>
  <c r="L672" i="57" s="1"/>
  <c r="J748" i="54"/>
  <c r="J672" i="57" s="1"/>
  <c r="I748" i="54"/>
  <c r="I672" i="57" s="1"/>
  <c r="H748" i="54"/>
  <c r="H672" i="57" s="1"/>
  <c r="L747" i="54"/>
  <c r="L671" i="57" s="1"/>
  <c r="J747" i="54"/>
  <c r="J671" i="57" s="1"/>
  <c r="I747" i="54"/>
  <c r="I671" i="57" s="1"/>
  <c r="H747" i="54"/>
  <c r="H671" i="57" s="1"/>
  <c r="L746" i="54"/>
  <c r="L193" i="57" s="1"/>
  <c r="J746" i="54"/>
  <c r="J193" i="57" s="1"/>
  <c r="I746" i="54"/>
  <c r="I193" i="57" s="1"/>
  <c r="H746" i="54"/>
  <c r="H193" i="57" s="1"/>
  <c r="L745" i="54"/>
  <c r="L513" i="57" s="1"/>
  <c r="J745" i="54"/>
  <c r="J513" i="57" s="1"/>
  <c r="I745" i="54"/>
  <c r="I513" i="57" s="1"/>
  <c r="H745" i="54"/>
  <c r="H513" i="57" s="1"/>
  <c r="L744" i="54"/>
  <c r="L670" i="57" s="1"/>
  <c r="J744" i="54"/>
  <c r="J670" i="57" s="1"/>
  <c r="I744" i="54"/>
  <c r="I670" i="57" s="1"/>
  <c r="H744" i="54"/>
  <c r="H670" i="57" s="1"/>
  <c r="L743" i="54"/>
  <c r="L146" i="57" s="1"/>
  <c r="J743" i="54"/>
  <c r="J146" i="57" s="1"/>
  <c r="I743" i="54"/>
  <c r="I146" i="57" s="1"/>
  <c r="H743" i="54"/>
  <c r="H146" i="57" s="1"/>
  <c r="L742" i="54"/>
  <c r="L224" i="57" s="1"/>
  <c r="J742" i="54"/>
  <c r="J224" i="57" s="1"/>
  <c r="I742" i="54"/>
  <c r="I224" i="57" s="1"/>
  <c r="H742" i="54"/>
  <c r="H224" i="57" s="1"/>
  <c r="L741" i="54"/>
  <c r="L34" i="57" s="1"/>
  <c r="J741" i="54"/>
  <c r="J34" i="57" s="1"/>
  <c r="I741" i="54"/>
  <c r="I34" i="57" s="1"/>
  <c r="H741" i="54"/>
  <c r="H34" i="57" s="1"/>
  <c r="L740" i="54"/>
  <c r="L225" i="57" s="1"/>
  <c r="J740" i="54"/>
  <c r="J225" i="57" s="1"/>
  <c r="I740" i="54"/>
  <c r="I225" i="57" s="1"/>
  <c r="H740" i="54"/>
  <c r="H225" i="57" s="1"/>
  <c r="L739" i="54"/>
  <c r="L79" i="57" s="1"/>
  <c r="J739" i="54"/>
  <c r="J79" i="57" s="1"/>
  <c r="I739" i="54"/>
  <c r="I79" i="57" s="1"/>
  <c r="H739" i="54"/>
  <c r="H79" i="57" s="1"/>
  <c r="L738" i="54"/>
  <c r="L416" i="57" s="1"/>
  <c r="J738" i="54"/>
  <c r="J416" i="57" s="1"/>
  <c r="I738" i="54"/>
  <c r="I416" i="57" s="1"/>
  <c r="H738" i="54"/>
  <c r="H416" i="57" s="1"/>
  <c r="L737" i="54"/>
  <c r="L128" i="57" s="1"/>
  <c r="J737" i="54"/>
  <c r="J128" i="57" s="1"/>
  <c r="I737" i="54"/>
  <c r="I128" i="57" s="1"/>
  <c r="H737" i="54"/>
  <c r="H128" i="57" s="1"/>
  <c r="L736" i="54"/>
  <c r="L473" i="57" s="1"/>
  <c r="J736" i="54"/>
  <c r="J473" i="57" s="1"/>
  <c r="I736" i="54"/>
  <c r="I473" i="57" s="1"/>
  <c r="H736" i="54"/>
  <c r="H473" i="57" s="1"/>
  <c r="L735" i="54"/>
  <c r="L295" i="57" s="1"/>
  <c r="J735" i="54"/>
  <c r="J295" i="57" s="1"/>
  <c r="I735" i="54"/>
  <c r="I295" i="57" s="1"/>
  <c r="H735" i="54"/>
  <c r="H295" i="57" s="1"/>
  <c r="L734" i="54"/>
  <c r="L200" i="57" s="1"/>
  <c r="J734" i="54"/>
  <c r="J200" i="57" s="1"/>
  <c r="I734" i="54"/>
  <c r="I200" i="57" s="1"/>
  <c r="H734" i="54"/>
  <c r="H200" i="57" s="1"/>
  <c r="L733" i="54"/>
  <c r="L45" i="57" s="1"/>
  <c r="J733" i="54"/>
  <c r="J45" i="57" s="1"/>
  <c r="I733" i="54"/>
  <c r="I45" i="57" s="1"/>
  <c r="H733" i="54"/>
  <c r="H45" i="57" s="1"/>
  <c r="L732" i="54"/>
  <c r="L90" i="57" s="1"/>
  <c r="J732" i="54"/>
  <c r="J90" i="57" s="1"/>
  <c r="I732" i="54"/>
  <c r="I90" i="57" s="1"/>
  <c r="H732" i="54"/>
  <c r="H90" i="57" s="1"/>
  <c r="L731" i="54"/>
  <c r="L399" i="57" s="1"/>
  <c r="J731" i="54"/>
  <c r="J399" i="57" s="1"/>
  <c r="I731" i="54"/>
  <c r="I399" i="57" s="1"/>
  <c r="H731" i="54"/>
  <c r="H399" i="57" s="1"/>
  <c r="L730" i="54"/>
  <c r="L239" i="57" s="1"/>
  <c r="J730" i="54"/>
  <c r="J239" i="57" s="1"/>
  <c r="I730" i="54"/>
  <c r="I239" i="57" s="1"/>
  <c r="H730" i="54"/>
  <c r="H239" i="57" s="1"/>
  <c r="L727" i="54"/>
  <c r="J727" i="54"/>
  <c r="I727" i="54"/>
  <c r="H727" i="54"/>
  <c r="L726" i="54"/>
  <c r="J726" i="54"/>
  <c r="I726" i="54"/>
  <c r="H726" i="54"/>
  <c r="L725" i="54"/>
  <c r="J725" i="54"/>
  <c r="I725" i="54"/>
  <c r="H725" i="54"/>
  <c r="L724" i="54"/>
  <c r="J724" i="54"/>
  <c r="I724" i="54"/>
  <c r="H724" i="54"/>
  <c r="L723" i="54"/>
  <c r="J723" i="54"/>
  <c r="I723" i="54"/>
  <c r="H723" i="54"/>
  <c r="L722" i="54"/>
  <c r="J722" i="54"/>
  <c r="I722" i="54"/>
  <c r="H722" i="54"/>
  <c r="L710" i="54"/>
  <c r="L229" i="57" s="1"/>
  <c r="J710" i="54"/>
  <c r="J229" i="57" s="1"/>
  <c r="I710" i="54"/>
  <c r="I229" i="57" s="1"/>
  <c r="H710" i="54"/>
  <c r="H229" i="57" s="1"/>
  <c r="L707" i="54"/>
  <c r="L237" i="57" s="1"/>
  <c r="J707" i="54"/>
  <c r="J237" i="57" s="1"/>
  <c r="I707" i="54"/>
  <c r="I237" i="57" s="1"/>
  <c r="H707" i="54"/>
  <c r="H237" i="57" s="1"/>
  <c r="L706" i="54"/>
  <c r="L406" i="57" s="1"/>
  <c r="J706" i="54"/>
  <c r="J406" i="57" s="1"/>
  <c r="I706" i="54"/>
  <c r="I406" i="57" s="1"/>
  <c r="H706" i="54"/>
  <c r="H406" i="57" s="1"/>
  <c r="L705" i="54"/>
  <c r="L667" i="57" s="1"/>
  <c r="J705" i="54"/>
  <c r="J667" i="57" s="1"/>
  <c r="I705" i="54"/>
  <c r="I667" i="57" s="1"/>
  <c r="H705" i="54"/>
  <c r="H667" i="57" s="1"/>
  <c r="L704" i="54"/>
  <c r="L29" i="57" s="1"/>
  <c r="J704" i="54"/>
  <c r="J29" i="57" s="1"/>
  <c r="I704" i="54"/>
  <c r="I29" i="57" s="1"/>
  <c r="H704" i="54"/>
  <c r="H29" i="57" s="1"/>
  <c r="L703" i="54"/>
  <c r="L432" i="57" s="1"/>
  <c r="J703" i="54"/>
  <c r="J432" i="57" s="1"/>
  <c r="I703" i="54"/>
  <c r="I432" i="57" s="1"/>
  <c r="H703" i="54"/>
  <c r="H432" i="57" s="1"/>
  <c r="L702" i="54"/>
  <c r="L320" i="57" s="1"/>
  <c r="J702" i="54"/>
  <c r="J320" i="57" s="1"/>
  <c r="I702" i="54"/>
  <c r="I320" i="57" s="1"/>
  <c r="H702" i="54"/>
  <c r="H320" i="57" s="1"/>
  <c r="L701" i="54"/>
  <c r="L666" i="57" s="1"/>
  <c r="J701" i="54"/>
  <c r="J666" i="57" s="1"/>
  <c r="I701" i="54"/>
  <c r="I666" i="57" s="1"/>
  <c r="H701" i="54"/>
  <c r="H666" i="57" s="1"/>
  <c r="L700" i="54"/>
  <c r="L274" i="57" s="1"/>
  <c r="J700" i="54"/>
  <c r="J274" i="57" s="1"/>
  <c r="I700" i="54"/>
  <c r="I274" i="57" s="1"/>
  <c r="H700" i="54"/>
  <c r="H274" i="57" s="1"/>
  <c r="L699" i="54"/>
  <c r="L77" i="57" s="1"/>
  <c r="J699" i="54"/>
  <c r="J77" i="57" s="1"/>
  <c r="I699" i="54"/>
  <c r="I77" i="57" s="1"/>
  <c r="H699" i="54"/>
  <c r="H77" i="57" s="1"/>
  <c r="L698" i="54"/>
  <c r="L665" i="57" s="1"/>
  <c r="J698" i="54"/>
  <c r="J665" i="57" s="1"/>
  <c r="I698" i="54"/>
  <c r="I665" i="57" s="1"/>
  <c r="H698" i="54"/>
  <c r="H665" i="57" s="1"/>
  <c r="L697" i="54"/>
  <c r="L305" i="57" s="1"/>
  <c r="J697" i="54"/>
  <c r="J305" i="57" s="1"/>
  <c r="I697" i="54"/>
  <c r="I305" i="57" s="1"/>
  <c r="H697" i="54"/>
  <c r="H305" i="57" s="1"/>
  <c r="L696" i="54"/>
  <c r="L664" i="57" s="1"/>
  <c r="J696" i="54"/>
  <c r="J664" i="57" s="1"/>
  <c r="I696" i="54"/>
  <c r="I664" i="57" s="1"/>
  <c r="H696" i="54"/>
  <c r="H664" i="57" s="1"/>
  <c r="L695" i="54"/>
  <c r="L215" i="57" s="1"/>
  <c r="J695" i="54"/>
  <c r="J215" i="57" s="1"/>
  <c r="I695" i="54"/>
  <c r="I215" i="57" s="1"/>
  <c r="H695" i="54"/>
  <c r="H215" i="57" s="1"/>
  <c r="L694" i="54"/>
  <c r="L55" i="57" s="1"/>
  <c r="J694" i="54"/>
  <c r="J55" i="57" s="1"/>
  <c r="I694" i="54"/>
  <c r="I55" i="57" s="1"/>
  <c r="H694" i="54"/>
  <c r="H55" i="57" s="1"/>
  <c r="L693" i="54"/>
  <c r="L23" i="57" s="1"/>
  <c r="J693" i="54"/>
  <c r="J23" i="57" s="1"/>
  <c r="I693" i="54"/>
  <c r="I23" i="57" s="1"/>
  <c r="H693" i="54"/>
  <c r="H23" i="57" s="1"/>
  <c r="L692" i="54"/>
  <c r="L494" i="57" s="1"/>
  <c r="J692" i="54"/>
  <c r="J494" i="57" s="1"/>
  <c r="I692" i="54"/>
  <c r="I494" i="57" s="1"/>
  <c r="H692" i="54"/>
  <c r="H494" i="57" s="1"/>
  <c r="L691" i="54"/>
  <c r="L507" i="57" s="1"/>
  <c r="J691" i="54"/>
  <c r="J507" i="57" s="1"/>
  <c r="I691" i="54"/>
  <c r="I507" i="57" s="1"/>
  <c r="H691" i="54"/>
  <c r="H507" i="57" s="1"/>
  <c r="L688" i="54"/>
  <c r="J688" i="54"/>
  <c r="I688" i="54"/>
  <c r="H688" i="54"/>
  <c r="L687" i="54"/>
  <c r="J687" i="54"/>
  <c r="I687" i="54"/>
  <c r="H687" i="54"/>
  <c r="L686" i="54"/>
  <c r="J686" i="54"/>
  <c r="I686" i="54"/>
  <c r="H686" i="54"/>
  <c r="L685" i="54"/>
  <c r="J685" i="54"/>
  <c r="I685" i="54"/>
  <c r="H685" i="54"/>
  <c r="L684" i="54"/>
  <c r="J684" i="54"/>
  <c r="I684" i="54"/>
  <c r="H684" i="54"/>
  <c r="L676" i="54"/>
  <c r="L167" i="57" s="1"/>
  <c r="J676" i="54"/>
  <c r="J167" i="57" s="1"/>
  <c r="I676" i="54"/>
  <c r="I167" i="57" s="1"/>
  <c r="H676" i="54"/>
  <c r="H167" i="57" s="1"/>
  <c r="L675" i="54"/>
  <c r="L132" i="57" s="1"/>
  <c r="J675" i="54"/>
  <c r="J132" i="57" s="1"/>
  <c r="I675" i="54"/>
  <c r="I132" i="57" s="1"/>
  <c r="H675" i="54"/>
  <c r="H132" i="57" s="1"/>
  <c r="L674" i="54"/>
  <c r="L489" i="57" s="1"/>
  <c r="J674" i="54"/>
  <c r="J489" i="57" s="1"/>
  <c r="I674" i="54"/>
  <c r="I489" i="57" s="1"/>
  <c r="H674" i="54"/>
  <c r="H489" i="57" s="1"/>
  <c r="L673" i="54"/>
  <c r="L422" i="57" s="1"/>
  <c r="J673" i="54"/>
  <c r="J422" i="57" s="1"/>
  <c r="I673" i="54"/>
  <c r="I422" i="57" s="1"/>
  <c r="H673" i="54"/>
  <c r="H422" i="57" s="1"/>
  <c r="L672" i="54"/>
  <c r="L453" i="57" s="1"/>
  <c r="J672" i="54"/>
  <c r="J453" i="57" s="1"/>
  <c r="I672" i="54"/>
  <c r="I453" i="57" s="1"/>
  <c r="H672" i="54"/>
  <c r="H453" i="57" s="1"/>
  <c r="L671" i="54"/>
  <c r="L661" i="57" s="1"/>
  <c r="J671" i="54"/>
  <c r="J661" i="57" s="1"/>
  <c r="I671" i="54"/>
  <c r="I661" i="57" s="1"/>
  <c r="H671" i="54"/>
  <c r="H661" i="57" s="1"/>
  <c r="L670" i="54"/>
  <c r="L358" i="57" s="1"/>
  <c r="J670" i="54"/>
  <c r="J358" i="57" s="1"/>
  <c r="I670" i="54"/>
  <c r="I358" i="57" s="1"/>
  <c r="H670" i="54"/>
  <c r="H358" i="57" s="1"/>
  <c r="L669" i="54"/>
  <c r="L62" i="57" s="1"/>
  <c r="J669" i="54"/>
  <c r="J62" i="57" s="1"/>
  <c r="I669" i="54"/>
  <c r="I62" i="57" s="1"/>
  <c r="H669" i="54"/>
  <c r="H62" i="57" s="1"/>
  <c r="L668" i="54"/>
  <c r="L660" i="57" s="1"/>
  <c r="J668" i="54"/>
  <c r="J660" i="57" s="1"/>
  <c r="I668" i="54"/>
  <c r="I660" i="57" s="1"/>
  <c r="H668" i="54"/>
  <c r="H660" i="57" s="1"/>
  <c r="L667" i="54"/>
  <c r="L14" i="57" s="1"/>
  <c r="J667" i="54"/>
  <c r="J14" i="57" s="1"/>
  <c r="I667" i="54"/>
  <c r="I14" i="57" s="1"/>
  <c r="H667" i="54"/>
  <c r="H14" i="57" s="1"/>
  <c r="L666" i="54"/>
  <c r="L659" i="57" s="1"/>
  <c r="J666" i="54"/>
  <c r="J659" i="57" s="1"/>
  <c r="I666" i="54"/>
  <c r="I659" i="57" s="1"/>
  <c r="H666" i="54"/>
  <c r="H659" i="57" s="1"/>
  <c r="L665" i="54"/>
  <c r="L171" i="57" s="1"/>
  <c r="J665" i="54"/>
  <c r="J171" i="57" s="1"/>
  <c r="I665" i="54"/>
  <c r="I171" i="57" s="1"/>
  <c r="H665" i="54"/>
  <c r="H171" i="57" s="1"/>
  <c r="L664" i="54"/>
  <c r="L658" i="57" s="1"/>
  <c r="J664" i="54"/>
  <c r="J658" i="57" s="1"/>
  <c r="I664" i="54"/>
  <c r="I658" i="57" s="1"/>
  <c r="H664" i="54"/>
  <c r="H658" i="57" s="1"/>
  <c r="L663" i="54"/>
  <c r="L82" i="57" s="1"/>
  <c r="J663" i="54"/>
  <c r="J82" i="57" s="1"/>
  <c r="I663" i="54"/>
  <c r="I82" i="57" s="1"/>
  <c r="H663" i="54"/>
  <c r="H82" i="57" s="1"/>
  <c r="L662" i="54"/>
  <c r="L474" i="57" s="1"/>
  <c r="J662" i="54"/>
  <c r="J474" i="57" s="1"/>
  <c r="I662" i="54"/>
  <c r="I474" i="57" s="1"/>
  <c r="H662" i="54"/>
  <c r="H474" i="57" s="1"/>
  <c r="L661" i="54"/>
  <c r="L188" i="57" s="1"/>
  <c r="J661" i="54"/>
  <c r="J188" i="57" s="1"/>
  <c r="I661" i="54"/>
  <c r="I188" i="57" s="1"/>
  <c r="H661" i="54"/>
  <c r="H188" i="57" s="1"/>
  <c r="L660" i="54"/>
  <c r="L8" i="57" s="1"/>
  <c r="J660" i="54"/>
  <c r="J8" i="57" s="1"/>
  <c r="I660" i="54"/>
  <c r="I8" i="57" s="1"/>
  <c r="H660" i="54"/>
  <c r="H8" i="57" s="1"/>
  <c r="L659" i="54"/>
  <c r="L297" i="57" s="1"/>
  <c r="J659" i="54"/>
  <c r="J297" i="57" s="1"/>
  <c r="I659" i="54"/>
  <c r="I297" i="57" s="1"/>
  <c r="H659" i="54"/>
  <c r="H297" i="57" s="1"/>
  <c r="L658" i="54"/>
  <c r="L178" i="57" s="1"/>
  <c r="J658" i="54"/>
  <c r="J178" i="57" s="1"/>
  <c r="I658" i="54"/>
  <c r="I178" i="57" s="1"/>
  <c r="H658" i="54"/>
  <c r="H178" i="57" s="1"/>
  <c r="L657" i="54"/>
  <c r="L236" i="57" s="1"/>
  <c r="J657" i="54"/>
  <c r="J236" i="57" s="1"/>
  <c r="I657" i="54"/>
  <c r="I236" i="57" s="1"/>
  <c r="H657" i="54"/>
  <c r="H236" i="57" s="1"/>
  <c r="L656" i="54"/>
  <c r="L477" i="57" s="1"/>
  <c r="J656" i="54"/>
  <c r="J477" i="57" s="1"/>
  <c r="I656" i="54"/>
  <c r="I477" i="57" s="1"/>
  <c r="H656" i="54"/>
  <c r="H477" i="57" s="1"/>
  <c r="L655" i="54"/>
  <c r="L194" i="57" s="1"/>
  <c r="J655" i="54"/>
  <c r="J194" i="57" s="1"/>
  <c r="I655" i="54"/>
  <c r="I194" i="57" s="1"/>
  <c r="H655" i="54"/>
  <c r="H194" i="57" s="1"/>
  <c r="L654" i="54"/>
  <c r="L657" i="57" s="1"/>
  <c r="J654" i="54"/>
  <c r="J657" i="57" s="1"/>
  <c r="I654" i="54"/>
  <c r="I657" i="57" s="1"/>
  <c r="H654" i="54"/>
  <c r="H657" i="57" s="1"/>
  <c r="L653" i="54"/>
  <c r="L78" i="57" s="1"/>
  <c r="J653" i="54"/>
  <c r="J78" i="57" s="1"/>
  <c r="I653" i="54"/>
  <c r="I78" i="57" s="1"/>
  <c r="H653" i="54"/>
  <c r="H78" i="57" s="1"/>
  <c r="L652" i="54"/>
  <c r="L517" i="57" s="1"/>
  <c r="J652" i="54"/>
  <c r="J517" i="57" s="1"/>
  <c r="I652" i="54"/>
  <c r="I517" i="57" s="1"/>
  <c r="H652" i="54"/>
  <c r="H517" i="57" s="1"/>
  <c r="L649" i="54"/>
  <c r="J649" i="54"/>
  <c r="I649" i="54"/>
  <c r="H649" i="54"/>
  <c r="L648" i="54"/>
  <c r="J648" i="54"/>
  <c r="I648" i="54"/>
  <c r="H648" i="54"/>
  <c r="L647" i="54"/>
  <c r="L655" i="57" s="1"/>
  <c r="J647" i="54"/>
  <c r="J655" i="57" s="1"/>
  <c r="I647" i="54"/>
  <c r="I655" i="57" s="1"/>
  <c r="H647" i="54"/>
  <c r="H655" i="57" s="1"/>
  <c r="L646" i="54"/>
  <c r="J646" i="54"/>
  <c r="I646" i="54"/>
  <c r="H646" i="54"/>
  <c r="L645" i="54"/>
  <c r="J645" i="54"/>
  <c r="I645" i="54"/>
  <c r="H645" i="54"/>
  <c r="L644" i="54"/>
  <c r="J644" i="54"/>
  <c r="I644" i="54"/>
  <c r="H644" i="54"/>
  <c r="L639" i="54"/>
  <c r="L654" i="57" s="1"/>
  <c r="J639" i="54"/>
  <c r="J654" i="57" s="1"/>
  <c r="I639" i="54"/>
  <c r="I654" i="57" s="1"/>
  <c r="H639" i="54"/>
  <c r="H654" i="57" s="1"/>
  <c r="L638" i="54"/>
  <c r="L505" i="57" s="1"/>
  <c r="J638" i="54"/>
  <c r="J505" i="57" s="1"/>
  <c r="I638" i="54"/>
  <c r="I505" i="57" s="1"/>
  <c r="H638" i="54"/>
  <c r="H505" i="57" s="1"/>
  <c r="L637" i="54"/>
  <c r="L653" i="57" s="1"/>
  <c r="J637" i="54"/>
  <c r="J653" i="57" s="1"/>
  <c r="I637" i="54"/>
  <c r="I653" i="57" s="1"/>
  <c r="H637" i="54"/>
  <c r="H653" i="57" s="1"/>
  <c r="L636" i="54"/>
  <c r="L431" i="57" s="1"/>
  <c r="J636" i="54"/>
  <c r="J431" i="57" s="1"/>
  <c r="I636" i="54"/>
  <c r="I431" i="57" s="1"/>
  <c r="H636" i="54"/>
  <c r="H431" i="57" s="1"/>
  <c r="L635" i="54"/>
  <c r="L240" i="57" s="1"/>
  <c r="J635" i="54"/>
  <c r="J240" i="57" s="1"/>
  <c r="I635" i="54"/>
  <c r="I240" i="57" s="1"/>
  <c r="H635" i="54"/>
  <c r="H240" i="57" s="1"/>
  <c r="L634" i="54"/>
  <c r="L315" i="57" s="1"/>
  <c r="J634" i="54"/>
  <c r="J315" i="57" s="1"/>
  <c r="I634" i="54"/>
  <c r="I315" i="57" s="1"/>
  <c r="H634" i="54"/>
  <c r="H315" i="57" s="1"/>
  <c r="L633" i="54"/>
  <c r="L404" i="57" s="1"/>
  <c r="J633" i="54"/>
  <c r="J404" i="57" s="1"/>
  <c r="I633" i="54"/>
  <c r="I404" i="57" s="1"/>
  <c r="H633" i="54"/>
  <c r="H404" i="57" s="1"/>
  <c r="L632" i="54"/>
  <c r="L652" i="57" s="1"/>
  <c r="J632" i="54"/>
  <c r="J652" i="57" s="1"/>
  <c r="I632" i="54"/>
  <c r="I652" i="57" s="1"/>
  <c r="H632" i="54"/>
  <c r="H652" i="57" s="1"/>
  <c r="L631" i="54"/>
  <c r="L33" i="57" s="1"/>
  <c r="J631" i="54"/>
  <c r="J33" i="57" s="1"/>
  <c r="I631" i="54"/>
  <c r="I33" i="57" s="1"/>
  <c r="H631" i="54"/>
  <c r="H33" i="57" s="1"/>
  <c r="L630" i="54"/>
  <c r="L514" i="57" s="1"/>
  <c r="J630" i="54"/>
  <c r="J514" i="57" s="1"/>
  <c r="I630" i="54"/>
  <c r="I514" i="57" s="1"/>
  <c r="H630" i="54"/>
  <c r="H514" i="57" s="1"/>
  <c r="L629" i="54"/>
  <c r="L426" i="57" s="1"/>
  <c r="J629" i="54"/>
  <c r="J426" i="57" s="1"/>
  <c r="I629" i="54"/>
  <c r="I426" i="57" s="1"/>
  <c r="H629" i="54"/>
  <c r="H426" i="57" s="1"/>
  <c r="L628" i="54"/>
  <c r="L216" i="57" s="1"/>
  <c r="J628" i="54"/>
  <c r="J216" i="57" s="1"/>
  <c r="I628" i="54"/>
  <c r="I216" i="57" s="1"/>
  <c r="H628" i="54"/>
  <c r="H216" i="57" s="1"/>
  <c r="L627" i="54"/>
  <c r="L264" i="57" s="1"/>
  <c r="J627" i="54"/>
  <c r="J264" i="57" s="1"/>
  <c r="I627" i="54"/>
  <c r="I264" i="57" s="1"/>
  <c r="H627" i="54"/>
  <c r="H264" i="57" s="1"/>
  <c r="L626" i="54"/>
  <c r="L367" i="57" s="1"/>
  <c r="J626" i="54"/>
  <c r="J367" i="57" s="1"/>
  <c r="I626" i="54"/>
  <c r="I367" i="57" s="1"/>
  <c r="H626" i="54"/>
  <c r="H367" i="57" s="1"/>
  <c r="L625" i="54"/>
  <c r="L430" i="57" s="1"/>
  <c r="J625" i="54"/>
  <c r="J430" i="57" s="1"/>
  <c r="I625" i="54"/>
  <c r="I430" i="57" s="1"/>
  <c r="H625" i="54"/>
  <c r="H430" i="57" s="1"/>
  <c r="L624" i="54"/>
  <c r="L201" i="57" s="1"/>
  <c r="J624" i="54"/>
  <c r="J201" i="57" s="1"/>
  <c r="I624" i="54"/>
  <c r="I201" i="57" s="1"/>
  <c r="H624" i="54"/>
  <c r="H201" i="57" s="1"/>
  <c r="L623" i="54"/>
  <c r="L199" i="57" s="1"/>
  <c r="J623" i="54"/>
  <c r="J199" i="57" s="1"/>
  <c r="I623" i="54"/>
  <c r="I199" i="57" s="1"/>
  <c r="H623" i="54"/>
  <c r="H199" i="57" s="1"/>
  <c r="L622" i="54"/>
  <c r="L282" i="57" s="1"/>
  <c r="J622" i="54"/>
  <c r="J282" i="57" s="1"/>
  <c r="I622" i="54"/>
  <c r="I282" i="57" s="1"/>
  <c r="H622" i="54"/>
  <c r="H282" i="57" s="1"/>
  <c r="L621" i="54"/>
  <c r="L292" i="57" s="1"/>
  <c r="J621" i="54"/>
  <c r="J292" i="57" s="1"/>
  <c r="I621" i="54"/>
  <c r="I292" i="57" s="1"/>
  <c r="H621" i="54"/>
  <c r="H292" i="57" s="1"/>
  <c r="L620" i="54"/>
  <c r="L69" i="57" s="1"/>
  <c r="J620" i="54"/>
  <c r="J69" i="57" s="1"/>
  <c r="I620" i="54"/>
  <c r="I69" i="57" s="1"/>
  <c r="H620" i="54"/>
  <c r="H69" i="57" s="1"/>
  <c r="L617" i="54"/>
  <c r="J617" i="54"/>
  <c r="I617" i="54"/>
  <c r="H617" i="54"/>
  <c r="L616" i="54"/>
  <c r="J616" i="54"/>
  <c r="I616" i="54"/>
  <c r="H616" i="54"/>
  <c r="L615" i="54"/>
  <c r="J615" i="54"/>
  <c r="I615" i="54"/>
  <c r="H615" i="54"/>
  <c r="L614" i="54"/>
  <c r="J614" i="54"/>
  <c r="I614" i="54"/>
  <c r="H614" i="54"/>
  <c r="L613" i="54"/>
  <c r="J613" i="54"/>
  <c r="I613" i="54"/>
  <c r="H613" i="54"/>
  <c r="L612" i="54"/>
  <c r="J612" i="54"/>
  <c r="I612" i="54"/>
  <c r="H612" i="54"/>
  <c r="L611" i="54"/>
  <c r="J611" i="54"/>
  <c r="I611" i="54"/>
  <c r="H611" i="54"/>
  <c r="L602" i="54"/>
  <c r="L650" i="57" s="1"/>
  <c r="J602" i="54"/>
  <c r="J650" i="57" s="1"/>
  <c r="I602" i="54"/>
  <c r="I650" i="57" s="1"/>
  <c r="H602" i="54"/>
  <c r="H650" i="57" s="1"/>
  <c r="L601" i="54"/>
  <c r="L496" i="57" s="1"/>
  <c r="J601" i="54"/>
  <c r="J496" i="57" s="1"/>
  <c r="I601" i="54"/>
  <c r="I496" i="57" s="1"/>
  <c r="H601" i="54"/>
  <c r="H496" i="57" s="1"/>
  <c r="L600" i="54"/>
  <c r="L249" i="57" s="1"/>
  <c r="J600" i="54"/>
  <c r="J249" i="57" s="1"/>
  <c r="I600" i="54"/>
  <c r="I249" i="57" s="1"/>
  <c r="H600" i="54"/>
  <c r="H249" i="57" s="1"/>
  <c r="L599" i="54"/>
  <c r="L393" i="57" s="1"/>
  <c r="J599" i="54"/>
  <c r="J393" i="57" s="1"/>
  <c r="I599" i="54"/>
  <c r="I393" i="57" s="1"/>
  <c r="H599" i="54"/>
  <c r="H393" i="57" s="1"/>
  <c r="L598" i="54"/>
  <c r="L649" i="57" s="1"/>
  <c r="J598" i="54"/>
  <c r="J649" i="57" s="1"/>
  <c r="I598" i="54"/>
  <c r="I649" i="57" s="1"/>
  <c r="H598" i="54"/>
  <c r="H649" i="57" s="1"/>
  <c r="L597" i="54"/>
  <c r="L131" i="57" s="1"/>
  <c r="J597" i="54"/>
  <c r="J131" i="57" s="1"/>
  <c r="I597" i="54"/>
  <c r="I131" i="57" s="1"/>
  <c r="H597" i="54"/>
  <c r="H131" i="57" s="1"/>
  <c r="L596" i="54"/>
  <c r="L11" i="57" s="1"/>
  <c r="J596" i="54"/>
  <c r="J11" i="57" s="1"/>
  <c r="I596" i="54"/>
  <c r="I11" i="57" s="1"/>
  <c r="H596" i="54"/>
  <c r="H11" i="57" s="1"/>
  <c r="L595" i="54"/>
  <c r="L373" i="57" s="1"/>
  <c r="J595" i="54"/>
  <c r="J373" i="57" s="1"/>
  <c r="I595" i="54"/>
  <c r="I373" i="57" s="1"/>
  <c r="H595" i="54"/>
  <c r="H373" i="57" s="1"/>
  <c r="L594" i="54"/>
  <c r="L241" i="57" s="1"/>
  <c r="J594" i="54"/>
  <c r="J241" i="57" s="1"/>
  <c r="I594" i="54"/>
  <c r="I241" i="57" s="1"/>
  <c r="H594" i="54"/>
  <c r="H241" i="57" s="1"/>
  <c r="L593" i="54"/>
  <c r="L476" i="57" s="1"/>
  <c r="J593" i="54"/>
  <c r="J476" i="57" s="1"/>
  <c r="I593" i="54"/>
  <c r="I476" i="57" s="1"/>
  <c r="H593" i="54"/>
  <c r="H476" i="57" s="1"/>
  <c r="L592" i="54"/>
  <c r="L106" i="57" s="1"/>
  <c r="J592" i="54"/>
  <c r="J106" i="57" s="1"/>
  <c r="I592" i="54"/>
  <c r="I106" i="57" s="1"/>
  <c r="H592" i="54"/>
  <c r="H106" i="57" s="1"/>
  <c r="L591" i="54"/>
  <c r="L70" i="57" s="1"/>
  <c r="J591" i="54"/>
  <c r="J70" i="57" s="1"/>
  <c r="I591" i="54"/>
  <c r="I70" i="57" s="1"/>
  <c r="H591" i="54"/>
  <c r="H70" i="57" s="1"/>
  <c r="L590" i="54"/>
  <c r="L50" i="57" s="1"/>
  <c r="J590" i="54"/>
  <c r="J50" i="57" s="1"/>
  <c r="I590" i="54"/>
  <c r="I50" i="57" s="1"/>
  <c r="H590" i="54"/>
  <c r="H50" i="57" s="1"/>
  <c r="L589" i="54"/>
  <c r="L433" i="57" s="1"/>
  <c r="J589" i="54"/>
  <c r="J433" i="57" s="1"/>
  <c r="I589" i="54"/>
  <c r="I433" i="57" s="1"/>
  <c r="H589" i="54"/>
  <c r="H433" i="57" s="1"/>
  <c r="L588" i="54"/>
  <c r="L319" i="57" s="1"/>
  <c r="J588" i="54"/>
  <c r="J319" i="57" s="1"/>
  <c r="I588" i="54"/>
  <c r="I319" i="57" s="1"/>
  <c r="H588" i="54"/>
  <c r="H319" i="57" s="1"/>
  <c r="L587" i="54"/>
  <c r="L378" i="57" s="1"/>
  <c r="J587" i="54"/>
  <c r="J378" i="57" s="1"/>
  <c r="I587" i="54"/>
  <c r="I378" i="57" s="1"/>
  <c r="H587" i="54"/>
  <c r="H378" i="57" s="1"/>
  <c r="L586" i="54"/>
  <c r="L40" i="57" s="1"/>
  <c r="J586" i="54"/>
  <c r="J40" i="57" s="1"/>
  <c r="I586" i="54"/>
  <c r="I40" i="57" s="1"/>
  <c r="H586" i="54"/>
  <c r="H40" i="57" s="1"/>
  <c r="L585" i="54"/>
  <c r="L246" i="57" s="1"/>
  <c r="J585" i="54"/>
  <c r="J246" i="57" s="1"/>
  <c r="I585" i="54"/>
  <c r="I246" i="57" s="1"/>
  <c r="H585" i="54"/>
  <c r="H246" i="57" s="1"/>
  <c r="L582" i="54"/>
  <c r="J582" i="54"/>
  <c r="I582" i="54"/>
  <c r="H582" i="54"/>
  <c r="L581" i="54"/>
  <c r="J581" i="54"/>
  <c r="I581" i="54"/>
  <c r="H581" i="54"/>
  <c r="L580" i="54"/>
  <c r="J580" i="54"/>
  <c r="I580" i="54"/>
  <c r="H580" i="54"/>
  <c r="L579" i="54"/>
  <c r="J579" i="54"/>
  <c r="I579" i="54"/>
  <c r="H579" i="54"/>
  <c r="L568" i="54"/>
  <c r="L290" i="57" s="1"/>
  <c r="J568" i="54"/>
  <c r="J290" i="57" s="1"/>
  <c r="I568" i="54"/>
  <c r="I290" i="57" s="1"/>
  <c r="H568" i="54"/>
  <c r="H290" i="57" s="1"/>
  <c r="L567" i="54"/>
  <c r="L334" i="57" s="1"/>
  <c r="J567" i="54"/>
  <c r="J334" i="57" s="1"/>
  <c r="I567" i="54"/>
  <c r="I334" i="57" s="1"/>
  <c r="H567" i="54"/>
  <c r="H334" i="57" s="1"/>
  <c r="L566" i="54"/>
  <c r="L646" i="57" s="1"/>
  <c r="J566" i="54"/>
  <c r="J646" i="57" s="1"/>
  <c r="I566" i="54"/>
  <c r="I646" i="57" s="1"/>
  <c r="H566" i="54"/>
  <c r="H646" i="57" s="1"/>
  <c r="L565" i="54"/>
  <c r="L220" i="57" s="1"/>
  <c r="J565" i="54"/>
  <c r="J220" i="57" s="1"/>
  <c r="I565" i="54"/>
  <c r="I220" i="57" s="1"/>
  <c r="H565" i="54"/>
  <c r="H220" i="57" s="1"/>
  <c r="L564" i="54"/>
  <c r="L121" i="57" s="1"/>
  <c r="J564" i="54"/>
  <c r="J121" i="57" s="1"/>
  <c r="I564" i="54"/>
  <c r="I121" i="57" s="1"/>
  <c r="H564" i="54"/>
  <c r="H121" i="57" s="1"/>
  <c r="L563" i="54"/>
  <c r="L645" i="57" s="1"/>
  <c r="J563" i="54"/>
  <c r="J645" i="57" s="1"/>
  <c r="I563" i="54"/>
  <c r="I645" i="57" s="1"/>
  <c r="H563" i="54"/>
  <c r="H645" i="57" s="1"/>
  <c r="L562" i="54"/>
  <c r="L30" i="57" s="1"/>
  <c r="J562" i="54"/>
  <c r="J30" i="57" s="1"/>
  <c r="I562" i="54"/>
  <c r="I30" i="57" s="1"/>
  <c r="H562" i="54"/>
  <c r="H30" i="57" s="1"/>
  <c r="L561" i="54"/>
  <c r="L342" i="57" s="1"/>
  <c r="J561" i="54"/>
  <c r="J342" i="57" s="1"/>
  <c r="I561" i="54"/>
  <c r="I342" i="57" s="1"/>
  <c r="H561" i="54"/>
  <c r="H342" i="57" s="1"/>
  <c r="L560" i="54"/>
  <c r="L60" i="57" s="1"/>
  <c r="J560" i="54"/>
  <c r="J60" i="57" s="1"/>
  <c r="I560" i="54"/>
  <c r="I60" i="57" s="1"/>
  <c r="H560" i="54"/>
  <c r="H60" i="57" s="1"/>
  <c r="L559" i="54"/>
  <c r="L644" i="57" s="1"/>
  <c r="J559" i="54"/>
  <c r="J644" i="57" s="1"/>
  <c r="I559" i="54"/>
  <c r="I644" i="57" s="1"/>
  <c r="H559" i="54"/>
  <c r="H644" i="57" s="1"/>
  <c r="L558" i="54"/>
  <c r="L137" i="57" s="1"/>
  <c r="J558" i="54"/>
  <c r="J137" i="57" s="1"/>
  <c r="I558" i="54"/>
  <c r="I137" i="57" s="1"/>
  <c r="H558" i="54"/>
  <c r="H137" i="57" s="1"/>
  <c r="L557" i="54"/>
  <c r="L643" i="57" s="1"/>
  <c r="J557" i="54"/>
  <c r="J643" i="57" s="1"/>
  <c r="I557" i="54"/>
  <c r="I643" i="57" s="1"/>
  <c r="H557" i="54"/>
  <c r="H643" i="57" s="1"/>
  <c r="L556" i="54"/>
  <c r="L244" i="57" s="1"/>
  <c r="J556" i="54"/>
  <c r="J244" i="57" s="1"/>
  <c r="I556" i="54"/>
  <c r="I244" i="57" s="1"/>
  <c r="H556" i="54"/>
  <c r="H244" i="57" s="1"/>
  <c r="L555" i="54"/>
  <c r="L488" i="57" s="1"/>
  <c r="J555" i="54"/>
  <c r="J488" i="57" s="1"/>
  <c r="I555" i="54"/>
  <c r="I488" i="57" s="1"/>
  <c r="H555" i="54"/>
  <c r="H488" i="57" s="1"/>
  <c r="L554" i="54"/>
  <c r="L65" i="57" s="1"/>
  <c r="J554" i="54"/>
  <c r="J65" i="57" s="1"/>
  <c r="I554" i="54"/>
  <c r="I65" i="57" s="1"/>
  <c r="H554" i="54"/>
  <c r="H65" i="57" s="1"/>
  <c r="L553" i="54"/>
  <c r="L47" i="57" s="1"/>
  <c r="J553" i="54"/>
  <c r="J47" i="57" s="1"/>
  <c r="I553" i="54"/>
  <c r="I47" i="57" s="1"/>
  <c r="H553" i="54"/>
  <c r="H47" i="57" s="1"/>
  <c r="L552" i="54"/>
  <c r="L308" i="57" s="1"/>
  <c r="J552" i="54"/>
  <c r="J308" i="57" s="1"/>
  <c r="I552" i="54"/>
  <c r="I308" i="57" s="1"/>
  <c r="H552" i="54"/>
  <c r="H308" i="57" s="1"/>
  <c r="L551" i="54"/>
  <c r="L642" i="57" s="1"/>
  <c r="J551" i="54"/>
  <c r="J642" i="57" s="1"/>
  <c r="I551" i="54"/>
  <c r="I642" i="57" s="1"/>
  <c r="H551" i="54"/>
  <c r="H642" i="57" s="1"/>
  <c r="L550" i="54"/>
  <c r="L262" i="57" s="1"/>
  <c r="J550" i="54"/>
  <c r="J262" i="57" s="1"/>
  <c r="I550" i="54"/>
  <c r="I262" i="57" s="1"/>
  <c r="H550" i="54"/>
  <c r="H262" i="57" s="1"/>
  <c r="L549" i="54"/>
  <c r="L391" i="57" s="1"/>
  <c r="J549" i="54"/>
  <c r="J391" i="57" s="1"/>
  <c r="I549" i="54"/>
  <c r="I391" i="57" s="1"/>
  <c r="H549" i="54"/>
  <c r="H391" i="57" s="1"/>
  <c r="L546" i="54"/>
  <c r="J546" i="54"/>
  <c r="I546" i="54"/>
  <c r="H546" i="54"/>
  <c r="L545" i="54"/>
  <c r="J545" i="54"/>
  <c r="I545" i="54"/>
  <c r="H545" i="54"/>
  <c r="L544" i="54"/>
  <c r="J544" i="54"/>
  <c r="I544" i="54"/>
  <c r="H544" i="54"/>
  <c r="L543" i="54"/>
  <c r="J543" i="54"/>
  <c r="I543" i="54"/>
  <c r="H543" i="54"/>
  <c r="L533" i="54"/>
  <c r="L639" i="57" s="1"/>
  <c r="J533" i="54"/>
  <c r="J639" i="57" s="1"/>
  <c r="I533" i="54"/>
  <c r="I639" i="57" s="1"/>
  <c r="H533" i="54"/>
  <c r="H639" i="57" s="1"/>
  <c r="L532" i="54"/>
  <c r="L285" i="57" s="1"/>
  <c r="J532" i="54"/>
  <c r="J285" i="57" s="1"/>
  <c r="I532" i="54"/>
  <c r="I285" i="57" s="1"/>
  <c r="H532" i="54"/>
  <c r="H285" i="57" s="1"/>
  <c r="L531" i="54"/>
  <c r="L154" i="57" s="1"/>
  <c r="J531" i="54"/>
  <c r="J154" i="57" s="1"/>
  <c r="I531" i="54"/>
  <c r="I154" i="57" s="1"/>
  <c r="H531" i="54"/>
  <c r="H154" i="57" s="1"/>
  <c r="L530" i="54"/>
  <c r="L344" i="57" s="1"/>
  <c r="J530" i="54"/>
  <c r="J344" i="57" s="1"/>
  <c r="I530" i="54"/>
  <c r="I344" i="57" s="1"/>
  <c r="H530" i="54"/>
  <c r="H344" i="57" s="1"/>
  <c r="L529" i="54"/>
  <c r="L638" i="57" s="1"/>
  <c r="J529" i="54"/>
  <c r="J638" i="57" s="1"/>
  <c r="I529" i="54"/>
  <c r="I638" i="57" s="1"/>
  <c r="H529" i="54"/>
  <c r="H638" i="57" s="1"/>
  <c r="L528" i="54"/>
  <c r="L472" i="57" s="1"/>
  <c r="J528" i="54"/>
  <c r="J472" i="57" s="1"/>
  <c r="I528" i="54"/>
  <c r="I472" i="57" s="1"/>
  <c r="H528" i="54"/>
  <c r="H472" i="57" s="1"/>
  <c r="L527" i="54"/>
  <c r="L637" i="57" s="1"/>
  <c r="J527" i="54"/>
  <c r="J637" i="57" s="1"/>
  <c r="I527" i="54"/>
  <c r="I637" i="57" s="1"/>
  <c r="H527" i="54"/>
  <c r="H637" i="57" s="1"/>
  <c r="L526" i="54"/>
  <c r="L266" i="57" s="1"/>
  <c r="J526" i="54"/>
  <c r="J266" i="57" s="1"/>
  <c r="I526" i="54"/>
  <c r="I266" i="57" s="1"/>
  <c r="H526" i="54"/>
  <c r="H266" i="57" s="1"/>
  <c r="L525" i="54"/>
  <c r="L449" i="57" s="1"/>
  <c r="J525" i="54"/>
  <c r="J449" i="57" s="1"/>
  <c r="I525" i="54"/>
  <c r="I449" i="57" s="1"/>
  <c r="H525" i="54"/>
  <c r="H449" i="57" s="1"/>
  <c r="L524" i="54"/>
  <c r="L636" i="57" s="1"/>
  <c r="J524" i="54"/>
  <c r="J636" i="57" s="1"/>
  <c r="I524" i="54"/>
  <c r="I636" i="57" s="1"/>
  <c r="H524" i="54"/>
  <c r="H636" i="57" s="1"/>
  <c r="L523" i="54"/>
  <c r="L384" i="57" s="1"/>
  <c r="J523" i="54"/>
  <c r="J384" i="57" s="1"/>
  <c r="I523" i="54"/>
  <c r="I384" i="57" s="1"/>
  <c r="H523" i="54"/>
  <c r="H384" i="57" s="1"/>
  <c r="L522" i="54"/>
  <c r="L59" i="57" s="1"/>
  <c r="J522" i="54"/>
  <c r="J59" i="57" s="1"/>
  <c r="I522" i="54"/>
  <c r="I59" i="57" s="1"/>
  <c r="H522" i="54"/>
  <c r="H59" i="57" s="1"/>
  <c r="L521" i="54"/>
  <c r="L254" i="57" s="1"/>
  <c r="J521" i="54"/>
  <c r="J254" i="57" s="1"/>
  <c r="I521" i="54"/>
  <c r="I254" i="57" s="1"/>
  <c r="H521" i="54"/>
  <c r="H254" i="57" s="1"/>
  <c r="L520" i="54"/>
  <c r="L183" i="57" s="1"/>
  <c r="J520" i="54"/>
  <c r="J183" i="57" s="1"/>
  <c r="I520" i="54"/>
  <c r="I183" i="57" s="1"/>
  <c r="H520" i="54"/>
  <c r="H183" i="57" s="1"/>
  <c r="L519" i="54"/>
  <c r="L408" i="57" s="1"/>
  <c r="J519" i="54"/>
  <c r="J408" i="57" s="1"/>
  <c r="I519" i="54"/>
  <c r="I408" i="57" s="1"/>
  <c r="H519" i="54"/>
  <c r="H408" i="57" s="1"/>
  <c r="L518" i="54"/>
  <c r="L304" i="57" s="1"/>
  <c r="J518" i="54"/>
  <c r="J304" i="57" s="1"/>
  <c r="I518" i="54"/>
  <c r="I304" i="57" s="1"/>
  <c r="H518" i="54"/>
  <c r="H304" i="57" s="1"/>
  <c r="L517" i="54"/>
  <c r="L226" i="57" s="1"/>
  <c r="J517" i="54"/>
  <c r="J226" i="57" s="1"/>
  <c r="I517" i="54"/>
  <c r="I226" i="57" s="1"/>
  <c r="H517" i="54"/>
  <c r="H226" i="57" s="1"/>
  <c r="L516" i="54"/>
  <c r="L139" i="57" s="1"/>
  <c r="J516" i="54"/>
  <c r="J139" i="57" s="1"/>
  <c r="I516" i="54"/>
  <c r="I139" i="57" s="1"/>
  <c r="H516" i="54"/>
  <c r="H139" i="57" s="1"/>
  <c r="L515" i="54"/>
  <c r="L219" i="57" s="1"/>
  <c r="J515" i="54"/>
  <c r="J219" i="57" s="1"/>
  <c r="I515" i="54"/>
  <c r="I219" i="57" s="1"/>
  <c r="H515" i="54"/>
  <c r="H219" i="57" s="1"/>
  <c r="L514" i="54"/>
  <c r="L182" i="57" s="1"/>
  <c r="I514" i="54"/>
  <c r="I182" i="57" s="1"/>
  <c r="H514" i="54"/>
  <c r="H182" i="57" s="1"/>
  <c r="L511" i="54"/>
  <c r="J511" i="54"/>
  <c r="I511" i="54"/>
  <c r="H511" i="54"/>
  <c r="L510" i="54"/>
  <c r="J510" i="54"/>
  <c r="I510" i="54"/>
  <c r="H510" i="54"/>
  <c r="L509" i="54"/>
  <c r="J509" i="54"/>
  <c r="I509" i="54"/>
  <c r="H509" i="54"/>
  <c r="L508" i="54"/>
  <c r="J508" i="54"/>
  <c r="I508" i="54"/>
  <c r="H508" i="54"/>
  <c r="L507" i="54"/>
  <c r="J507" i="54"/>
  <c r="I507" i="54"/>
  <c r="H507" i="54"/>
  <c r="L492" i="54"/>
  <c r="L429" i="57" s="1"/>
  <c r="J492" i="54"/>
  <c r="J429" i="57" s="1"/>
  <c r="I492" i="54"/>
  <c r="I429" i="57" s="1"/>
  <c r="H492" i="54"/>
  <c r="H429" i="57" s="1"/>
  <c r="L491" i="54"/>
  <c r="L634" i="57" s="1"/>
  <c r="J491" i="54"/>
  <c r="J634" i="57" s="1"/>
  <c r="I491" i="54"/>
  <c r="I634" i="57" s="1"/>
  <c r="H491" i="54"/>
  <c r="H634" i="57" s="1"/>
  <c r="L490" i="54"/>
  <c r="L447" i="57" s="1"/>
  <c r="J490" i="54"/>
  <c r="J447" i="57" s="1"/>
  <c r="I490" i="54"/>
  <c r="I447" i="57" s="1"/>
  <c r="H490" i="54"/>
  <c r="H447" i="57" s="1"/>
  <c r="L489" i="54"/>
  <c r="L387" i="57" s="1"/>
  <c r="J489" i="54"/>
  <c r="J387" i="57" s="1"/>
  <c r="I489" i="54"/>
  <c r="I387" i="57" s="1"/>
  <c r="H489" i="54"/>
  <c r="H387" i="57" s="1"/>
  <c r="L488" i="54"/>
  <c r="L197" i="57" s="1"/>
  <c r="J488" i="54"/>
  <c r="J197" i="57" s="1"/>
  <c r="I488" i="54"/>
  <c r="I197" i="57" s="1"/>
  <c r="H488" i="54"/>
  <c r="H197" i="57" s="1"/>
  <c r="L487" i="54"/>
  <c r="L93" i="57" s="1"/>
  <c r="J487" i="54"/>
  <c r="J93" i="57" s="1"/>
  <c r="I487" i="54"/>
  <c r="I93" i="57" s="1"/>
  <c r="H487" i="54"/>
  <c r="H93" i="57" s="1"/>
  <c r="L486" i="54"/>
  <c r="L371" i="57" s="1"/>
  <c r="J486" i="54"/>
  <c r="J371" i="57" s="1"/>
  <c r="I486" i="54"/>
  <c r="I371" i="57" s="1"/>
  <c r="H486" i="54"/>
  <c r="H371" i="57" s="1"/>
  <c r="L485" i="54"/>
  <c r="L633" i="57" s="1"/>
  <c r="J485" i="54"/>
  <c r="J633" i="57" s="1"/>
  <c r="I485" i="54"/>
  <c r="I633" i="57" s="1"/>
  <c r="H485" i="54"/>
  <c r="H633" i="57" s="1"/>
  <c r="L484" i="54"/>
  <c r="L56" i="57" s="1"/>
  <c r="J484" i="54"/>
  <c r="J56" i="57" s="1"/>
  <c r="I484" i="54"/>
  <c r="I56" i="57" s="1"/>
  <c r="H484" i="54"/>
  <c r="H56" i="57" s="1"/>
  <c r="L483" i="54"/>
  <c r="L166" i="57" s="1"/>
  <c r="J483" i="54"/>
  <c r="J166" i="57" s="1"/>
  <c r="I483" i="54"/>
  <c r="I166" i="57" s="1"/>
  <c r="H483" i="54"/>
  <c r="H166" i="57" s="1"/>
  <c r="L482" i="54"/>
  <c r="L363" i="57" s="1"/>
  <c r="J482" i="54"/>
  <c r="J363" i="57" s="1"/>
  <c r="I482" i="54"/>
  <c r="I363" i="57" s="1"/>
  <c r="H482" i="54"/>
  <c r="H363" i="57" s="1"/>
  <c r="L481" i="54"/>
  <c r="L428" i="57" s="1"/>
  <c r="J481" i="54"/>
  <c r="J428" i="57" s="1"/>
  <c r="I481" i="54"/>
  <c r="I428" i="57" s="1"/>
  <c r="H481" i="54"/>
  <c r="H428" i="57" s="1"/>
  <c r="L480" i="54"/>
  <c r="L100" i="57" s="1"/>
  <c r="J480" i="54"/>
  <c r="J100" i="57" s="1"/>
  <c r="I480" i="54"/>
  <c r="I100" i="57" s="1"/>
  <c r="H480" i="54"/>
  <c r="H100" i="57" s="1"/>
  <c r="L479" i="54"/>
  <c r="L439" i="57" s="1"/>
  <c r="J479" i="54"/>
  <c r="J439" i="57" s="1"/>
  <c r="I479" i="54"/>
  <c r="I439" i="57" s="1"/>
  <c r="H479" i="54"/>
  <c r="H439" i="57" s="1"/>
  <c r="L478" i="54"/>
  <c r="L468" i="57" s="1"/>
  <c r="J478" i="54"/>
  <c r="J468" i="57" s="1"/>
  <c r="I478" i="54"/>
  <c r="I468" i="57" s="1"/>
  <c r="H478" i="54"/>
  <c r="H468" i="57" s="1"/>
  <c r="L477" i="54"/>
  <c r="L353" i="57" s="1"/>
  <c r="J477" i="54"/>
  <c r="J353" i="57" s="1"/>
  <c r="I477" i="54"/>
  <c r="I353" i="57" s="1"/>
  <c r="H477" i="54"/>
  <c r="H353" i="57" s="1"/>
  <c r="L476" i="54"/>
  <c r="L487" i="57" s="1"/>
  <c r="J476" i="54"/>
  <c r="J487" i="57" s="1"/>
  <c r="I476" i="54"/>
  <c r="I487" i="57" s="1"/>
  <c r="H476" i="54"/>
  <c r="H487" i="57" s="1"/>
  <c r="L475" i="54"/>
  <c r="L89" i="57" s="1"/>
  <c r="J475" i="54"/>
  <c r="J89" i="57" s="1"/>
  <c r="I475" i="54"/>
  <c r="I89" i="57" s="1"/>
  <c r="H475" i="54"/>
  <c r="H89" i="57" s="1"/>
  <c r="L474" i="54"/>
  <c r="L409" i="57" s="1"/>
  <c r="J474" i="54"/>
  <c r="J409" i="57" s="1"/>
  <c r="I474" i="54"/>
  <c r="I409" i="57" s="1"/>
  <c r="H474" i="54"/>
  <c r="H409" i="57" s="1"/>
  <c r="L473" i="54"/>
  <c r="L632" i="57" s="1"/>
  <c r="J473" i="54"/>
  <c r="J632" i="57" s="1"/>
  <c r="I473" i="54"/>
  <c r="I632" i="57" s="1"/>
  <c r="H473" i="54"/>
  <c r="H632" i="57" s="1"/>
  <c r="L472" i="54"/>
  <c r="L475" i="57" s="1"/>
  <c r="J472" i="54"/>
  <c r="J475" i="57" s="1"/>
  <c r="I472" i="54"/>
  <c r="I475" i="57" s="1"/>
  <c r="H472" i="54"/>
  <c r="H475" i="57" s="1"/>
  <c r="L469" i="54"/>
  <c r="J469" i="54"/>
  <c r="I469" i="54"/>
  <c r="H469" i="54"/>
  <c r="L468" i="54"/>
  <c r="J468" i="54"/>
  <c r="I468" i="54"/>
  <c r="H468" i="54"/>
  <c r="L467" i="54"/>
  <c r="J467" i="54"/>
  <c r="I467" i="54"/>
  <c r="H467" i="54"/>
  <c r="L466" i="54"/>
  <c r="J466" i="54"/>
  <c r="I466" i="54"/>
  <c r="H466" i="54"/>
  <c r="L465" i="54"/>
  <c r="J465" i="54"/>
  <c r="I465" i="54"/>
  <c r="H465" i="54"/>
  <c r="L464" i="54"/>
  <c r="J464" i="54"/>
  <c r="I464" i="54"/>
  <c r="H464" i="54"/>
  <c r="L453" i="54"/>
  <c r="L627" i="57" s="1"/>
  <c r="J453" i="54"/>
  <c r="J627" i="57" s="1"/>
  <c r="I453" i="54"/>
  <c r="I627" i="57" s="1"/>
  <c r="H453" i="54"/>
  <c r="H627" i="57" s="1"/>
  <c r="L452" i="54"/>
  <c r="L626" i="57" s="1"/>
  <c r="J452" i="54"/>
  <c r="J626" i="57" s="1"/>
  <c r="I452" i="54"/>
  <c r="I626" i="57" s="1"/>
  <c r="H452" i="54"/>
  <c r="H626" i="57" s="1"/>
  <c r="L451" i="54"/>
  <c r="L485" i="57" s="1"/>
  <c r="J451" i="54"/>
  <c r="J485" i="57" s="1"/>
  <c r="I451" i="54"/>
  <c r="I485" i="57" s="1"/>
  <c r="H451" i="54"/>
  <c r="H485" i="57" s="1"/>
  <c r="L450" i="54"/>
  <c r="L191" i="57" s="1"/>
  <c r="J450" i="54"/>
  <c r="J191" i="57" s="1"/>
  <c r="I450" i="54"/>
  <c r="I191" i="57" s="1"/>
  <c r="H450" i="54"/>
  <c r="H191" i="57" s="1"/>
  <c r="L449" i="54"/>
  <c r="L302" i="57" s="1"/>
  <c r="J449" i="54"/>
  <c r="J302" i="57" s="1"/>
  <c r="I449" i="54"/>
  <c r="I302" i="57" s="1"/>
  <c r="H449" i="54"/>
  <c r="H302" i="57" s="1"/>
  <c r="L448" i="54"/>
  <c r="L112" i="57" s="1"/>
  <c r="J448" i="54"/>
  <c r="J112" i="57" s="1"/>
  <c r="I448" i="54"/>
  <c r="I112" i="57" s="1"/>
  <c r="H448" i="54"/>
  <c r="H112" i="57" s="1"/>
  <c r="L447" i="54"/>
  <c r="L63" i="57" s="1"/>
  <c r="J447" i="54"/>
  <c r="J63" i="57" s="1"/>
  <c r="I447" i="54"/>
  <c r="I63" i="57" s="1"/>
  <c r="H447" i="54"/>
  <c r="H63" i="57" s="1"/>
  <c r="L446" i="54"/>
  <c r="L518" i="57" s="1"/>
  <c r="J446" i="54"/>
  <c r="J518" i="57" s="1"/>
  <c r="I446" i="54"/>
  <c r="I518" i="57" s="1"/>
  <c r="H446" i="54"/>
  <c r="H518" i="57" s="1"/>
  <c r="L445" i="54"/>
  <c r="L37" i="57" s="1"/>
  <c r="J445" i="54"/>
  <c r="J37" i="57" s="1"/>
  <c r="I445" i="54"/>
  <c r="I37" i="57" s="1"/>
  <c r="H445" i="54"/>
  <c r="H37" i="57" s="1"/>
  <c r="L444" i="54"/>
  <c r="L156" i="57" s="1"/>
  <c r="J444" i="54"/>
  <c r="J156" i="57" s="1"/>
  <c r="I444" i="54"/>
  <c r="I156" i="57" s="1"/>
  <c r="H444" i="54"/>
  <c r="H156" i="57" s="1"/>
  <c r="L443" i="54"/>
  <c r="L400" i="57" s="1"/>
  <c r="J443" i="54"/>
  <c r="J400" i="57" s="1"/>
  <c r="I443" i="54"/>
  <c r="I400" i="57" s="1"/>
  <c r="H443" i="54"/>
  <c r="H400" i="57" s="1"/>
  <c r="L442" i="54"/>
  <c r="L181" i="57" s="1"/>
  <c r="J442" i="54"/>
  <c r="J181" i="57" s="1"/>
  <c r="I442" i="54"/>
  <c r="I181" i="57" s="1"/>
  <c r="H442" i="54"/>
  <c r="H181" i="57" s="1"/>
  <c r="L441" i="54"/>
  <c r="L625" i="57" s="1"/>
  <c r="J441" i="54"/>
  <c r="J625" i="57" s="1"/>
  <c r="I441" i="54"/>
  <c r="I625" i="57" s="1"/>
  <c r="H441" i="54"/>
  <c r="H625" i="57" s="1"/>
  <c r="L440" i="54"/>
  <c r="L624" i="57" s="1"/>
  <c r="J440" i="54"/>
  <c r="J624" i="57" s="1"/>
  <c r="I440" i="54"/>
  <c r="I624" i="57" s="1"/>
  <c r="H440" i="54"/>
  <c r="H624" i="57" s="1"/>
  <c r="L439" i="54"/>
  <c r="L31" i="57" s="1"/>
  <c r="J439" i="54"/>
  <c r="J31" i="57" s="1"/>
  <c r="I439" i="54"/>
  <c r="I31" i="57" s="1"/>
  <c r="H439" i="54"/>
  <c r="H31" i="57" s="1"/>
  <c r="L438" i="54"/>
  <c r="L377" i="57" s="1"/>
  <c r="J438" i="54"/>
  <c r="J377" i="57" s="1"/>
  <c r="I438" i="54"/>
  <c r="I377" i="57" s="1"/>
  <c r="H438" i="54"/>
  <c r="H377" i="57" s="1"/>
  <c r="L437" i="54"/>
  <c r="L346" i="57" s="1"/>
  <c r="J437" i="54"/>
  <c r="J346" i="57" s="1"/>
  <c r="I437" i="54"/>
  <c r="I346" i="57" s="1"/>
  <c r="H437" i="54"/>
  <c r="H346" i="57" s="1"/>
  <c r="L436" i="54"/>
  <c r="L74" i="57" s="1"/>
  <c r="J436" i="54"/>
  <c r="J74" i="57" s="1"/>
  <c r="I436" i="54"/>
  <c r="I74" i="57" s="1"/>
  <c r="H436" i="54"/>
  <c r="H74" i="57" s="1"/>
  <c r="L435" i="54"/>
  <c r="L412" i="57" s="1"/>
  <c r="J435" i="54"/>
  <c r="J412" i="57" s="1"/>
  <c r="I435" i="54"/>
  <c r="I412" i="57" s="1"/>
  <c r="H435" i="54"/>
  <c r="H412" i="57" s="1"/>
  <c r="L434" i="54"/>
  <c r="L217" i="57" s="1"/>
  <c r="J434" i="54"/>
  <c r="J217" i="57" s="1"/>
  <c r="I434" i="54"/>
  <c r="I217" i="57" s="1"/>
  <c r="H434" i="54"/>
  <c r="H217" i="57" s="1"/>
  <c r="L431" i="54"/>
  <c r="J431" i="54"/>
  <c r="I431" i="54"/>
  <c r="H431" i="54"/>
  <c r="L430" i="54"/>
  <c r="J430" i="54"/>
  <c r="I430" i="54"/>
  <c r="H430" i="54"/>
  <c r="L429" i="54"/>
  <c r="J429" i="54"/>
  <c r="I429" i="54"/>
  <c r="H429" i="54"/>
  <c r="L428" i="54"/>
  <c r="J428" i="54"/>
  <c r="I428" i="54"/>
  <c r="H428" i="54"/>
  <c r="L427" i="54"/>
  <c r="J427" i="54"/>
  <c r="I427" i="54"/>
  <c r="H427" i="54"/>
  <c r="L413" i="54"/>
  <c r="L620" i="57" s="1"/>
  <c r="J413" i="54"/>
  <c r="J620" i="57" s="1"/>
  <c r="I413" i="54"/>
  <c r="I620" i="57" s="1"/>
  <c r="H413" i="54"/>
  <c r="H620" i="57" s="1"/>
  <c r="L412" i="54"/>
  <c r="L114" i="57" s="1"/>
  <c r="J412" i="54"/>
  <c r="J114" i="57" s="1"/>
  <c r="I412" i="54"/>
  <c r="I114" i="57" s="1"/>
  <c r="H412" i="54"/>
  <c r="H114" i="57" s="1"/>
  <c r="L411" i="54"/>
  <c r="L467" i="57" s="1"/>
  <c r="J411" i="54"/>
  <c r="J467" i="57" s="1"/>
  <c r="I411" i="54"/>
  <c r="I467" i="57" s="1"/>
  <c r="H411" i="54"/>
  <c r="H467" i="57" s="1"/>
  <c r="L410" i="54"/>
  <c r="L49" i="57" s="1"/>
  <c r="J410" i="54"/>
  <c r="J49" i="57" s="1"/>
  <c r="I410" i="54"/>
  <c r="I49" i="57" s="1"/>
  <c r="H410" i="54"/>
  <c r="H49" i="57" s="1"/>
  <c r="L409" i="54"/>
  <c r="L223" i="57" s="1"/>
  <c r="J409" i="54"/>
  <c r="J223" i="57" s="1"/>
  <c r="I409" i="54"/>
  <c r="I223" i="57" s="1"/>
  <c r="H409" i="54"/>
  <c r="H223" i="57" s="1"/>
  <c r="L408" i="54"/>
  <c r="L272" i="57" s="1"/>
  <c r="J408" i="54"/>
  <c r="J272" i="57" s="1"/>
  <c r="I408" i="54"/>
  <c r="I272" i="57" s="1"/>
  <c r="H408" i="54"/>
  <c r="H272" i="57" s="1"/>
  <c r="L407" i="54"/>
  <c r="L326" i="57" s="1"/>
  <c r="J407" i="54"/>
  <c r="J326" i="57" s="1"/>
  <c r="I407" i="54"/>
  <c r="I326" i="57" s="1"/>
  <c r="H407" i="54"/>
  <c r="H326" i="57" s="1"/>
  <c r="L406" i="54"/>
  <c r="L619" i="57" s="1"/>
  <c r="J406" i="54"/>
  <c r="J619" i="57" s="1"/>
  <c r="I406" i="54"/>
  <c r="I619" i="57" s="1"/>
  <c r="H406" i="54"/>
  <c r="H619" i="57" s="1"/>
  <c r="L405" i="54"/>
  <c r="L361" i="57" s="1"/>
  <c r="J405" i="54"/>
  <c r="J361" i="57" s="1"/>
  <c r="I405" i="54"/>
  <c r="I361" i="57" s="1"/>
  <c r="H405" i="54"/>
  <c r="H361" i="57" s="1"/>
  <c r="L404" i="54"/>
  <c r="L343" i="57" s="1"/>
  <c r="J404" i="54"/>
  <c r="J343" i="57" s="1"/>
  <c r="I404" i="54"/>
  <c r="I343" i="57" s="1"/>
  <c r="H404" i="54"/>
  <c r="H343" i="57" s="1"/>
  <c r="L403" i="54"/>
  <c r="L39" i="57" s="1"/>
  <c r="J403" i="54"/>
  <c r="J39" i="57" s="1"/>
  <c r="I403" i="54"/>
  <c r="I39" i="57" s="1"/>
  <c r="H403" i="54"/>
  <c r="H39" i="57" s="1"/>
  <c r="L402" i="54"/>
  <c r="L618" i="57" s="1"/>
  <c r="J402" i="54"/>
  <c r="J618" i="57" s="1"/>
  <c r="I402" i="54"/>
  <c r="I618" i="57" s="1"/>
  <c r="H402" i="54"/>
  <c r="H618" i="57" s="1"/>
  <c r="L401" i="54"/>
  <c r="L281" i="57" s="1"/>
  <c r="J401" i="54"/>
  <c r="J281" i="57" s="1"/>
  <c r="I401" i="54"/>
  <c r="I281" i="57" s="1"/>
  <c r="H401" i="54"/>
  <c r="H281" i="57" s="1"/>
  <c r="L400" i="54"/>
  <c r="L617" i="57" s="1"/>
  <c r="J400" i="54"/>
  <c r="J617" i="57" s="1"/>
  <c r="I400" i="54"/>
  <c r="I617" i="57" s="1"/>
  <c r="H400" i="54"/>
  <c r="H617" i="57" s="1"/>
  <c r="L399" i="54"/>
  <c r="L462" i="57" s="1"/>
  <c r="J399" i="54"/>
  <c r="J462" i="57" s="1"/>
  <c r="I399" i="54"/>
  <c r="I462" i="57" s="1"/>
  <c r="H399" i="54"/>
  <c r="H462" i="57" s="1"/>
  <c r="L398" i="54"/>
  <c r="L144" i="57" s="1"/>
  <c r="J398" i="54"/>
  <c r="J144" i="57" s="1"/>
  <c r="I398" i="54"/>
  <c r="I144" i="57" s="1"/>
  <c r="H398" i="54"/>
  <c r="H144" i="57" s="1"/>
  <c r="L397" i="54"/>
  <c r="L471" i="57" s="1"/>
  <c r="J397" i="54"/>
  <c r="J471" i="57" s="1"/>
  <c r="I397" i="54"/>
  <c r="I471" i="57" s="1"/>
  <c r="H397" i="54"/>
  <c r="H471" i="57" s="1"/>
  <c r="L396" i="54"/>
  <c r="L36" i="57" s="1"/>
  <c r="J396" i="54"/>
  <c r="J36" i="57" s="1"/>
  <c r="I396" i="54"/>
  <c r="I36" i="57" s="1"/>
  <c r="H396" i="54"/>
  <c r="H36" i="57" s="1"/>
  <c r="L395" i="54"/>
  <c r="L205" i="57" s="1"/>
  <c r="J395" i="54"/>
  <c r="J205" i="57" s="1"/>
  <c r="I395" i="54"/>
  <c r="I205" i="57" s="1"/>
  <c r="H395" i="54"/>
  <c r="H205" i="57" s="1"/>
  <c r="L394" i="54"/>
  <c r="L248" i="57" s="1"/>
  <c r="J394" i="54"/>
  <c r="J248" i="57" s="1"/>
  <c r="I394" i="54"/>
  <c r="I248" i="57" s="1"/>
  <c r="H394" i="54"/>
  <c r="H248" i="57" s="1"/>
  <c r="L391" i="54"/>
  <c r="J391" i="54"/>
  <c r="I391" i="54"/>
  <c r="H391" i="54"/>
  <c r="L390" i="54"/>
  <c r="L615" i="57" s="1"/>
  <c r="J390" i="54"/>
  <c r="J615" i="57" s="1"/>
  <c r="I390" i="54"/>
  <c r="I615" i="57" s="1"/>
  <c r="H390" i="54"/>
  <c r="H615" i="57" s="1"/>
  <c r="L389" i="54"/>
  <c r="L614" i="57" s="1"/>
  <c r="J389" i="54"/>
  <c r="J614" i="57" s="1"/>
  <c r="I389" i="54"/>
  <c r="I614" i="57" s="1"/>
  <c r="H389" i="54"/>
  <c r="H614" i="57" s="1"/>
  <c r="L388" i="54"/>
  <c r="L323" i="57" s="1"/>
  <c r="J388" i="54"/>
  <c r="J323" i="57" s="1"/>
  <c r="I388" i="54"/>
  <c r="I323" i="57" s="1"/>
  <c r="H388" i="54"/>
  <c r="H323" i="57" s="1"/>
  <c r="L387" i="54"/>
  <c r="L242" i="57" s="1"/>
  <c r="J387" i="54"/>
  <c r="J242" i="57" s="1"/>
  <c r="I387" i="54"/>
  <c r="I242" i="57" s="1"/>
  <c r="H387" i="54"/>
  <c r="H242" i="57" s="1"/>
  <c r="L386" i="54"/>
  <c r="J386" i="54"/>
  <c r="I386" i="54"/>
  <c r="H386" i="54"/>
  <c r="L385" i="54"/>
  <c r="L613" i="57" s="1"/>
  <c r="J385" i="54"/>
  <c r="J613" i="57" s="1"/>
  <c r="I385" i="54"/>
  <c r="I613" i="57" s="1"/>
  <c r="H385" i="54"/>
  <c r="H613" i="57" s="1"/>
  <c r="L384" i="54"/>
  <c r="L502" i="57" s="1"/>
  <c r="J384" i="54"/>
  <c r="J502" i="57" s="1"/>
  <c r="I384" i="54"/>
  <c r="I502" i="57" s="1"/>
  <c r="H384" i="54"/>
  <c r="H502" i="57" s="1"/>
  <c r="L383" i="54"/>
  <c r="L612" i="57" s="1"/>
  <c r="J383" i="54"/>
  <c r="J612" i="57" s="1"/>
  <c r="I383" i="54"/>
  <c r="I612" i="57" s="1"/>
  <c r="H383" i="54"/>
  <c r="H612" i="57" s="1"/>
  <c r="L382" i="54"/>
  <c r="L303" i="57" s="1"/>
  <c r="J382" i="54"/>
  <c r="J303" i="57" s="1"/>
  <c r="I382" i="54"/>
  <c r="I303" i="57" s="1"/>
  <c r="H382" i="54"/>
  <c r="H303" i="57" s="1"/>
  <c r="L381" i="54"/>
  <c r="L452" i="57" s="1"/>
  <c r="J381" i="54"/>
  <c r="J452" i="57" s="1"/>
  <c r="I381" i="54"/>
  <c r="I452" i="57" s="1"/>
  <c r="H381" i="54"/>
  <c r="H452" i="57" s="1"/>
  <c r="L380" i="54"/>
  <c r="L523" i="57" s="1"/>
  <c r="J380" i="54"/>
  <c r="J523" i="57" s="1"/>
  <c r="I380" i="54"/>
  <c r="I523" i="57" s="1"/>
  <c r="H380" i="54"/>
  <c r="H523" i="57" s="1"/>
  <c r="L379" i="54"/>
  <c r="L611" i="57" s="1"/>
  <c r="J379" i="54"/>
  <c r="J611" i="57" s="1"/>
  <c r="I379" i="54"/>
  <c r="I611" i="57" s="1"/>
  <c r="H379" i="54"/>
  <c r="H611" i="57" s="1"/>
  <c r="L378" i="54"/>
  <c r="L435" i="57" s="1"/>
  <c r="J378" i="54"/>
  <c r="J435" i="57" s="1"/>
  <c r="I378" i="54"/>
  <c r="I435" i="57" s="1"/>
  <c r="H378" i="54"/>
  <c r="H435" i="57" s="1"/>
  <c r="L377" i="54"/>
  <c r="L522" i="57" s="1"/>
  <c r="J377" i="54"/>
  <c r="J522" i="57" s="1"/>
  <c r="I377" i="54"/>
  <c r="I522" i="57" s="1"/>
  <c r="H377" i="54"/>
  <c r="H522" i="57" s="1"/>
  <c r="L376" i="54"/>
  <c r="L277" i="57" s="1"/>
  <c r="J376" i="54"/>
  <c r="J277" i="57" s="1"/>
  <c r="I376" i="54"/>
  <c r="I277" i="57" s="1"/>
  <c r="H376" i="54"/>
  <c r="H277" i="57" s="1"/>
  <c r="L375" i="54"/>
  <c r="L309" i="57" s="1"/>
  <c r="J375" i="54"/>
  <c r="J309" i="57" s="1"/>
  <c r="I375" i="54"/>
  <c r="I309" i="57" s="1"/>
  <c r="H375" i="54"/>
  <c r="H309" i="57" s="1"/>
  <c r="L374" i="54"/>
  <c r="L103" i="57" s="1"/>
  <c r="J374" i="54"/>
  <c r="J103" i="57" s="1"/>
  <c r="I374" i="54"/>
  <c r="I103" i="57" s="1"/>
  <c r="H374" i="54"/>
  <c r="H103" i="57" s="1"/>
  <c r="L373" i="54"/>
  <c r="L385" i="57" s="1"/>
  <c r="J373" i="54"/>
  <c r="J385" i="57" s="1"/>
  <c r="I373" i="54"/>
  <c r="I385" i="57" s="1"/>
  <c r="H373" i="54"/>
  <c r="H385" i="57" s="1"/>
  <c r="L372" i="54"/>
  <c r="L289" i="57" s="1"/>
  <c r="J372" i="54"/>
  <c r="J289" i="57" s="1"/>
  <c r="I372" i="54"/>
  <c r="I289" i="57" s="1"/>
  <c r="H372" i="54"/>
  <c r="H289" i="57" s="1"/>
  <c r="L371" i="54"/>
  <c r="L107" i="57" s="1"/>
  <c r="J371" i="54"/>
  <c r="J107" i="57" s="1"/>
  <c r="I371" i="54"/>
  <c r="I107" i="57" s="1"/>
  <c r="H371" i="54"/>
  <c r="H107" i="57" s="1"/>
  <c r="L370" i="54"/>
  <c r="L296" i="57" s="1"/>
  <c r="J370" i="54"/>
  <c r="J296" i="57" s="1"/>
  <c r="I370" i="54"/>
  <c r="I296" i="57" s="1"/>
  <c r="H370" i="54"/>
  <c r="H296" i="57" s="1"/>
  <c r="L369" i="54"/>
  <c r="L610" i="57" s="1"/>
  <c r="J369" i="54"/>
  <c r="J610" i="57" s="1"/>
  <c r="I369" i="54"/>
  <c r="I610" i="57" s="1"/>
  <c r="H369" i="54"/>
  <c r="H610" i="57" s="1"/>
  <c r="L368" i="54"/>
  <c r="L124" i="57" s="1"/>
  <c r="J368" i="54"/>
  <c r="J124" i="57" s="1"/>
  <c r="I368" i="54"/>
  <c r="I124" i="57" s="1"/>
  <c r="H368" i="54"/>
  <c r="H124" i="57" s="1"/>
  <c r="L367" i="54"/>
  <c r="L68" i="57" s="1"/>
  <c r="J367" i="54"/>
  <c r="J68" i="57" s="1"/>
  <c r="I367" i="54"/>
  <c r="I68" i="57" s="1"/>
  <c r="H367" i="54"/>
  <c r="H68" i="57" s="1"/>
  <c r="L366" i="54"/>
  <c r="L451" i="57" s="1"/>
  <c r="J366" i="54"/>
  <c r="J451" i="57" s="1"/>
  <c r="I366" i="54"/>
  <c r="I451" i="57" s="1"/>
  <c r="H366" i="54"/>
  <c r="H451" i="57" s="1"/>
  <c r="L365" i="54"/>
  <c r="L333" i="57" s="1"/>
  <c r="J365" i="54"/>
  <c r="J333" i="57" s="1"/>
  <c r="I365" i="54"/>
  <c r="I333" i="57" s="1"/>
  <c r="H365" i="54"/>
  <c r="H333" i="57" s="1"/>
  <c r="L364" i="54"/>
  <c r="L250" i="57" s="1"/>
  <c r="J364" i="54"/>
  <c r="J250" i="57" s="1"/>
  <c r="I364" i="54"/>
  <c r="I250" i="57" s="1"/>
  <c r="H364" i="54"/>
  <c r="H250" i="57" s="1"/>
  <c r="L363" i="54"/>
  <c r="L306" i="57" s="1"/>
  <c r="J363" i="54"/>
  <c r="J306" i="57" s="1"/>
  <c r="I363" i="54"/>
  <c r="I306" i="57" s="1"/>
  <c r="H363" i="54"/>
  <c r="H306" i="57" s="1"/>
  <c r="L362" i="54"/>
  <c r="L187" i="57" s="1"/>
  <c r="L359" i="54"/>
  <c r="J359" i="54"/>
  <c r="I359" i="54"/>
  <c r="H359" i="54"/>
  <c r="L358" i="54"/>
  <c r="J358" i="54"/>
  <c r="I358" i="54"/>
  <c r="H358" i="54"/>
  <c r="L357" i="54"/>
  <c r="J357" i="54"/>
  <c r="I357" i="54"/>
  <c r="H357" i="54"/>
  <c r="L356" i="54"/>
  <c r="J356" i="54"/>
  <c r="I356" i="54"/>
  <c r="H356" i="54"/>
  <c r="L346" i="54"/>
  <c r="L370" i="57" s="1"/>
  <c r="J346" i="54"/>
  <c r="J370" i="57" s="1"/>
  <c r="I346" i="54"/>
  <c r="I370" i="57" s="1"/>
  <c r="H346" i="54"/>
  <c r="H370" i="57" s="1"/>
  <c r="L345" i="54"/>
  <c r="L423" i="57" s="1"/>
  <c r="J345" i="54"/>
  <c r="J423" i="57" s="1"/>
  <c r="I345" i="54"/>
  <c r="I423" i="57" s="1"/>
  <c r="H345" i="54"/>
  <c r="H423" i="57" s="1"/>
  <c r="F345" i="54"/>
  <c r="F423" i="57" s="1"/>
  <c r="L344" i="54"/>
  <c r="L149" i="57" s="1"/>
  <c r="J344" i="54"/>
  <c r="J149" i="57" s="1"/>
  <c r="I344" i="54"/>
  <c r="I149" i="57" s="1"/>
  <c r="H344" i="54"/>
  <c r="H149" i="57" s="1"/>
  <c r="L343" i="54"/>
  <c r="L278" i="57" s="1"/>
  <c r="J343" i="54"/>
  <c r="J278" i="57" s="1"/>
  <c r="I343" i="54"/>
  <c r="I278" i="57" s="1"/>
  <c r="H343" i="54"/>
  <c r="H278" i="57" s="1"/>
  <c r="L342" i="54"/>
  <c r="L313" i="57" s="1"/>
  <c r="J342" i="54"/>
  <c r="J313" i="57" s="1"/>
  <c r="I342" i="54"/>
  <c r="I313" i="57" s="1"/>
  <c r="H342" i="54"/>
  <c r="H313" i="57" s="1"/>
  <c r="L341" i="54"/>
  <c r="L366" i="57" s="1"/>
  <c r="J341" i="54"/>
  <c r="J366" i="57" s="1"/>
  <c r="I341" i="54"/>
  <c r="I366" i="57" s="1"/>
  <c r="H341" i="54"/>
  <c r="H366" i="57" s="1"/>
  <c r="L340" i="54"/>
  <c r="L498" i="57" s="1"/>
  <c r="J340" i="54"/>
  <c r="J498" i="57" s="1"/>
  <c r="I340" i="54"/>
  <c r="I498" i="57" s="1"/>
  <c r="H340" i="54"/>
  <c r="H498" i="57" s="1"/>
  <c r="L339" i="54"/>
  <c r="L466" i="57" s="1"/>
  <c r="J339" i="54"/>
  <c r="J466" i="57" s="1"/>
  <c r="I339" i="54"/>
  <c r="I466" i="57" s="1"/>
  <c r="H339" i="54"/>
  <c r="H466" i="57" s="1"/>
  <c r="L338" i="54"/>
  <c r="L608" i="57" s="1"/>
  <c r="J338" i="54"/>
  <c r="J608" i="57" s="1"/>
  <c r="I338" i="54"/>
  <c r="I608" i="57" s="1"/>
  <c r="H338" i="54"/>
  <c r="H608" i="57" s="1"/>
  <c r="L337" i="54"/>
  <c r="L12" i="57" s="1"/>
  <c r="J337" i="54"/>
  <c r="J12" i="57" s="1"/>
  <c r="I337" i="54"/>
  <c r="I12" i="57" s="1"/>
  <c r="H337" i="54"/>
  <c r="H12" i="57" s="1"/>
  <c r="L336" i="54"/>
  <c r="L607" i="57" s="1"/>
  <c r="J336" i="54"/>
  <c r="J607" i="57" s="1"/>
  <c r="I336" i="54"/>
  <c r="I607" i="57" s="1"/>
  <c r="H336" i="54"/>
  <c r="H607" i="57" s="1"/>
  <c r="L335" i="54"/>
  <c r="L101" i="57" s="1"/>
  <c r="J335" i="54"/>
  <c r="J101" i="57" s="1"/>
  <c r="I335" i="54"/>
  <c r="I101" i="57" s="1"/>
  <c r="H335" i="54"/>
  <c r="H101" i="57" s="1"/>
  <c r="L334" i="54"/>
  <c r="L606" i="57" s="1"/>
  <c r="J334" i="54"/>
  <c r="J606" i="57" s="1"/>
  <c r="I334" i="54"/>
  <c r="I606" i="57" s="1"/>
  <c r="H334" i="54"/>
  <c r="H606" i="57" s="1"/>
  <c r="L333" i="54"/>
  <c r="L465" i="57" s="1"/>
  <c r="J333" i="54"/>
  <c r="J465" i="57" s="1"/>
  <c r="I333" i="54"/>
  <c r="I465" i="57" s="1"/>
  <c r="H333" i="54"/>
  <c r="H465" i="57" s="1"/>
  <c r="L332" i="54"/>
  <c r="L605" i="57" s="1"/>
  <c r="J332" i="54"/>
  <c r="J605" i="57" s="1"/>
  <c r="I332" i="54"/>
  <c r="I605" i="57" s="1"/>
  <c r="H332" i="54"/>
  <c r="H605" i="57" s="1"/>
  <c r="L331" i="54"/>
  <c r="L604" i="57" s="1"/>
  <c r="J331" i="54"/>
  <c r="J604" i="57" s="1"/>
  <c r="I331" i="54"/>
  <c r="I604" i="57" s="1"/>
  <c r="H331" i="54"/>
  <c r="H604" i="57" s="1"/>
  <c r="L330" i="54"/>
  <c r="L168" i="57" s="1"/>
  <c r="J330" i="54"/>
  <c r="J168" i="57" s="1"/>
  <c r="I330" i="54"/>
  <c r="I168" i="57" s="1"/>
  <c r="H330" i="54"/>
  <c r="H168" i="57" s="1"/>
  <c r="L329" i="54"/>
  <c r="L125" i="57" s="1"/>
  <c r="J329" i="54"/>
  <c r="J125" i="57" s="1"/>
  <c r="I329" i="54"/>
  <c r="I125" i="57" s="1"/>
  <c r="H329" i="54"/>
  <c r="H125" i="57" s="1"/>
  <c r="L328" i="54"/>
  <c r="L348" i="57" s="1"/>
  <c r="J328" i="54"/>
  <c r="J348" i="57" s="1"/>
  <c r="I328" i="54"/>
  <c r="I348" i="57" s="1"/>
  <c r="H328" i="54"/>
  <c r="H348" i="57" s="1"/>
  <c r="L327" i="54"/>
  <c r="L283" i="57" s="1"/>
  <c r="J327" i="54"/>
  <c r="J283" i="57" s="1"/>
  <c r="I327" i="54"/>
  <c r="I283" i="57" s="1"/>
  <c r="H327" i="54"/>
  <c r="H283" i="57" s="1"/>
  <c r="L326" i="54"/>
  <c r="L603" i="57" s="1"/>
  <c r="J326" i="54"/>
  <c r="J603" i="57" s="1"/>
  <c r="I326" i="54"/>
  <c r="I603" i="57" s="1"/>
  <c r="H326" i="54"/>
  <c r="H603" i="57" s="1"/>
  <c r="L325" i="54"/>
  <c r="L602" i="57" s="1"/>
  <c r="J325" i="54"/>
  <c r="J602" i="57" s="1"/>
  <c r="I325" i="54"/>
  <c r="I602" i="57" s="1"/>
  <c r="H325" i="54"/>
  <c r="H602" i="57" s="1"/>
  <c r="L324" i="54"/>
  <c r="L300" i="57" s="1"/>
  <c r="J324" i="54"/>
  <c r="J300" i="57" s="1"/>
  <c r="I324" i="54"/>
  <c r="I300" i="57" s="1"/>
  <c r="H324" i="54"/>
  <c r="H300" i="57" s="1"/>
  <c r="L323" i="54"/>
  <c r="L134" i="57" s="1"/>
  <c r="J323" i="54"/>
  <c r="J134" i="57" s="1"/>
  <c r="I323" i="54"/>
  <c r="I134" i="57" s="1"/>
  <c r="H323" i="54"/>
  <c r="H134" i="57" s="1"/>
  <c r="L322" i="54"/>
  <c r="L329" i="57" s="1"/>
  <c r="J322" i="54"/>
  <c r="J329" i="57" s="1"/>
  <c r="I322" i="54"/>
  <c r="I329" i="57" s="1"/>
  <c r="H322" i="54"/>
  <c r="H329" i="57" s="1"/>
  <c r="L321" i="54"/>
  <c r="L115" i="57" s="1"/>
  <c r="J321" i="54"/>
  <c r="J115" i="57" s="1"/>
  <c r="I321" i="54"/>
  <c r="I115" i="57" s="1"/>
  <c r="H321" i="54"/>
  <c r="H115" i="57" s="1"/>
  <c r="L320" i="54"/>
  <c r="L328" i="57" s="1"/>
  <c r="J320" i="54"/>
  <c r="J328" i="57" s="1"/>
  <c r="I320" i="54"/>
  <c r="I328" i="57" s="1"/>
  <c r="H320" i="54"/>
  <c r="H328" i="57" s="1"/>
  <c r="L242" i="54"/>
  <c r="J242" i="54"/>
  <c r="I242" i="54"/>
  <c r="H242" i="54"/>
  <c r="L241" i="54"/>
  <c r="J241" i="54"/>
  <c r="I241" i="54"/>
  <c r="H241" i="54"/>
  <c r="L240" i="54"/>
  <c r="J240" i="54"/>
  <c r="I240" i="54"/>
  <c r="H240" i="54"/>
  <c r="L239" i="54"/>
  <c r="J239" i="54"/>
  <c r="I239" i="54"/>
  <c r="H239" i="54"/>
  <c r="L238" i="54"/>
  <c r="J238" i="54"/>
  <c r="I238" i="54"/>
  <c r="H238" i="54"/>
  <c r="L237" i="54"/>
  <c r="L578" i="57" s="1"/>
  <c r="J237" i="54"/>
  <c r="J578" i="57" s="1"/>
  <c r="I237" i="54"/>
  <c r="I578" i="57" s="1"/>
  <c r="H237" i="54"/>
  <c r="H578" i="57" s="1"/>
  <c r="F237" i="54"/>
  <c r="F578" i="57" s="1"/>
  <c r="L236" i="54"/>
  <c r="L577" i="57" s="1"/>
  <c r="J236" i="54"/>
  <c r="J577" i="57" s="1"/>
  <c r="I236" i="54"/>
  <c r="I577" i="57" s="1"/>
  <c r="H236" i="54"/>
  <c r="H577" i="57" s="1"/>
  <c r="L235" i="54"/>
  <c r="L228" i="57" s="1"/>
  <c r="J235" i="54"/>
  <c r="J228" i="57" s="1"/>
  <c r="I235" i="54"/>
  <c r="I228" i="57" s="1"/>
  <c r="H235" i="54"/>
  <c r="H228" i="57" s="1"/>
  <c r="L234" i="54"/>
  <c r="L576" i="57" s="1"/>
  <c r="J234" i="54"/>
  <c r="J576" i="57" s="1"/>
  <c r="I234" i="54"/>
  <c r="I576" i="57" s="1"/>
  <c r="H234" i="54"/>
  <c r="H576" i="57" s="1"/>
  <c r="L233" i="54"/>
  <c r="L458" i="57" s="1"/>
  <c r="J233" i="54"/>
  <c r="J458" i="57" s="1"/>
  <c r="I233" i="54"/>
  <c r="I458" i="57" s="1"/>
  <c r="H233" i="54"/>
  <c r="H458" i="57" s="1"/>
  <c r="L232" i="54"/>
  <c r="L293" i="57" s="1"/>
  <c r="J232" i="54"/>
  <c r="J293" i="57" s="1"/>
  <c r="I232" i="54"/>
  <c r="I293" i="57" s="1"/>
  <c r="H232" i="54"/>
  <c r="H293" i="57" s="1"/>
  <c r="L231" i="54"/>
  <c r="L243" i="57" s="1"/>
  <c r="J231" i="54"/>
  <c r="J243" i="57" s="1"/>
  <c r="I231" i="54"/>
  <c r="I243" i="57" s="1"/>
  <c r="H231" i="54"/>
  <c r="H243" i="57" s="1"/>
  <c r="L230" i="54"/>
  <c r="L575" i="57" s="1"/>
  <c r="J230" i="54"/>
  <c r="J575" i="57" s="1"/>
  <c r="I230" i="54"/>
  <c r="I575" i="57" s="1"/>
  <c r="H230" i="54"/>
  <c r="H575" i="57" s="1"/>
  <c r="L229" i="54"/>
  <c r="L574" i="57" s="1"/>
  <c r="J229" i="54"/>
  <c r="J574" i="57" s="1"/>
  <c r="I229" i="54"/>
  <c r="I574" i="57" s="1"/>
  <c r="H229" i="54"/>
  <c r="H574" i="57" s="1"/>
  <c r="L228" i="54"/>
  <c r="L179" i="57" s="1"/>
  <c r="J228" i="54"/>
  <c r="J179" i="57" s="1"/>
  <c r="I228" i="54"/>
  <c r="I179" i="57" s="1"/>
  <c r="H228" i="54"/>
  <c r="H179" i="57" s="1"/>
  <c r="L227" i="54"/>
  <c r="L24" i="57" s="1"/>
  <c r="J227" i="54"/>
  <c r="J24" i="57" s="1"/>
  <c r="I227" i="54"/>
  <c r="I24" i="57" s="1"/>
  <c r="H227" i="54"/>
  <c r="H24" i="57" s="1"/>
  <c r="L226" i="54"/>
  <c r="L227" i="57" s="1"/>
  <c r="J226" i="54"/>
  <c r="J227" i="57" s="1"/>
  <c r="I226" i="54"/>
  <c r="I227" i="57" s="1"/>
  <c r="H226" i="54"/>
  <c r="H227" i="57" s="1"/>
  <c r="L225" i="54"/>
  <c r="L195" i="57" s="1"/>
  <c r="J225" i="54"/>
  <c r="J195" i="57" s="1"/>
  <c r="I225" i="54"/>
  <c r="I195" i="57" s="1"/>
  <c r="H225" i="54"/>
  <c r="H195" i="57" s="1"/>
  <c r="L224" i="54"/>
  <c r="L6" i="57" s="1"/>
  <c r="J224" i="54"/>
  <c r="J6" i="57" s="1"/>
  <c r="I224" i="54"/>
  <c r="I6" i="57" s="1"/>
  <c r="H224" i="54"/>
  <c r="H6" i="57" s="1"/>
  <c r="L223" i="54"/>
  <c r="L352" i="57" s="1"/>
  <c r="J223" i="54"/>
  <c r="J352" i="57" s="1"/>
  <c r="I223" i="54"/>
  <c r="I352" i="57" s="1"/>
  <c r="H223" i="54"/>
  <c r="H352" i="57" s="1"/>
  <c r="L222" i="54"/>
  <c r="L81" i="57" s="1"/>
  <c r="J222" i="54"/>
  <c r="J81" i="57" s="1"/>
  <c r="I222" i="54"/>
  <c r="I81" i="57" s="1"/>
  <c r="H222" i="54"/>
  <c r="H81" i="57" s="1"/>
  <c r="L221" i="54"/>
  <c r="L58" i="57" s="1"/>
  <c r="J221" i="54"/>
  <c r="J58" i="57" s="1"/>
  <c r="I221" i="54"/>
  <c r="I58" i="57" s="1"/>
  <c r="H221" i="54"/>
  <c r="H58" i="57" s="1"/>
  <c r="L220" i="54"/>
  <c r="L13" i="57" s="1"/>
  <c r="J220" i="54"/>
  <c r="J13" i="57" s="1"/>
  <c r="I220" i="54"/>
  <c r="I13" i="57" s="1"/>
  <c r="H220" i="54"/>
  <c r="H13" i="57" s="1"/>
  <c r="L219" i="54"/>
  <c r="L440" i="57" s="1"/>
  <c r="J219" i="54"/>
  <c r="J440" i="57" s="1"/>
  <c r="I219" i="54"/>
  <c r="I440" i="57" s="1"/>
  <c r="H219" i="54"/>
  <c r="H440" i="57" s="1"/>
  <c r="L218" i="54"/>
  <c r="L130" i="57" s="1"/>
  <c r="J218" i="54"/>
  <c r="J130" i="57" s="1"/>
  <c r="I218" i="54"/>
  <c r="I130" i="57" s="1"/>
  <c r="H218" i="54"/>
  <c r="H130" i="57" s="1"/>
  <c r="L217" i="54"/>
  <c r="L573" i="57" s="1"/>
  <c r="J217" i="54"/>
  <c r="J573" i="57" s="1"/>
  <c r="I217" i="54"/>
  <c r="I573" i="57" s="1"/>
  <c r="H217" i="54"/>
  <c r="H573" i="57" s="1"/>
  <c r="L212" i="54"/>
  <c r="J212" i="54"/>
  <c r="I212" i="54"/>
  <c r="L211" i="54"/>
  <c r="J211" i="54"/>
  <c r="I211" i="54"/>
  <c r="H211" i="54"/>
  <c r="L210" i="54"/>
  <c r="J210" i="54"/>
  <c r="I210" i="54"/>
  <c r="H210" i="54"/>
  <c r="L209" i="54"/>
  <c r="J209" i="54"/>
  <c r="I209" i="54"/>
  <c r="H209" i="54"/>
  <c r="L208" i="54"/>
  <c r="J208" i="54"/>
  <c r="I208" i="54"/>
  <c r="H208" i="54"/>
  <c r="L207" i="54"/>
  <c r="J207" i="54"/>
  <c r="I207" i="54"/>
  <c r="H207" i="54"/>
  <c r="L206" i="54"/>
  <c r="J206" i="54"/>
  <c r="I206" i="54"/>
  <c r="H206" i="54"/>
  <c r="L572" i="57"/>
  <c r="J572" i="57"/>
  <c r="I572" i="57"/>
  <c r="H572" i="57"/>
  <c r="L197" i="54"/>
  <c r="L122" i="57" s="1"/>
  <c r="J197" i="54"/>
  <c r="J122" i="57" s="1"/>
  <c r="I197" i="54"/>
  <c r="I122" i="57" s="1"/>
  <c r="H197" i="54"/>
  <c r="H122" i="57" s="1"/>
  <c r="L196" i="54"/>
  <c r="L338" i="57" s="1"/>
  <c r="J196" i="54"/>
  <c r="J338" i="57" s="1"/>
  <c r="I196" i="54"/>
  <c r="I338" i="57" s="1"/>
  <c r="H196" i="54"/>
  <c r="H338" i="57" s="1"/>
  <c r="L195" i="54"/>
  <c r="L263" i="57" s="1"/>
  <c r="J195" i="54"/>
  <c r="J263" i="57" s="1"/>
  <c r="I195" i="54"/>
  <c r="I263" i="57" s="1"/>
  <c r="H195" i="54"/>
  <c r="H263" i="57" s="1"/>
  <c r="L194" i="54"/>
  <c r="L25" i="57" s="1"/>
  <c r="J194" i="54"/>
  <c r="J25" i="57" s="1"/>
  <c r="I194" i="54"/>
  <c r="I25" i="57" s="1"/>
  <c r="H194" i="54"/>
  <c r="H25" i="57" s="1"/>
  <c r="L193" i="54"/>
  <c r="L571" i="57" s="1"/>
  <c r="J193" i="54"/>
  <c r="J571" i="57" s="1"/>
  <c r="I193" i="54"/>
  <c r="I571" i="57" s="1"/>
  <c r="H193" i="54"/>
  <c r="H571" i="57" s="1"/>
  <c r="L192" i="54"/>
  <c r="L424" i="57" s="1"/>
  <c r="J192" i="54"/>
  <c r="J424" i="57" s="1"/>
  <c r="I192" i="54"/>
  <c r="I424" i="57" s="1"/>
  <c r="H192" i="54"/>
  <c r="H424" i="57" s="1"/>
  <c r="L191" i="54"/>
  <c r="L570" i="57" s="1"/>
  <c r="J191" i="54"/>
  <c r="J570" i="57" s="1"/>
  <c r="I191" i="54"/>
  <c r="I570" i="57" s="1"/>
  <c r="H191" i="54"/>
  <c r="H570" i="57" s="1"/>
  <c r="L190" i="54"/>
  <c r="L569" i="57" s="1"/>
  <c r="J190" i="54"/>
  <c r="J569" i="57" s="1"/>
  <c r="I190" i="54"/>
  <c r="I569" i="57" s="1"/>
  <c r="H190" i="54"/>
  <c r="H569" i="57" s="1"/>
  <c r="L189" i="54"/>
  <c r="L568" i="57" s="1"/>
  <c r="J189" i="54"/>
  <c r="J568" i="57" s="1"/>
  <c r="I189" i="54"/>
  <c r="I568" i="57" s="1"/>
  <c r="H189" i="54"/>
  <c r="H568" i="57" s="1"/>
  <c r="L188" i="54"/>
  <c r="L567" i="57" s="1"/>
  <c r="J188" i="54"/>
  <c r="J567" i="57" s="1"/>
  <c r="I188" i="54"/>
  <c r="I567" i="57" s="1"/>
  <c r="H188" i="54"/>
  <c r="H567" i="57" s="1"/>
  <c r="L187" i="54"/>
  <c r="L190" i="57" s="1"/>
  <c r="J187" i="54"/>
  <c r="J190" i="57" s="1"/>
  <c r="I187" i="54"/>
  <c r="I190" i="57" s="1"/>
  <c r="H187" i="54"/>
  <c r="H190" i="57" s="1"/>
  <c r="L186" i="54"/>
  <c r="L365" i="57" s="1"/>
  <c r="J186" i="54"/>
  <c r="J365" i="57" s="1"/>
  <c r="I186" i="54"/>
  <c r="I365" i="57" s="1"/>
  <c r="H186" i="54"/>
  <c r="H365" i="57" s="1"/>
  <c r="L185" i="54"/>
  <c r="L566" i="57" s="1"/>
  <c r="J185" i="54"/>
  <c r="J566" i="57" s="1"/>
  <c r="I185" i="54"/>
  <c r="I566" i="57" s="1"/>
  <c r="H185" i="54"/>
  <c r="H566" i="57" s="1"/>
  <c r="L184" i="54"/>
  <c r="L565" i="57" s="1"/>
  <c r="J184" i="54"/>
  <c r="J565" i="57" s="1"/>
  <c r="I184" i="54"/>
  <c r="I565" i="57" s="1"/>
  <c r="H184" i="54"/>
  <c r="H565" i="57" s="1"/>
  <c r="L183" i="54"/>
  <c r="L235" i="57" s="1"/>
  <c r="J183" i="54"/>
  <c r="J235" i="57" s="1"/>
  <c r="I183" i="54"/>
  <c r="I235" i="57" s="1"/>
  <c r="H183" i="54"/>
  <c r="H235" i="57" s="1"/>
  <c r="L182" i="54"/>
  <c r="L87" i="57" s="1"/>
  <c r="J182" i="54"/>
  <c r="J87" i="57" s="1"/>
  <c r="I182" i="54"/>
  <c r="I87" i="57" s="1"/>
  <c r="H182" i="54"/>
  <c r="H87" i="57" s="1"/>
  <c r="L181" i="54"/>
  <c r="L299" i="57" s="1"/>
  <c r="J181" i="54"/>
  <c r="J299" i="57" s="1"/>
  <c r="I181" i="54"/>
  <c r="I299" i="57" s="1"/>
  <c r="H181" i="54"/>
  <c r="H299" i="57" s="1"/>
  <c r="L180" i="54"/>
  <c r="L364" i="57" s="1"/>
  <c r="J180" i="54"/>
  <c r="J364" i="57" s="1"/>
  <c r="I180" i="54"/>
  <c r="I364" i="57" s="1"/>
  <c r="H180" i="54"/>
  <c r="H364" i="57" s="1"/>
  <c r="L179" i="54"/>
  <c r="L506" i="57" s="1"/>
  <c r="J179" i="54"/>
  <c r="J506" i="57" s="1"/>
  <c r="I179" i="54"/>
  <c r="I506" i="57" s="1"/>
  <c r="H179" i="54"/>
  <c r="H506" i="57" s="1"/>
  <c r="L178" i="54"/>
  <c r="L564" i="57" s="1"/>
  <c r="J178" i="54"/>
  <c r="J564" i="57" s="1"/>
  <c r="I178" i="54"/>
  <c r="I564" i="57" s="1"/>
  <c r="H178" i="54"/>
  <c r="H564" i="57" s="1"/>
  <c r="L177" i="54"/>
  <c r="L415" i="57" s="1"/>
  <c r="J177" i="54"/>
  <c r="J415" i="57" s="1"/>
  <c r="I177" i="54"/>
  <c r="I415" i="57" s="1"/>
  <c r="H177" i="54"/>
  <c r="H415" i="57" s="1"/>
  <c r="L176" i="54"/>
  <c r="L10" i="57" s="1"/>
  <c r="J176" i="54"/>
  <c r="J10" i="57" s="1"/>
  <c r="I176" i="54"/>
  <c r="I10" i="57" s="1"/>
  <c r="H176" i="54"/>
  <c r="H10" i="57" s="1"/>
  <c r="L175" i="54"/>
  <c r="L288" i="57" s="1"/>
  <c r="J175" i="54"/>
  <c r="J288" i="57" s="1"/>
  <c r="I175" i="54"/>
  <c r="I288" i="57" s="1"/>
  <c r="H175" i="54"/>
  <c r="H288" i="57" s="1"/>
  <c r="L174" i="54"/>
  <c r="L336" i="57" s="1"/>
  <c r="I174" i="54"/>
  <c r="I336" i="57" s="1"/>
  <c r="H174" i="54"/>
  <c r="H336" i="57" s="1"/>
  <c r="L170" i="54"/>
  <c r="J170" i="54"/>
  <c r="I170" i="54"/>
  <c r="H170" i="54"/>
  <c r="L169" i="54"/>
  <c r="J169" i="54"/>
  <c r="I169" i="54"/>
  <c r="H169" i="54"/>
  <c r="L167" i="54"/>
  <c r="J167" i="54"/>
  <c r="I167" i="54"/>
  <c r="H167" i="54"/>
  <c r="L166" i="54"/>
  <c r="L561" i="57" s="1"/>
  <c r="J166" i="54"/>
  <c r="J561" i="57" s="1"/>
  <c r="I166" i="54"/>
  <c r="I561" i="57" s="1"/>
  <c r="H166" i="54"/>
  <c r="H561" i="57" s="1"/>
  <c r="L165" i="54"/>
  <c r="J165" i="54"/>
  <c r="I165" i="54"/>
  <c r="H165" i="54"/>
  <c r="L152" i="54"/>
  <c r="L383" i="57" s="1"/>
  <c r="J152" i="54"/>
  <c r="J383" i="57" s="1"/>
  <c r="I152" i="54"/>
  <c r="I383" i="57" s="1"/>
  <c r="H152" i="54"/>
  <c r="H383" i="57" s="1"/>
  <c r="L151" i="54"/>
  <c r="L557" i="57" s="1"/>
  <c r="J151" i="54"/>
  <c r="J557" i="57" s="1"/>
  <c r="I151" i="54"/>
  <c r="I557" i="57" s="1"/>
  <c r="H151" i="54"/>
  <c r="H557" i="57" s="1"/>
  <c r="L150" i="54"/>
  <c r="L331" i="57" s="1"/>
  <c r="J150" i="54"/>
  <c r="J331" i="57" s="1"/>
  <c r="I150" i="54"/>
  <c r="I331" i="57" s="1"/>
  <c r="H150" i="54"/>
  <c r="H331" i="57" s="1"/>
  <c r="L149" i="54"/>
  <c r="L159" i="57" s="1"/>
  <c r="J149" i="54"/>
  <c r="J159" i="57" s="1"/>
  <c r="I149" i="54"/>
  <c r="I159" i="57" s="1"/>
  <c r="H149" i="54"/>
  <c r="H159" i="57" s="1"/>
  <c r="L148" i="54"/>
  <c r="L556" i="57" s="1"/>
  <c r="J148" i="54"/>
  <c r="J556" i="57" s="1"/>
  <c r="I148" i="54"/>
  <c r="I556" i="57" s="1"/>
  <c r="H148" i="54"/>
  <c r="H556" i="57" s="1"/>
  <c r="L147" i="54"/>
  <c r="L351" i="57" s="1"/>
  <c r="J147" i="54"/>
  <c r="J351" i="57" s="1"/>
  <c r="I147" i="54"/>
  <c r="I351" i="57" s="1"/>
  <c r="H147" i="54"/>
  <c r="H351" i="57" s="1"/>
  <c r="L146" i="54"/>
  <c r="L273" i="57" s="1"/>
  <c r="J146" i="54"/>
  <c r="J273" i="57" s="1"/>
  <c r="I146" i="54"/>
  <c r="I273" i="57" s="1"/>
  <c r="H146" i="54"/>
  <c r="H273" i="57" s="1"/>
  <c r="L145" i="54"/>
  <c r="L116" i="57" s="1"/>
  <c r="J145" i="54"/>
  <c r="J116" i="57" s="1"/>
  <c r="I145" i="54"/>
  <c r="I116" i="57" s="1"/>
  <c r="H145" i="54"/>
  <c r="H116" i="57" s="1"/>
  <c r="L144" i="54"/>
  <c r="L555" i="57" s="1"/>
  <c r="J144" i="54"/>
  <c r="J555" i="57" s="1"/>
  <c r="I144" i="54"/>
  <c r="I555" i="57" s="1"/>
  <c r="H144" i="54"/>
  <c r="H555" i="57" s="1"/>
  <c r="L143" i="54"/>
  <c r="L158" i="57" s="1"/>
  <c r="J143" i="54"/>
  <c r="J158" i="57" s="1"/>
  <c r="I143" i="54"/>
  <c r="I158" i="57" s="1"/>
  <c r="H143" i="54"/>
  <c r="H158" i="57" s="1"/>
  <c r="L142" i="54"/>
  <c r="L318" i="57" s="1"/>
  <c r="J142" i="54"/>
  <c r="J318" i="57" s="1"/>
  <c r="I142" i="54"/>
  <c r="I318" i="57" s="1"/>
  <c r="H142" i="54"/>
  <c r="H318" i="57" s="1"/>
  <c r="L141" i="54"/>
  <c r="L499" i="57" s="1"/>
  <c r="J141" i="54"/>
  <c r="J499" i="57" s="1"/>
  <c r="I141" i="54"/>
  <c r="I499" i="57" s="1"/>
  <c r="H141" i="54"/>
  <c r="H499" i="57" s="1"/>
  <c r="L140" i="54"/>
  <c r="L554" i="57" s="1"/>
  <c r="J140" i="54"/>
  <c r="J554" i="57" s="1"/>
  <c r="I140" i="54"/>
  <c r="I554" i="57" s="1"/>
  <c r="H140" i="54"/>
  <c r="H554" i="57" s="1"/>
  <c r="L139" i="54"/>
  <c r="L553" i="57" s="1"/>
  <c r="J139" i="54"/>
  <c r="J553" i="57" s="1"/>
  <c r="I139" i="54"/>
  <c r="I553" i="57" s="1"/>
  <c r="H139" i="54"/>
  <c r="H553" i="57" s="1"/>
  <c r="L138" i="54"/>
  <c r="L552" i="57" s="1"/>
  <c r="J138" i="54"/>
  <c r="J552" i="57" s="1"/>
  <c r="I138" i="54"/>
  <c r="I552" i="57" s="1"/>
  <c r="H138" i="54"/>
  <c r="H552" i="57" s="1"/>
  <c r="L137" i="54"/>
  <c r="L64" i="57" s="1"/>
  <c r="J137" i="54"/>
  <c r="J64" i="57" s="1"/>
  <c r="I137" i="54"/>
  <c r="I64" i="57" s="1"/>
  <c r="H137" i="54"/>
  <c r="H64" i="57" s="1"/>
  <c r="L136" i="54"/>
  <c r="L173" i="57" s="1"/>
  <c r="J136" i="54"/>
  <c r="J173" i="57" s="1"/>
  <c r="I136" i="54"/>
  <c r="I173" i="57" s="1"/>
  <c r="H136" i="54"/>
  <c r="H173" i="57" s="1"/>
  <c r="L135" i="54"/>
  <c r="L104" i="57" s="1"/>
  <c r="J135" i="54"/>
  <c r="J104" i="57" s="1"/>
  <c r="I135" i="54"/>
  <c r="I104" i="57" s="1"/>
  <c r="H135" i="54"/>
  <c r="H104" i="57" s="1"/>
  <c r="L134" i="54"/>
  <c r="L265" i="57" s="1"/>
  <c r="J134" i="54"/>
  <c r="J265" i="57" s="1"/>
  <c r="I134" i="54"/>
  <c r="I265" i="57" s="1"/>
  <c r="H134" i="54"/>
  <c r="H265" i="57" s="1"/>
  <c r="L133" i="54"/>
  <c r="L414" i="57" s="1"/>
  <c r="J133" i="54"/>
  <c r="J414" i="57" s="1"/>
  <c r="I133" i="54"/>
  <c r="I414" i="57" s="1"/>
  <c r="H133" i="54"/>
  <c r="H414" i="57" s="1"/>
  <c r="L130" i="54"/>
  <c r="J130" i="54"/>
  <c r="I130" i="54"/>
  <c r="H130" i="54"/>
  <c r="L129" i="54"/>
  <c r="J129" i="54"/>
  <c r="I129" i="54"/>
  <c r="H129" i="54"/>
  <c r="L128" i="54"/>
  <c r="J128" i="54"/>
  <c r="I128" i="54"/>
  <c r="H128" i="54"/>
  <c r="L117" i="54"/>
  <c r="L547" i="57" s="1"/>
  <c r="J117" i="54"/>
  <c r="J547" i="57" s="1"/>
  <c r="I117" i="54"/>
  <c r="I547" i="57" s="1"/>
  <c r="H117" i="54"/>
  <c r="H547" i="57" s="1"/>
  <c r="L116" i="54"/>
  <c r="L546" i="57" s="1"/>
  <c r="J116" i="54"/>
  <c r="J546" i="57" s="1"/>
  <c r="I116" i="54"/>
  <c r="I546" i="57" s="1"/>
  <c r="H116" i="54"/>
  <c r="H546" i="57" s="1"/>
  <c r="L115" i="54"/>
  <c r="L355" i="57" s="1"/>
  <c r="J115" i="54"/>
  <c r="J355" i="57" s="1"/>
  <c r="I115" i="54"/>
  <c r="I355" i="57" s="1"/>
  <c r="H115" i="54"/>
  <c r="H355" i="57" s="1"/>
  <c r="L114" i="54"/>
  <c r="L545" i="57" s="1"/>
  <c r="J114" i="54"/>
  <c r="J545" i="57" s="1"/>
  <c r="I114" i="54"/>
  <c r="I545" i="57" s="1"/>
  <c r="H114" i="54"/>
  <c r="H545" i="57" s="1"/>
  <c r="L113" i="54"/>
  <c r="L91" i="57" s="1"/>
  <c r="J113" i="54"/>
  <c r="J91" i="57" s="1"/>
  <c r="I113" i="54"/>
  <c r="I91" i="57" s="1"/>
  <c r="H113" i="54"/>
  <c r="H91" i="57" s="1"/>
  <c r="L112" i="54"/>
  <c r="L271" i="57" s="1"/>
  <c r="J112" i="54"/>
  <c r="J271" i="57" s="1"/>
  <c r="I112" i="54"/>
  <c r="I271" i="57" s="1"/>
  <c r="H112" i="54"/>
  <c r="H271" i="57" s="1"/>
  <c r="L111" i="54"/>
  <c r="L261" i="57" s="1"/>
  <c r="J111" i="54"/>
  <c r="J261" i="57" s="1"/>
  <c r="I111" i="54"/>
  <c r="I261" i="57" s="1"/>
  <c r="H111" i="54"/>
  <c r="H261" i="57" s="1"/>
  <c r="L110" i="54"/>
  <c r="L80" i="57" s="1"/>
  <c r="J110" i="54"/>
  <c r="J80" i="57" s="1"/>
  <c r="I110" i="54"/>
  <c r="I80" i="57" s="1"/>
  <c r="H110" i="54"/>
  <c r="H80" i="57" s="1"/>
  <c r="L109" i="54"/>
  <c r="L9" i="57" s="1"/>
  <c r="J109" i="54"/>
  <c r="J9" i="57" s="1"/>
  <c r="I109" i="54"/>
  <c r="I9" i="57" s="1"/>
  <c r="H109" i="54"/>
  <c r="H9" i="57" s="1"/>
  <c r="L108" i="54"/>
  <c r="L147" i="57" s="1"/>
  <c r="J108" i="54"/>
  <c r="J147" i="57" s="1"/>
  <c r="I108" i="54"/>
  <c r="I147" i="57" s="1"/>
  <c r="H108" i="54"/>
  <c r="H147" i="57" s="1"/>
  <c r="L107" i="54"/>
  <c r="L294" i="57" s="1"/>
  <c r="J107" i="54"/>
  <c r="J294" i="57" s="1"/>
  <c r="I107" i="54"/>
  <c r="I294" i="57" s="1"/>
  <c r="H107" i="54"/>
  <c r="H294" i="57" s="1"/>
  <c r="L106" i="54"/>
  <c r="L359" i="57" s="1"/>
  <c r="J106" i="54"/>
  <c r="J359" i="57" s="1"/>
  <c r="I106" i="54"/>
  <c r="I359" i="57" s="1"/>
  <c r="H106" i="54"/>
  <c r="H359" i="57" s="1"/>
  <c r="L105" i="54"/>
  <c r="L38" i="57" s="1"/>
  <c r="J105" i="54"/>
  <c r="J38" i="57" s="1"/>
  <c r="I105" i="54"/>
  <c r="I38" i="57" s="1"/>
  <c r="H105" i="54"/>
  <c r="H38" i="57" s="1"/>
  <c r="L104" i="54"/>
  <c r="L48" i="57" s="1"/>
  <c r="J104" i="54"/>
  <c r="J48" i="57" s="1"/>
  <c r="I104" i="54"/>
  <c r="I48" i="57" s="1"/>
  <c r="H104" i="54"/>
  <c r="H48" i="57" s="1"/>
  <c r="L103" i="54"/>
  <c r="L509" i="57" s="1"/>
  <c r="J103" i="54"/>
  <c r="J509" i="57" s="1"/>
  <c r="I103" i="54"/>
  <c r="I509" i="57" s="1"/>
  <c r="H103" i="54"/>
  <c r="H509" i="57" s="1"/>
  <c r="L102" i="54"/>
  <c r="L164" i="57" s="1"/>
  <c r="J102" i="54"/>
  <c r="J164" i="57" s="1"/>
  <c r="I102" i="54"/>
  <c r="I164" i="57" s="1"/>
  <c r="H102" i="54"/>
  <c r="H164" i="57" s="1"/>
  <c r="L101" i="54"/>
  <c r="L186" i="57" s="1"/>
  <c r="J101" i="54"/>
  <c r="J186" i="57" s="1"/>
  <c r="I101" i="54"/>
  <c r="I186" i="57" s="1"/>
  <c r="H101" i="54"/>
  <c r="H186" i="57" s="1"/>
  <c r="L100" i="54"/>
  <c r="L483" i="57" s="1"/>
  <c r="J100" i="54"/>
  <c r="J483" i="57" s="1"/>
  <c r="I100" i="54"/>
  <c r="I483" i="57" s="1"/>
  <c r="H100" i="54"/>
  <c r="H483" i="57" s="1"/>
  <c r="L97" i="54"/>
  <c r="J97" i="54"/>
  <c r="I97" i="54"/>
  <c r="H97" i="54"/>
  <c r="L96" i="54"/>
  <c r="J96" i="54"/>
  <c r="I96" i="54"/>
  <c r="H96" i="54"/>
  <c r="L95" i="54"/>
  <c r="J95" i="54"/>
  <c r="I95" i="54"/>
  <c r="H95" i="54"/>
  <c r="L94" i="54"/>
  <c r="J94" i="54"/>
  <c r="I94" i="54"/>
  <c r="H94" i="54"/>
  <c r="L88" i="54"/>
  <c r="L541" i="57" s="1"/>
  <c r="J88" i="54"/>
  <c r="J541" i="57" s="1"/>
  <c r="I88" i="54"/>
  <c r="I541" i="57" s="1"/>
  <c r="H88" i="54"/>
  <c r="H541" i="57" s="1"/>
  <c r="L87" i="54"/>
  <c r="L301" i="57" s="1"/>
  <c r="J87" i="54"/>
  <c r="J301" i="57" s="1"/>
  <c r="I87" i="54"/>
  <c r="I301" i="57" s="1"/>
  <c r="H87" i="54"/>
  <c r="H301" i="57" s="1"/>
  <c r="L86" i="54"/>
  <c r="L375" i="57" s="1"/>
  <c r="J86" i="54"/>
  <c r="J375" i="57" s="1"/>
  <c r="I86" i="54"/>
  <c r="I375" i="57" s="1"/>
  <c r="H86" i="54"/>
  <c r="H375" i="57" s="1"/>
  <c r="L85" i="54"/>
  <c r="L501" i="57" s="1"/>
  <c r="J85" i="54"/>
  <c r="J501" i="57" s="1"/>
  <c r="I85" i="54"/>
  <c r="I501" i="57" s="1"/>
  <c r="H85" i="54"/>
  <c r="H501" i="57" s="1"/>
  <c r="L84" i="54"/>
  <c r="L540" i="57" s="1"/>
  <c r="J84" i="54"/>
  <c r="J540" i="57" s="1"/>
  <c r="I84" i="54"/>
  <c r="I540" i="57" s="1"/>
  <c r="H84" i="54"/>
  <c r="H540" i="57" s="1"/>
  <c r="L83" i="54"/>
  <c r="L337" i="57" s="1"/>
  <c r="J83" i="54"/>
  <c r="J337" i="57" s="1"/>
  <c r="I83" i="54"/>
  <c r="I337" i="57" s="1"/>
  <c r="H83" i="54"/>
  <c r="H337" i="57" s="1"/>
  <c r="L82" i="54"/>
  <c r="L143" i="57" s="1"/>
  <c r="J82" i="54"/>
  <c r="J143" i="57" s="1"/>
  <c r="I82" i="54"/>
  <c r="I143" i="57" s="1"/>
  <c r="H82" i="54"/>
  <c r="H143" i="57" s="1"/>
  <c r="L81" i="54"/>
  <c r="L16" i="57" s="1"/>
  <c r="J81" i="54"/>
  <c r="J16" i="57" s="1"/>
  <c r="I81" i="54"/>
  <c r="I16" i="57" s="1"/>
  <c r="H81" i="54"/>
  <c r="H16" i="57" s="1"/>
  <c r="L80" i="54"/>
  <c r="L126" i="57" s="1"/>
  <c r="J80" i="54"/>
  <c r="J126" i="57" s="1"/>
  <c r="I80" i="54"/>
  <c r="I126" i="57" s="1"/>
  <c r="H80" i="54"/>
  <c r="H126" i="57" s="1"/>
  <c r="L79" i="54"/>
  <c r="L340" i="57" s="1"/>
  <c r="J79" i="54"/>
  <c r="J340" i="57" s="1"/>
  <c r="I79" i="54"/>
  <c r="I340" i="57" s="1"/>
  <c r="H79" i="54"/>
  <c r="H340" i="57" s="1"/>
  <c r="L78" i="54"/>
  <c r="L150" i="57" s="1"/>
  <c r="J78" i="54"/>
  <c r="J150" i="57" s="1"/>
  <c r="I78" i="54"/>
  <c r="I150" i="57" s="1"/>
  <c r="H78" i="54"/>
  <c r="H150" i="57" s="1"/>
  <c r="L77" i="54"/>
  <c r="L233" i="57" s="1"/>
  <c r="J77" i="54"/>
  <c r="J233" i="57" s="1"/>
  <c r="I77" i="54"/>
  <c r="I233" i="57" s="1"/>
  <c r="H77" i="54"/>
  <c r="H233" i="57" s="1"/>
  <c r="L76" i="54"/>
  <c r="L85" i="57" s="1"/>
  <c r="J76" i="54"/>
  <c r="J85" i="57" s="1"/>
  <c r="I76" i="54"/>
  <c r="I85" i="57" s="1"/>
  <c r="H76" i="54"/>
  <c r="H85" i="57" s="1"/>
  <c r="L75" i="54"/>
  <c r="L510" i="57" s="1"/>
  <c r="J75" i="54"/>
  <c r="J510" i="57" s="1"/>
  <c r="I75" i="54"/>
  <c r="I510" i="57" s="1"/>
  <c r="H75" i="54"/>
  <c r="H510" i="57" s="1"/>
  <c r="L74" i="54"/>
  <c r="L151" i="57" s="1"/>
  <c r="J74" i="54"/>
  <c r="J151" i="57" s="1"/>
  <c r="I74" i="54"/>
  <c r="I151" i="57" s="1"/>
  <c r="H74" i="54"/>
  <c r="H151" i="57" s="1"/>
  <c r="L73" i="54"/>
  <c r="L184" i="57" s="1"/>
  <c r="J73" i="54"/>
  <c r="J184" i="57" s="1"/>
  <c r="I73" i="54"/>
  <c r="I184" i="57" s="1"/>
  <c r="H73" i="54"/>
  <c r="H184" i="57" s="1"/>
  <c r="L72" i="54"/>
  <c r="L120" i="57" s="1"/>
  <c r="J72" i="54"/>
  <c r="J120" i="57" s="1"/>
  <c r="I72" i="54"/>
  <c r="I120" i="57" s="1"/>
  <c r="H72" i="54"/>
  <c r="H120" i="57" s="1"/>
  <c r="L71" i="54"/>
  <c r="L86" i="57" s="1"/>
  <c r="J71" i="54"/>
  <c r="J86" i="57" s="1"/>
  <c r="I71" i="54"/>
  <c r="I86" i="57" s="1"/>
  <c r="H71" i="54"/>
  <c r="H86" i="57" s="1"/>
  <c r="L70" i="54"/>
  <c r="L28" i="57" s="1"/>
  <c r="J70" i="54"/>
  <c r="J28" i="57" s="1"/>
  <c r="I70" i="54"/>
  <c r="I28" i="57" s="1"/>
  <c r="H70" i="54"/>
  <c r="H28" i="57" s="1"/>
  <c r="L69" i="54"/>
  <c r="L276" i="57" s="1"/>
  <c r="J69" i="54"/>
  <c r="J276" i="57" s="1"/>
  <c r="I69" i="54"/>
  <c r="I276" i="57" s="1"/>
  <c r="H69" i="54"/>
  <c r="H276" i="57" s="1"/>
  <c r="L68" i="54"/>
  <c r="L347" i="57" s="1"/>
  <c r="J68" i="54"/>
  <c r="J347" i="57" s="1"/>
  <c r="I68" i="54"/>
  <c r="I347" i="57" s="1"/>
  <c r="H68" i="54"/>
  <c r="H347" i="57" s="1"/>
  <c r="L65" i="54"/>
  <c r="J65" i="54"/>
  <c r="I65" i="54"/>
  <c r="H65" i="54"/>
  <c r="L64" i="54"/>
  <c r="L538" i="57" s="1"/>
  <c r="J64" i="54"/>
  <c r="J538" i="57" s="1"/>
  <c r="I64" i="54"/>
  <c r="I538" i="57" s="1"/>
  <c r="H64" i="54"/>
  <c r="H538" i="57" s="1"/>
  <c r="L63" i="54"/>
  <c r="J63" i="54"/>
  <c r="I63" i="54"/>
  <c r="H63" i="54"/>
  <c r="L62" i="54"/>
  <c r="J62" i="54"/>
  <c r="I62" i="54"/>
  <c r="H62" i="54"/>
  <c r="L61" i="54"/>
  <c r="J61" i="54"/>
  <c r="I61" i="54"/>
  <c r="H61" i="54"/>
  <c r="L60" i="54"/>
  <c r="J60" i="54"/>
  <c r="I60" i="54"/>
  <c r="H60" i="54"/>
  <c r="L59" i="54"/>
  <c r="L537" i="57" s="1"/>
  <c r="L58" i="54"/>
  <c r="L536" i="57" s="1"/>
  <c r="L57" i="54"/>
  <c r="L535" i="57" s="1"/>
  <c r="J57" i="54"/>
  <c r="J535" i="57" s="1"/>
  <c r="I57" i="54"/>
  <c r="I535" i="57" s="1"/>
  <c r="H57" i="54"/>
  <c r="H535" i="57" s="1"/>
  <c r="L56" i="54"/>
  <c r="L332" i="57" s="1"/>
  <c r="J56" i="54"/>
  <c r="J332" i="57" s="1"/>
  <c r="I56" i="54"/>
  <c r="I332" i="57" s="1"/>
  <c r="H56" i="54"/>
  <c r="H332" i="57" s="1"/>
  <c r="L55" i="54"/>
  <c r="L212" i="57" s="1"/>
  <c r="J55" i="54"/>
  <c r="J212" i="57" s="1"/>
  <c r="I55" i="54"/>
  <c r="I212" i="57" s="1"/>
  <c r="H55" i="54"/>
  <c r="H212" i="57" s="1"/>
  <c r="L54" i="54"/>
  <c r="L19" i="57" s="1"/>
  <c r="J54" i="54"/>
  <c r="J19" i="57" s="1"/>
  <c r="I54" i="54"/>
  <c r="I19" i="57" s="1"/>
  <c r="H54" i="54"/>
  <c r="H19" i="57" s="1"/>
  <c r="L53" i="54"/>
  <c r="L17" i="57" s="1"/>
  <c r="J53" i="54"/>
  <c r="J17" i="57" s="1"/>
  <c r="I53" i="54"/>
  <c r="I17" i="57" s="1"/>
  <c r="H53" i="54"/>
  <c r="H17" i="57" s="1"/>
  <c r="L52" i="54"/>
  <c r="L251" i="57" s="1"/>
  <c r="J52" i="54"/>
  <c r="J251" i="57" s="1"/>
  <c r="I52" i="54"/>
  <c r="I251" i="57" s="1"/>
  <c r="H52" i="54"/>
  <c r="H251" i="57" s="1"/>
  <c r="L51" i="54"/>
  <c r="L421" i="57" s="1"/>
  <c r="J51" i="54"/>
  <c r="J421" i="57" s="1"/>
  <c r="I51" i="54"/>
  <c r="I421" i="57" s="1"/>
  <c r="H51" i="54"/>
  <c r="H421" i="57" s="1"/>
  <c r="L50" i="54"/>
  <c r="L420" i="57" s="1"/>
  <c r="J50" i="54"/>
  <c r="J420" i="57" s="1"/>
  <c r="I50" i="54"/>
  <c r="I420" i="57" s="1"/>
  <c r="H50" i="54"/>
  <c r="H420" i="57" s="1"/>
  <c r="L49" i="54"/>
  <c r="L280" i="57" s="1"/>
  <c r="J49" i="54"/>
  <c r="J280" i="57" s="1"/>
  <c r="I49" i="54"/>
  <c r="I280" i="57" s="1"/>
  <c r="H49" i="54"/>
  <c r="H280" i="57" s="1"/>
  <c r="L48" i="54"/>
  <c r="L84" i="57" s="1"/>
  <c r="J48" i="54"/>
  <c r="J84" i="57" s="1"/>
  <c r="I48" i="54"/>
  <c r="I84" i="57" s="1"/>
  <c r="H48" i="54"/>
  <c r="H84" i="57" s="1"/>
  <c r="L47" i="54"/>
  <c r="L32" i="57" s="1"/>
  <c r="J47" i="54"/>
  <c r="J32" i="57" s="1"/>
  <c r="I47" i="54"/>
  <c r="I32" i="57" s="1"/>
  <c r="H47" i="54"/>
  <c r="H32" i="57" s="1"/>
  <c r="L46" i="54"/>
  <c r="L298" i="57" s="1"/>
  <c r="J46" i="54"/>
  <c r="J298" i="57" s="1"/>
  <c r="I46" i="54"/>
  <c r="I298" i="57" s="1"/>
  <c r="H46" i="54"/>
  <c r="H298" i="57" s="1"/>
  <c r="L45" i="54"/>
  <c r="L214" i="57" s="1"/>
  <c r="J45" i="54"/>
  <c r="J214" i="57" s="1"/>
  <c r="I45" i="54"/>
  <c r="I214" i="57" s="1"/>
  <c r="H45" i="54"/>
  <c r="H214" i="57" s="1"/>
  <c r="L44" i="54"/>
  <c r="L204" i="57" s="1"/>
  <c r="J44" i="54"/>
  <c r="J204" i="57" s="1"/>
  <c r="I44" i="54"/>
  <c r="I204" i="57" s="1"/>
  <c r="H44" i="54"/>
  <c r="H204" i="57" s="1"/>
  <c r="L43" i="54"/>
  <c r="L108" i="57" s="1"/>
  <c r="J43" i="54"/>
  <c r="J108" i="57" s="1"/>
  <c r="I43" i="54"/>
  <c r="I108" i="57" s="1"/>
  <c r="H43" i="54"/>
  <c r="H108" i="57" s="1"/>
  <c r="L42" i="54"/>
  <c r="L260" i="57" s="1"/>
  <c r="J42" i="54"/>
  <c r="J260" i="57" s="1"/>
  <c r="I42" i="54"/>
  <c r="I260" i="57" s="1"/>
  <c r="H42" i="54"/>
  <c r="H260" i="57" s="1"/>
  <c r="L41" i="54"/>
  <c r="L22" i="57" s="1"/>
  <c r="J41" i="54"/>
  <c r="J22" i="57" s="1"/>
  <c r="I41" i="54"/>
  <c r="I22" i="57" s="1"/>
  <c r="H41" i="54"/>
  <c r="H22" i="57" s="1"/>
  <c r="L40" i="54"/>
  <c r="L534" i="57" s="1"/>
  <c r="J40" i="54"/>
  <c r="J534" i="57" s="1"/>
  <c r="I40" i="54"/>
  <c r="I534" i="57" s="1"/>
  <c r="H40" i="54"/>
  <c r="H534" i="57" s="1"/>
  <c r="L39" i="54"/>
  <c r="L136" i="57" s="1"/>
  <c r="J39" i="54"/>
  <c r="J136" i="57" s="1"/>
  <c r="I39" i="54"/>
  <c r="I136" i="57" s="1"/>
  <c r="H39" i="54"/>
  <c r="H136" i="57" s="1"/>
  <c r="L38" i="54"/>
  <c r="L372" i="57" s="1"/>
  <c r="J38" i="54"/>
  <c r="J372" i="57" s="1"/>
  <c r="I38" i="54"/>
  <c r="I372" i="57" s="1"/>
  <c r="H38" i="54"/>
  <c r="H372" i="57" s="1"/>
  <c r="L37" i="54"/>
  <c r="L360" i="57" s="1"/>
  <c r="J37" i="54"/>
  <c r="J360" i="57" s="1"/>
  <c r="I37" i="54"/>
  <c r="I360" i="57" s="1"/>
  <c r="H37" i="54"/>
  <c r="H360" i="57" s="1"/>
  <c r="L36" i="54"/>
  <c r="L18" i="57" s="1"/>
  <c r="J36" i="54"/>
  <c r="J18" i="57" s="1"/>
  <c r="I36" i="54"/>
  <c r="I18" i="57" s="1"/>
  <c r="H36" i="54"/>
  <c r="H18" i="57" s="1"/>
  <c r="L35" i="54"/>
  <c r="L533" i="57" s="1"/>
  <c r="J35" i="54"/>
  <c r="J533" i="57" s="1"/>
  <c r="I35" i="54"/>
  <c r="I533" i="57" s="1"/>
  <c r="H35" i="54"/>
  <c r="H533" i="57" s="1"/>
  <c r="L34" i="54"/>
  <c r="L419" i="57" s="1"/>
  <c r="J34" i="54"/>
  <c r="J419" i="57" s="1"/>
  <c r="I34" i="54"/>
  <c r="I419" i="57" s="1"/>
  <c r="H34" i="54"/>
  <c r="H419" i="57" s="1"/>
  <c r="L31" i="54"/>
  <c r="J31" i="54"/>
  <c r="I31" i="54"/>
  <c r="L30" i="54"/>
  <c r="J30" i="54"/>
  <c r="I30" i="54"/>
  <c r="H30" i="54"/>
  <c r="L29" i="54"/>
  <c r="J29" i="54"/>
  <c r="I29" i="54"/>
  <c r="H29" i="54"/>
  <c r="L28" i="54"/>
  <c r="J28" i="54"/>
  <c r="I28" i="54"/>
  <c r="H28" i="54"/>
  <c r="L27" i="54"/>
  <c r="J27" i="54"/>
  <c r="I27" i="54"/>
  <c r="H27" i="54"/>
  <c r="L25" i="54"/>
  <c r="L165" i="57" s="1"/>
  <c r="J25" i="54"/>
  <c r="J165" i="57" s="1"/>
  <c r="I25" i="54"/>
  <c r="I165" i="57" s="1"/>
  <c r="H25" i="54"/>
  <c r="H165" i="57" s="1"/>
  <c r="L24" i="54"/>
  <c r="L15" i="57" s="1"/>
  <c r="J24" i="54"/>
  <c r="J15" i="57" s="1"/>
  <c r="I24" i="54"/>
  <c r="I15" i="57" s="1"/>
  <c r="H24" i="54"/>
  <c r="H15" i="57" s="1"/>
  <c r="L23" i="54"/>
  <c r="L83" i="57" s="1"/>
  <c r="J23" i="54"/>
  <c r="J83" i="57" s="1"/>
  <c r="I23" i="54"/>
  <c r="I83" i="57" s="1"/>
  <c r="H23" i="54"/>
  <c r="H83" i="57" s="1"/>
  <c r="L22" i="54"/>
  <c r="L464" i="57" s="1"/>
  <c r="J22" i="54"/>
  <c r="J464" i="57" s="1"/>
  <c r="I22" i="54"/>
  <c r="I464" i="57" s="1"/>
  <c r="H22" i="54"/>
  <c r="H464" i="57" s="1"/>
  <c r="L21" i="54"/>
  <c r="L530" i="57" s="1"/>
  <c r="J21" i="54"/>
  <c r="J530" i="57" s="1"/>
  <c r="I21" i="54"/>
  <c r="I530" i="57" s="1"/>
  <c r="H21" i="54"/>
  <c r="H530" i="57" s="1"/>
  <c r="L20" i="54"/>
  <c r="L133" i="57" s="1"/>
  <c r="J20" i="54"/>
  <c r="J133" i="57" s="1"/>
  <c r="I20" i="54"/>
  <c r="I133" i="57" s="1"/>
  <c r="H20" i="54"/>
  <c r="H133" i="57" s="1"/>
  <c r="L19" i="54"/>
  <c r="L73" i="57" s="1"/>
  <c r="J19" i="54"/>
  <c r="J73" i="57" s="1"/>
  <c r="I19" i="54"/>
  <c r="I73" i="57" s="1"/>
  <c r="H19" i="54"/>
  <c r="H73" i="57" s="1"/>
  <c r="L18" i="54"/>
  <c r="L61" i="57" s="1"/>
  <c r="J18" i="54"/>
  <c r="J61" i="57" s="1"/>
  <c r="I18" i="54"/>
  <c r="I61" i="57" s="1"/>
  <c r="H18" i="54"/>
  <c r="H61" i="57" s="1"/>
  <c r="L17" i="54"/>
  <c r="L163" i="57" s="1"/>
  <c r="J17" i="54"/>
  <c r="J163" i="57" s="1"/>
  <c r="I17" i="54"/>
  <c r="I163" i="57" s="1"/>
  <c r="H17" i="54"/>
  <c r="H163" i="57" s="1"/>
  <c r="L16" i="54"/>
  <c r="L4" i="57" s="1"/>
  <c r="J16" i="54"/>
  <c r="J4" i="57" s="1"/>
  <c r="I16" i="54"/>
  <c r="I4" i="57" s="1"/>
  <c r="H16" i="54"/>
  <c r="H4" i="57" s="1"/>
  <c r="L15" i="54"/>
  <c r="L480" i="57" s="1"/>
  <c r="J15" i="54"/>
  <c r="J480" i="57" s="1"/>
  <c r="I15" i="54"/>
  <c r="I480" i="57" s="1"/>
  <c r="H15" i="54"/>
  <c r="H480" i="57" s="1"/>
  <c r="L14" i="54"/>
  <c r="L259" i="57" s="1"/>
  <c r="J14" i="54"/>
  <c r="J259" i="57" s="1"/>
  <c r="I14" i="54"/>
  <c r="I259" i="57" s="1"/>
  <c r="H14" i="54"/>
  <c r="H259" i="57" s="1"/>
  <c r="L13" i="54"/>
  <c r="L403" i="57" s="1"/>
  <c r="J13" i="54"/>
  <c r="J403" i="57" s="1"/>
  <c r="I13" i="54"/>
  <c r="I403" i="57" s="1"/>
  <c r="H13" i="54"/>
  <c r="H403" i="57" s="1"/>
  <c r="L12" i="54"/>
  <c r="L7" i="57" s="1"/>
  <c r="J12" i="54"/>
  <c r="J7" i="57" s="1"/>
  <c r="I12" i="54"/>
  <c r="I7" i="57" s="1"/>
  <c r="H12" i="54"/>
  <c r="H7" i="57" s="1"/>
  <c r="L11" i="54"/>
  <c r="L5" i="57" s="1"/>
  <c r="J11" i="54"/>
  <c r="J5" i="57" s="1"/>
  <c r="I11" i="54"/>
  <c r="I5" i="57" s="1"/>
  <c r="H11" i="54"/>
  <c r="H5" i="57" s="1"/>
  <c r="L10" i="54"/>
  <c r="L479" i="57" s="1"/>
  <c r="J10" i="54"/>
  <c r="J479" i="57" s="1"/>
  <c r="I10" i="54"/>
  <c r="I479" i="57" s="1"/>
  <c r="H10" i="54"/>
  <c r="H479" i="57" s="1"/>
  <c r="L9" i="54"/>
  <c r="L529" i="57" s="1"/>
  <c r="J9" i="54"/>
  <c r="J529" i="57" s="1"/>
  <c r="I9" i="54"/>
  <c r="I529" i="57" s="1"/>
  <c r="H9" i="54"/>
  <c r="H529" i="57" s="1"/>
  <c r="L8" i="54"/>
  <c r="L528" i="57" s="1"/>
  <c r="J8" i="54"/>
  <c r="J528" i="57" s="1"/>
  <c r="I8" i="54"/>
  <c r="I528" i="57" s="1"/>
  <c r="H8" i="54"/>
  <c r="H528" i="57" s="1"/>
  <c r="L7" i="54"/>
  <c r="L527" i="57" s="1"/>
  <c r="J7" i="54"/>
  <c r="J527" i="57" s="1"/>
  <c r="I7" i="54"/>
  <c r="I527" i="57" s="1"/>
  <c r="H7" i="54"/>
  <c r="H527" i="57" s="1"/>
  <c r="L6" i="54"/>
  <c r="L3" i="57" s="1"/>
  <c r="J6" i="54"/>
  <c r="J3" i="57" s="1"/>
  <c r="I6" i="54"/>
  <c r="I3" i="57" s="1"/>
  <c r="H6" i="54"/>
  <c r="H3" i="57" s="1"/>
  <c r="L5" i="54"/>
  <c r="L252" i="57" s="1"/>
  <c r="J5" i="54"/>
  <c r="J252" i="57" s="1"/>
  <c r="I5" i="54"/>
  <c r="I252" i="57" s="1"/>
  <c r="H5" i="54"/>
  <c r="H252" i="57" s="1"/>
  <c r="L4" i="54"/>
  <c r="L526" i="57" s="1"/>
  <c r="A135" i="57" l="1"/>
  <c r="AN1" i="48"/>
  <c r="A1" i="54"/>
  <c r="K692" i="54"/>
  <c r="K494" i="57" s="1"/>
  <c r="A494" i="57" s="1"/>
  <c r="K693" i="54"/>
  <c r="K23" i="57" s="1"/>
  <c r="K691" i="54"/>
  <c r="K507" i="57" s="1"/>
  <c r="A507" i="57" s="1"/>
  <c r="K540" i="54"/>
  <c r="K503" i="54"/>
  <c r="K354" i="54"/>
  <c r="G354" i="54" s="1"/>
  <c r="K497" i="54"/>
  <c r="K504" i="54"/>
  <c r="K505" i="54"/>
  <c r="K539" i="54"/>
  <c r="K573" i="54"/>
  <c r="K873" i="54"/>
  <c r="G873" i="54" s="1"/>
  <c r="K872" i="54"/>
  <c r="K425" i="54"/>
  <c r="G425" i="54" s="1"/>
  <c r="K683" i="54"/>
  <c r="G683" i="54" s="1"/>
  <c r="K572" i="54"/>
  <c r="K159" i="54"/>
  <c r="K571" i="54"/>
  <c r="K569" i="54"/>
  <c r="K348" i="54"/>
  <c r="P75" i="51"/>
  <c r="K570" i="54"/>
  <c r="K426" i="54"/>
  <c r="G426" i="54" s="1"/>
  <c r="K118" i="54"/>
  <c r="K168" i="54"/>
  <c r="G168" i="54" s="1"/>
  <c r="K355" i="54"/>
  <c r="G355" i="54" s="1"/>
  <c r="K721" i="54"/>
  <c r="G721" i="54" s="1"/>
  <c r="K506" i="54"/>
  <c r="K496" i="54"/>
  <c r="K541" i="54"/>
  <c r="G541" i="54" s="1"/>
  <c r="K90" i="54"/>
  <c r="K417" i="54"/>
  <c r="K89" i="54"/>
  <c r="K158" i="54"/>
  <c r="K157" i="54"/>
  <c r="K868" i="54"/>
  <c r="K867" i="54"/>
  <c r="K416" i="54"/>
  <c r="K866" i="54"/>
  <c r="K869" i="54"/>
  <c r="K875" i="54"/>
  <c r="K1006" i="54"/>
  <c r="K538" i="54"/>
  <c r="K709" i="54"/>
  <c r="K1005" i="54"/>
  <c r="K537" i="54"/>
  <c r="K708" i="54"/>
  <c r="K678" i="54"/>
  <c r="K534" i="54"/>
  <c r="K535" i="54"/>
  <c r="K536" i="54"/>
  <c r="K1004" i="54"/>
  <c r="K677" i="54"/>
  <c r="K58" i="54"/>
  <c r="K902" i="54"/>
  <c r="K156" i="54"/>
  <c r="K1003" i="54"/>
  <c r="K901" i="54"/>
  <c r="K897" i="54"/>
  <c r="K937" i="54"/>
  <c r="G937" i="54" s="1"/>
  <c r="K59" i="54"/>
  <c r="K1002" i="54"/>
  <c r="K900" i="54"/>
  <c r="K899" i="54"/>
  <c r="K896" i="54"/>
  <c r="K904" i="54"/>
  <c r="K903" i="54"/>
  <c r="K898" i="54"/>
  <c r="K414" i="54"/>
  <c r="K415" i="54"/>
  <c r="K155" i="54"/>
  <c r="K154" i="54"/>
  <c r="K894" i="54"/>
  <c r="K893" i="54"/>
  <c r="K999" i="54"/>
  <c r="K1001" i="54"/>
  <c r="K425" i="57" s="1"/>
  <c r="A425" i="57" s="1"/>
  <c r="K575" i="54"/>
  <c r="G575" i="54" s="1"/>
  <c r="K1000" i="54"/>
  <c r="K478" i="57" s="1"/>
  <c r="A478" i="57" s="1"/>
  <c r="K454" i="54"/>
  <c r="K576" i="54"/>
  <c r="G576" i="54" s="1"/>
  <c r="K347" i="54"/>
  <c r="K455" i="54"/>
  <c r="K153" i="54"/>
  <c r="K790" i="54"/>
  <c r="K577" i="54"/>
  <c r="G577" i="54" s="1"/>
  <c r="K578" i="54"/>
  <c r="G578" i="54" s="1"/>
  <c r="K791" i="54"/>
  <c r="K687" i="57" s="1"/>
  <c r="A687" i="57" s="1"/>
  <c r="K495" i="54"/>
  <c r="K494" i="54"/>
  <c r="K493" i="54"/>
  <c r="K732" i="54"/>
  <c r="K90" i="57" s="1"/>
  <c r="A90" i="57" s="1"/>
  <c r="K736" i="54"/>
  <c r="K473" i="57" s="1"/>
  <c r="A473" i="57" s="1"/>
  <c r="K740" i="54"/>
  <c r="K225" i="57" s="1"/>
  <c r="A225" i="57" s="1"/>
  <c r="K787" i="54"/>
  <c r="K684" i="57" s="1"/>
  <c r="A684" i="57" s="1"/>
  <c r="K925" i="54"/>
  <c r="K67" i="57" s="1"/>
  <c r="A67" i="57" s="1"/>
  <c r="K952" i="54"/>
  <c r="K247" i="57" s="1"/>
  <c r="A247" i="57" s="1"/>
  <c r="K996" i="54"/>
  <c r="K314" i="57" s="1"/>
  <c r="A314" i="57" s="1"/>
  <c r="K28" i="54"/>
  <c r="G28" i="54" s="1"/>
  <c r="K36" i="54"/>
  <c r="K18" i="57" s="1"/>
  <c r="A18" i="57" s="1"/>
  <c r="K48" i="54"/>
  <c r="K84" i="57" s="1"/>
  <c r="A84" i="57" s="1"/>
  <c r="K60" i="54"/>
  <c r="K669" i="54"/>
  <c r="K62" i="57" s="1"/>
  <c r="A62" i="57" s="1"/>
  <c r="K483" i="54"/>
  <c r="K166" i="57" s="1"/>
  <c r="A166" i="57" s="1"/>
  <c r="K668" i="54"/>
  <c r="K660" i="57" s="1"/>
  <c r="A660" i="57" s="1"/>
  <c r="K672" i="54"/>
  <c r="K453" i="57" s="1"/>
  <c r="A453" i="57" s="1"/>
  <c r="K675" i="54"/>
  <c r="K132" i="57" s="1"/>
  <c r="A132" i="57" s="1"/>
  <c r="K685" i="54"/>
  <c r="K686" i="54"/>
  <c r="K687" i="54"/>
  <c r="K694" i="54"/>
  <c r="K55" i="57" s="1"/>
  <c r="K696" i="54"/>
  <c r="K664" i="57" s="1"/>
  <c r="A664" i="57" s="1"/>
  <c r="K698" i="54"/>
  <c r="K665" i="57" s="1"/>
  <c r="A665" i="57" s="1"/>
  <c r="K700" i="54"/>
  <c r="K274" i="57" s="1"/>
  <c r="A274" i="57" s="1"/>
  <c r="K133" i="54"/>
  <c r="K414" i="57" s="1"/>
  <c r="A414" i="57" s="1"/>
  <c r="K614" i="54"/>
  <c r="G614" i="54" s="1"/>
  <c r="K638" i="54"/>
  <c r="K505" i="57" s="1"/>
  <c r="A505" i="57" s="1"/>
  <c r="K648" i="54"/>
  <c r="K737" i="54"/>
  <c r="K128" i="57" s="1"/>
  <c r="A128" i="57" s="1"/>
  <c r="K94" i="54"/>
  <c r="K210" i="54"/>
  <c r="K330" i="54"/>
  <c r="K168" i="57" s="1"/>
  <c r="A168" i="57" s="1"/>
  <c r="K338" i="54"/>
  <c r="K608" i="57" s="1"/>
  <c r="A608" i="57" s="1"/>
  <c r="K345" i="54"/>
  <c r="K423" i="57" s="1"/>
  <c r="A423" i="57" s="1"/>
  <c r="K364" i="54"/>
  <c r="K250" i="57" s="1"/>
  <c r="A250" i="57" s="1"/>
  <c r="K369" i="54"/>
  <c r="K610" i="57" s="1"/>
  <c r="A610" i="57" s="1"/>
  <c r="K612" i="54"/>
  <c r="K930" i="54"/>
  <c r="K105" i="57" s="1"/>
  <c r="A105" i="57" s="1"/>
  <c r="K702" i="54"/>
  <c r="K320" i="57" s="1"/>
  <c r="A320" i="57" s="1"/>
  <c r="K78" i="54"/>
  <c r="K150" i="57" s="1"/>
  <c r="A150" i="57" s="1"/>
  <c r="K144" i="54"/>
  <c r="K555" i="57" s="1"/>
  <c r="A555" i="57" s="1"/>
  <c r="K195" i="54"/>
  <c r="K263" i="57" s="1"/>
  <c r="A263" i="57" s="1"/>
  <c r="K383" i="54"/>
  <c r="K612" i="57" s="1"/>
  <c r="A612" i="57" s="1"/>
  <c r="K411" i="54"/>
  <c r="K467" i="57" s="1"/>
  <c r="A467" i="57" s="1"/>
  <c r="K445" i="54"/>
  <c r="K37" i="57" s="1"/>
  <c r="A37" i="57" s="1"/>
  <c r="K705" i="54"/>
  <c r="K667" i="57" s="1"/>
  <c r="A667" i="57" s="1"/>
  <c r="K836" i="54"/>
  <c r="G836" i="54" s="1"/>
  <c r="K838" i="54"/>
  <c r="G838" i="54" s="1"/>
  <c r="K474" i="54"/>
  <c r="K409" i="57" s="1"/>
  <c r="A409" i="57" s="1"/>
  <c r="K478" i="54"/>
  <c r="K468" i="57" s="1"/>
  <c r="A468" i="57" s="1"/>
  <c r="K526" i="54"/>
  <c r="K266" i="57" s="1"/>
  <c r="A266" i="57" s="1"/>
  <c r="K565" i="54"/>
  <c r="K220" i="57" s="1"/>
  <c r="A220" i="57" s="1"/>
  <c r="K710" i="54"/>
  <c r="K229" i="57" s="1"/>
  <c r="A229" i="57" s="1"/>
  <c r="K724" i="54"/>
  <c r="G724" i="54" s="1"/>
  <c r="K727" i="54"/>
  <c r="G727" i="54" s="1"/>
  <c r="K970" i="54"/>
  <c r="G970" i="54" s="1"/>
  <c r="K973" i="54"/>
  <c r="K979" i="54"/>
  <c r="K245" i="57" s="1"/>
  <c r="A245" i="57" s="1"/>
  <c r="K12" i="54"/>
  <c r="K7" i="57" s="1"/>
  <c r="K20" i="54"/>
  <c r="K133" i="57" s="1"/>
  <c r="A133" i="57" s="1"/>
  <c r="K42" i="54"/>
  <c r="K260" i="57" s="1"/>
  <c r="A260" i="57" s="1"/>
  <c r="K46" i="54"/>
  <c r="K298" i="57" s="1"/>
  <c r="A298" i="57" s="1"/>
  <c r="K54" i="54"/>
  <c r="K19" i="57" s="1"/>
  <c r="A19" i="57" s="1"/>
  <c r="K86" i="54"/>
  <c r="K375" i="57" s="1"/>
  <c r="A375" i="57" s="1"/>
  <c r="K104" i="54"/>
  <c r="K48" i="57" s="1"/>
  <c r="A48" i="57" s="1"/>
  <c r="K240" i="54"/>
  <c r="G240" i="54" s="1"/>
  <c r="K323" i="54"/>
  <c r="K134" i="57" s="1"/>
  <c r="A134" i="57" s="1"/>
  <c r="K331" i="54"/>
  <c r="K604" i="57" s="1"/>
  <c r="A604" i="57" s="1"/>
  <c r="K335" i="54"/>
  <c r="K101" i="57" s="1"/>
  <c r="A101" i="57" s="1"/>
  <c r="K339" i="54"/>
  <c r="K466" i="57" s="1"/>
  <c r="A466" i="57" s="1"/>
  <c r="K567" i="54"/>
  <c r="K334" i="57" s="1"/>
  <c r="A334" i="57" s="1"/>
  <c r="K579" i="54"/>
  <c r="G579" i="54" s="1"/>
  <c r="K582" i="54"/>
  <c r="G582" i="54" s="1"/>
  <c r="K585" i="54"/>
  <c r="K246" i="57" s="1"/>
  <c r="A246" i="57" s="1"/>
  <c r="K586" i="54"/>
  <c r="K40" i="57" s="1"/>
  <c r="A40" i="57" s="1"/>
  <c r="K587" i="54"/>
  <c r="K378" i="57" s="1"/>
  <c r="A378" i="57" s="1"/>
  <c r="K592" i="54"/>
  <c r="K106" i="57" s="1"/>
  <c r="A106" i="57" s="1"/>
  <c r="K593" i="54"/>
  <c r="K476" i="57" s="1"/>
  <c r="A476" i="57" s="1"/>
  <c r="K594" i="54"/>
  <c r="K241" i="57" s="1"/>
  <c r="A241" i="57" s="1"/>
  <c r="K595" i="54"/>
  <c r="K373" i="57" s="1"/>
  <c r="A373" i="57" s="1"/>
  <c r="K600" i="54"/>
  <c r="K249" i="57" s="1"/>
  <c r="A249" i="57" s="1"/>
  <c r="K601" i="54"/>
  <c r="K496" i="57" s="1"/>
  <c r="A496" i="57" s="1"/>
  <c r="K602" i="54"/>
  <c r="K650" i="57" s="1"/>
  <c r="A650" i="57" s="1"/>
  <c r="K242" i="54"/>
  <c r="G242" i="54" s="1"/>
  <c r="K343" i="54"/>
  <c r="K278" i="57" s="1"/>
  <c r="A278" i="57" s="1"/>
  <c r="K382" i="54"/>
  <c r="K303" i="57" s="1"/>
  <c r="A303" i="57" s="1"/>
  <c r="K397" i="54"/>
  <c r="K471" i="57" s="1"/>
  <c r="A471" i="57" s="1"/>
  <c r="K452" i="54"/>
  <c r="K626" i="57" s="1"/>
  <c r="A626" i="57" s="1"/>
  <c r="K464" i="54"/>
  <c r="K657" i="54"/>
  <c r="K236" i="57" s="1"/>
  <c r="A236" i="57" s="1"/>
  <c r="K862" i="54"/>
  <c r="K275" i="57" s="1"/>
  <c r="A275" i="57" s="1"/>
  <c r="K876" i="54"/>
  <c r="K923" i="54"/>
  <c r="K96" i="57" s="1"/>
  <c r="A96" i="57" s="1"/>
  <c r="K934" i="54"/>
  <c r="K381" i="57" s="1"/>
  <c r="A381" i="57" s="1"/>
  <c r="K224" i="54"/>
  <c r="K6" i="57" s="1"/>
  <c r="A6" i="57" s="1"/>
  <c r="K236" i="54"/>
  <c r="K577" i="57" s="1"/>
  <c r="A577" i="57" s="1"/>
  <c r="K371" i="54"/>
  <c r="K107" i="57" s="1"/>
  <c r="A107" i="57" s="1"/>
  <c r="K375" i="54"/>
  <c r="K309" i="57" s="1"/>
  <c r="A309" i="57" s="1"/>
  <c r="K430" i="54"/>
  <c r="G430" i="54" s="1"/>
  <c r="K453" i="54"/>
  <c r="K627" i="57" s="1"/>
  <c r="A627" i="57" s="1"/>
  <c r="K772" i="54"/>
  <c r="K679" i="57" s="1"/>
  <c r="A679" i="57" s="1"/>
  <c r="K793" i="54"/>
  <c r="G793" i="54" s="1"/>
  <c r="K805" i="54"/>
  <c r="K109" i="57" s="1"/>
  <c r="A109" i="57" s="1"/>
  <c r="K811" i="54"/>
  <c r="K291" i="57" s="1"/>
  <c r="A291" i="57" s="1"/>
  <c r="K812" i="54"/>
  <c r="K443" i="57" s="1"/>
  <c r="A443" i="57" s="1"/>
  <c r="K814" i="54"/>
  <c r="K693" i="57" s="1"/>
  <c r="A693" i="57" s="1"/>
  <c r="K815" i="54"/>
  <c r="K469" i="57" s="1"/>
  <c r="A469" i="57" s="1"/>
  <c r="K816" i="54"/>
  <c r="K470" i="57" s="1"/>
  <c r="A470" i="57" s="1"/>
  <c r="K819" i="54"/>
  <c r="K695" i="57" s="1"/>
  <c r="A695" i="57" s="1"/>
  <c r="K820" i="54"/>
  <c r="K26" i="57" s="1"/>
  <c r="A26" i="57" s="1"/>
  <c r="K822" i="54"/>
  <c r="K417" i="57" s="1"/>
  <c r="A417" i="57" s="1"/>
  <c r="K525" i="57"/>
  <c r="A525" i="57" s="1"/>
  <c r="K380" i="57"/>
  <c r="A380" i="57" s="1"/>
  <c r="K444" i="57"/>
  <c r="A444" i="57" s="1"/>
  <c r="K835" i="54"/>
  <c r="K848" i="54"/>
  <c r="K287" i="57" s="1"/>
  <c r="A287" i="57" s="1"/>
  <c r="K852" i="54"/>
  <c r="K457" i="57" s="1"/>
  <c r="A457" i="57" s="1"/>
  <c r="K856" i="54"/>
  <c r="K102" i="57" s="1"/>
  <c r="A102" i="57" s="1"/>
  <c r="K864" i="54"/>
  <c r="K210" i="57" s="1"/>
  <c r="A210" i="57" s="1"/>
  <c r="K950" i="54"/>
  <c r="K716" i="57" s="1"/>
  <c r="A716" i="57" s="1"/>
  <c r="K954" i="54"/>
  <c r="K497" i="57" s="1"/>
  <c r="A497" i="57" s="1"/>
  <c r="K958" i="54"/>
  <c r="K157" i="57" s="1"/>
  <c r="A157" i="57" s="1"/>
  <c r="K962" i="54"/>
  <c r="K397" i="57" s="1"/>
  <c r="A397" i="57" s="1"/>
  <c r="K966" i="54"/>
  <c r="K721" i="57" s="1"/>
  <c r="A721" i="57" s="1"/>
  <c r="K994" i="54"/>
  <c r="K95" i="57" s="1"/>
  <c r="A95" i="57" s="1"/>
  <c r="K37" i="54"/>
  <c r="K360" i="57" s="1"/>
  <c r="A360" i="57" s="1"/>
  <c r="K49" i="54"/>
  <c r="K280" i="57" s="1"/>
  <c r="A280" i="57" s="1"/>
  <c r="K57" i="54"/>
  <c r="K535" i="57" s="1"/>
  <c r="A535" i="57" s="1"/>
  <c r="K61" i="54"/>
  <c r="G61" i="54" s="1"/>
  <c r="K62" i="54"/>
  <c r="G62" i="54" s="1"/>
  <c r="K63" i="54"/>
  <c r="G63" i="54" s="1"/>
  <c r="K71" i="54"/>
  <c r="K86" i="57" s="1"/>
  <c r="A86" i="57" s="1"/>
  <c r="K129" i="54"/>
  <c r="K130" i="54"/>
  <c r="G130" i="54" s="1"/>
  <c r="K136" i="54"/>
  <c r="K173" i="57" s="1"/>
  <c r="A173" i="57" s="1"/>
  <c r="K217" i="54"/>
  <c r="K573" i="57" s="1"/>
  <c r="A573" i="57" s="1"/>
  <c r="K229" i="54"/>
  <c r="K574" i="57" s="1"/>
  <c r="A574" i="57" s="1"/>
  <c r="K233" i="54"/>
  <c r="K458" i="57" s="1"/>
  <c r="A458" i="57" s="1"/>
  <c r="K329" i="54"/>
  <c r="K125" i="57" s="1"/>
  <c r="A125" i="57" s="1"/>
  <c r="K376" i="54"/>
  <c r="K277" i="57" s="1"/>
  <c r="A277" i="57" s="1"/>
  <c r="K384" i="54"/>
  <c r="K502" i="57" s="1"/>
  <c r="A502" i="57" s="1"/>
  <c r="K399" i="54"/>
  <c r="K462" i="57" s="1"/>
  <c r="A462" i="57" s="1"/>
  <c r="K407" i="54"/>
  <c r="K326" i="57" s="1"/>
  <c r="A326" i="57" s="1"/>
  <c r="K434" i="54"/>
  <c r="K217" i="57" s="1"/>
  <c r="A217" i="57" s="1"/>
  <c r="K446" i="54"/>
  <c r="K518" i="57" s="1"/>
  <c r="A518" i="57" s="1"/>
  <c r="K450" i="54"/>
  <c r="K191" i="57" s="1"/>
  <c r="A191" i="57" s="1"/>
  <c r="K484" i="54"/>
  <c r="K56" i="57" s="1"/>
  <c r="A56" i="57" s="1"/>
  <c r="K490" i="54"/>
  <c r="K447" i="57" s="1"/>
  <c r="A447" i="57" s="1"/>
  <c r="K492" i="54"/>
  <c r="K429" i="57" s="1"/>
  <c r="A429" i="57" s="1"/>
  <c r="K509" i="54"/>
  <c r="G509" i="54" s="1"/>
  <c r="K521" i="54"/>
  <c r="K254" i="57" s="1"/>
  <c r="A254" i="57" s="1"/>
  <c r="K525" i="54"/>
  <c r="K449" i="57" s="1"/>
  <c r="A449" i="57" s="1"/>
  <c r="K529" i="54"/>
  <c r="K638" i="57" s="1"/>
  <c r="A638" i="57" s="1"/>
  <c r="K745" i="54"/>
  <c r="K513" i="57" s="1"/>
  <c r="A513" i="57" s="1"/>
  <c r="K746" i="54"/>
  <c r="K193" i="57" s="1"/>
  <c r="A193" i="57" s="1"/>
  <c r="K748" i="54"/>
  <c r="K672" i="57" s="1"/>
  <c r="A672" i="57" s="1"/>
  <c r="K762" i="54"/>
  <c r="G762" i="54" s="1"/>
  <c r="K763" i="54"/>
  <c r="G763" i="54" s="1"/>
  <c r="K921" i="54"/>
  <c r="K316" i="57" s="1"/>
  <c r="A316" i="57" s="1"/>
  <c r="K932" i="54"/>
  <c r="K350" i="57" s="1"/>
  <c r="A350" i="57" s="1"/>
  <c r="K936" i="54"/>
  <c r="K714" i="57" s="1"/>
  <c r="A714" i="57" s="1"/>
  <c r="K45" i="54"/>
  <c r="K214" i="57" s="1"/>
  <c r="A214" i="57" s="1"/>
  <c r="K65" i="54"/>
  <c r="G65" i="54" s="1"/>
  <c r="K74" i="54"/>
  <c r="K151" i="57" s="1"/>
  <c r="A151" i="57" s="1"/>
  <c r="K5" i="54"/>
  <c r="K252" i="57" s="1"/>
  <c r="A252" i="57" s="1"/>
  <c r="K6" i="54"/>
  <c r="K3" i="57" s="1"/>
  <c r="K9" i="54"/>
  <c r="K529" i="57" s="1"/>
  <c r="A529" i="57" s="1"/>
  <c r="K10" i="54"/>
  <c r="K479" i="57" s="1"/>
  <c r="A479" i="57" s="1"/>
  <c r="K11" i="54"/>
  <c r="K5" i="57" s="1"/>
  <c r="A5" i="57" s="1"/>
  <c r="K22" i="54"/>
  <c r="K464" i="57" s="1"/>
  <c r="A464" i="57" s="1"/>
  <c r="K147" i="54"/>
  <c r="K351" i="57" s="1"/>
  <c r="A351" i="57" s="1"/>
  <c r="K178" i="54"/>
  <c r="K564" i="57" s="1"/>
  <c r="A564" i="57" s="1"/>
  <c r="K190" i="54"/>
  <c r="K569" i="57" s="1"/>
  <c r="A569" i="57" s="1"/>
  <c r="K206" i="54"/>
  <c r="G206" i="54" s="1"/>
  <c r="K336" i="54"/>
  <c r="K607" i="57" s="1"/>
  <c r="A607" i="57" s="1"/>
  <c r="K18" i="54"/>
  <c r="K61" i="57" s="1"/>
  <c r="A61" i="57" s="1"/>
  <c r="K19" i="54"/>
  <c r="K73" i="57" s="1"/>
  <c r="A73" i="57" s="1"/>
  <c r="K40" i="54"/>
  <c r="K534" i="57" s="1"/>
  <c r="A534" i="57" s="1"/>
  <c r="K70" i="54"/>
  <c r="K28" i="57" s="1"/>
  <c r="A28" i="57" s="1"/>
  <c r="K73" i="54"/>
  <c r="K184" i="57" s="1"/>
  <c r="A184" i="57" s="1"/>
  <c r="K77" i="54"/>
  <c r="K233" i="57" s="1"/>
  <c r="A233" i="57" s="1"/>
  <c r="K79" i="54"/>
  <c r="K340" i="57" s="1"/>
  <c r="A340" i="57" s="1"/>
  <c r="K87" i="54"/>
  <c r="K301" i="57" s="1"/>
  <c r="A301" i="57" s="1"/>
  <c r="K103" i="54"/>
  <c r="K509" i="57" s="1"/>
  <c r="A509" i="57" s="1"/>
  <c r="K105" i="54"/>
  <c r="K38" i="57" s="1"/>
  <c r="A38" i="57" s="1"/>
  <c r="K109" i="54"/>
  <c r="K9" i="57" s="1"/>
  <c r="A9" i="57" s="1"/>
  <c r="K143" i="54"/>
  <c r="K158" i="57" s="1"/>
  <c r="A158" i="57" s="1"/>
  <c r="K145" i="54"/>
  <c r="K116" i="57" s="1"/>
  <c r="A116" i="57" s="1"/>
  <c r="K220" i="54"/>
  <c r="K13" i="57" s="1"/>
  <c r="A13" i="57" s="1"/>
  <c r="K356" i="54"/>
  <c r="G356" i="54" s="1"/>
  <c r="K357" i="54"/>
  <c r="G357" i="54" s="1"/>
  <c r="K367" i="54"/>
  <c r="K68" i="57" s="1"/>
  <c r="A68" i="57" s="1"/>
  <c r="K386" i="54"/>
  <c r="G386" i="54" s="1"/>
  <c r="K394" i="54"/>
  <c r="K248" i="57" s="1"/>
  <c r="A248" i="57" s="1"/>
  <c r="K402" i="54"/>
  <c r="K618" i="57" s="1"/>
  <c r="A618" i="57" s="1"/>
  <c r="K409" i="54"/>
  <c r="K223" i="57" s="1"/>
  <c r="A223" i="57" s="1"/>
  <c r="K410" i="54"/>
  <c r="K49" i="57" s="1"/>
  <c r="A49" i="57" s="1"/>
  <c r="K435" i="54"/>
  <c r="K412" i="57" s="1"/>
  <c r="A412" i="57" s="1"/>
  <c r="K442" i="54"/>
  <c r="K181" i="57" s="1"/>
  <c r="A181" i="57" s="1"/>
  <c r="K507" i="54"/>
  <c r="K517" i="54"/>
  <c r="K226" i="57" s="1"/>
  <c r="A226" i="57" s="1"/>
  <c r="K544" i="54"/>
  <c r="K552" i="54"/>
  <c r="K308" i="57" s="1"/>
  <c r="A308" i="57" s="1"/>
  <c r="K555" i="54"/>
  <c r="K488" i="57" s="1"/>
  <c r="A488" i="57" s="1"/>
  <c r="K759" i="54"/>
  <c r="K843" i="54"/>
  <c r="K698" i="57" s="1"/>
  <c r="A698" i="57" s="1"/>
  <c r="K851" i="54"/>
  <c r="K521" i="57" s="1"/>
  <c r="A521" i="57" s="1"/>
  <c r="K859" i="54"/>
  <c r="K463" i="57" s="1"/>
  <c r="A463" i="57" s="1"/>
  <c r="K883" i="54"/>
  <c r="K71" i="57" s="1"/>
  <c r="A71" i="57" s="1"/>
  <c r="K891" i="54"/>
  <c r="K51" i="57" s="1"/>
  <c r="A51" i="57" s="1"/>
  <c r="K895" i="54"/>
  <c r="K174" i="57" s="1"/>
  <c r="A174" i="57" s="1"/>
  <c r="K905" i="54"/>
  <c r="K907" i="54"/>
  <c r="K908" i="54"/>
  <c r="K909" i="54"/>
  <c r="G909" i="54" s="1"/>
  <c r="K910" i="54"/>
  <c r="G910" i="54" s="1"/>
  <c r="K920" i="54"/>
  <c r="K711" i="57" s="1"/>
  <c r="A711" i="57" s="1"/>
  <c r="K522" i="54"/>
  <c r="K59" i="57" s="1"/>
  <c r="A59" i="57" s="1"/>
  <c r="K523" i="54"/>
  <c r="K384" i="57" s="1"/>
  <c r="A384" i="57" s="1"/>
  <c r="K531" i="54"/>
  <c r="K154" i="57" s="1"/>
  <c r="A154" i="57" s="1"/>
  <c r="K589" i="54"/>
  <c r="K433" i="57" s="1"/>
  <c r="A433" i="57" s="1"/>
  <c r="K597" i="54"/>
  <c r="K131" i="57" s="1"/>
  <c r="A131" i="57" s="1"/>
  <c r="K660" i="54"/>
  <c r="K8" i="57" s="1"/>
  <c r="A8" i="57" s="1"/>
  <c r="K704" i="54"/>
  <c r="K29" i="57" s="1"/>
  <c r="K706" i="54"/>
  <c r="K406" i="57" s="1"/>
  <c r="A406" i="57" s="1"/>
  <c r="K725" i="54"/>
  <c r="K741" i="54"/>
  <c r="K34" i="57" s="1"/>
  <c r="A34" i="57" s="1"/>
  <c r="K743" i="54"/>
  <c r="K146" i="57" s="1"/>
  <c r="A146" i="57" s="1"/>
  <c r="K801" i="54"/>
  <c r="K269" i="57" s="1"/>
  <c r="A269" i="57" s="1"/>
  <c r="K809" i="54"/>
  <c r="K691" i="57" s="1"/>
  <c r="A691" i="57" s="1"/>
  <c r="K817" i="54"/>
  <c r="K694" i="57" s="1"/>
  <c r="A694" i="57" s="1"/>
  <c r="K935" i="54"/>
  <c r="K493" i="57" s="1"/>
  <c r="A493" i="57" s="1"/>
  <c r="K956" i="54"/>
  <c r="K717" i="57" s="1"/>
  <c r="A717" i="57" s="1"/>
  <c r="K366" i="54"/>
  <c r="K451" i="57" s="1"/>
  <c r="A451" i="57" s="1"/>
  <c r="K374" i="54"/>
  <c r="K103" i="57" s="1"/>
  <c r="A103" i="57" s="1"/>
  <c r="K377" i="54"/>
  <c r="K522" i="57" s="1"/>
  <c r="A522" i="57" s="1"/>
  <c r="K385" i="54"/>
  <c r="K613" i="57" s="1"/>
  <c r="A613" i="57" s="1"/>
  <c r="K428" i="54"/>
  <c r="K466" i="54"/>
  <c r="K467" i="54"/>
  <c r="K476" i="54"/>
  <c r="K487" i="57" s="1"/>
  <c r="A487" i="57" s="1"/>
  <c r="K532" i="54"/>
  <c r="K285" i="57" s="1"/>
  <c r="A285" i="57" s="1"/>
  <c r="K617" i="54"/>
  <c r="G617" i="54" s="1"/>
  <c r="K621" i="54"/>
  <c r="K292" i="57" s="1"/>
  <c r="A292" i="57" s="1"/>
  <c r="K624" i="54"/>
  <c r="K201" i="57" s="1"/>
  <c r="A201" i="57" s="1"/>
  <c r="K625" i="54"/>
  <c r="K430" i="57" s="1"/>
  <c r="A430" i="57" s="1"/>
  <c r="K626" i="54"/>
  <c r="K367" i="57" s="1"/>
  <c r="A367" i="57" s="1"/>
  <c r="K628" i="54"/>
  <c r="K216" i="57" s="1"/>
  <c r="A216" i="57" s="1"/>
  <c r="K629" i="54"/>
  <c r="K426" i="57" s="1"/>
  <c r="A426" i="57" s="1"/>
  <c r="K630" i="54"/>
  <c r="K514" i="57" s="1"/>
  <c r="A514" i="57" s="1"/>
  <c r="K632" i="54"/>
  <c r="K652" i="57" s="1"/>
  <c r="A652" i="57" s="1"/>
  <c r="K633" i="54"/>
  <c r="K404" i="57" s="1"/>
  <c r="A404" i="57" s="1"/>
  <c r="K666" i="54"/>
  <c r="K659" i="57" s="1"/>
  <c r="A659" i="57" s="1"/>
  <c r="K674" i="54"/>
  <c r="K489" i="57" s="1"/>
  <c r="A489" i="57" s="1"/>
  <c r="K676" i="54"/>
  <c r="K167" i="57" s="1"/>
  <c r="A167" i="57" s="1"/>
  <c r="K695" i="54"/>
  <c r="K215" i="57" s="1"/>
  <c r="A215" i="57" s="1"/>
  <c r="K697" i="54"/>
  <c r="K305" i="57" s="1"/>
  <c r="A305" i="57" s="1"/>
  <c r="K699" i="54"/>
  <c r="K77" i="57" s="1"/>
  <c r="A77" i="57" s="1"/>
  <c r="K701" i="54"/>
  <c r="K666" i="57" s="1"/>
  <c r="A666" i="57" s="1"/>
  <c r="K703" i="54"/>
  <c r="K432" i="57" s="1"/>
  <c r="A432" i="57" s="1"/>
  <c r="K730" i="54"/>
  <c r="K239" i="57" s="1"/>
  <c r="A239" i="57" s="1"/>
  <c r="K734" i="54"/>
  <c r="K200" i="57" s="1"/>
  <c r="A200" i="57" s="1"/>
  <c r="K738" i="54"/>
  <c r="K416" i="57" s="1"/>
  <c r="A416" i="57" s="1"/>
  <c r="K846" i="54"/>
  <c r="K222" i="57" s="1"/>
  <c r="A222" i="57" s="1"/>
  <c r="K850" i="54"/>
  <c r="K72" i="57" s="1"/>
  <c r="A72" i="57" s="1"/>
  <c r="K858" i="54"/>
  <c r="K516" i="57" s="1"/>
  <c r="A516" i="57" s="1"/>
  <c r="K878" i="54"/>
  <c r="K884" i="54"/>
  <c r="K703" i="57" s="1"/>
  <c r="A703" i="57" s="1"/>
  <c r="K885" i="54"/>
  <c r="K311" i="57" s="1"/>
  <c r="A311" i="57" s="1"/>
  <c r="K951" i="54"/>
  <c r="K113" i="57" s="1"/>
  <c r="A113" i="57" s="1"/>
  <c r="K953" i="54"/>
  <c r="K53" i="57" s="1"/>
  <c r="A53" i="57" s="1"/>
  <c r="K990" i="54"/>
  <c r="K405" i="57" s="1"/>
  <c r="A405" i="57" s="1"/>
  <c r="K53" i="54"/>
  <c r="K17" i="57" s="1"/>
  <c r="A17" i="57" s="1"/>
  <c r="K128" i="54"/>
  <c r="G128" i="54" s="1"/>
  <c r="K232" i="54"/>
  <c r="K293" i="57" s="1"/>
  <c r="A293" i="57" s="1"/>
  <c r="K16" i="54"/>
  <c r="K4" i="57" s="1"/>
  <c r="K69" i="54"/>
  <c r="K276" i="57" s="1"/>
  <c r="A276" i="57" s="1"/>
  <c r="K72" i="54"/>
  <c r="K120" i="57" s="1"/>
  <c r="A120" i="57" s="1"/>
  <c r="K82" i="54"/>
  <c r="K143" i="57" s="1"/>
  <c r="A143" i="57" s="1"/>
  <c r="K96" i="54"/>
  <c r="K97" i="54"/>
  <c r="G97" i="54" s="1"/>
  <c r="K108" i="54"/>
  <c r="K147" i="57" s="1"/>
  <c r="A147" i="57" s="1"/>
  <c r="K112" i="54"/>
  <c r="K271" i="57" s="1"/>
  <c r="A271" i="57" s="1"/>
  <c r="K116" i="54"/>
  <c r="K546" i="57" s="1"/>
  <c r="A546" i="57" s="1"/>
  <c r="K138" i="54"/>
  <c r="K552" i="57" s="1"/>
  <c r="A552" i="57" s="1"/>
  <c r="K148" i="54"/>
  <c r="K556" i="57" s="1"/>
  <c r="A556" i="57" s="1"/>
  <c r="K572" i="57"/>
  <c r="A572" i="57" s="1"/>
  <c r="K326" i="54"/>
  <c r="K603" i="57" s="1"/>
  <c r="A603" i="57" s="1"/>
  <c r="K29" i="54"/>
  <c r="G29" i="54" s="1"/>
  <c r="K31" i="54"/>
  <c r="G31" i="54" s="1"/>
  <c r="K320" i="54"/>
  <c r="K328" i="57" s="1"/>
  <c r="A328" i="57" s="1"/>
  <c r="K8" i="54"/>
  <c r="K528" i="57" s="1"/>
  <c r="A528" i="57" s="1"/>
  <c r="K34" i="54"/>
  <c r="K419" i="57" s="1"/>
  <c r="A419" i="57" s="1"/>
  <c r="K44" i="54"/>
  <c r="K204" i="57" s="1"/>
  <c r="A204" i="57" s="1"/>
  <c r="K47" i="54"/>
  <c r="K32" i="57" s="1"/>
  <c r="A32" i="57" s="1"/>
  <c r="K51" i="54"/>
  <c r="K421" i="57" s="1"/>
  <c r="A421" i="57" s="1"/>
  <c r="K55" i="54"/>
  <c r="K212" i="57" s="1"/>
  <c r="A212" i="57" s="1"/>
  <c r="K80" i="54"/>
  <c r="K126" i="57" s="1"/>
  <c r="A126" i="57" s="1"/>
  <c r="K83" i="54"/>
  <c r="K337" i="57" s="1"/>
  <c r="A337" i="57" s="1"/>
  <c r="K84" i="54"/>
  <c r="K540" i="57" s="1"/>
  <c r="A540" i="57" s="1"/>
  <c r="K100" i="54"/>
  <c r="K483" i="57" s="1"/>
  <c r="A483" i="57" s="1"/>
  <c r="K106" i="54"/>
  <c r="K359" i="57" s="1"/>
  <c r="A359" i="57" s="1"/>
  <c r="K114" i="54"/>
  <c r="K545" i="57" s="1"/>
  <c r="A545" i="57" s="1"/>
  <c r="K140" i="54"/>
  <c r="K554" i="57" s="1"/>
  <c r="A554" i="57" s="1"/>
  <c r="K146" i="54"/>
  <c r="K273" i="57" s="1"/>
  <c r="A273" i="57" s="1"/>
  <c r="K165" i="54"/>
  <c r="K167" i="54"/>
  <c r="K170" i="54"/>
  <c r="G170" i="54" s="1"/>
  <c r="K209" i="54"/>
  <c r="K230" i="54"/>
  <c r="K575" i="57" s="1"/>
  <c r="A575" i="57" s="1"/>
  <c r="K238" i="54"/>
  <c r="G238" i="54" s="1"/>
  <c r="K322" i="54"/>
  <c r="K329" i="57" s="1"/>
  <c r="A329" i="57" s="1"/>
  <c r="K327" i="54"/>
  <c r="K283" i="57" s="1"/>
  <c r="A283" i="57" s="1"/>
  <c r="K342" i="54"/>
  <c r="K313" i="57" s="1"/>
  <c r="A313" i="57" s="1"/>
  <c r="K401" i="54"/>
  <c r="K281" i="57" s="1"/>
  <c r="A281" i="57" s="1"/>
  <c r="K408" i="54"/>
  <c r="K272" i="57" s="1"/>
  <c r="A272" i="57" s="1"/>
  <c r="K14" i="54"/>
  <c r="K259" i="57" s="1"/>
  <c r="A259" i="57" s="1"/>
  <c r="K15" i="54"/>
  <c r="K480" i="57" s="1"/>
  <c r="A480" i="57" s="1"/>
  <c r="K23" i="54"/>
  <c r="K83" i="57" s="1"/>
  <c r="A83" i="57" s="1"/>
  <c r="K24" i="54"/>
  <c r="K15" i="57" s="1"/>
  <c r="A15" i="57" s="1"/>
  <c r="K35" i="54"/>
  <c r="K533" i="57" s="1"/>
  <c r="A533" i="57" s="1"/>
  <c r="K39" i="54"/>
  <c r="K136" i="57" s="1"/>
  <c r="A136" i="57" s="1"/>
  <c r="K41" i="54"/>
  <c r="K22" i="57" s="1"/>
  <c r="A22" i="57" s="1"/>
  <c r="K52" i="54"/>
  <c r="K251" i="57" s="1"/>
  <c r="A251" i="57" s="1"/>
  <c r="K56" i="54"/>
  <c r="K332" i="57" s="1"/>
  <c r="A332" i="57" s="1"/>
  <c r="K68" i="54"/>
  <c r="K347" i="57" s="1"/>
  <c r="A347" i="57" s="1"/>
  <c r="K75" i="54"/>
  <c r="K510" i="57" s="1"/>
  <c r="A510" i="57" s="1"/>
  <c r="K85" i="54"/>
  <c r="K501" i="57" s="1"/>
  <c r="A501" i="57" s="1"/>
  <c r="K107" i="54"/>
  <c r="K294" i="57" s="1"/>
  <c r="A294" i="57" s="1"/>
  <c r="K111" i="54"/>
  <c r="K261" i="57" s="1"/>
  <c r="A261" i="57" s="1"/>
  <c r="K135" i="54"/>
  <c r="K104" i="57" s="1"/>
  <c r="A104" i="57" s="1"/>
  <c r="K137" i="54"/>
  <c r="K64" i="57" s="1"/>
  <c r="A64" i="57" s="1"/>
  <c r="K175" i="54"/>
  <c r="K288" i="57" s="1"/>
  <c r="A288" i="57" s="1"/>
  <c r="K179" i="54"/>
  <c r="K506" i="57" s="1"/>
  <c r="A506" i="57" s="1"/>
  <c r="K183" i="54"/>
  <c r="K235" i="57" s="1"/>
  <c r="A235" i="57" s="1"/>
  <c r="K187" i="54"/>
  <c r="K190" i="57" s="1"/>
  <c r="A190" i="57" s="1"/>
  <c r="K191" i="54"/>
  <c r="K570" i="57" s="1"/>
  <c r="A570" i="57" s="1"/>
  <c r="K192" i="54"/>
  <c r="K424" i="57" s="1"/>
  <c r="A424" i="57" s="1"/>
  <c r="K212" i="54"/>
  <c r="G212" i="54" s="1"/>
  <c r="K219" i="54"/>
  <c r="K440" i="57" s="1"/>
  <c r="A440" i="57" s="1"/>
  <c r="K221" i="54"/>
  <c r="K58" i="57" s="1"/>
  <c r="A58" i="57" s="1"/>
  <c r="K228" i="54"/>
  <c r="K179" i="57" s="1"/>
  <c r="A179" i="57" s="1"/>
  <c r="K334" i="54"/>
  <c r="K606" i="57" s="1"/>
  <c r="A606" i="57" s="1"/>
  <c r="K365" i="54"/>
  <c r="K333" i="57" s="1"/>
  <c r="A333" i="57" s="1"/>
  <c r="K368" i="54"/>
  <c r="K124" i="57" s="1"/>
  <c r="A124" i="57" s="1"/>
  <c r="K372" i="54"/>
  <c r="K289" i="57" s="1"/>
  <c r="A289" i="57" s="1"/>
  <c r="K398" i="54"/>
  <c r="K144" i="57" s="1"/>
  <c r="A144" i="57" s="1"/>
  <c r="K406" i="54"/>
  <c r="K619" i="57" s="1"/>
  <c r="A619" i="57" s="1"/>
  <c r="K340" i="54"/>
  <c r="K498" i="57" s="1"/>
  <c r="A498" i="57" s="1"/>
  <c r="K359" i="54"/>
  <c r="G359" i="54" s="1"/>
  <c r="K373" i="54"/>
  <c r="K385" i="57" s="1"/>
  <c r="A385" i="57" s="1"/>
  <c r="K379" i="54"/>
  <c r="K611" i="57" s="1"/>
  <c r="A611" i="57" s="1"/>
  <c r="K380" i="54"/>
  <c r="K523" i="57" s="1"/>
  <c r="A523" i="57" s="1"/>
  <c r="K396" i="54"/>
  <c r="K36" i="57" s="1"/>
  <c r="A36" i="57" s="1"/>
  <c r="K400" i="54"/>
  <c r="K617" i="57" s="1"/>
  <c r="A617" i="57" s="1"/>
  <c r="K404" i="54"/>
  <c r="K343" i="57" s="1"/>
  <c r="A343" i="57" s="1"/>
  <c r="K413" i="54"/>
  <c r="K620" i="57" s="1"/>
  <c r="A620" i="57" s="1"/>
  <c r="K427" i="54"/>
  <c r="K437" i="54"/>
  <c r="K346" i="57" s="1"/>
  <c r="A346" i="57" s="1"/>
  <c r="K438" i="54"/>
  <c r="K377" i="57" s="1"/>
  <c r="A377" i="57" s="1"/>
  <c r="K441" i="54"/>
  <c r="K625" i="57" s="1"/>
  <c r="A625" i="57" s="1"/>
  <c r="K472" i="54"/>
  <c r="K475" i="57" s="1"/>
  <c r="A475" i="57" s="1"/>
  <c r="K479" i="54"/>
  <c r="K439" i="57" s="1"/>
  <c r="A439" i="57" s="1"/>
  <c r="K489" i="54"/>
  <c r="K387" i="57" s="1"/>
  <c r="A387" i="57" s="1"/>
  <c r="K564" i="54"/>
  <c r="K121" i="57" s="1"/>
  <c r="A121" i="57" s="1"/>
  <c r="K664" i="54"/>
  <c r="K658" i="57" s="1"/>
  <c r="A658" i="57" s="1"/>
  <c r="K688" i="54"/>
  <c r="G688" i="54" s="1"/>
  <c r="K889" i="54"/>
  <c r="K322" i="57" s="1"/>
  <c r="A322" i="57" s="1"/>
  <c r="K473" i="54"/>
  <c r="K632" i="57" s="1"/>
  <c r="A632" i="57" s="1"/>
  <c r="K475" i="54"/>
  <c r="K89" i="57" s="1"/>
  <c r="A89" i="57" s="1"/>
  <c r="K482" i="54"/>
  <c r="K363" i="57" s="1"/>
  <c r="A363" i="57" s="1"/>
  <c r="K488" i="54"/>
  <c r="K197" i="57" s="1"/>
  <c r="A197" i="57" s="1"/>
  <c r="K511" i="54"/>
  <c r="G511" i="54" s="1"/>
  <c r="K546" i="54"/>
  <c r="G546" i="54" s="1"/>
  <c r="K551" i="54"/>
  <c r="K642" i="57" s="1"/>
  <c r="A642" i="57" s="1"/>
  <c r="K553" i="54"/>
  <c r="K47" i="57" s="1"/>
  <c r="A47" i="57" s="1"/>
  <c r="K560" i="54"/>
  <c r="K60" i="57" s="1"/>
  <c r="A60" i="57" s="1"/>
  <c r="K620" i="54"/>
  <c r="K69" i="57" s="1"/>
  <c r="A69" i="57" s="1"/>
  <c r="K652" i="54"/>
  <c r="K517" i="57" s="1"/>
  <c r="A517" i="57" s="1"/>
  <c r="K659" i="54"/>
  <c r="K297" i="57" s="1"/>
  <c r="A297" i="57" s="1"/>
  <c r="K661" i="54"/>
  <c r="K188" i="57" s="1"/>
  <c r="A188" i="57" s="1"/>
  <c r="K670" i="54"/>
  <c r="K358" i="57" s="1"/>
  <c r="A358" i="57" s="1"/>
  <c r="K684" i="54"/>
  <c r="K739" i="54"/>
  <c r="K79" i="57" s="1"/>
  <c r="A79" i="57" s="1"/>
  <c r="K757" i="54"/>
  <c r="K768" i="54"/>
  <c r="K162" i="57" s="1"/>
  <c r="A162" i="57" s="1"/>
  <c r="K777" i="54"/>
  <c r="K41" i="57" s="1"/>
  <c r="A41" i="57" s="1"/>
  <c r="K779" i="54"/>
  <c r="K681" i="57" s="1"/>
  <c r="A681" i="57" s="1"/>
  <c r="K781" i="54"/>
  <c r="K388" i="57" s="1"/>
  <c r="A388" i="57" s="1"/>
  <c r="K783" i="54"/>
  <c r="K35" i="57" s="1"/>
  <c r="A35" i="57" s="1"/>
  <c r="K808" i="54"/>
  <c r="K339" i="57" s="1"/>
  <c r="A339" i="57" s="1"/>
  <c r="K821" i="54"/>
  <c r="K66" i="57" s="1"/>
  <c r="A66" i="57" s="1"/>
  <c r="K874" i="54"/>
  <c r="G874" i="54" s="1"/>
  <c r="K890" i="54"/>
  <c r="K286" i="57" s="1"/>
  <c r="A286" i="57" s="1"/>
  <c r="K915" i="54"/>
  <c r="K710" i="57" s="1"/>
  <c r="A710" i="57" s="1"/>
  <c r="K922" i="54"/>
  <c r="K98" i="57" s="1"/>
  <c r="A98" i="57" s="1"/>
  <c r="K924" i="54"/>
  <c r="K330" i="57" s="1"/>
  <c r="A330" i="57" s="1"/>
  <c r="K927" i="54"/>
  <c r="K99" i="57" s="1"/>
  <c r="A99" i="57" s="1"/>
  <c r="K938" i="54"/>
  <c r="G938" i="54" s="1"/>
  <c r="K939" i="54"/>
  <c r="G939" i="54" s="1"/>
  <c r="K940" i="54"/>
  <c r="K942" i="54"/>
  <c r="K961" i="54"/>
  <c r="K97" i="57" s="1"/>
  <c r="A97" i="57" s="1"/>
  <c r="K965" i="54"/>
  <c r="K492" i="57" s="1"/>
  <c r="A492" i="57" s="1"/>
  <c r="K967" i="54"/>
  <c r="K345" i="57" s="1"/>
  <c r="A345" i="57" s="1"/>
  <c r="K998" i="54"/>
  <c r="K111" i="57" s="1"/>
  <c r="A111" i="57" s="1"/>
  <c r="K480" i="54"/>
  <c r="K100" i="57" s="1"/>
  <c r="A100" i="57" s="1"/>
  <c r="K486" i="54"/>
  <c r="K371" i="57" s="1"/>
  <c r="A371" i="57" s="1"/>
  <c r="K516" i="54"/>
  <c r="K139" i="57" s="1"/>
  <c r="A139" i="57" s="1"/>
  <c r="K518" i="54"/>
  <c r="K304" i="57" s="1"/>
  <c r="A304" i="57" s="1"/>
  <c r="K566" i="54"/>
  <c r="K646" i="57" s="1"/>
  <c r="A646" i="57" s="1"/>
  <c r="K627" i="54"/>
  <c r="K264" i="57" s="1"/>
  <c r="A264" i="57" s="1"/>
  <c r="K635" i="54"/>
  <c r="K240" i="57" s="1"/>
  <c r="A240" i="57" s="1"/>
  <c r="K637" i="54"/>
  <c r="K653" i="57" s="1"/>
  <c r="A653" i="57" s="1"/>
  <c r="K639" i="54"/>
  <c r="K654" i="57" s="1"/>
  <c r="A654" i="57" s="1"/>
  <c r="K644" i="54"/>
  <c r="K645" i="54"/>
  <c r="K646" i="54"/>
  <c r="G646" i="54" s="1"/>
  <c r="K653" i="54"/>
  <c r="K78" i="57" s="1"/>
  <c r="A78" i="57" s="1"/>
  <c r="K654" i="54"/>
  <c r="K657" i="57" s="1"/>
  <c r="A657" i="57" s="1"/>
  <c r="K663" i="54"/>
  <c r="K82" i="57" s="1"/>
  <c r="A82" i="57" s="1"/>
  <c r="K665" i="54"/>
  <c r="K171" i="57" s="1"/>
  <c r="A171" i="57" s="1"/>
  <c r="K761" i="54"/>
  <c r="K769" i="54"/>
  <c r="K203" i="57" s="1"/>
  <c r="A203" i="57" s="1"/>
  <c r="K776" i="54"/>
  <c r="K395" i="57" s="1"/>
  <c r="A395" i="57" s="1"/>
  <c r="K784" i="54"/>
  <c r="K140" i="57" s="1"/>
  <c r="A140" i="57" s="1"/>
  <c r="K795" i="54"/>
  <c r="G795" i="54" s="1"/>
  <c r="K802" i="54"/>
  <c r="K481" i="57" s="1"/>
  <c r="A481" i="57" s="1"/>
  <c r="K803" i="54"/>
  <c r="K117" i="57" s="1"/>
  <c r="A117" i="57" s="1"/>
  <c r="K813" i="54"/>
  <c r="K692" i="57" s="1"/>
  <c r="A692" i="57" s="1"/>
  <c r="K854" i="54"/>
  <c r="K160" i="57" s="1"/>
  <c r="A160" i="57" s="1"/>
  <c r="K879" i="54"/>
  <c r="G879" i="54" s="1"/>
  <c r="K906" i="54"/>
  <c r="G906" i="54" s="1"/>
  <c r="K913" i="54"/>
  <c r="K127" i="57" s="1"/>
  <c r="A127" i="57" s="1"/>
  <c r="K917" i="54"/>
  <c r="K206" i="57" s="1"/>
  <c r="A206" i="57" s="1"/>
  <c r="K929" i="54"/>
  <c r="K524" i="57" s="1"/>
  <c r="A524" i="57" s="1"/>
  <c r="K933" i="54"/>
  <c r="K713" i="57" s="1"/>
  <c r="A713" i="57" s="1"/>
  <c r="K981" i="54"/>
  <c r="K189" i="57" s="1"/>
  <c r="A189" i="57" s="1"/>
  <c r="K559" i="54"/>
  <c r="K644" i="57" s="1"/>
  <c r="A644" i="57" s="1"/>
  <c r="K556" i="54"/>
  <c r="K244" i="57" s="1"/>
  <c r="A244" i="57" s="1"/>
  <c r="K989" i="54"/>
  <c r="K730" i="57" s="1"/>
  <c r="A730" i="57" s="1"/>
  <c r="K986" i="54"/>
  <c r="K279" i="57" s="1"/>
  <c r="A279" i="57" s="1"/>
  <c r="K980" i="54"/>
  <c r="K724" i="57" s="1"/>
  <c r="A724" i="57" s="1"/>
  <c r="K978" i="54"/>
  <c r="K310" i="57" s="1"/>
  <c r="A310" i="57" s="1"/>
  <c r="K987" i="54"/>
  <c r="K728" i="57" s="1"/>
  <c r="A728" i="57" s="1"/>
  <c r="K982" i="54"/>
  <c r="K725" i="57" s="1"/>
  <c r="A725" i="57" s="1"/>
  <c r="K182" i="54"/>
  <c r="K87" i="57" s="1"/>
  <c r="A87" i="57" s="1"/>
  <c r="K181" i="54"/>
  <c r="K299" i="57" s="1"/>
  <c r="A299" i="57" s="1"/>
  <c r="K180" i="54"/>
  <c r="K364" i="57" s="1"/>
  <c r="A364" i="57" s="1"/>
  <c r="K194" i="54"/>
  <c r="K25" i="57" s="1"/>
  <c r="A25" i="57" s="1"/>
  <c r="K7" i="54"/>
  <c r="K527" i="57" s="1"/>
  <c r="A527" i="57" s="1"/>
  <c r="K25" i="54"/>
  <c r="K165" i="57" s="1"/>
  <c r="A165" i="57" s="1"/>
  <c r="K27" i="54"/>
  <c r="K30" i="54"/>
  <c r="K101" i="54"/>
  <c r="K186" i="57" s="1"/>
  <c r="A186" i="57" s="1"/>
  <c r="K117" i="54"/>
  <c r="K547" i="57" s="1"/>
  <c r="A547" i="57" s="1"/>
  <c r="K139" i="54"/>
  <c r="K553" i="57" s="1"/>
  <c r="A553" i="57" s="1"/>
  <c r="K141" i="54"/>
  <c r="K499" i="57" s="1"/>
  <c r="A499" i="57" s="1"/>
  <c r="K149" i="54"/>
  <c r="K159" i="57" s="1"/>
  <c r="A159" i="57" s="1"/>
  <c r="K176" i="54"/>
  <c r="K10" i="57" s="1"/>
  <c r="A10" i="57" s="1"/>
  <c r="K186" i="54"/>
  <c r="K365" i="57" s="1"/>
  <c r="A365" i="57" s="1"/>
  <c r="K208" i="54"/>
  <c r="G208" i="54" s="1"/>
  <c r="K225" i="54"/>
  <c r="K195" i="57" s="1"/>
  <c r="A195" i="57" s="1"/>
  <c r="K412" i="54"/>
  <c r="K114" i="57" s="1"/>
  <c r="A114" i="57" s="1"/>
  <c r="K449" i="54"/>
  <c r="K302" i="57" s="1"/>
  <c r="A302" i="57" s="1"/>
  <c r="K469" i="54"/>
  <c r="G469" i="54" s="1"/>
  <c r="K151" i="54"/>
  <c r="K557" i="57" s="1"/>
  <c r="A557" i="57" s="1"/>
  <c r="K13" i="54"/>
  <c r="K403" i="57" s="1"/>
  <c r="A403" i="57" s="1"/>
  <c r="K17" i="54"/>
  <c r="K163" i="57" s="1"/>
  <c r="A163" i="57" s="1"/>
  <c r="K21" i="54"/>
  <c r="K530" i="57" s="1"/>
  <c r="A530" i="57" s="1"/>
  <c r="K38" i="54"/>
  <c r="K372" i="57" s="1"/>
  <c r="A372" i="57" s="1"/>
  <c r="K43" i="54"/>
  <c r="K108" i="57" s="1"/>
  <c r="A108" i="57" s="1"/>
  <c r="K50" i="54"/>
  <c r="K420" i="57" s="1"/>
  <c r="A420" i="57" s="1"/>
  <c r="K64" i="54"/>
  <c r="K538" i="57" s="1"/>
  <c r="A538" i="57" s="1"/>
  <c r="K76" i="54"/>
  <c r="K85" i="57" s="1"/>
  <c r="A85" i="57" s="1"/>
  <c r="K81" i="54"/>
  <c r="K16" i="57" s="1"/>
  <c r="A16" i="57" s="1"/>
  <c r="K88" i="54"/>
  <c r="K541" i="57" s="1"/>
  <c r="A541" i="57" s="1"/>
  <c r="K95" i="54"/>
  <c r="G95" i="54" s="1"/>
  <c r="K102" i="54"/>
  <c r="K164" i="57" s="1"/>
  <c r="A164" i="57" s="1"/>
  <c r="K110" i="54"/>
  <c r="K80" i="57" s="1"/>
  <c r="A80" i="57" s="1"/>
  <c r="K113" i="54"/>
  <c r="K91" i="57" s="1"/>
  <c r="A91" i="57" s="1"/>
  <c r="K115" i="54"/>
  <c r="K355" i="57" s="1"/>
  <c r="A355" i="57" s="1"/>
  <c r="K134" i="54"/>
  <c r="K265" i="57" s="1"/>
  <c r="A265" i="57" s="1"/>
  <c r="K142" i="54"/>
  <c r="K318" i="57" s="1"/>
  <c r="A318" i="57" s="1"/>
  <c r="K150" i="54"/>
  <c r="K331" i="57" s="1"/>
  <c r="A331" i="57" s="1"/>
  <c r="K152" i="54"/>
  <c r="K383" i="57" s="1"/>
  <c r="A383" i="57" s="1"/>
  <c r="K166" i="54"/>
  <c r="K561" i="57" s="1"/>
  <c r="A561" i="57" s="1"/>
  <c r="K169" i="54"/>
  <c r="G169" i="54" s="1"/>
  <c r="K196" i="54"/>
  <c r="K338" i="57" s="1"/>
  <c r="A338" i="57" s="1"/>
  <c r="K197" i="54"/>
  <c r="K122" i="57" s="1"/>
  <c r="A122" i="57" s="1"/>
  <c r="K218" i="54"/>
  <c r="K130" i="57" s="1"/>
  <c r="A130" i="57" s="1"/>
  <c r="K235" i="54"/>
  <c r="K228" i="57" s="1"/>
  <c r="A228" i="57" s="1"/>
  <c r="K324" i="54"/>
  <c r="K300" i="57" s="1"/>
  <c r="A300" i="57" s="1"/>
  <c r="K363" i="54"/>
  <c r="K306" i="57" s="1"/>
  <c r="A306" i="57" s="1"/>
  <c r="K387" i="54"/>
  <c r="K242" i="57" s="1"/>
  <c r="A242" i="57" s="1"/>
  <c r="K388" i="54"/>
  <c r="K323" i="57" s="1"/>
  <c r="A323" i="57" s="1"/>
  <c r="K389" i="54"/>
  <c r="K614" i="57" s="1"/>
  <c r="A614" i="57" s="1"/>
  <c r="K390" i="54"/>
  <c r="K615" i="57" s="1"/>
  <c r="A615" i="57" s="1"/>
  <c r="K391" i="54"/>
  <c r="G391" i="54" s="1"/>
  <c r="K431" i="54"/>
  <c r="G431" i="54" s="1"/>
  <c r="K443" i="54"/>
  <c r="K400" i="57" s="1"/>
  <c r="A400" i="57" s="1"/>
  <c r="K491" i="54"/>
  <c r="K634" i="57" s="1"/>
  <c r="A634" i="57" s="1"/>
  <c r="K508" i="54"/>
  <c r="K527" i="54"/>
  <c r="K637" i="57" s="1"/>
  <c r="A637" i="57" s="1"/>
  <c r="K563" i="54"/>
  <c r="K645" i="57" s="1"/>
  <c r="A645" i="57" s="1"/>
  <c r="K591" i="54"/>
  <c r="K70" i="57" s="1"/>
  <c r="A70" i="57" s="1"/>
  <c r="K733" i="54"/>
  <c r="K45" i="57" s="1"/>
  <c r="A45" i="57" s="1"/>
  <c r="K188" i="54"/>
  <c r="K567" i="57" s="1"/>
  <c r="A567" i="57" s="1"/>
  <c r="K189" i="54"/>
  <c r="K568" i="57" s="1"/>
  <c r="A568" i="57" s="1"/>
  <c r="K226" i="54"/>
  <c r="K227" i="57" s="1"/>
  <c r="A227" i="57" s="1"/>
  <c r="K239" i="54"/>
  <c r="K321" i="54"/>
  <c r="K115" i="57" s="1"/>
  <c r="A115" i="57" s="1"/>
  <c r="K332" i="54"/>
  <c r="K605" i="57" s="1"/>
  <c r="A605" i="57" s="1"/>
  <c r="K337" i="54"/>
  <c r="K12" i="57" s="1"/>
  <c r="A12" i="57" s="1"/>
  <c r="K358" i="54"/>
  <c r="G358" i="54" s="1"/>
  <c r="K405" i="54"/>
  <c r="K361" i="57" s="1"/>
  <c r="A361" i="57" s="1"/>
  <c r="K439" i="54"/>
  <c r="K31" i="57" s="1"/>
  <c r="K447" i="54"/>
  <c r="K63" i="57" s="1"/>
  <c r="A63" i="57" s="1"/>
  <c r="K510" i="54"/>
  <c r="G510" i="54" s="1"/>
  <c r="K519" i="54"/>
  <c r="K408" i="57" s="1"/>
  <c r="A408" i="57" s="1"/>
  <c r="K533" i="54"/>
  <c r="K639" i="57" s="1"/>
  <c r="A639" i="57" s="1"/>
  <c r="K549" i="54"/>
  <c r="K391" i="57" s="1"/>
  <c r="A391" i="57" s="1"/>
  <c r="K554" i="54"/>
  <c r="K65" i="57" s="1"/>
  <c r="A65" i="57" s="1"/>
  <c r="K561" i="54"/>
  <c r="K342" i="57" s="1"/>
  <c r="A342" i="57" s="1"/>
  <c r="K581" i="54"/>
  <c r="G581" i="54" s="1"/>
  <c r="K599" i="54"/>
  <c r="K393" i="57" s="1"/>
  <c r="A393" i="57" s="1"/>
  <c r="K616" i="54"/>
  <c r="K658" i="54"/>
  <c r="K178" i="57" s="1"/>
  <c r="A178" i="57" s="1"/>
  <c r="K673" i="54"/>
  <c r="K422" i="57" s="1"/>
  <c r="A422" i="57" s="1"/>
  <c r="K184" i="54"/>
  <c r="K565" i="57" s="1"/>
  <c r="A565" i="57" s="1"/>
  <c r="K207" i="54"/>
  <c r="K211" i="54"/>
  <c r="K222" i="54"/>
  <c r="K81" i="57" s="1"/>
  <c r="A81" i="57" s="1"/>
  <c r="K227" i="54"/>
  <c r="K24" i="57" s="1"/>
  <c r="A24" i="57" s="1"/>
  <c r="K234" i="54"/>
  <c r="K576" i="57" s="1"/>
  <c r="A576" i="57" s="1"/>
  <c r="K328" i="54"/>
  <c r="K348" i="57" s="1"/>
  <c r="A348" i="57" s="1"/>
  <c r="K344" i="54"/>
  <c r="K149" i="57" s="1"/>
  <c r="A149" i="57" s="1"/>
  <c r="K346" i="54"/>
  <c r="K370" i="57" s="1"/>
  <c r="A370" i="57" s="1"/>
  <c r="K381" i="54"/>
  <c r="K452" i="57" s="1"/>
  <c r="A452" i="57" s="1"/>
  <c r="K395" i="54"/>
  <c r="K205" i="57" s="1"/>
  <c r="A205" i="57" s="1"/>
  <c r="K403" i="54"/>
  <c r="K39" i="57" s="1"/>
  <c r="A39" i="57" s="1"/>
  <c r="K429" i="54"/>
  <c r="G429" i="54" s="1"/>
  <c r="K451" i="54"/>
  <c r="K485" i="57" s="1"/>
  <c r="A485" i="57" s="1"/>
  <c r="K465" i="54"/>
  <c r="K468" i="54"/>
  <c r="G468" i="54" s="1"/>
  <c r="K477" i="54"/>
  <c r="K353" i="57" s="1"/>
  <c r="A353" i="57" s="1"/>
  <c r="K487" i="54"/>
  <c r="K93" i="57" s="1"/>
  <c r="A93" i="57" s="1"/>
  <c r="K515" i="54"/>
  <c r="K219" i="57" s="1"/>
  <c r="A219" i="57" s="1"/>
  <c r="K520" i="54"/>
  <c r="K183" i="57" s="1"/>
  <c r="A183" i="57" s="1"/>
  <c r="K530" i="54"/>
  <c r="K344" i="57" s="1"/>
  <c r="A344" i="57" s="1"/>
  <c r="K543" i="54"/>
  <c r="G543" i="54" s="1"/>
  <c r="K550" i="54"/>
  <c r="K262" i="57" s="1"/>
  <c r="A262" i="57" s="1"/>
  <c r="K557" i="54"/>
  <c r="K643" i="57" s="1"/>
  <c r="A643" i="57" s="1"/>
  <c r="K631" i="54"/>
  <c r="K33" i="57" s="1"/>
  <c r="A33" i="57" s="1"/>
  <c r="K634" i="54"/>
  <c r="K315" i="57" s="1"/>
  <c r="A315" i="57" s="1"/>
  <c r="K656" i="54"/>
  <c r="K477" i="57" s="1"/>
  <c r="A477" i="57" s="1"/>
  <c r="K742" i="54"/>
  <c r="K224" i="57" s="1"/>
  <c r="A224" i="57" s="1"/>
  <c r="K770" i="54"/>
  <c r="K185" i="57" s="1"/>
  <c r="A185" i="57" s="1"/>
  <c r="K785" i="54"/>
  <c r="K20" i="57" s="1"/>
  <c r="A20" i="57" s="1"/>
  <c r="K794" i="54"/>
  <c r="K806" i="54"/>
  <c r="K446" i="57" s="1"/>
  <c r="A446" i="57" s="1"/>
  <c r="K807" i="54"/>
  <c r="K690" i="57" s="1"/>
  <c r="A690" i="57" s="1"/>
  <c r="K941" i="54"/>
  <c r="K943" i="54"/>
  <c r="G943" i="54" s="1"/>
  <c r="K611" i="54"/>
  <c r="G611" i="54" s="1"/>
  <c r="K758" i="54"/>
  <c r="K766" i="54"/>
  <c r="K418" i="57" s="1"/>
  <c r="A418" i="57" s="1"/>
  <c r="K773" i="54"/>
  <c r="K436" i="57" s="1"/>
  <c r="A436" i="57" s="1"/>
  <c r="K774" i="54"/>
  <c r="K680" i="57" s="1"/>
  <c r="A680" i="57" s="1"/>
  <c r="K788" i="54"/>
  <c r="K685" i="57" s="1"/>
  <c r="A685" i="57" s="1"/>
  <c r="K789" i="54"/>
  <c r="K155" i="57" s="1"/>
  <c r="A155" i="57" s="1"/>
  <c r="K796" i="54"/>
  <c r="G796" i="54" s="1"/>
  <c r="K804" i="54"/>
  <c r="K362" i="57" s="1"/>
  <c r="A362" i="57" s="1"/>
  <c r="K810" i="54"/>
  <c r="K238" i="57" s="1"/>
  <c r="A238" i="57" s="1"/>
  <c r="K818" i="54"/>
  <c r="K218" i="57" s="1"/>
  <c r="A218" i="57" s="1"/>
  <c r="K844" i="54"/>
  <c r="K441" i="57" s="1"/>
  <c r="A441" i="57" s="1"/>
  <c r="K860" i="54"/>
  <c r="K138" i="57" s="1"/>
  <c r="A138" i="57" s="1"/>
  <c r="K877" i="54"/>
  <c r="K887" i="54"/>
  <c r="K704" i="57" s="1"/>
  <c r="A704" i="57" s="1"/>
  <c r="K926" i="54"/>
  <c r="K21" i="57" s="1"/>
  <c r="A21" i="57" s="1"/>
  <c r="K955" i="54"/>
  <c r="K482" i="57" s="1"/>
  <c r="A482" i="57" s="1"/>
  <c r="K622" i="54"/>
  <c r="K282" i="57" s="1"/>
  <c r="A282" i="57" s="1"/>
  <c r="K662" i="54"/>
  <c r="K474" i="57" s="1"/>
  <c r="A474" i="57" s="1"/>
  <c r="K723" i="54"/>
  <c r="G723" i="54" s="1"/>
  <c r="K735" i="54"/>
  <c r="K295" i="57" s="1"/>
  <c r="A295" i="57" s="1"/>
  <c r="K744" i="54"/>
  <c r="K670" i="57" s="1"/>
  <c r="A670" i="57" s="1"/>
  <c r="K919" i="54"/>
  <c r="K42" i="57" s="1"/>
  <c r="A42" i="57" s="1"/>
  <c r="K931" i="54"/>
  <c r="K712" i="57" s="1"/>
  <c r="A712" i="57" s="1"/>
  <c r="K948" i="54"/>
  <c r="K170" i="57" s="1"/>
  <c r="A170" i="57" s="1"/>
  <c r="K964" i="54"/>
  <c r="K720" i="57" s="1"/>
  <c r="A720" i="57" s="1"/>
  <c r="K988" i="54"/>
  <c r="K729" i="57" s="1"/>
  <c r="A729" i="57" s="1"/>
  <c r="K847" i="54"/>
  <c r="K503" i="57" s="1"/>
  <c r="A503" i="57" s="1"/>
  <c r="K855" i="54"/>
  <c r="K341" i="57" s="1"/>
  <c r="A341" i="57" s="1"/>
  <c r="K863" i="54"/>
  <c r="K267" i="57" s="1"/>
  <c r="A267" i="57" s="1"/>
  <c r="K882" i="54"/>
  <c r="K209" i="57" s="1"/>
  <c r="A209" i="57" s="1"/>
  <c r="K888" i="54"/>
  <c r="K307" i="57" s="1"/>
  <c r="A307" i="57" s="1"/>
  <c r="K949" i="54"/>
  <c r="K369" i="57" s="1"/>
  <c r="A369" i="57" s="1"/>
  <c r="K957" i="54"/>
  <c r="K718" i="57" s="1"/>
  <c r="A718" i="57" s="1"/>
  <c r="K959" i="54"/>
  <c r="K719" i="57" s="1"/>
  <c r="A719" i="57" s="1"/>
  <c r="K968" i="54"/>
  <c r="K722" i="57" s="1"/>
  <c r="A722" i="57" s="1"/>
  <c r="K983" i="54"/>
  <c r="K169" i="57" s="1"/>
  <c r="A169" i="57" s="1"/>
  <c r="K984" i="54"/>
  <c r="K726" i="57" s="1"/>
  <c r="A726" i="57" s="1"/>
  <c r="K991" i="54"/>
  <c r="K460" i="57" s="1"/>
  <c r="A460" i="57" s="1"/>
  <c r="K992" i="54"/>
  <c r="K368" i="57" s="1"/>
  <c r="A368" i="57" s="1"/>
  <c r="K886" i="54"/>
  <c r="K401" i="57" s="1"/>
  <c r="A401" i="57" s="1"/>
  <c r="K892" i="54"/>
  <c r="K211" i="57" s="1"/>
  <c r="A211" i="57" s="1"/>
  <c r="K914" i="54"/>
  <c r="K180" i="57" s="1"/>
  <c r="A180" i="57" s="1"/>
  <c r="K916" i="54"/>
  <c r="K317" i="57" s="1"/>
  <c r="A317" i="57" s="1"/>
  <c r="K918" i="54"/>
  <c r="K88" i="57" s="1"/>
  <c r="A88" i="57" s="1"/>
  <c r="K928" i="54"/>
  <c r="K75" i="57" s="1"/>
  <c r="A75" i="57" s="1"/>
  <c r="K947" i="54"/>
  <c r="K44" i="57" s="1"/>
  <c r="A44" i="57" s="1"/>
  <c r="K960" i="54"/>
  <c r="K110" i="57" s="1"/>
  <c r="A110" i="57" s="1"/>
  <c r="K963" i="54"/>
  <c r="K94" i="57" s="1"/>
  <c r="A94" i="57" s="1"/>
  <c r="K969" i="54"/>
  <c r="K723" i="57" s="1"/>
  <c r="A723" i="57" s="1"/>
  <c r="K971" i="54"/>
  <c r="G971" i="54" s="1"/>
  <c r="K972" i="54"/>
  <c r="K974" i="54"/>
  <c r="G974" i="54" s="1"/>
  <c r="K975" i="54"/>
  <c r="G975" i="54" s="1"/>
  <c r="K985" i="54"/>
  <c r="K727" i="57" s="1"/>
  <c r="A727" i="57" s="1"/>
  <c r="K993" i="54"/>
  <c r="K445" i="57" s="1"/>
  <c r="A445" i="57" s="1"/>
  <c r="K995" i="54"/>
  <c r="K731" i="57" s="1"/>
  <c r="A731" i="57" s="1"/>
  <c r="K997" i="54"/>
  <c r="K92" i="57" s="1"/>
  <c r="A92" i="57" s="1"/>
  <c r="K1007" i="54"/>
  <c r="G1007" i="54" s="1"/>
  <c r="K1008" i="54"/>
  <c r="K736" i="57" s="1"/>
  <c r="A736" i="57" s="1"/>
  <c r="K1009" i="54"/>
  <c r="K1010" i="54"/>
  <c r="G1010" i="54" s="1"/>
  <c r="K1011" i="54"/>
  <c r="K737" i="57" s="1"/>
  <c r="A737" i="57" s="1"/>
  <c r="K1012" i="54"/>
  <c r="K1013" i="54"/>
  <c r="G1013" i="54" s="1"/>
  <c r="K185" i="54"/>
  <c r="K566" i="57" s="1"/>
  <c r="A566" i="57" s="1"/>
  <c r="K223" i="54"/>
  <c r="K352" i="57" s="1"/>
  <c r="A352" i="57" s="1"/>
  <c r="K241" i="54"/>
  <c r="G241" i="54" s="1"/>
  <c r="K333" i="54"/>
  <c r="K465" i="57" s="1"/>
  <c r="A465" i="57" s="1"/>
  <c r="K378" i="54"/>
  <c r="K435" i="57" s="1"/>
  <c r="A435" i="57" s="1"/>
  <c r="K177" i="54"/>
  <c r="K415" i="57" s="1"/>
  <c r="A415" i="57" s="1"/>
  <c r="K193" i="54"/>
  <c r="K571" i="57" s="1"/>
  <c r="A571" i="57" s="1"/>
  <c r="K231" i="54"/>
  <c r="K243" i="57" s="1"/>
  <c r="A243" i="57" s="1"/>
  <c r="K237" i="54"/>
  <c r="K578" i="57" s="1"/>
  <c r="A578" i="57" s="1"/>
  <c r="K325" i="54"/>
  <c r="K602" i="57" s="1"/>
  <c r="A602" i="57" s="1"/>
  <c r="K341" i="54"/>
  <c r="K366" i="57" s="1"/>
  <c r="A366" i="57" s="1"/>
  <c r="K370" i="54"/>
  <c r="K296" i="57" s="1"/>
  <c r="A296" i="57" s="1"/>
  <c r="K436" i="54"/>
  <c r="K74" i="57" s="1"/>
  <c r="A74" i="57" s="1"/>
  <c r="K440" i="54"/>
  <c r="K624" i="57" s="1"/>
  <c r="A624" i="57" s="1"/>
  <c r="K444" i="54"/>
  <c r="K156" i="57" s="1"/>
  <c r="A156" i="57" s="1"/>
  <c r="K448" i="54"/>
  <c r="K112" i="57" s="1"/>
  <c r="A112" i="57" s="1"/>
  <c r="K485" i="54"/>
  <c r="K633" i="57" s="1"/>
  <c r="A633" i="57" s="1"/>
  <c r="K528" i="54"/>
  <c r="K472" i="57" s="1"/>
  <c r="A472" i="57" s="1"/>
  <c r="K545" i="54"/>
  <c r="K562" i="54"/>
  <c r="K30" i="57" s="1"/>
  <c r="K568" i="54"/>
  <c r="K290" i="57" s="1"/>
  <c r="A290" i="57" s="1"/>
  <c r="K588" i="54"/>
  <c r="K319" i="57" s="1"/>
  <c r="A319" i="57" s="1"/>
  <c r="K596" i="54"/>
  <c r="K11" i="57" s="1"/>
  <c r="A11" i="57" s="1"/>
  <c r="K613" i="54"/>
  <c r="K647" i="54"/>
  <c r="K655" i="54"/>
  <c r="K194" i="57" s="1"/>
  <c r="A194" i="57" s="1"/>
  <c r="K671" i="54"/>
  <c r="K661" i="57" s="1"/>
  <c r="A661" i="57" s="1"/>
  <c r="K481" i="54"/>
  <c r="K428" i="57" s="1"/>
  <c r="A428" i="57" s="1"/>
  <c r="K524" i="54"/>
  <c r="K636" i="57" s="1"/>
  <c r="A636" i="57" s="1"/>
  <c r="K558" i="54"/>
  <c r="K137" i="57" s="1"/>
  <c r="A137" i="57" s="1"/>
  <c r="K580" i="54"/>
  <c r="K590" i="54"/>
  <c r="K50" i="57" s="1"/>
  <c r="A50" i="57" s="1"/>
  <c r="K598" i="54"/>
  <c r="K649" i="57" s="1"/>
  <c r="A649" i="57" s="1"/>
  <c r="K615" i="54"/>
  <c r="K623" i="54"/>
  <c r="K199" i="57" s="1"/>
  <c r="A199" i="57" s="1"/>
  <c r="K636" i="54"/>
  <c r="K431" i="57" s="1"/>
  <c r="A431" i="57" s="1"/>
  <c r="K649" i="54"/>
  <c r="G649" i="54" s="1"/>
  <c r="K667" i="54"/>
  <c r="K14" i="57" s="1"/>
  <c r="A14" i="57" s="1"/>
  <c r="K731" i="54"/>
  <c r="K399" i="57" s="1"/>
  <c r="A399" i="57" s="1"/>
  <c r="K747" i="54"/>
  <c r="K671" i="57" s="1"/>
  <c r="A671" i="57" s="1"/>
  <c r="K756" i="54"/>
  <c r="G756" i="54" s="1"/>
  <c r="K771" i="54"/>
  <c r="K123" i="57" s="1"/>
  <c r="A123" i="57" s="1"/>
  <c r="K786" i="54"/>
  <c r="K683" i="57" s="1"/>
  <c r="A683" i="57" s="1"/>
  <c r="K845" i="54"/>
  <c r="K515" i="57" s="1"/>
  <c r="A515" i="57" s="1"/>
  <c r="K853" i="54"/>
  <c r="K354" i="57" s="1"/>
  <c r="A354" i="57" s="1"/>
  <c r="K861" i="54"/>
  <c r="K321" i="57" s="1"/>
  <c r="A321" i="57" s="1"/>
  <c r="K707" i="54"/>
  <c r="K237" i="57" s="1"/>
  <c r="A237" i="57" s="1"/>
  <c r="K722" i="54"/>
  <c r="K726" i="54"/>
  <c r="K760" i="54"/>
  <c r="K767" i="54"/>
  <c r="K678" i="57" s="1"/>
  <c r="A678" i="57" s="1"/>
  <c r="K775" i="54"/>
  <c r="K379" i="57" s="1"/>
  <c r="A379" i="57" s="1"/>
  <c r="K778" i="54"/>
  <c r="K76" i="57" s="1"/>
  <c r="A76" i="57" s="1"/>
  <c r="K780" i="54"/>
  <c r="K119" i="57" s="1"/>
  <c r="A119" i="57" s="1"/>
  <c r="K782" i="54"/>
  <c r="K682" i="57" s="1"/>
  <c r="A682" i="57" s="1"/>
  <c r="K837" i="54"/>
  <c r="K839" i="54"/>
  <c r="G839" i="54" s="1"/>
  <c r="K849" i="54"/>
  <c r="K461" i="57" s="1"/>
  <c r="A461" i="57" s="1"/>
  <c r="K857" i="54"/>
  <c r="K390" i="57" s="1"/>
  <c r="A390" i="57" s="1"/>
  <c r="K865" i="54"/>
  <c r="K699" i="57" s="1"/>
  <c r="A699" i="57" s="1"/>
  <c r="A30" i="57" l="1"/>
  <c r="A3" i="57"/>
  <c r="A7" i="57"/>
  <c r="A55" i="57"/>
  <c r="A23" i="57"/>
  <c r="A4" i="57"/>
  <c r="A31" i="57"/>
  <c r="A29" i="57"/>
  <c r="G493" i="54"/>
  <c r="G382" i="57" s="1"/>
  <c r="K382" i="57"/>
  <c r="A382" i="57" s="1"/>
  <c r="G455" i="54"/>
  <c r="G325" i="57" s="1"/>
  <c r="K325" i="57"/>
  <c r="A325" i="57" s="1"/>
  <c r="G154" i="54"/>
  <c r="G559" i="57" s="1"/>
  <c r="K559" i="57"/>
  <c r="A559" i="57" s="1"/>
  <c r="G1004" i="54"/>
  <c r="G733" i="57" s="1"/>
  <c r="K733" i="57"/>
  <c r="A733" i="57" s="1"/>
  <c r="G875" i="54"/>
  <c r="G417" i="54"/>
  <c r="G622" i="57" s="1"/>
  <c r="K622" i="57"/>
  <c r="A622" i="57" s="1"/>
  <c r="G118" i="54"/>
  <c r="G548" i="57" s="1"/>
  <c r="K548" i="57"/>
  <c r="A548" i="57" s="1"/>
  <c r="G347" i="54"/>
  <c r="G491" i="57" s="1"/>
  <c r="K491" i="57"/>
  <c r="A491" i="57" s="1"/>
  <c r="G893" i="54"/>
  <c r="G270" i="57" s="1"/>
  <c r="K270" i="57"/>
  <c r="A270" i="57" s="1"/>
  <c r="G900" i="54"/>
  <c r="G396" i="57" s="1"/>
  <c r="K396" i="57"/>
  <c r="A396" i="57" s="1"/>
  <c r="G902" i="54"/>
  <c r="G707" i="57" s="1"/>
  <c r="K707" i="57"/>
  <c r="A707" i="57" s="1"/>
  <c r="G536" i="54"/>
  <c r="G198" i="57" s="1"/>
  <c r="K198" i="57"/>
  <c r="A198" i="57" s="1"/>
  <c r="G538" i="54"/>
  <c r="G454" i="57" s="1"/>
  <c r="K454" i="57"/>
  <c r="A454" i="57" s="1"/>
  <c r="G868" i="54"/>
  <c r="G335" i="57" s="1"/>
  <c r="K335" i="57"/>
  <c r="A335" i="57" s="1"/>
  <c r="G569" i="54"/>
  <c r="G255" i="57" s="1"/>
  <c r="K255" i="57"/>
  <c r="A255" i="57" s="1"/>
  <c r="G573" i="54"/>
  <c r="G456" i="57" s="1"/>
  <c r="K456" i="57"/>
  <c r="A456" i="57" s="1"/>
  <c r="G503" i="54"/>
  <c r="G413" i="57" s="1"/>
  <c r="K413" i="57"/>
  <c r="A413" i="57" s="1"/>
  <c r="G647" i="54"/>
  <c r="G655" i="57" s="1"/>
  <c r="K655" i="57"/>
  <c r="A655" i="57" s="1"/>
  <c r="G495" i="54"/>
  <c r="G232" i="57" s="1"/>
  <c r="K232" i="57"/>
  <c r="A232" i="57" s="1"/>
  <c r="G790" i="54"/>
  <c r="G686" i="57" s="1"/>
  <c r="K686" i="57"/>
  <c r="A686" i="57" s="1"/>
  <c r="G629" i="57"/>
  <c r="K629" i="57"/>
  <c r="A629" i="57" s="1"/>
  <c r="G630" i="57"/>
  <c r="K630" i="57"/>
  <c r="A630" i="57" s="1"/>
  <c r="G415" i="54"/>
  <c r="G621" i="57" s="1"/>
  <c r="K621" i="57"/>
  <c r="A621" i="57" s="1"/>
  <c r="G904" i="54"/>
  <c r="G709" i="57" s="1"/>
  <c r="K709" i="57"/>
  <c r="A709" i="57" s="1"/>
  <c r="G1002" i="54"/>
  <c r="G732" i="57" s="1"/>
  <c r="K732" i="57"/>
  <c r="A732" i="57" s="1"/>
  <c r="G901" i="54"/>
  <c r="G706" i="57" s="1"/>
  <c r="K706" i="57"/>
  <c r="A706" i="57" s="1"/>
  <c r="G58" i="54"/>
  <c r="G536" i="57" s="1"/>
  <c r="K536" i="57"/>
  <c r="A536" i="57" s="1"/>
  <c r="G535" i="54"/>
  <c r="G349" i="57" s="1"/>
  <c r="K349" i="57"/>
  <c r="A349" i="57" s="1"/>
  <c r="G537" i="54"/>
  <c r="G427" i="57" s="1"/>
  <c r="K427" i="57"/>
  <c r="A427" i="57" s="1"/>
  <c r="G1006" i="54"/>
  <c r="G735" i="57" s="1"/>
  <c r="K735" i="57"/>
  <c r="A735" i="57" s="1"/>
  <c r="G866" i="54"/>
  <c r="G153" i="57" s="1"/>
  <c r="K153" i="57"/>
  <c r="A153" i="57" s="1"/>
  <c r="G157" i="54"/>
  <c r="G152" i="57" s="1"/>
  <c r="K152" i="57"/>
  <c r="A152" i="57" s="1"/>
  <c r="G89" i="54"/>
  <c r="G542" i="57" s="1"/>
  <c r="K542" i="57"/>
  <c r="A542" i="57" s="1"/>
  <c r="G570" i="54"/>
  <c r="G455" i="57" s="1"/>
  <c r="K455" i="57"/>
  <c r="A455" i="57" s="1"/>
  <c r="G571" i="54"/>
  <c r="G647" i="57" s="1"/>
  <c r="K647" i="57"/>
  <c r="A647" i="57" s="1"/>
  <c r="G539" i="54"/>
  <c r="G450" i="57" s="1"/>
  <c r="K450" i="57"/>
  <c r="A450" i="57" s="1"/>
  <c r="G497" i="54"/>
  <c r="G284" i="57" s="1"/>
  <c r="K284" i="57"/>
  <c r="A284" i="57" s="1"/>
  <c r="G540" i="54"/>
  <c r="G640" i="57" s="1"/>
  <c r="K640" i="57"/>
  <c r="A640" i="57" s="1"/>
  <c r="G96" i="54"/>
  <c r="G129" i="54"/>
  <c r="G454" i="54"/>
  <c r="G628" i="57" s="1"/>
  <c r="K628" i="57"/>
  <c r="A628" i="57" s="1"/>
  <c r="G999" i="54"/>
  <c r="G402" i="57" s="1"/>
  <c r="K402" i="57"/>
  <c r="A402" i="57" s="1"/>
  <c r="G898" i="54"/>
  <c r="G27" i="57" s="1"/>
  <c r="K27" i="57"/>
  <c r="A27" i="57" s="1"/>
  <c r="G899" i="54"/>
  <c r="G145" i="57" s="1"/>
  <c r="K145" i="57"/>
  <c r="A145" i="57" s="1"/>
  <c r="G156" i="54"/>
  <c r="G394" i="57" s="1"/>
  <c r="K394" i="57"/>
  <c r="A394" i="57" s="1"/>
  <c r="G678" i="54"/>
  <c r="G511" i="57" s="1"/>
  <c r="K511" i="57"/>
  <c r="A511" i="57" s="1"/>
  <c r="G709" i="54"/>
  <c r="G669" i="57" s="1"/>
  <c r="K669" i="57"/>
  <c r="A669" i="57" s="1"/>
  <c r="G867" i="54"/>
  <c r="G700" i="57" s="1"/>
  <c r="K700" i="57"/>
  <c r="A700" i="57" s="1"/>
  <c r="G437" i="57"/>
  <c r="K437" i="57"/>
  <c r="A437" i="57" s="1"/>
  <c r="G506" i="54"/>
  <c r="G253" i="57" s="1"/>
  <c r="K253" i="57"/>
  <c r="A253" i="57" s="1"/>
  <c r="G348" i="54"/>
  <c r="G434" i="57" s="1"/>
  <c r="K434" i="57"/>
  <c r="A434" i="57" s="1"/>
  <c r="G572" i="54"/>
  <c r="G520" i="57" s="1"/>
  <c r="K520" i="57"/>
  <c r="A520" i="57" s="1"/>
  <c r="G504" i="54"/>
  <c r="G167" i="54"/>
  <c r="G507" i="54"/>
  <c r="G494" i="54"/>
  <c r="G148" i="57" s="1"/>
  <c r="K148" i="57"/>
  <c r="A148" i="57" s="1"/>
  <c r="G155" i="54"/>
  <c r="G560" i="57" s="1"/>
  <c r="K560" i="57"/>
  <c r="A560" i="57" s="1"/>
  <c r="G903" i="54"/>
  <c r="G708" i="57" s="1"/>
  <c r="K708" i="57"/>
  <c r="A708" i="57" s="1"/>
  <c r="G897" i="54"/>
  <c r="G43" i="57" s="1"/>
  <c r="K43" i="57"/>
  <c r="A43" i="57" s="1"/>
  <c r="G708" i="54"/>
  <c r="G668" i="57" s="1"/>
  <c r="K668" i="57"/>
  <c r="A668" i="57" s="1"/>
  <c r="G869" i="54"/>
  <c r="G234" i="57" s="1"/>
  <c r="K234" i="57"/>
  <c r="A234" i="57" s="1"/>
  <c r="G158" i="54"/>
  <c r="G490" i="57" s="1"/>
  <c r="K490" i="57"/>
  <c r="A490" i="57" s="1"/>
  <c r="G90" i="54"/>
  <c r="G543" i="57" s="1"/>
  <c r="K543" i="57"/>
  <c r="A543" i="57" s="1"/>
  <c r="G153" i="54"/>
  <c r="G558" i="57" s="1"/>
  <c r="K558" i="57"/>
  <c r="A558" i="57" s="1"/>
  <c r="G894" i="54"/>
  <c r="G175" i="57" s="1"/>
  <c r="K175" i="57"/>
  <c r="A175" i="57" s="1"/>
  <c r="G414" i="54"/>
  <c r="G172" i="57" s="1"/>
  <c r="K172" i="57"/>
  <c r="A172" i="57" s="1"/>
  <c r="G896" i="54"/>
  <c r="G705" i="57" s="1"/>
  <c r="K705" i="57"/>
  <c r="A705" i="57" s="1"/>
  <c r="G59" i="54"/>
  <c r="G537" i="57" s="1"/>
  <c r="K537" i="57"/>
  <c r="A537" i="57" s="1"/>
  <c r="G1003" i="54"/>
  <c r="G268" i="57" s="1"/>
  <c r="K268" i="57"/>
  <c r="A268" i="57" s="1"/>
  <c r="G677" i="54"/>
  <c r="G662" i="57" s="1"/>
  <c r="K662" i="57"/>
  <c r="A662" i="57" s="1"/>
  <c r="G534" i="54"/>
  <c r="G504" i="57" s="1"/>
  <c r="K504" i="57"/>
  <c r="A504" i="57" s="1"/>
  <c r="G1005" i="54"/>
  <c r="G734" i="57" s="1"/>
  <c r="K734" i="57"/>
  <c r="A734" i="57" s="1"/>
  <c r="G416" i="54"/>
  <c r="G327" i="57" s="1"/>
  <c r="K327" i="57"/>
  <c r="A327" i="57" s="1"/>
  <c r="G631" i="57"/>
  <c r="K631" i="57"/>
  <c r="A631" i="57" s="1"/>
  <c r="G231" i="57"/>
  <c r="K231" i="57"/>
  <c r="A231" i="57" s="1"/>
  <c r="G496" i="54"/>
  <c r="G207" i="57" s="1"/>
  <c r="K207" i="57"/>
  <c r="A207" i="57" s="1"/>
  <c r="G159" i="54"/>
  <c r="G208" i="57" s="1"/>
  <c r="K208" i="57"/>
  <c r="A208" i="57" s="1"/>
  <c r="G872" i="54"/>
  <c r="G701" i="57" s="1"/>
  <c r="K701" i="57"/>
  <c r="A701" i="57" s="1"/>
  <c r="G505" i="54"/>
  <c r="G376" i="57" s="1"/>
  <c r="K376" i="57"/>
  <c r="A376" i="57" s="1"/>
  <c r="G1001" i="54"/>
  <c r="G425" i="57" s="1"/>
  <c r="G1000" i="54"/>
  <c r="G478" i="57" s="1"/>
  <c r="G791" i="54"/>
  <c r="G687" i="57" s="1"/>
  <c r="G343" i="54"/>
  <c r="G278" i="57" s="1"/>
  <c r="G760" i="54"/>
  <c r="G731" i="54"/>
  <c r="G399" i="57" s="1"/>
  <c r="G590" i="54"/>
  <c r="G50" i="57" s="1"/>
  <c r="G596" i="54"/>
  <c r="G11" i="57" s="1"/>
  <c r="G231" i="54"/>
  <c r="G243" i="57" s="1"/>
  <c r="G185" i="54"/>
  <c r="G566" i="57" s="1"/>
  <c r="G985" i="54"/>
  <c r="G727" i="57" s="1"/>
  <c r="G916" i="54"/>
  <c r="G317" i="57" s="1"/>
  <c r="G860" i="54"/>
  <c r="G138" i="57" s="1"/>
  <c r="G774" i="54"/>
  <c r="G680" i="57" s="1"/>
  <c r="G742" i="54"/>
  <c r="G224" i="57" s="1"/>
  <c r="G519" i="54"/>
  <c r="G408" i="57" s="1"/>
  <c r="G733" i="54"/>
  <c r="G45" i="57" s="1"/>
  <c r="G388" i="54"/>
  <c r="G323" i="57" s="1"/>
  <c r="G81" i="54"/>
  <c r="G16" i="57" s="1"/>
  <c r="G225" i="54"/>
  <c r="G195" i="57" s="1"/>
  <c r="G182" i="54"/>
  <c r="G87" i="57" s="1"/>
  <c r="G559" i="54"/>
  <c r="G644" i="57" s="1"/>
  <c r="G917" i="54"/>
  <c r="G206" i="57" s="1"/>
  <c r="G761" i="54"/>
  <c r="G566" i="54"/>
  <c r="G646" i="57" s="1"/>
  <c r="G808" i="54"/>
  <c r="G339" i="57" s="1"/>
  <c r="G652" i="54"/>
  <c r="G517" i="57" s="1"/>
  <c r="G473" i="54"/>
  <c r="G632" i="57" s="1"/>
  <c r="G404" i="54"/>
  <c r="G343" i="57" s="1"/>
  <c r="G365" i="54"/>
  <c r="G333" i="57" s="1"/>
  <c r="G192" i="54"/>
  <c r="G424" i="57" s="1"/>
  <c r="G24" i="54"/>
  <c r="G15" i="57" s="1"/>
  <c r="G84" i="54"/>
  <c r="G540" i="57" s="1"/>
  <c r="G69" i="54"/>
  <c r="G276" i="57" s="1"/>
  <c r="G953" i="54"/>
  <c r="G53" i="57" s="1"/>
  <c r="G730" i="54"/>
  <c r="G239" i="57" s="1"/>
  <c r="G633" i="54"/>
  <c r="G404" i="57" s="1"/>
  <c r="G522" i="54"/>
  <c r="G59" i="57" s="1"/>
  <c r="G907" i="54"/>
  <c r="G442" i="54"/>
  <c r="G181" i="57" s="1"/>
  <c r="G77" i="54"/>
  <c r="G233" i="57" s="1"/>
  <c r="G525" i="54"/>
  <c r="G449" i="57" s="1"/>
  <c r="G399" i="54"/>
  <c r="G462" i="57" s="1"/>
  <c r="G136" i="54"/>
  <c r="G173" i="57" s="1"/>
  <c r="G864" i="54"/>
  <c r="G210" i="57" s="1"/>
  <c r="G822" i="54"/>
  <c r="G417" i="57" s="1"/>
  <c r="G602" i="54"/>
  <c r="G650" i="57" s="1"/>
  <c r="G594" i="54"/>
  <c r="G241" i="57" s="1"/>
  <c r="G586" i="54"/>
  <c r="G40" i="57" s="1"/>
  <c r="G567" i="54"/>
  <c r="G334" i="57" s="1"/>
  <c r="G335" i="54"/>
  <c r="G101" i="57" s="1"/>
  <c r="G104" i="54"/>
  <c r="G48" i="57" s="1"/>
  <c r="G42" i="54"/>
  <c r="G260" i="57" s="1"/>
  <c r="G979" i="54"/>
  <c r="G245" i="57" s="1"/>
  <c r="G710" i="54"/>
  <c r="G229" i="57" s="1"/>
  <c r="G474" i="54"/>
  <c r="G409" i="57" s="1"/>
  <c r="G383" i="54"/>
  <c r="G612" i="57" s="1"/>
  <c r="G144" i="54"/>
  <c r="G555" i="57" s="1"/>
  <c r="G612" i="54"/>
  <c r="G638" i="54"/>
  <c r="G505" i="57" s="1"/>
  <c r="G696" i="54"/>
  <c r="G664" i="57" s="1"/>
  <c r="G686" i="54"/>
  <c r="G675" i="54"/>
  <c r="G132" i="57" s="1"/>
  <c r="G669" i="54"/>
  <c r="G62" i="57" s="1"/>
  <c r="G48" i="54"/>
  <c r="G84" i="57" s="1"/>
  <c r="G925" i="54"/>
  <c r="G67" i="57" s="1"/>
  <c r="G740" i="54"/>
  <c r="G225" i="57" s="1"/>
  <c r="G865" i="54"/>
  <c r="G699" i="57" s="1"/>
  <c r="G837" i="54"/>
  <c r="G778" i="54"/>
  <c r="G76" i="57" s="1"/>
  <c r="G853" i="54"/>
  <c r="G354" i="57" s="1"/>
  <c r="G667" i="54"/>
  <c r="G14" i="57" s="1"/>
  <c r="G615" i="54"/>
  <c r="G580" i="54"/>
  <c r="G588" i="54"/>
  <c r="G319" i="57" s="1"/>
  <c r="G528" i="54"/>
  <c r="G472" i="57" s="1"/>
  <c r="G448" i="54"/>
  <c r="G112" i="57" s="1"/>
  <c r="G325" i="54"/>
  <c r="G602" i="57" s="1"/>
  <c r="G193" i="54"/>
  <c r="G571" i="57" s="1"/>
  <c r="G1009" i="54"/>
  <c r="G997" i="54"/>
  <c r="G92" i="57" s="1"/>
  <c r="G947" i="54"/>
  <c r="G44" i="57" s="1"/>
  <c r="G914" i="54"/>
  <c r="G180" i="57" s="1"/>
  <c r="G991" i="54"/>
  <c r="G460" i="57" s="1"/>
  <c r="G959" i="54"/>
  <c r="G719" i="57" s="1"/>
  <c r="G888" i="54"/>
  <c r="G307" i="57" s="1"/>
  <c r="G847" i="54"/>
  <c r="G503" i="57" s="1"/>
  <c r="G988" i="54"/>
  <c r="G729" i="57" s="1"/>
  <c r="G919" i="54"/>
  <c r="G42" i="57" s="1"/>
  <c r="G662" i="54"/>
  <c r="G474" i="57" s="1"/>
  <c r="G926" i="54"/>
  <c r="G21" i="57" s="1"/>
  <c r="G844" i="54"/>
  <c r="G441" i="57" s="1"/>
  <c r="G773" i="54"/>
  <c r="G436" i="57" s="1"/>
  <c r="G794" i="54"/>
  <c r="G656" i="54"/>
  <c r="G477" i="57" s="1"/>
  <c r="G550" i="54"/>
  <c r="G262" i="57" s="1"/>
  <c r="G520" i="54"/>
  <c r="G183" i="57" s="1"/>
  <c r="G381" i="54"/>
  <c r="G452" i="57" s="1"/>
  <c r="G344" i="54"/>
  <c r="G149" i="57" s="1"/>
  <c r="G222" i="54"/>
  <c r="G81" i="57" s="1"/>
  <c r="G616" i="54"/>
  <c r="G554" i="54"/>
  <c r="G65" i="57" s="1"/>
  <c r="G439" i="54"/>
  <c r="G31" i="57" s="1"/>
  <c r="G332" i="54"/>
  <c r="G605" i="57" s="1"/>
  <c r="G226" i="54"/>
  <c r="G227" i="57" s="1"/>
  <c r="G508" i="54"/>
  <c r="G443" i="54"/>
  <c r="G400" i="57" s="1"/>
  <c r="G387" i="54"/>
  <c r="G242" i="57" s="1"/>
  <c r="G196" i="54"/>
  <c r="G338" i="57" s="1"/>
  <c r="G152" i="54"/>
  <c r="G383" i="57" s="1"/>
  <c r="G102" i="54"/>
  <c r="G164" i="57" s="1"/>
  <c r="G76" i="54"/>
  <c r="G85" i="57" s="1"/>
  <c r="G151" i="54"/>
  <c r="G557" i="57" s="1"/>
  <c r="G117" i="54"/>
  <c r="G547" i="57" s="1"/>
  <c r="G27" i="54"/>
  <c r="G982" i="54"/>
  <c r="G725" i="57" s="1"/>
  <c r="G986" i="54"/>
  <c r="G279" i="57" s="1"/>
  <c r="G981" i="54"/>
  <c r="G189" i="57" s="1"/>
  <c r="G913" i="54"/>
  <c r="G127" i="57" s="1"/>
  <c r="G813" i="54"/>
  <c r="G692" i="57" s="1"/>
  <c r="G784" i="54"/>
  <c r="G140" i="57" s="1"/>
  <c r="G665" i="54"/>
  <c r="G171" i="57" s="1"/>
  <c r="G637" i="54"/>
  <c r="G653" i="57" s="1"/>
  <c r="G961" i="54"/>
  <c r="G97" i="57" s="1"/>
  <c r="G922" i="54"/>
  <c r="G98" i="57" s="1"/>
  <c r="G890" i="54"/>
  <c r="G286" i="57" s="1"/>
  <c r="G783" i="54"/>
  <c r="G35" i="57" s="1"/>
  <c r="G768" i="54"/>
  <c r="G162" i="57" s="1"/>
  <c r="G670" i="54"/>
  <c r="G358" i="57" s="1"/>
  <c r="G620" i="54"/>
  <c r="G69" i="57" s="1"/>
  <c r="G488" i="54"/>
  <c r="G197" i="57" s="1"/>
  <c r="G889" i="54"/>
  <c r="G322" i="57" s="1"/>
  <c r="G489" i="54"/>
  <c r="G387" i="57" s="1"/>
  <c r="G437" i="54"/>
  <c r="G346" i="57" s="1"/>
  <c r="G413" i="54"/>
  <c r="G620" i="57" s="1"/>
  <c r="G400" i="54"/>
  <c r="G617" i="57" s="1"/>
  <c r="G373" i="54"/>
  <c r="G385" i="57" s="1"/>
  <c r="G398" i="54"/>
  <c r="G144" i="57" s="1"/>
  <c r="G221" i="54"/>
  <c r="G58" i="57" s="1"/>
  <c r="G191" i="54"/>
  <c r="G570" i="57" s="1"/>
  <c r="G175" i="54"/>
  <c r="G288" i="57" s="1"/>
  <c r="G75" i="54"/>
  <c r="G510" i="57" s="1"/>
  <c r="G52" i="54"/>
  <c r="G251" i="57" s="1"/>
  <c r="G23" i="54"/>
  <c r="G83" i="57" s="1"/>
  <c r="G401" i="54"/>
  <c r="G281" i="57" s="1"/>
  <c r="G322" i="54"/>
  <c r="G329" i="57" s="1"/>
  <c r="G114" i="54"/>
  <c r="G545" i="57" s="1"/>
  <c r="G83" i="54"/>
  <c r="G337" i="57" s="1"/>
  <c r="G51" i="54"/>
  <c r="G421" i="57" s="1"/>
  <c r="G8" i="54"/>
  <c r="G528" i="57" s="1"/>
  <c r="G572" i="57"/>
  <c r="G116" i="54"/>
  <c r="G546" i="57" s="1"/>
  <c r="G16" i="54"/>
  <c r="G4" i="57" s="1"/>
  <c r="G951" i="54"/>
  <c r="G113" i="57" s="1"/>
  <c r="G885" i="54"/>
  <c r="G311" i="57" s="1"/>
  <c r="G674" i="54"/>
  <c r="G489" i="57" s="1"/>
  <c r="G632" i="54"/>
  <c r="G652" i="57" s="1"/>
  <c r="G628" i="54"/>
  <c r="G216" i="57" s="1"/>
  <c r="G621" i="54"/>
  <c r="G292" i="57" s="1"/>
  <c r="G476" i="54"/>
  <c r="G487" i="57" s="1"/>
  <c r="G428" i="54"/>
  <c r="G374" i="54"/>
  <c r="G103" i="57" s="1"/>
  <c r="G817" i="54"/>
  <c r="G694" i="57" s="1"/>
  <c r="G741" i="54"/>
  <c r="G34" i="57" s="1"/>
  <c r="G660" i="54"/>
  <c r="G8" i="57" s="1"/>
  <c r="G589" i="54"/>
  <c r="G433" i="57" s="1"/>
  <c r="G905" i="54"/>
  <c r="G891" i="54"/>
  <c r="G51" i="57" s="1"/>
  <c r="G843" i="54"/>
  <c r="G698" i="57" s="1"/>
  <c r="G544" i="54"/>
  <c r="G435" i="54"/>
  <c r="G412" i="57" s="1"/>
  <c r="G402" i="54"/>
  <c r="G618" i="57" s="1"/>
  <c r="G73" i="54"/>
  <c r="G184" i="57" s="1"/>
  <c r="G18" i="54"/>
  <c r="G61" i="57" s="1"/>
  <c r="G147" i="54"/>
  <c r="G351" i="57" s="1"/>
  <c r="G11" i="54"/>
  <c r="G5" i="57" s="1"/>
  <c r="G5" i="54"/>
  <c r="G252" i="57" s="1"/>
  <c r="G746" i="54"/>
  <c r="G193" i="57" s="1"/>
  <c r="G521" i="54"/>
  <c r="G254" i="57" s="1"/>
  <c r="G434" i="54"/>
  <c r="G217" i="57" s="1"/>
  <c r="G384" i="54"/>
  <c r="G502" i="57" s="1"/>
  <c r="G233" i="54"/>
  <c r="G458" i="57" s="1"/>
  <c r="G37" i="54"/>
  <c r="G360" i="57" s="1"/>
  <c r="G994" i="54"/>
  <c r="G95" i="57" s="1"/>
  <c r="G954" i="54"/>
  <c r="G497" i="57" s="1"/>
  <c r="G856" i="54"/>
  <c r="G102" i="57" s="1"/>
  <c r="G444" i="57"/>
  <c r="G820" i="54"/>
  <c r="G26" i="57" s="1"/>
  <c r="G814" i="54"/>
  <c r="G693" i="57" s="1"/>
  <c r="G453" i="54"/>
  <c r="G627" i="57" s="1"/>
  <c r="G236" i="54"/>
  <c r="G577" i="57" s="1"/>
  <c r="G876" i="54"/>
  <c r="G397" i="54"/>
  <c r="G471" i="57" s="1"/>
  <c r="G601" i="54"/>
  <c r="G496" i="57" s="1"/>
  <c r="G593" i="54"/>
  <c r="G476" i="57" s="1"/>
  <c r="G585" i="54"/>
  <c r="G246" i="57" s="1"/>
  <c r="G331" i="54"/>
  <c r="G604" i="57" s="1"/>
  <c r="G86" i="54"/>
  <c r="G375" i="57" s="1"/>
  <c r="G20" i="54"/>
  <c r="G133" i="57" s="1"/>
  <c r="G565" i="54"/>
  <c r="G220" i="57" s="1"/>
  <c r="G195" i="54"/>
  <c r="G263" i="57" s="1"/>
  <c r="G78" i="54"/>
  <c r="G150" i="57" s="1"/>
  <c r="G364" i="54"/>
  <c r="G250" i="57" s="1"/>
  <c r="G94" i="54"/>
  <c r="G685" i="54"/>
  <c r="G672" i="54"/>
  <c r="G453" i="57" s="1"/>
  <c r="G36" i="54"/>
  <c r="G18" i="57" s="1"/>
  <c r="G736" i="54"/>
  <c r="G473" i="57" s="1"/>
  <c r="G771" i="54"/>
  <c r="G123" i="57" s="1"/>
  <c r="G436" i="54"/>
  <c r="G74" i="57" s="1"/>
  <c r="G972" i="54"/>
  <c r="G968" i="54"/>
  <c r="G722" i="57" s="1"/>
  <c r="G804" i="54"/>
  <c r="G362" i="57" s="1"/>
  <c r="G806" i="54"/>
  <c r="G446" i="57" s="1"/>
  <c r="G477" i="54"/>
  <c r="G353" i="57" s="1"/>
  <c r="G658" i="54"/>
  <c r="G178" i="57" s="1"/>
  <c r="G527" i="54"/>
  <c r="G637" i="57" s="1"/>
  <c r="G324" i="54"/>
  <c r="G300" i="57" s="1"/>
  <c r="G194" i="54"/>
  <c r="G25" i="57" s="1"/>
  <c r="G854" i="54"/>
  <c r="G160" i="57" s="1"/>
  <c r="G639" i="54"/>
  <c r="G654" i="57" s="1"/>
  <c r="G924" i="54"/>
  <c r="G330" i="57" s="1"/>
  <c r="G777" i="54"/>
  <c r="G41" i="57" s="1"/>
  <c r="G551" i="54"/>
  <c r="G642" i="57" s="1"/>
  <c r="G564" i="54"/>
  <c r="G121" i="57" s="1"/>
  <c r="G406" i="54"/>
  <c r="G619" i="57" s="1"/>
  <c r="G179" i="54"/>
  <c r="G506" i="57" s="1"/>
  <c r="G56" i="54"/>
  <c r="G332" i="57" s="1"/>
  <c r="G408" i="54"/>
  <c r="G272" i="57" s="1"/>
  <c r="G209" i="54"/>
  <c r="G140" i="54"/>
  <c r="G554" i="57" s="1"/>
  <c r="G629" i="54"/>
  <c r="G426" i="57" s="1"/>
  <c r="G935" i="54"/>
  <c r="G493" i="57" s="1"/>
  <c r="G851" i="54"/>
  <c r="G521" i="57" s="1"/>
  <c r="G409" i="54"/>
  <c r="G223" i="57" s="1"/>
  <c r="G921" i="54"/>
  <c r="G316" i="57" s="1"/>
  <c r="G369" i="54"/>
  <c r="G610" i="57" s="1"/>
  <c r="G857" i="54"/>
  <c r="G390" i="57" s="1"/>
  <c r="G775" i="54"/>
  <c r="G379" i="57" s="1"/>
  <c r="G747" i="54"/>
  <c r="G671" i="57" s="1"/>
  <c r="G613" i="54"/>
  <c r="G485" i="54"/>
  <c r="G633" i="57" s="1"/>
  <c r="G237" i="54"/>
  <c r="G578" i="57" s="1"/>
  <c r="G1008" i="54"/>
  <c r="G736" i="57" s="1"/>
  <c r="G969" i="54"/>
  <c r="G723" i="57" s="1"/>
  <c r="G984" i="54"/>
  <c r="G726" i="57" s="1"/>
  <c r="G882" i="54"/>
  <c r="G209" i="57" s="1"/>
  <c r="G744" i="54"/>
  <c r="G670" i="57" s="1"/>
  <c r="G887" i="54"/>
  <c r="G704" i="57" s="1"/>
  <c r="G789" i="54"/>
  <c r="G155" i="57" s="1"/>
  <c r="G941" i="54"/>
  <c r="G634" i="54"/>
  <c r="G315" i="57" s="1"/>
  <c r="G515" i="54"/>
  <c r="G219" i="57" s="1"/>
  <c r="G184" i="54"/>
  <c r="G565" i="57" s="1"/>
  <c r="G549" i="54"/>
  <c r="G391" i="57" s="1"/>
  <c r="G321" i="54"/>
  <c r="G115" i="57" s="1"/>
  <c r="G591" i="54"/>
  <c r="G70" i="57" s="1"/>
  <c r="G491" i="54"/>
  <c r="G634" i="57" s="1"/>
  <c r="G390" i="54"/>
  <c r="G615" i="57" s="1"/>
  <c r="G363" i="54"/>
  <c r="G306" i="57" s="1"/>
  <c r="G235" i="54"/>
  <c r="G228" i="57" s="1"/>
  <c r="G115" i="54"/>
  <c r="G355" i="57" s="1"/>
  <c r="G64" i="54"/>
  <c r="G538" i="57" s="1"/>
  <c r="G21" i="54"/>
  <c r="G530" i="57" s="1"/>
  <c r="G186" i="54"/>
  <c r="G365" i="57" s="1"/>
  <c r="G25" i="54"/>
  <c r="G165" i="57" s="1"/>
  <c r="G180" i="54"/>
  <c r="G364" i="57" s="1"/>
  <c r="G987" i="54"/>
  <c r="G728" i="57" s="1"/>
  <c r="G989" i="54"/>
  <c r="G730" i="57" s="1"/>
  <c r="G933" i="54"/>
  <c r="G713" i="57" s="1"/>
  <c r="G803" i="54"/>
  <c r="G117" i="57" s="1"/>
  <c r="G776" i="54"/>
  <c r="G395" i="57" s="1"/>
  <c r="G663" i="54"/>
  <c r="G82" i="57" s="1"/>
  <c r="G645" i="54"/>
  <c r="G635" i="54"/>
  <c r="G240" i="57" s="1"/>
  <c r="G518" i="54"/>
  <c r="G304" i="57" s="1"/>
  <c r="G480" i="54"/>
  <c r="G100" i="57" s="1"/>
  <c r="G998" i="54"/>
  <c r="G111" i="57" s="1"/>
  <c r="G942" i="54"/>
  <c r="G915" i="54"/>
  <c r="G710" i="57" s="1"/>
  <c r="G781" i="54"/>
  <c r="G388" i="57" s="1"/>
  <c r="G757" i="54"/>
  <c r="G661" i="54"/>
  <c r="G188" i="57" s="1"/>
  <c r="G560" i="54"/>
  <c r="G60" i="57" s="1"/>
  <c r="G482" i="54"/>
  <c r="G363" i="57" s="1"/>
  <c r="G479" i="54"/>
  <c r="G439" i="57" s="1"/>
  <c r="G396" i="54"/>
  <c r="G36" i="57" s="1"/>
  <c r="G372" i="54"/>
  <c r="G289" i="57" s="1"/>
  <c r="G219" i="54"/>
  <c r="G440" i="57" s="1"/>
  <c r="G187" i="54"/>
  <c r="G190" i="57" s="1"/>
  <c r="G137" i="54"/>
  <c r="G64" i="57" s="1"/>
  <c r="G111" i="54"/>
  <c r="G261" i="57" s="1"/>
  <c r="G68" i="54"/>
  <c r="G347" i="57" s="1"/>
  <c r="G15" i="54"/>
  <c r="G480" i="57" s="1"/>
  <c r="G165" i="54"/>
  <c r="G106" i="54"/>
  <c r="G359" i="57" s="1"/>
  <c r="G80" i="54"/>
  <c r="G126" i="57" s="1"/>
  <c r="G112" i="54"/>
  <c r="G271" i="57" s="1"/>
  <c r="G82" i="54"/>
  <c r="G143" i="57" s="1"/>
  <c r="G232" i="54"/>
  <c r="G293" i="57" s="1"/>
  <c r="G884" i="54"/>
  <c r="G703" i="57" s="1"/>
  <c r="G858" i="54"/>
  <c r="G516" i="57" s="1"/>
  <c r="G738" i="54"/>
  <c r="G416" i="57" s="1"/>
  <c r="G630" i="54"/>
  <c r="G514" i="57" s="1"/>
  <c r="G626" i="54"/>
  <c r="G367" i="57" s="1"/>
  <c r="G467" i="54"/>
  <c r="G366" i="54"/>
  <c r="G451" i="57" s="1"/>
  <c r="G809" i="54"/>
  <c r="G691" i="57" s="1"/>
  <c r="G725" i="54"/>
  <c r="G531" i="54"/>
  <c r="G154" i="57" s="1"/>
  <c r="G883" i="54"/>
  <c r="G71" i="57" s="1"/>
  <c r="G759" i="54"/>
  <c r="G517" i="54"/>
  <c r="G226" i="57" s="1"/>
  <c r="G394" i="54"/>
  <c r="G248" i="57" s="1"/>
  <c r="G220" i="54"/>
  <c r="G13" i="57" s="1"/>
  <c r="G109" i="54"/>
  <c r="G9" i="57" s="1"/>
  <c r="G87" i="54"/>
  <c r="G301" i="57" s="1"/>
  <c r="G70" i="54"/>
  <c r="G28" i="57" s="1"/>
  <c r="G336" i="54"/>
  <c r="G607" i="57" s="1"/>
  <c r="G190" i="54"/>
  <c r="G569" i="57" s="1"/>
  <c r="G10" i="54"/>
  <c r="G479" i="57" s="1"/>
  <c r="G74" i="54"/>
  <c r="G151" i="57" s="1"/>
  <c r="G936" i="54"/>
  <c r="G714" i="57" s="1"/>
  <c r="G745" i="54"/>
  <c r="G513" i="57" s="1"/>
  <c r="G484" i="54"/>
  <c r="G56" i="57" s="1"/>
  <c r="G376" i="54"/>
  <c r="G277" i="57" s="1"/>
  <c r="G229" i="54"/>
  <c r="G574" i="57" s="1"/>
  <c r="G966" i="54"/>
  <c r="G721" i="57" s="1"/>
  <c r="G950" i="54"/>
  <c r="G716" i="57" s="1"/>
  <c r="G852" i="54"/>
  <c r="G457" i="57" s="1"/>
  <c r="G380" i="57"/>
  <c r="G819" i="54"/>
  <c r="G695" i="57" s="1"/>
  <c r="G812" i="54"/>
  <c r="G443" i="57" s="1"/>
  <c r="G772" i="54"/>
  <c r="G679" i="57" s="1"/>
  <c r="G224" i="54"/>
  <c r="G6" i="57" s="1"/>
  <c r="G862" i="54"/>
  <c r="G275" i="57" s="1"/>
  <c r="G464" i="54"/>
  <c r="G382" i="54"/>
  <c r="G303" i="57" s="1"/>
  <c r="G600" i="54"/>
  <c r="G249" i="57" s="1"/>
  <c r="G592" i="54"/>
  <c r="G106" i="57" s="1"/>
  <c r="G54" i="54"/>
  <c r="G19" i="57" s="1"/>
  <c r="G12" i="54"/>
  <c r="G7" i="57" s="1"/>
  <c r="G526" i="54"/>
  <c r="G266" i="57" s="1"/>
  <c r="G445" i="54"/>
  <c r="G37" i="57" s="1"/>
  <c r="G737" i="54"/>
  <c r="G128" i="57" s="1"/>
  <c r="G700" i="54"/>
  <c r="G274" i="57" s="1"/>
  <c r="G668" i="54"/>
  <c r="G660" i="57" s="1"/>
  <c r="G996" i="54"/>
  <c r="G314" i="57" s="1"/>
  <c r="G787" i="54"/>
  <c r="G684" i="57" s="1"/>
  <c r="G732" i="54"/>
  <c r="G90" i="57" s="1"/>
  <c r="G780" i="54"/>
  <c r="G119" i="57" s="1"/>
  <c r="G861" i="54"/>
  <c r="G321" i="57" s="1"/>
  <c r="G623" i="54"/>
  <c r="G199" i="57" s="1"/>
  <c r="G481" i="54"/>
  <c r="G428" i="57" s="1"/>
  <c r="G545" i="54"/>
  <c r="G378" i="54"/>
  <c r="G435" i="57" s="1"/>
  <c r="G960" i="54"/>
  <c r="G110" i="57" s="1"/>
  <c r="G992" i="54"/>
  <c r="G368" i="57" s="1"/>
  <c r="G855" i="54"/>
  <c r="G341" i="57" s="1"/>
  <c r="G931" i="54"/>
  <c r="G712" i="57" s="1"/>
  <c r="G955" i="54"/>
  <c r="G482" i="57" s="1"/>
  <c r="G557" i="54"/>
  <c r="G643" i="57" s="1"/>
  <c r="G530" i="54"/>
  <c r="G344" i="57" s="1"/>
  <c r="G451" i="54"/>
  <c r="G485" i="57" s="1"/>
  <c r="G395" i="54"/>
  <c r="G205" i="57" s="1"/>
  <c r="G227" i="54"/>
  <c r="G24" i="57" s="1"/>
  <c r="G561" i="54"/>
  <c r="G342" i="57" s="1"/>
  <c r="G447" i="54"/>
  <c r="G63" i="57" s="1"/>
  <c r="G197" i="54"/>
  <c r="G122" i="57" s="1"/>
  <c r="G166" i="54"/>
  <c r="G561" i="57" s="1"/>
  <c r="G110" i="54"/>
  <c r="G80" i="57" s="1"/>
  <c r="G13" i="54"/>
  <c r="G403" i="57" s="1"/>
  <c r="G30" i="54"/>
  <c r="G980" i="54"/>
  <c r="G724" i="57" s="1"/>
  <c r="G653" i="54"/>
  <c r="G78" i="57" s="1"/>
  <c r="G486" i="54"/>
  <c r="G371" i="57" s="1"/>
  <c r="G965" i="54"/>
  <c r="G492" i="57" s="1"/>
  <c r="G684" i="54"/>
  <c r="G438" i="54"/>
  <c r="G377" i="57" s="1"/>
  <c r="G379" i="54"/>
  <c r="G611" i="57" s="1"/>
  <c r="G228" i="54"/>
  <c r="G179" i="57" s="1"/>
  <c r="G85" i="54"/>
  <c r="G501" i="57" s="1"/>
  <c r="G35" i="54"/>
  <c r="G533" i="57" s="1"/>
  <c r="G327" i="54"/>
  <c r="G283" i="57" s="1"/>
  <c r="G138" i="54"/>
  <c r="G552" i="57" s="1"/>
  <c r="G53" i="54"/>
  <c r="G17" i="57" s="1"/>
  <c r="G846" i="54"/>
  <c r="G222" i="57" s="1"/>
  <c r="G676" i="54"/>
  <c r="G167" i="57" s="1"/>
  <c r="G624" i="54"/>
  <c r="G201" i="57" s="1"/>
  <c r="G377" i="54"/>
  <c r="G522" i="57" s="1"/>
  <c r="G743" i="54"/>
  <c r="G146" i="57" s="1"/>
  <c r="G597" i="54"/>
  <c r="G131" i="57" s="1"/>
  <c r="G920" i="54"/>
  <c r="G711" i="57" s="1"/>
  <c r="G895" i="54"/>
  <c r="G174" i="57" s="1"/>
  <c r="G552" i="54"/>
  <c r="G308" i="57" s="1"/>
  <c r="G367" i="54"/>
  <c r="G68" i="57" s="1"/>
  <c r="G103" i="54"/>
  <c r="G509" i="57" s="1"/>
  <c r="G19" i="54"/>
  <c r="G73" i="57" s="1"/>
  <c r="G22" i="54"/>
  <c r="G464" i="57" s="1"/>
  <c r="G6" i="54"/>
  <c r="G3" i="57" s="1"/>
  <c r="G748" i="54"/>
  <c r="G672" i="57" s="1"/>
  <c r="G490" i="54"/>
  <c r="G447" i="57" s="1"/>
  <c r="G446" i="54"/>
  <c r="G518" i="57" s="1"/>
  <c r="G49" i="54"/>
  <c r="G280" i="57" s="1"/>
  <c r="G958" i="54"/>
  <c r="G157" i="57" s="1"/>
  <c r="G835" i="54"/>
  <c r="G815" i="54"/>
  <c r="G469" i="57" s="1"/>
  <c r="G805" i="54"/>
  <c r="G109" i="57" s="1"/>
  <c r="G371" i="54"/>
  <c r="G107" i="57" s="1"/>
  <c r="G923" i="54"/>
  <c r="G96" i="57" s="1"/>
  <c r="G210" i="54"/>
  <c r="G722" i="54"/>
  <c r="G845" i="54"/>
  <c r="G515" i="57" s="1"/>
  <c r="G558" i="54"/>
  <c r="G137" i="57" s="1"/>
  <c r="G671" i="54"/>
  <c r="G661" i="57" s="1"/>
  <c r="G568" i="54"/>
  <c r="G290" i="57" s="1"/>
  <c r="G444" i="54"/>
  <c r="G156" i="57" s="1"/>
  <c r="G370" i="54"/>
  <c r="G296" i="57" s="1"/>
  <c r="G177" i="54"/>
  <c r="G415" i="57" s="1"/>
  <c r="G1012" i="54"/>
  <c r="G995" i="54"/>
  <c r="G731" i="57" s="1"/>
  <c r="G928" i="54"/>
  <c r="G75" i="57" s="1"/>
  <c r="G892" i="54"/>
  <c r="G211" i="57" s="1"/>
  <c r="G957" i="54"/>
  <c r="G718" i="57" s="1"/>
  <c r="G964" i="54"/>
  <c r="G720" i="57" s="1"/>
  <c r="G622" i="54"/>
  <c r="G282" i="57" s="1"/>
  <c r="G818" i="54"/>
  <c r="G218" i="57" s="1"/>
  <c r="G766" i="54"/>
  <c r="G418" i="57" s="1"/>
  <c r="G785" i="54"/>
  <c r="G20" i="57" s="1"/>
  <c r="G465" i="54"/>
  <c r="G211" i="54"/>
  <c r="G599" i="54"/>
  <c r="G393" i="57" s="1"/>
  <c r="G189" i="54"/>
  <c r="G568" i="57" s="1"/>
  <c r="G849" i="54"/>
  <c r="G461" i="57" s="1"/>
  <c r="G782" i="54"/>
  <c r="G682" i="57" s="1"/>
  <c r="G767" i="54"/>
  <c r="G678" i="57" s="1"/>
  <c r="G707" i="54"/>
  <c r="G237" i="57" s="1"/>
  <c r="G786" i="54"/>
  <c r="G683" i="57" s="1"/>
  <c r="G636" i="54"/>
  <c r="G431" i="57" s="1"/>
  <c r="G598" i="54"/>
  <c r="G649" i="57" s="1"/>
  <c r="G524" i="54"/>
  <c r="G636" i="57" s="1"/>
  <c r="G655" i="54"/>
  <c r="G194" i="57" s="1"/>
  <c r="G562" i="54"/>
  <c r="G30" i="57" s="1"/>
  <c r="G440" i="54"/>
  <c r="G624" i="57" s="1"/>
  <c r="G333" i="54"/>
  <c r="G465" i="57" s="1"/>
  <c r="G223" i="54"/>
  <c r="G352" i="57" s="1"/>
  <c r="G1011" i="54"/>
  <c r="G737" i="57" s="1"/>
  <c r="G993" i="54"/>
  <c r="G445" i="57" s="1"/>
  <c r="G963" i="54"/>
  <c r="G94" i="57" s="1"/>
  <c r="G918" i="54"/>
  <c r="G88" i="57" s="1"/>
  <c r="G886" i="54"/>
  <c r="G401" i="57" s="1"/>
  <c r="G983" i="54"/>
  <c r="G169" i="57" s="1"/>
  <c r="G949" i="54"/>
  <c r="G369" i="57" s="1"/>
  <c r="G863" i="54"/>
  <c r="G267" i="57" s="1"/>
  <c r="G948" i="54"/>
  <c r="G170" i="57" s="1"/>
  <c r="G735" i="54"/>
  <c r="G295" i="57" s="1"/>
  <c r="G877" i="54"/>
  <c r="G810" i="54"/>
  <c r="G238" i="57" s="1"/>
  <c r="G788" i="54"/>
  <c r="G685" i="57" s="1"/>
  <c r="G758" i="54"/>
  <c r="G807" i="54"/>
  <c r="G690" i="57" s="1"/>
  <c r="G770" i="54"/>
  <c r="G185" i="57" s="1"/>
  <c r="G631" i="54"/>
  <c r="G33" i="57" s="1"/>
  <c r="G487" i="54"/>
  <c r="G93" i="57" s="1"/>
  <c r="G403" i="54"/>
  <c r="G39" i="57" s="1"/>
  <c r="G234" i="54"/>
  <c r="G576" i="57" s="1"/>
  <c r="G207" i="54"/>
  <c r="G673" i="54"/>
  <c r="G422" i="57" s="1"/>
  <c r="G533" i="54"/>
  <c r="G639" i="57" s="1"/>
  <c r="G405" i="54"/>
  <c r="G361" i="57" s="1"/>
  <c r="G239" i="54"/>
  <c r="G188" i="54"/>
  <c r="G567" i="57" s="1"/>
  <c r="G563" i="54"/>
  <c r="G645" i="57" s="1"/>
  <c r="G389" i="54"/>
  <c r="G614" i="57" s="1"/>
  <c r="G218" i="54"/>
  <c r="G130" i="57" s="1"/>
  <c r="G113" i="54"/>
  <c r="G91" i="57" s="1"/>
  <c r="G88" i="54"/>
  <c r="G541" i="57" s="1"/>
  <c r="G50" i="54"/>
  <c r="G420" i="57" s="1"/>
  <c r="G17" i="54"/>
  <c r="G163" i="57" s="1"/>
  <c r="G449" i="54"/>
  <c r="G302" i="57" s="1"/>
  <c r="G412" i="54"/>
  <c r="G114" i="57" s="1"/>
  <c r="G176" i="54"/>
  <c r="G10" i="57" s="1"/>
  <c r="G101" i="54"/>
  <c r="G186" i="57" s="1"/>
  <c r="G7" i="54"/>
  <c r="G527" i="57" s="1"/>
  <c r="G181" i="54"/>
  <c r="G299" i="57" s="1"/>
  <c r="G978" i="54"/>
  <c r="G310" i="57" s="1"/>
  <c r="G556" i="54"/>
  <c r="G244" i="57" s="1"/>
  <c r="G929" i="54"/>
  <c r="G524" i="57" s="1"/>
  <c r="G802" i="54"/>
  <c r="G481" i="57" s="1"/>
  <c r="G769" i="54"/>
  <c r="G203" i="57" s="1"/>
  <c r="G654" i="54"/>
  <c r="G657" i="57" s="1"/>
  <c r="G644" i="54"/>
  <c r="G627" i="54"/>
  <c r="G264" i="57" s="1"/>
  <c r="G516" i="54"/>
  <c r="G139" i="57" s="1"/>
  <c r="G967" i="54"/>
  <c r="G345" i="57" s="1"/>
  <c r="G940" i="54"/>
  <c r="G927" i="54"/>
  <c r="G99" i="57" s="1"/>
  <c r="G821" i="54"/>
  <c r="G66" i="57" s="1"/>
  <c r="G779" i="54"/>
  <c r="G681" i="57" s="1"/>
  <c r="G739" i="54"/>
  <c r="G79" i="57" s="1"/>
  <c r="G659" i="54"/>
  <c r="G297" i="57" s="1"/>
  <c r="G553" i="54"/>
  <c r="G47" i="57" s="1"/>
  <c r="G475" i="54"/>
  <c r="G89" i="57" s="1"/>
  <c r="G664" i="54"/>
  <c r="G658" i="57" s="1"/>
  <c r="G472" i="54"/>
  <c r="G475" i="57" s="1"/>
  <c r="G441" i="54"/>
  <c r="G625" i="57" s="1"/>
  <c r="G427" i="54"/>
  <c r="G380" i="54"/>
  <c r="G523" i="57" s="1"/>
  <c r="G368" i="54"/>
  <c r="G124" i="57" s="1"/>
  <c r="G334" i="54"/>
  <c r="G606" i="57" s="1"/>
  <c r="G183" i="54"/>
  <c r="G235" i="57" s="1"/>
  <c r="G135" i="54"/>
  <c r="G104" i="57" s="1"/>
  <c r="G107" i="54"/>
  <c r="G294" i="57" s="1"/>
  <c r="G14" i="54"/>
  <c r="G259" i="57" s="1"/>
  <c r="G342" i="54"/>
  <c r="G313" i="57" s="1"/>
  <c r="G230" i="54"/>
  <c r="G575" i="57" s="1"/>
  <c r="G100" i="54"/>
  <c r="G483" i="57" s="1"/>
  <c r="G326" i="54"/>
  <c r="G603" i="57" s="1"/>
  <c r="G108" i="54"/>
  <c r="G147" i="57" s="1"/>
  <c r="G72" i="54"/>
  <c r="G120" i="57" s="1"/>
  <c r="G990" i="54"/>
  <c r="G405" i="57" s="1"/>
  <c r="G878" i="54"/>
  <c r="G850" i="54"/>
  <c r="G72" i="57" s="1"/>
  <c r="G734" i="54"/>
  <c r="G200" i="57" s="1"/>
  <c r="G699" i="54"/>
  <c r="G77" i="57" s="1"/>
  <c r="G666" i="54"/>
  <c r="G659" i="57" s="1"/>
  <c r="G625" i="54"/>
  <c r="G430" i="57" s="1"/>
  <c r="G532" i="54"/>
  <c r="G285" i="57" s="1"/>
  <c r="G466" i="54"/>
  <c r="G385" i="54"/>
  <c r="G613" i="57" s="1"/>
  <c r="G956" i="54"/>
  <c r="G717" i="57" s="1"/>
  <c r="G801" i="54"/>
  <c r="G269" i="57" s="1"/>
  <c r="G706" i="54"/>
  <c r="G406" i="57" s="1"/>
  <c r="G523" i="54"/>
  <c r="G384" i="57" s="1"/>
  <c r="G908" i="54"/>
  <c r="G859" i="54"/>
  <c r="G463" i="57" s="1"/>
  <c r="G555" i="54"/>
  <c r="G488" i="57" s="1"/>
  <c r="G410" i="54"/>
  <c r="G49" i="57" s="1"/>
  <c r="G105" i="54"/>
  <c r="G38" i="57" s="1"/>
  <c r="G79" i="54"/>
  <c r="G340" i="57" s="1"/>
  <c r="G178" i="54"/>
  <c r="G564" i="57" s="1"/>
  <c r="G9" i="54"/>
  <c r="G529" i="57" s="1"/>
  <c r="G932" i="54"/>
  <c r="G350" i="57" s="1"/>
  <c r="G529" i="54"/>
  <c r="G638" i="57" s="1"/>
  <c r="G492" i="54"/>
  <c r="G429" i="57" s="1"/>
  <c r="G450" i="54"/>
  <c r="G191" i="57" s="1"/>
  <c r="G407" i="54"/>
  <c r="G326" i="57" s="1"/>
  <c r="G217" i="54"/>
  <c r="G573" i="57" s="1"/>
  <c r="G71" i="54"/>
  <c r="G86" i="57" s="1"/>
  <c r="G57" i="54"/>
  <c r="G535" i="57" s="1"/>
  <c r="G962" i="54"/>
  <c r="G397" i="57" s="1"/>
  <c r="G848" i="54"/>
  <c r="G287" i="57" s="1"/>
  <c r="G525" i="57"/>
  <c r="G816" i="54"/>
  <c r="G470" i="57" s="1"/>
  <c r="G811" i="54"/>
  <c r="G291" i="57" s="1"/>
  <c r="G375" i="54"/>
  <c r="G309" i="57" s="1"/>
  <c r="G934" i="54"/>
  <c r="G381" i="57" s="1"/>
  <c r="G657" i="54"/>
  <c r="G236" i="57" s="1"/>
  <c r="G452" i="54"/>
  <c r="G626" i="57" s="1"/>
  <c r="G595" i="54"/>
  <c r="G373" i="57" s="1"/>
  <c r="G587" i="54"/>
  <c r="G378" i="57" s="1"/>
  <c r="G973" i="54"/>
  <c r="G478" i="54"/>
  <c r="G468" i="57" s="1"/>
  <c r="G411" i="54"/>
  <c r="G467" i="57" s="1"/>
  <c r="G930" i="54"/>
  <c r="G105" i="57" s="1"/>
  <c r="G330" i="54"/>
  <c r="G168" i="57" s="1"/>
  <c r="G648" i="54"/>
  <c r="G698" i="54"/>
  <c r="G665" i="57" s="1"/>
  <c r="G687" i="54"/>
  <c r="G483" i="54"/>
  <c r="G166" i="57" s="1"/>
  <c r="G60" i="54"/>
  <c r="G952" i="54"/>
  <c r="G247" i="57" s="1"/>
  <c r="G726" i="54"/>
  <c r="G705" i="54"/>
  <c r="G667" i="57" s="1"/>
  <c r="G704" i="54"/>
  <c r="G29" i="57" s="1"/>
  <c r="G703" i="54"/>
  <c r="G432" i="57" s="1"/>
  <c r="G702" i="54"/>
  <c r="G320" i="57" s="1"/>
  <c r="G701" i="54"/>
  <c r="G666" i="57" s="1"/>
  <c r="G697" i="54"/>
  <c r="G305" i="57" s="1"/>
  <c r="G695" i="54"/>
  <c r="G215" i="57" s="1"/>
  <c r="G694" i="54"/>
  <c r="G55" i="57" s="1"/>
  <c r="G693" i="54"/>
  <c r="G23" i="57" s="1"/>
  <c r="G692" i="54"/>
  <c r="G494" i="57" s="1"/>
  <c r="G691" i="54"/>
  <c r="G507" i="57" s="1"/>
  <c r="G150" i="54"/>
  <c r="G331" i="57" s="1"/>
  <c r="G149" i="54"/>
  <c r="G159" i="57" s="1"/>
  <c r="G148" i="54"/>
  <c r="G556" i="57" s="1"/>
  <c r="G146" i="54"/>
  <c r="G273" i="57" s="1"/>
  <c r="G145" i="54"/>
  <c r="G116" i="57" s="1"/>
  <c r="G143" i="54"/>
  <c r="G158" i="57" s="1"/>
  <c r="G142" i="54"/>
  <c r="G318" i="57" s="1"/>
  <c r="G141" i="54"/>
  <c r="G499" i="57" s="1"/>
  <c r="G139" i="54"/>
  <c r="G553" i="57" s="1"/>
  <c r="G134" i="54"/>
  <c r="G265" i="57" s="1"/>
  <c r="G133" i="54"/>
  <c r="G414" i="57" s="1"/>
  <c r="G55" i="54"/>
  <c r="G212" i="57" s="1"/>
  <c r="G47" i="54"/>
  <c r="G32" i="57" s="1"/>
  <c r="G46" i="54"/>
  <c r="G298" i="57" s="1"/>
  <c r="G45" i="54"/>
  <c r="G214" i="57" s="1"/>
  <c r="G44" i="54"/>
  <c r="G204" i="57" s="1"/>
  <c r="G43" i="54"/>
  <c r="G108" i="57" s="1"/>
  <c r="G41" i="54"/>
  <c r="G22" i="57" s="1"/>
  <c r="G40" i="54"/>
  <c r="G534" i="57" s="1"/>
  <c r="G39" i="54"/>
  <c r="G136" i="57" s="1"/>
  <c r="G38" i="54"/>
  <c r="G372" i="57" s="1"/>
  <c r="G34" i="54"/>
  <c r="G419" i="57" s="1"/>
  <c r="G341" i="54"/>
  <c r="G366" i="57" s="1"/>
  <c r="G346" i="54"/>
  <c r="G370" i="57" s="1"/>
  <c r="G345" i="54"/>
  <c r="G423" i="57" s="1"/>
  <c r="G340" i="54"/>
  <c r="G498" i="57" s="1"/>
  <c r="G339" i="54"/>
  <c r="G466" i="57" s="1"/>
  <c r="G338" i="54"/>
  <c r="G608" i="57" s="1"/>
  <c r="G337" i="54"/>
  <c r="G12" i="57" s="1"/>
  <c r="G329" i="54"/>
  <c r="G125" i="57" s="1"/>
  <c r="G328" i="54"/>
  <c r="G348" i="57" s="1"/>
  <c r="G323" i="54"/>
  <c r="G134" i="57" s="1"/>
  <c r="G320" i="54"/>
  <c r="G328" i="57" s="1"/>
  <c r="C4" i="11"/>
  <c r="C3" i="11"/>
  <c r="AH8" i="50"/>
  <c r="AE8" i="50"/>
  <c r="AA8" i="50"/>
  <c r="AH7" i="50"/>
  <c r="AG7" i="50"/>
  <c r="AE7" i="50"/>
  <c r="AA7" i="50"/>
  <c r="AH6" i="50"/>
  <c r="AG6" i="50"/>
  <c r="AA6" i="50"/>
  <c r="AH5" i="50"/>
  <c r="AG5" i="50"/>
  <c r="AA5" i="50"/>
  <c r="AH4" i="50"/>
  <c r="AG4" i="50"/>
  <c r="AE4" i="50"/>
  <c r="AA4" i="50"/>
  <c r="AH3" i="50"/>
  <c r="AG3" i="50"/>
  <c r="AA3" i="50"/>
  <c r="AH2" i="50"/>
  <c r="AG2" i="50"/>
  <c r="AA2" i="50"/>
  <c r="W1" i="50"/>
  <c r="T1" i="50"/>
  <c r="Q1" i="50"/>
  <c r="N1" i="50"/>
  <c r="K1" i="50"/>
  <c r="H1" i="50"/>
  <c r="E1" i="50"/>
  <c r="B1" i="50"/>
  <c r="W48" i="51"/>
  <c r="W50" i="51"/>
  <c r="W52" i="51"/>
  <c r="W46" i="51"/>
  <c r="T27" i="51"/>
  <c r="V27" i="51"/>
  <c r="V29" i="51"/>
  <c r="V31" i="51"/>
  <c r="T29" i="51"/>
  <c r="T31" i="51"/>
  <c r="V25" i="51"/>
  <c r="T25" i="51"/>
  <c r="T5" i="51"/>
  <c r="T7" i="51"/>
  <c r="V5" i="51"/>
  <c r="V7" i="51"/>
  <c r="V9" i="51"/>
  <c r="P52" i="51"/>
  <c r="P50" i="51"/>
  <c r="P48" i="51"/>
  <c r="P46" i="51"/>
  <c r="W42" i="51"/>
  <c r="P42" i="51"/>
  <c r="W40" i="51"/>
  <c r="P40" i="51"/>
  <c r="W38" i="51"/>
  <c r="P38" i="51"/>
  <c r="W36" i="51"/>
  <c r="P36" i="51"/>
  <c r="W31" i="51"/>
  <c r="P31" i="51"/>
  <c r="W29" i="51"/>
  <c r="P29" i="51"/>
  <c r="W27" i="51"/>
  <c r="P27" i="51"/>
  <c r="W25" i="51"/>
  <c r="P25" i="51"/>
  <c r="W20" i="51"/>
  <c r="P20" i="51"/>
  <c r="W18" i="51"/>
  <c r="P18" i="51"/>
  <c r="W16" i="51"/>
  <c r="P16" i="51"/>
  <c r="W14" i="51"/>
  <c r="P14" i="51"/>
  <c r="W9" i="51"/>
  <c r="P9" i="51"/>
  <c r="W7" i="51"/>
  <c r="P7" i="51"/>
  <c r="W5" i="51"/>
  <c r="P5" i="51"/>
  <c r="W3" i="51"/>
  <c r="P3" i="51"/>
  <c r="AE9" i="50" l="1"/>
  <c r="AG9" i="50"/>
  <c r="AA9" i="50"/>
  <c r="AT1" i="50" s="1"/>
  <c r="P22" i="51"/>
  <c r="P54" i="51"/>
  <c r="P76" i="51"/>
  <c r="P44" i="51"/>
  <c r="P11" i="51"/>
  <c r="P33" i="51"/>
  <c r="AC2" i="51" l="1"/>
  <c r="M77" i="51"/>
  <c r="J514" i="54" l="1"/>
  <c r="J182" i="57" s="1"/>
  <c r="K514" i="54" l="1"/>
  <c r="K182" i="57" s="1"/>
  <c r="A182" i="57" s="1"/>
  <c r="G514" i="54" l="1"/>
  <c r="G182" i="57" s="1"/>
  <c r="I946" i="54" l="1"/>
  <c r="I54" i="57" s="1"/>
  <c r="H946" i="54"/>
  <c r="H54" i="57" s="1"/>
  <c r="K946" i="54" l="1"/>
  <c r="K54" i="57" l="1"/>
  <c r="A54" i="57" s="1"/>
  <c r="G946" i="54"/>
  <c r="G54" i="57" s="1"/>
  <c r="J4" i="54"/>
  <c r="J526" i="57" l="1"/>
  <c r="I362" i="54"/>
  <c r="I187" i="57" s="1"/>
  <c r="H362" i="54"/>
  <c r="H187" i="57" s="1"/>
  <c r="J362" i="54"/>
  <c r="K362" i="54" l="1"/>
  <c r="G362" i="54" s="1"/>
  <c r="G187" i="57" s="1"/>
  <c r="J187" i="57"/>
  <c r="J174" i="54"/>
  <c r="J336" i="57" s="1"/>
  <c r="K187" i="57" l="1"/>
  <c r="A187" i="57" s="1"/>
  <c r="K174" i="54"/>
  <c r="G174" i="54" l="1"/>
  <c r="G336" i="57" s="1"/>
  <c r="K336" i="57"/>
  <c r="A336" i="57" s="1"/>
  <c r="I4" i="54"/>
  <c r="I526" i="57" s="1"/>
  <c r="H4" i="54"/>
  <c r="H526" i="57" s="1"/>
  <c r="K4" i="54" l="1"/>
  <c r="G4" i="54" l="1"/>
  <c r="G526" i="57" s="1"/>
  <c r="K526" i="57"/>
  <c r="A526" i="57" s="1"/>
</calcChain>
</file>

<file path=xl/sharedStrings.xml><?xml version="1.0" encoding="utf-8"?>
<sst xmlns="http://schemas.openxmlformats.org/spreadsheetml/2006/main" count="9301" uniqueCount="1348">
  <si>
    <t>LHL č.</t>
  </si>
  <si>
    <t>Rafani</t>
  </si>
  <si>
    <t>:</t>
  </si>
  <si>
    <t>Sršni</t>
  </si>
  <si>
    <t>Bystřec</t>
  </si>
  <si>
    <t>Sloni</t>
  </si>
  <si>
    <t>Udánky</t>
  </si>
  <si>
    <t>HC Těchonín</t>
  </si>
  <si>
    <t>Luková</t>
  </si>
  <si>
    <t>Heat tech</t>
  </si>
  <si>
    <t>Cyklo</t>
  </si>
  <si>
    <t>Petrovice</t>
  </si>
  <si>
    <t>Horní Čermná</t>
  </si>
  <si>
    <t>Jedlí</t>
  </si>
  <si>
    <t>Štíty</t>
  </si>
  <si>
    <t>LDM</t>
  </si>
  <si>
    <t>Flyers</t>
  </si>
  <si>
    <t>Nuget</t>
  </si>
  <si>
    <t>Soma</t>
  </si>
  <si>
    <t>Tygři</t>
  </si>
  <si>
    <t>Bobři</t>
  </si>
  <si>
    <t>OMB</t>
  </si>
  <si>
    <t>Těchonín</t>
  </si>
  <si>
    <t>ZÁPASY</t>
  </si>
  <si>
    <t>VÍTĚZSTVÍ</t>
  </si>
  <si>
    <t>REMÍZY</t>
  </si>
  <si>
    <t>PORÁŽKY</t>
  </si>
  <si>
    <t>SKÓRE</t>
  </si>
  <si>
    <t>BODY</t>
  </si>
  <si>
    <t>POŘADÍ</t>
  </si>
  <si>
    <t>SOMA</t>
  </si>
  <si>
    <t>H.Čermná</t>
  </si>
  <si>
    <t>G</t>
  </si>
  <si>
    <t>ó</t>
  </si>
  <si>
    <t>l</t>
  </si>
  <si>
    <t>y</t>
  </si>
  <si>
    <t>a</t>
  </si>
  <si>
    <t>s</t>
  </si>
  <si>
    <t>i</t>
  </si>
  <si>
    <t>t</t>
  </si>
  <si>
    <t>e</t>
  </si>
  <si>
    <t>n</t>
  </si>
  <si>
    <t>c</t>
  </si>
  <si>
    <t>T</t>
  </si>
  <si>
    <t>r</t>
  </si>
  <si>
    <t>Příjmení</t>
  </si>
  <si>
    <t>Jméno</t>
  </si>
  <si>
    <t>Narozen</t>
  </si>
  <si>
    <t>typ hráče</t>
  </si>
  <si>
    <t>Tým</t>
  </si>
  <si>
    <t>průměr</t>
  </si>
  <si>
    <t>Zá</t>
  </si>
  <si>
    <t>Gó.</t>
  </si>
  <si>
    <t>As.</t>
  </si>
  <si>
    <t>Body</t>
  </si>
  <si>
    <t>Tr.</t>
  </si>
  <si>
    <t>SOM</t>
  </si>
  <si>
    <t>NR</t>
  </si>
  <si>
    <t>Dvořák</t>
  </si>
  <si>
    <t>Tomáš</t>
  </si>
  <si>
    <t>golSom</t>
  </si>
  <si>
    <t>Misiorz</t>
  </si>
  <si>
    <t>Petr</t>
  </si>
  <si>
    <t>Ondráček</t>
  </si>
  <si>
    <t>trestné min</t>
  </si>
  <si>
    <t>tresSom</t>
  </si>
  <si>
    <t>HEA</t>
  </si>
  <si>
    <t>Šparlinek</t>
  </si>
  <si>
    <t>Michal</t>
  </si>
  <si>
    <t>bez gol</t>
  </si>
  <si>
    <t>Ehrenberger</t>
  </si>
  <si>
    <t>Radek</t>
  </si>
  <si>
    <t>NUG</t>
  </si>
  <si>
    <t>Nug</t>
  </si>
  <si>
    <t>Jansa</t>
  </si>
  <si>
    <t>golNug</t>
  </si>
  <si>
    <t>Moravec</t>
  </si>
  <si>
    <t>tresNug</t>
  </si>
  <si>
    <t>TYG</t>
  </si>
  <si>
    <t>Tyg</t>
  </si>
  <si>
    <t>TĚCH</t>
  </si>
  <si>
    <t>Těch</t>
  </si>
  <si>
    <t>golTěch</t>
  </si>
  <si>
    <t>Šolc</t>
  </si>
  <si>
    <t>Ondřej</t>
  </si>
  <si>
    <t>tresTěch</t>
  </si>
  <si>
    <t>NEK</t>
  </si>
  <si>
    <t>Patrik</t>
  </si>
  <si>
    <t>golNek</t>
  </si>
  <si>
    <t>Řehák</t>
  </si>
  <si>
    <t>Lukáš</t>
  </si>
  <si>
    <t>Karel</t>
  </si>
  <si>
    <t>Zítek</t>
  </si>
  <si>
    <t>Martin</t>
  </si>
  <si>
    <t xml:space="preserve">Krňávek </t>
  </si>
  <si>
    <t>Jiří</t>
  </si>
  <si>
    <t>Hejč</t>
  </si>
  <si>
    <t>Marek</t>
  </si>
  <si>
    <t>UOH</t>
  </si>
  <si>
    <t>David</t>
  </si>
  <si>
    <t>Vebr</t>
  </si>
  <si>
    <t>Vavřina</t>
  </si>
  <si>
    <t>Veselý</t>
  </si>
  <si>
    <t>Pávek</t>
  </si>
  <si>
    <t>Josef</t>
  </si>
  <si>
    <t>SLO</t>
  </si>
  <si>
    <t>Doležel</t>
  </si>
  <si>
    <t>Šťovíček</t>
  </si>
  <si>
    <t>Málek</t>
  </si>
  <si>
    <t>Opravil</t>
  </si>
  <si>
    <t>Pavel</t>
  </si>
  <si>
    <t>Kubín</t>
  </si>
  <si>
    <t>Václav</t>
  </si>
  <si>
    <t>CYK</t>
  </si>
  <si>
    <t>Cyk</t>
  </si>
  <si>
    <t>golCyk</t>
  </si>
  <si>
    <t>Svoboda</t>
  </si>
  <si>
    <t>Jarmil</t>
  </si>
  <si>
    <t>tresCyk</t>
  </si>
  <si>
    <t>PET</t>
  </si>
  <si>
    <t>golPet</t>
  </si>
  <si>
    <t xml:space="preserve">Novák </t>
  </si>
  <si>
    <t>Kalousek</t>
  </si>
  <si>
    <t>Stanislav</t>
  </si>
  <si>
    <t>Malát</t>
  </si>
  <si>
    <t>Jan</t>
  </si>
  <si>
    <t>tresPet</t>
  </si>
  <si>
    <t>Srš</t>
  </si>
  <si>
    <t>HS</t>
  </si>
  <si>
    <t>H</t>
  </si>
  <si>
    <t>Matěj</t>
  </si>
  <si>
    <t>Krč</t>
  </si>
  <si>
    <t>FLY</t>
  </si>
  <si>
    <t xml:space="preserve">Stolarik </t>
  </si>
  <si>
    <t>golFLY</t>
  </si>
  <si>
    <t>Trnečka</t>
  </si>
  <si>
    <t>Aleš</t>
  </si>
  <si>
    <t>BYS</t>
  </si>
  <si>
    <t>golBys</t>
  </si>
  <si>
    <t>Mauler</t>
  </si>
  <si>
    <t>Krejsar</t>
  </si>
  <si>
    <t>Luboš</t>
  </si>
  <si>
    <t>Miroslav</t>
  </si>
  <si>
    <t>BOB</t>
  </si>
  <si>
    <t>golBob</t>
  </si>
  <si>
    <t>Kopp</t>
  </si>
  <si>
    <t>LUKÁŠ</t>
  </si>
  <si>
    <t>Dominik</t>
  </si>
  <si>
    <t>RAF</t>
  </si>
  <si>
    <t>Faltus</t>
  </si>
  <si>
    <t>golRaf</t>
  </si>
  <si>
    <t>tresRaf</t>
  </si>
  <si>
    <t>ORL</t>
  </si>
  <si>
    <t>golORL</t>
  </si>
  <si>
    <t xml:space="preserve">Novotný </t>
  </si>
  <si>
    <t>Maleček</t>
  </si>
  <si>
    <t>tresOrl</t>
  </si>
  <si>
    <t>Hče</t>
  </si>
  <si>
    <t>UDA</t>
  </si>
  <si>
    <t>Uda</t>
  </si>
  <si>
    <t>golUda</t>
  </si>
  <si>
    <t>Švihký</t>
  </si>
  <si>
    <t>tresUda</t>
  </si>
  <si>
    <t>Jakub</t>
  </si>
  <si>
    <t>golHČe</t>
  </si>
  <si>
    <t>tresHČe</t>
  </si>
  <si>
    <t>golOMB</t>
  </si>
  <si>
    <t>Zeman</t>
  </si>
  <si>
    <t>Pirkl</t>
  </si>
  <si>
    <t>tresOMB</t>
  </si>
  <si>
    <t>HTR</t>
  </si>
  <si>
    <t>HTř</t>
  </si>
  <si>
    <t>golHTr</t>
  </si>
  <si>
    <t>Vébr</t>
  </si>
  <si>
    <t>tresHTr</t>
  </si>
  <si>
    <t>SNA</t>
  </si>
  <si>
    <t>golSna</t>
  </si>
  <si>
    <t>tresSna</t>
  </si>
  <si>
    <t>LUK</t>
  </si>
  <si>
    <t>Luk</t>
  </si>
  <si>
    <t>golLuk</t>
  </si>
  <si>
    <t>tresLuk</t>
  </si>
  <si>
    <t>tresČVo</t>
  </si>
  <si>
    <t>Ští</t>
  </si>
  <si>
    <t>golŠtí</t>
  </si>
  <si>
    <t>tresŠtí</t>
  </si>
  <si>
    <t>.</t>
  </si>
  <si>
    <t>Domácí</t>
  </si>
  <si>
    <t>Hosté:</t>
  </si>
  <si>
    <t>gol</t>
  </si>
  <si>
    <t>čas</t>
  </si>
  <si>
    <t>D/H</t>
  </si>
  <si>
    <t>skóre</t>
  </si>
  <si>
    <t>A</t>
  </si>
  <si>
    <t>Janků</t>
  </si>
  <si>
    <t>Robert</t>
  </si>
  <si>
    <t xml:space="preserve">Blažek </t>
  </si>
  <si>
    <t>Faltejsek</t>
  </si>
  <si>
    <t>Radim</t>
  </si>
  <si>
    <t>Ešpandr</t>
  </si>
  <si>
    <t>Josef ml.</t>
  </si>
  <si>
    <t xml:space="preserve">Pecháček </t>
  </si>
  <si>
    <t>Robin</t>
  </si>
  <si>
    <t>Helekal</t>
  </si>
  <si>
    <t>Bedrníček</t>
  </si>
  <si>
    <t>Kamil</t>
  </si>
  <si>
    <t>Oldřich</t>
  </si>
  <si>
    <t>Skalický</t>
  </si>
  <si>
    <t>Luděk</t>
  </si>
  <si>
    <t xml:space="preserve">Vacek </t>
  </si>
  <si>
    <t>Sklenář</t>
  </si>
  <si>
    <t>Roman</t>
  </si>
  <si>
    <t xml:space="preserve">Steidl </t>
  </si>
  <si>
    <t>Bednář</t>
  </si>
  <si>
    <t>Tichý</t>
  </si>
  <si>
    <t>Šembera</t>
  </si>
  <si>
    <t>Felcman</t>
  </si>
  <si>
    <t>Neuman</t>
  </si>
  <si>
    <t>Wolf</t>
  </si>
  <si>
    <t xml:space="preserve">Coufal </t>
  </si>
  <si>
    <t>Lubomír</t>
  </si>
  <si>
    <t>František</t>
  </si>
  <si>
    <t>Neubauer</t>
  </si>
  <si>
    <t>Štěpán</t>
  </si>
  <si>
    <t>Zdeněk</t>
  </si>
  <si>
    <t>Martin ml.</t>
  </si>
  <si>
    <t>Kudrna</t>
  </si>
  <si>
    <t>Kuda</t>
  </si>
  <si>
    <t>Horák</t>
  </si>
  <si>
    <t>Hala</t>
  </si>
  <si>
    <t>Plný název týmu :</t>
  </si>
  <si>
    <t>Zkratka názvu (3 písmena) :</t>
  </si>
  <si>
    <t>Soma engineering</t>
  </si>
  <si>
    <t>ÚDAJE O VEDENÍ TÝMU</t>
  </si>
  <si>
    <t>Vedoucí družstva :</t>
  </si>
  <si>
    <t>E-mail</t>
  </si>
  <si>
    <t>Telefon</t>
  </si>
  <si>
    <t>Fišer</t>
  </si>
  <si>
    <t>Zbyněk</t>
  </si>
  <si>
    <t>Další kontaktní osoby :</t>
  </si>
  <si>
    <t>Holinka</t>
  </si>
  <si>
    <t>radekholinka@centrum.cz</t>
  </si>
  <si>
    <t>ÚDAJE O HRÁČÍCH</t>
  </si>
  <si>
    <t>Všichni hráči v poli (i vedoucí pokud hraje, maximálně hráčů) :</t>
  </si>
  <si>
    <t>Č. dresu</t>
  </si>
  <si>
    <t>Sonntag</t>
  </si>
  <si>
    <t>JH</t>
  </si>
  <si>
    <t>Břetislav</t>
  </si>
  <si>
    <t>Verner</t>
  </si>
  <si>
    <t>Ladislav</t>
  </si>
  <si>
    <t>Gereš</t>
  </si>
  <si>
    <t xml:space="preserve">Havlík </t>
  </si>
  <si>
    <t>Kocian</t>
  </si>
  <si>
    <t>Kilčický</t>
  </si>
  <si>
    <t>Bařica</t>
  </si>
  <si>
    <t>Dušan</t>
  </si>
  <si>
    <t>Alka</t>
  </si>
  <si>
    <t>Jaroslav</t>
  </si>
  <si>
    <t xml:space="preserve">Kovář </t>
  </si>
  <si>
    <t>Peška</t>
  </si>
  <si>
    <t>Kobza</t>
  </si>
  <si>
    <t xml:space="preserve">Hroch </t>
  </si>
  <si>
    <t>Daniel</t>
  </si>
  <si>
    <t>Rozbroj</t>
  </si>
  <si>
    <t>Sedlačík</t>
  </si>
  <si>
    <t>Daněk</t>
  </si>
  <si>
    <t>Poles</t>
  </si>
  <si>
    <t>Brankáři (nepovinný údaj, libovolný počet) :</t>
  </si>
  <si>
    <r>
      <rPr>
        <i/>
        <sz val="9"/>
        <rFont val="Arial CE"/>
        <family val="2"/>
        <charset val="238"/>
      </rPr>
      <t>Narozen</t>
    </r>
    <r>
      <rPr>
        <i/>
        <sz val="8"/>
        <rFont val="Arial CE"/>
        <family val="2"/>
        <charset val="238"/>
      </rPr>
      <t xml:space="preserve"> (rrmmdd)</t>
    </r>
  </si>
  <si>
    <t>Barva dresů :</t>
  </si>
  <si>
    <t>Bílo – modrá</t>
  </si>
  <si>
    <t>Vojtěch</t>
  </si>
  <si>
    <t>CBA Nuget Šumperk</t>
  </si>
  <si>
    <t>CBA</t>
  </si>
  <si>
    <t>Hlavní zodpovědná osoba :</t>
  </si>
  <si>
    <t>Mazák</t>
  </si>
  <si>
    <t>Další zodpovědná osoba :</t>
  </si>
  <si>
    <t xml:space="preserve">Budina </t>
  </si>
  <si>
    <t>romanbudina@cargoinvest.cz</t>
  </si>
  <si>
    <t>Všichni hráči v poli (i vedoucí pokud hraje, maximálně 22 hráčů, zakroužkovat typ hráče dle Soutěžního řádu LHL, uvedení čísel nepovinné) :</t>
  </si>
  <si>
    <r>
      <rPr>
        <i/>
        <sz val="9"/>
        <rFont val="Arial CE"/>
        <family val="2"/>
        <charset val="238"/>
      </rPr>
      <t xml:space="preserve">Narozen </t>
    </r>
    <r>
      <rPr>
        <i/>
        <sz val="8"/>
        <rFont val="Arial CE"/>
        <family val="2"/>
        <charset val="238"/>
      </rPr>
      <t>(formát rrmmdd)</t>
    </r>
  </si>
  <si>
    <t>Typ hráče</t>
  </si>
  <si>
    <t xml:space="preserve"> </t>
  </si>
  <si>
    <t>Rostislav</t>
  </si>
  <si>
    <t>Budina</t>
  </si>
  <si>
    <t xml:space="preserve">Valenta </t>
  </si>
  <si>
    <t>Kulhaj</t>
  </si>
  <si>
    <t>Miloš</t>
  </si>
  <si>
    <t>Pavlus</t>
  </si>
  <si>
    <t>Pazourek</t>
  </si>
  <si>
    <t>Malý</t>
  </si>
  <si>
    <t xml:space="preserve">Blaháček </t>
  </si>
  <si>
    <t xml:space="preserve">Zouhar </t>
  </si>
  <si>
    <t xml:space="preserve">Havlíček </t>
  </si>
  <si>
    <t>Nevrlý</t>
  </si>
  <si>
    <t>Blecha</t>
  </si>
  <si>
    <t>Denis</t>
  </si>
  <si>
    <t>Hatala</t>
  </si>
  <si>
    <t>Viktorin</t>
  </si>
  <si>
    <t xml:space="preserve">Jansa </t>
  </si>
  <si>
    <t>světlemodrá, oranžovomodrá</t>
  </si>
  <si>
    <t>x</t>
  </si>
  <si>
    <t>Za správnost všech údajů zodpovídá vedoucí družstva.</t>
  </si>
  <si>
    <t>Soupiska:     HEAT – TECH</t>
  </si>
  <si>
    <t>Juřina Jan                  851130                   776000617    jajkovo@email.cz</t>
  </si>
  <si>
    <t>Bednář David           780408                   731617961    tiskarna@dobel.cz</t>
  </si>
  <si>
    <t>Mík st</t>
  </si>
  <si>
    <t>Šrámek</t>
  </si>
  <si>
    <t>Brejša</t>
  </si>
  <si>
    <t>Vít</t>
  </si>
  <si>
    <t>Juřina</t>
  </si>
  <si>
    <t>Novák</t>
  </si>
  <si>
    <t>Mík ml</t>
  </si>
  <si>
    <t>Gremlica</t>
  </si>
  <si>
    <t>Filip</t>
  </si>
  <si>
    <t>Pachl</t>
  </si>
  <si>
    <t>Vlček</t>
  </si>
  <si>
    <t>Preisner</t>
  </si>
  <si>
    <t>Šimon</t>
  </si>
  <si>
    <t>Andrle</t>
  </si>
  <si>
    <t>René</t>
  </si>
  <si>
    <t>Libor</t>
  </si>
  <si>
    <t xml:space="preserve">Vičar </t>
  </si>
  <si>
    <t>Milan</t>
  </si>
  <si>
    <t>geencube88@gmail.com</t>
  </si>
  <si>
    <t>Všichni hráči v poli (i vedoucí pokud hraje, maximálně 22 hráčů) :</t>
  </si>
  <si>
    <t>Sedláček</t>
  </si>
  <si>
    <t>Vladimír</t>
  </si>
  <si>
    <t>Šauer</t>
  </si>
  <si>
    <t>Maršík</t>
  </si>
  <si>
    <t>Boháček</t>
  </si>
  <si>
    <t>Morkes</t>
  </si>
  <si>
    <t>Musil</t>
  </si>
  <si>
    <t>Havlíček</t>
  </si>
  <si>
    <t>Erik</t>
  </si>
  <si>
    <t>Pánek</t>
  </si>
  <si>
    <t>Mík st.</t>
  </si>
  <si>
    <t xml:space="preserve">Petr </t>
  </si>
  <si>
    <t>Charvát</t>
  </si>
  <si>
    <t>martincharvat@atlas.cz</t>
  </si>
  <si>
    <t>Štrbík</t>
  </si>
  <si>
    <t>Herzig</t>
  </si>
  <si>
    <t>Zdenek</t>
  </si>
  <si>
    <t>Brablc</t>
  </si>
  <si>
    <t>Hajtmar</t>
  </si>
  <si>
    <t>Hejl</t>
  </si>
  <si>
    <t>Hašek</t>
  </si>
  <si>
    <t>Tomášek</t>
  </si>
  <si>
    <t>Richard</t>
  </si>
  <si>
    <t xml:space="preserve">Minář </t>
  </si>
  <si>
    <t xml:space="preserve">Ondruška </t>
  </si>
  <si>
    <t>Vykydal</t>
  </si>
  <si>
    <t>Dalloš</t>
  </si>
  <si>
    <t>Jaromír</t>
  </si>
  <si>
    <t xml:space="preserve">Dvořák </t>
  </si>
  <si>
    <t>Mrázek</t>
  </si>
  <si>
    <t>Dohnal</t>
  </si>
  <si>
    <t>Ordoš</t>
  </si>
  <si>
    <t>m.ordos@seznam.cz</t>
  </si>
  <si>
    <t>david.ordy@seznam.cz</t>
  </si>
  <si>
    <t>Narozen (formát rrmmdd)</t>
  </si>
  <si>
    <t>1.</t>
  </si>
  <si>
    <t>Šegita</t>
  </si>
  <si>
    <t>2.</t>
  </si>
  <si>
    <t>3.</t>
  </si>
  <si>
    <t>Radek ml.</t>
  </si>
  <si>
    <t>N</t>
  </si>
  <si>
    <t>4.</t>
  </si>
  <si>
    <t>Richtr</t>
  </si>
  <si>
    <t>5.</t>
  </si>
  <si>
    <t xml:space="preserve">Matyáš </t>
  </si>
  <si>
    <t>6.</t>
  </si>
  <si>
    <t>7.</t>
  </si>
  <si>
    <t>8.</t>
  </si>
  <si>
    <t>Exler</t>
  </si>
  <si>
    <t>9.</t>
  </si>
  <si>
    <t>10.</t>
  </si>
  <si>
    <t>Radek st.</t>
  </si>
  <si>
    <t>11.</t>
  </si>
  <si>
    <t>12.</t>
  </si>
  <si>
    <t>13.</t>
  </si>
  <si>
    <t>Vítek</t>
  </si>
  <si>
    <t>14.</t>
  </si>
  <si>
    <t>15.</t>
  </si>
  <si>
    <t>Diblík</t>
  </si>
  <si>
    <t>Miloslav</t>
  </si>
  <si>
    <t>16.</t>
  </si>
  <si>
    <t>17.</t>
  </si>
  <si>
    <t>Narozen (rrmmdd)</t>
  </si>
  <si>
    <t>Brdečka</t>
  </si>
  <si>
    <t>camo písková-černá/modrá/bílá</t>
  </si>
  <si>
    <t>KLN</t>
  </si>
  <si>
    <t>SKALICKÝ</t>
  </si>
  <si>
    <t>LUBOŠ</t>
  </si>
  <si>
    <t>skalickylubos@seznam.cz</t>
  </si>
  <si>
    <t>MILAN</t>
  </si>
  <si>
    <t>JANĎOUREK</t>
  </si>
  <si>
    <t>LEOŠ</t>
  </si>
  <si>
    <t>LEHKÝ</t>
  </si>
  <si>
    <t>VÁCLAV</t>
  </si>
  <si>
    <t>MAZURKIEWICZ</t>
  </si>
  <si>
    <t>MARTIN</t>
  </si>
  <si>
    <t>BEZSTAROSTI</t>
  </si>
  <si>
    <t>DAVID</t>
  </si>
  <si>
    <t>BEDNÁŘ</t>
  </si>
  <si>
    <t>MICHAL</t>
  </si>
  <si>
    <t>DOLEČEK</t>
  </si>
  <si>
    <t>JAKUB</t>
  </si>
  <si>
    <t>ŠOUREK</t>
  </si>
  <si>
    <t>PAVEL</t>
  </si>
  <si>
    <t>HUBÁLEK</t>
  </si>
  <si>
    <t>LIBOR</t>
  </si>
  <si>
    <t>FIŠER</t>
  </si>
  <si>
    <t>BAIER</t>
  </si>
  <si>
    <t>TOMÁŠ</t>
  </si>
  <si>
    <t>JAN</t>
  </si>
  <si>
    <t>Dušek</t>
  </si>
  <si>
    <t>Vičar</t>
  </si>
  <si>
    <t>Sršeň</t>
  </si>
  <si>
    <t>Langr</t>
  </si>
  <si>
    <t>Škorpil</t>
  </si>
  <si>
    <t>Brandejs</t>
  </si>
  <si>
    <t>Farkaš</t>
  </si>
  <si>
    <t>Koreň</t>
  </si>
  <si>
    <t>Hubálek</t>
  </si>
  <si>
    <t>Marcel</t>
  </si>
  <si>
    <t>Klouček</t>
  </si>
  <si>
    <t>červená</t>
  </si>
  <si>
    <t>podpis vedoucího</t>
  </si>
  <si>
    <t>SOUPISKA DRUŽSTVA PRO LHL 2015-16</t>
  </si>
  <si>
    <t>RAFANI</t>
  </si>
  <si>
    <t>espandr.vks@seznam.cz</t>
  </si>
  <si>
    <t> 870515</t>
  </si>
  <si>
    <t>zelenobílá</t>
  </si>
  <si>
    <t>HC LDM Česká Třebová</t>
  </si>
  <si>
    <t>nehrát Neděle a když CHL</t>
  </si>
  <si>
    <t>Čečotka</t>
  </si>
  <si>
    <t>miroslav.cecotka@ldm.cz</t>
  </si>
  <si>
    <t>dusan.gremlica@strojtex-gbhp.cz</t>
  </si>
  <si>
    <t>Špatenka</t>
  </si>
  <si>
    <t>Pávíček</t>
  </si>
  <si>
    <t>Jandera</t>
  </si>
  <si>
    <t xml:space="preserve">Stránský </t>
  </si>
  <si>
    <t>Šebrle</t>
  </si>
  <si>
    <t>Jirka</t>
  </si>
  <si>
    <t>Paclík</t>
  </si>
  <si>
    <t>Stolarik</t>
  </si>
  <si>
    <t>Zálešák</t>
  </si>
  <si>
    <t>Švec</t>
  </si>
  <si>
    <t>Stříbrno – modrá</t>
  </si>
  <si>
    <t>SOUPISKA DRUŽSTVA pro LHL 2021-22</t>
  </si>
  <si>
    <t>Sobotka</t>
  </si>
  <si>
    <t>sobotka.lubos@tiscali.cz</t>
  </si>
  <si>
    <t>Kollert</t>
  </si>
  <si>
    <t>Jirků</t>
  </si>
  <si>
    <t>Souček</t>
  </si>
  <si>
    <t>Zelníček</t>
  </si>
  <si>
    <t>Luka</t>
  </si>
  <si>
    <t>Juruj</t>
  </si>
  <si>
    <t>Schlegel</t>
  </si>
  <si>
    <t>Spáčil</t>
  </si>
  <si>
    <t>Hanzlíček</t>
  </si>
  <si>
    <t>Smrkal</t>
  </si>
  <si>
    <t>jh</t>
  </si>
  <si>
    <t>Formánek</t>
  </si>
  <si>
    <t>Toman</t>
  </si>
  <si>
    <t>HC FLYERS TŘEBOVICE</t>
  </si>
  <si>
    <t xml:space="preserve">Bělka </t>
  </si>
  <si>
    <t>Mastík</t>
  </si>
  <si>
    <t>Kmošek</t>
  </si>
  <si>
    <t>Dejdar</t>
  </si>
  <si>
    <t>Žídek</t>
  </si>
  <si>
    <t xml:space="preserve">Hejč </t>
  </si>
  <si>
    <t>Milan st.</t>
  </si>
  <si>
    <t xml:space="preserve">Kašpar </t>
  </si>
  <si>
    <t>Žejdlík</t>
  </si>
  <si>
    <t xml:space="preserve">Lachman </t>
  </si>
  <si>
    <t>Ledr</t>
  </si>
  <si>
    <t>Karlík</t>
  </si>
  <si>
    <t xml:space="preserve">Marinov </t>
  </si>
  <si>
    <t xml:space="preserve">Kostúr </t>
  </si>
  <si>
    <t>Zecha</t>
  </si>
  <si>
    <t>Valčík ml.</t>
  </si>
  <si>
    <t>Šoka</t>
  </si>
  <si>
    <t>Emil</t>
  </si>
  <si>
    <t>Valčík st.</t>
  </si>
  <si>
    <t>Feranec</t>
  </si>
  <si>
    <t xml:space="preserve">Milták </t>
  </si>
  <si>
    <t>Šponar</t>
  </si>
  <si>
    <t>Bílý</t>
  </si>
  <si>
    <t>Štefan</t>
  </si>
  <si>
    <t>Velič</t>
  </si>
  <si>
    <t>Schmidt</t>
  </si>
  <si>
    <t>Rudolf</t>
  </si>
  <si>
    <t>Modro – bílá</t>
  </si>
  <si>
    <t>HC Petrovice</t>
  </si>
  <si>
    <t>Beneš</t>
  </si>
  <si>
    <t>Vlastimil</t>
  </si>
  <si>
    <t>Baumgartl</t>
  </si>
  <si>
    <t xml:space="preserve">Marek </t>
  </si>
  <si>
    <t xml:space="preserve">Dušek </t>
  </si>
  <si>
    <t>Leoš</t>
  </si>
  <si>
    <t>Junek</t>
  </si>
  <si>
    <t>Masopust</t>
  </si>
  <si>
    <t>Šafář</t>
  </si>
  <si>
    <t>žluto-černá, bílo-modrá</t>
  </si>
  <si>
    <t>KPV SYSTÉM Bystřec</t>
  </si>
  <si>
    <t xml:space="preserve">Hrdina </t>
  </si>
  <si>
    <t>fero-69@centrum.cz</t>
  </si>
  <si>
    <t>hrdjan20@seznam.cz</t>
  </si>
  <si>
    <t>Hrdina</t>
  </si>
  <si>
    <t>Tomeš</t>
  </si>
  <si>
    <t>Matouš</t>
  </si>
  <si>
    <t>Kulhánek</t>
  </si>
  <si>
    <t>Jan ml.</t>
  </si>
  <si>
    <t>Matějka</t>
  </si>
  <si>
    <t>František st.</t>
  </si>
  <si>
    <t>Jan st.</t>
  </si>
  <si>
    <t>František ml.</t>
  </si>
  <si>
    <t>Baum</t>
  </si>
  <si>
    <t>Straževič</t>
  </si>
  <si>
    <t>Mlynář</t>
  </si>
  <si>
    <t>Krejčí</t>
  </si>
  <si>
    <t>Herman</t>
  </si>
  <si>
    <t>červená (1. sada), žlutá (2. sada)</t>
  </si>
  <si>
    <t>Vencl</t>
  </si>
  <si>
    <t xml:space="preserve">Král </t>
  </si>
  <si>
    <t xml:space="preserve">Bartoš </t>
  </si>
  <si>
    <t>Holeček</t>
  </si>
  <si>
    <t xml:space="preserve">Moravec </t>
  </si>
  <si>
    <t xml:space="preserve">Narozen </t>
  </si>
  <si>
    <t>Petr ml.</t>
  </si>
  <si>
    <t>Adam</t>
  </si>
  <si>
    <t>Křivohlávek</t>
  </si>
  <si>
    <t>Vávra</t>
  </si>
  <si>
    <t>Černá</t>
  </si>
  <si>
    <t>Bobři Lanškroun</t>
  </si>
  <si>
    <t>ne víkend</t>
  </si>
  <si>
    <t>Pospíšil</t>
  </si>
  <si>
    <t>pospisil@ow.cz</t>
  </si>
  <si>
    <t>cyklo-dvorak@seznam.cz</t>
  </si>
  <si>
    <r>
      <rPr>
        <sz val="10"/>
        <rFont val="Arial CE"/>
        <family val="2"/>
        <charset val="238"/>
      </rPr>
      <t xml:space="preserve">Narozen </t>
    </r>
    <r>
      <rPr>
        <sz val="8"/>
        <rFont val="Arial CE"/>
        <family val="2"/>
        <charset val="238"/>
      </rPr>
      <t>(formát rrmmdd)</t>
    </r>
  </si>
  <si>
    <t>Kárský</t>
  </si>
  <si>
    <t>Štancl ml.</t>
  </si>
  <si>
    <t>Štancl</t>
  </si>
  <si>
    <t>Záleský</t>
  </si>
  <si>
    <t>Kasal</t>
  </si>
  <si>
    <t>Dvořák ml.</t>
  </si>
  <si>
    <t>Kořízek</t>
  </si>
  <si>
    <t>Hubina</t>
  </si>
  <si>
    <t xml:space="preserve">Šášek </t>
  </si>
  <si>
    <t>Brýdl</t>
  </si>
  <si>
    <t>Prokop</t>
  </si>
  <si>
    <t>Pražák</t>
  </si>
  <si>
    <r>
      <rPr>
        <sz val="10"/>
        <rFont val="Arial CE"/>
        <family val="2"/>
        <charset val="238"/>
      </rPr>
      <t>Narozen</t>
    </r>
    <r>
      <rPr>
        <sz val="8"/>
        <rFont val="Arial CE"/>
        <family val="2"/>
        <charset val="238"/>
      </rPr>
      <t xml:space="preserve"> (rrmmdd)</t>
    </r>
  </si>
  <si>
    <t>JirkaW.727@seznam.cz</t>
  </si>
  <si>
    <t>Biker-RS@seznam.cz</t>
  </si>
  <si>
    <t>mailto:skalicky@nhkz.cz</t>
  </si>
  <si>
    <t>Hohn</t>
  </si>
  <si>
    <t>Weichsel</t>
  </si>
  <si>
    <t>Černý</t>
  </si>
  <si>
    <t>Hél</t>
  </si>
  <si>
    <t>Minář</t>
  </si>
  <si>
    <t>Štefl</t>
  </si>
  <si>
    <t xml:space="preserve">Andrle </t>
  </si>
  <si>
    <t>žlutá</t>
  </si>
  <si>
    <t>jan.faltus@vmk.cz</t>
  </si>
  <si>
    <t xml:space="preserve">Mareš </t>
  </si>
  <si>
    <t>Nechvíle</t>
  </si>
  <si>
    <t>Mikuláš</t>
  </si>
  <si>
    <t>Serge</t>
  </si>
  <si>
    <t>Břehovský</t>
  </si>
  <si>
    <t>Boščík</t>
  </si>
  <si>
    <t xml:space="preserve">Šimon </t>
  </si>
  <si>
    <t>Jiří ml</t>
  </si>
  <si>
    <t>Doležal</t>
  </si>
  <si>
    <t>KRČ</t>
  </si>
  <si>
    <t>SOUPISKA DRUŽSTVA pro LHL 2022-2023</t>
  </si>
  <si>
    <t>Tejkl</t>
  </si>
  <si>
    <t>ondrej.tejkl@oez.com</t>
  </si>
  <si>
    <t>Další zodpovědné osoby :</t>
  </si>
  <si>
    <t xml:space="preserve">Kalous </t>
  </si>
  <si>
    <t>J.H.</t>
  </si>
  <si>
    <t xml:space="preserve">Jánský </t>
  </si>
  <si>
    <t>Bohuslav</t>
  </si>
  <si>
    <t>Vaníček</t>
  </si>
  <si>
    <t>Černohous</t>
  </si>
  <si>
    <t>Adámek</t>
  </si>
  <si>
    <t>Ivan</t>
  </si>
  <si>
    <t>Pačínek</t>
  </si>
  <si>
    <t>Jančák</t>
  </si>
  <si>
    <t>tmavě modrá</t>
  </si>
  <si>
    <t>HC HORNÍ TŘEŠŇOVEC</t>
  </si>
  <si>
    <t>Šmika</t>
  </si>
  <si>
    <t>jardasmika@seznam.cz</t>
  </si>
  <si>
    <t>Motl</t>
  </si>
  <si>
    <t>obec 733739774</t>
  </si>
  <si>
    <t>SNAKES Dolní Dobrouč</t>
  </si>
  <si>
    <t>SDD</t>
  </si>
  <si>
    <t>krejcata@seznam.cz</t>
  </si>
  <si>
    <t>Lipenský</t>
  </si>
  <si>
    <t>Matějíček</t>
  </si>
  <si>
    <t>Vacek</t>
  </si>
  <si>
    <t>Václavek</t>
  </si>
  <si>
    <t>Ondra</t>
  </si>
  <si>
    <t>Nágl</t>
  </si>
  <si>
    <t>Boháč</t>
  </si>
  <si>
    <t>Vyčítal</t>
  </si>
  <si>
    <t>Renčín</t>
  </si>
  <si>
    <t>Čajka</t>
  </si>
  <si>
    <t>černá</t>
  </si>
  <si>
    <t>Černaj</t>
  </si>
  <si>
    <t>stefl2@seznam.cz</t>
  </si>
  <si>
    <t>Kovář</t>
  </si>
  <si>
    <t>Klubrt</t>
  </si>
  <si>
    <t>Stupka</t>
  </si>
  <si>
    <t>Ivo</t>
  </si>
  <si>
    <t>Výmola</t>
  </si>
  <si>
    <t>žluto-zelená</t>
  </si>
  <si>
    <t>Štíty Shooting Stars</t>
  </si>
  <si>
    <t>ŠSS</t>
  </si>
  <si>
    <t>tomasdolezel@seznam.cz</t>
  </si>
  <si>
    <t>dolezel.lukas@seznam.cz</t>
  </si>
  <si>
    <t>Kulíšek</t>
  </si>
  <si>
    <t>AHK Jedlí  Chcíplí koně</t>
  </si>
  <si>
    <t>JDL</t>
  </si>
  <si>
    <t>MRÁZEK</t>
  </si>
  <si>
    <t>jan.mrazek1@seznam.cz</t>
  </si>
  <si>
    <t>MINÁŘ</t>
  </si>
  <si>
    <t>PETR</t>
  </si>
  <si>
    <t>petrminar32@seznam.cz</t>
  </si>
  <si>
    <t>Navrátil</t>
  </si>
  <si>
    <t xml:space="preserve">Pospíšil </t>
  </si>
  <si>
    <t>Bartášek</t>
  </si>
  <si>
    <t>Jozef</t>
  </si>
  <si>
    <t>Jureček</t>
  </si>
  <si>
    <t>Benda</t>
  </si>
  <si>
    <t>Skála Jan</t>
  </si>
  <si>
    <t xml:space="preserve">Vašíček </t>
  </si>
  <si>
    <t>Hendrich</t>
  </si>
  <si>
    <t>zelená, bilá</t>
  </si>
  <si>
    <t>OREL LUKAVICE</t>
  </si>
  <si>
    <t>Smola</t>
  </si>
  <si>
    <t>smola.revize@gmail.com</t>
  </si>
  <si>
    <t xml:space="preserve">Kosek </t>
  </si>
  <si>
    <t>Jindřich</t>
  </si>
  <si>
    <t>jindrich.kosek@gmail.com</t>
  </si>
  <si>
    <t>Lehký</t>
  </si>
  <si>
    <t>Hlaváček</t>
  </si>
  <si>
    <t>Kosek</t>
  </si>
  <si>
    <t>HČE</t>
  </si>
  <si>
    <t>Šilar</t>
  </si>
  <si>
    <t>m.silar@centrum.cz</t>
  </si>
  <si>
    <t xml:space="preserve">Langr </t>
  </si>
  <si>
    <t>letecgsxr@gmail.com</t>
  </si>
  <si>
    <t>Safínek</t>
  </si>
  <si>
    <t>Štěpánek</t>
  </si>
  <si>
    <t>Miloš   C</t>
  </si>
  <si>
    <t>Doskočil</t>
  </si>
  <si>
    <t>Kropáček</t>
  </si>
  <si>
    <t>Borkovec</t>
  </si>
  <si>
    <t>Koudelka</t>
  </si>
  <si>
    <t>Pecháček</t>
  </si>
  <si>
    <t>Mareš</t>
  </si>
  <si>
    <t>Havel</t>
  </si>
  <si>
    <t>ATH BULDOK</t>
  </si>
  <si>
    <t>BUL</t>
  </si>
  <si>
    <t>Slezák</t>
  </si>
  <si>
    <t>Otto</t>
  </si>
  <si>
    <t>slezak.otto@seznam.cz</t>
  </si>
  <si>
    <t>baumd@seznam.cz</t>
  </si>
  <si>
    <t xml:space="preserve">Tomeš </t>
  </si>
  <si>
    <t>Langer</t>
  </si>
  <si>
    <t>Marian</t>
  </si>
  <si>
    <t>Hordos</t>
  </si>
  <si>
    <t>Smrčka</t>
  </si>
  <si>
    <t>Nejedlý</t>
  </si>
  <si>
    <t>777205046d</t>
  </si>
  <si>
    <t>Roler</t>
  </si>
  <si>
    <t>Fibigar</t>
  </si>
  <si>
    <t>Klacl</t>
  </si>
  <si>
    <t>Dolníček</t>
  </si>
  <si>
    <t>Kaláb</t>
  </si>
  <si>
    <t>Hošpes</t>
  </si>
  <si>
    <t>Frajdl</t>
  </si>
  <si>
    <t>Hajsler</t>
  </si>
  <si>
    <t>Nosek</t>
  </si>
  <si>
    <t>Kaleja</t>
  </si>
  <si>
    <t>Šovčík</t>
  </si>
  <si>
    <t>Nikolinko</t>
  </si>
  <si>
    <t>Alexandr</t>
  </si>
  <si>
    <t>červeno-černá</t>
  </si>
  <si>
    <r>
      <t xml:space="preserve">Narozen </t>
    </r>
    <r>
      <rPr>
        <i/>
        <sz val="8"/>
        <rFont val="Arial CE"/>
      </rPr>
      <t>(formát rrmmdd)</t>
    </r>
  </si>
  <si>
    <t>Nakládal</t>
  </si>
  <si>
    <r>
      <t>Narozen</t>
    </r>
    <r>
      <rPr>
        <i/>
        <sz val="8"/>
        <rFont val="Arial CE"/>
      </rPr>
      <t xml:space="preserve"> (rrmmdd)</t>
    </r>
  </si>
  <si>
    <t xml:space="preserve">Lehký </t>
  </si>
  <si>
    <t>Fečko</t>
  </si>
  <si>
    <t>Soukup</t>
  </si>
  <si>
    <t>Tlapák</t>
  </si>
  <si>
    <t xml:space="preserve">SK Žraloci Rájec </t>
  </si>
  <si>
    <t>Šamalík</t>
  </si>
  <si>
    <t>samalik2@seznam.cz</t>
  </si>
  <si>
    <t>pitrsonnovas@seznam.cz</t>
  </si>
  <si>
    <t xml:space="preserve">Žák </t>
  </si>
  <si>
    <t>Plánička</t>
  </si>
  <si>
    <t>Stanislav st.</t>
  </si>
  <si>
    <t xml:space="preserve">Maixner </t>
  </si>
  <si>
    <t>Bláha</t>
  </si>
  <si>
    <t>Štalmach</t>
  </si>
  <si>
    <t xml:space="preserve">Martin </t>
  </si>
  <si>
    <t>Lang</t>
  </si>
  <si>
    <t>N.R.P.</t>
  </si>
  <si>
    <t>Stanislav ml.</t>
  </si>
  <si>
    <t>R.B.</t>
  </si>
  <si>
    <t xml:space="preserve">Papuk </t>
  </si>
  <si>
    <t xml:space="preserve">Černá - domácí           </t>
  </si>
  <si>
    <t xml:space="preserve">Bílá - Hosté </t>
  </si>
  <si>
    <t>Ráj</t>
  </si>
  <si>
    <t>MEDOJEDI UDÁNKY</t>
  </si>
  <si>
    <t>NeubauerStepan@seznam.cz</t>
  </si>
  <si>
    <t>N.</t>
  </si>
  <si>
    <t>Myslikovjan</t>
  </si>
  <si>
    <t>Zdražil</t>
  </si>
  <si>
    <t xml:space="preserve">Jiří </t>
  </si>
  <si>
    <t>Švichký</t>
  </si>
  <si>
    <t>Hons</t>
  </si>
  <si>
    <t>Mazel</t>
  </si>
  <si>
    <t xml:space="preserve"> Jiří</t>
  </si>
  <si>
    <t>Hapala ml.</t>
  </si>
  <si>
    <t xml:space="preserve">Bartoň  </t>
  </si>
  <si>
    <t>HT Zábřeh</t>
  </si>
  <si>
    <t>HTZ</t>
  </si>
  <si>
    <t xml:space="preserve">Brablc </t>
  </si>
  <si>
    <t>tomasbrablc@seznam.cz</t>
  </si>
  <si>
    <t xml:space="preserve">Smolík </t>
  </si>
  <si>
    <t>Švéda</t>
  </si>
  <si>
    <t xml:space="preserve">1.Černá         2.Bílo-černá                 </t>
  </si>
  <si>
    <t>Islanders</t>
  </si>
  <si>
    <t>ISL</t>
  </si>
  <si>
    <t>martin.karlík@fhholding.cz</t>
  </si>
  <si>
    <t>SK Rájec</t>
  </si>
  <si>
    <t>Vladislav</t>
  </si>
  <si>
    <t>Kamlar</t>
  </si>
  <si>
    <t>Žerníček</t>
  </si>
  <si>
    <t>Teffer</t>
  </si>
  <si>
    <t>čt</t>
  </si>
  <si>
    <t>Nekoř</t>
  </si>
  <si>
    <r>
      <t>HC OMB</t>
    </r>
    <r>
      <rPr>
        <b/>
        <sz val="12"/>
        <rFont val="Arial CE"/>
        <family val="2"/>
        <charset val="238"/>
      </rPr>
      <t xml:space="preserve"> při TJ SPARTAK </t>
    </r>
    <r>
      <rPr>
        <b/>
        <sz val="16"/>
        <rFont val="Arial CE"/>
        <charset val="238"/>
      </rPr>
      <t>LETOHRAD</t>
    </r>
  </si>
  <si>
    <t>pavel.cernohous@oez.com</t>
  </si>
  <si>
    <r>
      <t xml:space="preserve">Narozen </t>
    </r>
    <r>
      <rPr>
        <b/>
        <i/>
        <sz val="8"/>
        <rFont val="Arial CE"/>
        <charset val="238"/>
      </rPr>
      <t>(formát rrmmdd)</t>
    </r>
  </si>
  <si>
    <r>
      <t>Narozen</t>
    </r>
    <r>
      <rPr>
        <b/>
        <i/>
        <sz val="8"/>
        <rFont val="Arial CE"/>
        <charset val="238"/>
      </rPr>
      <t xml:space="preserve"> (rrmmdd)</t>
    </r>
  </si>
  <si>
    <t>SOUPISKA DRUŽSTVA pro LHL 23-24</t>
  </si>
  <si>
    <t>scabel@seznam.cz</t>
  </si>
  <si>
    <t xml:space="preserve">Nerad </t>
  </si>
  <si>
    <r>
      <t xml:space="preserve">Narozen </t>
    </r>
    <r>
      <rPr>
        <i/>
        <sz val="8"/>
        <rFont val="Arial CE"/>
        <family val="2"/>
        <charset val="238"/>
      </rPr>
      <t>(formát rrmmdd)</t>
    </r>
  </si>
  <si>
    <t>ŠULC</t>
  </si>
  <si>
    <t>KREJSA</t>
  </si>
  <si>
    <t>JIŘÍ</t>
  </si>
  <si>
    <r>
      <t>Narozen</t>
    </r>
    <r>
      <rPr>
        <i/>
        <sz val="8"/>
        <rFont val="Arial CE"/>
        <family val="2"/>
        <charset val="238"/>
      </rPr>
      <t xml:space="preserve"> (rrmmdd)</t>
    </r>
  </si>
  <si>
    <t>ŠPARLINEK</t>
  </si>
  <si>
    <t>Milták</t>
  </si>
  <si>
    <t>karelferanec@gmail.com</t>
  </si>
  <si>
    <t>PODPIS</t>
  </si>
  <si>
    <t>souhlas GDPR</t>
  </si>
  <si>
    <t>golHEA</t>
  </si>
  <si>
    <t>tresBob</t>
  </si>
  <si>
    <t>golHTZ</t>
  </si>
  <si>
    <t>tresHTZ</t>
  </si>
  <si>
    <t>golISL</t>
  </si>
  <si>
    <t>tresIsl</t>
  </si>
  <si>
    <t>golLDM</t>
  </si>
  <si>
    <t>tresLDM</t>
  </si>
  <si>
    <t>tresFly</t>
  </si>
  <si>
    <t>golSLO</t>
  </si>
  <si>
    <t>tresSlo</t>
  </si>
  <si>
    <t>golSrš</t>
  </si>
  <si>
    <t>tresSrš</t>
  </si>
  <si>
    <t>golRaj</t>
  </si>
  <si>
    <t>JED</t>
  </si>
  <si>
    <t>golJED</t>
  </si>
  <si>
    <t>tresJed</t>
  </si>
  <si>
    <t>Heat</t>
  </si>
  <si>
    <t>Lukavice</t>
  </si>
  <si>
    <t>HBOB</t>
  </si>
  <si>
    <t>Schon</t>
  </si>
  <si>
    <t>Honiš</t>
  </si>
  <si>
    <t>Kalhaus</t>
  </si>
  <si>
    <t>Crha</t>
  </si>
  <si>
    <t>Nar.</t>
  </si>
  <si>
    <t>Typ.</t>
  </si>
  <si>
    <t>Kaňák</t>
  </si>
  <si>
    <t>Pilavka</t>
  </si>
  <si>
    <t>Kršňák</t>
  </si>
  <si>
    <t>golTyg</t>
  </si>
  <si>
    <t>Krahulec</t>
  </si>
  <si>
    <t>Tygr Team</t>
  </si>
  <si>
    <t>vicar@lux-ptz.com</t>
  </si>
  <si>
    <t>michal12sauer@gmail.com</t>
  </si>
  <si>
    <t>Leicht</t>
  </si>
  <si>
    <t>Datum narození</t>
  </si>
  <si>
    <t xml:space="preserve">Barva dresů </t>
  </si>
  <si>
    <t>Hlava ml.</t>
  </si>
  <si>
    <t>Voleský</t>
  </si>
  <si>
    <t>HSrš</t>
  </si>
  <si>
    <t>Kuběnka</t>
  </si>
  <si>
    <t>Urban</t>
  </si>
  <si>
    <t>Černoch</t>
  </si>
  <si>
    <t>Loun</t>
  </si>
  <si>
    <t>1603ales@gmail.com</t>
  </si>
  <si>
    <t>HHEA</t>
  </si>
  <si>
    <t>Kunc</t>
  </si>
  <si>
    <t>Andrej</t>
  </si>
  <si>
    <t>DusekLukas@email.cz</t>
  </si>
  <si>
    <r>
      <t xml:space="preserve">ZÁPIS UTKÁNÍ </t>
    </r>
    <r>
      <rPr>
        <b/>
        <sz val="8"/>
        <rFont val="Arial CE"/>
        <charset val="238"/>
      </rPr>
      <t>LHL24-25</t>
    </r>
  </si>
  <si>
    <t>Slavík</t>
  </si>
  <si>
    <t>SOUPISKA DRUŽSTVA pro HOLBA LHL 2024-25</t>
  </si>
  <si>
    <t>hraji na vlastní nebezpečí</t>
  </si>
  <si>
    <t>SOUPISKA DRUŽSTVA pro LHL 2024-25</t>
  </si>
  <si>
    <t>OMB Letohrad</t>
  </si>
  <si>
    <t>Č.Voda</t>
  </si>
  <si>
    <t>pá</t>
  </si>
  <si>
    <t>ne</t>
  </si>
  <si>
    <t>út</t>
  </si>
  <si>
    <t>so</t>
  </si>
  <si>
    <t>po</t>
  </si>
  <si>
    <t>23.9.</t>
  </si>
  <si>
    <r>
      <rPr>
        <u/>
        <sz val="10"/>
        <color indexed="12"/>
        <rFont val="Arial CE"/>
        <charset val="238"/>
      </rPr>
      <t>nuget@nuget.cz</t>
    </r>
  </si>
  <si>
    <t>Kaňak</t>
  </si>
  <si>
    <t>STARTOVNÉ</t>
  </si>
  <si>
    <t>Šturma</t>
  </si>
  <si>
    <t xml:space="preserve">Martinec </t>
  </si>
  <si>
    <t xml:space="preserve">HC Sloni </t>
  </si>
  <si>
    <t>GOLMAN</t>
  </si>
  <si>
    <t>bílá</t>
  </si>
  <si>
    <t>HC KLAS Nekoř</t>
  </si>
  <si>
    <t>dolecek@strechymf.cz</t>
  </si>
  <si>
    <t>ONDŘEJ</t>
  </si>
  <si>
    <t>HAUSLER</t>
  </si>
  <si>
    <t>MIROSLAV</t>
  </si>
  <si>
    <t>STERENČÁK</t>
  </si>
  <si>
    <t>Cyklo Lanškroun</t>
  </si>
  <si>
    <t>Polička</t>
  </si>
  <si>
    <t>Koubek</t>
  </si>
  <si>
    <t>820612</t>
  </si>
  <si>
    <t>Pavlík</t>
  </si>
  <si>
    <t xml:space="preserve">Hubálek </t>
  </si>
  <si>
    <t>SKR</t>
  </si>
  <si>
    <t xml:space="preserve">Jaroslav </t>
  </si>
  <si>
    <t>Ctirad</t>
  </si>
  <si>
    <t>29.9.</t>
  </si>
  <si>
    <t>Hapala st.</t>
  </si>
  <si>
    <t>Hekele</t>
  </si>
  <si>
    <t>Valíček</t>
  </si>
  <si>
    <t>Černá v kombinaci se žlutými prvky</t>
  </si>
  <si>
    <t>franta.hrdina@centrum.cz</t>
  </si>
  <si>
    <t>Kohl</t>
  </si>
  <si>
    <t>Přemysl</t>
  </si>
  <si>
    <t>28.9.</t>
  </si>
  <si>
    <t>27.9.</t>
  </si>
  <si>
    <t>Herynek</t>
  </si>
  <si>
    <t>Čada</t>
  </si>
  <si>
    <t>Červená</t>
  </si>
  <si>
    <t>Snakes</t>
  </si>
  <si>
    <t>HC Červená Voda</t>
  </si>
  <si>
    <t>C.VO.</t>
  </si>
  <si>
    <t>kubenka.josef@gmail.com</t>
  </si>
  <si>
    <t>Hnátnický</t>
  </si>
  <si>
    <t>Řepková</t>
  </si>
  <si>
    <t>Monika</t>
  </si>
  <si>
    <t>Večeř</t>
  </si>
  <si>
    <t>Moštěk</t>
  </si>
  <si>
    <t>Podolský</t>
  </si>
  <si>
    <t>Golián</t>
  </si>
  <si>
    <t>Sagan</t>
  </si>
  <si>
    <t>Heger</t>
  </si>
  <si>
    <t xml:space="preserve">Hecl </t>
  </si>
  <si>
    <t>Otakar</t>
  </si>
  <si>
    <t>Netušil</t>
  </si>
  <si>
    <t>Válek</t>
  </si>
  <si>
    <t>Hecl</t>
  </si>
  <si>
    <t>Michael</t>
  </si>
  <si>
    <t>Radimecký</t>
  </si>
  <si>
    <r>
      <t xml:space="preserve">SOUPISKA DRUŽSTVA PRO LHL </t>
    </r>
    <r>
      <rPr>
        <b/>
        <sz val="14"/>
        <color rgb="FFFF0000"/>
        <rFont val="Comic Sans MS"/>
        <family val="4"/>
        <charset val="238"/>
      </rPr>
      <t>20/21</t>
    </r>
  </si>
  <si>
    <t>tresHea</t>
  </si>
  <si>
    <t>Teffler</t>
  </si>
  <si>
    <t>HRAF</t>
  </si>
  <si>
    <t>Hroch</t>
  </si>
  <si>
    <t>Čvo</t>
  </si>
  <si>
    <t>Felix</t>
  </si>
  <si>
    <t xml:space="preserve">Zeman </t>
  </si>
  <si>
    <t xml:space="preserve">Voříšková </t>
  </si>
  <si>
    <t>Barbora</t>
  </si>
  <si>
    <t>Voříšková</t>
  </si>
  <si>
    <t>Bronislav</t>
  </si>
  <si>
    <t>HHTř</t>
  </si>
  <si>
    <t xml:space="preserve">Mauler </t>
  </si>
  <si>
    <t>Holík</t>
  </si>
  <si>
    <t>Kmeť</t>
  </si>
  <si>
    <t>Paulus</t>
  </si>
  <si>
    <t xml:space="preserve">Kobza </t>
  </si>
  <si>
    <t>Plundra</t>
  </si>
  <si>
    <t>HBYS</t>
  </si>
  <si>
    <t>tresHEA</t>
  </si>
  <si>
    <t>Žabka</t>
  </si>
  <si>
    <t>Rada</t>
  </si>
  <si>
    <t>1.liga</t>
  </si>
  <si>
    <t>4.liga</t>
  </si>
  <si>
    <t>2.liga</t>
  </si>
  <si>
    <t>3.liga</t>
  </si>
  <si>
    <t>Smejkal</t>
  </si>
  <si>
    <t>Jošt</t>
  </si>
  <si>
    <t>Dostál</t>
  </si>
  <si>
    <t>Jireš</t>
  </si>
  <si>
    <t>H.Třešňovec</t>
  </si>
  <si>
    <t>BOBzHea</t>
  </si>
  <si>
    <t>RAFzLuk</t>
  </si>
  <si>
    <t>RAFzHTr</t>
  </si>
  <si>
    <t>HCyk</t>
  </si>
  <si>
    <t>Pavla</t>
  </si>
  <si>
    <t>Šprync</t>
  </si>
  <si>
    <t>Liepold</t>
  </si>
  <si>
    <t>Maivald</t>
  </si>
  <si>
    <t>HTěch</t>
  </si>
  <si>
    <t>Čevora</t>
  </si>
  <si>
    <t>Jaroš</t>
  </si>
  <si>
    <t>HHče</t>
  </si>
  <si>
    <t>Vaňous</t>
  </si>
  <si>
    <t>KANADSKÉ   BODOVÁNÍ     LHL</t>
  </si>
  <si>
    <t>Dřímal</t>
  </si>
  <si>
    <t>1. liga</t>
  </si>
  <si>
    <t>2. liga</t>
  </si>
  <si>
    <t>3. liga</t>
  </si>
  <si>
    <t>4. liga</t>
  </si>
  <si>
    <t>5.liga</t>
  </si>
  <si>
    <t>Josef ml</t>
  </si>
  <si>
    <t>Doleček</t>
  </si>
  <si>
    <t>Bez gol</t>
  </si>
  <si>
    <t>Kubíček</t>
  </si>
  <si>
    <t>Kočí</t>
  </si>
  <si>
    <t>6. liga</t>
  </si>
  <si>
    <t>7. liga</t>
  </si>
  <si>
    <t>Bohumil</t>
  </si>
  <si>
    <t>záp 3k</t>
  </si>
  <si>
    <t>Mader</t>
  </si>
  <si>
    <t xml:space="preserve">Halbrštát </t>
  </si>
  <si>
    <t>HBOBzSrš</t>
  </si>
  <si>
    <t>HBOBzLuk</t>
  </si>
  <si>
    <t>HBOBzCyk</t>
  </si>
  <si>
    <t>HBobzIsl</t>
  </si>
  <si>
    <t>HORL</t>
  </si>
  <si>
    <t>Straka</t>
  </si>
  <si>
    <t>Halbrštát</t>
  </si>
  <si>
    <t>Nešický</t>
  </si>
  <si>
    <t xml:space="preserve">SOUPISKA DRUŽSTVA pro SOMA LHL 2025-26    </t>
  </si>
  <si>
    <t>Flinstounn@seznam.cz</t>
  </si>
  <si>
    <t>pt.benes@centrum.cz</t>
  </si>
  <si>
    <t>Hraci dny Pátek,Sobota, Neděle</t>
  </si>
  <si>
    <t>Franta</t>
  </si>
  <si>
    <r>
      <t>Narozen</t>
    </r>
    <r>
      <rPr>
        <i/>
        <sz val="10"/>
        <rFont val="Arial CE"/>
      </rPr>
      <t xml:space="preserve"> (rrmmdd)</t>
    </r>
  </si>
  <si>
    <t>Nek</t>
  </si>
  <si>
    <r>
      <rPr>
        <b/>
        <sz val="9"/>
        <color rgb="FF000000"/>
        <rFont val="Arial"/>
        <family val="2"/>
        <charset val="238"/>
      </rPr>
      <t xml:space="preserve">SOUPISKA DRUŽSTVA PRO LHL </t>
    </r>
    <r>
      <rPr>
        <b/>
        <sz val="9"/>
        <color rgb="FFFF0000"/>
        <rFont val="Arial"/>
        <family val="2"/>
        <charset val="238"/>
      </rPr>
      <t>25-26</t>
    </r>
  </si>
  <si>
    <t xml:space="preserve">Melichar </t>
  </si>
  <si>
    <t>černo - žluté</t>
  </si>
  <si>
    <t>SOUPISKA DRUŽSTVA pro HOLBA LHL 2025-26</t>
  </si>
  <si>
    <t>Fikr</t>
  </si>
  <si>
    <t>Váně</t>
  </si>
  <si>
    <t xml:space="preserve">Kudrna </t>
  </si>
  <si>
    <t>Šíp</t>
  </si>
  <si>
    <t xml:space="preserve">Přikryl </t>
  </si>
  <si>
    <t>Doha</t>
  </si>
  <si>
    <t>Rolínek</t>
  </si>
  <si>
    <t>SOUPISKA DRUŽSTVA proSOMA LHL 25-26</t>
  </si>
  <si>
    <t>SOUPISKA DRUŽSTVA pro SOMA LHL 2025-26</t>
  </si>
  <si>
    <t>Starý ml.</t>
  </si>
  <si>
    <t xml:space="preserve">Šponar </t>
  </si>
  <si>
    <t>Skala</t>
  </si>
  <si>
    <t xml:space="preserve">Pařízek </t>
  </si>
  <si>
    <t xml:space="preserve">Krobot </t>
  </si>
  <si>
    <t>Vratislav</t>
  </si>
  <si>
    <t xml:space="preserve">Bližňák </t>
  </si>
  <si>
    <t xml:space="preserve">Tim </t>
  </si>
  <si>
    <t>Žanda</t>
  </si>
  <si>
    <t xml:space="preserve">Leoš </t>
  </si>
  <si>
    <t>Přichystal</t>
  </si>
  <si>
    <t>Byvan</t>
  </si>
  <si>
    <t xml:space="preserve">Antonín </t>
  </si>
  <si>
    <t>Ht Zábřeh</t>
  </si>
  <si>
    <t>25.9.</t>
  </si>
  <si>
    <t>26.9.</t>
  </si>
  <si>
    <t>30.9.</t>
  </si>
  <si>
    <t>1.10.</t>
  </si>
  <si>
    <t>5.10.</t>
  </si>
  <si>
    <t>7.10.</t>
  </si>
  <si>
    <t>4.10.</t>
  </si>
  <si>
    <t>3.10.</t>
  </si>
  <si>
    <t>6.10.</t>
  </si>
  <si>
    <t>12.10.</t>
  </si>
  <si>
    <t>10.10.</t>
  </si>
  <si>
    <t>11.10.</t>
  </si>
  <si>
    <t>13.10.</t>
  </si>
  <si>
    <t>16.10.</t>
  </si>
  <si>
    <t>14.10.</t>
  </si>
  <si>
    <t xml:space="preserve">Krystl </t>
  </si>
  <si>
    <t>Č.  Voda</t>
  </si>
  <si>
    <t>lukys.nd@seznam.cz</t>
  </si>
  <si>
    <t>rmfgroup@seznam.cz</t>
  </si>
  <si>
    <t>JURCO</t>
  </si>
  <si>
    <t>PATRIK</t>
  </si>
  <si>
    <t xml:space="preserve">KAREŠ </t>
  </si>
  <si>
    <t>ANTONÍN</t>
  </si>
  <si>
    <t>POMIKÁLEK</t>
  </si>
  <si>
    <t>MACHÁČEK</t>
  </si>
  <si>
    <t>ZELENO-BÍLÁ</t>
  </si>
  <si>
    <t>ZEMAN</t>
  </si>
  <si>
    <t>SOUPISKA DRUŽSTVA PRO LHL 2025.26</t>
  </si>
  <si>
    <t>SOUPISKA DRUŽSTVA pro LHL 2025-26</t>
  </si>
  <si>
    <r>
      <rPr>
        <i/>
        <sz val="9"/>
        <color theme="1"/>
        <rFont val="Arial"/>
        <family val="2"/>
        <charset val="238"/>
      </rPr>
      <t xml:space="preserve">Narozen </t>
    </r>
    <r>
      <rPr>
        <i/>
        <sz val="8"/>
        <color theme="1"/>
        <rFont val="Arial CE"/>
      </rPr>
      <t>(formát rrmmdd)</t>
    </r>
  </si>
  <si>
    <t>J.H.2</t>
  </si>
  <si>
    <r>
      <rPr>
        <i/>
        <sz val="9"/>
        <color theme="1"/>
        <rFont val="Arial"/>
        <family val="2"/>
        <charset val="238"/>
      </rPr>
      <t>Narozen</t>
    </r>
    <r>
      <rPr>
        <i/>
        <sz val="8"/>
        <color theme="1"/>
        <rFont val="Arial CE"/>
      </rPr>
      <t xml:space="preserve"> (rrmmdd)</t>
    </r>
  </si>
  <si>
    <t>SOUPISKA DRUŽSTVA pro HOLBA LHL 2025/26</t>
  </si>
  <si>
    <t>JH2</t>
  </si>
  <si>
    <t xml:space="preserve"> Šimon</t>
  </si>
  <si>
    <t xml:space="preserve">Šveda </t>
  </si>
  <si>
    <t xml:space="preserve">      JH2</t>
  </si>
  <si>
    <t>SOUPISKA DRUŽSTVA PRO LHL 2025-26</t>
  </si>
  <si>
    <t>Dobroucký</t>
  </si>
  <si>
    <t>Šplíchal</t>
  </si>
  <si>
    <t>Štusák</t>
  </si>
  <si>
    <t>Cartmel</t>
  </si>
  <si>
    <t>Oliver</t>
  </si>
  <si>
    <t>Češka</t>
  </si>
  <si>
    <t>Ježek</t>
  </si>
  <si>
    <t>r.valcik.ml@gmail.com</t>
  </si>
  <si>
    <t xml:space="preserve">Formánek </t>
  </si>
  <si>
    <t>SOUPISKA DRUŽSTVA proSOMA LHL 2025-6</t>
  </si>
  <si>
    <t>SOUPISKA DRUŽSTVA PRO LHL 2025-2026</t>
  </si>
  <si>
    <t xml:space="preserve">Starý </t>
  </si>
  <si>
    <t xml:space="preserve">Jančák </t>
  </si>
  <si>
    <t>HT Z</t>
  </si>
  <si>
    <t>?</t>
  </si>
  <si>
    <t>JH 2</t>
  </si>
  <si>
    <t>Alex</t>
  </si>
  <si>
    <t>bílá - modrá</t>
  </si>
  <si>
    <t>24.9.</t>
  </si>
  <si>
    <t>SOUPISKA DRUŽSTVA pro  LHL 2025.6</t>
  </si>
  <si>
    <t>Šrůtek</t>
  </si>
  <si>
    <t>22.9.</t>
  </si>
  <si>
    <t>Hepnar</t>
  </si>
  <si>
    <t>VENCL</t>
  </si>
  <si>
    <t>RADEK</t>
  </si>
  <si>
    <t xml:space="preserve">Mastík </t>
  </si>
  <si>
    <t>Bělka</t>
  </si>
  <si>
    <t>Millan ml.</t>
  </si>
  <si>
    <t>Knoflíček</t>
  </si>
  <si>
    <t xml:space="preserve">Kalina </t>
  </si>
  <si>
    <t xml:space="preserve">Nastoupil </t>
  </si>
  <si>
    <t xml:space="preserve">Palán </t>
  </si>
  <si>
    <t xml:space="preserve">Vlček </t>
  </si>
  <si>
    <t xml:space="preserve">Telecký </t>
  </si>
  <si>
    <t>Vítěslav</t>
  </si>
  <si>
    <t>červená, černá</t>
  </si>
  <si>
    <t>17.9.</t>
  </si>
  <si>
    <t>H.TR</t>
  </si>
  <si>
    <t>Darina</t>
  </si>
  <si>
    <t>Axmannova</t>
  </si>
  <si>
    <t>SOUPISKA DRUŽSTVA pro  LHL 2025-6</t>
  </si>
  <si>
    <t>Boruch</t>
  </si>
  <si>
    <t>Wágner</t>
  </si>
  <si>
    <t>Hladil</t>
  </si>
  <si>
    <t xml:space="preserve">Veselý </t>
  </si>
  <si>
    <t>Matin</t>
  </si>
  <si>
    <t>O50926</t>
  </si>
  <si>
    <t>Kocián</t>
  </si>
  <si>
    <t>Černohorský</t>
  </si>
  <si>
    <t>Bobří</t>
  </si>
  <si>
    <t>Harcula</t>
  </si>
  <si>
    <t>Krejsa</t>
  </si>
  <si>
    <t>Adler</t>
  </si>
  <si>
    <t>SOUPISKA DRUŽSTVA pro LHL 2025-6</t>
  </si>
  <si>
    <t xml:space="preserve">H  </t>
  </si>
  <si>
    <t>3 liga</t>
  </si>
  <si>
    <t>golČVO</t>
  </si>
  <si>
    <t>tresČVO</t>
  </si>
  <si>
    <t>Chládek</t>
  </si>
  <si>
    <t>Marián</t>
  </si>
  <si>
    <t>UOH-př</t>
  </si>
  <si>
    <t>Sna</t>
  </si>
  <si>
    <t>neuveden</t>
  </si>
  <si>
    <t>O Braien</t>
  </si>
  <si>
    <t>Krobot</t>
  </si>
  <si>
    <t xml:space="preserve">Felcman </t>
  </si>
  <si>
    <t>H.Třeš</t>
  </si>
  <si>
    <t>C</t>
  </si>
  <si>
    <r>
      <t xml:space="preserve">            max průměr KB:</t>
    </r>
    <r>
      <rPr>
        <b/>
        <sz val="12"/>
        <rFont val="Comic Sans MS"/>
        <family val="4"/>
        <charset val="238"/>
      </rPr>
      <t xml:space="preserve"> 0,9</t>
    </r>
    <r>
      <rPr>
        <sz val="12"/>
        <rFont val="Comic Sans MS"/>
        <family val="4"/>
        <charset val="238"/>
      </rPr>
      <t xml:space="preserve"> bodu pro hostování v „horší“  lize ,</t>
    </r>
    <r>
      <rPr>
        <b/>
        <sz val="12"/>
        <rFont val="Comic Sans MS"/>
        <family val="4"/>
        <charset val="238"/>
      </rPr>
      <t xml:space="preserve"> 1,4</t>
    </r>
    <r>
      <rPr>
        <sz val="12"/>
        <rFont val="Comic Sans MS"/>
        <family val="4"/>
        <charset val="238"/>
      </rPr>
      <t xml:space="preserve"> ve "své" a </t>
    </r>
    <r>
      <rPr>
        <b/>
        <sz val="12"/>
        <rFont val="Comic Sans MS"/>
        <family val="4"/>
        <charset val="238"/>
      </rPr>
      <t>1,9</t>
    </r>
    <r>
      <rPr>
        <sz val="12"/>
        <rFont val="Comic Sans MS"/>
        <family val="4"/>
        <charset val="238"/>
      </rPr>
      <t xml:space="preserve"> bodu v "lepší"</t>
    </r>
  </si>
  <si>
    <t>Bárta</t>
  </si>
  <si>
    <t>H.</t>
  </si>
  <si>
    <t>27.10.</t>
  </si>
  <si>
    <t>24.10.</t>
  </si>
  <si>
    <t>17.10.</t>
  </si>
  <si>
    <t>21.10.</t>
  </si>
  <si>
    <t>20.10.</t>
  </si>
  <si>
    <t>26.10.</t>
  </si>
  <si>
    <t>18.10.</t>
  </si>
  <si>
    <t>Hubáček</t>
  </si>
  <si>
    <t>19.10.</t>
  </si>
  <si>
    <t>31.10.</t>
  </si>
  <si>
    <t>25.10.</t>
  </si>
  <si>
    <t>23.10.</t>
  </si>
  <si>
    <t>7.11.</t>
  </si>
  <si>
    <t>28.10.</t>
  </si>
  <si>
    <t>1.11.</t>
  </si>
  <si>
    <t>30.10.</t>
  </si>
  <si>
    <t>2.11.</t>
  </si>
  <si>
    <t>10.11.</t>
  </si>
  <si>
    <t>4.11.</t>
  </si>
  <si>
    <t>16.11.</t>
  </si>
  <si>
    <t>13.11.</t>
  </si>
  <si>
    <t>14.11.</t>
  </si>
  <si>
    <t>17.11.</t>
  </si>
  <si>
    <t>11.11.</t>
  </si>
  <si>
    <t>3.11.</t>
  </si>
  <si>
    <t>6.11.</t>
  </si>
  <si>
    <t>15.11.</t>
  </si>
  <si>
    <t>8.11.</t>
  </si>
  <si>
    <t xml:space="preserve">Skalický </t>
  </si>
  <si>
    <t>HPET</t>
  </si>
  <si>
    <t>Peterka</t>
  </si>
  <si>
    <t>22.11.</t>
  </si>
  <si>
    <t>23.11.</t>
  </si>
  <si>
    <t>30.11.</t>
  </si>
  <si>
    <t>21.11.</t>
  </si>
  <si>
    <t>29.11.</t>
  </si>
  <si>
    <t>25.11.</t>
  </si>
  <si>
    <t>24.11.</t>
  </si>
  <si>
    <t>20.11.</t>
  </si>
  <si>
    <t>18.11.</t>
  </si>
  <si>
    <t>Papuk</t>
  </si>
  <si>
    <t>st</t>
  </si>
  <si>
    <t>5.11.</t>
  </si>
  <si>
    <t>Husák  ml.</t>
  </si>
  <si>
    <t>Přikryl</t>
  </si>
  <si>
    <t>4 liga</t>
  </si>
  <si>
    <t>verner@soma-eng.com</t>
  </si>
  <si>
    <t>Seidl</t>
  </si>
  <si>
    <t>Haluza</t>
  </si>
  <si>
    <t>B</t>
  </si>
  <si>
    <t>D</t>
  </si>
  <si>
    <t>Valčík</t>
  </si>
  <si>
    <t>Širous</t>
  </si>
  <si>
    <t>HHea</t>
  </si>
  <si>
    <t>Hfly</t>
  </si>
  <si>
    <t>Junek Jakub</t>
  </si>
  <si>
    <t>Drlík</t>
  </si>
  <si>
    <t>Slaný</t>
  </si>
  <si>
    <t>Konyarik</t>
  </si>
  <si>
    <t>HISL</t>
  </si>
  <si>
    <t>modrá</t>
  </si>
  <si>
    <t>Husák st.</t>
  </si>
  <si>
    <t>sk.A</t>
  </si>
  <si>
    <t>sk.B</t>
  </si>
  <si>
    <t>sk.C</t>
  </si>
  <si>
    <t>sk.D</t>
  </si>
  <si>
    <t>Palažoglu</t>
  </si>
  <si>
    <t>Antonín</t>
  </si>
  <si>
    <t xml:space="preserve">Borovička </t>
  </si>
  <si>
    <t>Vašíček</t>
  </si>
  <si>
    <t>28.11.</t>
  </si>
  <si>
    <t>Babák</t>
  </si>
  <si>
    <t>Fly</t>
  </si>
  <si>
    <t>Pilař</t>
  </si>
  <si>
    <t>Císař</t>
  </si>
  <si>
    <t>Eduard</t>
  </si>
  <si>
    <t>sk. A</t>
  </si>
  <si>
    <t>sk. B</t>
  </si>
  <si>
    <t>sk. C</t>
  </si>
  <si>
    <t>sk. D</t>
  </si>
  <si>
    <t>Macháček</t>
  </si>
  <si>
    <t>Janso</t>
  </si>
  <si>
    <t>Bruštik</t>
  </si>
  <si>
    <t>Zelinka</t>
  </si>
  <si>
    <t>Bezstarosti</t>
  </si>
  <si>
    <t>ČVO</t>
  </si>
  <si>
    <t>Axmannová</t>
  </si>
  <si>
    <t>Kopecký</t>
  </si>
  <si>
    <t>Vomočil</t>
  </si>
  <si>
    <t>2.12.</t>
  </si>
  <si>
    <t>1.12.</t>
  </si>
  <si>
    <t>Rájec</t>
  </si>
  <si>
    <t>Č. Voda</t>
  </si>
  <si>
    <t xml:space="preserve">Kaška </t>
  </si>
  <si>
    <t>4.12.</t>
  </si>
  <si>
    <t>5.12.</t>
  </si>
  <si>
    <t>Krňávek</t>
  </si>
  <si>
    <t>Šána</t>
  </si>
  <si>
    <t>14.12.</t>
  </si>
  <si>
    <t>7.12.</t>
  </si>
  <si>
    <t>6.12.</t>
  </si>
  <si>
    <t>13.12.</t>
  </si>
  <si>
    <t>Mifek</t>
  </si>
  <si>
    <t>Dobeš</t>
  </si>
  <si>
    <t>12.12.</t>
  </si>
  <si>
    <t>11.12.</t>
  </si>
  <si>
    <t>Hájek</t>
  </si>
  <si>
    <t>8.12.</t>
  </si>
  <si>
    <t>9.12.</t>
  </si>
  <si>
    <t>10.12.</t>
  </si>
  <si>
    <t>Haparát</t>
  </si>
  <si>
    <t>Bečka</t>
  </si>
  <si>
    <t>Radislav</t>
  </si>
  <si>
    <t>Pleskot</t>
  </si>
  <si>
    <t>3.1.</t>
  </si>
  <si>
    <t>16.12.</t>
  </si>
  <si>
    <t>19.12.</t>
  </si>
  <si>
    <t>15.12.</t>
  </si>
  <si>
    <t>20.12.</t>
  </si>
  <si>
    <t>18.12.</t>
  </si>
  <si>
    <t>22.12.</t>
  </si>
  <si>
    <t>23.12.</t>
  </si>
  <si>
    <t>21.12.</t>
  </si>
  <si>
    <t>2.1.</t>
  </si>
  <si>
    <t>30.12.</t>
  </si>
  <si>
    <t>4.1.</t>
  </si>
  <si>
    <t>Matek</t>
  </si>
  <si>
    <t>Adamík</t>
  </si>
  <si>
    <t>Belanis</t>
  </si>
  <si>
    <t>9.1.</t>
  </si>
  <si>
    <t>5.1.</t>
  </si>
  <si>
    <t>6.1.</t>
  </si>
  <si>
    <t>8.1.</t>
  </si>
  <si>
    <t>12.1.</t>
  </si>
  <si>
    <t>18.1.</t>
  </si>
  <si>
    <t>24.1.</t>
  </si>
  <si>
    <t>11.1.</t>
  </si>
  <si>
    <t>19.1.</t>
  </si>
  <si>
    <t>26.1.</t>
  </si>
  <si>
    <t>17.1.</t>
  </si>
  <si>
    <t>30.1.</t>
  </si>
  <si>
    <t>F1</t>
  </si>
  <si>
    <t>F2</t>
  </si>
  <si>
    <t>F3</t>
  </si>
  <si>
    <t>F4</t>
  </si>
  <si>
    <t>F5</t>
  </si>
  <si>
    <t>F6</t>
  </si>
  <si>
    <t>F7</t>
  </si>
  <si>
    <t>Strouhal</t>
  </si>
  <si>
    <t>10.1.</t>
  </si>
  <si>
    <t>27.1.</t>
  </si>
  <si>
    <t>25.1.</t>
  </si>
  <si>
    <t>23.1.</t>
  </si>
  <si>
    <t>22.1.</t>
  </si>
  <si>
    <t>31.1.</t>
  </si>
  <si>
    <t>20.1.</t>
  </si>
  <si>
    <t>29.1.</t>
  </si>
  <si>
    <t>15.1.</t>
  </si>
  <si>
    <t>16.1.</t>
  </si>
  <si>
    <t>29.12.</t>
  </si>
  <si>
    <t>stř</t>
  </si>
  <si>
    <t>7.1.</t>
  </si>
  <si>
    <t>v Nekoři</t>
  </si>
  <si>
    <t>1.2.</t>
  </si>
  <si>
    <t>Aimery</t>
  </si>
  <si>
    <t>Starý st</t>
  </si>
  <si>
    <t>Kozel</t>
  </si>
  <si>
    <t>HLuk</t>
  </si>
  <si>
    <t>Sterenčák</t>
  </si>
  <si>
    <t>Bez  gol</t>
  </si>
  <si>
    <t>Picka</t>
  </si>
  <si>
    <t>Kolář</t>
  </si>
  <si>
    <t>Buček</t>
  </si>
  <si>
    <t xml:space="preserve">Boščík </t>
  </si>
  <si>
    <t>Dan</t>
  </si>
  <si>
    <t>5. liga</t>
  </si>
  <si>
    <t>7- liga</t>
  </si>
  <si>
    <t xml:space="preserve">ne </t>
  </si>
  <si>
    <t>2.2.</t>
  </si>
  <si>
    <t xml:space="preserve">Rájec </t>
  </si>
  <si>
    <t xml:space="preserve">Lukavice </t>
  </si>
  <si>
    <t>Jakubek</t>
  </si>
  <si>
    <t>HUda</t>
  </si>
  <si>
    <t>3.2.</t>
  </si>
  <si>
    <t>5.2.</t>
  </si>
  <si>
    <t>6.2.</t>
  </si>
  <si>
    <t>7.2.</t>
  </si>
  <si>
    <t>9.2.</t>
  </si>
  <si>
    <t>H.Třeš.</t>
  </si>
  <si>
    <t xml:space="preserve">Udánky </t>
  </si>
  <si>
    <t xml:space="preserve"> H.Třešňovec</t>
  </si>
  <si>
    <t xml:space="preserve"> H.Třešňovec </t>
  </si>
  <si>
    <t xml:space="preserve">Robin </t>
  </si>
  <si>
    <t>nhr</t>
  </si>
  <si>
    <t>dohr</t>
  </si>
  <si>
    <t>8.2.</t>
  </si>
  <si>
    <t>Pařízek</t>
  </si>
  <si>
    <t>10.2.</t>
  </si>
  <si>
    <t>14.2.</t>
  </si>
  <si>
    <t>16.2.</t>
  </si>
  <si>
    <t>28.3.</t>
  </si>
  <si>
    <t>17.2.</t>
  </si>
  <si>
    <t>20.2.</t>
  </si>
  <si>
    <t>13.3.</t>
  </si>
  <si>
    <t>6.3.</t>
  </si>
  <si>
    <t>27.3.</t>
  </si>
  <si>
    <t>27.2.</t>
  </si>
  <si>
    <t>28.2.</t>
  </si>
  <si>
    <t>14.3.</t>
  </si>
  <si>
    <t>21.3.</t>
  </si>
  <si>
    <t>23.2.</t>
  </si>
  <si>
    <t>19.2.</t>
  </si>
  <si>
    <t>Fišer st</t>
  </si>
  <si>
    <t>Werner</t>
  </si>
  <si>
    <t>Barrault</t>
  </si>
  <si>
    <t>Slanina</t>
  </si>
  <si>
    <t>Mach</t>
  </si>
  <si>
    <t>15.2.</t>
  </si>
  <si>
    <t>12.2.</t>
  </si>
  <si>
    <t>22.2.</t>
  </si>
  <si>
    <t>24.2.</t>
  </si>
  <si>
    <t>8.3.</t>
  </si>
  <si>
    <t>16.3.</t>
  </si>
  <si>
    <t>26.2.</t>
  </si>
  <si>
    <t>3.3.</t>
  </si>
  <si>
    <t>1.3.</t>
  </si>
  <si>
    <t>2.3.</t>
  </si>
  <si>
    <t>7.3.</t>
  </si>
  <si>
    <t>9.3.</t>
  </si>
  <si>
    <t>22.3.</t>
  </si>
  <si>
    <t>15.3.</t>
  </si>
  <si>
    <t>23.3.</t>
  </si>
  <si>
    <t>17.3.</t>
  </si>
  <si>
    <t>30.3.</t>
  </si>
  <si>
    <t>19.3.</t>
  </si>
  <si>
    <t>26.3.</t>
  </si>
  <si>
    <t>29.3.</t>
  </si>
  <si>
    <t>18.3.</t>
  </si>
  <si>
    <t xml:space="preserve">st </t>
  </si>
  <si>
    <t>4.3.</t>
  </si>
  <si>
    <t>Bednařík</t>
  </si>
  <si>
    <t>Baumgartner</t>
  </si>
  <si>
    <t xml:space="preserve">Soma  </t>
  </si>
  <si>
    <t>10.3.</t>
  </si>
  <si>
    <t>Smetana</t>
  </si>
  <si>
    <t>Matyáš</t>
  </si>
  <si>
    <t xml:space="preserve">Bobři </t>
  </si>
  <si>
    <t>20.3.</t>
  </si>
  <si>
    <t>Sloni  k</t>
  </si>
  <si>
    <t>Fajgl</t>
  </si>
  <si>
    <t>Brettschneider</t>
  </si>
  <si>
    <t>Laštůvka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</si>
</sst>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#,##0.00\ [$€-407];[Red]\-#,##0.00\ [$€-407]"/>
    <numFmt numFmtId="165" formatCode="#,##0.00\ [$Kč-405];[Red]\-#,##0.00\ [$Kč-405]"/>
    <numFmt numFmtId="166" formatCode="_-* #,##0.00\ _K_č_-;\-* #,##0.00\ _K_č_-;_-* \-??\ _K_č_-;_-@_-"/>
    <numFmt numFmtId="167" formatCode="hh:mm"/>
    <numFmt numFmtId="168" formatCode="dd/\ mmm/"/>
    <numFmt numFmtId="169" formatCode="000,000"/>
    <numFmt numFmtId="170" formatCode="0.0"/>
    <numFmt numFmtId="171" formatCode="yy\-mm\-dd"/>
    <numFmt numFmtId="172" formatCode="_-* #,##0.00\ _K_č_-;\-* #,##0.00\ _K_č_-;_-* &quot;-&quot;??\ _K_č_-;_-@_-"/>
    <numFmt numFmtId="173" formatCode="#,##0.00&quot; &quot;[$Kč-405];[Red]&quot;-&quot;#,##0.00&quot; &quot;[$Kč-405]"/>
    <numFmt numFmtId="174" formatCode="#,##0.00&quot; &quot;[$€-407];[Red]&quot;-&quot;#,##0.00&quot; &quot;[$€-407]"/>
    <numFmt numFmtId="175" formatCode="0.000000E+00"/>
    <numFmt numFmtId="176" formatCode="#"/>
  </numFmts>
  <fonts count="33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20"/>
      <name val="Arial"/>
      <family val="2"/>
      <charset val="238"/>
    </font>
    <font>
      <b/>
      <i/>
      <sz val="16"/>
      <color indexed="8"/>
      <name val="Arial"/>
      <family val="2"/>
      <charset val="238"/>
    </font>
    <font>
      <u/>
      <sz val="11"/>
      <color indexed="12"/>
      <name val="Calibri"/>
      <family val="2"/>
      <charset val="238"/>
    </font>
    <font>
      <u/>
      <sz val="10"/>
      <color indexed="12"/>
      <name val="Arial CE"/>
      <family val="2"/>
      <charset val="238"/>
    </font>
    <font>
      <u/>
      <sz val="10"/>
      <color indexed="12"/>
      <name val="Arial CE"/>
      <charset val="238"/>
    </font>
    <font>
      <b/>
      <sz val="10"/>
      <color indexed="9"/>
      <name val="Arial"/>
      <family val="2"/>
      <charset val="238"/>
    </font>
    <font>
      <b/>
      <sz val="15"/>
      <color indexed="56"/>
      <name val="Arial"/>
      <family val="2"/>
      <charset val="238"/>
    </font>
    <font>
      <b/>
      <sz val="13"/>
      <color indexed="56"/>
      <name val="Arial"/>
      <family val="2"/>
      <charset val="238"/>
    </font>
    <font>
      <b/>
      <sz val="11"/>
      <color indexed="56"/>
      <name val="Arial"/>
      <family val="2"/>
      <charset val="238"/>
    </font>
    <font>
      <sz val="10"/>
      <color indexed="6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indexed="8"/>
      <name val="Arial CE"/>
      <charset val="238"/>
    </font>
    <font>
      <sz val="10"/>
      <name val="Arial CE"/>
      <family val="2"/>
      <charset val="238"/>
    </font>
    <font>
      <sz val="11"/>
      <color indexed="8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52"/>
      <name val="Arial"/>
      <family val="2"/>
      <charset val="238"/>
    </font>
    <font>
      <b/>
      <i/>
      <u/>
      <sz val="12"/>
      <color indexed="8"/>
      <name val="Arial"/>
      <family val="2"/>
      <charset val="238"/>
    </font>
    <font>
      <b/>
      <i/>
      <u/>
      <sz val="11"/>
      <color indexed="8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indexed="62"/>
      <name val="Arial"/>
      <family val="2"/>
      <charset val="238"/>
    </font>
    <font>
      <i/>
      <sz val="10"/>
      <color indexed="23"/>
      <name val="Arial"/>
      <family val="2"/>
      <charset val="238"/>
    </font>
    <font>
      <b/>
      <sz val="10"/>
      <color indexed="52"/>
      <name val="Arial"/>
      <family val="2"/>
      <charset val="238"/>
    </font>
    <font>
      <b/>
      <sz val="10"/>
      <color indexed="63"/>
      <name val="Arial"/>
      <family val="2"/>
      <charset val="238"/>
    </font>
    <font>
      <b/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8"/>
      <name val="Arial"/>
      <family val="2"/>
      <charset val="238"/>
    </font>
    <font>
      <sz val="11"/>
      <name val="Arial CE"/>
      <charset val="238"/>
    </font>
    <font>
      <sz val="8"/>
      <name val="Arial"/>
      <family val="2"/>
      <charset val="238"/>
    </font>
    <font>
      <b/>
      <sz val="11"/>
      <name val="Arial CE"/>
      <charset val="238"/>
    </font>
    <font>
      <b/>
      <sz val="11"/>
      <color indexed="8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sz val="13"/>
      <color indexed="8"/>
      <name val="Arial CE"/>
      <family val="2"/>
      <charset val="238"/>
    </font>
    <font>
      <sz val="11"/>
      <color indexed="8"/>
      <name val="Arial CE"/>
      <charset val="238"/>
    </font>
    <font>
      <b/>
      <sz val="13"/>
      <color indexed="8"/>
      <name val="Arial CE"/>
      <charset val="238"/>
    </font>
    <font>
      <sz val="13"/>
      <color indexed="8"/>
      <name val="Arial CE"/>
      <family val="2"/>
      <charset val="238"/>
    </font>
    <font>
      <b/>
      <sz val="14"/>
      <color indexed="8"/>
      <name val="Arial CE"/>
      <charset val="238"/>
    </font>
    <font>
      <b/>
      <sz val="14"/>
      <name val="Arial CE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b/>
      <sz val="10"/>
      <name val="Arial CE"/>
      <charset val="238"/>
    </font>
    <font>
      <sz val="8"/>
      <name val="Arial CE"/>
      <charset val="238"/>
    </font>
    <font>
      <b/>
      <sz val="16"/>
      <name val="Arial CE"/>
      <charset val="238"/>
    </font>
    <font>
      <sz val="9"/>
      <name val="Arial CE"/>
      <charset val="238"/>
    </font>
    <font>
      <b/>
      <i/>
      <sz val="11"/>
      <color indexed="14"/>
      <name val="Arial CE"/>
      <charset val="238"/>
    </font>
    <font>
      <sz val="11"/>
      <color indexed="14"/>
      <name val="Arial CE"/>
      <charset val="238"/>
    </font>
    <font>
      <b/>
      <sz val="11"/>
      <color indexed="8"/>
      <name val="Arial CE"/>
      <charset val="238"/>
    </font>
    <font>
      <sz val="11"/>
      <color indexed="12"/>
      <name val="Arial CE"/>
      <charset val="238"/>
    </font>
    <font>
      <sz val="12"/>
      <name val="Arial CE"/>
      <charset val="238"/>
    </font>
    <font>
      <sz val="6"/>
      <name val="Arial CE"/>
      <charset val="238"/>
    </font>
    <font>
      <b/>
      <sz val="12"/>
      <name val="Arial CE"/>
      <family val="2"/>
      <charset val="238"/>
    </font>
    <font>
      <b/>
      <sz val="8"/>
      <name val="Arial CE"/>
      <charset val="238"/>
    </font>
    <font>
      <b/>
      <sz val="6"/>
      <name val="Arial"/>
      <family val="2"/>
      <charset val="238"/>
    </font>
    <font>
      <b/>
      <i/>
      <sz val="8"/>
      <name val="Arial CE"/>
      <family val="2"/>
      <charset val="238"/>
    </font>
    <font>
      <b/>
      <sz val="16"/>
      <name val="Arial CE"/>
      <family val="2"/>
      <charset val="238"/>
    </font>
    <font>
      <b/>
      <sz val="12"/>
      <name val="Arial"/>
      <family val="2"/>
    </font>
    <font>
      <b/>
      <sz val="10"/>
      <name val="Arial"/>
      <family val="2"/>
    </font>
    <font>
      <sz val="9"/>
      <name val="Arial CE"/>
      <family val="2"/>
      <charset val="238"/>
    </font>
    <font>
      <sz val="6"/>
      <name val="Arial CE"/>
      <family val="2"/>
      <charset val="238"/>
    </font>
    <font>
      <i/>
      <sz val="8"/>
      <name val="Arial CE"/>
      <family val="2"/>
      <charset val="238"/>
    </font>
    <font>
      <sz val="8"/>
      <name val="Arial CE"/>
      <family val="2"/>
      <charset val="238"/>
    </font>
    <font>
      <u/>
      <sz val="9"/>
      <name val="Arial CE"/>
      <charset val="238"/>
    </font>
    <font>
      <u/>
      <sz val="8"/>
      <name val="Arial CE"/>
      <charset val="238"/>
    </font>
    <font>
      <b/>
      <sz val="8"/>
      <name val="Arial CE"/>
      <family val="2"/>
      <charset val="238"/>
    </font>
    <font>
      <sz val="12"/>
      <color indexed="8"/>
      <name val="Arial CE"/>
      <family val="2"/>
      <charset val="238"/>
    </font>
    <font>
      <sz val="9"/>
      <color indexed="8"/>
      <name val="Arial"/>
      <family val="2"/>
      <charset val="238"/>
    </font>
    <font>
      <sz val="11"/>
      <name val="Comic Sans MS"/>
      <family val="4"/>
      <charset val="238"/>
    </font>
    <font>
      <sz val="11"/>
      <color indexed="8"/>
      <name val="Comic Sans MS"/>
      <family val="4"/>
      <charset val="238"/>
    </font>
    <font>
      <sz val="9"/>
      <name val="Comic Sans MS"/>
      <family val="4"/>
      <charset val="238"/>
    </font>
    <font>
      <sz val="9"/>
      <name val="Arial"/>
      <family val="2"/>
    </font>
    <font>
      <sz val="9"/>
      <color indexed="8"/>
      <name val="Calibri"/>
      <family val="2"/>
      <charset val="238"/>
    </font>
    <font>
      <i/>
      <sz val="9"/>
      <name val="Arial CE"/>
      <family val="2"/>
      <charset val="238"/>
    </font>
    <font>
      <b/>
      <sz val="9"/>
      <name val="Arial CE"/>
      <family val="2"/>
      <charset val="238"/>
    </font>
    <font>
      <b/>
      <i/>
      <sz val="12"/>
      <name val="Arial CE"/>
      <family val="2"/>
      <charset val="238"/>
    </font>
    <font>
      <b/>
      <sz val="14"/>
      <name val="Arial CE"/>
      <family val="2"/>
      <charset val="238"/>
    </font>
    <font>
      <sz val="9"/>
      <color indexed="8"/>
      <name val="Arial CE"/>
      <family val="2"/>
      <charset val="238"/>
    </font>
    <font>
      <sz val="10"/>
      <name val="Arial"/>
      <family val="2"/>
      <charset val="238"/>
    </font>
    <font>
      <i/>
      <sz val="8"/>
      <name val="Arial CE"/>
    </font>
    <font>
      <sz val="9"/>
      <name val="Arial"/>
      <family val="2"/>
      <charset val="238"/>
    </font>
    <font>
      <sz val="11"/>
      <name val="Calibri"/>
      <family val="2"/>
      <charset val="238"/>
    </font>
    <font>
      <sz val="10"/>
      <color indexed="8"/>
      <name val="Arial CE1"/>
      <charset val="238"/>
    </font>
    <font>
      <sz val="10"/>
      <color indexed="12"/>
      <name val="Arial CE"/>
      <family val="2"/>
      <charset val="238"/>
    </font>
    <font>
      <sz val="9"/>
      <name val="Arial"/>
      <family val="2"/>
      <charset val="238"/>
    </font>
    <font>
      <b/>
      <sz val="18"/>
      <name val="Arial CE"/>
      <charset val="238"/>
    </font>
    <font>
      <b/>
      <sz val="14"/>
      <name val="Comic Sans MS"/>
      <family val="4"/>
      <charset val="238"/>
    </font>
    <font>
      <sz val="10"/>
      <name val="Comic Sans MS"/>
      <family val="4"/>
      <charset val="238"/>
    </font>
    <font>
      <sz val="8"/>
      <name val="Comic Sans MS"/>
      <family val="4"/>
      <charset val="238"/>
    </font>
    <font>
      <sz val="9"/>
      <color indexed="8"/>
      <name val="Comic Sans MS"/>
      <family val="4"/>
      <charset val="238"/>
    </font>
    <font>
      <b/>
      <sz val="16"/>
      <name val="Comic Sans MS"/>
      <family val="4"/>
      <charset val="238"/>
    </font>
    <font>
      <b/>
      <sz val="10"/>
      <name val="Comic Sans MS"/>
      <family val="4"/>
      <charset val="238"/>
    </font>
    <font>
      <i/>
      <sz val="8"/>
      <name val="Comic Sans MS"/>
      <family val="4"/>
      <charset val="238"/>
    </font>
    <font>
      <i/>
      <sz val="8"/>
      <color indexed="8"/>
      <name val="Arial"/>
      <family val="2"/>
      <charset val="238"/>
    </font>
    <font>
      <i/>
      <sz val="9"/>
      <color indexed="8"/>
      <name val="Arial"/>
      <family val="2"/>
      <charset val="238"/>
    </font>
    <font>
      <i/>
      <sz val="9"/>
      <name val="Comic Sans MS"/>
      <family val="4"/>
      <charset val="238"/>
    </font>
    <font>
      <b/>
      <sz val="9"/>
      <name val="Comic Sans MS"/>
      <family val="4"/>
      <charset val="238"/>
    </font>
    <font>
      <sz val="10"/>
      <name val="Arial"/>
      <family val="2"/>
      <charset val="1"/>
    </font>
    <font>
      <i/>
      <sz val="10"/>
      <name val="Arial CE"/>
      <family val="2"/>
      <charset val="238"/>
    </font>
    <font>
      <sz val="9"/>
      <name val="Calibri"/>
      <family val="2"/>
      <charset val="238"/>
    </font>
    <font>
      <i/>
      <sz val="10"/>
      <name val="Comic Sans MS"/>
      <family val="4"/>
      <charset val="238"/>
    </font>
    <font>
      <sz val="8"/>
      <color indexed="8"/>
      <name val="Arial"/>
      <family val="2"/>
      <charset val="238"/>
    </font>
    <font>
      <b/>
      <i/>
      <sz val="8"/>
      <name val="Arial CE"/>
      <charset val="238"/>
    </font>
    <font>
      <b/>
      <i/>
      <sz val="9"/>
      <name val="Arial CE"/>
      <charset val="238"/>
    </font>
    <font>
      <sz val="9"/>
      <name val="Arial"/>
      <family val="2"/>
      <charset val="1"/>
    </font>
    <font>
      <sz val="10"/>
      <name val="Arial CE"/>
      <charset val="238"/>
    </font>
    <font>
      <sz val="10"/>
      <name val="Arimo"/>
    </font>
    <font>
      <sz val="9"/>
      <name val="Arimo"/>
    </font>
    <font>
      <i/>
      <sz val="9"/>
      <name val="Arimo"/>
    </font>
    <font>
      <sz val="8"/>
      <name val="Arimo"/>
    </font>
    <font>
      <i/>
      <sz val="8"/>
      <name val="Arimo"/>
    </font>
    <font>
      <b/>
      <sz val="10"/>
      <name val="Arimo"/>
    </font>
    <font>
      <u/>
      <sz val="10"/>
      <color indexed="12"/>
      <name val="Arimo"/>
    </font>
    <font>
      <b/>
      <sz val="14"/>
      <name val="Arimo"/>
    </font>
    <font>
      <sz val="5"/>
      <color indexed="8"/>
      <name val="Arial"/>
      <family val="2"/>
      <charset val="238"/>
    </font>
    <font>
      <sz val="5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color rgb="FF000000"/>
      <name val="Arial CE"/>
      <charset val="238"/>
    </font>
    <font>
      <u/>
      <sz val="10"/>
      <color rgb="FF0000FF"/>
      <name val="Arial CE"/>
      <charset val="238"/>
    </font>
    <font>
      <b/>
      <i/>
      <sz val="16"/>
      <color theme="1"/>
      <name val="Arial"/>
      <family val="2"/>
      <charset val="238"/>
    </font>
    <font>
      <b/>
      <i/>
      <sz val="16"/>
      <color rgb="FF000000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10"/>
      <color theme="10"/>
      <name val="Arial CE"/>
      <charset val="238"/>
    </font>
    <font>
      <sz val="10"/>
      <color theme="1"/>
      <name val="Arial CE"/>
      <charset val="238"/>
    </font>
    <font>
      <sz val="10"/>
      <color rgb="FF000000"/>
      <name val="Arial"/>
      <family val="2"/>
      <charset val="238"/>
    </font>
    <font>
      <sz val="11"/>
      <color theme="1"/>
      <name val="Arial"/>
      <family val="2"/>
      <charset val="238"/>
    </font>
    <font>
      <sz val="12"/>
      <color rgb="FF000000"/>
      <name val="Arial"/>
      <family val="2"/>
      <charset val="238"/>
    </font>
    <font>
      <sz val="10"/>
      <color rgb="FF000000"/>
      <name val="Calibri"/>
      <family val="2"/>
      <charset val="238"/>
      <scheme val="minor"/>
    </font>
    <font>
      <b/>
      <i/>
      <u/>
      <sz val="11"/>
      <color theme="1"/>
      <name val="Arial"/>
      <family val="2"/>
      <charset val="238"/>
    </font>
    <font>
      <b/>
      <i/>
      <u/>
      <sz val="12"/>
      <color rgb="FF000000"/>
      <name val="Arial"/>
      <family val="2"/>
      <charset val="238"/>
    </font>
    <font>
      <sz val="9"/>
      <color rgb="FF000000"/>
      <name val="Arial CE"/>
      <charset val="238"/>
    </font>
    <font>
      <sz val="9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u/>
      <sz val="10"/>
      <color rgb="FF0000FF"/>
      <name val="Arial CE"/>
      <family val="2"/>
      <charset val="238"/>
    </font>
    <font>
      <sz val="11"/>
      <color rgb="FF000000"/>
      <name val="Calibri"/>
      <family val="2"/>
      <charset val="238"/>
    </font>
    <font>
      <sz val="10"/>
      <color rgb="FF00000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5"/>
      <color rgb="FF000000"/>
      <name val="Arial"/>
      <family val="2"/>
      <charset val="238"/>
    </font>
    <font>
      <sz val="10"/>
      <color rgb="FF0000FF"/>
      <name val="Arial CE"/>
      <family val="2"/>
      <charset val="238"/>
    </font>
    <font>
      <sz val="11"/>
      <color rgb="FF92D050"/>
      <name val="Calibri"/>
      <family val="2"/>
      <charset val="238"/>
    </font>
    <font>
      <sz val="11"/>
      <color rgb="FFFF0000"/>
      <name val="Calibri"/>
      <family val="2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u/>
      <sz val="11"/>
      <color rgb="FF0000FF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theme="1"/>
      <name val="Arial CE"/>
      <charset val="238"/>
    </font>
    <font>
      <sz val="9"/>
      <color theme="1"/>
      <name val="Arial CE"/>
      <charset val="238"/>
    </font>
    <font>
      <sz val="8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4"/>
      <color theme="1"/>
      <name val="Arial"/>
      <family val="2"/>
      <charset val="238"/>
    </font>
    <font>
      <b/>
      <sz val="11"/>
      <name val="Arimo"/>
      <charset val="238"/>
    </font>
    <font>
      <sz val="11"/>
      <name val="Arial CE"/>
      <family val="2"/>
      <charset val="238"/>
    </font>
    <font>
      <sz val="14"/>
      <color indexed="8"/>
      <name val="Arial CE"/>
      <charset val="238"/>
    </font>
    <font>
      <sz val="14"/>
      <name val="Arial CE"/>
      <charset val="238"/>
    </font>
    <font>
      <sz val="13"/>
      <color rgb="FF000000"/>
      <name val="Comic Sans MS"/>
      <family val="4"/>
      <charset val="238"/>
    </font>
    <font>
      <b/>
      <i/>
      <sz val="14"/>
      <color indexed="14"/>
      <name val="Arial CE"/>
      <charset val="238"/>
    </font>
    <font>
      <sz val="11"/>
      <name val="Arimo"/>
      <charset val="238"/>
    </font>
    <font>
      <sz val="12"/>
      <name val="Arial CE"/>
      <family val="2"/>
      <charset val="238"/>
    </font>
    <font>
      <sz val="12"/>
      <name val="Comic Sans MS"/>
      <family val="4"/>
      <charset val="238"/>
    </font>
    <font>
      <sz val="12"/>
      <name val="Arial"/>
      <family val="2"/>
      <charset val="238"/>
    </font>
    <font>
      <sz val="14"/>
      <name val="Arimo"/>
      <charset val="238"/>
    </font>
    <font>
      <b/>
      <sz val="10"/>
      <color theme="1"/>
      <name val="Arial"/>
      <family val="2"/>
      <charset val="238"/>
    </font>
    <font>
      <sz val="10"/>
      <color indexed="14"/>
      <name val="Arial CE"/>
      <charset val="238"/>
    </font>
    <font>
      <sz val="16"/>
      <name val="Arial CE"/>
      <charset val="238"/>
    </font>
    <font>
      <sz val="11"/>
      <color theme="1"/>
      <name val="Liberation Sans"/>
      <charset val="238"/>
    </font>
    <font>
      <b/>
      <sz val="10"/>
      <color rgb="FF000000"/>
      <name val="Liberation Sans"/>
      <charset val="238"/>
    </font>
    <font>
      <sz val="10"/>
      <color rgb="FFFFFFFF"/>
      <name val="Liberation Sans"/>
      <charset val="238"/>
    </font>
    <font>
      <sz val="10"/>
      <color rgb="FFCC0000"/>
      <name val="Liberation Sans"/>
      <charset val="238"/>
    </font>
    <font>
      <b/>
      <sz val="10"/>
      <color rgb="FFFFFFFF"/>
      <name val="Liberation Sans"/>
      <charset val="238"/>
    </font>
    <font>
      <i/>
      <sz val="10"/>
      <color rgb="FF808080"/>
      <name val="Liberation Sans"/>
      <charset val="238"/>
    </font>
    <font>
      <sz val="10"/>
      <color rgb="FF006600"/>
      <name val="Liberation Sans"/>
      <charset val="238"/>
    </font>
    <font>
      <b/>
      <sz val="24"/>
      <color rgb="FF000000"/>
      <name val="Liberation Sans"/>
      <charset val="238"/>
    </font>
    <font>
      <sz val="18"/>
      <color rgb="FF000000"/>
      <name val="Liberation Sans"/>
      <charset val="238"/>
    </font>
    <font>
      <sz val="12"/>
      <color rgb="FF000000"/>
      <name val="Liberation Sans"/>
      <charset val="238"/>
    </font>
    <font>
      <sz val="10"/>
      <color rgb="FF996600"/>
      <name val="Liberation Sans"/>
      <charset val="238"/>
    </font>
    <font>
      <sz val="10"/>
      <color rgb="FF333333"/>
      <name val="Liberation Sans"/>
      <charset val="238"/>
    </font>
    <font>
      <b/>
      <sz val="14"/>
      <color rgb="FF000000"/>
      <name val="Arimo"/>
      <charset val="238"/>
    </font>
    <font>
      <sz val="10"/>
      <color rgb="FF000000"/>
      <name val="Arimo"/>
      <charset val="238"/>
    </font>
    <font>
      <sz val="8"/>
      <color rgb="FF000000"/>
      <name val="Arimo"/>
      <charset val="238"/>
    </font>
    <font>
      <b/>
      <sz val="10"/>
      <color rgb="FF000000"/>
      <name val="Arimo"/>
      <charset val="238"/>
    </font>
    <font>
      <i/>
      <sz val="8"/>
      <color rgb="FF000000"/>
      <name val="Arimo"/>
      <charset val="238"/>
    </font>
    <font>
      <u/>
      <sz val="10"/>
      <color rgb="FF0000FF"/>
      <name val="Arimo"/>
      <charset val="238"/>
    </font>
    <font>
      <i/>
      <sz val="9"/>
      <color rgb="FF000000"/>
      <name val="Arimo"/>
      <charset val="238"/>
    </font>
    <font>
      <sz val="9"/>
      <color rgb="FF000000"/>
      <name val="Arimo"/>
      <charset val="238"/>
    </font>
    <font>
      <sz val="14"/>
      <color theme="1"/>
      <name val="Liberation Sans"/>
      <charset val="238"/>
    </font>
    <font>
      <sz val="14"/>
      <color theme="1"/>
      <name val="Arial CE"/>
      <charset val="238"/>
    </font>
    <font>
      <i/>
      <sz val="14"/>
      <name val="Arial CE"/>
      <family val="2"/>
      <charset val="238"/>
    </font>
    <font>
      <sz val="14"/>
      <color rgb="FF000000"/>
      <name val="Arial CE"/>
      <charset val="238"/>
    </font>
    <font>
      <sz val="14"/>
      <color rgb="FF000000"/>
      <name val="Arial"/>
      <family val="2"/>
      <charset val="238"/>
    </font>
    <font>
      <sz val="14"/>
      <color rgb="FF000000"/>
      <name val="Arimo"/>
      <charset val="238"/>
    </font>
    <font>
      <sz val="10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color rgb="FF000000"/>
      <name val="&quot;Comic Sans MS&quot;"/>
      <charset val="1"/>
    </font>
    <font>
      <sz val="10"/>
      <color rgb="FF000000"/>
      <name val="Calibri"/>
      <family val="2"/>
      <charset val="238"/>
      <scheme val="minor"/>
    </font>
    <font>
      <sz val="9"/>
      <color rgb="FF000000"/>
      <name val="Comic Sans MS"/>
      <family val="4"/>
      <charset val="238"/>
    </font>
    <font>
      <sz val="11"/>
      <color rgb="FF000000"/>
      <name val="Comic Sans MS"/>
      <family val="4"/>
      <charset val="238"/>
    </font>
    <font>
      <b/>
      <sz val="14"/>
      <color rgb="FFFF0000"/>
      <name val="Comic Sans MS"/>
      <family val="4"/>
      <charset val="238"/>
    </font>
    <font>
      <sz val="11"/>
      <color rgb="FFFF0000"/>
      <name val="Calibri"/>
      <family val="2"/>
      <charset val="238"/>
      <scheme val="minor"/>
    </font>
    <font>
      <b/>
      <sz val="14"/>
      <color theme="1"/>
      <name val="Arial CE1"/>
      <charset val="238"/>
    </font>
    <font>
      <sz val="8"/>
      <color theme="1"/>
      <name val="Arial CE1"/>
      <charset val="238"/>
    </font>
    <font>
      <b/>
      <sz val="10"/>
      <color theme="1"/>
      <name val="Arial CE1"/>
      <charset val="238"/>
    </font>
    <font>
      <i/>
      <sz val="8"/>
      <color theme="1"/>
      <name val="Arial CE1"/>
      <charset val="238"/>
    </font>
    <font>
      <sz val="10"/>
      <color rgb="FF0000FF"/>
      <name val="Arial CE1"/>
      <charset val="238"/>
    </font>
    <font>
      <i/>
      <sz val="9"/>
      <color theme="1"/>
      <name val="Arial CE1"/>
      <charset val="238"/>
    </font>
    <font>
      <sz val="9"/>
      <color theme="1"/>
      <name val="Arial CE1"/>
      <charset val="238"/>
    </font>
    <font>
      <sz val="10"/>
      <color theme="1"/>
      <name val="Arial CE1"/>
      <charset val="238"/>
    </font>
    <font>
      <b/>
      <sz val="9"/>
      <color theme="1"/>
      <name val="Arial CE1"/>
      <charset val="238"/>
    </font>
    <font>
      <sz val="11"/>
      <color rgb="FF0000FF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rgb="FF0000FF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2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i/>
      <sz val="12"/>
      <color rgb="FF000000"/>
      <name val="Calibri"/>
      <family val="2"/>
      <charset val="238"/>
    </font>
    <font>
      <u/>
      <sz val="12"/>
      <color rgb="FF0000FF"/>
      <name val="Calibri"/>
      <family val="2"/>
      <charset val="238"/>
    </font>
    <font>
      <sz val="9"/>
      <color rgb="FF000000"/>
      <name val="Comic Sans MS"/>
      <family val="4"/>
      <charset val="238"/>
    </font>
    <font>
      <sz val="11"/>
      <color rgb="FF000000"/>
      <name val="Comic Sans MS"/>
      <family val="4"/>
      <charset val="238"/>
    </font>
    <font>
      <sz val="9"/>
      <color rgb="FF000000"/>
      <name val="Calibri"/>
      <family val="2"/>
      <charset val="238"/>
    </font>
    <font>
      <sz val="11"/>
      <color rgb="FF000000"/>
      <name val="Arial CE"/>
      <charset val="238"/>
    </font>
    <font>
      <b/>
      <sz val="12"/>
      <color indexed="8"/>
      <name val="Arial CE"/>
      <charset val="238"/>
    </font>
    <font>
      <sz val="2"/>
      <name val="Arial CE"/>
      <charset val="238"/>
    </font>
    <font>
      <b/>
      <sz val="12"/>
      <name val="Comic Sans MS"/>
      <family val="4"/>
      <charset val="238"/>
    </font>
    <font>
      <i/>
      <sz val="9"/>
      <name val="Arial CE"/>
      <charset val="238"/>
    </font>
    <font>
      <sz val="9"/>
      <color rgb="FF151515"/>
      <name val="Arial"/>
      <family val="2"/>
      <charset val="238"/>
    </font>
    <font>
      <b/>
      <sz val="20"/>
      <name val="Arial CE"/>
      <charset val="238"/>
    </font>
    <font>
      <sz val="12"/>
      <name val="Arimo"/>
    </font>
    <font>
      <i/>
      <sz val="10"/>
      <name val="Arimo"/>
    </font>
    <font>
      <i/>
      <sz val="10"/>
      <name val="Arial CE"/>
    </font>
    <font>
      <sz val="10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rgb="FF000000"/>
      <name val="Arial"/>
      <family val="2"/>
      <charset val="238"/>
    </font>
    <font>
      <i/>
      <sz val="9"/>
      <color rgb="FF000000"/>
      <name val="Arial"/>
      <family val="2"/>
      <charset val="238"/>
    </font>
    <font>
      <u/>
      <sz val="9"/>
      <color rgb="FF0000FF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9"/>
      <color rgb="FF000000"/>
      <name val="&quot;Comic Sans MS&quot;"/>
      <charset val="1"/>
    </font>
    <font>
      <b/>
      <sz val="11"/>
      <color rgb="FF000000"/>
      <name val="&quot;Comic Sans MS&quot;"/>
      <charset val="1"/>
    </font>
    <font>
      <sz val="9"/>
      <name val="Arimo"/>
      <family val="2"/>
      <charset val="238"/>
    </font>
    <font>
      <sz val="10"/>
      <name val="Arimo"/>
      <family val="2"/>
      <charset val="238"/>
    </font>
    <font>
      <u/>
      <sz val="10"/>
      <color rgb="FF0563C1"/>
      <name val="Arial CE"/>
      <charset val="238"/>
    </font>
    <font>
      <sz val="10"/>
      <color rgb="FF0000FF"/>
      <name val="Arial CE"/>
      <charset val="238"/>
    </font>
    <font>
      <u/>
      <sz val="10"/>
      <color rgb="FF0000FF"/>
      <name val="Arimo"/>
    </font>
    <font>
      <u/>
      <sz val="11"/>
      <color theme="10"/>
      <name val="Calibri"/>
      <family val="2"/>
      <charset val="238"/>
    </font>
    <font>
      <sz val="10"/>
      <color rgb="FF00000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u/>
      <sz val="10"/>
      <color rgb="FF0000FF"/>
      <name val="Arial"/>
      <family val="2"/>
      <charset val="238"/>
    </font>
    <font>
      <sz val="10"/>
      <color rgb="FF000000"/>
      <name val="Arial"/>
      <family val="2"/>
      <charset val="238"/>
    </font>
    <font>
      <i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5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9"/>
      <color rgb="FF000000"/>
      <name val="Arial"/>
      <family val="2"/>
      <charset val="238"/>
    </font>
    <font>
      <b/>
      <i/>
      <sz val="12"/>
      <color theme="1"/>
      <name val="Arial"/>
      <family val="2"/>
      <charset val="238"/>
    </font>
    <font>
      <i/>
      <sz val="8"/>
      <color theme="1"/>
      <name val="Arial CE"/>
    </font>
    <font>
      <sz val="14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sz val="14"/>
      <color rgb="FF151515"/>
      <name val="Calibri"/>
      <family val="2"/>
      <charset val="238"/>
      <scheme val="minor"/>
    </font>
    <font>
      <b/>
      <sz val="12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6"/>
      <name val="Arial"/>
      <family val="2"/>
      <charset val="238"/>
    </font>
    <font>
      <sz val="12"/>
      <color indexed="8"/>
      <name val="Arial CE"/>
      <charset val="238"/>
    </font>
    <font>
      <sz val="12"/>
      <color indexed="12"/>
      <name val="Arial CE"/>
      <charset val="238"/>
    </font>
    <font>
      <sz val="12"/>
      <color theme="1"/>
      <name val="Arial"/>
      <family val="2"/>
      <charset val="238"/>
    </font>
    <font>
      <i/>
      <sz val="12"/>
      <color indexed="14"/>
      <name val="Arial CE"/>
      <charset val="238"/>
    </font>
    <font>
      <sz val="18"/>
      <name val="Arial CE"/>
      <charset val="238"/>
    </font>
    <font>
      <sz val="12"/>
      <color indexed="14"/>
      <name val="Arial CE"/>
      <charset val="238"/>
    </font>
    <font>
      <b/>
      <sz val="22"/>
      <name val="Arial"/>
      <family val="2"/>
      <charset val="238"/>
    </font>
    <font>
      <sz val="6"/>
      <name val="Arial"/>
      <family val="2"/>
      <charset val="238"/>
    </font>
    <font>
      <b/>
      <sz val="26"/>
      <color indexed="8"/>
      <name val="Arial CE"/>
      <charset val="238"/>
    </font>
    <font>
      <b/>
      <sz val="28"/>
      <color indexed="8"/>
      <name val="Arial CE"/>
      <family val="2"/>
      <charset val="238"/>
    </font>
    <font>
      <b/>
      <sz val="9"/>
      <name val="Arial CE"/>
      <charset val="238"/>
    </font>
    <font>
      <sz val="9"/>
      <color theme="1"/>
      <name val="Arial CE"/>
      <family val="2"/>
      <charset val="238"/>
    </font>
    <font>
      <b/>
      <i/>
      <sz val="8"/>
      <name val="Arial"/>
      <family val="2"/>
      <charset val="238"/>
    </font>
    <font>
      <b/>
      <sz val="4"/>
      <name val="Arial"/>
      <family val="2"/>
      <charset val="238"/>
    </font>
    <font>
      <sz val="18"/>
      <color indexed="8"/>
      <name val="Arial CE"/>
      <charset val="238"/>
    </font>
    <font>
      <b/>
      <sz val="18"/>
      <color indexed="8"/>
      <name val="Arial CE"/>
      <charset val="238"/>
    </font>
  </fonts>
  <fills count="74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0"/>
        <bgColor indexed="51"/>
      </patternFill>
    </fill>
    <fill>
      <patternFill patternType="solid">
        <fgColor indexed="13"/>
        <bgColor indexed="34"/>
      </patternFill>
    </fill>
    <fill>
      <patternFill patternType="solid">
        <fgColor indexed="40"/>
        <bgColor indexed="49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0000"/>
        <bgColor rgb="FFFF0000"/>
      </patternFill>
    </fill>
    <fill>
      <patternFill patternType="solid">
        <fgColor rgb="FF0070C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D9D9D9"/>
        <bgColor rgb="FFDDDDDD"/>
      </patternFill>
    </fill>
    <fill>
      <patternFill patternType="solid">
        <fgColor rgb="FFDDDDDD"/>
        <bgColor rgb="FFD9D9D9"/>
      </patternFill>
    </fill>
    <fill>
      <patternFill patternType="solid">
        <fgColor rgb="FFFFC000"/>
        <bgColor indexed="13"/>
      </patternFill>
    </fill>
    <fill>
      <patternFill patternType="solid">
        <fgColor rgb="FF92D050"/>
        <bgColor indexed="13"/>
      </patternFill>
    </fill>
    <fill>
      <patternFill patternType="solid">
        <fgColor rgb="FFFF0000"/>
        <bgColor indexed="60"/>
      </patternFill>
    </fill>
    <fill>
      <patternFill patternType="solid">
        <fgColor rgb="FF00B0F0"/>
        <bgColor indexed="34"/>
      </patternFill>
    </fill>
    <fill>
      <patternFill patternType="solid">
        <fgColor rgb="FF00B0F0"/>
        <bgColor indexed="13"/>
      </patternFill>
    </fill>
    <fill>
      <patternFill patternType="solid">
        <fgColor rgb="FF00B0F0"/>
        <bgColor indexed="49"/>
      </patternFill>
    </fill>
    <fill>
      <patternFill patternType="solid">
        <fgColor rgb="FF92D050"/>
        <bgColor indexed="49"/>
      </patternFill>
    </fill>
    <fill>
      <patternFill patternType="solid">
        <fgColor rgb="FFFFC000"/>
        <bgColor indexed="49"/>
      </patternFill>
    </fill>
    <fill>
      <patternFill patternType="solid">
        <fgColor rgb="FF92D050"/>
        <b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34"/>
      </patternFill>
    </fill>
    <fill>
      <patternFill patternType="solid">
        <fgColor rgb="FF92D050"/>
        <bgColor indexed="34"/>
      </patternFill>
    </fill>
    <fill>
      <patternFill patternType="solid">
        <fgColor rgb="FF00B0F0"/>
        <bgColor indexed="60"/>
      </patternFill>
    </fill>
    <fill>
      <patternFill patternType="solid">
        <fgColor rgb="FFFFFF00"/>
        <bgColor indexed="60"/>
      </patternFill>
    </fill>
    <fill>
      <patternFill patternType="solid">
        <fgColor theme="5" tint="0.39997558519241921"/>
        <bgColor indexed="49"/>
      </patternFill>
    </fill>
    <fill>
      <patternFill patternType="solid">
        <fgColor rgb="FFC00000"/>
        <bgColor indexed="64"/>
      </patternFill>
    </fill>
  </fills>
  <borders count="290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</borders>
  <cellStyleXfs count="4375">
    <xf numFmtId="0" fontId="0" fillId="0" borderId="0"/>
    <xf numFmtId="0" fontId="44" fillId="2" borderId="0" applyNumberFormat="0" applyAlignment="0" applyProtection="0"/>
    <xf numFmtId="0" fontId="44" fillId="2" borderId="0" applyNumberFormat="0" applyAlignment="0" applyProtection="0"/>
    <xf numFmtId="0" fontId="44" fillId="2" borderId="0" applyNumberFormat="0" applyAlignment="0" applyProtection="0"/>
    <xf numFmtId="0" fontId="44" fillId="2" borderId="0" applyNumberFormat="0" applyAlignment="0" applyProtection="0"/>
    <xf numFmtId="0" fontId="44" fillId="2" borderId="0" applyNumberFormat="0" applyAlignment="0" applyProtection="0"/>
    <xf numFmtId="0" fontId="44" fillId="2" borderId="0" applyNumberFormat="0" applyAlignment="0" applyProtection="0"/>
    <xf numFmtId="0" fontId="44" fillId="2" borderId="0" applyNumberFormat="0" applyAlignment="0" applyProtection="0"/>
    <xf numFmtId="0" fontId="44" fillId="2" borderId="0" applyNumberFormat="0" applyAlignment="0" applyProtection="0"/>
    <xf numFmtId="0" fontId="44" fillId="2" borderId="0" applyNumberFormat="0" applyAlignment="0" applyProtection="0"/>
    <xf numFmtId="0" fontId="44" fillId="2" borderId="0" applyNumberFormat="0" applyAlignment="0" applyProtection="0"/>
    <xf numFmtId="0" fontId="44" fillId="2" borderId="0" applyNumberFormat="0" applyAlignment="0" applyProtection="0"/>
    <xf numFmtId="0" fontId="44" fillId="2" borderId="0" applyNumberFormat="0" applyAlignment="0" applyProtection="0"/>
    <xf numFmtId="0" fontId="44" fillId="3" borderId="0" applyNumberFormat="0" applyAlignment="0" applyProtection="0"/>
    <xf numFmtId="0" fontId="44" fillId="3" borderId="0" applyNumberFormat="0" applyAlignment="0" applyProtection="0"/>
    <xf numFmtId="0" fontId="44" fillId="3" borderId="0" applyNumberFormat="0" applyAlignment="0" applyProtection="0"/>
    <xf numFmtId="0" fontId="44" fillId="3" borderId="0" applyNumberFormat="0" applyAlignment="0" applyProtection="0"/>
    <xf numFmtId="0" fontId="44" fillId="3" borderId="0" applyNumberFormat="0" applyAlignment="0" applyProtection="0"/>
    <xf numFmtId="0" fontId="44" fillId="3" borderId="0" applyNumberFormat="0" applyAlignment="0" applyProtection="0"/>
    <xf numFmtId="0" fontId="44" fillId="3" borderId="0" applyNumberFormat="0" applyAlignment="0" applyProtection="0"/>
    <xf numFmtId="0" fontId="44" fillId="3" borderId="0" applyNumberFormat="0" applyAlignment="0" applyProtection="0"/>
    <xf numFmtId="0" fontId="44" fillId="3" borderId="0" applyNumberFormat="0" applyAlignment="0" applyProtection="0"/>
    <xf numFmtId="0" fontId="44" fillId="3" borderId="0" applyNumberFormat="0" applyAlignment="0" applyProtection="0"/>
    <xf numFmtId="0" fontId="44" fillId="3" borderId="0" applyNumberFormat="0" applyAlignment="0" applyProtection="0"/>
    <xf numFmtId="0" fontId="44" fillId="3" borderId="0" applyNumberFormat="0" applyAlignment="0" applyProtection="0"/>
    <xf numFmtId="0" fontId="44" fillId="4" borderId="0" applyNumberFormat="0" applyAlignment="0" applyProtection="0"/>
    <xf numFmtId="0" fontId="44" fillId="4" borderId="0" applyNumberFormat="0" applyAlignment="0" applyProtection="0"/>
    <xf numFmtId="0" fontId="44" fillId="4" borderId="0" applyNumberFormat="0" applyAlignment="0" applyProtection="0"/>
    <xf numFmtId="0" fontId="44" fillId="4" borderId="0" applyNumberFormat="0" applyAlignment="0" applyProtection="0"/>
    <xf numFmtId="0" fontId="44" fillId="4" borderId="0" applyNumberFormat="0" applyAlignment="0" applyProtection="0"/>
    <xf numFmtId="0" fontId="44" fillId="4" borderId="0" applyNumberFormat="0" applyAlignment="0" applyProtection="0"/>
    <xf numFmtId="0" fontId="44" fillId="4" borderId="0" applyNumberFormat="0" applyAlignment="0" applyProtection="0"/>
    <xf numFmtId="0" fontId="44" fillId="4" borderId="0" applyNumberFormat="0" applyAlignment="0" applyProtection="0"/>
    <xf numFmtId="0" fontId="44" fillId="4" borderId="0" applyNumberFormat="0" applyAlignment="0" applyProtection="0"/>
    <xf numFmtId="0" fontId="44" fillId="4" borderId="0" applyNumberFormat="0" applyAlignment="0" applyProtection="0"/>
    <xf numFmtId="0" fontId="44" fillId="4" borderId="0" applyNumberFormat="0" applyAlignment="0" applyProtection="0"/>
    <xf numFmtId="0" fontId="44" fillId="4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6" borderId="0" applyNumberFormat="0" applyAlignment="0" applyProtection="0"/>
    <xf numFmtId="0" fontId="44" fillId="6" borderId="0" applyNumberFormat="0" applyAlignment="0" applyProtection="0"/>
    <xf numFmtId="0" fontId="44" fillId="6" borderId="0" applyNumberFormat="0" applyAlignment="0" applyProtection="0"/>
    <xf numFmtId="0" fontId="44" fillId="6" borderId="0" applyNumberFormat="0" applyAlignment="0" applyProtection="0"/>
    <xf numFmtId="0" fontId="44" fillId="6" borderId="0" applyNumberFormat="0" applyAlignment="0" applyProtection="0"/>
    <xf numFmtId="0" fontId="44" fillId="6" borderId="0" applyNumberFormat="0" applyAlignment="0" applyProtection="0"/>
    <xf numFmtId="0" fontId="44" fillId="6" borderId="0" applyNumberFormat="0" applyAlignment="0" applyProtection="0"/>
    <xf numFmtId="0" fontId="44" fillId="6" borderId="0" applyNumberFormat="0" applyAlignment="0" applyProtection="0"/>
    <xf numFmtId="0" fontId="44" fillId="6" borderId="0" applyNumberFormat="0" applyAlignment="0" applyProtection="0"/>
    <xf numFmtId="0" fontId="44" fillId="6" borderId="0" applyNumberFormat="0" applyAlignment="0" applyProtection="0"/>
    <xf numFmtId="0" fontId="44" fillId="6" borderId="0" applyNumberFormat="0" applyAlignment="0" applyProtection="0"/>
    <xf numFmtId="0" fontId="44" fillId="6" borderId="0" applyNumberFormat="0" applyAlignment="0" applyProtection="0"/>
    <xf numFmtId="0" fontId="44" fillId="7" borderId="0" applyNumberFormat="0" applyAlignment="0" applyProtection="0"/>
    <xf numFmtId="0" fontId="44" fillId="7" borderId="0" applyNumberFormat="0" applyAlignment="0" applyProtection="0"/>
    <xf numFmtId="0" fontId="44" fillId="7" borderId="0" applyNumberFormat="0" applyAlignment="0" applyProtection="0"/>
    <xf numFmtId="0" fontId="44" fillId="7" borderId="0" applyNumberFormat="0" applyAlignment="0" applyProtection="0"/>
    <xf numFmtId="0" fontId="44" fillId="7" borderId="0" applyNumberFormat="0" applyAlignment="0" applyProtection="0"/>
    <xf numFmtId="0" fontId="44" fillId="7" borderId="0" applyNumberFormat="0" applyAlignment="0" applyProtection="0"/>
    <xf numFmtId="0" fontId="44" fillId="7" borderId="0" applyNumberFormat="0" applyAlignment="0" applyProtection="0"/>
    <xf numFmtId="0" fontId="44" fillId="7" borderId="0" applyNumberFormat="0" applyAlignment="0" applyProtection="0"/>
    <xf numFmtId="0" fontId="44" fillId="7" borderId="0" applyNumberFormat="0" applyAlignment="0" applyProtection="0"/>
    <xf numFmtId="0" fontId="44" fillId="7" borderId="0" applyNumberFormat="0" applyAlignment="0" applyProtection="0"/>
    <xf numFmtId="0" fontId="44" fillId="7" borderId="0" applyNumberFormat="0" applyAlignment="0" applyProtection="0"/>
    <xf numFmtId="0" fontId="44" fillId="7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9" borderId="0" applyNumberFormat="0" applyAlignment="0" applyProtection="0"/>
    <xf numFmtId="0" fontId="44" fillId="9" borderId="0" applyNumberFormat="0" applyAlignment="0" applyProtection="0"/>
    <xf numFmtId="0" fontId="44" fillId="9" borderId="0" applyNumberFormat="0" applyAlignment="0" applyProtection="0"/>
    <xf numFmtId="0" fontId="44" fillId="9" borderId="0" applyNumberFormat="0" applyAlignment="0" applyProtection="0"/>
    <xf numFmtId="0" fontId="44" fillId="9" borderId="0" applyNumberFormat="0" applyAlignment="0" applyProtection="0"/>
    <xf numFmtId="0" fontId="44" fillId="9" borderId="0" applyNumberFormat="0" applyAlignment="0" applyProtection="0"/>
    <xf numFmtId="0" fontId="44" fillId="9" borderId="0" applyNumberFormat="0" applyAlignment="0" applyProtection="0"/>
    <xf numFmtId="0" fontId="44" fillId="9" borderId="0" applyNumberFormat="0" applyAlignment="0" applyProtection="0"/>
    <xf numFmtId="0" fontId="44" fillId="9" borderId="0" applyNumberFormat="0" applyAlignment="0" applyProtection="0"/>
    <xf numFmtId="0" fontId="44" fillId="9" borderId="0" applyNumberFormat="0" applyAlignment="0" applyProtection="0"/>
    <xf numFmtId="0" fontId="44" fillId="9" borderId="0" applyNumberFormat="0" applyAlignment="0" applyProtection="0"/>
    <xf numFmtId="0" fontId="44" fillId="9" borderId="0" applyNumberFormat="0" applyAlignment="0" applyProtection="0"/>
    <xf numFmtId="0" fontId="44" fillId="10" borderId="0" applyNumberFormat="0" applyAlignment="0" applyProtection="0"/>
    <xf numFmtId="0" fontId="44" fillId="10" borderId="0" applyNumberFormat="0" applyAlignment="0" applyProtection="0"/>
    <xf numFmtId="0" fontId="44" fillId="10" borderId="0" applyNumberFormat="0" applyAlignment="0" applyProtection="0"/>
    <xf numFmtId="0" fontId="44" fillId="10" borderId="0" applyNumberFormat="0" applyAlignment="0" applyProtection="0"/>
    <xf numFmtId="0" fontId="44" fillId="10" borderId="0" applyNumberFormat="0" applyAlignment="0" applyProtection="0"/>
    <xf numFmtId="0" fontId="44" fillId="10" borderId="0" applyNumberFormat="0" applyAlignment="0" applyProtection="0"/>
    <xf numFmtId="0" fontId="44" fillId="10" borderId="0" applyNumberFormat="0" applyAlignment="0" applyProtection="0"/>
    <xf numFmtId="0" fontId="44" fillId="10" borderId="0" applyNumberFormat="0" applyAlignment="0" applyProtection="0"/>
    <xf numFmtId="0" fontId="44" fillId="10" borderId="0" applyNumberFormat="0" applyAlignment="0" applyProtection="0"/>
    <xf numFmtId="0" fontId="44" fillId="10" borderId="0" applyNumberFormat="0" applyAlignment="0" applyProtection="0"/>
    <xf numFmtId="0" fontId="44" fillId="10" borderId="0" applyNumberFormat="0" applyAlignment="0" applyProtection="0"/>
    <xf numFmtId="0" fontId="44" fillId="10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5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8" borderId="0" applyNumberFormat="0" applyAlignment="0" applyProtection="0"/>
    <xf numFmtId="0" fontId="44" fillId="11" borderId="0" applyNumberFormat="0" applyAlignment="0" applyProtection="0"/>
    <xf numFmtId="0" fontId="44" fillId="11" borderId="0" applyNumberFormat="0" applyAlignment="0" applyProtection="0"/>
    <xf numFmtId="0" fontId="44" fillId="11" borderId="0" applyNumberFormat="0" applyAlignment="0" applyProtection="0"/>
    <xf numFmtId="0" fontId="44" fillId="11" borderId="0" applyNumberFormat="0" applyAlignment="0" applyProtection="0"/>
    <xf numFmtId="0" fontId="44" fillId="11" borderId="0" applyNumberFormat="0" applyAlignment="0" applyProtection="0"/>
    <xf numFmtId="0" fontId="44" fillId="11" borderId="0" applyNumberFormat="0" applyAlignment="0" applyProtection="0"/>
    <xf numFmtId="0" fontId="44" fillId="11" borderId="0" applyNumberFormat="0" applyAlignment="0" applyProtection="0"/>
    <xf numFmtId="0" fontId="44" fillId="11" borderId="0" applyNumberFormat="0" applyAlignment="0" applyProtection="0"/>
    <xf numFmtId="0" fontId="44" fillId="11" borderId="0" applyNumberFormat="0" applyAlignment="0" applyProtection="0"/>
    <xf numFmtId="0" fontId="44" fillId="11" borderId="0" applyNumberFormat="0" applyAlignment="0" applyProtection="0"/>
    <xf numFmtId="0" fontId="44" fillId="11" borderId="0" applyNumberFormat="0" applyAlignment="0" applyProtection="0"/>
    <xf numFmtId="0" fontId="44" fillId="11" borderId="0" applyNumberFormat="0" applyAlignment="0" applyProtection="0"/>
    <xf numFmtId="0" fontId="45" fillId="12" borderId="0" applyNumberFormat="0" applyAlignment="0" applyProtection="0"/>
    <xf numFmtId="0" fontId="45" fillId="12" borderId="0" applyNumberFormat="0" applyAlignment="0" applyProtection="0"/>
    <xf numFmtId="0" fontId="45" fillId="12" borderId="0" applyNumberFormat="0" applyAlignment="0" applyProtection="0"/>
    <xf numFmtId="0" fontId="45" fillId="12" borderId="0" applyNumberFormat="0" applyAlignment="0" applyProtection="0"/>
    <xf numFmtId="0" fontId="45" fillId="12" borderId="0" applyNumberFormat="0" applyAlignment="0" applyProtection="0"/>
    <xf numFmtId="0" fontId="45" fillId="12" borderId="0" applyNumberFormat="0" applyAlignment="0" applyProtection="0"/>
    <xf numFmtId="0" fontId="45" fillId="12" borderId="0" applyNumberFormat="0" applyAlignment="0" applyProtection="0"/>
    <xf numFmtId="0" fontId="45" fillId="12" borderId="0" applyNumberFormat="0" applyAlignment="0" applyProtection="0"/>
    <xf numFmtId="0" fontId="45" fillId="12" borderId="0" applyNumberFormat="0" applyAlignment="0" applyProtection="0"/>
    <xf numFmtId="0" fontId="45" fillId="12" borderId="0" applyNumberFormat="0" applyAlignment="0" applyProtection="0"/>
    <xf numFmtId="0" fontId="45" fillId="12" borderId="0" applyNumberFormat="0" applyAlignment="0" applyProtection="0"/>
    <xf numFmtId="0" fontId="45" fillId="12" borderId="0" applyNumberFormat="0" applyAlignment="0" applyProtection="0"/>
    <xf numFmtId="0" fontId="45" fillId="9" borderId="0" applyNumberFormat="0" applyAlignment="0" applyProtection="0"/>
    <xf numFmtId="0" fontId="45" fillId="9" borderId="0" applyNumberFormat="0" applyAlignment="0" applyProtection="0"/>
    <xf numFmtId="0" fontId="45" fillId="9" borderId="0" applyNumberFormat="0" applyAlignment="0" applyProtection="0"/>
    <xf numFmtId="0" fontId="45" fillId="9" borderId="0" applyNumberFormat="0" applyAlignment="0" applyProtection="0"/>
    <xf numFmtId="0" fontId="45" fillId="9" borderId="0" applyNumberFormat="0" applyAlignment="0" applyProtection="0"/>
    <xf numFmtId="0" fontId="45" fillId="9" borderId="0" applyNumberFormat="0" applyAlignment="0" applyProtection="0"/>
    <xf numFmtId="0" fontId="45" fillId="9" borderId="0" applyNumberFormat="0" applyAlignment="0" applyProtection="0"/>
    <xf numFmtId="0" fontId="45" fillId="9" borderId="0" applyNumberFormat="0" applyAlignment="0" applyProtection="0"/>
    <xf numFmtId="0" fontId="45" fillId="9" borderId="0" applyNumberFormat="0" applyAlignment="0" applyProtection="0"/>
    <xf numFmtId="0" fontId="45" fillId="9" borderId="0" applyNumberFormat="0" applyAlignment="0" applyProtection="0"/>
    <xf numFmtId="0" fontId="45" fillId="9" borderId="0" applyNumberFormat="0" applyAlignment="0" applyProtection="0"/>
    <xf numFmtId="0" fontId="45" fillId="9" borderId="0" applyNumberFormat="0" applyAlignment="0" applyProtection="0"/>
    <xf numFmtId="0" fontId="45" fillId="10" borderId="0" applyNumberFormat="0" applyAlignment="0" applyProtection="0"/>
    <xf numFmtId="0" fontId="45" fillId="10" borderId="0" applyNumberFormat="0" applyAlignment="0" applyProtection="0"/>
    <xf numFmtId="0" fontId="45" fillId="10" borderId="0" applyNumberFormat="0" applyAlignment="0" applyProtection="0"/>
    <xf numFmtId="0" fontId="45" fillId="10" borderId="0" applyNumberFormat="0" applyAlignment="0" applyProtection="0"/>
    <xf numFmtId="0" fontId="45" fillId="10" borderId="0" applyNumberFormat="0" applyAlignment="0" applyProtection="0"/>
    <xf numFmtId="0" fontId="45" fillId="10" borderId="0" applyNumberFormat="0" applyAlignment="0" applyProtection="0"/>
    <xf numFmtId="0" fontId="45" fillId="10" borderId="0" applyNumberFormat="0" applyAlignment="0" applyProtection="0"/>
    <xf numFmtId="0" fontId="45" fillId="10" borderId="0" applyNumberFormat="0" applyAlignment="0" applyProtection="0"/>
    <xf numFmtId="0" fontId="45" fillId="10" borderId="0" applyNumberFormat="0" applyAlignment="0" applyProtection="0"/>
    <xf numFmtId="0" fontId="45" fillId="10" borderId="0" applyNumberFormat="0" applyAlignment="0" applyProtection="0"/>
    <xf numFmtId="0" fontId="45" fillId="10" borderId="0" applyNumberFormat="0" applyAlignment="0" applyProtection="0"/>
    <xf numFmtId="0" fontId="45" fillId="10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5" borderId="0" applyNumberFormat="0" applyAlignment="0" applyProtection="0"/>
    <xf numFmtId="0" fontId="45" fillId="15" borderId="0" applyNumberFormat="0" applyAlignment="0" applyProtection="0"/>
    <xf numFmtId="0" fontId="45" fillId="15" borderId="0" applyNumberFormat="0" applyAlignment="0" applyProtection="0"/>
    <xf numFmtId="0" fontId="45" fillId="15" borderId="0" applyNumberFormat="0" applyAlignment="0" applyProtection="0"/>
    <xf numFmtId="0" fontId="45" fillId="15" borderId="0" applyNumberFormat="0" applyAlignment="0" applyProtection="0"/>
    <xf numFmtId="0" fontId="45" fillId="15" borderId="0" applyNumberFormat="0" applyAlignment="0" applyProtection="0"/>
    <xf numFmtId="0" fontId="45" fillId="15" borderId="0" applyNumberFormat="0" applyAlignment="0" applyProtection="0"/>
    <xf numFmtId="0" fontId="45" fillId="15" borderId="0" applyNumberFormat="0" applyAlignment="0" applyProtection="0"/>
    <xf numFmtId="0" fontId="45" fillId="15" borderId="0" applyNumberFormat="0" applyAlignment="0" applyProtection="0"/>
    <xf numFmtId="0" fontId="45" fillId="15" borderId="0" applyNumberFormat="0" applyAlignment="0" applyProtection="0"/>
    <xf numFmtId="0" fontId="45" fillId="15" borderId="0" applyNumberFormat="0" applyAlignment="0" applyProtection="0"/>
    <xf numFmtId="0" fontId="45" fillId="15" borderId="0" applyNumberFormat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166" fontId="153" fillId="0" borderId="0" applyFill="0" applyBorder="0" applyAlignment="0" applyProtection="0"/>
    <xf numFmtId="172" fontId="153" fillId="0" borderId="0" applyFont="0" applyFill="0" applyBorder="0" applyAlignment="0" applyProtection="0"/>
    <xf numFmtId="166" fontId="153" fillId="0" borderId="0" applyFill="0" applyBorder="0" applyAlignment="0" applyProtection="0"/>
    <xf numFmtId="172" fontId="153" fillId="0" borderId="0" applyFont="0" applyFill="0" applyBorder="0" applyAlignment="0" applyProtection="0"/>
    <xf numFmtId="166" fontId="153" fillId="0" borderId="0" applyFill="0" applyBorder="0" applyAlignment="0" applyProtection="0"/>
    <xf numFmtId="172" fontId="153" fillId="0" borderId="0" applyFont="0" applyFill="0" applyBorder="0" applyAlignment="0" applyProtection="0"/>
    <xf numFmtId="0" fontId="57" fillId="0" borderId="0"/>
    <xf numFmtId="0" fontId="51" fillId="0" borderId="0"/>
    <xf numFmtId="0" fontId="57" fillId="0" borderId="0"/>
    <xf numFmtId="0" fontId="58" fillId="0" borderId="0"/>
    <xf numFmtId="0" fontId="165" fillId="0" borderId="0"/>
    <xf numFmtId="0" fontId="166" fillId="0" borderId="0"/>
    <xf numFmtId="0" fontId="167" fillId="0" borderId="0">
      <alignment horizontal="center"/>
    </xf>
    <xf numFmtId="0" fontId="168" fillId="0" borderId="0" applyNumberFormat="0" applyBorder="0" applyProtection="0">
      <alignment horizontal="center"/>
    </xf>
    <xf numFmtId="0" fontId="167" fillId="0" borderId="0">
      <alignment horizontal="center" textRotation="90"/>
    </xf>
    <xf numFmtId="0" fontId="48" fillId="0" borderId="0" applyNumberFormat="0" applyBorder="0" applyProtection="0">
      <alignment horizontal="center" textRotation="90"/>
    </xf>
    <xf numFmtId="0" fontId="168" fillId="0" borderId="0" applyNumberFormat="0" applyBorder="0" applyProtection="0">
      <alignment horizontal="center" textRotation="90"/>
    </xf>
    <xf numFmtId="0" fontId="16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49" fillId="0" borderId="0" applyBorder="0" applyProtection="0"/>
    <xf numFmtId="0" fontId="170" fillId="0" borderId="0" applyNumberFormat="0" applyFill="0" applyBorder="0" applyAlignment="0" applyProtection="0"/>
    <xf numFmtId="0" fontId="47" fillId="3" borderId="0" applyNumberFormat="0" applyAlignment="0" applyProtection="0"/>
    <xf numFmtId="0" fontId="47" fillId="3" borderId="0" applyNumberFormat="0" applyAlignment="0" applyProtection="0"/>
    <xf numFmtId="0" fontId="47" fillId="3" borderId="0" applyNumberFormat="0" applyAlignment="0" applyProtection="0"/>
    <xf numFmtId="0" fontId="47" fillId="3" borderId="0" applyNumberFormat="0" applyAlignment="0" applyProtection="0"/>
    <xf numFmtId="0" fontId="47" fillId="3" borderId="0" applyNumberFormat="0" applyAlignment="0" applyProtection="0"/>
    <xf numFmtId="0" fontId="47" fillId="3" borderId="0" applyNumberFormat="0" applyAlignment="0" applyProtection="0"/>
    <xf numFmtId="0" fontId="47" fillId="3" borderId="0" applyNumberFormat="0" applyAlignment="0" applyProtection="0"/>
    <xf numFmtId="0" fontId="47" fillId="3" borderId="0" applyNumberFormat="0" applyAlignment="0" applyProtection="0"/>
    <xf numFmtId="0" fontId="47" fillId="3" borderId="0" applyNumberFormat="0" applyAlignment="0" applyProtection="0"/>
    <xf numFmtId="0" fontId="47" fillId="3" borderId="0" applyNumberFormat="0" applyAlignment="0" applyProtection="0"/>
    <xf numFmtId="0" fontId="47" fillId="3" borderId="0" applyNumberFormat="0" applyAlignment="0" applyProtection="0"/>
    <xf numFmtId="0" fontId="47" fillId="3" borderId="0" applyNumberFormat="0" applyAlignment="0" applyProtection="0"/>
    <xf numFmtId="0" fontId="52" fillId="16" borderId="2" applyNumberFormat="0" applyAlignment="0" applyProtection="0"/>
    <xf numFmtId="0" fontId="52" fillId="16" borderId="2" applyNumberFormat="0" applyAlignment="0" applyProtection="0"/>
    <xf numFmtId="0" fontId="52" fillId="16" borderId="2" applyNumberFormat="0" applyAlignment="0" applyProtection="0"/>
    <xf numFmtId="0" fontId="52" fillId="16" borderId="2" applyNumberFormat="0" applyAlignment="0" applyProtection="0"/>
    <xf numFmtId="0" fontId="52" fillId="16" borderId="2" applyNumberFormat="0" applyAlignment="0" applyProtection="0"/>
    <xf numFmtId="0" fontId="52" fillId="16" borderId="2" applyNumberFormat="0" applyAlignment="0" applyProtection="0"/>
    <xf numFmtId="0" fontId="52" fillId="16" borderId="2" applyNumberFormat="0" applyAlignment="0" applyProtection="0"/>
    <xf numFmtId="0" fontId="52" fillId="16" borderId="2" applyNumberFormat="0" applyAlignment="0" applyProtection="0"/>
    <xf numFmtId="0" fontId="52" fillId="16" borderId="2" applyNumberFormat="0" applyAlignment="0" applyProtection="0"/>
    <xf numFmtId="0" fontId="52" fillId="16" borderId="2" applyNumberFormat="0" applyAlignment="0" applyProtection="0"/>
    <xf numFmtId="0" fontId="52" fillId="16" borderId="2" applyNumberFormat="0" applyAlignment="0" applyProtection="0"/>
    <xf numFmtId="0" fontId="52" fillId="16" borderId="2" applyNumberFormat="0" applyAlignment="0" applyProtection="0"/>
    <xf numFmtId="0" fontId="52" fillId="16" borderId="2" applyNumberFormat="0" applyAlignment="0" applyProtection="0"/>
    <xf numFmtId="0" fontId="48" fillId="0" borderId="0">
      <alignment horizontal="center" textRotation="90"/>
    </xf>
    <xf numFmtId="0" fontId="53" fillId="0" borderId="3" applyNumberFormat="0" applyFill="0" applyAlignment="0" applyProtection="0"/>
    <xf numFmtId="0" fontId="53" fillId="0" borderId="3" applyNumberFormat="0" applyFill="0" applyAlignment="0" applyProtection="0"/>
    <xf numFmtId="0" fontId="53" fillId="0" borderId="3" applyNumberFormat="0" applyFill="0" applyAlignment="0" applyProtection="0"/>
    <xf numFmtId="0" fontId="53" fillId="0" borderId="3" applyNumberFormat="0" applyFill="0" applyAlignment="0" applyProtection="0"/>
    <xf numFmtId="0" fontId="53" fillId="0" borderId="3" applyNumberFormat="0" applyFill="0" applyAlignment="0" applyProtection="0"/>
    <xf numFmtId="0" fontId="53" fillId="0" borderId="3" applyNumberFormat="0" applyFill="0" applyAlignment="0" applyProtection="0"/>
    <xf numFmtId="0" fontId="53" fillId="0" borderId="3" applyNumberFormat="0" applyFill="0" applyAlignment="0" applyProtection="0"/>
    <xf numFmtId="0" fontId="53" fillId="0" borderId="3" applyNumberFormat="0" applyFill="0" applyAlignment="0" applyProtection="0"/>
    <xf numFmtId="0" fontId="53" fillId="0" borderId="3" applyNumberFormat="0" applyFill="0" applyAlignment="0" applyProtection="0"/>
    <xf numFmtId="0" fontId="53" fillId="0" borderId="3" applyNumberFormat="0" applyFill="0" applyAlignment="0" applyProtection="0"/>
    <xf numFmtId="0" fontId="53" fillId="0" borderId="3" applyNumberFormat="0" applyFill="0" applyAlignment="0" applyProtection="0"/>
    <xf numFmtId="0" fontId="53" fillId="0" borderId="3" applyNumberFormat="0" applyFill="0" applyAlignment="0" applyProtection="0"/>
    <xf numFmtId="0" fontId="53" fillId="0" borderId="3" applyNumberFormat="0" applyFill="0" applyAlignment="0" applyProtection="0"/>
    <xf numFmtId="0" fontId="48" fillId="0" borderId="0" applyNumberFormat="0" applyBorder="0" applyProtection="0">
      <alignment horizontal="center"/>
    </xf>
    <xf numFmtId="0" fontId="54" fillId="0" borderId="4" applyNumberFormat="0" applyFill="0" applyAlignment="0" applyProtection="0"/>
    <xf numFmtId="0" fontId="54" fillId="0" borderId="4" applyNumberFormat="0" applyFill="0" applyAlignment="0" applyProtection="0"/>
    <xf numFmtId="0" fontId="54" fillId="0" borderId="4" applyNumberFormat="0" applyFill="0" applyAlignment="0" applyProtection="0"/>
    <xf numFmtId="0" fontId="54" fillId="0" borderId="4" applyNumberFormat="0" applyFill="0" applyAlignment="0" applyProtection="0"/>
    <xf numFmtId="0" fontId="54" fillId="0" borderId="4" applyNumberFormat="0" applyFill="0" applyAlignment="0" applyProtection="0"/>
    <xf numFmtId="0" fontId="54" fillId="0" borderId="4" applyNumberFormat="0" applyFill="0" applyAlignment="0" applyProtection="0"/>
    <xf numFmtId="0" fontId="54" fillId="0" borderId="4" applyNumberFormat="0" applyFill="0" applyAlignment="0" applyProtection="0"/>
    <xf numFmtId="0" fontId="54" fillId="0" borderId="4" applyNumberFormat="0" applyFill="0" applyAlignment="0" applyProtection="0"/>
    <xf numFmtId="0" fontId="54" fillId="0" borderId="4" applyNumberFormat="0" applyFill="0" applyAlignment="0" applyProtection="0"/>
    <xf numFmtId="0" fontId="54" fillId="0" borderId="4" applyNumberFormat="0" applyFill="0" applyAlignment="0" applyProtection="0"/>
    <xf numFmtId="0" fontId="54" fillId="0" borderId="4" applyNumberFormat="0" applyFill="0" applyAlignment="0" applyProtection="0"/>
    <xf numFmtId="0" fontId="54" fillId="0" borderId="4" applyNumberFormat="0" applyFill="0" applyAlignment="0" applyProtection="0"/>
    <xf numFmtId="0" fontId="54" fillId="0" borderId="4" applyNumberFormat="0" applyFill="0" applyAlignment="0" applyProtection="0"/>
    <xf numFmtId="0" fontId="48" fillId="0" borderId="0">
      <alignment horizont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0" applyNumberFormat="0" applyFill="0" applyAlignment="0" applyProtection="0"/>
    <xf numFmtId="0" fontId="55" fillId="0" borderId="0" applyNumberFormat="0" applyFill="0" applyAlignment="0" applyProtection="0"/>
    <xf numFmtId="0" fontId="55" fillId="0" borderId="0" applyNumberFormat="0" applyFill="0" applyAlignment="0" applyProtection="0"/>
    <xf numFmtId="0" fontId="55" fillId="0" borderId="0" applyNumberFormat="0" applyFill="0" applyAlignment="0" applyProtection="0"/>
    <xf numFmtId="0" fontId="55" fillId="0" borderId="0" applyNumberFormat="0" applyFill="0" applyAlignment="0" applyProtection="0"/>
    <xf numFmtId="0" fontId="55" fillId="0" borderId="0" applyNumberFormat="0" applyFill="0" applyAlignment="0" applyProtection="0"/>
    <xf numFmtId="0" fontId="55" fillId="0" borderId="0" applyNumberFormat="0" applyFill="0" applyAlignment="0" applyProtection="0"/>
    <xf numFmtId="0" fontId="55" fillId="0" borderId="0" applyNumberFormat="0" applyFill="0" applyAlignment="0" applyProtection="0"/>
    <xf numFmtId="0" fontId="55" fillId="0" borderId="0" applyNumberFormat="0" applyFill="0" applyAlignment="0" applyProtection="0"/>
    <xf numFmtId="0" fontId="55" fillId="0" borderId="0" applyNumberFormat="0" applyFill="0" applyAlignment="0" applyProtection="0"/>
    <xf numFmtId="0" fontId="55" fillId="0" borderId="0" applyNumberFormat="0" applyFill="0" applyAlignment="0" applyProtection="0"/>
    <xf numFmtId="0" fontId="55" fillId="0" borderId="0" applyNumberFormat="0" applyFill="0" applyAlignment="0" applyProtection="0"/>
    <xf numFmtId="0" fontId="55" fillId="0" borderId="0" applyNumberFormat="0" applyFill="0" applyAlignment="0" applyProtection="0"/>
    <xf numFmtId="0" fontId="63" fillId="0" borderId="0" applyNumberFormat="0" applyFill="0" applyAlignment="0" applyProtection="0"/>
    <xf numFmtId="0" fontId="63" fillId="0" borderId="0" applyNumberFormat="0" applyFill="0" applyAlignment="0" applyProtection="0"/>
    <xf numFmtId="0" fontId="63" fillId="0" borderId="0" applyNumberFormat="0" applyFill="0" applyAlignment="0" applyProtection="0"/>
    <xf numFmtId="0" fontId="63" fillId="0" borderId="0" applyNumberFormat="0" applyFill="0" applyAlignment="0" applyProtection="0"/>
    <xf numFmtId="0" fontId="63" fillId="0" borderId="0" applyNumberFormat="0" applyFill="0" applyAlignment="0" applyProtection="0"/>
    <xf numFmtId="0" fontId="63" fillId="0" borderId="0" applyNumberFormat="0" applyFill="0" applyAlignment="0" applyProtection="0"/>
    <xf numFmtId="0" fontId="63" fillId="0" borderId="0" applyNumberFormat="0" applyFill="0" applyAlignment="0" applyProtection="0"/>
    <xf numFmtId="0" fontId="63" fillId="0" borderId="0" applyNumberFormat="0" applyFill="0" applyAlignment="0" applyProtection="0"/>
    <xf numFmtId="0" fontId="63" fillId="0" borderId="0" applyNumberFormat="0" applyFill="0" applyAlignment="0" applyProtection="0"/>
    <xf numFmtId="0" fontId="63" fillId="0" borderId="0" applyNumberFormat="0" applyFill="0" applyAlignment="0" applyProtection="0"/>
    <xf numFmtId="0" fontId="63" fillId="0" borderId="0" applyNumberFormat="0" applyFill="0" applyAlignment="0" applyProtection="0"/>
    <xf numFmtId="0" fontId="63" fillId="0" borderId="0" applyNumberFormat="0" applyFill="0" applyAlignment="0" applyProtection="0"/>
    <xf numFmtId="0" fontId="63" fillId="0" borderId="0" applyNumberFormat="0" applyFill="0" applyAlignment="0" applyProtection="0"/>
    <xf numFmtId="0" fontId="56" fillId="17" borderId="0" applyNumberFormat="0" applyAlignment="0" applyProtection="0"/>
    <xf numFmtId="0" fontId="56" fillId="17" borderId="0" applyNumberFormat="0" applyAlignment="0" applyProtection="0"/>
    <xf numFmtId="0" fontId="56" fillId="17" borderId="0" applyNumberFormat="0" applyAlignment="0" applyProtection="0"/>
    <xf numFmtId="0" fontId="56" fillId="17" borderId="0" applyNumberFormat="0" applyAlignment="0" applyProtection="0"/>
    <xf numFmtId="0" fontId="56" fillId="17" borderId="0" applyNumberFormat="0" applyAlignment="0" applyProtection="0"/>
    <xf numFmtId="0" fontId="56" fillId="17" borderId="0" applyNumberFormat="0" applyAlignment="0" applyProtection="0"/>
    <xf numFmtId="0" fontId="56" fillId="17" borderId="0" applyNumberFormat="0" applyAlignment="0" applyProtection="0"/>
    <xf numFmtId="0" fontId="56" fillId="17" borderId="0" applyNumberFormat="0" applyAlignment="0" applyProtection="0"/>
    <xf numFmtId="0" fontId="56" fillId="17" borderId="0" applyNumberFormat="0" applyAlignment="0" applyProtection="0"/>
    <xf numFmtId="0" fontId="56" fillId="17" borderId="0" applyNumberFormat="0" applyAlignment="0" applyProtection="0"/>
    <xf numFmtId="0" fontId="56" fillId="17" borderId="0" applyNumberFormat="0" applyAlignment="0" applyProtection="0"/>
    <xf numFmtId="0" fontId="56" fillId="17" borderId="0" applyNumberFormat="0" applyAlignment="0" applyProtection="0"/>
    <xf numFmtId="0" fontId="56" fillId="17" borderId="0" applyNumberFormat="0" applyAlignment="0" applyProtection="0"/>
    <xf numFmtId="0" fontId="57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53" fillId="0" borderId="0"/>
    <xf numFmtId="0" fontId="58" fillId="0" borderId="0"/>
    <xf numFmtId="0" fontId="171" fillId="0" borderId="0"/>
    <xf numFmtId="0" fontId="58" fillId="0" borderId="0" applyNumberFormat="0" applyBorder="0" applyProtection="0"/>
    <xf numFmtId="0" fontId="165" fillId="0" borderId="0" applyNumberFormat="0" applyBorder="0" applyProtection="0"/>
    <xf numFmtId="0" fontId="153" fillId="0" borderId="0"/>
    <xf numFmtId="0" fontId="59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59" fillId="0" borderId="0"/>
    <xf numFmtId="0" fontId="15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64" fillId="0" borderId="0"/>
    <xf numFmtId="0" fontId="44" fillId="0" borderId="0"/>
    <xf numFmtId="0" fontId="44" fillId="0" borderId="0"/>
    <xf numFmtId="0" fontId="172" fillId="0" borderId="0"/>
    <xf numFmtId="0" fontId="172" fillId="0" borderId="0"/>
    <xf numFmtId="0" fontId="60" fillId="0" borderId="0"/>
    <xf numFmtId="0" fontId="173" fillId="0" borderId="0"/>
    <xf numFmtId="0" fontId="57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53" fillId="0" borderId="0"/>
    <xf numFmtId="0" fontId="164" fillId="0" borderId="0"/>
    <xf numFmtId="0" fontId="153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57" fillId="0" borderId="0"/>
    <xf numFmtId="0" fontId="164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0" fillId="0" borderId="0"/>
    <xf numFmtId="0" fontId="173" fillId="0" borderId="0"/>
    <xf numFmtId="0" fontId="62" fillId="0" borderId="0"/>
    <xf numFmtId="0" fontId="17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62" fillId="0" borderId="0"/>
    <xf numFmtId="0" fontId="174" fillId="0" borderId="0"/>
    <xf numFmtId="0" fontId="57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57" fillId="0" borderId="0" applyNumberFormat="0" applyFill="0" applyBorder="0" applyProtection="0"/>
    <xf numFmtId="0" fontId="172" fillId="0" borderId="0"/>
    <xf numFmtId="0" fontId="172" fillId="0" borderId="0"/>
    <xf numFmtId="0" fontId="175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153" fillId="0" borderId="0"/>
    <xf numFmtId="0" fontId="57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57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64" fillId="0" borderId="0"/>
    <xf numFmtId="0" fontId="57" fillId="0" borderId="0"/>
    <xf numFmtId="0" fontId="153" fillId="0" borderId="0"/>
    <xf numFmtId="0" fontId="153" fillId="18" borderId="6" applyNumberFormat="0" applyAlignment="0" applyProtection="0"/>
    <xf numFmtId="0" fontId="153" fillId="18" borderId="6" applyNumberFormat="0" applyFont="0" applyAlignment="0" applyProtection="0"/>
    <xf numFmtId="0" fontId="153" fillId="18" borderId="6" applyNumberFormat="0" applyAlignment="0" applyProtection="0"/>
    <xf numFmtId="0" fontId="57" fillId="18" borderId="6" applyNumberFormat="0" applyAlignment="0" applyProtection="0"/>
    <xf numFmtId="0" fontId="57" fillId="18" borderId="6" applyNumberForma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57" fillId="18" borderId="6" applyNumberFormat="0" applyAlignment="0" applyProtection="0"/>
    <xf numFmtId="0" fontId="57" fillId="18" borderId="6" applyNumberFormat="0" applyAlignment="0" applyProtection="0"/>
    <xf numFmtId="0" fontId="153" fillId="18" borderId="6" applyNumberForma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64" fillId="0" borderId="7" applyNumberFormat="0" applyFill="0" applyAlignment="0" applyProtection="0"/>
    <xf numFmtId="0" fontId="64" fillId="0" borderId="7" applyNumberFormat="0" applyFill="0" applyAlignment="0" applyProtection="0"/>
    <xf numFmtId="0" fontId="64" fillId="0" borderId="7" applyNumberFormat="0" applyFill="0" applyAlignment="0" applyProtection="0"/>
    <xf numFmtId="0" fontId="64" fillId="0" borderId="7" applyNumberFormat="0" applyFill="0" applyAlignment="0" applyProtection="0"/>
    <xf numFmtId="0" fontId="64" fillId="0" borderId="7" applyNumberFormat="0" applyFill="0" applyAlignment="0" applyProtection="0"/>
    <xf numFmtId="0" fontId="64" fillId="0" borderId="7" applyNumberFormat="0" applyFill="0" applyAlignment="0" applyProtection="0"/>
    <xf numFmtId="0" fontId="64" fillId="0" borderId="7" applyNumberFormat="0" applyFill="0" applyAlignment="0" applyProtection="0"/>
    <xf numFmtId="0" fontId="64" fillId="0" borderId="7" applyNumberFormat="0" applyFill="0" applyAlignment="0" applyProtection="0"/>
    <xf numFmtId="0" fontId="64" fillId="0" borderId="7" applyNumberFormat="0" applyFill="0" applyAlignment="0" applyProtection="0"/>
    <xf numFmtId="0" fontId="64" fillId="0" borderId="7" applyNumberFormat="0" applyFill="0" applyAlignment="0" applyProtection="0"/>
    <xf numFmtId="0" fontId="64" fillId="0" borderId="7" applyNumberFormat="0" applyFill="0" applyAlignment="0" applyProtection="0"/>
    <xf numFmtId="0" fontId="64" fillId="0" borderId="7" applyNumberFormat="0" applyFill="0" applyAlignment="0" applyProtection="0"/>
    <xf numFmtId="0" fontId="64" fillId="0" borderId="7" applyNumberFormat="0" applyFill="0" applyAlignment="0" applyProtection="0"/>
    <xf numFmtId="0" fontId="176" fillId="0" borderId="0"/>
    <xf numFmtId="0" fontId="65" fillId="0" borderId="0" applyNumberFormat="0" applyBorder="0" applyProtection="0"/>
    <xf numFmtId="0" fontId="177" fillId="0" borderId="0" applyNumberFormat="0" applyBorder="0" applyProtection="0"/>
    <xf numFmtId="173" fontId="176" fillId="0" borderId="0"/>
    <xf numFmtId="164" fontId="66" fillId="0" borderId="0"/>
    <xf numFmtId="174" fontId="176" fillId="0" borderId="0"/>
    <xf numFmtId="165" fontId="65" fillId="0" borderId="0" applyBorder="0" applyProtection="0"/>
    <xf numFmtId="173" fontId="177" fillId="0" borderId="0" applyBorder="0" applyProtection="0"/>
    <xf numFmtId="0" fontId="67" fillId="4" borderId="0" applyNumberFormat="0" applyAlignment="0" applyProtection="0"/>
    <xf numFmtId="0" fontId="67" fillId="4" borderId="0" applyNumberFormat="0" applyAlignment="0" applyProtection="0"/>
    <xf numFmtId="0" fontId="67" fillId="4" borderId="0" applyNumberFormat="0" applyAlignment="0" applyProtection="0"/>
    <xf numFmtId="0" fontId="67" fillId="4" borderId="0" applyNumberFormat="0" applyAlignment="0" applyProtection="0"/>
    <xf numFmtId="0" fontId="67" fillId="4" borderId="0" applyNumberFormat="0" applyAlignment="0" applyProtection="0"/>
    <xf numFmtId="0" fontId="67" fillId="4" borderId="0" applyNumberFormat="0" applyAlignment="0" applyProtection="0"/>
    <xf numFmtId="0" fontId="67" fillId="4" borderId="0" applyNumberFormat="0" applyAlignment="0" applyProtection="0"/>
    <xf numFmtId="0" fontId="67" fillId="4" borderId="0" applyNumberFormat="0" applyAlignment="0" applyProtection="0"/>
    <xf numFmtId="0" fontId="67" fillId="4" borderId="0" applyNumberFormat="0" applyAlignment="0" applyProtection="0"/>
    <xf numFmtId="0" fontId="67" fillId="4" borderId="0" applyNumberFormat="0" applyAlignment="0" applyProtection="0"/>
    <xf numFmtId="0" fontId="67" fillId="4" borderId="0" applyNumberFormat="0" applyAlignment="0" applyProtection="0"/>
    <xf numFmtId="0" fontId="67" fillId="4" borderId="0" applyNumberFormat="0" applyAlignment="0" applyProtection="0"/>
    <xf numFmtId="0" fontId="67" fillId="4" borderId="0" applyNumberFormat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66" fillId="0" borderId="0"/>
    <xf numFmtId="165" fontId="66" fillId="0" borderId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0" fillId="0" borderId="0" applyNumberFormat="0" applyFill="0" applyAlignment="0" applyProtection="0"/>
    <xf numFmtId="0" fontId="70" fillId="0" borderId="0" applyNumberFormat="0" applyFill="0" applyAlignment="0" applyProtection="0"/>
    <xf numFmtId="0" fontId="70" fillId="0" borderId="0" applyNumberFormat="0" applyFill="0" applyAlignment="0" applyProtection="0"/>
    <xf numFmtId="0" fontId="70" fillId="0" borderId="0" applyNumberFormat="0" applyFill="0" applyAlignment="0" applyProtection="0"/>
    <xf numFmtId="0" fontId="70" fillId="0" borderId="0" applyNumberFormat="0" applyFill="0" applyAlignment="0" applyProtection="0"/>
    <xf numFmtId="0" fontId="70" fillId="0" borderId="0" applyNumberFormat="0" applyFill="0" applyAlignment="0" applyProtection="0"/>
    <xf numFmtId="0" fontId="70" fillId="0" borderId="0" applyNumberFormat="0" applyFill="0" applyAlignment="0" applyProtection="0"/>
    <xf numFmtId="0" fontId="70" fillId="0" borderId="0" applyNumberFormat="0" applyFill="0" applyAlignment="0" applyProtection="0"/>
    <xf numFmtId="0" fontId="70" fillId="0" borderId="0" applyNumberFormat="0" applyFill="0" applyAlignment="0" applyProtection="0"/>
    <xf numFmtId="0" fontId="70" fillId="0" borderId="0" applyNumberFormat="0" applyFill="0" applyAlignment="0" applyProtection="0"/>
    <xf numFmtId="0" fontId="70" fillId="0" borderId="0" applyNumberFormat="0" applyFill="0" applyAlignment="0" applyProtection="0"/>
    <xf numFmtId="0" fontId="70" fillId="0" borderId="0" applyNumberFormat="0" applyFill="0" applyAlignment="0" applyProtection="0"/>
    <xf numFmtId="0" fontId="70" fillId="0" borderId="0" applyNumberFormat="0" applyFill="0" applyAlignment="0" applyProtection="0"/>
    <xf numFmtId="0" fontId="45" fillId="20" borderId="0" applyNumberFormat="0" applyAlignment="0" applyProtection="0"/>
    <xf numFmtId="0" fontId="45" fillId="20" borderId="0" applyNumberFormat="0" applyAlignment="0" applyProtection="0"/>
    <xf numFmtId="0" fontId="45" fillId="20" borderId="0" applyNumberFormat="0" applyAlignment="0" applyProtection="0"/>
    <xf numFmtId="0" fontId="45" fillId="20" borderId="0" applyNumberFormat="0" applyAlignment="0" applyProtection="0"/>
    <xf numFmtId="0" fontId="45" fillId="20" borderId="0" applyNumberFormat="0" applyAlignment="0" applyProtection="0"/>
    <xf numFmtId="0" fontId="45" fillId="20" borderId="0" applyNumberFormat="0" applyAlignment="0" applyProtection="0"/>
    <xf numFmtId="0" fontId="45" fillId="20" borderId="0" applyNumberFormat="0" applyAlignment="0" applyProtection="0"/>
    <xf numFmtId="0" fontId="45" fillId="20" borderId="0" applyNumberFormat="0" applyAlignment="0" applyProtection="0"/>
    <xf numFmtId="0" fontId="45" fillId="20" borderId="0" applyNumberFormat="0" applyAlignment="0" applyProtection="0"/>
    <xf numFmtId="0" fontId="45" fillId="20" borderId="0" applyNumberFormat="0" applyAlignment="0" applyProtection="0"/>
    <xf numFmtId="0" fontId="45" fillId="20" borderId="0" applyNumberFormat="0" applyAlignment="0" applyProtection="0"/>
    <xf numFmtId="0" fontId="45" fillId="20" borderId="0" applyNumberFormat="0" applyAlignment="0" applyProtection="0"/>
    <xf numFmtId="0" fontId="45" fillId="20" borderId="0" applyNumberFormat="0" applyAlignment="0" applyProtection="0"/>
    <xf numFmtId="0" fontId="45" fillId="21" borderId="0" applyNumberFormat="0" applyAlignment="0" applyProtection="0"/>
    <xf numFmtId="0" fontId="45" fillId="21" borderId="0" applyNumberFormat="0" applyAlignment="0" applyProtection="0"/>
    <xf numFmtId="0" fontId="45" fillId="21" borderId="0" applyNumberFormat="0" applyAlignment="0" applyProtection="0"/>
    <xf numFmtId="0" fontId="45" fillId="21" borderId="0" applyNumberFormat="0" applyAlignment="0" applyProtection="0"/>
    <xf numFmtId="0" fontId="45" fillId="21" borderId="0" applyNumberFormat="0" applyAlignment="0" applyProtection="0"/>
    <xf numFmtId="0" fontId="45" fillId="21" borderId="0" applyNumberFormat="0" applyAlignment="0" applyProtection="0"/>
    <xf numFmtId="0" fontId="45" fillId="21" borderId="0" applyNumberFormat="0" applyAlignment="0" applyProtection="0"/>
    <xf numFmtId="0" fontId="45" fillId="21" borderId="0" applyNumberFormat="0" applyAlignment="0" applyProtection="0"/>
    <xf numFmtId="0" fontId="45" fillId="21" borderId="0" applyNumberFormat="0" applyAlignment="0" applyProtection="0"/>
    <xf numFmtId="0" fontId="45" fillId="21" borderId="0" applyNumberFormat="0" applyAlignment="0" applyProtection="0"/>
    <xf numFmtId="0" fontId="45" fillId="21" borderId="0" applyNumberFormat="0" applyAlignment="0" applyProtection="0"/>
    <xf numFmtId="0" fontId="45" fillId="21" borderId="0" applyNumberFormat="0" applyAlignment="0" applyProtection="0"/>
    <xf numFmtId="0" fontId="45" fillId="21" borderId="0" applyNumberFormat="0" applyAlignment="0" applyProtection="0"/>
    <xf numFmtId="0" fontId="45" fillId="22" borderId="0" applyNumberFormat="0" applyAlignment="0" applyProtection="0"/>
    <xf numFmtId="0" fontId="45" fillId="22" borderId="0" applyNumberFormat="0" applyAlignment="0" applyProtection="0"/>
    <xf numFmtId="0" fontId="45" fillId="22" borderId="0" applyNumberFormat="0" applyAlignment="0" applyProtection="0"/>
    <xf numFmtId="0" fontId="45" fillId="22" borderId="0" applyNumberFormat="0" applyAlignment="0" applyProtection="0"/>
    <xf numFmtId="0" fontId="45" fillId="22" borderId="0" applyNumberFormat="0" applyAlignment="0" applyProtection="0"/>
    <xf numFmtId="0" fontId="45" fillId="22" borderId="0" applyNumberFormat="0" applyAlignment="0" applyProtection="0"/>
    <xf numFmtId="0" fontId="45" fillId="22" borderId="0" applyNumberFormat="0" applyAlignment="0" applyProtection="0"/>
    <xf numFmtId="0" fontId="45" fillId="22" borderId="0" applyNumberFormat="0" applyAlignment="0" applyProtection="0"/>
    <xf numFmtId="0" fontId="45" fillId="22" borderId="0" applyNumberFormat="0" applyAlignment="0" applyProtection="0"/>
    <xf numFmtId="0" fontId="45" fillId="22" borderId="0" applyNumberFormat="0" applyAlignment="0" applyProtection="0"/>
    <xf numFmtId="0" fontId="45" fillId="22" borderId="0" applyNumberFormat="0" applyAlignment="0" applyProtection="0"/>
    <xf numFmtId="0" fontId="45" fillId="22" borderId="0" applyNumberFormat="0" applyAlignment="0" applyProtection="0"/>
    <xf numFmtId="0" fontId="45" fillId="22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3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14" borderId="0" applyNumberFormat="0" applyAlignment="0" applyProtection="0"/>
    <xf numFmtId="0" fontId="45" fillId="23" borderId="0" applyNumberFormat="0" applyAlignment="0" applyProtection="0"/>
    <xf numFmtId="0" fontId="45" fillId="23" borderId="0" applyNumberFormat="0" applyAlignment="0" applyProtection="0"/>
    <xf numFmtId="0" fontId="45" fillId="23" borderId="0" applyNumberFormat="0" applyAlignment="0" applyProtection="0"/>
    <xf numFmtId="0" fontId="45" fillId="23" borderId="0" applyNumberFormat="0" applyAlignment="0" applyProtection="0"/>
    <xf numFmtId="0" fontId="45" fillId="23" borderId="0" applyNumberFormat="0" applyAlignment="0" applyProtection="0"/>
    <xf numFmtId="0" fontId="45" fillId="23" borderId="0" applyNumberFormat="0" applyAlignment="0" applyProtection="0"/>
    <xf numFmtId="0" fontId="45" fillId="23" borderId="0" applyNumberFormat="0" applyAlignment="0" applyProtection="0"/>
    <xf numFmtId="0" fontId="45" fillId="23" borderId="0" applyNumberFormat="0" applyAlignment="0" applyProtection="0"/>
    <xf numFmtId="0" fontId="45" fillId="23" borderId="0" applyNumberFormat="0" applyAlignment="0" applyProtection="0"/>
    <xf numFmtId="0" fontId="45" fillId="23" borderId="0" applyNumberFormat="0" applyAlignment="0" applyProtection="0"/>
    <xf numFmtId="0" fontId="45" fillId="23" borderId="0" applyNumberFormat="0" applyAlignment="0" applyProtection="0"/>
    <xf numFmtId="0" fontId="45" fillId="23" borderId="0" applyNumberFormat="0" applyAlignment="0" applyProtection="0"/>
    <xf numFmtId="0" fontId="45" fillId="23" borderId="0" applyNumberForma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83" fillId="0" borderId="0"/>
    <xf numFmtId="0" fontId="48" fillId="0" borderId="0" applyNumberFormat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 textRotation="90"/>
    </xf>
    <xf numFmtId="0" fontId="49" fillId="0" borderId="0" applyNumberFormat="0" applyFill="0" applyBorder="0" applyAlignment="0" applyProtection="0"/>
    <xf numFmtId="0" fontId="66" fillId="0" borderId="0"/>
    <xf numFmtId="165" fontId="66" fillId="0" borderId="0"/>
    <xf numFmtId="0" fontId="41" fillId="0" borderId="0"/>
    <xf numFmtId="0" fontId="189" fillId="0" borderId="0"/>
    <xf numFmtId="0" fontId="182" fillId="0" borderId="0"/>
    <xf numFmtId="0" fontId="166" fillId="0" borderId="0"/>
    <xf numFmtId="0" fontId="191" fillId="0" borderId="0" applyBorder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3" fillId="0" borderId="0"/>
    <xf numFmtId="0" fontId="214" fillId="0" borderId="0"/>
    <xf numFmtId="0" fontId="215" fillId="41" borderId="0"/>
    <xf numFmtId="0" fontId="215" fillId="42" borderId="0"/>
    <xf numFmtId="0" fontId="214" fillId="43" borderId="0"/>
    <xf numFmtId="0" fontId="216" fillId="44" borderId="0"/>
    <xf numFmtId="0" fontId="217" fillId="45" borderId="0"/>
    <xf numFmtId="0" fontId="218" fillId="0" borderId="0"/>
    <xf numFmtId="0" fontId="219" fillId="46" borderId="0"/>
    <xf numFmtId="0" fontId="220" fillId="0" borderId="0"/>
    <xf numFmtId="0" fontId="221" fillId="0" borderId="0"/>
    <xf numFmtId="0" fontId="222" fillId="0" borderId="0"/>
    <xf numFmtId="0" fontId="223" fillId="47" borderId="0"/>
    <xf numFmtId="0" fontId="224" fillId="47" borderId="157"/>
    <xf numFmtId="0" fontId="213" fillId="0" borderId="0"/>
    <xf numFmtId="0" fontId="213" fillId="0" borderId="0"/>
    <xf numFmtId="0" fontId="216" fillId="0" borderId="0"/>
    <xf numFmtId="0" fontId="153" fillId="0" borderId="0"/>
    <xf numFmtId="0" fontId="23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5" fillId="0" borderId="169" applyNumberFormat="0" applyFill="0" applyAlignment="0" applyProtection="0"/>
    <xf numFmtId="0" fontId="55" fillId="0" borderId="169" applyNumberFormat="0" applyFill="0" applyAlignment="0" applyProtection="0"/>
    <xf numFmtId="0" fontId="55" fillId="0" borderId="169" applyNumberFormat="0" applyFill="0" applyAlignment="0" applyProtection="0"/>
    <xf numFmtId="0" fontId="55" fillId="0" borderId="169" applyNumberFormat="0" applyFill="0" applyAlignment="0" applyProtection="0"/>
    <xf numFmtId="0" fontId="55" fillId="0" borderId="169" applyNumberFormat="0" applyFill="0" applyAlignment="0" applyProtection="0"/>
    <xf numFmtId="0" fontId="55" fillId="0" borderId="169" applyNumberFormat="0" applyFill="0" applyAlignment="0" applyProtection="0"/>
    <xf numFmtId="0" fontId="55" fillId="0" borderId="169" applyNumberFormat="0" applyFill="0" applyAlignment="0" applyProtection="0"/>
    <xf numFmtId="0" fontId="55" fillId="0" borderId="169" applyNumberFormat="0" applyFill="0" applyAlignment="0" applyProtection="0"/>
    <xf numFmtId="0" fontId="55" fillId="0" borderId="169" applyNumberFormat="0" applyFill="0" applyAlignment="0" applyProtection="0"/>
    <xf numFmtId="0" fontId="55" fillId="0" borderId="169" applyNumberFormat="0" applyFill="0" applyAlignment="0" applyProtection="0"/>
    <xf numFmtId="0" fontId="55" fillId="0" borderId="169" applyNumberFormat="0" applyFill="0" applyAlignment="0" applyProtection="0"/>
    <xf numFmtId="0" fontId="55" fillId="0" borderId="169" applyNumberFormat="0" applyFill="0" applyAlignment="0" applyProtection="0"/>
    <xf numFmtId="0" fontId="55" fillId="0" borderId="16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4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5" fillId="0" borderId="0"/>
    <xf numFmtId="0" fontId="36" fillId="0" borderId="0"/>
    <xf numFmtId="0" fontId="6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153" fillId="0" borderId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57" fillId="18" borderId="175" applyNumberForma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57" fillId="18" borderId="175" applyNumberForma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153" fillId="0" borderId="0"/>
    <xf numFmtId="0" fontId="153" fillId="0" borderId="0"/>
    <xf numFmtId="0" fontId="33" fillId="0" borderId="0"/>
    <xf numFmtId="0" fontId="33" fillId="0" borderId="0"/>
    <xf numFmtId="0" fontId="33" fillId="0" borderId="0"/>
    <xf numFmtId="0" fontId="153" fillId="0" borderId="0"/>
    <xf numFmtId="0" fontId="153" fillId="0" borderId="0"/>
    <xf numFmtId="0" fontId="153" fillId="0" borderId="0"/>
    <xf numFmtId="0" fontId="169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9" fillId="0" borderId="0"/>
    <xf numFmtId="0" fontId="31" fillId="0" borderId="0"/>
    <xf numFmtId="0" fontId="174" fillId="0" borderId="0"/>
    <xf numFmtId="0" fontId="166" fillId="0" borderId="0" applyNumberFormat="0" applyBorder="0" applyProtection="0"/>
    <xf numFmtId="0" fontId="168" fillId="0" borderId="0" applyNumberFormat="0" applyBorder="0" applyProtection="0">
      <alignment horizontal="center"/>
    </xf>
    <xf numFmtId="0" fontId="165" fillId="0" borderId="0" applyNumberFormat="0" applyBorder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46" fillId="0" borderId="174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53" fillId="18" borderId="175" applyNumberFormat="0" applyAlignment="0" applyProtection="0"/>
    <xf numFmtId="0" fontId="153" fillId="18" borderId="175" applyNumberFormat="0" applyFont="0" applyAlignment="0" applyProtection="0"/>
    <xf numFmtId="0" fontId="153" fillId="18" borderId="175" applyNumberFormat="0" applyAlignment="0" applyProtection="0"/>
    <xf numFmtId="0" fontId="57" fillId="18" borderId="175" applyNumberForma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57" fillId="18" borderId="175" applyNumberFormat="0" applyAlignment="0" applyProtection="0"/>
    <xf numFmtId="0" fontId="153" fillId="18" borderId="175" applyNumberForma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153" fillId="18" borderId="175" applyNumberFormat="0" applyFon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69" fillId="7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1" fillId="19" borderId="176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72" fillId="19" borderId="177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46" fillId="0" borderId="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57" fillId="18" borderId="6" applyNumberForma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57" fillId="18" borderId="6" applyNumberForma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153" fillId="18" borderId="6" applyNumberFormat="0" applyFon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69" fillId="7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1" fillId="19" borderId="8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72" fillId="19" borderId="9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15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3" fillId="0" borderId="0"/>
    <xf numFmtId="0" fontId="292" fillId="0" borderId="0" applyNumberFormat="0" applyFill="0" applyBorder="0" applyAlignment="0" applyProtection="0">
      <alignment vertical="top"/>
      <protection locked="0"/>
    </xf>
    <xf numFmtId="0" fontId="29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4" fillId="0" borderId="0"/>
    <xf numFmtId="0" fontId="168" fillId="0" borderId="0" applyNumberFormat="0" applyBorder="0" applyProtection="0">
      <alignment horizontal="center"/>
    </xf>
    <xf numFmtId="0" fontId="16" fillId="0" borderId="0"/>
    <xf numFmtId="0" fontId="15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</cellStyleXfs>
  <cellXfs count="2136">
    <xf numFmtId="0" fontId="0" fillId="0" borderId="0" xfId="0"/>
    <xf numFmtId="0" fontId="73" fillId="0" borderId="0" xfId="0" applyFont="1"/>
    <xf numFmtId="0" fontId="74" fillId="0" borderId="0" xfId="0" applyFont="1" applyAlignment="1">
      <alignment horizontal="right"/>
    </xf>
    <xf numFmtId="0" fontId="61" fillId="0" borderId="0" xfId="0" applyFont="1" applyAlignment="1">
      <alignment horizontal="center"/>
    </xf>
    <xf numFmtId="0" fontId="74" fillId="0" borderId="0" xfId="0" applyFont="1"/>
    <xf numFmtId="0" fontId="74" fillId="0" borderId="0" xfId="0" applyFont="1" applyAlignment="1">
      <alignment horizontal="left"/>
    </xf>
    <xf numFmtId="0" fontId="73" fillId="19" borderId="0" xfId="0" applyFont="1" applyFill="1"/>
    <xf numFmtId="0" fontId="74" fillId="19" borderId="10" xfId="0" applyFont="1" applyFill="1" applyBorder="1" applyAlignment="1">
      <alignment horizontal="right"/>
    </xf>
    <xf numFmtId="0" fontId="77" fillId="0" borderId="0" xfId="0" applyFont="1"/>
    <xf numFmtId="0" fontId="74" fillId="0" borderId="10" xfId="0" applyFont="1" applyBorder="1"/>
    <xf numFmtId="0" fontId="74" fillId="0" borderId="10" xfId="0" applyFont="1" applyBorder="1" applyAlignment="1">
      <alignment horizontal="right"/>
    </xf>
    <xf numFmtId="0" fontId="74" fillId="0" borderId="10" xfId="0" applyFont="1" applyBorder="1" applyAlignment="1">
      <alignment horizontal="left"/>
    </xf>
    <xf numFmtId="0" fontId="74" fillId="0" borderId="10" xfId="879" applyNumberFormat="1" applyFont="1" applyFill="1" applyBorder="1" applyAlignment="1" applyProtection="1"/>
    <xf numFmtId="0" fontId="74" fillId="0" borderId="10" xfId="879" applyNumberFormat="1" applyFont="1" applyFill="1" applyBorder="1" applyAlignment="1" applyProtection="1">
      <alignment horizontal="left"/>
    </xf>
    <xf numFmtId="0" fontId="61" fillId="0" borderId="0" xfId="0" applyFont="1" applyAlignment="1">
      <alignment wrapText="1"/>
    </xf>
    <xf numFmtId="0" fontId="75" fillId="0" borderId="0" xfId="0" applyFont="1" applyAlignment="1">
      <alignment wrapText="1"/>
    </xf>
    <xf numFmtId="0" fontId="81" fillId="0" borderId="0" xfId="0" applyFont="1"/>
    <xf numFmtId="0" fontId="61" fillId="0" borderId="0" xfId="0" applyFont="1"/>
    <xf numFmtId="0" fontId="82" fillId="0" borderId="15" xfId="452" applyFont="1" applyBorder="1" applyAlignment="1">
      <alignment horizontal="center" vertical="center" wrapText="1"/>
    </xf>
    <xf numFmtId="169" fontId="82" fillId="0" borderId="12" xfId="498" applyNumberFormat="1" applyFont="1" applyBorder="1" applyAlignment="1">
      <alignment horizontal="center" textRotation="90"/>
    </xf>
    <xf numFmtId="169" fontId="82" fillId="0" borderId="16" xfId="498" applyNumberFormat="1" applyFont="1" applyBorder="1" applyAlignment="1">
      <alignment horizontal="center" textRotation="90"/>
    </xf>
    <xf numFmtId="169" fontId="82" fillId="0" borderId="17" xfId="498" applyNumberFormat="1" applyFont="1" applyBorder="1" applyAlignment="1">
      <alignment horizontal="center" textRotation="90"/>
    </xf>
    <xf numFmtId="1" fontId="85" fillId="0" borderId="0" xfId="498" applyNumberFormat="1" applyFont="1" applyAlignment="1">
      <alignment horizontal="center" vertical="center"/>
    </xf>
    <xf numFmtId="1" fontId="86" fillId="0" borderId="0" xfId="498" applyNumberFormat="1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0" fillId="0" borderId="31" xfId="0" applyBorder="1"/>
    <xf numFmtId="170" fontId="78" fillId="0" borderId="0" xfId="0" applyNumberFormat="1" applyFont="1"/>
    <xf numFmtId="1" fontId="61" fillId="0" borderId="0" xfId="0" applyNumberFormat="1" applyFont="1"/>
    <xf numFmtId="0" fontId="88" fillId="0" borderId="0" xfId="0" applyFont="1"/>
    <xf numFmtId="0" fontId="0" fillId="0" borderId="0" xfId="0" applyAlignment="1">
      <alignment horizontal="center"/>
    </xf>
    <xf numFmtId="0" fontId="90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77" fillId="0" borderId="0" xfId="0" applyFont="1" applyAlignment="1">
      <alignment horizontal="center"/>
    </xf>
    <xf numFmtId="0" fontId="83" fillId="0" borderId="0" xfId="0" applyFont="1"/>
    <xf numFmtId="0" fontId="79" fillId="21" borderId="0" xfId="0" applyFont="1" applyFill="1"/>
    <xf numFmtId="0" fontId="94" fillId="0" borderId="0" xfId="0" applyFont="1"/>
    <xf numFmtId="0" fontId="83" fillId="0" borderId="10" xfId="0" applyFont="1" applyBorder="1"/>
    <xf numFmtId="0" fontId="83" fillId="0" borderId="33" xfId="0" applyFont="1" applyBorder="1"/>
    <xf numFmtId="0" fontId="83" fillId="0" borderId="11" xfId="0" applyFont="1" applyBorder="1"/>
    <xf numFmtId="0" fontId="97" fillId="0" borderId="0" xfId="0" applyFont="1"/>
    <xf numFmtId="0" fontId="77" fillId="0" borderId="0" xfId="447" applyFont="1"/>
    <xf numFmtId="0" fontId="79" fillId="0" borderId="0" xfId="618" applyFont="1"/>
    <xf numFmtId="0" fontId="77" fillId="0" borderId="0" xfId="618" applyFont="1" applyAlignment="1">
      <alignment horizontal="center"/>
    </xf>
    <xf numFmtId="170" fontId="83" fillId="0" borderId="0" xfId="0" applyNumberFormat="1" applyFont="1"/>
    <xf numFmtId="0" fontId="96" fillId="0" borderId="0" xfId="0" applyFont="1"/>
    <xf numFmtId="1" fontId="83" fillId="0" borderId="0" xfId="0" applyNumberFormat="1" applyFont="1"/>
    <xf numFmtId="0" fontId="83" fillId="0" borderId="41" xfId="0" applyFont="1" applyBorder="1"/>
    <xf numFmtId="0" fontId="83" fillId="0" borderId="42" xfId="0" applyFont="1" applyBorder="1"/>
    <xf numFmtId="1" fontId="83" fillId="0" borderId="42" xfId="0" applyNumberFormat="1" applyFont="1" applyBorder="1"/>
    <xf numFmtId="0" fontId="83" fillId="0" borderId="17" xfId="0" applyFont="1" applyBorder="1"/>
    <xf numFmtId="0" fontId="79" fillId="25" borderId="24" xfId="0" applyFont="1" applyFill="1" applyBorder="1"/>
    <xf numFmtId="0" fontId="83" fillId="0" borderId="24" xfId="0" applyFont="1" applyBorder="1"/>
    <xf numFmtId="0" fontId="79" fillId="11" borderId="0" xfId="0" applyFont="1" applyFill="1"/>
    <xf numFmtId="0" fontId="79" fillId="26" borderId="0" xfId="0" applyFont="1" applyFill="1"/>
    <xf numFmtId="0" fontId="99" fillId="0" borderId="0" xfId="0" applyFont="1"/>
    <xf numFmtId="0" fontId="91" fillId="0" borderId="0" xfId="0" applyFont="1"/>
    <xf numFmtId="0" fontId="100" fillId="0" borderId="0" xfId="0" applyFont="1"/>
    <xf numFmtId="0" fontId="0" fillId="0" borderId="0" xfId="0" applyAlignment="1">
      <alignment vertical="center"/>
    </xf>
    <xf numFmtId="0" fontId="0" fillId="0" borderId="19" xfId="0" applyBorder="1"/>
    <xf numFmtId="0" fontId="0" fillId="0" borderId="20" xfId="0" applyBorder="1"/>
    <xf numFmtId="0" fontId="0" fillId="0" borderId="13" xfId="0" applyBorder="1"/>
    <xf numFmtId="0" fontId="0" fillId="0" borderId="23" xfId="0" applyBorder="1"/>
    <xf numFmtId="0" fontId="59" fillId="0" borderId="10" xfId="0" applyFont="1" applyBorder="1"/>
    <xf numFmtId="0" fontId="93" fillId="0" borderId="10" xfId="0" applyFont="1" applyBorder="1" applyAlignment="1">
      <alignment horizontal="center"/>
    </xf>
    <xf numFmtId="0" fontId="91" fillId="0" borderId="10" xfId="0" applyFont="1" applyBorder="1"/>
    <xf numFmtId="0" fontId="0" fillId="0" borderId="10" xfId="0" applyBorder="1"/>
    <xf numFmtId="49" fontId="107" fillId="0" borderId="10" xfId="0" applyNumberFormat="1" applyFont="1" applyBorder="1" applyAlignment="1">
      <alignment horizontal="left"/>
    </xf>
    <xf numFmtId="0" fontId="0" fillId="0" borderId="10" xfId="0" applyBorder="1" applyAlignment="1">
      <alignment horizontal="center"/>
    </xf>
    <xf numFmtId="0" fontId="107" fillId="0" borderId="10" xfId="0" applyFont="1" applyBorder="1" applyAlignment="1">
      <alignment horizontal="center"/>
    </xf>
    <xf numFmtId="0" fontId="0" fillId="0" borderId="14" xfId="0" applyBorder="1"/>
    <xf numFmtId="0" fontId="0" fillId="0" borderId="53" xfId="0" applyBorder="1"/>
    <xf numFmtId="0" fontId="107" fillId="0" borderId="10" xfId="0" applyFont="1" applyBorder="1"/>
    <xf numFmtId="0" fontId="118" fillId="0" borderId="10" xfId="0" applyFont="1" applyBorder="1"/>
    <xf numFmtId="0" fontId="115" fillId="0" borderId="10" xfId="0" applyFont="1" applyBorder="1" applyAlignment="1">
      <alignment horizontal="left"/>
    </xf>
    <xf numFmtId="0" fontId="107" fillId="0" borderId="10" xfId="447" applyFont="1" applyBorder="1" applyAlignment="1">
      <alignment horizontal="left"/>
    </xf>
    <xf numFmtId="0" fontId="119" fillId="0" borderId="10" xfId="447" applyFont="1" applyBorder="1" applyAlignment="1">
      <alignment horizontal="left"/>
    </xf>
    <xf numFmtId="0" fontId="93" fillId="0" borderId="0" xfId="0" applyFont="1"/>
    <xf numFmtId="0" fontId="124" fillId="0" borderId="0" xfId="0" applyFont="1"/>
    <xf numFmtId="0" fontId="109" fillId="0" borderId="57" xfId="0" applyFont="1" applyBorder="1"/>
    <xf numFmtId="0" fontId="109" fillId="0" borderId="48" xfId="0" applyFont="1" applyBorder="1"/>
    <xf numFmtId="0" fontId="109" fillId="0" borderId="49" xfId="0" applyFont="1" applyBorder="1"/>
    <xf numFmtId="0" fontId="51" fillId="0" borderId="14" xfId="262" applyNumberFormat="1" applyFill="1" applyBorder="1" applyAlignment="1" applyProtection="1"/>
    <xf numFmtId="0" fontId="110" fillId="0" borderId="0" xfId="0" applyFont="1"/>
    <xf numFmtId="0" fontId="109" fillId="0" borderId="10" xfId="0" applyFont="1" applyBorder="1"/>
    <xf numFmtId="0" fontId="121" fillId="0" borderId="10" xfId="0" applyFont="1" applyBorder="1"/>
    <xf numFmtId="0" fontId="107" fillId="0" borderId="0" xfId="0" applyFont="1" applyAlignment="1">
      <alignment horizontal="center" textRotation="90" wrapText="1"/>
    </xf>
    <xf numFmtId="0" fontId="0" fillId="0" borderId="0" xfId="0" applyAlignment="1">
      <alignment textRotation="90" wrapText="1"/>
    </xf>
    <xf numFmtId="0" fontId="107" fillId="0" borderId="10" xfId="0" applyFont="1" applyBorder="1" applyAlignment="1">
      <alignment horizontal="left"/>
    </xf>
    <xf numFmtId="0" fontId="0" fillId="0" borderId="11" xfId="0" applyBorder="1" applyAlignment="1">
      <alignment horizontal="center"/>
    </xf>
    <xf numFmtId="0" fontId="107" fillId="0" borderId="12" xfId="0" applyFont="1" applyBorder="1" applyAlignment="1">
      <alignment horizontal="center"/>
    </xf>
    <xf numFmtId="0" fontId="107" fillId="0" borderId="12" xfId="0" applyFont="1" applyBorder="1"/>
    <xf numFmtId="0" fontId="107" fillId="0" borderId="12" xfId="0" applyFont="1" applyBorder="1" applyAlignment="1">
      <alignment horizontal="left"/>
    </xf>
    <xf numFmtId="0" fontId="107" fillId="0" borderId="0" xfId="0" applyFont="1"/>
    <xf numFmtId="0" fontId="110" fillId="0" borderId="13" xfId="0" applyFont="1" applyBorder="1"/>
    <xf numFmtId="0" fontId="121" fillId="0" borderId="34" xfId="0" applyFont="1" applyBorder="1"/>
    <xf numFmtId="0" fontId="121" fillId="0" borderId="48" xfId="0" applyFont="1" applyBorder="1"/>
    <xf numFmtId="0" fontId="121" fillId="0" borderId="49" xfId="0" applyFont="1" applyBorder="1"/>
    <xf numFmtId="0" fontId="122" fillId="0" borderId="0" xfId="0" applyFont="1"/>
    <xf numFmtId="0" fontId="107" fillId="0" borderId="56" xfId="0" applyFont="1" applyBorder="1" applyAlignment="1">
      <alignment horizontal="center"/>
    </xf>
    <xf numFmtId="0" fontId="125" fillId="0" borderId="10" xfId="0" applyFont="1" applyBorder="1"/>
    <xf numFmtId="0" fontId="107" fillId="0" borderId="56" xfId="0" applyFont="1" applyBorder="1"/>
    <xf numFmtId="0" fontId="125" fillId="0" borderId="12" xfId="0" applyFont="1" applyBorder="1"/>
    <xf numFmtId="0" fontId="107" fillId="0" borderId="58" xfId="0" applyFont="1" applyBorder="1"/>
    <xf numFmtId="0" fontId="110" fillId="0" borderId="0" xfId="0" applyFont="1" applyAlignment="1">
      <alignment wrapText="1"/>
    </xf>
    <xf numFmtId="0" fontId="126" fillId="0" borderId="0" xfId="471" applyFont="1"/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130" fillId="0" borderId="0" xfId="0" applyFont="1" applyAlignment="1">
      <alignment horizontal="left"/>
    </xf>
    <xf numFmtId="49" fontId="0" fillId="0" borderId="0" xfId="0" applyNumberFormat="1"/>
    <xf numFmtId="0" fontId="130" fillId="0" borderId="26" xfId="0" applyFont="1" applyBorder="1" applyAlignment="1">
      <alignment horizontal="left"/>
    </xf>
    <xf numFmtId="0" fontId="129" fillId="0" borderId="0" xfId="0" applyFont="1" applyAlignment="1">
      <alignment vertical="center"/>
    </xf>
    <xf numFmtId="0" fontId="115" fillId="0" borderId="0" xfId="0" applyFont="1" applyAlignment="1">
      <alignment horizontal="left"/>
    </xf>
    <xf numFmtId="0" fontId="132" fillId="0" borderId="10" xfId="0" applyFont="1" applyBorder="1" applyAlignment="1">
      <alignment horizontal="left"/>
    </xf>
    <xf numFmtId="0" fontId="107" fillId="0" borderId="33" xfId="0" applyFont="1" applyBorder="1" applyAlignment="1">
      <alignment horizontal="left"/>
    </xf>
    <xf numFmtId="0" fontId="110" fillId="0" borderId="0" xfId="0" applyFont="1" applyAlignment="1">
      <alignment shrinkToFit="1"/>
    </xf>
    <xf numFmtId="0" fontId="121" fillId="0" borderId="49" xfId="0" applyFont="1" applyBorder="1" applyAlignment="1">
      <alignment horizontal="center"/>
    </xf>
    <xf numFmtId="0" fontId="107" fillId="0" borderId="0" xfId="0" applyFont="1" applyAlignment="1">
      <alignment horizontal="center"/>
    </xf>
    <xf numFmtId="0" fontId="118" fillId="0" borderId="0" xfId="0" applyFont="1"/>
    <xf numFmtId="0" fontId="134" fillId="0" borderId="0" xfId="0" applyFont="1"/>
    <xf numFmtId="0" fontId="135" fillId="0" borderId="0" xfId="0" applyFont="1"/>
    <xf numFmtId="0" fontId="136" fillId="0" borderId="0" xfId="0" applyFont="1"/>
    <xf numFmtId="0" fontId="137" fillId="0" borderId="0" xfId="0" applyFont="1" applyAlignment="1">
      <alignment horizontal="left"/>
    </xf>
    <xf numFmtId="0" fontId="138" fillId="0" borderId="39" xfId="0" applyFont="1" applyBorder="1"/>
    <xf numFmtId="0" fontId="138" fillId="0" borderId="39" xfId="0" applyFont="1" applyBorder="1" applyAlignment="1">
      <alignment horizontal="center"/>
    </xf>
    <xf numFmtId="0" fontId="104" fillId="0" borderId="39" xfId="0" applyFont="1" applyBorder="1" applyAlignment="1">
      <alignment horizontal="center"/>
    </xf>
    <xf numFmtId="0" fontId="139" fillId="0" borderId="0" xfId="0" applyFont="1"/>
    <xf numFmtId="0" fontId="140" fillId="0" borderId="57" xfId="0" applyFont="1" applyBorder="1"/>
    <xf numFmtId="0" fontId="140" fillId="0" borderId="48" xfId="0" applyFont="1" applyBorder="1"/>
    <xf numFmtId="0" fontId="140" fillId="0" borderId="49" xfId="0" applyFont="1" applyBorder="1"/>
    <xf numFmtId="0" fontId="117" fillId="0" borderId="64" xfId="0" applyFont="1" applyBorder="1"/>
    <xf numFmtId="3" fontId="0" fillId="0" borderId="53" xfId="0" applyNumberFormat="1" applyBorder="1" applyAlignment="1">
      <alignment horizontal="center"/>
    </xf>
    <xf numFmtId="0" fontId="140" fillId="0" borderId="18" xfId="0" applyFont="1" applyBorder="1"/>
    <xf numFmtId="0" fontId="140" fillId="0" borderId="30" xfId="0" applyFont="1" applyBorder="1"/>
    <xf numFmtId="0" fontId="140" fillId="0" borderId="44" xfId="0" applyFont="1" applyBorder="1"/>
    <xf numFmtId="0" fontId="140" fillId="0" borderId="47" xfId="0" applyFont="1" applyBorder="1"/>
    <xf numFmtId="0" fontId="140" fillId="0" borderId="37" xfId="0" applyFont="1" applyBorder="1"/>
    <xf numFmtId="3" fontId="135" fillId="0" borderId="10" xfId="0" applyNumberFormat="1" applyFont="1" applyBorder="1" applyAlignment="1">
      <alignment horizontal="center"/>
    </xf>
    <xf numFmtId="0" fontId="109" fillId="0" borderId="40" xfId="0" applyFont="1" applyBorder="1"/>
    <xf numFmtId="0" fontId="140" fillId="0" borderId="32" xfId="0" applyFont="1" applyBorder="1"/>
    <xf numFmtId="0" fontId="140" fillId="0" borderId="27" xfId="0" applyFont="1" applyBorder="1"/>
    <xf numFmtId="0" fontId="140" fillId="0" borderId="31" xfId="0" applyFont="1" applyBorder="1"/>
    <xf numFmtId="0" fontId="140" fillId="0" borderId="54" xfId="0" applyFont="1" applyBorder="1"/>
    <xf numFmtId="0" fontId="109" fillId="0" borderId="54" xfId="0" applyFont="1" applyBorder="1"/>
    <xf numFmtId="0" fontId="117" fillId="0" borderId="38" xfId="0" applyFont="1" applyBorder="1"/>
    <xf numFmtId="0" fontId="117" fillId="0" borderId="52" xfId="0" applyFont="1" applyBorder="1"/>
    <xf numFmtId="0" fontId="135" fillId="0" borderId="14" xfId="0" applyFont="1" applyBorder="1"/>
    <xf numFmtId="3" fontId="135" fillId="0" borderId="53" xfId="0" applyNumberFormat="1" applyFont="1" applyBorder="1" applyAlignment="1">
      <alignment horizontal="center"/>
    </xf>
    <xf numFmtId="0" fontId="120" fillId="0" borderId="0" xfId="0" applyFont="1" applyAlignment="1">
      <alignment horizontal="left"/>
    </xf>
    <xf numFmtId="0" fontId="121" fillId="0" borderId="10" xfId="0" applyFont="1" applyBorder="1" applyAlignment="1">
      <alignment horizontal="left"/>
    </xf>
    <xf numFmtId="0" fontId="121" fillId="0" borderId="21" xfId="0" applyFont="1" applyBorder="1" applyAlignment="1">
      <alignment horizontal="left"/>
    </xf>
    <xf numFmtId="0" fontId="121" fillId="0" borderId="17" xfId="0" applyFont="1" applyBorder="1" applyAlignment="1">
      <alignment horizontal="left"/>
    </xf>
    <xf numFmtId="0" fontId="93" fillId="0" borderId="0" xfId="0" applyFont="1" applyAlignment="1">
      <alignment horizontal="center"/>
    </xf>
    <xf numFmtId="0" fontId="139" fillId="0" borderId="0" xfId="0" applyFont="1" applyAlignment="1">
      <alignment horizontal="center"/>
    </xf>
    <xf numFmtId="0" fontId="140" fillId="0" borderId="10" xfId="0" applyFont="1" applyBorder="1"/>
    <xf numFmtId="0" fontId="143" fillId="0" borderId="10" xfId="0" applyFont="1" applyBorder="1"/>
    <xf numFmtId="0" fontId="118" fillId="0" borderId="10" xfId="0" applyFont="1" applyBorder="1" applyAlignment="1">
      <alignment horizontal="center"/>
    </xf>
    <xf numFmtId="0" fontId="118" fillId="0" borderId="33" xfId="0" applyFont="1" applyBorder="1" applyAlignment="1">
      <alignment horizontal="left"/>
    </xf>
    <xf numFmtId="0" fontId="135" fillId="0" borderId="10" xfId="0" applyFont="1" applyBorder="1"/>
    <xf numFmtId="0" fontId="137" fillId="0" borderId="10" xfId="0" applyFont="1" applyBorder="1"/>
    <xf numFmtId="0" fontId="144" fillId="0" borderId="10" xfId="0" applyFont="1" applyBorder="1"/>
    <xf numFmtId="0" fontId="139" fillId="0" borderId="10" xfId="0" applyFont="1" applyBorder="1" applyAlignment="1">
      <alignment horizontal="center"/>
    </xf>
    <xf numFmtId="0" fontId="136" fillId="0" borderId="0" xfId="0" applyFont="1" applyAlignment="1">
      <alignment wrapText="1"/>
    </xf>
    <xf numFmtId="0" fontId="144" fillId="0" borderId="0" xfId="0" applyFont="1"/>
    <xf numFmtId="0" fontId="139" fillId="0" borderId="39" xfId="0" applyFont="1" applyBorder="1" applyAlignment="1">
      <alignment horizontal="center"/>
    </xf>
    <xf numFmtId="0" fontId="59" fillId="0" borderId="0" xfId="0" applyFont="1"/>
    <xf numFmtId="0" fontId="0" fillId="0" borderId="42" xfId="0" applyBorder="1"/>
    <xf numFmtId="0" fontId="0" fillId="0" borderId="65" xfId="0" applyBorder="1"/>
    <xf numFmtId="0" fontId="0" fillId="0" borderId="64" xfId="0" applyBorder="1"/>
    <xf numFmtId="0" fontId="109" fillId="0" borderId="12" xfId="0" applyFont="1" applyBorder="1"/>
    <xf numFmtId="0" fontId="121" fillId="0" borderId="12" xfId="0" applyFont="1" applyBorder="1"/>
    <xf numFmtId="0" fontId="88" fillId="0" borderId="39" xfId="0" applyFont="1" applyBorder="1" applyAlignment="1">
      <alignment horizontal="center"/>
    </xf>
    <xf numFmtId="0" fontId="0" fillId="0" borderId="25" xfId="0" applyBorder="1"/>
    <xf numFmtId="0" fontId="121" fillId="0" borderId="0" xfId="0" applyFont="1"/>
    <xf numFmtId="0" fontId="59" fillId="0" borderId="0" xfId="0" applyFont="1" applyAlignment="1">
      <alignment shrinkToFit="1"/>
    </xf>
    <xf numFmtId="0" fontId="0" fillId="0" borderId="41" xfId="0" applyBorder="1"/>
    <xf numFmtId="3" fontId="0" fillId="0" borderId="14" xfId="0" applyNumberFormat="1" applyBorder="1"/>
    <xf numFmtId="0" fontId="121" fillId="0" borderId="48" xfId="0" applyFont="1" applyBorder="1" applyAlignment="1">
      <alignment horizontal="center"/>
    </xf>
    <xf numFmtId="0" fontId="121" fillId="0" borderId="28" xfId="0" applyFont="1" applyBorder="1" applyAlignment="1">
      <alignment horizontal="center"/>
    </xf>
    <xf numFmtId="0" fontId="121" fillId="0" borderId="55" xfId="0" applyFont="1" applyBorder="1" applyAlignment="1">
      <alignment horizontal="center"/>
    </xf>
    <xf numFmtId="0" fontId="107" fillId="0" borderId="14" xfId="0" applyFont="1" applyBorder="1"/>
    <xf numFmtId="0" fontId="107" fillId="0" borderId="0" xfId="0" applyFont="1" applyAlignment="1">
      <alignment horizontal="left"/>
    </xf>
    <xf numFmtId="14" fontId="107" fillId="0" borderId="50" xfId="0" applyNumberFormat="1" applyFont="1" applyBorder="1"/>
    <xf numFmtId="0" fontId="0" fillId="0" borderId="15" xfId="0" applyBorder="1"/>
    <xf numFmtId="0" fontId="0" fillId="0" borderId="22" xfId="0" applyBorder="1"/>
    <xf numFmtId="0" fontId="107" fillId="0" borderId="50" xfId="0" applyFont="1" applyBorder="1"/>
    <xf numFmtId="0" fontId="107" fillId="0" borderId="64" xfId="0" applyFont="1" applyBorder="1"/>
    <xf numFmtId="0" fontId="107" fillId="0" borderId="53" xfId="0" applyFont="1" applyBorder="1"/>
    <xf numFmtId="0" fontId="59" fillId="0" borderId="10" xfId="0" applyFont="1" applyBorder="1" applyAlignment="1">
      <alignment horizontal="left"/>
    </xf>
    <xf numFmtId="0" fontId="107" fillId="27" borderId="56" xfId="252" applyFont="1" applyFill="1" applyBorder="1" applyAlignment="1">
      <alignment horizontal="center"/>
    </xf>
    <xf numFmtId="0" fontId="51" fillId="0" borderId="0" xfId="262" applyNumberFormat="1" applyFill="1" applyBorder="1" applyAlignment="1" applyProtection="1"/>
    <xf numFmtId="0" fontId="121" fillId="0" borderId="0" xfId="0" applyFont="1" applyAlignment="1">
      <alignment horizontal="left"/>
    </xf>
    <xf numFmtId="0" fontId="109" fillId="0" borderId="0" xfId="0" applyFont="1"/>
    <xf numFmtId="0" fontId="140" fillId="0" borderId="0" xfId="0" applyFont="1"/>
    <xf numFmtId="0" fontId="149" fillId="0" borderId="33" xfId="0" applyFont="1" applyBorder="1" applyAlignment="1">
      <alignment horizontal="left"/>
    </xf>
    <xf numFmtId="0" fontId="0" fillId="0" borderId="48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447" applyFont="1" applyBorder="1"/>
    <xf numFmtId="0" fontId="149" fillId="0" borderId="10" xfId="0" applyFont="1" applyBorder="1" applyAlignment="1">
      <alignment horizontal="left"/>
    </xf>
    <xf numFmtId="0" fontId="149" fillId="0" borderId="50" xfId="0" applyFont="1" applyBorder="1" applyAlignment="1">
      <alignment horizontal="left"/>
    </xf>
    <xf numFmtId="0" fontId="107" fillId="0" borderId="33" xfId="0" applyFont="1" applyBorder="1"/>
    <xf numFmtId="0" fontId="149" fillId="0" borderId="0" xfId="0" applyFont="1" applyAlignment="1">
      <alignment horizontal="left"/>
    </xf>
    <xf numFmtId="0" fontId="93" fillId="0" borderId="11" xfId="447" applyFont="1" applyBorder="1" applyAlignment="1">
      <alignment horizontal="right"/>
    </xf>
    <xf numFmtId="0" fontId="93" fillId="0" borderId="11" xfId="0" applyFont="1" applyBorder="1" applyAlignment="1">
      <alignment horizontal="right"/>
    </xf>
    <xf numFmtId="0" fontId="93" fillId="0" borderId="0" xfId="0" applyFont="1" applyAlignment="1">
      <alignment horizontal="left"/>
    </xf>
    <xf numFmtId="0" fontId="116" fillId="0" borderId="0" xfId="0" applyFont="1"/>
    <xf numFmtId="0" fontId="116" fillId="0" borderId="0" xfId="0" applyFont="1" applyAlignment="1">
      <alignment horizontal="center"/>
    </xf>
    <xf numFmtId="0" fontId="124" fillId="0" borderId="0" xfId="551" applyFont="1"/>
    <xf numFmtId="0" fontId="0" fillId="0" borderId="0" xfId="551" applyFont="1"/>
    <xf numFmtId="0" fontId="110" fillId="0" borderId="0" xfId="551" applyFont="1"/>
    <xf numFmtId="0" fontId="104" fillId="0" borderId="39" xfId="551" applyFont="1" applyBorder="1"/>
    <xf numFmtId="0" fontId="104" fillId="0" borderId="39" xfId="551" applyFont="1" applyBorder="1" applyAlignment="1">
      <alignment horizontal="center"/>
    </xf>
    <xf numFmtId="0" fontId="88" fillId="0" borderId="0" xfId="551" applyFont="1"/>
    <xf numFmtId="0" fontId="109" fillId="0" borderId="57" xfId="551" applyFont="1" applyBorder="1"/>
    <xf numFmtId="0" fontId="109" fillId="0" borderId="48" xfId="551" applyFont="1" applyBorder="1"/>
    <xf numFmtId="0" fontId="109" fillId="0" borderId="49" xfId="551" applyFont="1" applyBorder="1"/>
    <xf numFmtId="0" fontId="0" fillId="0" borderId="64" xfId="551" applyFont="1" applyBorder="1"/>
    <xf numFmtId="0" fontId="0" fillId="0" borderId="14" xfId="551" applyFont="1" applyBorder="1"/>
    <xf numFmtId="0" fontId="49" fillId="0" borderId="14" xfId="277" applyBorder="1" applyProtection="1"/>
    <xf numFmtId="3" fontId="0" fillId="0" borderId="10" xfId="551" applyNumberFormat="1" applyFont="1" applyBorder="1" applyAlignment="1">
      <alignment horizontal="center"/>
    </xf>
    <xf numFmtId="3" fontId="0" fillId="0" borderId="53" xfId="551" applyNumberFormat="1" applyFont="1" applyBorder="1" applyAlignment="1">
      <alignment horizontal="center"/>
    </xf>
    <xf numFmtId="0" fontId="109" fillId="0" borderId="10" xfId="551" applyFont="1" applyBorder="1"/>
    <xf numFmtId="0" fontId="121" fillId="0" borderId="10" xfId="551" applyFont="1" applyBorder="1"/>
    <xf numFmtId="0" fontId="107" fillId="0" borderId="16" xfId="551" applyFont="1" applyBorder="1" applyAlignment="1">
      <alignment horizontal="left"/>
    </xf>
    <xf numFmtId="0" fontId="121" fillId="0" borderId="10" xfId="551" applyFont="1" applyBorder="1" applyAlignment="1">
      <alignment horizontal="left"/>
    </xf>
    <xf numFmtId="0" fontId="121" fillId="0" borderId="0" xfId="551" applyFont="1" applyAlignment="1">
      <alignment horizontal="left"/>
    </xf>
    <xf numFmtId="0" fontId="146" fillId="0" borderId="11" xfId="551" applyFont="1" applyBorder="1" applyAlignment="1">
      <alignment horizontal="center"/>
    </xf>
    <xf numFmtId="0" fontId="121" fillId="0" borderId="33" xfId="551" applyFont="1" applyBorder="1"/>
    <xf numFmtId="0" fontId="107" fillId="0" borderId="33" xfId="551" applyFont="1" applyBorder="1" applyAlignment="1">
      <alignment horizontal="left"/>
    </xf>
    <xf numFmtId="0" fontId="93" fillId="0" borderId="10" xfId="551" applyFont="1" applyBorder="1" applyAlignment="1">
      <alignment horizontal="center" vertical="center"/>
    </xf>
    <xf numFmtId="0" fontId="59" fillId="0" borderId="11" xfId="551" applyFont="1" applyBorder="1" applyAlignment="1">
      <alignment horizontal="center"/>
    </xf>
    <xf numFmtId="0" fontId="152" fillId="0" borderId="10" xfId="551" applyFont="1" applyBorder="1" applyAlignment="1">
      <alignment horizontal="left"/>
    </xf>
    <xf numFmtId="0" fontId="152" fillId="0" borderId="33" xfId="551" applyFont="1" applyBorder="1" applyAlignment="1">
      <alignment horizontal="left"/>
    </xf>
    <xf numFmtId="0" fontId="0" fillId="0" borderId="10" xfId="551" applyFont="1" applyBorder="1" applyAlignment="1">
      <alignment horizontal="center"/>
    </xf>
    <xf numFmtId="0" fontId="0" fillId="0" borderId="0" xfId="551" applyFont="1" applyAlignment="1">
      <alignment horizontal="center"/>
    </xf>
    <xf numFmtId="0" fontId="107" fillId="0" borderId="56" xfId="551" applyFont="1" applyBorder="1" applyAlignment="1">
      <alignment horizontal="center"/>
    </xf>
    <xf numFmtId="0" fontId="107" fillId="0" borderId="10" xfId="551" applyFont="1" applyBorder="1" applyAlignment="1">
      <alignment horizontal="left"/>
    </xf>
    <xf numFmtId="0" fontId="59" fillId="0" borderId="56" xfId="551" applyFont="1" applyBorder="1" applyAlignment="1">
      <alignment horizontal="center"/>
    </xf>
    <xf numFmtId="0" fontId="107" fillId="0" borderId="10" xfId="551" applyFont="1" applyBorder="1"/>
    <xf numFmtId="0" fontId="107" fillId="0" borderId="33" xfId="551" applyFont="1" applyBorder="1"/>
    <xf numFmtId="0" fontId="146" fillId="0" borderId="10" xfId="551" applyFont="1" applyBorder="1" applyAlignment="1">
      <alignment horizontal="center"/>
    </xf>
    <xf numFmtId="0" fontId="59" fillId="0" borderId="10" xfId="551" applyFont="1" applyBorder="1" applyAlignment="1">
      <alignment horizontal="center"/>
    </xf>
    <xf numFmtId="0" fontId="107" fillId="0" borderId="10" xfId="551" applyFont="1" applyBorder="1" applyAlignment="1">
      <alignment horizontal="center"/>
    </xf>
    <xf numFmtId="0" fontId="107" fillId="0" borderId="0" xfId="535" applyFont="1"/>
    <xf numFmtId="0" fontId="107" fillId="0" borderId="0" xfId="535" applyFont="1" applyAlignment="1">
      <alignment horizontal="left"/>
    </xf>
    <xf numFmtId="0" fontId="0" fillId="0" borderId="0" xfId="535" applyFont="1" applyAlignment="1">
      <alignment horizontal="center"/>
    </xf>
    <xf numFmtId="0" fontId="0" fillId="0" borderId="0" xfId="535" applyFont="1"/>
    <xf numFmtId="0" fontId="110" fillId="0" borderId="0" xfId="535" applyFont="1"/>
    <xf numFmtId="0" fontId="109" fillId="0" borderId="10" xfId="535" applyFont="1" applyBorder="1"/>
    <xf numFmtId="0" fontId="121" fillId="0" borderId="10" xfId="535" applyFont="1" applyBorder="1"/>
    <xf numFmtId="0" fontId="122" fillId="0" borderId="0" xfId="535" applyFont="1"/>
    <xf numFmtId="0" fontId="107" fillId="0" borderId="10" xfId="535" applyFont="1" applyBorder="1" applyAlignment="1">
      <alignment horizontal="center"/>
    </xf>
    <xf numFmtId="0" fontId="107" fillId="0" borderId="10" xfId="535" applyFont="1" applyBorder="1"/>
    <xf numFmtId="0" fontId="107" fillId="0" borderId="10" xfId="535" applyFont="1" applyBorder="1" applyAlignment="1">
      <alignment horizontal="left"/>
    </xf>
    <xf numFmtId="0" fontId="88" fillId="0" borderId="39" xfId="535" applyFont="1" applyBorder="1" applyAlignment="1">
      <alignment horizontal="center"/>
    </xf>
    <xf numFmtId="0" fontId="107" fillId="0" borderId="10" xfId="535" applyFont="1" applyBorder="1" applyAlignment="1">
      <alignment horizontal="center" vertical="center"/>
    </xf>
    <xf numFmtId="0" fontId="125" fillId="0" borderId="10" xfId="535" applyFont="1" applyBorder="1"/>
    <xf numFmtId="0" fontId="107" fillId="0" borderId="33" xfId="535" applyFont="1" applyBorder="1"/>
    <xf numFmtId="0" fontId="107" fillId="0" borderId="33" xfId="535" applyFont="1" applyBorder="1" applyAlignment="1">
      <alignment horizontal="left"/>
    </xf>
    <xf numFmtId="0" fontId="0" fillId="0" borderId="10" xfId="535" applyFont="1" applyBorder="1" applyAlignment="1">
      <alignment horizontal="center"/>
    </xf>
    <xf numFmtId="0" fontId="107" fillId="0" borderId="10" xfId="0" applyFont="1" applyBorder="1" applyAlignment="1">
      <alignment horizontal="center" vertical="center"/>
    </xf>
    <xf numFmtId="0" fontId="51" fillId="0" borderId="0" xfId="262" applyNumberFormat="1" applyFill="1" applyBorder="1" applyAlignment="1" applyProtection="1">
      <alignment horizontal="left"/>
    </xf>
    <xf numFmtId="0" fontId="117" fillId="0" borderId="11" xfId="0" applyFont="1" applyBorder="1"/>
    <xf numFmtId="0" fontId="51" fillId="0" borderId="10" xfId="262" applyNumberFormat="1" applyFill="1" applyBorder="1" applyAlignment="1" applyProtection="1"/>
    <xf numFmtId="0" fontId="132" fillId="0" borderId="10" xfId="0" applyFont="1" applyBorder="1" applyAlignment="1">
      <alignment horizontal="right"/>
    </xf>
    <xf numFmtId="0" fontId="132" fillId="0" borderId="10" xfId="0" applyFont="1" applyBorder="1"/>
    <xf numFmtId="0" fontId="132" fillId="0" borderId="10" xfId="0" applyFont="1" applyBorder="1" applyAlignment="1">
      <alignment horizontal="center"/>
    </xf>
    <xf numFmtId="0" fontId="135" fillId="0" borderId="0" xfId="0" applyFont="1" applyAlignment="1">
      <alignment horizontal="center"/>
    </xf>
    <xf numFmtId="0" fontId="115" fillId="0" borderId="10" xfId="0" applyFont="1" applyBorder="1" applyAlignment="1">
      <alignment horizontal="center"/>
    </xf>
    <xf numFmtId="0" fontId="153" fillId="0" borderId="0" xfId="0" applyFont="1"/>
    <xf numFmtId="0" fontId="154" fillId="0" borderId="0" xfId="474" applyFont="1"/>
    <xf numFmtId="0" fontId="154" fillId="0" borderId="0" xfId="474" applyFont="1" applyAlignment="1">
      <alignment horizontal="left"/>
    </xf>
    <xf numFmtId="0" fontId="154" fillId="0" borderId="0" xfId="474" applyFont="1" applyAlignment="1">
      <alignment horizontal="left" textRotation="90" wrapText="1"/>
    </xf>
    <xf numFmtId="0" fontId="93" fillId="0" borderId="70" xfId="0" applyFont="1" applyBorder="1" applyAlignment="1">
      <alignment horizontal="left"/>
    </xf>
    <xf numFmtId="0" fontId="0" fillId="0" borderId="70" xfId="0" applyBorder="1"/>
    <xf numFmtId="0" fontId="153" fillId="0" borderId="70" xfId="0" applyFont="1" applyBorder="1"/>
    <xf numFmtId="0" fontId="146" fillId="0" borderId="0" xfId="0" applyFont="1" applyAlignment="1">
      <alignment horizontal="left"/>
    </xf>
    <xf numFmtId="0" fontId="179" fillId="0" borderId="70" xfId="553" applyFont="1" applyBorder="1" applyAlignment="1">
      <alignment horizontal="center"/>
    </xf>
    <xf numFmtId="0" fontId="163" fillId="0" borderId="0" xfId="0" applyFont="1"/>
    <xf numFmtId="0" fontId="163" fillId="0" borderId="0" xfId="0" applyFont="1" applyAlignment="1">
      <alignment horizontal="left"/>
    </xf>
    <xf numFmtId="0" fontId="157" fillId="0" borderId="0" xfId="473" applyFont="1" applyAlignment="1">
      <alignment horizontal="left" shrinkToFit="1"/>
    </xf>
    <xf numFmtId="0" fontId="154" fillId="0" borderId="0" xfId="473" applyFont="1"/>
    <xf numFmtId="0" fontId="154" fillId="0" borderId="0" xfId="473" applyFont="1" applyAlignment="1">
      <alignment horizontal="left"/>
    </xf>
    <xf numFmtId="0" fontId="154" fillId="0" borderId="10" xfId="473" applyFont="1" applyBorder="1" applyAlignment="1">
      <alignment horizontal="left"/>
    </xf>
    <xf numFmtId="0" fontId="115" fillId="0" borderId="0" xfId="473" applyFont="1" applyAlignment="1">
      <alignment horizontal="left"/>
    </xf>
    <xf numFmtId="0" fontId="129" fillId="0" borderId="0" xfId="473" applyFont="1" applyAlignment="1">
      <alignment horizontal="left"/>
    </xf>
    <xf numFmtId="171" fontId="154" fillId="0" borderId="0" xfId="473" applyNumberFormat="1" applyFont="1" applyAlignment="1">
      <alignment horizontal="left"/>
    </xf>
    <xf numFmtId="49" fontId="154" fillId="0" borderId="0" xfId="473" applyNumberFormat="1" applyFont="1" applyAlignment="1">
      <alignment horizontal="left"/>
    </xf>
    <xf numFmtId="0" fontId="154" fillId="0" borderId="0" xfId="473" applyFont="1" applyAlignment="1">
      <alignment horizontal="left" textRotation="90" wrapText="1"/>
    </xf>
    <xf numFmtId="0" fontId="155" fillId="0" borderId="0" xfId="473" applyFont="1" applyAlignment="1">
      <alignment horizontal="left" textRotation="90" wrapText="1"/>
    </xf>
    <xf numFmtId="0" fontId="155" fillId="0" borderId="49" xfId="473" applyFont="1" applyBorder="1" applyAlignment="1">
      <alignment horizontal="left" textRotation="90" wrapText="1"/>
    </xf>
    <xf numFmtId="0" fontId="156" fillId="0" borderId="48" xfId="473" applyFont="1" applyBorder="1" applyAlignment="1">
      <alignment horizontal="left"/>
    </xf>
    <xf numFmtId="0" fontId="158" fillId="0" borderId="57" xfId="473" applyFont="1" applyBorder="1" applyAlignment="1">
      <alignment horizontal="left"/>
    </xf>
    <xf numFmtId="0" fontId="159" fillId="0" borderId="0" xfId="473" applyFont="1" applyAlignment="1">
      <alignment horizontal="left"/>
    </xf>
    <xf numFmtId="0" fontId="158" fillId="0" borderId="10" xfId="473" applyFont="1" applyBorder="1" applyAlignment="1">
      <alignment horizontal="left"/>
    </xf>
    <xf numFmtId="0" fontId="161" fillId="0" borderId="0" xfId="473" applyFont="1"/>
    <xf numFmtId="0" fontId="75" fillId="0" borderId="10" xfId="473" applyFont="1" applyBorder="1" applyAlignment="1">
      <alignment horizontal="left"/>
    </xf>
    <xf numFmtId="0" fontId="75" fillId="0" borderId="70" xfId="473" applyFont="1" applyBorder="1" applyAlignment="1">
      <alignment horizontal="left"/>
    </xf>
    <xf numFmtId="0" fontId="75" fillId="0" borderId="50" xfId="473" applyFont="1" applyBorder="1"/>
    <xf numFmtId="0" fontId="75" fillId="0" borderId="62" xfId="473" applyFont="1" applyBorder="1" applyAlignment="1">
      <alignment horizontal="center"/>
    </xf>
    <xf numFmtId="0" fontId="75" fillId="0" borderId="12" xfId="473" applyFont="1" applyBorder="1"/>
    <xf numFmtId="0" fontId="75" fillId="0" borderId="12" xfId="473" applyFont="1" applyBorder="1" applyAlignment="1">
      <alignment horizontal="left"/>
    </xf>
    <xf numFmtId="0" fontId="75" fillId="0" borderId="63" xfId="473" applyFont="1" applyBorder="1"/>
    <xf numFmtId="0" fontId="75" fillId="0" borderId="69" xfId="473" applyFont="1" applyBorder="1"/>
    <xf numFmtId="0" fontId="162" fillId="0" borderId="0" xfId="473" applyFont="1" applyAlignment="1">
      <alignment horizontal="left"/>
    </xf>
    <xf numFmtId="0" fontId="75" fillId="0" borderId="70" xfId="473" applyFont="1" applyBorder="1"/>
    <xf numFmtId="0" fontId="156" fillId="0" borderId="79" xfId="473" applyFont="1" applyBorder="1" applyAlignment="1">
      <alignment horizontal="left"/>
    </xf>
    <xf numFmtId="0" fontId="155" fillId="0" borderId="80" xfId="473" applyFont="1" applyBorder="1" applyAlignment="1">
      <alignment horizontal="left" textRotation="90" wrapText="1"/>
    </xf>
    <xf numFmtId="0" fontId="44" fillId="0" borderId="0" xfId="473" applyFont="1"/>
    <xf numFmtId="0" fontId="155" fillId="0" borderId="70" xfId="473" applyFont="1" applyBorder="1"/>
    <xf numFmtId="0" fontId="153" fillId="0" borderId="70" xfId="0" applyFont="1" applyBorder="1" applyAlignment="1">
      <alignment horizontal="center"/>
    </xf>
    <xf numFmtId="0" fontId="155" fillId="0" borderId="85" xfId="473" applyFont="1" applyBorder="1"/>
    <xf numFmtId="0" fontId="75" fillId="0" borderId="0" xfId="473" applyFont="1" applyAlignment="1">
      <alignment horizontal="center"/>
    </xf>
    <xf numFmtId="0" fontId="75" fillId="0" borderId="0" xfId="473" applyFont="1"/>
    <xf numFmtId="0" fontId="158" fillId="0" borderId="78" xfId="473" applyFont="1" applyBorder="1" applyAlignment="1">
      <alignment horizontal="left"/>
    </xf>
    <xf numFmtId="0" fontId="75" fillId="0" borderId="70" xfId="473" applyFont="1" applyBorder="1" applyAlignment="1">
      <alignment horizontal="center"/>
    </xf>
    <xf numFmtId="0" fontId="75" fillId="0" borderId="12" xfId="473" applyFont="1" applyBorder="1" applyAlignment="1">
      <alignment horizontal="center"/>
    </xf>
    <xf numFmtId="0" fontId="155" fillId="0" borderId="12" xfId="473" applyFont="1" applyBorder="1"/>
    <xf numFmtId="0" fontId="155" fillId="0" borderId="0" xfId="473" applyFont="1"/>
    <xf numFmtId="0" fontId="154" fillId="0" borderId="12" xfId="473" applyFont="1" applyBorder="1" applyAlignment="1">
      <alignment horizontal="center"/>
    </xf>
    <xf numFmtId="0" fontId="184" fillId="0" borderId="0" xfId="1016" applyFont="1"/>
    <xf numFmtId="0" fontId="153" fillId="0" borderId="0" xfId="0" applyFont="1" applyAlignment="1">
      <alignment textRotation="90" wrapText="1"/>
    </xf>
    <xf numFmtId="0" fontId="107" fillId="0" borderId="0" xfId="0" applyFont="1" applyAlignment="1">
      <alignment horizontal="right"/>
    </xf>
    <xf numFmtId="0" fontId="0" fillId="0" borderId="93" xfId="0" applyBorder="1" applyAlignment="1">
      <alignment horizontal="center"/>
    </xf>
    <xf numFmtId="0" fontId="107" fillId="0" borderId="70" xfId="0" applyFont="1" applyBorder="1" applyAlignment="1">
      <alignment horizontal="left"/>
    </xf>
    <xf numFmtId="0" fontId="93" fillId="0" borderId="81" xfId="0" applyFont="1" applyBorder="1" applyAlignment="1">
      <alignment horizontal="left"/>
    </xf>
    <xf numFmtId="0" fontId="123" fillId="0" borderId="111" xfId="0" applyFont="1" applyBorder="1" applyAlignment="1">
      <alignment horizontal="left" vertical="center"/>
    </xf>
    <xf numFmtId="0" fontId="59" fillId="0" borderId="12" xfId="0" applyFont="1" applyBorder="1"/>
    <xf numFmtId="0" fontId="89" fillId="0" borderId="10" xfId="0" applyFont="1" applyBorder="1" applyAlignment="1">
      <alignment horizontal="center"/>
    </xf>
    <xf numFmtId="0" fontId="59" fillId="0" borderId="10" xfId="0" applyFont="1" applyBorder="1" applyAlignment="1">
      <alignment horizontal="right"/>
    </xf>
    <xf numFmtId="0" fontId="89" fillId="0" borderId="10" xfId="447" applyFont="1" applyBorder="1" applyAlignment="1">
      <alignment horizontal="center"/>
    </xf>
    <xf numFmtId="0" fontId="153" fillId="0" borderId="10" xfId="447" applyBorder="1" applyAlignment="1">
      <alignment horizontal="right"/>
    </xf>
    <xf numFmtId="0" fontId="0" fillId="0" borderId="10" xfId="0" applyBorder="1" applyAlignment="1">
      <alignment horizontal="right"/>
    </xf>
    <xf numFmtId="0" fontId="91" fillId="0" borderId="10" xfId="0" applyFont="1" applyBorder="1" applyAlignment="1">
      <alignment horizontal="right"/>
    </xf>
    <xf numFmtId="0" fontId="89" fillId="0" borderId="0" xfId="0" applyFont="1" applyAlignment="1">
      <alignment horizontal="center"/>
    </xf>
    <xf numFmtId="0" fontId="59" fillId="0" borderId="0" xfId="0" applyFont="1" applyAlignment="1">
      <alignment horizontal="right"/>
    </xf>
    <xf numFmtId="0" fontId="41" fillId="0" borderId="0" xfId="1023"/>
    <xf numFmtId="0" fontId="153" fillId="0" borderId="0" xfId="1023" applyFont="1"/>
    <xf numFmtId="0" fontId="41" fillId="0" borderId="0" xfId="1023" applyAlignment="1">
      <alignment horizontal="left"/>
    </xf>
    <xf numFmtId="0" fontId="110" fillId="0" borderId="0" xfId="1023" applyFont="1"/>
    <xf numFmtId="0" fontId="104" fillId="0" borderId="39" xfId="1023" applyFont="1" applyBorder="1" applyAlignment="1">
      <alignment horizontal="center"/>
    </xf>
    <xf numFmtId="0" fontId="88" fillId="0" borderId="0" xfId="1023" applyFont="1"/>
    <xf numFmtId="0" fontId="109" fillId="0" borderId="49" xfId="1023" applyFont="1" applyBorder="1"/>
    <xf numFmtId="3" fontId="153" fillId="0" borderId="53" xfId="1023" applyNumberFormat="1" applyFont="1" applyBorder="1" applyAlignment="1">
      <alignment horizontal="center"/>
    </xf>
    <xf numFmtId="49" fontId="153" fillId="0" borderId="0" xfId="1023" applyNumberFormat="1" applyFont="1"/>
    <xf numFmtId="0" fontId="109" fillId="0" borderId="70" xfId="1023" applyFont="1" applyBorder="1"/>
    <xf numFmtId="0" fontId="121" fillId="0" borderId="70" xfId="1023" applyFont="1" applyBorder="1"/>
    <xf numFmtId="0" fontId="121" fillId="0" borderId="70" xfId="1023" applyFont="1" applyBorder="1" applyAlignment="1">
      <alignment horizontal="left"/>
    </xf>
    <xf numFmtId="0" fontId="121" fillId="0" borderId="21" xfId="1023" applyFont="1" applyBorder="1" applyAlignment="1">
      <alignment horizontal="left"/>
    </xf>
    <xf numFmtId="0" fontId="121" fillId="0" borderId="17" xfId="1023" applyFont="1" applyBorder="1" applyAlignment="1">
      <alignment horizontal="left"/>
    </xf>
    <xf numFmtId="0" fontId="153" fillId="0" borderId="0" xfId="1023" applyFont="1" applyAlignment="1">
      <alignment textRotation="90" wrapText="1"/>
    </xf>
    <xf numFmtId="0" fontId="153" fillId="0" borderId="0" xfId="1023" applyFont="1" applyAlignment="1">
      <alignment horizontal="center"/>
    </xf>
    <xf numFmtId="0" fontId="153" fillId="0" borderId="70" xfId="1023" applyFont="1" applyBorder="1" applyAlignment="1">
      <alignment horizontal="center"/>
    </xf>
    <xf numFmtId="0" fontId="122" fillId="0" borderId="0" xfId="1023" applyFont="1"/>
    <xf numFmtId="0" fontId="110" fillId="0" borderId="0" xfId="1023" applyFont="1" applyAlignment="1">
      <alignment wrapText="1"/>
    </xf>
    <xf numFmtId="0" fontId="93" fillId="0" borderId="0" xfId="1023" applyFont="1" applyAlignment="1">
      <alignment horizontal="center"/>
    </xf>
    <xf numFmtId="0" fontId="120" fillId="0" borderId="0" xfId="1023" applyFont="1" applyAlignment="1">
      <alignment horizontal="left"/>
    </xf>
    <xf numFmtId="0" fontId="118" fillId="0" borderId="0" xfId="1023" applyFont="1"/>
    <xf numFmtId="0" fontId="134" fillId="0" borderId="0" xfId="1023" applyFont="1"/>
    <xf numFmtId="0" fontId="135" fillId="0" borderId="0" xfId="1023" applyFont="1"/>
    <xf numFmtId="0" fontId="136" fillId="0" borderId="0" xfId="1023" applyFont="1"/>
    <xf numFmtId="0" fontId="137" fillId="0" borderId="0" xfId="1023" applyFont="1" applyAlignment="1">
      <alignment horizontal="left"/>
    </xf>
    <xf numFmtId="0" fontId="138" fillId="0" borderId="39" xfId="1023" applyFont="1" applyBorder="1"/>
    <xf numFmtId="0" fontId="138" fillId="0" borderId="39" xfId="1023" applyFont="1" applyBorder="1" applyAlignment="1">
      <alignment horizontal="center"/>
    </xf>
    <xf numFmtId="0" fontId="139" fillId="0" borderId="0" xfId="1023" applyFont="1"/>
    <xf numFmtId="0" fontId="140" fillId="0" borderId="57" xfId="1023" applyFont="1" applyBorder="1"/>
    <xf numFmtId="0" fontId="140" fillId="0" borderId="48" xfId="1023" applyFont="1" applyBorder="1"/>
    <xf numFmtId="0" fontId="140" fillId="0" borderId="49" xfId="1023" applyFont="1" applyBorder="1"/>
    <xf numFmtId="0" fontId="117" fillId="0" borderId="64" xfId="1023" applyFont="1" applyBorder="1"/>
    <xf numFmtId="0" fontId="139" fillId="0" borderId="0" xfId="1023" applyFont="1" applyAlignment="1">
      <alignment horizontal="center"/>
    </xf>
    <xf numFmtId="0" fontId="140" fillId="0" borderId="10" xfId="1023" applyFont="1" applyBorder="1"/>
    <xf numFmtId="0" fontId="143" fillId="0" borderId="10" xfId="1023" applyFont="1" applyBorder="1"/>
    <xf numFmtId="0" fontId="118" fillId="0" borderId="10" xfId="1023" applyFont="1" applyBorder="1" applyAlignment="1">
      <alignment horizontal="center"/>
    </xf>
    <xf numFmtId="0" fontId="118" fillId="0" borderId="10" xfId="1023" applyFont="1" applyBorder="1"/>
    <xf numFmtId="0" fontId="118" fillId="0" borderId="33" xfId="1023" applyFont="1" applyBorder="1" applyAlignment="1">
      <alignment horizontal="left"/>
    </xf>
    <xf numFmtId="0" fontId="135" fillId="0" borderId="70" xfId="1023" applyFont="1" applyBorder="1"/>
    <xf numFmtId="0" fontId="137" fillId="0" borderId="10" xfId="1023" applyFont="1" applyBorder="1"/>
    <xf numFmtId="0" fontId="144" fillId="0" borderId="70" xfId="1023" applyFont="1" applyBorder="1"/>
    <xf numFmtId="0" fontId="139" fillId="0" borderId="70" xfId="1023" applyFont="1" applyBorder="1" applyAlignment="1">
      <alignment horizontal="center"/>
    </xf>
    <xf numFmtId="0" fontId="136" fillId="0" borderId="0" xfId="1023" applyFont="1" applyAlignment="1">
      <alignment wrapText="1"/>
    </xf>
    <xf numFmtId="0" fontId="144" fillId="0" borderId="0" xfId="1023" applyFont="1"/>
    <xf numFmtId="0" fontId="139" fillId="0" borderId="39" xfId="1023" applyFont="1" applyBorder="1" applyAlignment="1">
      <alignment horizontal="center"/>
    </xf>
    <xf numFmtId="0" fontId="109" fillId="0" borderId="40" xfId="1023" applyFont="1" applyBorder="1"/>
    <xf numFmtId="0" fontId="140" fillId="0" borderId="44" xfId="1023" applyFont="1" applyBorder="1"/>
    <xf numFmtId="0" fontId="140" fillId="0" borderId="47" xfId="1023" applyFont="1" applyBorder="1"/>
    <xf numFmtId="3" fontId="135" fillId="0" borderId="70" xfId="1023" applyNumberFormat="1" applyFont="1" applyBorder="1" applyAlignment="1">
      <alignment horizontal="center"/>
    </xf>
    <xf numFmtId="0" fontId="140" fillId="0" borderId="30" xfId="1023" applyFont="1" applyBorder="1"/>
    <xf numFmtId="0" fontId="140" fillId="0" borderId="123" xfId="1023" applyFont="1" applyBorder="1"/>
    <xf numFmtId="0" fontId="140" fillId="0" borderId="124" xfId="1023" applyFont="1" applyBorder="1"/>
    <xf numFmtId="0" fontId="44" fillId="0" borderId="22" xfId="1023" applyFont="1" applyBorder="1" applyAlignment="1">
      <alignment wrapText="1"/>
    </xf>
    <xf numFmtId="3" fontId="44" fillId="0" borderId="0" xfId="1023" applyNumberFormat="1" applyFont="1"/>
    <xf numFmtId="0" fontId="44" fillId="0" borderId="22" xfId="1023" applyFont="1" applyBorder="1" applyAlignment="1">
      <alignment horizontal="center" wrapText="1"/>
    </xf>
    <xf numFmtId="0" fontId="115" fillId="0" borderId="22" xfId="1023" applyFont="1" applyBorder="1" applyAlignment="1">
      <alignment wrapText="1"/>
    </xf>
    <xf numFmtId="0" fontId="142" fillId="0" borderId="41" xfId="1023" applyFont="1" applyBorder="1" applyAlignment="1">
      <alignment wrapText="1"/>
    </xf>
    <xf numFmtId="0" fontId="141" fillId="0" borderId="41" xfId="1023" applyFont="1" applyBorder="1" applyAlignment="1">
      <alignment wrapText="1"/>
    </xf>
    <xf numFmtId="0" fontId="170" fillId="0" borderId="22" xfId="276" applyBorder="1" applyAlignment="1" applyProtection="1">
      <alignment wrapText="1"/>
    </xf>
    <xf numFmtId="0" fontId="153" fillId="0" borderId="0" xfId="0" applyFont="1" applyAlignment="1">
      <alignment horizontal="center"/>
    </xf>
    <xf numFmtId="3" fontId="190" fillId="0" borderId="70" xfId="0" applyNumberFormat="1" applyFont="1" applyBorder="1"/>
    <xf numFmtId="0" fontId="0" fillId="0" borderId="89" xfId="0" applyBorder="1"/>
    <xf numFmtId="0" fontId="0" fillId="0" borderId="70" xfId="0" applyBorder="1" applyAlignment="1">
      <alignment horizontal="center"/>
    </xf>
    <xf numFmtId="0" fontId="107" fillId="0" borderId="70" xfId="0" applyFont="1" applyBorder="1"/>
    <xf numFmtId="0" fontId="107" fillId="0" borderId="70" xfId="0" applyFont="1" applyBorder="1" applyAlignment="1">
      <alignment horizontal="center"/>
    </xf>
    <xf numFmtId="0" fontId="193" fillId="0" borderId="0" xfId="0" applyFont="1"/>
    <xf numFmtId="0" fontId="0" fillId="0" borderId="33" xfId="0" applyBorder="1" applyAlignment="1">
      <alignment horizontal="center"/>
    </xf>
    <xf numFmtId="0" fontId="91" fillId="0" borderId="33" xfId="0" applyFont="1" applyBorder="1" applyAlignment="1">
      <alignment horizontal="center"/>
    </xf>
    <xf numFmtId="0" fontId="198" fillId="0" borderId="70" xfId="0" applyFont="1" applyBorder="1" applyAlignment="1">
      <alignment horizontal="right"/>
    </xf>
    <xf numFmtId="3" fontId="190" fillId="0" borderId="77" xfId="0" applyNumberFormat="1" applyFont="1" applyBorder="1"/>
    <xf numFmtId="0" fontId="199" fillId="0" borderId="0" xfId="474" applyFont="1" applyAlignment="1">
      <alignment horizontal="left"/>
    </xf>
    <xf numFmtId="0" fontId="165" fillId="0" borderId="0" xfId="254" applyAlignment="1">
      <alignment horizontal="center"/>
    </xf>
    <xf numFmtId="0" fontId="83" fillId="0" borderId="16" xfId="0" applyFont="1" applyBorder="1"/>
    <xf numFmtId="0" fontId="200" fillId="27" borderId="56" xfId="252" applyFont="1" applyFill="1" applyBorder="1" applyAlignment="1">
      <alignment horizontal="center"/>
    </xf>
    <xf numFmtId="0" fontId="77" fillId="0" borderId="70" xfId="0" applyFont="1" applyBorder="1" applyAlignment="1">
      <alignment horizontal="center"/>
    </xf>
    <xf numFmtId="1" fontId="82" fillId="0" borderId="70" xfId="498" applyNumberFormat="1" applyFont="1" applyBorder="1" applyAlignment="1">
      <alignment horizontal="center" vertical="center"/>
    </xf>
    <xf numFmtId="1" fontId="84" fillId="0" borderId="70" xfId="498" applyNumberFormat="1" applyFont="1" applyBorder="1" applyAlignment="1">
      <alignment horizontal="center" vertical="center"/>
    </xf>
    <xf numFmtId="1" fontId="85" fillId="0" borderId="70" xfId="498" applyNumberFormat="1" applyFont="1" applyBorder="1" applyAlignment="1">
      <alignment horizontal="center" vertical="center"/>
    </xf>
    <xf numFmtId="1" fontId="201" fillId="0" borderId="70" xfId="498" applyNumberFormat="1" applyFont="1" applyBorder="1" applyAlignment="1">
      <alignment horizontal="center" vertical="center"/>
    </xf>
    <xf numFmtId="0" fontId="202" fillId="0" borderId="70" xfId="0" applyFont="1" applyBorder="1" applyAlignment="1">
      <alignment horizontal="center"/>
    </xf>
    <xf numFmtId="1" fontId="83" fillId="0" borderId="134" xfId="452" applyNumberFormat="1" applyFont="1" applyBorder="1" applyAlignment="1">
      <alignment horizontal="center" vertical="center"/>
    </xf>
    <xf numFmtId="1" fontId="83" fillId="0" borderId="0" xfId="452" applyNumberFormat="1" applyFont="1" applyAlignment="1">
      <alignment horizontal="center" vertical="center"/>
    </xf>
    <xf numFmtId="0" fontId="77" fillId="0" borderId="75" xfId="0" applyFont="1" applyBorder="1"/>
    <xf numFmtId="1" fontId="83" fillId="0" borderId="133" xfId="452" applyNumberFormat="1" applyFont="1" applyBorder="1" applyAlignment="1">
      <alignment horizontal="center" vertical="center"/>
    </xf>
    <xf numFmtId="1" fontId="83" fillId="19" borderId="134" xfId="452" applyNumberFormat="1" applyFont="1" applyFill="1" applyBorder="1" applyAlignment="1">
      <alignment horizontal="center" vertical="center"/>
    </xf>
    <xf numFmtId="0" fontId="0" fillId="0" borderId="11" xfId="0" applyBorder="1"/>
    <xf numFmtId="0" fontId="93" fillId="0" borderId="0" xfId="447" applyFont="1" applyAlignment="1">
      <alignment horizontal="right"/>
    </xf>
    <xf numFmtId="0" fontId="103" fillId="0" borderId="10" xfId="0" applyFont="1" applyBorder="1" applyAlignment="1">
      <alignment horizontal="left"/>
    </xf>
    <xf numFmtId="0" fontId="105" fillId="0" borderId="10" xfId="0" applyFont="1" applyBorder="1" applyAlignment="1">
      <alignment horizontal="left" vertical="center"/>
    </xf>
    <xf numFmtId="0" fontId="102" fillId="0" borderId="10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0" fillId="0" borderId="45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22" xfId="0" applyBorder="1" applyAlignment="1">
      <alignment vertical="center"/>
    </xf>
    <xf numFmtId="0" fontId="90" fillId="0" borderId="0" xfId="0" applyFont="1" applyAlignment="1">
      <alignment horizontal="right"/>
    </xf>
    <xf numFmtId="0" fontId="101" fillId="0" borderId="0" xfId="0" applyFont="1" applyAlignment="1">
      <alignment horizontal="left"/>
    </xf>
    <xf numFmtId="0" fontId="91" fillId="0" borderId="0" xfId="0" applyFont="1" applyAlignment="1">
      <alignment horizontal="center"/>
    </xf>
    <xf numFmtId="167" fontId="90" fillId="0" borderId="0" xfId="0" applyNumberFormat="1" applyFont="1"/>
    <xf numFmtId="0" fontId="88" fillId="0" borderId="13" xfId="0" applyFont="1" applyBorder="1"/>
    <xf numFmtId="0" fontId="108" fillId="0" borderId="45" xfId="0" applyFont="1" applyBorder="1" applyAlignment="1">
      <alignment horizontal="left"/>
    </xf>
    <xf numFmtId="0" fontId="109" fillId="0" borderId="42" xfId="0" applyFont="1" applyBorder="1"/>
    <xf numFmtId="0" fontId="78" fillId="0" borderId="44" xfId="0" applyFont="1" applyBorder="1" applyAlignment="1">
      <alignment horizontal="center"/>
    </xf>
    <xf numFmtId="49" fontId="110" fillId="0" borderId="20" xfId="0" applyNumberFormat="1" applyFont="1" applyBorder="1" applyAlignment="1">
      <alignment horizontal="left"/>
    </xf>
    <xf numFmtId="0" fontId="0" fillId="0" borderId="12" xfId="0" applyBorder="1"/>
    <xf numFmtId="0" fontId="88" fillId="0" borderId="27" xfId="0" applyFont="1" applyBorder="1" applyAlignment="1">
      <alignment horizontal="center"/>
    </xf>
    <xf numFmtId="0" fontId="88" fillId="0" borderId="44" xfId="0" applyFont="1" applyBorder="1" applyAlignment="1">
      <alignment horizontal="center"/>
    </xf>
    <xf numFmtId="0" fontId="88" fillId="0" borderId="31" xfId="0" applyFont="1" applyBorder="1" applyAlignment="1">
      <alignment horizontal="center"/>
    </xf>
    <xf numFmtId="0" fontId="0" fillId="0" borderId="44" xfId="0" applyBorder="1"/>
    <xf numFmtId="0" fontId="0" fillId="0" borderId="47" xfId="0" applyBorder="1"/>
    <xf numFmtId="49" fontId="111" fillId="0" borderId="10" xfId="0" applyNumberFormat="1" applyFont="1" applyBorder="1" applyAlignment="1">
      <alignment horizontal="left"/>
    </xf>
    <xf numFmtId="0" fontId="112" fillId="0" borderId="19" xfId="0" applyFont="1" applyBorder="1"/>
    <xf numFmtId="0" fontId="112" fillId="0" borderId="36" xfId="0" applyFont="1" applyBorder="1"/>
    <xf numFmtId="0" fontId="113" fillId="0" borderId="34" xfId="0" applyFont="1" applyBorder="1" applyAlignment="1">
      <alignment horizontal="center"/>
    </xf>
    <xf numFmtId="0" fontId="113" fillId="0" borderId="48" xfId="0" applyFont="1" applyBorder="1" applyAlignment="1">
      <alignment horizontal="center"/>
    </xf>
    <xf numFmtId="0" fontId="91" fillId="0" borderId="48" xfId="0" applyFont="1" applyBorder="1"/>
    <xf numFmtId="0" fontId="91" fillId="0" borderId="49" xfId="0" applyFont="1" applyBorder="1"/>
    <xf numFmtId="49" fontId="93" fillId="0" borderId="10" xfId="0" applyNumberFormat="1" applyFont="1" applyBorder="1" applyAlignment="1">
      <alignment horizontal="left"/>
    </xf>
    <xf numFmtId="0" fontId="91" fillId="0" borderId="37" xfId="0" applyFont="1" applyBorder="1"/>
    <xf numFmtId="0" fontId="113" fillId="0" borderId="11" xfId="0" applyFont="1" applyBorder="1" applyAlignment="1">
      <alignment horizontal="center"/>
    </xf>
    <xf numFmtId="0" fontId="113" fillId="0" borderId="10" xfId="0" applyFont="1" applyBorder="1" applyAlignment="1">
      <alignment horizontal="center"/>
    </xf>
    <xf numFmtId="0" fontId="91" fillId="0" borderId="50" xfId="0" applyFont="1" applyBorder="1"/>
    <xf numFmtId="0" fontId="91" fillId="0" borderId="51" xfId="0" applyFont="1" applyBorder="1"/>
    <xf numFmtId="0" fontId="88" fillId="0" borderId="33" xfId="0" applyFont="1" applyBorder="1" applyAlignment="1">
      <alignment horizontal="center"/>
    </xf>
    <xf numFmtId="0" fontId="202" fillId="0" borderId="0" xfId="0" applyFont="1"/>
    <xf numFmtId="0" fontId="202" fillId="0" borderId="48" xfId="0" applyFont="1" applyBorder="1" applyAlignment="1">
      <alignment horizontal="left"/>
    </xf>
    <xf numFmtId="0" fontId="202" fillId="0" borderId="48" xfId="0" applyFont="1" applyBorder="1"/>
    <xf numFmtId="0" fontId="202" fillId="0" borderId="49" xfId="0" applyFont="1" applyBorder="1"/>
    <xf numFmtId="0" fontId="202" fillId="0" borderId="10" xfId="0" applyFont="1" applyBorder="1" applyAlignment="1">
      <alignment horizontal="left"/>
    </xf>
    <xf numFmtId="0" fontId="202" fillId="0" borderId="10" xfId="0" applyFont="1" applyBorder="1"/>
    <xf numFmtId="0" fontId="202" fillId="0" borderId="50" xfId="0" applyFont="1" applyBorder="1"/>
    <xf numFmtId="0" fontId="202" fillId="0" borderId="60" xfId="0" applyFont="1" applyBorder="1"/>
    <xf numFmtId="0" fontId="202" fillId="0" borderId="61" xfId="0" applyFont="1" applyBorder="1"/>
    <xf numFmtId="0" fontId="202" fillId="0" borderId="31" xfId="0" applyFont="1" applyBorder="1"/>
    <xf numFmtId="0" fontId="61" fillId="0" borderId="10" xfId="0" applyFont="1" applyBorder="1" applyAlignment="1">
      <alignment horizontal="left"/>
    </xf>
    <xf numFmtId="0" fontId="104" fillId="0" borderId="43" xfId="0" applyFont="1" applyBorder="1" applyAlignment="1">
      <alignment horizontal="center"/>
    </xf>
    <xf numFmtId="0" fontId="104" fillId="0" borderId="44" xfId="0" applyFont="1" applyBorder="1" applyAlignment="1">
      <alignment horizontal="left"/>
    </xf>
    <xf numFmtId="0" fontId="153" fillId="0" borderId="0" xfId="447"/>
    <xf numFmtId="0" fontId="90" fillId="0" borderId="31" xfId="0" applyFont="1" applyBorder="1"/>
    <xf numFmtId="0" fontId="90" fillId="0" borderId="10" xfId="0" applyFont="1" applyBorder="1"/>
    <xf numFmtId="0" fontId="77" fillId="0" borderId="70" xfId="0" applyFont="1" applyBorder="1"/>
    <xf numFmtId="0" fontId="202" fillId="0" borderId="0" xfId="0" applyFont="1" applyAlignment="1">
      <alignment horizontal="center"/>
    </xf>
    <xf numFmtId="0" fontId="202" fillId="0" borderId="70" xfId="0" applyFont="1" applyBorder="1"/>
    <xf numFmtId="0" fontId="51" fillId="0" borderId="0" xfId="262"/>
    <xf numFmtId="167" fontId="74" fillId="0" borderId="14" xfId="0" applyNumberFormat="1" applyFont="1" applyBorder="1" applyAlignment="1">
      <alignment horizontal="center" vertical="center"/>
    </xf>
    <xf numFmtId="167" fontId="74" fillId="0" borderId="12" xfId="0" applyNumberFormat="1" applyFont="1" applyBorder="1" applyAlignment="1">
      <alignment horizontal="center" vertical="center"/>
    </xf>
    <xf numFmtId="0" fontId="204" fillId="0" borderId="70" xfId="0" applyFont="1" applyBorder="1"/>
    <xf numFmtId="0" fontId="211" fillId="0" borderId="70" xfId="0" applyFont="1" applyBorder="1" applyAlignment="1">
      <alignment horizontal="center"/>
    </xf>
    <xf numFmtId="0" fontId="204" fillId="0" borderId="70" xfId="0" applyFont="1" applyBorder="1" applyAlignment="1">
      <alignment horizontal="center"/>
    </xf>
    <xf numFmtId="0" fontId="184" fillId="0" borderId="70" xfId="0" applyFont="1" applyBorder="1"/>
    <xf numFmtId="0" fontId="0" fillId="0" borderId="86" xfId="0" applyBorder="1"/>
    <xf numFmtId="0" fontId="0" fillId="0" borderId="91" xfId="0" applyBorder="1"/>
    <xf numFmtId="0" fontId="0" fillId="34" borderId="73" xfId="0" applyFill="1" applyBorder="1"/>
    <xf numFmtId="0" fontId="0" fillId="34" borderId="74" xfId="0" applyFill="1" applyBorder="1"/>
    <xf numFmtId="0" fontId="0" fillId="34" borderId="133" xfId="0" applyFill="1" applyBorder="1"/>
    <xf numFmtId="0" fontId="0" fillId="34" borderId="132" xfId="0" applyFill="1" applyBorder="1"/>
    <xf numFmtId="0" fontId="0" fillId="34" borderId="149" xfId="0" applyFill="1" applyBorder="1"/>
    <xf numFmtId="0" fontId="0" fillId="34" borderId="134" xfId="0" applyFill="1" applyBorder="1"/>
    <xf numFmtId="0" fontId="0" fillId="0" borderId="72" xfId="0" applyBorder="1"/>
    <xf numFmtId="0" fontId="0" fillId="0" borderId="145" xfId="0" applyBorder="1"/>
    <xf numFmtId="0" fontId="0" fillId="0" borderId="150" xfId="0" applyBorder="1"/>
    <xf numFmtId="0" fontId="0" fillId="0" borderId="71" xfId="0" applyBorder="1"/>
    <xf numFmtId="0" fontId="0" fillId="0" borderId="126" xfId="0" applyBorder="1"/>
    <xf numFmtId="0" fontId="0" fillId="0" borderId="92" xfId="0" applyBorder="1"/>
    <xf numFmtId="0" fontId="0" fillId="0" borderId="151" xfId="0" applyBorder="1"/>
    <xf numFmtId="0" fontId="0" fillId="0" borderId="152" xfId="0" applyBorder="1"/>
    <xf numFmtId="0" fontId="0" fillId="0" borderId="129" xfId="0" applyBorder="1"/>
    <xf numFmtId="0" fontId="0" fillId="0" borderId="76" xfId="0" applyBorder="1"/>
    <xf numFmtId="0" fontId="0" fillId="0" borderId="122" xfId="0" applyBorder="1"/>
    <xf numFmtId="0" fontId="0" fillId="0" borderId="130" xfId="0" applyBorder="1"/>
    <xf numFmtId="0" fontId="0" fillId="0" borderId="94" xfId="0" applyBorder="1"/>
    <xf numFmtId="0" fontId="0" fillId="0" borderId="153" xfId="0" applyBorder="1"/>
    <xf numFmtId="0" fontId="0" fillId="0" borderId="144" xfId="0" applyBorder="1"/>
    <xf numFmtId="0" fontId="0" fillId="0" borderId="90" xfId="0" applyBorder="1"/>
    <xf numFmtId="0" fontId="0" fillId="0" borderId="154" xfId="0" applyBorder="1"/>
    <xf numFmtId="0" fontId="212" fillId="0" borderId="0" xfId="0" applyFont="1"/>
    <xf numFmtId="0" fontId="59" fillId="0" borderId="70" xfId="0" applyFont="1" applyBorder="1"/>
    <xf numFmtId="0" fontId="74" fillId="0" borderId="11" xfId="0" applyFont="1" applyBorder="1" applyAlignment="1">
      <alignment vertical="center"/>
    </xf>
    <xf numFmtId="0" fontId="74" fillId="0" borderId="10" xfId="0" applyFont="1" applyBorder="1" applyAlignment="1">
      <alignment horizontal="right" vertical="center"/>
    </xf>
    <xf numFmtId="167" fontId="74" fillId="0" borderId="10" xfId="0" applyNumberFormat="1" applyFont="1" applyBorder="1" applyAlignment="1">
      <alignment horizontal="center" vertical="center"/>
    </xf>
    <xf numFmtId="167" fontId="74" fillId="0" borderId="10" xfId="879" applyNumberFormat="1" applyFont="1" applyFill="1" applyBorder="1" applyAlignment="1" applyProtection="1">
      <alignment horizontal="center" vertical="center"/>
    </xf>
    <xf numFmtId="167" fontId="74" fillId="0" borderId="10" xfId="0" applyNumberFormat="1" applyFont="1" applyBorder="1" applyAlignment="1">
      <alignment horizontal="right" vertical="center"/>
    </xf>
    <xf numFmtId="168" fontId="74" fillId="0" borderId="10" xfId="0" applyNumberFormat="1" applyFont="1" applyBorder="1" applyAlignment="1">
      <alignment horizontal="right" vertical="center"/>
    </xf>
    <xf numFmtId="0" fontId="74" fillId="0" borderId="10" xfId="879" applyNumberFormat="1" applyFont="1" applyFill="1" applyBorder="1" applyAlignment="1" applyProtection="1">
      <alignment horizontal="right" vertical="center"/>
    </xf>
    <xf numFmtId="0" fontId="74" fillId="0" borderId="11" xfId="879" applyNumberFormat="1" applyFont="1" applyFill="1" applyBorder="1" applyAlignment="1" applyProtection="1">
      <alignment vertical="center"/>
    </xf>
    <xf numFmtId="20" fontId="74" fillId="0" borderId="10" xfId="879" applyNumberFormat="1" applyFont="1" applyFill="1" applyBorder="1" applyAlignment="1" applyProtection="1">
      <alignment horizontal="right" vertical="center"/>
    </xf>
    <xf numFmtId="0" fontId="80" fillId="0" borderId="10" xfId="0" applyFont="1" applyBorder="1" applyAlignment="1">
      <alignment horizontal="right" vertical="center"/>
    </xf>
    <xf numFmtId="0" fontId="74" fillId="0" borderId="0" xfId="0" applyFont="1" applyAlignment="1">
      <alignment horizontal="right" vertical="center"/>
    </xf>
    <xf numFmtId="16" fontId="74" fillId="0" borderId="10" xfId="879" applyNumberFormat="1" applyFont="1" applyFill="1" applyBorder="1" applyAlignment="1" applyProtection="1">
      <alignment horizontal="right" vertical="center"/>
    </xf>
    <xf numFmtId="0" fontId="74" fillId="0" borderId="0" xfId="0" applyFont="1" applyAlignment="1">
      <alignment horizontal="center" vertical="center"/>
    </xf>
    <xf numFmtId="0" fontId="80" fillId="0" borderId="11" xfId="0" applyFont="1" applyBorder="1" applyAlignment="1">
      <alignment vertical="center"/>
    </xf>
    <xf numFmtId="0" fontId="74" fillId="0" borderId="17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213" fillId="40" borderId="0" xfId="1301" applyFill="1"/>
    <xf numFmtId="0" fontId="226" fillId="0" borderId="0" xfId="474" applyFont="1"/>
    <xf numFmtId="0" fontId="227" fillId="0" borderId="0" xfId="474" applyFont="1"/>
    <xf numFmtId="0" fontId="172" fillId="0" borderId="0" xfId="474"/>
    <xf numFmtId="0" fontId="226" fillId="0" borderId="0" xfId="474" applyFont="1" applyAlignment="1">
      <alignment horizontal="left"/>
    </xf>
    <xf numFmtId="0" fontId="225" fillId="0" borderId="113" xfId="474" applyFont="1" applyBorder="1" applyAlignment="1">
      <alignment horizontal="left" vertical="center"/>
    </xf>
    <xf numFmtId="0" fontId="172" fillId="0" borderId="115" xfId="474" applyBorder="1"/>
    <xf numFmtId="0" fontId="172" fillId="0" borderId="95" xfId="474" applyBorder="1"/>
    <xf numFmtId="0" fontId="227" fillId="0" borderId="0" xfId="474" applyFont="1" applyAlignment="1">
      <alignment horizontal="left" shrinkToFit="1"/>
    </xf>
    <xf numFmtId="0" fontId="229" fillId="0" borderId="113" xfId="474" applyFont="1" applyBorder="1" applyAlignment="1">
      <alignment horizontal="left"/>
    </xf>
    <xf numFmtId="0" fontId="229" fillId="0" borderId="111" xfId="474" applyFont="1" applyBorder="1" applyAlignment="1">
      <alignment horizontal="left"/>
    </xf>
    <xf numFmtId="0" fontId="226" fillId="0" borderId="113" xfId="474" applyFont="1" applyBorder="1" applyAlignment="1">
      <alignment horizontal="left"/>
    </xf>
    <xf numFmtId="0" fontId="226" fillId="0" borderId="111" xfId="474" applyFont="1" applyBorder="1" applyAlignment="1">
      <alignment horizontal="left"/>
    </xf>
    <xf numFmtId="0" fontId="230" fillId="0" borderId="113" xfId="474" applyFont="1" applyBorder="1" applyAlignment="1">
      <alignment horizontal="left"/>
    </xf>
    <xf numFmtId="0" fontId="231" fillId="0" borderId="111" xfId="474" applyFont="1" applyBorder="1" applyAlignment="1">
      <alignment horizontal="left"/>
    </xf>
    <xf numFmtId="0" fontId="232" fillId="0" borderId="111" xfId="474" applyFont="1" applyBorder="1" applyAlignment="1">
      <alignment horizontal="left" textRotation="90" wrapText="1"/>
    </xf>
    <xf numFmtId="0" fontId="232" fillId="0" borderId="0" xfId="474" applyFont="1" applyAlignment="1">
      <alignment horizontal="left" textRotation="90" wrapText="1"/>
    </xf>
    <xf numFmtId="0" fontId="226" fillId="0" borderId="0" xfId="474" applyFont="1" applyAlignment="1">
      <alignment horizontal="left" textRotation="90" wrapText="1"/>
    </xf>
    <xf numFmtId="0" fontId="185" fillId="0" borderId="0" xfId="474" applyFont="1" applyAlignment="1">
      <alignment horizontal="left"/>
    </xf>
    <xf numFmtId="0" fontId="213" fillId="0" borderId="111" xfId="1301" applyBorder="1" applyAlignment="1">
      <alignment horizontal="left"/>
    </xf>
    <xf numFmtId="0" fontId="194" fillId="0" borderId="111" xfId="1301" applyFont="1" applyBorder="1" applyAlignment="1">
      <alignment horizontal="left"/>
    </xf>
    <xf numFmtId="0" fontId="165" fillId="0" borderId="95" xfId="254" applyBorder="1" applyAlignment="1">
      <alignment horizontal="center"/>
    </xf>
    <xf numFmtId="0" fontId="182" fillId="0" borderId="0" xfId="474" applyFont="1" applyAlignment="1">
      <alignment horizontal="left"/>
    </xf>
    <xf numFmtId="171" fontId="226" fillId="0" borderId="0" xfId="474" applyNumberFormat="1" applyFont="1" applyAlignment="1">
      <alignment horizontal="left"/>
    </xf>
    <xf numFmtId="0" fontId="165" fillId="0" borderId="111" xfId="254" applyBorder="1"/>
    <xf numFmtId="0" fontId="178" fillId="0" borderId="111" xfId="254" applyFont="1" applyBorder="1" applyAlignment="1">
      <alignment horizontal="left"/>
    </xf>
    <xf numFmtId="0" fontId="165" fillId="0" borderId="95" xfId="254" applyBorder="1" applyAlignment="1">
      <alignment horizontal="center" vertical="center"/>
    </xf>
    <xf numFmtId="0" fontId="213" fillId="0" borderId="111" xfId="1301" applyBorder="1"/>
    <xf numFmtId="49" fontId="226" fillId="0" borderId="0" xfId="474" applyNumberFormat="1" applyFont="1" applyAlignment="1">
      <alignment horizontal="left"/>
    </xf>
    <xf numFmtId="0" fontId="178" fillId="0" borderId="112" xfId="254" applyFont="1" applyBorder="1" applyAlignment="1">
      <alignment horizontal="left"/>
    </xf>
    <xf numFmtId="0" fontId="165" fillId="0" borderId="96" xfId="254" applyBorder="1" applyAlignment="1">
      <alignment horizontal="center"/>
    </xf>
    <xf numFmtId="0" fontId="165" fillId="0" borderId="158" xfId="254" applyBorder="1"/>
    <xf numFmtId="0" fontId="165" fillId="0" borderId="111" xfId="254" applyBorder="1" applyAlignment="1">
      <alignment horizontal="center"/>
    </xf>
    <xf numFmtId="0" fontId="178" fillId="0" borderId="114" xfId="254" applyFont="1" applyBorder="1" applyAlignment="1">
      <alignment horizontal="left"/>
    </xf>
    <xf numFmtId="0" fontId="165" fillId="0" borderId="97" xfId="254" applyBorder="1" applyAlignment="1">
      <alignment horizontal="center"/>
    </xf>
    <xf numFmtId="0" fontId="165" fillId="0" borderId="0" xfId="254"/>
    <xf numFmtId="0" fontId="178" fillId="0" borderId="0" xfId="254" applyFont="1" applyAlignment="1">
      <alignment horizontal="left"/>
    </xf>
    <xf numFmtId="0" fontId="180" fillId="0" borderId="112" xfId="474" applyFont="1" applyBorder="1" applyAlignment="1">
      <alignment horizontal="center"/>
    </xf>
    <xf numFmtId="0" fontId="180" fillId="0" borderId="112" xfId="474" applyFont="1" applyBorder="1"/>
    <xf numFmtId="0" fontId="180" fillId="0" borderId="112" xfId="474" applyFont="1" applyBorder="1" applyAlignment="1">
      <alignment horizontal="left"/>
    </xf>
    <xf numFmtId="0" fontId="180" fillId="0" borderId="111" xfId="474" applyFont="1" applyBorder="1" applyAlignment="1">
      <alignment horizontal="center"/>
    </xf>
    <xf numFmtId="0" fontId="180" fillId="0" borderId="111" xfId="474" applyFont="1" applyBorder="1"/>
    <xf numFmtId="0" fontId="180" fillId="0" borderId="111" xfId="474" applyFont="1" applyBorder="1" applyAlignment="1">
      <alignment horizontal="left"/>
    </xf>
    <xf numFmtId="0" fontId="179" fillId="0" borderId="0" xfId="474" applyFont="1" applyAlignment="1">
      <alignment horizontal="left"/>
    </xf>
    <xf numFmtId="0" fontId="231" fillId="0" borderId="112" xfId="474" applyFont="1" applyBorder="1" applyAlignment="1">
      <alignment horizontal="left"/>
    </xf>
    <xf numFmtId="0" fontId="178" fillId="0" borderId="111" xfId="254" applyFont="1" applyBorder="1"/>
    <xf numFmtId="0" fontId="171" fillId="0" borderId="0" xfId="1301" applyFont="1"/>
    <xf numFmtId="0" fontId="171" fillId="0" borderId="111" xfId="1301" applyFont="1" applyBorder="1"/>
    <xf numFmtId="0" fontId="232" fillId="0" borderId="111" xfId="474" applyFont="1" applyBorder="1"/>
    <xf numFmtId="0" fontId="233" fillId="0" borderId="111" xfId="1301" applyFont="1" applyBorder="1" applyAlignment="1">
      <alignment horizontal="left"/>
    </xf>
    <xf numFmtId="0" fontId="234" fillId="0" borderId="111" xfId="1301" applyFont="1" applyBorder="1" applyAlignment="1">
      <alignment horizontal="left"/>
    </xf>
    <xf numFmtId="0" fontId="202" fillId="0" borderId="33" xfId="551" applyFont="1" applyBorder="1" applyAlignment="1">
      <alignment horizontal="center" vertical="center"/>
    </xf>
    <xf numFmtId="0" fontId="235" fillId="30" borderId="124" xfId="551" applyFont="1" applyFill="1" applyBorder="1" applyAlignment="1">
      <alignment horizontal="left"/>
    </xf>
    <xf numFmtId="0" fontId="236" fillId="0" borderId="111" xfId="254" applyFont="1" applyBorder="1" applyAlignment="1">
      <alignment horizontal="left"/>
    </xf>
    <xf numFmtId="0" fontId="236" fillId="0" borderId="111" xfId="254" applyFont="1" applyBorder="1"/>
    <xf numFmtId="0" fontId="202" fillId="0" borderId="33" xfId="551" applyFont="1" applyBorder="1" applyAlignment="1">
      <alignment horizontal="center"/>
    </xf>
    <xf numFmtId="0" fontId="202" fillId="30" borderId="124" xfId="551" applyFont="1" applyFill="1" applyBorder="1" applyAlignment="1">
      <alignment horizontal="center"/>
    </xf>
    <xf numFmtId="0" fontId="233" fillId="0" borderId="111" xfId="1301" applyFont="1" applyBorder="1"/>
    <xf numFmtId="0" fontId="236" fillId="0" borderId="112" xfId="254" applyFont="1" applyBorder="1" applyAlignment="1">
      <alignment horizontal="left"/>
    </xf>
    <xf numFmtId="0" fontId="236" fillId="0" borderId="158" xfId="254" applyFont="1" applyBorder="1" applyAlignment="1">
      <alignment horizontal="left"/>
    </xf>
    <xf numFmtId="0" fontId="236" fillId="0" borderId="158" xfId="254" applyFont="1" applyBorder="1"/>
    <xf numFmtId="0" fontId="236" fillId="0" borderId="114" xfId="254" applyFont="1" applyBorder="1" applyAlignment="1">
      <alignment horizontal="left"/>
    </xf>
    <xf numFmtId="0" fontId="202" fillId="30" borderId="124" xfId="551" applyFont="1" applyFill="1" applyBorder="1"/>
    <xf numFmtId="0" fontId="202" fillId="0" borderId="0" xfId="535" applyFont="1" applyAlignment="1">
      <alignment horizontal="center"/>
    </xf>
    <xf numFmtId="0" fontId="202" fillId="30" borderId="124" xfId="535" applyFont="1" applyFill="1" applyBorder="1"/>
    <xf numFmtId="0" fontId="237" fillId="0" borderId="111" xfId="474" applyFont="1" applyBorder="1" applyAlignment="1">
      <alignment horizontal="center"/>
    </xf>
    <xf numFmtId="0" fontId="237" fillId="0" borderId="111" xfId="474" applyFont="1" applyBorder="1"/>
    <xf numFmtId="0" fontId="237" fillId="0" borderId="111" xfId="474" applyFont="1" applyBorder="1" applyAlignment="1">
      <alignment horizontal="left"/>
    </xf>
    <xf numFmtId="0" fontId="202" fillId="0" borderId="0" xfId="535" applyFont="1"/>
    <xf numFmtId="0" fontId="238" fillId="0" borderId="111" xfId="474" applyFont="1" applyBorder="1" applyAlignment="1">
      <alignment horizontal="left"/>
    </xf>
    <xf numFmtId="0" fontId="124" fillId="30" borderId="124" xfId="535" applyFont="1" applyFill="1" applyBorder="1"/>
    <xf numFmtId="0" fontId="234" fillId="0" borderId="111" xfId="1301" applyFont="1" applyBorder="1"/>
    <xf numFmtId="0" fontId="124" fillId="30" borderId="124" xfId="535" applyFont="1" applyFill="1" applyBorder="1" applyAlignment="1">
      <alignment horizontal="center"/>
    </xf>
    <xf numFmtId="0" fontId="238" fillId="0" borderId="111" xfId="474" applyFont="1" applyBorder="1"/>
    <xf numFmtId="0" fontId="209" fillId="0" borderId="0" xfId="474" applyFont="1"/>
    <xf numFmtId="0" fontId="124" fillId="30" borderId="136" xfId="535" applyFont="1" applyFill="1" applyBorder="1" applyAlignment="1">
      <alignment horizontal="center"/>
    </xf>
    <xf numFmtId="1" fontId="83" fillId="19" borderId="132" xfId="452" applyNumberFormat="1" applyFont="1" applyFill="1" applyBorder="1" applyAlignment="1">
      <alignment horizontal="center" vertical="center"/>
    </xf>
    <xf numFmtId="1" fontId="83" fillId="19" borderId="133" xfId="452" applyNumberFormat="1" applyFont="1" applyFill="1" applyBorder="1" applyAlignment="1">
      <alignment horizontal="center" vertical="center"/>
    </xf>
    <xf numFmtId="1" fontId="83" fillId="19" borderId="149" xfId="452" applyNumberFormat="1" applyFont="1" applyFill="1" applyBorder="1" applyAlignment="1">
      <alignment horizontal="center" vertical="center"/>
    </xf>
    <xf numFmtId="1" fontId="83" fillId="0" borderId="132" xfId="452" applyNumberFormat="1" applyFont="1" applyBorder="1" applyAlignment="1">
      <alignment horizontal="center" vertical="center"/>
    </xf>
    <xf numFmtId="1" fontId="83" fillId="0" borderId="149" xfId="452" applyNumberFormat="1" applyFont="1" applyBorder="1" applyAlignment="1">
      <alignment horizontal="center" vertical="center"/>
    </xf>
    <xf numFmtId="1" fontId="83" fillId="0" borderId="131" xfId="452" applyNumberFormat="1" applyFont="1" applyBorder="1" applyAlignment="1">
      <alignment horizontal="center" vertical="center"/>
    </xf>
    <xf numFmtId="1" fontId="83" fillId="0" borderId="75" xfId="452" applyNumberFormat="1" applyFont="1" applyBorder="1" applyAlignment="1">
      <alignment horizontal="center" vertical="center"/>
    </xf>
    <xf numFmtId="1" fontId="83" fillId="19" borderId="131" xfId="452" applyNumberFormat="1" applyFont="1" applyFill="1" applyBorder="1" applyAlignment="1">
      <alignment horizontal="center" vertical="center"/>
    </xf>
    <xf numFmtId="1" fontId="83" fillId="19" borderId="0" xfId="452" applyNumberFormat="1" applyFont="1" applyFill="1" applyAlignment="1">
      <alignment horizontal="center" vertical="center"/>
    </xf>
    <xf numFmtId="1" fontId="83" fillId="19" borderId="75" xfId="452" applyNumberFormat="1" applyFont="1" applyFill="1" applyBorder="1" applyAlignment="1">
      <alignment horizontal="center" vertical="center"/>
    </xf>
    <xf numFmtId="0" fontId="77" fillId="0" borderId="131" xfId="0" applyFont="1" applyBorder="1"/>
    <xf numFmtId="0" fontId="153" fillId="0" borderId="14" xfId="0" applyFont="1" applyBorder="1"/>
    <xf numFmtId="0" fontId="153" fillId="0" borderId="10" xfId="0" applyFont="1" applyBorder="1" applyAlignment="1">
      <alignment horizontal="center"/>
    </xf>
    <xf numFmtId="0" fontId="153" fillId="0" borderId="11" xfId="0" applyFont="1" applyBorder="1" applyAlignment="1">
      <alignment horizontal="center"/>
    </xf>
    <xf numFmtId="0" fontId="107" fillId="0" borderId="10" xfId="1301" applyFont="1" applyBorder="1" applyAlignment="1">
      <alignment horizontal="left"/>
    </xf>
    <xf numFmtId="0" fontId="153" fillId="0" borderId="12" xfId="1318" applyBorder="1"/>
    <xf numFmtId="0" fontId="153" fillId="0" borderId="12" xfId="1318" applyBorder="1" applyAlignment="1">
      <alignment horizontal="left"/>
    </xf>
    <xf numFmtId="0" fontId="107" fillId="0" borderId="70" xfId="1318" applyFont="1" applyBorder="1"/>
    <xf numFmtId="0" fontId="153" fillId="0" borderId="70" xfId="1318" applyBorder="1"/>
    <xf numFmtId="0" fontId="125" fillId="0" borderId="12" xfId="0" applyFont="1" applyBorder="1" applyAlignment="1">
      <alignment horizontal="left"/>
    </xf>
    <xf numFmtId="0" fontId="107" fillId="0" borderId="155" xfId="0" applyFont="1" applyBorder="1"/>
    <xf numFmtId="0" fontId="125" fillId="0" borderId="70" xfId="0" applyFont="1" applyBorder="1"/>
    <xf numFmtId="0" fontId="90" fillId="0" borderId="70" xfId="0" applyFont="1" applyBorder="1" applyAlignment="1">
      <alignment horizontal="center"/>
    </xf>
    <xf numFmtId="0" fontId="153" fillId="0" borderId="72" xfId="0" applyFont="1" applyBorder="1"/>
    <xf numFmtId="0" fontId="125" fillId="0" borderId="28" xfId="0" applyFont="1" applyBorder="1" applyAlignment="1">
      <alignment horizontal="left"/>
    </xf>
    <xf numFmtId="0" fontId="124" fillId="36" borderId="0" xfId="0" applyFont="1" applyFill="1"/>
    <xf numFmtId="0" fontId="240" fillId="0" borderId="162" xfId="1319" applyFont="1" applyBorder="1" applyAlignment="1">
      <alignment horizontal="center"/>
    </xf>
    <xf numFmtId="0" fontId="240" fillId="0" borderId="167" xfId="1319" applyFont="1" applyBorder="1" applyAlignment="1">
      <alignment horizontal="center"/>
    </xf>
    <xf numFmtId="0" fontId="240" fillId="0" borderId="167" xfId="1319" applyFont="1" applyBorder="1"/>
    <xf numFmtId="0" fontId="241" fillId="0" borderId="168" xfId="1319" applyFont="1" applyBorder="1"/>
    <xf numFmtId="0" fontId="242" fillId="0" borderId="168" xfId="1319" applyFont="1" applyBorder="1"/>
    <xf numFmtId="0" fontId="241" fillId="0" borderId="0" xfId="1319" applyFont="1"/>
    <xf numFmtId="0" fontId="241" fillId="0" borderId="0" xfId="1319" applyFont="1" applyAlignment="1">
      <alignment horizontal="center"/>
    </xf>
    <xf numFmtId="0" fontId="153" fillId="0" borderId="10" xfId="0" applyFont="1" applyBorder="1"/>
    <xf numFmtId="0" fontId="153" fillId="0" borderId="10" xfId="0" applyFont="1" applyBorder="1" applyAlignment="1">
      <alignment horizontal="left"/>
    </xf>
    <xf numFmtId="0" fontId="0" fillId="30" borderId="0" xfId="0" applyFill="1"/>
    <xf numFmtId="0" fontId="0" fillId="35" borderId="0" xfId="0" applyFill="1"/>
    <xf numFmtId="0" fontId="109" fillId="0" borderId="91" xfId="0" applyFont="1" applyBorder="1"/>
    <xf numFmtId="0" fontId="109" fillId="0" borderId="90" xfId="0" applyFont="1" applyBorder="1"/>
    <xf numFmtId="0" fontId="121" fillId="0" borderId="91" xfId="0" applyFont="1" applyBorder="1"/>
    <xf numFmtId="0" fontId="107" fillId="0" borderId="81" xfId="0" applyFont="1" applyBorder="1" applyAlignment="1">
      <alignment horizontal="center"/>
    </xf>
    <xf numFmtId="0" fontId="0" fillId="32" borderId="0" xfId="0" applyFill="1"/>
    <xf numFmtId="0" fontId="110" fillId="0" borderId="170" xfId="0" applyFont="1" applyBorder="1"/>
    <xf numFmtId="0" fontId="121" fillId="0" borderId="126" xfId="0" applyFont="1" applyBorder="1"/>
    <xf numFmtId="0" fontId="0" fillId="0" borderId="131" xfId="0" applyBorder="1"/>
    <xf numFmtId="0" fontId="107" fillId="0" borderId="70" xfId="0" applyFont="1" applyBorder="1" applyAlignment="1">
      <alignment horizontal="left" vertical="center"/>
    </xf>
    <xf numFmtId="0" fontId="124" fillId="48" borderId="111" xfId="0" applyFont="1" applyFill="1" applyBorder="1" applyAlignment="1">
      <alignment horizontal="left" vertical="center"/>
    </xf>
    <xf numFmtId="0" fontId="107" fillId="0" borderId="113" xfId="0" applyFont="1" applyBorder="1" applyAlignment="1">
      <alignment horizontal="left"/>
    </xf>
    <xf numFmtId="0" fontId="129" fillId="0" borderId="111" xfId="0" applyFont="1" applyBorder="1" applyAlignment="1">
      <alignment horizontal="center"/>
    </xf>
    <xf numFmtId="0" fontId="93" fillId="0" borderId="111" xfId="0" applyFont="1" applyBorder="1" applyAlignment="1">
      <alignment horizontal="left"/>
    </xf>
    <xf numFmtId="0" fontId="93" fillId="0" borderId="111" xfId="0" applyFont="1" applyBorder="1"/>
    <xf numFmtId="0" fontId="93" fillId="0" borderId="153" xfId="0" applyFont="1" applyBorder="1" applyAlignment="1">
      <alignment horizontal="left"/>
    </xf>
    <xf numFmtId="0" fontId="93" fillId="0" borderId="111" xfId="0" applyFont="1" applyBorder="1" applyAlignment="1">
      <alignment horizontal="center"/>
    </xf>
    <xf numFmtId="0" fontId="107" fillId="0" borderId="111" xfId="0" applyFont="1" applyBorder="1" applyAlignment="1">
      <alignment horizontal="left"/>
    </xf>
    <xf numFmtId="0" fontId="107" fillId="0" borderId="111" xfId="0" applyFont="1" applyBorder="1" applyAlignment="1">
      <alignment horizontal="center"/>
    </xf>
    <xf numFmtId="0" fontId="122" fillId="0" borderId="0" xfId="0" applyFont="1" applyAlignment="1">
      <alignment horizontal="left"/>
    </xf>
    <xf numFmtId="0" fontId="121" fillId="0" borderId="114" xfId="0" applyFont="1" applyBorder="1" applyAlignment="1">
      <alignment horizontal="left"/>
    </xf>
    <xf numFmtId="0" fontId="0" fillId="0" borderId="114" xfId="0" applyBorder="1" applyAlignment="1">
      <alignment horizontal="left"/>
    </xf>
    <xf numFmtId="0" fontId="93" fillId="0" borderId="94" xfId="0" applyFont="1" applyBorder="1" applyAlignment="1">
      <alignment horizontal="left"/>
    </xf>
    <xf numFmtId="0" fontId="107" fillId="0" borderId="89" xfId="0" applyFont="1" applyBorder="1" applyAlignment="1">
      <alignment horizontal="left"/>
    </xf>
    <xf numFmtId="0" fontId="107" fillId="0" borderId="86" xfId="0" applyFont="1" applyBorder="1" applyAlignment="1">
      <alignment horizontal="left"/>
    </xf>
    <xf numFmtId="0" fontId="93" fillId="0" borderId="152" xfId="0" applyFont="1" applyBorder="1" applyAlignment="1">
      <alignment horizontal="left"/>
    </xf>
    <xf numFmtId="0" fontId="93" fillId="0" borderId="71" xfId="0" applyFont="1" applyBorder="1" applyAlignment="1">
      <alignment horizontal="left"/>
    </xf>
    <xf numFmtId="0" fontId="187" fillId="0" borderId="0" xfId="0" applyFont="1" applyAlignment="1">
      <alignment horizontal="left"/>
    </xf>
    <xf numFmtId="0" fontId="93" fillId="0" borderId="70" xfId="0" applyFont="1" applyBorder="1"/>
    <xf numFmtId="0" fontId="93" fillId="0" borderId="122" xfId="0" applyFont="1" applyBorder="1" applyAlignment="1">
      <alignment horizontal="center"/>
    </xf>
    <xf numFmtId="0" fontId="188" fillId="0" borderId="0" xfId="0" applyFont="1" applyAlignment="1">
      <alignment horizontal="left"/>
    </xf>
    <xf numFmtId="0" fontId="93" fillId="0" borderId="93" xfId="0" applyFont="1" applyBorder="1" applyAlignment="1">
      <alignment horizontal="center"/>
    </xf>
    <xf numFmtId="0" fontId="93" fillId="0" borderId="81" xfId="0" applyFont="1" applyBorder="1" applyAlignment="1">
      <alignment horizontal="center"/>
    </xf>
    <xf numFmtId="0" fontId="186" fillId="31" borderId="111" xfId="0" applyFont="1" applyFill="1" applyBorder="1" applyAlignment="1">
      <alignment horizontal="left"/>
    </xf>
    <xf numFmtId="0" fontId="93" fillId="0" borderId="92" xfId="0" applyFont="1" applyBorder="1" applyAlignment="1">
      <alignment horizontal="center"/>
    </xf>
    <xf numFmtId="0" fontId="93" fillId="0" borderId="91" xfId="0" applyFont="1" applyBorder="1" applyAlignment="1">
      <alignment horizontal="left"/>
    </xf>
    <xf numFmtId="0" fontId="93" fillId="0" borderId="90" xfId="0" applyFont="1" applyBorder="1" applyAlignment="1">
      <alignment horizontal="center"/>
    </xf>
    <xf numFmtId="0" fontId="179" fillId="0" borderId="0" xfId="0" applyFont="1" applyAlignment="1">
      <alignment horizontal="left"/>
    </xf>
    <xf numFmtId="0" fontId="182" fillId="0" borderId="0" xfId="0" applyFont="1" applyAlignment="1">
      <alignment horizontal="left" textRotation="90" wrapText="1"/>
    </xf>
    <xf numFmtId="0" fontId="0" fillId="0" borderId="0" xfId="0" applyAlignment="1">
      <alignment horizontal="left" textRotation="90" wrapText="1"/>
    </xf>
    <xf numFmtId="0" fontId="107" fillId="0" borderId="0" xfId="0" applyFont="1" applyAlignment="1">
      <alignment horizontal="left" textRotation="90" wrapText="1"/>
    </xf>
    <xf numFmtId="0" fontId="182" fillId="0" borderId="0" xfId="0" applyFont="1" applyAlignment="1">
      <alignment horizontal="left"/>
    </xf>
    <xf numFmtId="0" fontId="0" fillId="31" borderId="111" xfId="0" applyFill="1" applyBorder="1" applyAlignment="1">
      <alignment horizontal="left"/>
    </xf>
    <xf numFmtId="0" fontId="51" fillId="31" borderId="111" xfId="271" applyFill="1" applyBorder="1" applyAlignment="1" applyProtection="1">
      <alignment horizontal="left"/>
    </xf>
    <xf numFmtId="0" fontId="186" fillId="0" borderId="111" xfId="0" applyFont="1" applyBorder="1" applyAlignment="1">
      <alignment horizontal="left"/>
    </xf>
    <xf numFmtId="0" fontId="51" fillId="0" borderId="111" xfId="271" applyBorder="1" applyAlignment="1" applyProtection="1">
      <alignment horizontal="left"/>
    </xf>
    <xf numFmtId="0" fontId="0" fillId="0" borderId="111" xfId="0" applyBorder="1" applyAlignment="1">
      <alignment horizontal="left"/>
    </xf>
    <xf numFmtId="0" fontId="109" fillId="0" borderId="111" xfId="0" applyFont="1" applyBorder="1" applyAlignment="1">
      <alignment horizontal="left"/>
    </xf>
    <xf numFmtId="0" fontId="110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124" fillId="0" borderId="111" xfId="0" applyFont="1" applyBorder="1" applyAlignment="1">
      <alignment horizontal="left" vertical="center"/>
    </xf>
    <xf numFmtId="0" fontId="0" fillId="49" borderId="0" xfId="0" applyFill="1"/>
    <xf numFmtId="0" fontId="251" fillId="0" borderId="111" xfId="2010" applyFont="1" applyBorder="1" applyAlignment="1">
      <alignment horizontal="left"/>
    </xf>
    <xf numFmtId="0" fontId="33" fillId="0" borderId="111" xfId="2010" applyBorder="1" applyAlignment="1">
      <alignment horizontal="left"/>
    </xf>
    <xf numFmtId="0" fontId="33" fillId="0" borderId="0" xfId="2010"/>
    <xf numFmtId="0" fontId="248" fillId="0" borderId="0" xfId="2010" applyFont="1"/>
    <xf numFmtId="0" fontId="33" fillId="0" borderId="0" xfId="2010" applyAlignment="1">
      <alignment horizontal="left"/>
    </xf>
    <xf numFmtId="0" fontId="250" fillId="0" borderId="0" xfId="2010" applyFont="1" applyAlignment="1">
      <alignment horizontal="left"/>
    </xf>
    <xf numFmtId="0" fontId="254" fillId="0" borderId="0" xfId="2010" applyFont="1" applyAlignment="1">
      <alignment horizontal="left" textRotation="90" wrapText="1"/>
    </xf>
    <xf numFmtId="171" fontId="33" fillId="0" borderId="0" xfId="2010" applyNumberFormat="1" applyAlignment="1">
      <alignment horizontal="left"/>
    </xf>
    <xf numFmtId="0" fontId="255" fillId="0" borderId="111" xfId="2010" applyFont="1" applyBorder="1" applyAlignment="1">
      <alignment horizontal="left"/>
    </xf>
    <xf numFmtId="0" fontId="255" fillId="0" borderId="111" xfId="2010" applyFont="1" applyBorder="1" applyAlignment="1">
      <alignment horizontal="center"/>
    </xf>
    <xf numFmtId="0" fontId="33" fillId="0" borderId="111" xfId="2010" applyBorder="1" applyAlignment="1">
      <alignment horizontal="center"/>
    </xf>
    <xf numFmtId="0" fontId="256" fillId="0" borderId="0" xfId="2010" applyFont="1" applyAlignment="1">
      <alignment horizontal="left"/>
    </xf>
    <xf numFmtId="0" fontId="253" fillId="0" borderId="111" xfId="2010" applyFont="1" applyBorder="1" applyAlignment="1">
      <alignment horizontal="left"/>
    </xf>
    <xf numFmtId="0" fontId="255" fillId="0" borderId="111" xfId="2010" applyFont="1" applyBorder="1" applyAlignment="1">
      <alignment horizontal="left" vertical="center"/>
    </xf>
    <xf numFmtId="0" fontId="33" fillId="0" borderId="0" xfId="2010" applyAlignment="1">
      <alignment horizontal="right"/>
    </xf>
    <xf numFmtId="0" fontId="255" fillId="0" borderId="0" xfId="2010" applyFont="1" applyAlignment="1">
      <alignment horizontal="left"/>
    </xf>
    <xf numFmtId="0" fontId="255" fillId="0" borderId="0" xfId="2010" applyFont="1" applyAlignment="1">
      <alignment horizontal="center"/>
    </xf>
    <xf numFmtId="0" fontId="33" fillId="0" borderId="0" xfId="2010" applyAlignment="1">
      <alignment horizontal="center"/>
    </xf>
    <xf numFmtId="0" fontId="254" fillId="0" borderId="0" xfId="2010" applyFont="1" applyAlignment="1">
      <alignment horizontal="center" wrapText="1"/>
    </xf>
    <xf numFmtId="3" fontId="33" fillId="0" borderId="0" xfId="2010" applyNumberFormat="1" applyAlignment="1">
      <alignment horizontal="center"/>
    </xf>
    <xf numFmtId="0" fontId="253" fillId="0" borderId="113" xfId="2010" applyFont="1" applyBorder="1" applyAlignment="1">
      <alignment horizontal="left"/>
    </xf>
    <xf numFmtId="0" fontId="253" fillId="0" borderId="171" xfId="2010" applyFont="1" applyBorder="1" applyAlignment="1">
      <alignment horizontal="left"/>
    </xf>
    <xf numFmtId="0" fontId="250" fillId="0" borderId="172" xfId="2010" applyFont="1" applyBorder="1" applyAlignment="1">
      <alignment horizontal="left" vertical="center" wrapText="1"/>
    </xf>
    <xf numFmtId="0" fontId="33" fillId="0" borderId="0" xfId="2010" applyAlignment="1">
      <alignment horizontal="left" vertical="center" wrapText="1"/>
    </xf>
    <xf numFmtId="0" fontId="33" fillId="0" borderId="168" xfId="2010" applyBorder="1" applyAlignment="1">
      <alignment horizontal="left" vertical="center" wrapText="1"/>
    </xf>
    <xf numFmtId="0" fontId="33" fillId="0" borderId="156" xfId="2010" applyBorder="1" applyAlignment="1">
      <alignment horizontal="left" vertical="center" wrapText="1"/>
    </xf>
    <xf numFmtId="0" fontId="33" fillId="0" borderId="173" xfId="2010" applyBorder="1" applyAlignment="1">
      <alignment horizontal="left"/>
    </xf>
    <xf numFmtId="0" fontId="255" fillId="0" borderId="70" xfId="2010" applyFont="1" applyBorder="1"/>
    <xf numFmtId="0" fontId="33" fillId="0" borderId="81" xfId="2010" applyBorder="1" applyAlignment="1">
      <alignment horizontal="right"/>
    </xf>
    <xf numFmtId="0" fontId="33" fillId="0" borderId="93" xfId="2010" applyBorder="1" applyAlignment="1">
      <alignment horizontal="center"/>
    </xf>
    <xf numFmtId="0" fontId="114" fillId="0" borderId="0" xfId="2011" applyFont="1" applyAlignment="1">
      <alignment horizontal="center"/>
    </xf>
    <xf numFmtId="0" fontId="255" fillId="0" borderId="0" xfId="2010" applyFont="1"/>
    <xf numFmtId="0" fontId="33" fillId="0" borderId="180" xfId="2010" applyBorder="1" applyAlignment="1">
      <alignment horizontal="center"/>
    </xf>
    <xf numFmtId="0" fontId="33" fillId="0" borderId="81" xfId="2010" applyBorder="1" applyAlignment="1">
      <alignment horizontal="center"/>
    </xf>
    <xf numFmtId="0" fontId="258" fillId="0" borderId="0" xfId="2010" applyFont="1" applyAlignment="1">
      <alignment horizontal="center"/>
    </xf>
    <xf numFmtId="0" fontId="251" fillId="0" borderId="181" xfId="2010" applyFont="1" applyBorder="1" applyAlignment="1">
      <alignment horizontal="left"/>
    </xf>
    <xf numFmtId="0" fontId="253" fillId="0" borderId="182" xfId="2010" applyFont="1" applyBorder="1" applyAlignment="1">
      <alignment horizontal="left"/>
    </xf>
    <xf numFmtId="0" fontId="254" fillId="0" borderId="183" xfId="2010" applyFont="1" applyBorder="1" applyAlignment="1">
      <alignment horizontal="left" textRotation="90" wrapText="1"/>
    </xf>
    <xf numFmtId="0" fontId="33" fillId="0" borderId="70" xfId="2010" applyBorder="1"/>
    <xf numFmtId="0" fontId="33" fillId="0" borderId="81" xfId="2010" applyBorder="1" applyAlignment="1">
      <alignment horizontal="center" vertical="center"/>
    </xf>
    <xf numFmtId="14" fontId="33" fillId="0" borderId="0" xfId="2010" applyNumberFormat="1"/>
    <xf numFmtId="0" fontId="196" fillId="0" borderId="0" xfId="2149" applyFont="1"/>
    <xf numFmtId="0" fontId="196" fillId="0" borderId="0" xfId="2149" applyFont="1" applyAlignment="1">
      <alignment horizontal="right"/>
    </xf>
    <xf numFmtId="49" fontId="33" fillId="0" borderId="0" xfId="2010" applyNumberFormat="1" applyAlignment="1">
      <alignment horizontal="center"/>
    </xf>
    <xf numFmtId="0" fontId="33" fillId="0" borderId="0" xfId="2010" applyAlignment="1">
      <alignment horizontal="center" vertical="center"/>
    </xf>
    <xf numFmtId="0" fontId="33" fillId="0" borderId="111" xfId="2010" applyBorder="1" applyAlignment="1">
      <alignment horizontal="center" vertical="center"/>
    </xf>
    <xf numFmtId="0" fontId="33" fillId="0" borderId="70" xfId="2010" applyBorder="1" applyAlignment="1">
      <alignment horizontal="center" vertical="center"/>
    </xf>
    <xf numFmtId="0" fontId="33" fillId="0" borderId="93" xfId="2010" applyBorder="1" applyAlignment="1">
      <alignment horizontal="center" vertical="center"/>
    </xf>
    <xf numFmtId="0" fontId="33" fillId="0" borderId="81" xfId="2010" applyBorder="1"/>
    <xf numFmtId="0" fontId="33" fillId="0" borderId="131" xfId="2010" applyBorder="1"/>
    <xf numFmtId="0" fontId="33" fillId="0" borderId="86" xfId="2010" applyBorder="1" applyAlignment="1">
      <alignment horizontal="center"/>
    </xf>
    <xf numFmtId="0" fontId="33" fillId="0" borderId="91" xfId="2010" applyBorder="1" applyAlignment="1">
      <alignment horizontal="left"/>
    </xf>
    <xf numFmtId="0" fontId="33" fillId="0" borderId="91" xfId="2010" applyBorder="1" applyAlignment="1">
      <alignment horizontal="center"/>
    </xf>
    <xf numFmtId="0" fontId="33" fillId="0" borderId="70" xfId="2010" applyBorder="1" applyAlignment="1">
      <alignment horizontal="left"/>
    </xf>
    <xf numFmtId="0" fontId="33" fillId="0" borderId="70" xfId="2010" applyBorder="1" applyAlignment="1">
      <alignment horizontal="center"/>
    </xf>
    <xf numFmtId="0" fontId="33" fillId="0" borderId="70" xfId="2011" applyFont="1" applyBorder="1" applyAlignment="1">
      <alignment horizontal="left"/>
    </xf>
    <xf numFmtId="0" fontId="33" fillId="0" borderId="70" xfId="2011" applyFont="1" applyBorder="1" applyAlignment="1">
      <alignment horizontal="center"/>
    </xf>
    <xf numFmtId="0" fontId="258" fillId="0" borderId="70" xfId="2010" applyFont="1" applyBorder="1"/>
    <xf numFmtId="0" fontId="258" fillId="0" borderId="70" xfId="2010" applyFont="1" applyBorder="1" applyAlignment="1">
      <alignment horizontal="center"/>
    </xf>
    <xf numFmtId="0" fontId="33" fillId="0" borderId="178" xfId="2010" applyBorder="1" applyAlignment="1">
      <alignment horizontal="left"/>
    </xf>
    <xf numFmtId="0" fontId="33" fillId="0" borderId="179" xfId="2010" applyBorder="1" applyAlignment="1">
      <alignment horizontal="left"/>
    </xf>
    <xf numFmtId="0" fontId="33" fillId="0" borderId="179" xfId="2010" applyBorder="1" applyAlignment="1">
      <alignment horizontal="center"/>
    </xf>
    <xf numFmtId="49" fontId="33" fillId="0" borderId="0" xfId="2010" applyNumberFormat="1"/>
    <xf numFmtId="0" fontId="61" fillId="0" borderId="0" xfId="447" applyFont="1" applyAlignment="1">
      <alignment horizontal="left"/>
    </xf>
    <xf numFmtId="0" fontId="61" fillId="0" borderId="0" xfId="447" applyFont="1" applyAlignment="1">
      <alignment horizontal="center"/>
    </xf>
    <xf numFmtId="0" fontId="247" fillId="0" borderId="0" xfId="2010" applyFont="1"/>
    <xf numFmtId="0" fontId="247" fillId="0" borderId="0" xfId="2010" applyFont="1" applyAlignment="1">
      <alignment horizontal="right"/>
    </xf>
    <xf numFmtId="175" fontId="255" fillId="0" borderId="0" xfId="2010" applyNumberFormat="1" applyFont="1" applyAlignment="1">
      <alignment horizontal="center"/>
    </xf>
    <xf numFmtId="49" fontId="255" fillId="0" borderId="116" xfId="2010" applyNumberFormat="1" applyFont="1" applyBorder="1" applyAlignment="1">
      <alignment horizontal="center"/>
    </xf>
    <xf numFmtId="0" fontId="33" fillId="0" borderId="92" xfId="2010" applyBorder="1" applyAlignment="1">
      <alignment horizontal="center" vertical="center"/>
    </xf>
    <xf numFmtId="0" fontId="258" fillId="0" borderId="93" xfId="2011" applyFont="1" applyBorder="1" applyAlignment="1">
      <alignment horizontal="center" vertical="center"/>
    </xf>
    <xf numFmtId="0" fontId="33" fillId="0" borderId="184" xfId="2010" applyBorder="1" applyAlignment="1">
      <alignment horizontal="right"/>
    </xf>
    <xf numFmtId="0" fontId="33" fillId="0" borderId="185" xfId="2010" applyBorder="1" applyAlignment="1">
      <alignment horizontal="center"/>
    </xf>
    <xf numFmtId="0" fontId="75" fillId="0" borderId="164" xfId="473" applyFont="1" applyBorder="1" applyAlignment="1">
      <alignment horizontal="left"/>
    </xf>
    <xf numFmtId="0" fontId="75" fillId="0" borderId="196" xfId="473" applyFont="1" applyBorder="1"/>
    <xf numFmtId="0" fontId="75" fillId="0" borderId="196" xfId="473" applyFont="1" applyBorder="1" applyAlignment="1">
      <alignment horizontal="left"/>
    </xf>
    <xf numFmtId="0" fontId="75" fillId="0" borderId="197" xfId="473" applyFont="1" applyBorder="1" applyAlignment="1">
      <alignment horizontal="center"/>
    </xf>
    <xf numFmtId="0" fontId="173" fillId="29" borderId="81" xfId="0" applyFont="1" applyFill="1" applyBorder="1" applyAlignment="1">
      <alignment horizontal="center"/>
    </xf>
    <xf numFmtId="0" fontId="75" fillId="0" borderId="82" xfId="473" applyFont="1" applyBorder="1" applyAlignment="1">
      <alignment horizontal="center"/>
    </xf>
    <xf numFmtId="0" fontId="75" fillId="0" borderId="164" xfId="473" applyFont="1" applyBorder="1"/>
    <xf numFmtId="0" fontId="260" fillId="0" borderId="0" xfId="2219" applyFont="1"/>
    <xf numFmtId="0" fontId="174" fillId="0" borderId="0" xfId="2221"/>
    <xf numFmtId="0" fontId="262" fillId="0" borderId="0" xfId="2224" applyFont="1"/>
    <xf numFmtId="0" fontId="261" fillId="0" borderId="0" xfId="2224" applyFont="1"/>
    <xf numFmtId="0" fontId="261" fillId="0" borderId="0" xfId="2224" applyFont="1" applyAlignment="1">
      <alignment horizontal="left"/>
    </xf>
    <xf numFmtId="0" fontId="265" fillId="0" borderId="0" xfId="0" applyFont="1" applyAlignment="1">
      <alignment horizontal="left"/>
    </xf>
    <xf numFmtId="0" fontId="138" fillId="0" borderId="98" xfId="0" applyFont="1" applyBorder="1"/>
    <xf numFmtId="0" fontId="140" fillId="0" borderId="99" xfId="0" applyFont="1" applyBorder="1"/>
    <xf numFmtId="0" fontId="140" fillId="0" borderId="100" xfId="0" applyFont="1" applyBorder="1"/>
    <xf numFmtId="0" fontId="140" fillId="0" borderId="101" xfId="0" applyFont="1" applyBorder="1"/>
    <xf numFmtId="0" fontId="140" fillId="0" borderId="102" xfId="0" applyFont="1" applyBorder="1"/>
    <xf numFmtId="0" fontId="140" fillId="0" borderId="103" xfId="0" applyFont="1" applyBorder="1"/>
    <xf numFmtId="0" fontId="266" fillId="0" borderId="104" xfId="0" applyFont="1" applyBorder="1"/>
    <xf numFmtId="0" fontId="135" fillId="0" borderId="105" xfId="0" applyFont="1" applyBorder="1"/>
    <xf numFmtId="0" fontId="51" fillId="0" borderId="105" xfId="262" applyBorder="1"/>
    <xf numFmtId="3" fontId="135" fillId="0" borderId="106" xfId="0" applyNumberFormat="1" applyFont="1" applyBorder="1" applyAlignment="1">
      <alignment horizontal="center"/>
    </xf>
    <xf numFmtId="0" fontId="140" fillId="0" borderId="107" xfId="0" applyFont="1" applyBorder="1"/>
    <xf numFmtId="0" fontId="140" fillId="0" borderId="108" xfId="0" applyFont="1" applyBorder="1"/>
    <xf numFmtId="0" fontId="140" fillId="0" borderId="109" xfId="0" applyFont="1" applyBorder="1"/>
    <xf numFmtId="0" fontId="266" fillId="0" borderId="0" xfId="0" applyFont="1"/>
    <xf numFmtId="0" fontId="266" fillId="0" borderId="110" xfId="0" applyFont="1" applyBorder="1"/>
    <xf numFmtId="0" fontId="166" fillId="0" borderId="0" xfId="0" applyFont="1"/>
    <xf numFmtId="0" fontId="166" fillId="0" borderId="105" xfId="0" applyFont="1" applyBorder="1"/>
    <xf numFmtId="0" fontId="267" fillId="0" borderId="0" xfId="0" applyFont="1" applyAlignment="1">
      <alignment horizontal="left"/>
    </xf>
    <xf numFmtId="0" fontId="0" fillId="0" borderId="111" xfId="0" applyBorder="1"/>
    <xf numFmtId="0" fontId="146" fillId="0" borderId="111" xfId="0" applyFont="1" applyBorder="1"/>
    <xf numFmtId="0" fontId="146" fillId="0" borderId="111" xfId="0" applyFont="1" applyBorder="1" applyAlignment="1">
      <alignment horizontal="left"/>
    </xf>
    <xf numFmtId="0" fontId="0" fillId="0" borderId="111" xfId="0" applyBorder="1" applyAlignment="1">
      <alignment horizontal="center"/>
    </xf>
    <xf numFmtId="0" fontId="116" fillId="0" borderId="111" xfId="0" applyFont="1" applyBorder="1" applyAlignment="1">
      <alignment horizontal="center"/>
    </xf>
    <xf numFmtId="0" fontId="116" fillId="0" borderId="111" xfId="0" applyFont="1" applyBorder="1"/>
    <xf numFmtId="0" fontId="266" fillId="0" borderId="111" xfId="0" applyFont="1" applyBorder="1" applyAlignment="1">
      <alignment horizontal="left"/>
    </xf>
    <xf numFmtId="0" fontId="266" fillId="0" borderId="111" xfId="0" applyFont="1" applyBorder="1" applyAlignment="1">
      <alignment horizontal="center"/>
    </xf>
    <xf numFmtId="0" fontId="268" fillId="0" borderId="111" xfId="0" applyFont="1" applyBorder="1"/>
    <xf numFmtId="0" fontId="116" fillId="0" borderId="111" xfId="0" applyFont="1" applyBorder="1" applyAlignment="1">
      <alignment horizontal="right"/>
    </xf>
    <xf numFmtId="0" fontId="148" fillId="0" borderId="111" xfId="0" applyFont="1" applyBorder="1"/>
    <xf numFmtId="0" fontId="116" fillId="0" borderId="113" xfId="0" applyFont="1" applyBorder="1" applyAlignment="1">
      <alignment horizontal="center"/>
    </xf>
    <xf numFmtId="0" fontId="118" fillId="0" borderId="111" xfId="0" applyFont="1" applyBorder="1"/>
    <xf numFmtId="0" fontId="265" fillId="0" borderId="111" xfId="0" applyFont="1" applyBorder="1"/>
    <xf numFmtId="0" fontId="118" fillId="0" borderId="113" xfId="0" applyFont="1" applyBorder="1" applyAlignment="1">
      <alignment horizontal="left"/>
    </xf>
    <xf numFmtId="0" fontId="135" fillId="0" borderId="111" xfId="0" applyFont="1" applyBorder="1"/>
    <xf numFmtId="0" fontId="144" fillId="0" borderId="111" xfId="0" applyFont="1" applyBorder="1"/>
    <xf numFmtId="0" fontId="139" fillId="0" borderId="111" xfId="0" applyFont="1" applyBorder="1" applyAlignment="1">
      <alignment horizontal="center"/>
    </xf>
    <xf numFmtId="0" fontId="139" fillId="0" borderId="98" xfId="0" applyFont="1" applyBorder="1" applyAlignment="1">
      <alignment horizontal="center"/>
    </xf>
    <xf numFmtId="0" fontId="77" fillId="0" borderId="196" xfId="0" applyFont="1" applyBorder="1"/>
    <xf numFmtId="0" fontId="94" fillId="0" borderId="196" xfId="0" applyFont="1" applyBorder="1"/>
    <xf numFmtId="0" fontId="95" fillId="0" borderId="196" xfId="0" applyFont="1" applyBorder="1" applyAlignment="1">
      <alignment horizontal="center"/>
    </xf>
    <xf numFmtId="0" fontId="94" fillId="0" borderId="186" xfId="0" applyFont="1" applyBorder="1"/>
    <xf numFmtId="0" fontId="94" fillId="0" borderId="205" xfId="0" applyFont="1" applyBorder="1"/>
    <xf numFmtId="0" fontId="94" fillId="0" borderId="206" xfId="0" applyFont="1" applyBorder="1"/>
    <xf numFmtId="170" fontId="83" fillId="0" borderId="186" xfId="0" applyNumberFormat="1" applyFont="1" applyBorder="1"/>
    <xf numFmtId="0" fontId="83" fillId="0" borderId="186" xfId="0" applyFont="1" applyBorder="1"/>
    <xf numFmtId="0" fontId="96" fillId="0" borderId="186" xfId="0" applyFont="1" applyBorder="1"/>
    <xf numFmtId="0" fontId="83" fillId="0" borderId="205" xfId="0" applyFont="1" applyBorder="1"/>
    <xf numFmtId="0" fontId="83" fillId="0" borderId="206" xfId="0" applyFont="1" applyBorder="1"/>
    <xf numFmtId="0" fontId="77" fillId="0" borderId="186" xfId="0" applyFont="1" applyBorder="1"/>
    <xf numFmtId="0" fontId="79" fillId="25" borderId="186" xfId="0" applyFont="1" applyFill="1" applyBorder="1"/>
    <xf numFmtId="0" fontId="79" fillId="25" borderId="186" xfId="618" applyFont="1" applyFill="1" applyBorder="1"/>
    <xf numFmtId="0" fontId="77" fillId="0" borderId="186" xfId="618" applyFont="1" applyBorder="1" applyAlignment="1">
      <alignment horizontal="center"/>
    </xf>
    <xf numFmtId="0" fontId="97" fillId="0" borderId="186" xfId="0" applyFont="1" applyBorder="1"/>
    <xf numFmtId="0" fontId="77" fillId="0" borderId="186" xfId="447" applyFont="1" applyBorder="1"/>
    <xf numFmtId="0" fontId="83" fillId="0" borderId="196" xfId="0" applyFont="1" applyBorder="1"/>
    <xf numFmtId="0" fontId="98" fillId="0" borderId="186" xfId="0" applyFont="1" applyBorder="1"/>
    <xf numFmtId="0" fontId="77" fillId="0" borderId="206" xfId="0" applyFont="1" applyBorder="1"/>
    <xf numFmtId="0" fontId="77" fillId="0" borderId="205" xfId="0" applyFont="1" applyBorder="1"/>
    <xf numFmtId="0" fontId="83" fillId="0" borderId="196" xfId="0" applyFont="1" applyBorder="1" applyAlignment="1">
      <alignment horizontal="center"/>
    </xf>
    <xf numFmtId="0" fontId="269" fillId="0" borderId="186" xfId="0" applyFont="1" applyBorder="1" applyAlignment="1">
      <alignment horizontal="center"/>
    </xf>
    <xf numFmtId="0" fontId="96" fillId="0" borderId="186" xfId="0" applyFont="1" applyBorder="1" applyAlignment="1">
      <alignment horizontal="center"/>
    </xf>
    <xf numFmtId="0" fontId="83" fillId="0" borderId="186" xfId="0" applyFont="1" applyBorder="1" applyAlignment="1">
      <alignment horizontal="right"/>
    </xf>
    <xf numFmtId="0" fontId="31" fillId="0" borderId="0" xfId="2220"/>
    <xf numFmtId="170" fontId="93" fillId="0" borderId="0" xfId="0" applyNumberFormat="1" applyFont="1"/>
    <xf numFmtId="0" fontId="96" fillId="30" borderId="186" xfId="0" applyFont="1" applyFill="1" applyBorder="1"/>
    <xf numFmtId="49" fontId="98" fillId="0" borderId="186" xfId="0" applyNumberFormat="1" applyFont="1" applyBorder="1"/>
    <xf numFmtId="0" fontId="28" fillId="0" borderId="81" xfId="2010" applyFont="1" applyBorder="1" applyAlignment="1">
      <alignment horizontal="center"/>
    </xf>
    <xf numFmtId="0" fontId="33" fillId="0" borderId="90" xfId="2010" applyBorder="1" applyAlignment="1">
      <alignment horizontal="center"/>
    </xf>
    <xf numFmtId="0" fontId="27" fillId="0" borderId="70" xfId="2010" applyFont="1" applyBorder="1" applyAlignment="1">
      <alignment horizontal="left"/>
    </xf>
    <xf numFmtId="0" fontId="270" fillId="0" borderId="70" xfId="0" applyFont="1" applyBorder="1"/>
    <xf numFmtId="0" fontId="270" fillId="0" borderId="0" xfId="0" applyFont="1"/>
    <xf numFmtId="0" fontId="207" fillId="0" borderId="0" xfId="0" applyFont="1" applyAlignment="1">
      <alignment vertical="center"/>
    </xf>
    <xf numFmtId="0" fontId="207" fillId="0" borderId="0" xfId="0" applyFont="1"/>
    <xf numFmtId="0" fontId="77" fillId="0" borderId="10" xfId="0" applyFont="1" applyBorder="1"/>
    <xf numFmtId="0" fontId="0" fillId="40" borderId="0" xfId="0" applyFill="1"/>
    <xf numFmtId="0" fontId="0" fillId="40" borderId="0" xfId="0" applyFill="1" applyAlignment="1">
      <alignment horizontal="left"/>
    </xf>
    <xf numFmtId="0" fontId="0" fillId="0" borderId="164" xfId="0" applyBorder="1"/>
    <xf numFmtId="0" fontId="75" fillId="0" borderId="0" xfId="473" applyFont="1" applyAlignment="1">
      <alignment horizontal="left"/>
    </xf>
    <xf numFmtId="0" fontId="0" fillId="0" borderId="199" xfId="0" applyBorder="1"/>
    <xf numFmtId="173" fontId="203" fillId="36" borderId="0" xfId="0" applyNumberFormat="1" applyFont="1" applyFill="1"/>
    <xf numFmtId="0" fontId="83" fillId="0" borderId="214" xfId="0" applyFont="1" applyBorder="1"/>
    <xf numFmtId="0" fontId="83" fillId="0" borderId="215" xfId="0" applyFont="1" applyBorder="1"/>
    <xf numFmtId="0" fontId="83" fillId="0" borderId="216" xfId="0" applyFont="1" applyBorder="1"/>
    <xf numFmtId="0" fontId="77" fillId="0" borderId="214" xfId="0" applyFont="1" applyBorder="1"/>
    <xf numFmtId="0" fontId="75" fillId="0" borderId="218" xfId="473" applyFont="1" applyBorder="1"/>
    <xf numFmtId="0" fontId="83" fillId="0" borderId="219" xfId="0" applyFont="1" applyBorder="1"/>
    <xf numFmtId="0" fontId="83" fillId="0" borderId="220" xfId="0" applyFont="1" applyBorder="1"/>
    <xf numFmtId="0" fontId="83" fillId="0" borderId="221" xfId="0" applyFont="1" applyBorder="1"/>
    <xf numFmtId="0" fontId="77" fillId="0" borderId="219" xfId="0" applyFont="1" applyBorder="1"/>
    <xf numFmtId="170" fontId="0" fillId="0" borderId="0" xfId="0" applyNumberFormat="1"/>
    <xf numFmtId="49" fontId="93" fillId="0" borderId="11" xfId="0" applyNumberFormat="1" applyFont="1" applyBorder="1" applyAlignment="1">
      <alignment horizontal="left"/>
    </xf>
    <xf numFmtId="0" fontId="149" fillId="0" borderId="221" xfId="0" applyFont="1" applyBorder="1" applyAlignment="1">
      <alignment horizontal="left"/>
    </xf>
    <xf numFmtId="0" fontId="97" fillId="0" borderId="219" xfId="0" applyFont="1" applyBorder="1"/>
    <xf numFmtId="0" fontId="87" fillId="0" borderId="70" xfId="0" applyFont="1" applyBorder="1"/>
    <xf numFmtId="0" fontId="89" fillId="0" borderId="70" xfId="0" applyFont="1" applyBorder="1" applyAlignment="1">
      <alignment horizontal="center"/>
    </xf>
    <xf numFmtId="0" fontId="89" fillId="0" borderId="70" xfId="447" applyFont="1" applyBorder="1" applyAlignment="1">
      <alignment horizontal="center"/>
    </xf>
    <xf numFmtId="0" fontId="107" fillId="0" borderId="70" xfId="447" applyFont="1" applyBorder="1" applyAlignment="1">
      <alignment horizontal="left"/>
    </xf>
    <xf numFmtId="0" fontId="91" fillId="0" borderId="83" xfId="0" applyFont="1" applyBorder="1"/>
    <xf numFmtId="0" fontId="0" fillId="0" borderId="83" xfId="0" applyBorder="1"/>
    <xf numFmtId="0" fontId="180" fillId="0" borderId="0" xfId="474" applyFont="1" applyAlignment="1">
      <alignment horizontal="center"/>
    </xf>
    <xf numFmtId="0" fontId="180" fillId="0" borderId="0" xfId="474" applyFont="1"/>
    <xf numFmtId="0" fontId="180" fillId="0" borderId="0" xfId="474" applyFont="1" applyAlignment="1">
      <alignment horizontal="left"/>
    </xf>
    <xf numFmtId="3" fontId="190" fillId="0" borderId="222" xfId="0" applyNumberFormat="1" applyFont="1" applyBorder="1"/>
    <xf numFmtId="3" fontId="192" fillId="0" borderId="168" xfId="0" applyNumberFormat="1" applyFont="1" applyBorder="1"/>
    <xf numFmtId="3" fontId="190" fillId="0" borderId="224" xfId="0" applyNumberFormat="1" applyFont="1" applyBorder="1"/>
    <xf numFmtId="0" fontId="89" fillId="51" borderId="0" xfId="0" applyFont="1" applyFill="1"/>
    <xf numFmtId="0" fontId="89" fillId="30" borderId="0" xfId="0" applyFont="1" applyFill="1"/>
    <xf numFmtId="1" fontId="84" fillId="0" borderId="164" xfId="498" applyNumberFormat="1" applyFont="1" applyBorder="1" applyAlignment="1">
      <alignment horizontal="center" vertical="center"/>
    </xf>
    <xf numFmtId="1" fontId="201" fillId="0" borderId="164" xfId="498" applyNumberFormat="1" applyFont="1" applyBorder="1" applyAlignment="1">
      <alignment horizontal="center" vertical="center"/>
    </xf>
    <xf numFmtId="1" fontId="85" fillId="0" borderId="164" xfId="498" applyNumberFormat="1" applyFont="1" applyBorder="1" applyAlignment="1">
      <alignment horizontal="center" vertical="center"/>
    </xf>
    <xf numFmtId="1" fontId="82" fillId="0" borderId="164" xfId="498" applyNumberFormat="1" applyFont="1" applyBorder="1" applyAlignment="1">
      <alignment horizontal="center" vertical="center"/>
    </xf>
    <xf numFmtId="0" fontId="202" fillId="0" borderId="164" xfId="0" applyFont="1" applyBorder="1" applyAlignment="1">
      <alignment horizontal="center"/>
    </xf>
    <xf numFmtId="0" fontId="274" fillId="39" borderId="127" xfId="0" applyFont="1" applyFill="1" applyBorder="1"/>
    <xf numFmtId="0" fontId="274" fillId="35" borderId="127" xfId="0" applyFont="1" applyFill="1" applyBorder="1"/>
    <xf numFmtId="0" fontId="274" fillId="37" borderId="127" xfId="0" applyFont="1" applyFill="1" applyBorder="1"/>
    <xf numFmtId="0" fontId="274" fillId="33" borderId="127" xfId="0" applyFont="1" applyFill="1" applyBorder="1"/>
    <xf numFmtId="0" fontId="274" fillId="36" borderId="127" xfId="0" applyFont="1" applyFill="1" applyBorder="1"/>
    <xf numFmtId="0" fontId="274" fillId="51" borderId="127" xfId="0" applyFont="1" applyFill="1" applyBorder="1"/>
    <xf numFmtId="0" fontId="98" fillId="0" borderId="219" xfId="0" applyFont="1" applyBorder="1"/>
    <xf numFmtId="0" fontId="79" fillId="25" borderId="219" xfId="0" applyFont="1" applyFill="1" applyBorder="1"/>
    <xf numFmtId="1" fontId="0" fillId="0" borderId="0" xfId="0" applyNumberFormat="1"/>
    <xf numFmtId="0" fontId="274" fillId="30" borderId="127" xfId="0" applyFont="1" applyFill="1" applyBorder="1"/>
    <xf numFmtId="0" fontId="153" fillId="0" borderId="164" xfId="1023" applyFont="1" applyBorder="1" applyAlignment="1">
      <alignment horizontal="center"/>
    </xf>
    <xf numFmtId="0" fontId="116" fillId="0" borderId="224" xfId="1023" applyFont="1" applyBorder="1" applyAlignment="1">
      <alignment horizontal="center"/>
    </xf>
    <xf numFmtId="0" fontId="153" fillId="0" borderId="224" xfId="1023" applyFont="1" applyBorder="1" applyAlignment="1">
      <alignment horizontal="center"/>
    </xf>
    <xf numFmtId="0" fontId="46" fillId="0" borderId="164" xfId="1023" applyFont="1" applyBorder="1" applyAlignment="1">
      <alignment horizontal="left" wrapText="1"/>
    </xf>
    <xf numFmtId="0" fontId="210" fillId="0" borderId="164" xfId="1023" applyFont="1" applyBorder="1" applyAlignment="1">
      <alignment horizontal="left"/>
    </xf>
    <xf numFmtId="0" fontId="41" fillId="0" borderId="164" xfId="1023" applyBorder="1" applyAlignment="1">
      <alignment horizontal="left"/>
    </xf>
    <xf numFmtId="0" fontId="115" fillId="0" borderId="164" xfId="1023" applyFont="1" applyBorder="1" applyAlignment="1">
      <alignment horizontal="center" wrapText="1"/>
    </xf>
    <xf numFmtId="170" fontId="91" fillId="0" borderId="0" xfId="0" applyNumberFormat="1" applyFont="1"/>
    <xf numFmtId="170" fontId="202" fillId="30" borderId="0" xfId="0" applyNumberFormat="1" applyFont="1" applyFill="1"/>
    <xf numFmtId="0" fontId="25" fillId="0" borderId="111" xfId="2010" applyFont="1" applyBorder="1"/>
    <xf numFmtId="0" fontId="274" fillId="38" borderId="0" xfId="0" applyFont="1" applyFill="1" applyAlignment="1">
      <alignment horizontal="center" vertical="center"/>
    </xf>
    <xf numFmtId="1" fontId="86" fillId="33" borderId="0" xfId="498" applyNumberFormat="1" applyFont="1" applyFill="1" applyAlignment="1">
      <alignment vertical="center"/>
    </xf>
    <xf numFmtId="0" fontId="87" fillId="33" borderId="0" xfId="0" applyFont="1" applyFill="1" applyAlignment="1">
      <alignment vertical="center"/>
    </xf>
    <xf numFmtId="0" fontId="202" fillId="33" borderId="0" xfId="0" applyFont="1" applyFill="1"/>
    <xf numFmtId="1" fontId="86" fillId="37" borderId="0" xfId="498" applyNumberFormat="1" applyFont="1" applyFill="1" applyAlignment="1">
      <alignment vertical="center"/>
    </xf>
    <xf numFmtId="0" fontId="87" fillId="37" borderId="0" xfId="0" applyFont="1" applyFill="1" applyAlignment="1">
      <alignment vertical="center"/>
    </xf>
    <xf numFmtId="0" fontId="202" fillId="37" borderId="0" xfId="0" applyFont="1" applyFill="1"/>
    <xf numFmtId="1" fontId="86" fillId="30" borderId="0" xfId="498" applyNumberFormat="1" applyFont="1" applyFill="1" applyAlignment="1">
      <alignment vertical="center"/>
    </xf>
    <xf numFmtId="0" fontId="87" fillId="30" borderId="0" xfId="0" applyFont="1" applyFill="1" applyAlignment="1">
      <alignment vertical="center"/>
    </xf>
    <xf numFmtId="1" fontId="86" fillId="36" borderId="0" xfId="498" applyNumberFormat="1" applyFont="1" applyFill="1" applyAlignment="1">
      <alignment vertical="center"/>
    </xf>
    <xf numFmtId="0" fontId="87" fillId="36" borderId="0" xfId="0" applyFont="1" applyFill="1" applyAlignment="1">
      <alignment vertical="center"/>
    </xf>
    <xf numFmtId="0" fontId="87" fillId="36" borderId="0" xfId="0" applyFont="1" applyFill="1"/>
    <xf numFmtId="1" fontId="201" fillId="52" borderId="0" xfId="498" applyNumberFormat="1" applyFont="1" applyFill="1" applyAlignment="1">
      <alignment horizontal="right" vertical="center"/>
    </xf>
    <xf numFmtId="0" fontId="202" fillId="52" borderId="0" xfId="0" applyFont="1" applyFill="1" applyAlignment="1">
      <alignment horizontal="right" vertical="center"/>
    </xf>
    <xf numFmtId="0" fontId="202" fillId="52" borderId="0" xfId="0" applyFont="1" applyFill="1" applyAlignment="1">
      <alignment horizontal="right"/>
    </xf>
    <xf numFmtId="1" fontId="86" fillId="51" borderId="0" xfId="498" applyNumberFormat="1" applyFont="1" applyFill="1" applyAlignment="1">
      <alignment vertical="center"/>
    </xf>
    <xf numFmtId="0" fontId="87" fillId="51" borderId="0" xfId="0" applyFont="1" applyFill="1" applyAlignment="1">
      <alignment vertical="center"/>
    </xf>
    <xf numFmtId="0" fontId="87" fillId="51" borderId="0" xfId="0" applyFont="1" applyFill="1"/>
    <xf numFmtId="0" fontId="0" fillId="51" borderId="0" xfId="0" applyFill="1"/>
    <xf numFmtId="169" fontId="82" fillId="0" borderId="196" xfId="498" applyNumberFormat="1" applyFont="1" applyBorder="1" applyAlignment="1">
      <alignment horizontal="center" textRotation="90"/>
    </xf>
    <xf numFmtId="169" fontId="82" fillId="0" borderId="227" xfId="498" applyNumberFormat="1" applyFont="1" applyBorder="1" applyAlignment="1">
      <alignment horizontal="center" textRotation="90"/>
    </xf>
    <xf numFmtId="169" fontId="82" fillId="0" borderId="228" xfId="498" applyNumberFormat="1" applyFont="1" applyBorder="1" applyAlignment="1">
      <alignment horizontal="center" textRotation="90"/>
    </xf>
    <xf numFmtId="0" fontId="0" fillId="0" borderId="170" xfId="0" applyBorder="1"/>
    <xf numFmtId="0" fontId="77" fillId="34" borderId="131" xfId="0" applyFont="1" applyFill="1" applyBorder="1"/>
    <xf numFmtId="1" fontId="83" fillId="34" borderId="0" xfId="452" applyNumberFormat="1" applyFont="1" applyFill="1" applyAlignment="1">
      <alignment horizontal="center" vertical="center"/>
    </xf>
    <xf numFmtId="0" fontId="77" fillId="34" borderId="75" xfId="0" applyFont="1" applyFill="1" applyBorder="1"/>
    <xf numFmtId="1" fontId="83" fillId="0" borderId="170" xfId="452" applyNumberFormat="1" applyFont="1" applyBorder="1" applyAlignment="1">
      <alignment horizontal="center" vertical="center"/>
    </xf>
    <xf numFmtId="1" fontId="83" fillId="0" borderId="226" xfId="452" applyNumberFormat="1" applyFont="1" applyBorder="1" applyAlignment="1">
      <alignment horizontal="center" vertical="center"/>
    </xf>
    <xf numFmtId="1" fontId="83" fillId="19" borderId="170" xfId="452" applyNumberFormat="1" applyFont="1" applyFill="1" applyBorder="1" applyAlignment="1">
      <alignment horizontal="center" vertical="center"/>
    </xf>
    <xf numFmtId="1" fontId="83" fillId="19" borderId="226" xfId="452" applyNumberFormat="1" applyFont="1" applyFill="1" applyBorder="1" applyAlignment="1">
      <alignment horizontal="center" vertical="center"/>
    </xf>
    <xf numFmtId="1" fontId="85" fillId="0" borderId="89" xfId="498" applyNumberFormat="1" applyFont="1" applyBorder="1" applyAlignment="1">
      <alignment horizontal="center" vertical="center"/>
    </xf>
    <xf numFmtId="1" fontId="82" fillId="0" borderId="89" xfId="498" applyNumberFormat="1" applyFont="1" applyBorder="1" applyAlignment="1">
      <alignment horizontal="center" vertical="center"/>
    </xf>
    <xf numFmtId="0" fontId="154" fillId="0" borderId="219" xfId="473" applyFont="1" applyBorder="1" applyAlignment="1">
      <alignment horizontal="left"/>
    </xf>
    <xf numFmtId="0" fontId="156" fillId="0" borderId="91" xfId="473" applyFont="1" applyBorder="1" applyAlignment="1">
      <alignment horizontal="left"/>
    </xf>
    <xf numFmtId="0" fontId="98" fillId="0" borderId="164" xfId="618" applyFont="1" applyBorder="1"/>
    <xf numFmtId="0" fontId="208" fillId="0" borderId="217" xfId="473" applyFont="1" applyBorder="1" applyAlignment="1">
      <alignment horizontal="center"/>
    </xf>
    <xf numFmtId="0" fontId="208" fillId="0" borderId="196" xfId="473" applyFont="1" applyBorder="1"/>
    <xf numFmtId="0" fontId="208" fillId="0" borderId="196" xfId="473" applyFont="1" applyBorder="1" applyAlignment="1">
      <alignment horizontal="left"/>
    </xf>
    <xf numFmtId="0" fontId="208" fillId="0" borderId="218" xfId="473" applyFont="1" applyBorder="1"/>
    <xf numFmtId="0" fontId="208" fillId="0" borderId="230" xfId="473" applyFont="1" applyBorder="1" applyAlignment="1">
      <alignment horizontal="center"/>
    </xf>
    <xf numFmtId="0" fontId="208" fillId="0" borderId="223" xfId="473" applyFont="1" applyBorder="1"/>
    <xf numFmtId="0" fontId="208" fillId="0" borderId="223" xfId="473" applyFont="1" applyBorder="1" applyAlignment="1">
      <alignment horizontal="left"/>
    </xf>
    <xf numFmtId="0" fontId="208" fillId="0" borderId="231" xfId="473" applyFont="1" applyBorder="1"/>
    <xf numFmtId="0" fontId="98" fillId="0" borderId="81" xfId="618" applyFont="1" applyBorder="1"/>
    <xf numFmtId="0" fontId="98" fillId="0" borderId="93" xfId="618" applyFont="1" applyBorder="1"/>
    <xf numFmtId="0" fontId="158" fillId="0" borderId="90" xfId="473" applyFont="1" applyBorder="1" applyAlignment="1">
      <alignment horizontal="left"/>
    </xf>
    <xf numFmtId="0" fontId="155" fillId="0" borderId="92" xfId="473" applyFont="1" applyBorder="1" applyAlignment="1">
      <alignment horizontal="left" textRotation="90" wrapText="1"/>
    </xf>
    <xf numFmtId="0" fontId="0" fillId="36" borderId="0" xfId="0" applyFill="1"/>
    <xf numFmtId="0" fontId="98" fillId="0" borderId="0" xfId="618" applyFont="1"/>
    <xf numFmtId="0" fontId="98" fillId="0" borderId="200" xfId="473" applyFont="1" applyBorder="1"/>
    <xf numFmtId="0" fontId="98" fillId="0" borderId="200" xfId="618" applyFont="1" applyBorder="1"/>
    <xf numFmtId="0" fontId="98" fillId="0" borderId="152" xfId="618" applyFont="1" applyBorder="1"/>
    <xf numFmtId="0" fontId="98" fillId="0" borderId="235" xfId="618" applyFont="1" applyBorder="1"/>
    <xf numFmtId="0" fontId="98" fillId="0" borderId="70" xfId="618" applyFont="1" applyBorder="1"/>
    <xf numFmtId="0" fontId="98" fillId="0" borderId="153" xfId="618" applyFont="1" applyBorder="1"/>
    <xf numFmtId="0" fontId="208" fillId="0" borderId="0" xfId="473" applyFont="1"/>
    <xf numFmtId="0" fontId="275" fillId="0" borderId="70" xfId="473" applyFont="1" applyBorder="1"/>
    <xf numFmtId="0" fontId="98" fillId="0" borderId="70" xfId="0" applyFont="1" applyBorder="1"/>
    <xf numFmtId="0" fontId="154" fillId="0" borderId="90" xfId="473" applyFont="1" applyBorder="1" applyAlignment="1">
      <alignment horizontal="left"/>
    </xf>
    <xf numFmtId="0" fontId="276" fillId="0" borderId="91" xfId="473" applyFont="1" applyBorder="1" applyAlignment="1">
      <alignment horizontal="left"/>
    </xf>
    <xf numFmtId="0" fontId="154" fillId="0" borderId="92" xfId="473" applyFont="1" applyBorder="1" applyAlignment="1">
      <alignment horizontal="left"/>
    </xf>
    <xf numFmtId="0" fontId="153" fillId="0" borderId="86" xfId="0" applyFont="1" applyBorder="1"/>
    <xf numFmtId="0" fontId="155" fillId="0" borderId="89" xfId="473" applyFont="1" applyBorder="1"/>
    <xf numFmtId="0" fontId="153" fillId="0" borderId="89" xfId="0" applyFont="1" applyBorder="1"/>
    <xf numFmtId="0" fontId="154" fillId="0" borderId="94" xfId="473" applyFont="1" applyBorder="1" applyAlignment="1">
      <alignment horizontal="left"/>
    </xf>
    <xf numFmtId="0" fontId="158" fillId="0" borderId="79" xfId="473" applyFont="1" applyBorder="1" applyAlignment="1">
      <alignment horizontal="left"/>
    </xf>
    <xf numFmtId="0" fontId="154" fillId="0" borderId="68" xfId="473" applyFont="1" applyBorder="1" applyAlignment="1">
      <alignment horizontal="left"/>
    </xf>
    <xf numFmtId="0" fontId="275" fillId="0" borderId="93" xfId="473" applyFont="1" applyBorder="1" applyAlignment="1">
      <alignment horizontal="left"/>
    </xf>
    <xf numFmtId="0" fontId="153" fillId="0" borderId="81" xfId="0" applyFont="1" applyBorder="1"/>
    <xf numFmtId="0" fontId="154" fillId="0" borderId="93" xfId="473" applyFont="1" applyBorder="1" applyAlignment="1">
      <alignment horizontal="left"/>
    </xf>
    <xf numFmtId="0" fontId="276" fillId="0" borderId="232" xfId="473" applyFont="1" applyBorder="1" applyAlignment="1">
      <alignment horizontal="left"/>
    </xf>
    <xf numFmtId="0" fontId="275" fillId="0" borderId="170" xfId="473" applyFont="1" applyBorder="1" applyAlignment="1">
      <alignment horizontal="left"/>
    </xf>
    <xf numFmtId="0" fontId="208" fillId="0" borderId="68" xfId="473" applyFont="1" applyBorder="1"/>
    <xf numFmtId="173" fontId="203" fillId="33" borderId="0" xfId="0" applyNumberFormat="1" applyFont="1" applyFill="1"/>
    <xf numFmtId="173" fontId="203" fillId="33" borderId="166" xfId="0" applyNumberFormat="1" applyFont="1" applyFill="1" applyBorder="1"/>
    <xf numFmtId="0" fontId="278" fillId="0" borderId="0" xfId="4070"/>
    <xf numFmtId="0" fontId="279" fillId="0" borderId="0" xfId="4070" applyFont="1"/>
    <xf numFmtId="0" fontId="281" fillId="0" borderId="0" xfId="4070" applyFont="1"/>
    <xf numFmtId="0" fontId="279" fillId="0" borderId="0" xfId="4070" applyFont="1" applyAlignment="1">
      <alignment horizontal="center"/>
    </xf>
    <xf numFmtId="0" fontId="281" fillId="0" borderId="159" xfId="4070" applyFont="1" applyBorder="1"/>
    <xf numFmtId="0" fontId="279" fillId="0" borderId="159" xfId="4070" applyFont="1" applyBorder="1"/>
    <xf numFmtId="0" fontId="281" fillId="0" borderId="160" xfId="4070" applyFont="1" applyBorder="1"/>
    <xf numFmtId="0" fontId="281" fillId="0" borderId="75" xfId="4070" applyFont="1" applyBorder="1"/>
    <xf numFmtId="0" fontId="279" fillId="0" borderId="160" xfId="4070" applyFont="1" applyBorder="1" applyAlignment="1">
      <alignment horizontal="center"/>
    </xf>
    <xf numFmtId="0" fontId="281" fillId="0" borderId="161" xfId="4070" applyFont="1" applyBorder="1"/>
    <xf numFmtId="0" fontId="282" fillId="0" borderId="162" xfId="4070" applyFont="1" applyBorder="1"/>
    <xf numFmtId="0" fontId="282" fillId="0" borderId="161" xfId="4070" applyFont="1" applyBorder="1"/>
    <xf numFmtId="0" fontId="281" fillId="0" borderId="163" xfId="4070" applyFont="1" applyBorder="1"/>
    <xf numFmtId="0" fontId="283" fillId="0" borderId="159" xfId="4070" applyFont="1" applyBorder="1"/>
    <xf numFmtId="3" fontId="281" fillId="0" borderId="160" xfId="4070" applyNumberFormat="1" applyFont="1" applyBorder="1" applyAlignment="1">
      <alignment horizontal="center"/>
    </xf>
    <xf numFmtId="0" fontId="281" fillId="0" borderId="162" xfId="4070" applyFont="1" applyBorder="1"/>
    <xf numFmtId="0" fontId="282" fillId="0" borderId="199" xfId="4070" applyFont="1" applyBorder="1" applyAlignment="1">
      <alignment horizontal="center"/>
    </xf>
    <xf numFmtId="0" fontId="282" fillId="0" borderId="165" xfId="4070" applyFont="1" applyBorder="1" applyAlignment="1">
      <alignment horizontal="center"/>
    </xf>
    <xf numFmtId="0" fontId="284" fillId="0" borderId="199" xfId="4070" applyFont="1" applyBorder="1"/>
    <xf numFmtId="0" fontId="281" fillId="0" borderId="162" xfId="4070" applyFont="1" applyBorder="1" applyAlignment="1">
      <alignment horizontal="center"/>
    </xf>
    <xf numFmtId="0" fontId="281" fillId="28" borderId="162" xfId="4070" applyFont="1" applyFill="1" applyBorder="1" applyAlignment="1">
      <alignment horizontal="center"/>
    </xf>
    <xf numFmtId="176" fontId="281" fillId="28" borderId="162" xfId="4070" applyNumberFormat="1" applyFont="1" applyFill="1" applyBorder="1" applyAlignment="1">
      <alignment horizontal="center"/>
    </xf>
    <xf numFmtId="0" fontId="281" fillId="0" borderId="166" xfId="4070" applyFont="1" applyBorder="1" applyAlignment="1">
      <alignment horizontal="center"/>
    </xf>
    <xf numFmtId="0" fontId="281" fillId="0" borderId="0" xfId="4070" applyFont="1" applyAlignment="1">
      <alignment horizontal="center"/>
    </xf>
    <xf numFmtId="0" fontId="281" fillId="0" borderId="199" xfId="4070" applyFont="1" applyBorder="1" applyAlignment="1">
      <alignment horizontal="center"/>
    </xf>
    <xf numFmtId="0" fontId="281" fillId="0" borderId="167" xfId="4070" applyFont="1" applyBorder="1" applyAlignment="1">
      <alignment horizontal="center"/>
    </xf>
    <xf numFmtId="0" fontId="284" fillId="0" borderId="168" xfId="4070" applyFont="1" applyBorder="1"/>
    <xf numFmtId="0" fontId="242" fillId="0" borderId="168" xfId="4070" applyFont="1" applyBorder="1"/>
    <xf numFmtId="0" fontId="284" fillId="0" borderId="0" xfId="4070" applyFont="1"/>
    <xf numFmtId="0" fontId="284" fillId="0" borderId="0" xfId="4070" applyFont="1" applyAlignment="1">
      <alignment horizontal="center"/>
    </xf>
    <xf numFmtId="0" fontId="285" fillId="0" borderId="159" xfId="4070" applyFont="1" applyBorder="1"/>
    <xf numFmtId="0" fontId="284" fillId="0" borderId="75" xfId="4070" applyFont="1" applyBorder="1"/>
    <xf numFmtId="0" fontId="286" fillId="0" borderId="160" xfId="4070" applyFont="1" applyBorder="1" applyAlignment="1">
      <alignment horizontal="center"/>
    </xf>
    <xf numFmtId="0" fontId="61" fillId="0" borderId="220" xfId="473" applyFont="1" applyBorder="1"/>
    <xf numFmtId="0" fontId="158" fillId="0" borderId="221" xfId="473" applyFont="1" applyBorder="1" applyAlignment="1">
      <alignment horizontal="left"/>
    </xf>
    <xf numFmtId="0" fontId="170" fillId="0" borderId="221" xfId="278" applyBorder="1" applyAlignment="1">
      <alignment horizontal="left"/>
    </xf>
    <xf numFmtId="0" fontId="154" fillId="0" borderId="221" xfId="473" applyFont="1" applyBorder="1" applyAlignment="1">
      <alignment horizontal="left"/>
    </xf>
    <xf numFmtId="0" fontId="158" fillId="0" borderId="219" xfId="473" applyFont="1" applyBorder="1" applyAlignment="1">
      <alignment horizontal="left"/>
    </xf>
    <xf numFmtId="0" fontId="154" fillId="0" borderId="141" xfId="473" applyFont="1" applyBorder="1" applyAlignment="1">
      <alignment horizontal="left"/>
    </xf>
    <xf numFmtId="0" fontId="154" fillId="0" borderId="133" xfId="473" applyFont="1" applyBorder="1" applyAlignment="1">
      <alignment horizontal="left"/>
    </xf>
    <xf numFmtId="0" fontId="156" fillId="0" borderId="139" xfId="473" applyFont="1" applyBorder="1" applyAlignment="1">
      <alignment horizontal="left"/>
    </xf>
    <xf numFmtId="0" fontId="156" fillId="0" borderId="141" xfId="473" applyFont="1" applyBorder="1" applyAlignment="1">
      <alignment horizontal="left"/>
    </xf>
    <xf numFmtId="0" fontId="154" fillId="0" borderId="125" xfId="473" applyFont="1" applyBorder="1" applyAlignment="1">
      <alignment horizontal="left"/>
    </xf>
    <xf numFmtId="0" fontId="158" fillId="0" borderId="138" xfId="473" applyFont="1" applyBorder="1" applyAlignment="1">
      <alignment horizontal="left"/>
    </xf>
    <xf numFmtId="0" fontId="75" fillId="0" borderId="208" xfId="473" applyFont="1" applyBorder="1" applyAlignment="1">
      <alignment horizontal="center"/>
    </xf>
    <xf numFmtId="0" fontId="75" fillId="0" borderId="209" xfId="473" applyFont="1" applyBorder="1" applyAlignment="1">
      <alignment horizontal="center"/>
    </xf>
    <xf numFmtId="0" fontId="75" fillId="0" borderId="137" xfId="473" applyFont="1" applyBorder="1" applyAlignment="1">
      <alignment horizontal="left"/>
    </xf>
    <xf numFmtId="0" fontId="75" fillId="0" borderId="207" xfId="473" applyFont="1" applyBorder="1" applyAlignment="1">
      <alignment horizontal="left"/>
    </xf>
    <xf numFmtId="0" fontId="75" fillId="0" borderId="207" xfId="473" applyFont="1" applyBorder="1"/>
    <xf numFmtId="0" fontId="75" fillId="0" borderId="124" xfId="473" applyFont="1" applyBorder="1" applyAlignment="1">
      <alignment horizontal="left"/>
    </xf>
    <xf numFmtId="0" fontId="75" fillId="0" borderId="124" xfId="0" applyFont="1" applyBorder="1"/>
    <xf numFmtId="0" fontId="75" fillId="0" borderId="207" xfId="0" applyFont="1" applyBorder="1"/>
    <xf numFmtId="0" fontId="75" fillId="0" borderId="208" xfId="473" applyFont="1" applyBorder="1"/>
    <xf numFmtId="0" fontId="75" fillId="0" borderId="209" xfId="473" applyFont="1" applyBorder="1"/>
    <xf numFmtId="0" fontId="75" fillId="0" borderId="210" xfId="473" applyFont="1" applyBorder="1"/>
    <xf numFmtId="0" fontId="205" fillId="0" borderId="143" xfId="473" applyFont="1" applyBorder="1"/>
    <xf numFmtId="0" fontId="170" fillId="0" borderId="127" xfId="278" applyBorder="1" applyAlignment="1">
      <alignment horizontal="center"/>
    </xf>
    <xf numFmtId="0" fontId="154" fillId="0" borderId="127" xfId="473" applyFont="1" applyBorder="1" applyAlignment="1">
      <alignment horizontal="left"/>
    </xf>
    <xf numFmtId="0" fontId="205" fillId="0" borderId="143" xfId="473" applyFont="1" applyBorder="1" applyAlignment="1">
      <alignment horizontal="left"/>
    </xf>
    <xf numFmtId="0" fontId="77" fillId="0" borderId="124" xfId="0" applyFont="1" applyBorder="1"/>
    <xf numFmtId="0" fontId="205" fillId="0" borderId="124" xfId="473" applyFont="1" applyBorder="1"/>
    <xf numFmtId="0" fontId="77" fillId="0" borderId="136" xfId="0" applyFont="1" applyBorder="1"/>
    <xf numFmtId="0" fontId="205" fillId="0" borderId="136" xfId="473" applyFont="1" applyBorder="1"/>
    <xf numFmtId="0" fontId="156" fillId="0" borderId="140" xfId="473" applyFont="1" applyBorder="1" applyAlignment="1">
      <alignment horizontal="left"/>
    </xf>
    <xf numFmtId="0" fontId="155" fillId="0" borderId="141" xfId="473" applyFont="1" applyBorder="1" applyAlignment="1">
      <alignment horizontal="left" textRotation="90" wrapText="1"/>
    </xf>
    <xf numFmtId="0" fontId="75" fillId="0" borderId="207" xfId="473" applyFont="1" applyBorder="1" applyAlignment="1">
      <alignment horizontal="left" vertical="center"/>
    </xf>
    <xf numFmtId="0" fontId="157" fillId="0" borderId="0" xfId="473" applyFont="1" applyAlignment="1">
      <alignment horizontal="center" vertical="center" shrinkToFit="1"/>
    </xf>
    <xf numFmtId="0" fontId="75" fillId="0" borderId="137" xfId="473" applyFont="1" applyBorder="1" applyAlignment="1">
      <alignment horizontal="left" vertical="center"/>
    </xf>
    <xf numFmtId="0" fontId="75" fillId="0" borderId="207" xfId="0" applyFont="1" applyBorder="1" applyAlignment="1">
      <alignment horizontal="left" vertical="center"/>
    </xf>
    <xf numFmtId="0" fontId="75" fillId="0" borderId="124" xfId="473" applyFont="1" applyBorder="1" applyAlignment="1">
      <alignment horizontal="left" vertical="center"/>
    </xf>
    <xf numFmtId="0" fontId="75" fillId="0" borderId="208" xfId="473" applyFont="1" applyBorder="1" applyAlignment="1">
      <alignment horizontal="left" vertical="center"/>
    </xf>
    <xf numFmtId="0" fontId="75" fillId="0" borderId="209" xfId="473" applyFont="1" applyBorder="1" applyAlignment="1">
      <alignment horizontal="left" vertical="center"/>
    </xf>
    <xf numFmtId="0" fontId="77" fillId="0" borderId="143" xfId="0" applyFont="1" applyBorder="1" applyAlignment="1">
      <alignment horizontal="left"/>
    </xf>
    <xf numFmtId="0" fontId="77" fillId="0" borderId="124" xfId="0" applyFont="1" applyBorder="1" applyAlignment="1">
      <alignment horizontal="left"/>
    </xf>
    <xf numFmtId="0" fontId="77" fillId="0" borderId="136" xfId="0" applyFont="1" applyBorder="1" applyAlignment="1">
      <alignment horizontal="left"/>
    </xf>
    <xf numFmtId="0" fontId="75" fillId="0" borderId="142" xfId="473" applyFont="1" applyBorder="1" applyAlignment="1">
      <alignment horizontal="center" vertical="center"/>
    </xf>
    <xf numFmtId="0" fontId="75" fillId="0" borderId="243" xfId="473" applyFont="1" applyBorder="1" applyAlignment="1">
      <alignment horizontal="center" vertical="center"/>
    </xf>
    <xf numFmtId="0" fontId="75" fillId="0" borderId="244" xfId="473" applyFont="1" applyBorder="1" applyAlignment="1">
      <alignment horizontal="center" vertical="center"/>
    </xf>
    <xf numFmtId="0" fontId="109" fillId="0" borderId="225" xfId="0" applyFont="1" applyBorder="1" applyAlignment="1">
      <alignment horizontal="left"/>
    </xf>
    <xf numFmtId="0" fontId="121" fillId="0" borderId="225" xfId="0" applyFont="1" applyBorder="1" applyAlignment="1">
      <alignment horizontal="left"/>
    </xf>
    <xf numFmtId="0" fontId="107" fillId="0" borderId="225" xfId="0" applyFont="1" applyBorder="1" applyAlignment="1">
      <alignment horizontal="left" textRotation="90" wrapText="1"/>
    </xf>
    <xf numFmtId="0" fontId="93" fillId="0" borderId="164" xfId="0" applyFont="1" applyBorder="1" applyAlignment="1">
      <alignment horizontal="left"/>
    </xf>
    <xf numFmtId="0" fontId="93" fillId="0" borderId="232" xfId="0" applyFont="1" applyBorder="1" applyAlignment="1">
      <alignment horizontal="left"/>
    </xf>
    <xf numFmtId="0" fontId="128" fillId="0" borderId="164" xfId="0" applyFont="1" applyBorder="1" applyAlignment="1">
      <alignment horizontal="left"/>
    </xf>
    <xf numFmtId="0" fontId="107" fillId="0" borderId="164" xfId="0" applyFont="1" applyBorder="1" applyAlignment="1">
      <alignment horizontal="left"/>
    </xf>
    <xf numFmtId="0" fontId="93" fillId="0" borderId="225" xfId="0" applyFont="1" applyBorder="1" applyAlignment="1">
      <alignment horizontal="left"/>
    </xf>
    <xf numFmtId="0" fontId="93" fillId="0" borderId="10" xfId="0" applyFont="1" applyBorder="1"/>
    <xf numFmtId="0" fontId="184" fillId="0" borderId="70" xfId="0" applyFont="1" applyBorder="1" applyAlignment="1">
      <alignment horizontal="left"/>
    </xf>
    <xf numFmtId="0" fontId="123" fillId="0" borderId="0" xfId="0" applyFont="1" applyAlignment="1">
      <alignment horizontal="left" vertical="center"/>
    </xf>
    <xf numFmtId="0" fontId="75" fillId="0" borderId="246" xfId="473" applyFont="1" applyBorder="1" applyAlignment="1">
      <alignment horizontal="center"/>
    </xf>
    <xf numFmtId="0" fontId="75" fillId="0" borderId="223" xfId="473" applyFont="1" applyBorder="1"/>
    <xf numFmtId="0" fontId="157" fillId="0" borderId="0" xfId="473" applyFont="1"/>
    <xf numFmtId="0" fontId="22" fillId="0" borderId="0" xfId="4137"/>
    <xf numFmtId="0" fontId="22" fillId="30" borderId="0" xfId="4137" applyFill="1"/>
    <xf numFmtId="0" fontId="161" fillId="0" borderId="247" xfId="473" applyFont="1" applyBorder="1" applyAlignment="1">
      <alignment horizontal="left" vertical="center"/>
    </xf>
    <xf numFmtId="0" fontId="61" fillId="0" borderId="248" xfId="473" applyFont="1" applyBorder="1"/>
    <xf numFmtId="0" fontId="61" fillId="0" borderId="249" xfId="473" applyFont="1" applyBorder="1"/>
    <xf numFmtId="0" fontId="158" fillId="0" borderId="247" xfId="473" applyFont="1" applyBorder="1" applyAlignment="1">
      <alignment horizontal="left"/>
    </xf>
    <xf numFmtId="0" fontId="158" fillId="0" borderId="250" xfId="473" applyFont="1" applyBorder="1" applyAlignment="1">
      <alignment horizontal="left"/>
    </xf>
    <xf numFmtId="0" fontId="154" fillId="0" borderId="247" xfId="473" applyFont="1" applyBorder="1" applyAlignment="1">
      <alignment horizontal="left"/>
    </xf>
    <xf numFmtId="0" fontId="154" fillId="0" borderId="250" xfId="473" applyFont="1" applyBorder="1" applyAlignment="1">
      <alignment horizontal="left"/>
    </xf>
    <xf numFmtId="0" fontId="170" fillId="0" borderId="247" xfId="278" applyBorder="1" applyAlignment="1">
      <alignment horizontal="left"/>
    </xf>
    <xf numFmtId="0" fontId="160" fillId="0" borderId="247" xfId="473" applyFont="1" applyBorder="1" applyAlignment="1">
      <alignment horizontal="left"/>
    </xf>
    <xf numFmtId="0" fontId="75" fillId="0" borderId="251" xfId="473" applyFont="1" applyBorder="1" applyAlignment="1">
      <alignment horizontal="center"/>
    </xf>
    <xf numFmtId="0" fontId="75" fillId="0" borderId="250" xfId="473" applyFont="1" applyBorder="1" applyAlignment="1">
      <alignment horizontal="left"/>
    </xf>
    <xf numFmtId="0" fontId="75" fillId="0" borderId="247" xfId="473" applyFont="1" applyBorder="1" applyAlignment="1">
      <alignment horizontal="left"/>
    </xf>
    <xf numFmtId="0" fontId="75" fillId="0" borderId="252" xfId="473" applyFont="1" applyBorder="1"/>
    <xf numFmtId="0" fontId="75" fillId="0" borderId="250" xfId="473" applyFont="1" applyBorder="1"/>
    <xf numFmtId="0" fontId="75" fillId="0" borderId="247" xfId="473" applyFont="1" applyBorder="1"/>
    <xf numFmtId="0" fontId="75" fillId="0" borderId="250" xfId="4137" applyFont="1" applyBorder="1"/>
    <xf numFmtId="0" fontId="75" fillId="0" borderId="247" xfId="4137" applyFont="1" applyBorder="1"/>
    <xf numFmtId="0" fontId="75" fillId="0" borderId="251" xfId="473" applyFont="1" applyBorder="1" applyAlignment="1">
      <alignment horizontal="center" vertical="center"/>
    </xf>
    <xf numFmtId="0" fontId="154" fillId="0" borderId="12" xfId="473" applyFont="1" applyBorder="1" applyAlignment="1">
      <alignment horizontal="left"/>
    </xf>
    <xf numFmtId="0" fontId="156" fillId="0" borderId="12" xfId="473" applyFont="1" applyBorder="1" applyAlignment="1">
      <alignment horizontal="left"/>
    </xf>
    <xf numFmtId="0" fontId="154" fillId="0" borderId="164" xfId="473" applyFont="1" applyBorder="1" applyAlignment="1">
      <alignment horizontal="center"/>
    </xf>
    <xf numFmtId="0" fontId="155" fillId="0" borderId="164" xfId="473" applyFont="1" applyBorder="1"/>
    <xf numFmtId="0" fontId="153" fillId="0" borderId="164" xfId="4137" applyFont="1" applyBorder="1"/>
    <xf numFmtId="0" fontId="153" fillId="0" borderId="0" xfId="4137" applyFont="1"/>
    <xf numFmtId="0" fontId="153" fillId="0" borderId="164" xfId="4137" applyFont="1" applyBorder="1" applyAlignment="1">
      <alignment horizontal="center"/>
    </xf>
    <xf numFmtId="0" fontId="287" fillId="0" borderId="164" xfId="473" applyFont="1" applyBorder="1"/>
    <xf numFmtId="0" fontId="288" fillId="0" borderId="0" xfId="473" applyFont="1" applyAlignment="1">
      <alignment horizontal="left"/>
    </xf>
    <xf numFmtId="0" fontId="75" fillId="0" borderId="253" xfId="473" applyFont="1" applyBorder="1" applyAlignment="1">
      <alignment horizontal="center"/>
    </xf>
    <xf numFmtId="0" fontId="75" fillId="0" borderId="254" xfId="473" applyFont="1" applyBorder="1" applyAlignment="1">
      <alignment horizontal="center"/>
    </xf>
    <xf numFmtId="0" fontId="75" fillId="0" borderId="24" xfId="473" applyFont="1" applyBorder="1"/>
    <xf numFmtId="0" fontId="90" fillId="33" borderId="199" xfId="0" applyFont="1" applyFill="1" applyBorder="1"/>
    <xf numFmtId="0" fontId="90" fillId="38" borderId="199" xfId="0" applyFont="1" applyFill="1" applyBorder="1"/>
    <xf numFmtId="0" fontId="90" fillId="36" borderId="199" xfId="0" applyFont="1" applyFill="1" applyBorder="1"/>
    <xf numFmtId="0" fontId="73" fillId="0" borderId="0" xfId="0" applyFont="1" applyAlignment="1">
      <alignment horizontal="center" wrapText="1"/>
    </xf>
    <xf numFmtId="0" fontId="73" fillId="0" borderId="0" xfId="0" applyFont="1" applyAlignment="1">
      <alignment horizontal="center"/>
    </xf>
    <xf numFmtId="0" fontId="90" fillId="37" borderId="199" xfId="0" applyFont="1" applyFill="1" applyBorder="1"/>
    <xf numFmtId="0" fontId="74" fillId="0" borderId="12" xfId="0" applyFont="1" applyBorder="1"/>
    <xf numFmtId="0" fontId="74" fillId="0" borderId="12" xfId="0" applyFont="1" applyBorder="1" applyAlignment="1">
      <alignment horizontal="left"/>
    </xf>
    <xf numFmtId="0" fontId="75" fillId="0" borderId="0" xfId="0" applyFont="1"/>
    <xf numFmtId="0" fontId="74" fillId="0" borderId="70" xfId="0" applyFont="1" applyBorder="1" applyAlignment="1">
      <alignment horizontal="left"/>
    </xf>
    <xf numFmtId="0" fontId="74" fillId="0" borderId="24" xfId="0" applyFont="1" applyBorder="1" applyAlignment="1">
      <alignment horizontal="left"/>
    </xf>
    <xf numFmtId="0" fontId="154" fillId="0" borderId="0" xfId="0" applyFont="1"/>
    <xf numFmtId="0" fontId="154" fillId="0" borderId="0" xfId="0" applyFont="1" applyAlignment="1">
      <alignment horizontal="left"/>
    </xf>
    <xf numFmtId="0" fontId="157" fillId="0" borderId="0" xfId="0" applyFont="1" applyAlignment="1">
      <alignment horizontal="left"/>
    </xf>
    <xf numFmtId="0" fontId="158" fillId="0" borderId="111" xfId="0" applyFont="1" applyBorder="1" applyAlignment="1">
      <alignment horizontal="left"/>
    </xf>
    <xf numFmtId="0" fontId="0" fillId="0" borderId="110" xfId="0" applyBorder="1"/>
    <xf numFmtId="0" fontId="289" fillId="0" borderId="105" xfId="0" applyFont="1" applyBorder="1"/>
    <xf numFmtId="3" fontId="0" fillId="0" borderId="106" xfId="0" applyNumberFormat="1" applyBorder="1" applyAlignment="1">
      <alignment horizontal="center"/>
    </xf>
    <xf numFmtId="0" fontId="0" fillId="0" borderId="106" xfId="0" applyBorder="1" applyAlignment="1">
      <alignment horizontal="center"/>
    </xf>
    <xf numFmtId="0" fontId="245" fillId="0" borderId="110" xfId="0" applyFont="1" applyBorder="1"/>
    <xf numFmtId="0" fontId="290" fillId="0" borderId="105" xfId="0" applyFont="1" applyBorder="1"/>
    <xf numFmtId="0" fontId="154" fillId="0" borderId="111" xfId="0" applyFont="1" applyBorder="1" applyAlignment="1">
      <alignment horizontal="left"/>
    </xf>
    <xf numFmtId="0" fontId="158" fillId="0" borderId="107" xfId="0" applyFont="1" applyBorder="1" applyAlignment="1">
      <alignment horizontal="left"/>
    </xf>
    <xf numFmtId="0" fontId="156" fillId="0" borderId="108" xfId="0" applyFont="1" applyBorder="1" applyAlignment="1">
      <alignment horizontal="left"/>
    </xf>
    <xf numFmtId="0" fontId="155" fillId="0" borderId="109" xfId="0" applyFont="1" applyBorder="1" applyAlignment="1">
      <alignment horizontal="left" textRotation="90" wrapText="1"/>
    </xf>
    <xf numFmtId="0" fontId="155" fillId="0" borderId="0" xfId="0" applyFont="1" applyAlignment="1">
      <alignment horizontal="left" textRotation="90" wrapText="1"/>
    </xf>
    <xf numFmtId="0" fontId="154" fillId="0" borderId="0" xfId="0" applyFont="1" applyAlignment="1">
      <alignment horizontal="left" textRotation="90" wrapText="1"/>
    </xf>
    <xf numFmtId="0" fontId="185" fillId="0" borderId="0" xfId="0" applyFont="1" applyAlignment="1">
      <alignment horizontal="left"/>
    </xf>
    <xf numFmtId="0" fontId="206" fillId="0" borderId="111" xfId="0" applyFont="1" applyBorder="1" applyAlignment="1">
      <alignment horizontal="center"/>
    </xf>
    <xf numFmtId="0" fontId="207" fillId="0" borderId="111" xfId="0" applyFont="1" applyBorder="1"/>
    <xf numFmtId="0" fontId="128" fillId="0" borderId="111" xfId="0" applyFont="1" applyBorder="1" applyAlignment="1">
      <alignment horizontal="center"/>
    </xf>
    <xf numFmtId="0" fontId="129" fillId="0" borderId="0" xfId="0" applyFont="1" applyAlignment="1">
      <alignment horizontal="left"/>
    </xf>
    <xf numFmtId="0" fontId="98" fillId="0" borderId="111" xfId="0" applyFont="1" applyBorder="1" applyAlignment="1">
      <alignment horizontal="center"/>
    </xf>
    <xf numFmtId="0" fontId="206" fillId="0" borderId="111" xfId="0" applyFont="1" applyBorder="1" applyAlignment="1">
      <alignment horizontal="left"/>
    </xf>
    <xf numFmtId="0" fontId="75" fillId="0" borderId="257" xfId="0" applyFont="1" applyBorder="1" applyAlignment="1">
      <alignment horizontal="center"/>
    </xf>
    <xf numFmtId="0" fontId="75" fillId="0" borderId="112" xfId="0" applyFont="1" applyBorder="1"/>
    <xf numFmtId="0" fontId="75" fillId="0" borderId="112" xfId="0" applyFont="1" applyBorder="1" applyAlignment="1">
      <alignment horizontal="left"/>
    </xf>
    <xf numFmtId="0" fontId="75" fillId="0" borderId="258" xfId="0" applyFont="1" applyBorder="1"/>
    <xf numFmtId="0" fontId="98" fillId="0" borderId="111" xfId="0" applyFont="1" applyBorder="1"/>
    <xf numFmtId="0" fontId="182" fillId="0" borderId="111" xfId="0" applyFont="1" applyBorder="1" applyAlignment="1">
      <alignment horizontal="center"/>
    </xf>
    <xf numFmtId="0" fontId="206" fillId="0" borderId="111" xfId="0" applyFont="1" applyBorder="1"/>
    <xf numFmtId="0" fontId="98" fillId="0" borderId="111" xfId="0" applyFont="1" applyBorder="1" applyAlignment="1">
      <alignment horizontal="center" vertical="center"/>
    </xf>
    <xf numFmtId="0" fontId="75" fillId="0" borderId="259" xfId="0" applyFont="1" applyBorder="1" applyAlignment="1">
      <alignment horizontal="center"/>
    </xf>
    <xf numFmtId="0" fontId="75" fillId="0" borderId="260" xfId="0" applyFont="1" applyBorder="1"/>
    <xf numFmtId="0" fontId="75" fillId="0" borderId="260" xfId="0" applyFont="1" applyBorder="1" applyAlignment="1">
      <alignment horizontal="left"/>
    </xf>
    <xf numFmtId="0" fontId="75" fillId="0" borderId="261" xfId="0" applyFont="1" applyBorder="1"/>
    <xf numFmtId="0" fontId="244" fillId="0" borderId="111" xfId="0" applyFont="1" applyBorder="1"/>
    <xf numFmtId="0" fontId="51" fillId="0" borderId="0" xfId="262" applyAlignment="1">
      <alignment vertical="center"/>
    </xf>
    <xf numFmtId="0" fontId="0" fillId="0" borderId="129" xfId="0" applyBorder="1" applyAlignment="1">
      <alignment horizontal="center"/>
    </xf>
    <xf numFmtId="0" fontId="0" fillId="0" borderId="135" xfId="0" applyBorder="1" applyAlignment="1">
      <alignment horizontal="center"/>
    </xf>
    <xf numFmtId="0" fontId="0" fillId="0" borderId="132" xfId="0" applyBorder="1"/>
    <xf numFmtId="0" fontId="0" fillId="0" borderId="133" xfId="0" applyBorder="1"/>
    <xf numFmtId="0" fontId="0" fillId="0" borderId="134" xfId="0" applyBorder="1"/>
    <xf numFmtId="0" fontId="121" fillId="0" borderId="91" xfId="0" applyFont="1" applyBorder="1" applyAlignment="1">
      <alignment horizontal="center"/>
    </xf>
    <xf numFmtId="0" fontId="121" fillId="0" borderId="92" xfId="0" applyFont="1" applyBorder="1" applyAlignment="1">
      <alignment horizontal="center"/>
    </xf>
    <xf numFmtId="0" fontId="133" fillId="0" borderId="127" xfId="0" applyFont="1" applyBorder="1"/>
    <xf numFmtId="0" fontId="0" fillId="0" borderId="128" xfId="0" applyBorder="1"/>
    <xf numFmtId="0" fontId="133" fillId="0" borderId="127" xfId="0" applyFont="1" applyBorder="1" applyAlignment="1">
      <alignment horizontal="center"/>
    </xf>
    <xf numFmtId="0" fontId="133" fillId="0" borderId="128" xfId="0" applyFont="1" applyBorder="1" applyAlignment="1">
      <alignment horizontal="center"/>
    </xf>
    <xf numFmtId="0" fontId="249" fillId="0" borderId="0" xfId="2010" applyFont="1" applyAlignment="1">
      <alignment horizontal="left" shrinkToFit="1"/>
    </xf>
    <xf numFmtId="0" fontId="257" fillId="0" borderId="111" xfId="2010" applyFont="1" applyBorder="1" applyAlignment="1">
      <alignment horizontal="left"/>
    </xf>
    <xf numFmtId="0" fontId="259" fillId="0" borderId="111" xfId="2152" applyFont="1" applyFill="1" applyBorder="1" applyAlignment="1">
      <alignment horizontal="left"/>
    </xf>
    <xf numFmtId="0" fontId="252" fillId="0" borderId="111" xfId="2010" applyFont="1" applyBorder="1" applyAlignment="1">
      <alignment horizontal="left"/>
    </xf>
    <xf numFmtId="0" fontId="249" fillId="0" borderId="0" xfId="2010" applyFont="1"/>
    <xf numFmtId="0" fontId="248" fillId="0" borderId="111" xfId="2010" applyFont="1" applyBorder="1" applyAlignment="1">
      <alignment horizontal="left" vertical="center"/>
    </xf>
    <xf numFmtId="0" fontId="153" fillId="0" borderId="250" xfId="4154" applyBorder="1" applyAlignment="1">
      <alignment horizontal="left"/>
    </xf>
    <xf numFmtId="0" fontId="109" fillId="0" borderId="250" xfId="4154" applyFont="1" applyBorder="1" applyAlignment="1">
      <alignment horizontal="left"/>
    </xf>
    <xf numFmtId="0" fontId="21" fillId="0" borderId="0" xfId="4138"/>
    <xf numFmtId="0" fontId="153" fillId="0" borderId="0" xfId="4154"/>
    <xf numFmtId="0" fontId="124" fillId="0" borderId="0" xfId="4154" applyFont="1"/>
    <xf numFmtId="0" fontId="93" fillId="0" borderId="164" xfId="618" applyFont="1" applyBorder="1"/>
    <xf numFmtId="0" fontId="153" fillId="0" borderId="0" xfId="4154" applyAlignment="1">
      <alignment horizontal="left"/>
    </xf>
    <xf numFmtId="0" fontId="121" fillId="0" borderId="164" xfId="4154" applyFont="1" applyBorder="1" applyAlignment="1">
      <alignment horizontal="left"/>
    </xf>
    <xf numFmtId="0" fontId="153" fillId="0" borderId="164" xfId="4154" applyBorder="1" applyAlignment="1">
      <alignment horizontal="left"/>
    </xf>
    <xf numFmtId="0" fontId="107" fillId="0" borderId="164" xfId="4154" applyFont="1" applyBorder="1" applyAlignment="1">
      <alignment horizontal="left"/>
    </xf>
    <xf numFmtId="0" fontId="153" fillId="0" borderId="164" xfId="4154" applyBorder="1" applyAlignment="1">
      <alignment horizontal="center"/>
    </xf>
    <xf numFmtId="0" fontId="88" fillId="0" borderId="0" xfId="4154" applyFont="1" applyAlignment="1">
      <alignment horizontal="left"/>
    </xf>
    <xf numFmtId="0" fontId="107" fillId="0" borderId="0" xfId="4154" applyFont="1" applyAlignment="1">
      <alignment horizontal="left" textRotation="90" wrapText="1"/>
    </xf>
    <xf numFmtId="171" fontId="153" fillId="0" borderId="0" xfId="4154" applyNumberFormat="1" applyAlignment="1">
      <alignment horizontal="left"/>
    </xf>
    <xf numFmtId="49" fontId="153" fillId="0" borderId="0" xfId="4154" applyNumberFormat="1" applyAlignment="1">
      <alignment horizontal="left"/>
    </xf>
    <xf numFmtId="0" fontId="122" fillId="0" borderId="0" xfId="4154" applyFont="1" applyAlignment="1">
      <alignment horizontal="left"/>
    </xf>
    <xf numFmtId="0" fontId="109" fillId="0" borderId="164" xfId="4154" applyFont="1" applyBorder="1" applyAlignment="1">
      <alignment horizontal="left"/>
    </xf>
    <xf numFmtId="0" fontId="153" fillId="0" borderId="164" xfId="4154" applyBorder="1" applyAlignment="1">
      <alignment horizontal="right"/>
    </xf>
    <xf numFmtId="0" fontId="107" fillId="0" borderId="164" xfId="4154" applyFont="1" applyBorder="1" applyAlignment="1">
      <alignment horizontal="center" textRotation="90" wrapText="1"/>
    </xf>
    <xf numFmtId="0" fontId="21" fillId="0" borderId="164" xfId="4138" applyBorder="1"/>
    <xf numFmtId="0" fontId="196" fillId="0" borderId="164" xfId="4138" applyFont="1" applyBorder="1"/>
    <xf numFmtId="0" fontId="184" fillId="0" borderId="164" xfId="4138" applyFont="1" applyBorder="1" applyAlignment="1">
      <alignment horizontal="center"/>
    </xf>
    <xf numFmtId="0" fontId="184" fillId="0" borderId="164" xfId="4138" applyFont="1" applyBorder="1" applyAlignment="1">
      <alignment horizontal="right"/>
    </xf>
    <xf numFmtId="0" fontId="184" fillId="0" borderId="164" xfId="4138" applyFont="1" applyBorder="1"/>
    <xf numFmtId="0" fontId="107" fillId="0" borderId="164" xfId="618" applyFont="1" applyBorder="1" applyAlignment="1">
      <alignment horizontal="right"/>
    </xf>
    <xf numFmtId="0" fontId="196" fillId="0" borderId="164" xfId="4138" applyFont="1" applyBorder="1" applyAlignment="1">
      <alignment horizontal="right"/>
    </xf>
    <xf numFmtId="0" fontId="107" fillId="0" borderId="164" xfId="4154" applyFont="1" applyBorder="1" applyAlignment="1">
      <alignment horizontal="right"/>
    </xf>
    <xf numFmtId="0" fontId="197" fillId="0" borderId="164" xfId="4138" applyFont="1" applyBorder="1" applyAlignment="1">
      <alignment horizontal="center"/>
    </xf>
    <xf numFmtId="0" fontId="21" fillId="0" borderId="164" xfId="4138" applyBorder="1" applyAlignment="1">
      <alignment horizontal="center"/>
    </xf>
    <xf numFmtId="0" fontId="294" fillId="0" borderId="0" xfId="4156" applyFont="1"/>
    <xf numFmtId="0" fontId="295" fillId="0" borderId="0" xfId="4156" applyFont="1"/>
    <xf numFmtId="0" fontId="294" fillId="0" borderId="0" xfId="4156" applyFont="1" applyAlignment="1">
      <alignment horizontal="left"/>
    </xf>
    <xf numFmtId="0" fontId="298" fillId="0" borderId="0" xfId="4156" applyFont="1" applyAlignment="1">
      <alignment horizontal="left"/>
    </xf>
    <xf numFmtId="0" fontId="296" fillId="0" borderId="0" xfId="4156" applyFont="1" applyAlignment="1">
      <alignment horizontal="left" shrinkToFit="1"/>
    </xf>
    <xf numFmtId="0" fontId="299" fillId="0" borderId="111" xfId="4156" applyFont="1" applyBorder="1" applyAlignment="1">
      <alignment horizontal="left"/>
    </xf>
    <xf numFmtId="0" fontId="294" fillId="0" borderId="111" xfId="4156" applyFont="1" applyBorder="1" applyAlignment="1">
      <alignment horizontal="left"/>
    </xf>
    <xf numFmtId="0" fontId="302" fillId="0" borderId="111" xfId="4156" applyFont="1" applyBorder="1" applyAlignment="1">
      <alignment horizontal="left"/>
    </xf>
    <xf numFmtId="0" fontId="303" fillId="0" borderId="111" xfId="4156" applyFont="1" applyBorder="1" applyAlignment="1">
      <alignment horizontal="left" textRotation="90" wrapText="1"/>
    </xf>
    <xf numFmtId="0" fontId="303" fillId="0" borderId="0" xfId="4156" applyFont="1" applyAlignment="1">
      <alignment horizontal="left" textRotation="90" wrapText="1"/>
    </xf>
    <xf numFmtId="0" fontId="294" fillId="0" borderId="0" xfId="4156" applyFont="1" applyAlignment="1">
      <alignment horizontal="left" textRotation="90" wrapText="1"/>
    </xf>
    <xf numFmtId="0" fontId="304" fillId="0" borderId="0" xfId="4156" applyFont="1" applyAlignment="1">
      <alignment horizontal="left"/>
    </xf>
    <xf numFmtId="0" fontId="305" fillId="0" borderId="111" xfId="4156" applyFont="1" applyBorder="1" applyAlignment="1">
      <alignment horizontal="center"/>
    </xf>
    <xf numFmtId="0" fontId="305" fillId="0" borderId="111" xfId="4156" applyFont="1" applyBorder="1" applyAlignment="1">
      <alignment horizontal="left"/>
    </xf>
    <xf numFmtId="0" fontId="306" fillId="0" borderId="111" xfId="4156" applyFont="1" applyBorder="1"/>
    <xf numFmtId="0" fontId="307" fillId="0" borderId="0" xfId="4156" applyFont="1" applyAlignment="1">
      <alignment horizontal="left"/>
    </xf>
    <xf numFmtId="171" fontId="294" fillId="0" borderId="0" xfId="4156" applyNumberFormat="1" applyFont="1" applyAlignment="1">
      <alignment horizontal="left"/>
    </xf>
    <xf numFmtId="49" fontId="294" fillId="0" borderId="0" xfId="4156" applyNumberFormat="1" applyFont="1" applyAlignment="1">
      <alignment horizontal="left"/>
    </xf>
    <xf numFmtId="0" fontId="306" fillId="0" borderId="111" xfId="4156" applyFont="1" applyBorder="1" applyAlignment="1">
      <alignment horizontal="left"/>
    </xf>
    <xf numFmtId="0" fontId="306" fillId="0" borderId="111" xfId="4156" applyFont="1" applyBorder="1" applyAlignment="1">
      <alignment horizontal="center"/>
    </xf>
    <xf numFmtId="0" fontId="308" fillId="0" borderId="111" xfId="4156" applyFont="1" applyBorder="1"/>
    <xf numFmtId="0" fontId="309" fillId="0" borderId="0" xfId="4156" applyFont="1" applyAlignment="1">
      <alignment horizontal="left"/>
    </xf>
    <xf numFmtId="0" fontId="294" fillId="0" borderId="111" xfId="4156" applyFont="1" applyBorder="1"/>
    <xf numFmtId="0" fontId="20" fillId="0" borderId="0" xfId="4157"/>
    <xf numFmtId="0" fontId="124" fillId="24" borderId="0" xfId="618" applyFont="1" applyFill="1"/>
    <xf numFmtId="0" fontId="153" fillId="25" borderId="0" xfId="618" applyFill="1"/>
    <xf numFmtId="0" fontId="153" fillId="0" borderId="0" xfId="618"/>
    <xf numFmtId="0" fontId="110" fillId="0" borderId="0" xfId="618" applyFont="1"/>
    <xf numFmtId="0" fontId="104" fillId="0" borderId="39" xfId="618" applyFont="1" applyBorder="1"/>
    <xf numFmtId="0" fontId="104" fillId="0" borderId="39" xfId="618" applyFont="1" applyBorder="1" applyAlignment="1">
      <alignment horizontal="center"/>
    </xf>
    <xf numFmtId="0" fontId="88" fillId="0" borderId="0" xfId="618" applyFont="1"/>
    <xf numFmtId="0" fontId="109" fillId="0" borderId="57" xfId="618" applyFont="1" applyBorder="1"/>
    <xf numFmtId="0" fontId="109" fillId="0" borderId="48" xfId="618" applyFont="1" applyBorder="1"/>
    <xf numFmtId="0" fontId="109" fillId="0" borderId="49" xfId="618" applyFont="1" applyBorder="1"/>
    <xf numFmtId="0" fontId="20" fillId="0" borderId="64" xfId="618" applyFont="1" applyBorder="1"/>
    <xf numFmtId="0" fontId="20" fillId="0" borderId="194" xfId="618" applyFont="1" applyBorder="1"/>
    <xf numFmtId="0" fontId="169" fillId="0" borderId="194" xfId="2152" applyNumberFormat="1" applyFill="1" applyBorder="1" applyAlignment="1" applyProtection="1"/>
    <xf numFmtId="3" fontId="153" fillId="0" borderId="192" xfId="618" applyNumberFormat="1" applyBorder="1" applyAlignment="1">
      <alignment horizontal="center"/>
    </xf>
    <xf numFmtId="0" fontId="109" fillId="0" borderId="196" xfId="618" applyFont="1" applyBorder="1"/>
    <xf numFmtId="0" fontId="121" fillId="0" borderId="196" xfId="618" applyFont="1" applyBorder="1"/>
    <xf numFmtId="0" fontId="121" fillId="0" borderId="227" xfId="618" applyFont="1" applyBorder="1" applyAlignment="1">
      <alignment horizontal="left"/>
    </xf>
    <xf numFmtId="0" fontId="121" fillId="0" borderId="229" xfId="618" applyFont="1" applyBorder="1" applyAlignment="1">
      <alignment horizontal="left"/>
    </xf>
    <xf numFmtId="0" fontId="121" fillId="0" borderId="228" xfId="618" applyFont="1" applyBorder="1" applyAlignment="1">
      <alignment horizontal="left"/>
    </xf>
    <xf numFmtId="0" fontId="153" fillId="0" borderId="0" xfId="618" applyAlignment="1">
      <alignment textRotation="90" wrapText="1"/>
    </xf>
    <xf numFmtId="0" fontId="20" fillId="0" borderId="250" xfId="4157" applyBorder="1"/>
    <xf numFmtId="0" fontId="107" fillId="0" borderId="250" xfId="447" applyFont="1" applyBorder="1" applyAlignment="1">
      <alignment horizontal="left"/>
    </xf>
    <xf numFmtId="0" fontId="20" fillId="0" borderId="250" xfId="618" applyFont="1" applyBorder="1" applyAlignment="1">
      <alignment horizontal="center"/>
    </xf>
    <xf numFmtId="0" fontId="114" fillId="0" borderId="249" xfId="4157" applyFont="1" applyBorder="1" applyAlignment="1">
      <alignment horizontal="center"/>
    </xf>
    <xf numFmtId="0" fontId="153" fillId="0" borderId="250" xfId="618" applyBorder="1" applyAlignment="1">
      <alignment horizontal="center"/>
    </xf>
    <xf numFmtId="0" fontId="153" fillId="0" borderId="250" xfId="618" applyBorder="1"/>
    <xf numFmtId="0" fontId="119" fillId="0" borderId="250" xfId="447" applyFont="1" applyBorder="1" applyAlignment="1">
      <alignment horizontal="left"/>
    </xf>
    <xf numFmtId="0" fontId="107" fillId="0" borderId="250" xfId="618" applyFont="1" applyBorder="1" applyAlignment="1">
      <alignment horizontal="left"/>
    </xf>
    <xf numFmtId="0" fontId="107" fillId="0" borderId="250" xfId="618" applyFont="1" applyBorder="1"/>
    <xf numFmtId="0" fontId="114" fillId="0" borderId="228" xfId="4157" applyFont="1" applyBorder="1" applyAlignment="1">
      <alignment horizontal="center"/>
    </xf>
    <xf numFmtId="0" fontId="153" fillId="0" borderId="196" xfId="618" applyBorder="1" applyAlignment="1">
      <alignment horizontal="center"/>
    </xf>
    <xf numFmtId="0" fontId="153" fillId="0" borderId="196" xfId="618" applyBorder="1"/>
    <xf numFmtId="0" fontId="20" fillId="0" borderId="196" xfId="4157" applyBorder="1"/>
    <xf numFmtId="0" fontId="114" fillId="0" borderId="0" xfId="4157" applyFont="1" applyAlignment="1">
      <alignment horizontal="center"/>
    </xf>
    <xf numFmtId="0" fontId="153" fillId="0" borderId="0" xfId="618" applyAlignment="1">
      <alignment horizontal="center"/>
    </xf>
    <xf numFmtId="0" fontId="20" fillId="0" borderId="250" xfId="618" applyFont="1" applyBorder="1"/>
    <xf numFmtId="0" fontId="20" fillId="0" borderId="0" xfId="618" applyFont="1"/>
    <xf numFmtId="0" fontId="109" fillId="0" borderId="250" xfId="618" applyFont="1" applyBorder="1"/>
    <xf numFmtId="0" fontId="121" fillId="0" borderId="250" xfId="618" applyFont="1" applyBorder="1"/>
    <xf numFmtId="0" fontId="122" fillId="0" borderId="0" xfId="618" applyFont="1"/>
    <xf numFmtId="0" fontId="107" fillId="0" borderId="250" xfId="618" applyFont="1" applyBorder="1" applyAlignment="1">
      <alignment horizontal="center"/>
    </xf>
    <xf numFmtId="0" fontId="88" fillId="0" borderId="39" xfId="618" applyFont="1" applyBorder="1" applyAlignment="1">
      <alignment horizontal="center"/>
    </xf>
    <xf numFmtId="0" fontId="125" fillId="0" borderId="250" xfId="618" applyFont="1" applyBorder="1"/>
    <xf numFmtId="0" fontId="110" fillId="0" borderId="0" xfId="618" applyFont="1" applyAlignment="1">
      <alignment wrapText="1"/>
    </xf>
    <xf numFmtId="0" fontId="153" fillId="0" borderId="265" xfId="618" applyBorder="1"/>
    <xf numFmtId="0" fontId="121" fillId="0" borderId="0" xfId="618" applyFont="1"/>
    <xf numFmtId="0" fontId="59" fillId="0" borderId="0" xfId="0" applyFont="1" applyAlignment="1">
      <alignment horizontal="center"/>
    </xf>
    <xf numFmtId="0" fontId="100" fillId="53" borderId="0" xfId="0" applyFont="1" applyFill="1"/>
    <xf numFmtId="0" fontId="59" fillId="53" borderId="0" xfId="0" applyFont="1" applyFill="1"/>
    <xf numFmtId="0" fontId="181" fillId="53" borderId="0" xfId="271" applyFont="1" applyFill="1" applyBorder="1" applyAlignment="1" applyProtection="1">
      <alignment horizontal="center"/>
    </xf>
    <xf numFmtId="3" fontId="59" fillId="53" borderId="0" xfId="0" applyNumberFormat="1" applyFont="1" applyFill="1"/>
    <xf numFmtId="0" fontId="0" fillId="54" borderId="0" xfId="0" applyFill="1"/>
    <xf numFmtId="0" fontId="0" fillId="54" borderId="0" xfId="0" applyFill="1" applyAlignment="1">
      <alignment horizontal="center"/>
    </xf>
    <xf numFmtId="0" fontId="59" fillId="54" borderId="0" xfId="0" applyFont="1" applyFill="1"/>
    <xf numFmtId="0" fontId="59" fillId="54" borderId="0" xfId="0" applyFont="1" applyFill="1" applyAlignment="1">
      <alignment horizontal="center"/>
    </xf>
    <xf numFmtId="0" fontId="59" fillId="54" borderId="70" xfId="0" applyFont="1" applyFill="1" applyBorder="1"/>
    <xf numFmtId="0" fontId="59" fillId="54" borderId="70" xfId="0" applyFont="1" applyFill="1" applyBorder="1" applyAlignment="1">
      <alignment horizontal="center"/>
    </xf>
    <xf numFmtId="0" fontId="145" fillId="54" borderId="70" xfId="0" applyFont="1" applyFill="1" applyBorder="1" applyAlignment="1">
      <alignment horizontal="center"/>
    </xf>
    <xf numFmtId="0" fontId="0" fillId="54" borderId="70" xfId="0" applyFill="1" applyBorder="1"/>
    <xf numFmtId="0" fontId="0" fillId="54" borderId="70" xfId="0" applyFill="1" applyBorder="1" applyAlignment="1">
      <alignment horizontal="center"/>
    </xf>
    <xf numFmtId="49" fontId="59" fillId="54" borderId="0" xfId="0" applyNumberFormat="1" applyFont="1" applyFill="1" applyAlignment="1">
      <alignment horizontal="center"/>
    </xf>
    <xf numFmtId="0" fontId="155" fillId="0" borderId="250" xfId="473" applyFont="1" applyBorder="1"/>
    <xf numFmtId="0" fontId="156" fillId="0" borderId="250" xfId="473" applyFont="1" applyBorder="1" applyAlignment="1">
      <alignment horizontal="left"/>
    </xf>
    <xf numFmtId="0" fontId="75" fillId="0" borderId="250" xfId="0" applyFont="1" applyBorder="1"/>
    <xf numFmtId="0" fontId="75" fillId="0" borderId="250" xfId="0" applyFont="1" applyBorder="1" applyAlignment="1">
      <alignment horizontal="left"/>
    </xf>
    <xf numFmtId="0" fontId="75" fillId="0" borderId="223" xfId="473" applyFont="1" applyBorder="1" applyAlignment="1">
      <alignment horizontal="left"/>
    </xf>
    <xf numFmtId="0" fontId="75" fillId="0" borderId="187" xfId="473" applyFont="1" applyBorder="1" applyAlignment="1">
      <alignment horizontal="center"/>
    </xf>
    <xf numFmtId="0" fontId="75" fillId="0" borderId="198" xfId="473" applyFont="1" applyBorder="1"/>
    <xf numFmtId="0" fontId="75" fillId="0" borderId="84" xfId="473" applyFont="1" applyBorder="1"/>
    <xf numFmtId="0" fontId="75" fillId="0" borderId="245" xfId="473" applyFont="1" applyBorder="1" applyAlignment="1">
      <alignment horizontal="center"/>
    </xf>
    <xf numFmtId="0" fontId="75" fillId="0" borderId="224" xfId="473" applyFont="1" applyBorder="1" applyAlignment="1">
      <alignment horizontal="left"/>
    </xf>
    <xf numFmtId="0" fontId="75" fillId="0" borderId="196" xfId="0" applyFont="1" applyBorder="1"/>
    <xf numFmtId="0" fontId="75" fillId="0" borderId="70" xfId="0" applyFont="1" applyBorder="1" applyAlignment="1">
      <alignment horizontal="left"/>
    </xf>
    <xf numFmtId="0" fontId="75" fillId="0" borderId="198" xfId="473" applyFont="1" applyBorder="1" applyAlignment="1">
      <alignment horizontal="center"/>
    </xf>
    <xf numFmtId="0" fontId="107" fillId="27" borderId="250" xfId="252" applyFont="1" applyFill="1" applyBorder="1" applyAlignment="1">
      <alignment horizontal="left"/>
    </xf>
    <xf numFmtId="0" fontId="107" fillId="27" borderId="196" xfId="252" applyFont="1" applyFill="1" applyBorder="1" applyAlignment="1">
      <alignment horizontal="left"/>
    </xf>
    <xf numFmtId="0" fontId="107" fillId="27" borderId="187" xfId="252" applyFont="1" applyFill="1" applyBorder="1" applyAlignment="1">
      <alignment horizontal="center"/>
    </xf>
    <xf numFmtId="0" fontId="120" fillId="27" borderId="245" xfId="252" applyFont="1" applyFill="1" applyBorder="1" applyAlignment="1">
      <alignment horizontal="center"/>
    </xf>
    <xf numFmtId="0" fontId="120" fillId="0" borderId="245" xfId="252" applyFont="1" applyBorder="1" applyAlignment="1">
      <alignment horizontal="center"/>
    </xf>
    <xf numFmtId="0" fontId="147" fillId="27" borderId="245" xfId="252" applyFont="1" applyFill="1" applyBorder="1" applyAlignment="1">
      <alignment horizontal="center"/>
    </xf>
    <xf numFmtId="0" fontId="107" fillId="27" borderId="197" xfId="252" applyFont="1" applyFill="1" applyBorder="1" applyAlignment="1">
      <alignment horizontal="center"/>
    </xf>
    <xf numFmtId="0" fontId="59" fillId="0" borderId="250" xfId="0" applyFont="1" applyBorder="1" applyAlignment="1">
      <alignment horizontal="center"/>
    </xf>
    <xf numFmtId="0" fontId="123" fillId="0" borderId="250" xfId="0" applyFont="1" applyBorder="1" applyAlignment="1">
      <alignment horizontal="left" vertical="center"/>
    </xf>
    <xf numFmtId="0" fontId="107" fillId="0" borderId="250" xfId="0" applyFont="1" applyBorder="1" applyAlignment="1">
      <alignment horizontal="left"/>
    </xf>
    <xf numFmtId="0" fontId="59" fillId="0" borderId="250" xfId="0" applyFont="1" applyBorder="1" applyAlignment="1">
      <alignment horizontal="left"/>
    </xf>
    <xf numFmtId="0" fontId="20" fillId="30" borderId="250" xfId="618" applyFont="1" applyFill="1" applyBorder="1" applyAlignment="1">
      <alignment horizontal="center"/>
    </xf>
    <xf numFmtId="0" fontId="18" fillId="0" borderId="250" xfId="618" applyFont="1" applyBorder="1"/>
    <xf numFmtId="0" fontId="174" fillId="0" borderId="0" xfId="4290"/>
    <xf numFmtId="0" fontId="261" fillId="0" borderId="0" xfId="4290" applyFont="1"/>
    <xf numFmtId="0" fontId="262" fillId="0" borderId="98" xfId="4290" applyFont="1" applyBorder="1"/>
    <xf numFmtId="0" fontId="262" fillId="0" borderId="98" xfId="4290" applyFont="1" applyBorder="1" applyAlignment="1">
      <alignment horizontal="center"/>
    </xf>
    <xf numFmtId="0" fontId="262" fillId="0" borderId="98" xfId="4290" applyFont="1" applyBorder="1" applyAlignment="1">
      <alignment horizontal="left"/>
    </xf>
    <xf numFmtId="0" fontId="261" fillId="0" borderId="0" xfId="4290" applyFont="1" applyAlignment="1">
      <alignment horizontal="left"/>
    </xf>
    <xf numFmtId="0" fontId="262" fillId="0" borderId="0" xfId="4290" applyFont="1"/>
    <xf numFmtId="0" fontId="263" fillId="0" borderId="107" xfId="4290" applyFont="1" applyBorder="1"/>
    <xf numFmtId="0" fontId="263" fillId="0" borderId="108" xfId="4290" applyFont="1" applyBorder="1"/>
    <xf numFmtId="0" fontId="263" fillId="0" borderId="109" xfId="4290" applyFont="1" applyBorder="1"/>
    <xf numFmtId="0" fontId="263" fillId="0" borderId="109" xfId="4290" applyFont="1" applyBorder="1" applyAlignment="1">
      <alignment horizontal="left"/>
    </xf>
    <xf numFmtId="0" fontId="261" fillId="0" borderId="110" xfId="4290" applyFont="1" applyBorder="1"/>
    <xf numFmtId="0" fontId="261" fillId="0" borderId="105" xfId="4290" applyFont="1" applyBorder="1"/>
    <xf numFmtId="0" fontId="264" fillId="0" borderId="105" xfId="2222" applyFont="1" applyBorder="1"/>
    <xf numFmtId="3" fontId="261" fillId="0" borderId="106" xfId="4290" applyNumberFormat="1" applyFont="1" applyBorder="1" applyAlignment="1">
      <alignment horizontal="center"/>
    </xf>
    <xf numFmtId="3" fontId="261" fillId="0" borderId="106" xfId="4290" applyNumberFormat="1" applyFont="1" applyBorder="1" applyAlignment="1">
      <alignment horizontal="left"/>
    </xf>
    <xf numFmtId="0" fontId="263" fillId="0" borderId="112" xfId="2224" applyFont="1" applyBorder="1"/>
    <xf numFmtId="0" fontId="263" fillId="0" borderId="201" xfId="2224" applyFont="1" applyBorder="1" applyAlignment="1">
      <alignment horizontal="left"/>
    </xf>
    <xf numFmtId="0" fontId="261" fillId="0" borderId="111" xfId="2224" applyFont="1" applyBorder="1"/>
    <xf numFmtId="0" fontId="261" fillId="0" borderId="111" xfId="451" applyFont="1" applyBorder="1" applyAlignment="1">
      <alignment horizontal="left"/>
    </xf>
    <xf numFmtId="0" fontId="261" fillId="0" borderId="111" xfId="2224" applyFont="1" applyBorder="1" applyAlignment="1">
      <alignment horizontal="left"/>
    </xf>
    <xf numFmtId="0" fontId="261" fillId="0" borderId="111" xfId="4290" applyFont="1" applyBorder="1"/>
    <xf numFmtId="0" fontId="261" fillId="0" borderId="202" xfId="451" applyFont="1" applyBorder="1"/>
    <xf numFmtId="0" fontId="261" fillId="0" borderId="111" xfId="4290" applyFont="1" applyBorder="1" applyAlignment="1">
      <alignment horizontal="left"/>
    </xf>
    <xf numFmtId="0" fontId="262" fillId="50" borderId="98" xfId="2224" applyFont="1" applyFill="1" applyBorder="1" applyAlignment="1">
      <alignment horizontal="center"/>
    </xf>
    <xf numFmtId="0" fontId="262" fillId="0" borderId="98" xfId="2224" applyFont="1" applyBorder="1" applyAlignment="1">
      <alignment horizontal="left"/>
    </xf>
    <xf numFmtId="0" fontId="262" fillId="0" borderId="98" xfId="2224" applyFont="1" applyBorder="1" applyAlignment="1">
      <alignment horizontal="center"/>
    </xf>
    <xf numFmtId="0" fontId="263" fillId="0" borderId="111" xfId="2224" applyFont="1" applyBorder="1"/>
    <xf numFmtId="0" fontId="261" fillId="0" borderId="0" xfId="2224" applyFont="1" applyAlignment="1">
      <alignment wrapText="1"/>
    </xf>
    <xf numFmtId="0" fontId="261" fillId="0" borderId="0" xfId="2224" applyFont="1" applyAlignment="1">
      <alignment horizontal="left" wrapText="1"/>
    </xf>
    <xf numFmtId="0" fontId="261" fillId="0" borderId="203" xfId="2224" applyFont="1" applyBorder="1"/>
    <xf numFmtId="0" fontId="261" fillId="0" borderId="203" xfId="2224" applyFont="1" applyBorder="1" applyAlignment="1">
      <alignment horizontal="left"/>
    </xf>
    <xf numFmtId="0" fontId="263" fillId="0" borderId="0" xfId="2224" applyFont="1"/>
    <xf numFmtId="0" fontId="261" fillId="0" borderId="108" xfId="2224" applyFont="1" applyBorder="1"/>
    <xf numFmtId="0" fontId="261" fillId="0" borderId="108" xfId="451" applyFont="1" applyBorder="1" applyAlignment="1">
      <alignment horizontal="left"/>
    </xf>
    <xf numFmtId="0" fontId="261" fillId="0" borderId="0" xfId="2224" applyFont="1" applyBorder="1" applyAlignment="1">
      <alignment textRotation="90" wrapText="1"/>
    </xf>
    <xf numFmtId="0" fontId="261" fillId="0" borderId="0" xfId="2224" applyFont="1" applyBorder="1"/>
    <xf numFmtId="0" fontId="261" fillId="29" borderId="202" xfId="451" applyFont="1" applyFill="1" applyBorder="1"/>
    <xf numFmtId="0" fontId="261" fillId="29" borderId="202" xfId="4290" applyFont="1" applyFill="1" applyBorder="1"/>
    <xf numFmtId="0" fontId="261" fillId="29" borderId="202" xfId="2224" applyFont="1" applyFill="1" applyBorder="1"/>
    <xf numFmtId="0" fontId="261" fillId="29" borderId="202" xfId="2224" applyFont="1" applyFill="1" applyBorder="1" applyAlignment="1">
      <alignment horizontal="right"/>
    </xf>
    <xf numFmtId="0" fontId="261" fillId="0" borderId="0" xfId="2224" applyFont="1" applyBorder="1" applyAlignment="1">
      <alignment horizontal="center"/>
    </xf>
    <xf numFmtId="0" fontId="261" fillId="0" borderId="106" xfId="4290" applyFont="1" applyBorder="1" applyAlignment="1">
      <alignment horizontal="center" vertical="center"/>
    </xf>
    <xf numFmtId="0" fontId="261" fillId="29" borderId="107" xfId="451" applyFont="1" applyFill="1" applyBorder="1"/>
    <xf numFmtId="0" fontId="261" fillId="0" borderId="202" xfId="4290" applyFont="1" applyBorder="1"/>
    <xf numFmtId="0" fontId="261" fillId="0" borderId="109" xfId="451" applyFont="1" applyBorder="1" applyAlignment="1">
      <alignment horizontal="center" vertical="center"/>
    </xf>
    <xf numFmtId="0" fontId="261" fillId="0" borderId="267" xfId="4290" applyFont="1" applyBorder="1" applyAlignment="1">
      <alignment horizontal="center" vertical="center"/>
    </xf>
    <xf numFmtId="0" fontId="261" fillId="0" borderId="267" xfId="451" applyFont="1" applyBorder="1" applyAlignment="1">
      <alignment horizontal="center" vertical="center"/>
    </xf>
    <xf numFmtId="0" fontId="261" fillId="0" borderId="267" xfId="2224" applyFont="1" applyBorder="1" applyAlignment="1">
      <alignment horizontal="center" vertical="center"/>
    </xf>
    <xf numFmtId="0" fontId="261" fillId="0" borderId="0" xfId="4290" applyFont="1" applyAlignment="1">
      <alignment horizontal="center"/>
    </xf>
    <xf numFmtId="0" fontId="263" fillId="0" borderId="268" xfId="2224" applyFont="1" applyBorder="1" applyAlignment="1">
      <alignment horizontal="center"/>
    </xf>
    <xf numFmtId="2" fontId="313" fillId="0" borderId="164" xfId="0" applyNumberFormat="1" applyFont="1" applyBorder="1" applyAlignment="1">
      <alignment horizontal="left"/>
    </xf>
    <xf numFmtId="2" fontId="312" fillId="0" borderId="164" xfId="4157" applyNumberFormat="1" applyFont="1" applyBorder="1" applyAlignment="1">
      <alignment horizontal="left"/>
    </xf>
    <xf numFmtId="2" fontId="313" fillId="0" borderId="164" xfId="447" applyNumberFormat="1" applyFont="1" applyBorder="1" applyAlignment="1">
      <alignment horizontal="left"/>
    </xf>
    <xf numFmtId="2" fontId="312" fillId="0" borderId="164" xfId="2010" applyNumberFormat="1" applyFont="1" applyBorder="1" applyAlignment="1">
      <alignment horizontal="left"/>
    </xf>
    <xf numFmtId="2" fontId="312" fillId="0" borderId="164" xfId="4156" applyNumberFormat="1" applyFont="1" applyBorder="1" applyAlignment="1">
      <alignment horizontal="left"/>
    </xf>
    <xf numFmtId="2" fontId="313" fillId="0" borderId="164" xfId="2010" applyNumberFormat="1" applyFont="1" applyBorder="1" applyAlignment="1">
      <alignment horizontal="left"/>
    </xf>
    <xf numFmtId="2" fontId="312" fillId="0" borderId="164" xfId="2011" applyNumberFormat="1" applyFont="1" applyBorder="1" applyAlignment="1">
      <alignment horizontal="left"/>
    </xf>
    <xf numFmtId="2" fontId="313" fillId="27" borderId="164" xfId="252" applyNumberFormat="1" applyFont="1" applyFill="1" applyBorder="1" applyAlignment="1">
      <alignment horizontal="left"/>
    </xf>
    <xf numFmtId="2" fontId="313" fillId="0" borderId="164" xfId="473" applyNumberFormat="1" applyFont="1" applyBorder="1" applyAlignment="1">
      <alignment horizontal="left"/>
    </xf>
    <xf numFmtId="0" fontId="100" fillId="53" borderId="0" xfId="0" applyFont="1" applyFill="1" applyAlignment="1">
      <alignment horizontal="center"/>
    </xf>
    <xf numFmtId="0" fontId="59" fillId="0" borderId="70" xfId="0" applyFont="1" applyBorder="1" applyAlignment="1">
      <alignment horizontal="center"/>
    </xf>
    <xf numFmtId="0" fontId="171" fillId="0" borderId="70" xfId="0" applyFont="1" applyBorder="1"/>
    <xf numFmtId="0" fontId="61" fillId="0" borderId="196" xfId="473" applyFont="1" applyBorder="1"/>
    <xf numFmtId="0" fontId="61" fillId="0" borderId="227" xfId="473" applyFont="1" applyBorder="1"/>
    <xf numFmtId="0" fontId="87" fillId="0" borderId="0" xfId="0" applyFont="1" applyAlignment="1">
      <alignment horizontal="right"/>
    </xf>
    <xf numFmtId="0" fontId="153" fillId="0" borderId="0" xfId="0" applyFont="1" applyAlignment="1">
      <alignment horizontal="right"/>
    </xf>
    <xf numFmtId="0" fontId="0" fillId="0" borderId="125" xfId="0" applyBorder="1" applyAlignment="1">
      <alignment horizontal="right"/>
    </xf>
    <xf numFmtId="0" fontId="109" fillId="0" borderId="91" xfId="0" applyFont="1" applyBorder="1" applyAlignment="1">
      <alignment horizontal="right"/>
    </xf>
    <xf numFmtId="0" fontId="51" fillId="0" borderId="89" xfId="271" applyBorder="1" applyAlignment="1" applyProtection="1">
      <alignment horizontal="right"/>
    </xf>
    <xf numFmtId="0" fontId="51" fillId="0" borderId="0" xfId="262" applyAlignment="1">
      <alignment horizontal="right"/>
    </xf>
    <xf numFmtId="0" fontId="110" fillId="0" borderId="170" xfId="0" applyFont="1" applyBorder="1" applyAlignment="1">
      <alignment horizontal="right"/>
    </xf>
    <xf numFmtId="0" fontId="121" fillId="0" borderId="91" xfId="0" applyFont="1" applyBorder="1" applyAlignment="1">
      <alignment horizontal="right"/>
    </xf>
    <xf numFmtId="0" fontId="107" fillId="0" borderId="70" xfId="0" applyFont="1" applyBorder="1" applyAlignment="1">
      <alignment horizontal="right"/>
    </xf>
    <xf numFmtId="0" fontId="59" fillId="0" borderId="70" xfId="0" applyFont="1" applyBorder="1" applyAlignment="1">
      <alignment horizontal="right"/>
    </xf>
    <xf numFmtId="0" fontId="61" fillId="0" borderId="196" xfId="473" applyFont="1" applyBorder="1" applyAlignment="1">
      <alignment horizontal="right"/>
    </xf>
    <xf numFmtId="0" fontId="121" fillId="0" borderId="92" xfId="0" applyFont="1" applyBorder="1" applyAlignment="1">
      <alignment horizontal="right"/>
    </xf>
    <xf numFmtId="0" fontId="107" fillId="0" borderId="93" xfId="0" applyFont="1" applyBorder="1" applyAlignment="1">
      <alignment horizontal="right"/>
    </xf>
    <xf numFmtId="0" fontId="107" fillId="0" borderId="50" xfId="0" applyFont="1" applyBorder="1" applyAlignment="1">
      <alignment horizontal="right"/>
    </xf>
    <xf numFmtId="0" fontId="110" fillId="0" borderId="0" xfId="0" applyFont="1" applyAlignment="1">
      <alignment horizontal="right"/>
    </xf>
    <xf numFmtId="0" fontId="173" fillId="29" borderId="187" xfId="0" applyFont="1" applyFill="1" applyBorder="1" applyAlignment="1">
      <alignment horizontal="center"/>
    </xf>
    <xf numFmtId="0" fontId="75" fillId="0" borderId="81" xfId="473" applyFont="1" applyBorder="1" applyAlignment="1">
      <alignment horizontal="center"/>
    </xf>
    <xf numFmtId="0" fontId="173" fillId="29" borderId="197" xfId="0" applyFont="1" applyFill="1" applyBorder="1" applyAlignment="1">
      <alignment horizontal="center"/>
    </xf>
    <xf numFmtId="0" fontId="173" fillId="29" borderId="82" xfId="0" applyFont="1" applyFill="1" applyBorder="1" applyAlignment="1">
      <alignment horizontal="center"/>
    </xf>
    <xf numFmtId="0" fontId="75" fillId="0" borderId="266" xfId="473" applyFont="1" applyBorder="1" applyAlignment="1">
      <alignment horizontal="left"/>
    </xf>
    <xf numFmtId="0" fontId="75" fillId="0" borderId="196" xfId="0" applyFont="1" applyBorder="1" applyAlignment="1">
      <alignment horizontal="left"/>
    </xf>
    <xf numFmtId="0" fontId="75" fillId="0" borderId="224" xfId="0" applyFont="1" applyBorder="1" applyAlignment="1">
      <alignment horizontal="left"/>
    </xf>
    <xf numFmtId="0" fontId="0" fillId="0" borderId="77" xfId="0" applyBorder="1"/>
    <xf numFmtId="0" fontId="91" fillId="0" borderId="32" xfId="0" applyFont="1" applyBorder="1"/>
    <xf numFmtId="0" fontId="113" fillId="0" borderId="17" xfId="0" applyFont="1" applyBorder="1" applyAlignment="1">
      <alignment horizontal="center"/>
    </xf>
    <xf numFmtId="0" fontId="113" fillId="0" borderId="12" xfId="0" applyFont="1" applyBorder="1" applyAlignment="1">
      <alignment horizontal="center"/>
    </xf>
    <xf numFmtId="0" fontId="91" fillId="0" borderId="12" xfId="0" applyFont="1" applyBorder="1"/>
    <xf numFmtId="0" fontId="91" fillId="0" borderId="63" xfId="0" applyFont="1" applyBorder="1"/>
    <xf numFmtId="0" fontId="91" fillId="0" borderId="70" xfId="0" applyFont="1" applyBorder="1"/>
    <xf numFmtId="0" fontId="113" fillId="0" borderId="70" xfId="0" applyFont="1" applyBorder="1" applyAlignment="1">
      <alignment horizontal="center"/>
    </xf>
    <xf numFmtId="0" fontId="60" fillId="0" borderId="164" xfId="1023" applyFont="1" applyBorder="1" applyAlignment="1">
      <alignment wrapText="1"/>
    </xf>
    <xf numFmtId="0" fontId="60" fillId="0" borderId="164" xfId="1023" applyFont="1" applyBorder="1" applyAlignment="1">
      <alignment horizontal="right" wrapText="1"/>
    </xf>
    <xf numFmtId="0" fontId="60" fillId="0" borderId="164" xfId="1023" applyFont="1" applyBorder="1" applyAlignment="1">
      <alignment horizontal="left" wrapText="1"/>
    </xf>
    <xf numFmtId="0" fontId="173" fillId="0" borderId="164" xfId="1023" applyFont="1" applyBorder="1" applyAlignment="1">
      <alignment horizontal="left"/>
    </xf>
    <xf numFmtId="0" fontId="173" fillId="0" borderId="164" xfId="1023" applyFont="1" applyBorder="1"/>
    <xf numFmtId="0" fontId="173" fillId="0" borderId="164" xfId="1023" applyFont="1" applyBorder="1" applyAlignment="1">
      <alignment horizontal="right"/>
    </xf>
    <xf numFmtId="0" fontId="77" fillId="0" borderId="224" xfId="1023" applyFont="1" applyBorder="1" applyAlignment="1">
      <alignment horizontal="center"/>
    </xf>
    <xf numFmtId="0" fontId="314" fillId="0" borderId="164" xfId="1023" applyFont="1" applyBorder="1" applyAlignment="1">
      <alignment horizontal="left"/>
    </xf>
    <xf numFmtId="0" fontId="184" fillId="0" borderId="164" xfId="1023" applyFont="1" applyBorder="1" applyAlignment="1">
      <alignment horizontal="left"/>
    </xf>
    <xf numFmtId="0" fontId="158" fillId="0" borderId="33" xfId="473" applyFont="1" applyBorder="1" applyAlignment="1">
      <alignment horizontal="left"/>
    </xf>
    <xf numFmtId="0" fontId="61" fillId="0" borderId="11" xfId="473" applyFont="1" applyBorder="1"/>
    <xf numFmtId="0" fontId="161" fillId="0" borderId="33" xfId="473" applyFont="1" applyBorder="1" applyAlignment="1">
      <alignment horizontal="left" vertical="center"/>
    </xf>
    <xf numFmtId="0" fontId="61" fillId="0" borderId="35" xfId="473" applyFont="1" applyBorder="1"/>
    <xf numFmtId="0" fontId="154" fillId="0" borderId="33" xfId="473" applyFont="1" applyBorder="1" applyAlignment="1">
      <alignment horizontal="left"/>
    </xf>
    <xf numFmtId="0" fontId="160" fillId="0" borderId="33" xfId="473" applyFont="1" applyBorder="1" applyAlignment="1">
      <alignment horizontal="left"/>
    </xf>
    <xf numFmtId="0" fontId="170" fillId="0" borderId="33" xfId="278" applyBorder="1" applyAlignment="1">
      <alignment horizontal="left"/>
    </xf>
    <xf numFmtId="0" fontId="225" fillId="0" borderId="0" xfId="474" applyFont="1" applyAlignment="1">
      <alignment horizontal="center"/>
    </xf>
    <xf numFmtId="0" fontId="226" fillId="0" borderId="0" xfId="474" applyFont="1" applyAlignment="1">
      <alignment horizontal="center"/>
    </xf>
    <xf numFmtId="0" fontId="227" fillId="0" borderId="0" xfId="474" applyFont="1" applyAlignment="1">
      <alignment horizontal="center"/>
    </xf>
    <xf numFmtId="0" fontId="225" fillId="0" borderId="113" xfId="474" applyFont="1" applyBorder="1" applyAlignment="1">
      <alignment horizontal="center" vertical="center"/>
    </xf>
    <xf numFmtId="0" fontId="228" fillId="0" borderId="0" xfId="474" applyFont="1" applyAlignment="1">
      <alignment horizontal="center"/>
    </xf>
    <xf numFmtId="0" fontId="227" fillId="0" borderId="0" xfId="474" applyFont="1" applyAlignment="1">
      <alignment horizontal="center" shrinkToFit="1"/>
    </xf>
    <xf numFmtId="0" fontId="229" fillId="0" borderId="113" xfId="474" applyFont="1" applyBorder="1" applyAlignment="1">
      <alignment horizontal="center"/>
    </xf>
    <xf numFmtId="0" fontId="226" fillId="0" borderId="113" xfId="474" applyFont="1" applyBorder="1" applyAlignment="1">
      <alignment horizontal="center"/>
    </xf>
    <xf numFmtId="0" fontId="229" fillId="0" borderId="111" xfId="474" applyFont="1" applyBorder="1" applyAlignment="1">
      <alignment horizontal="center"/>
    </xf>
    <xf numFmtId="0" fontId="213" fillId="0" borderId="111" xfId="1301" applyBorder="1" applyAlignment="1">
      <alignment horizontal="center"/>
    </xf>
    <xf numFmtId="0" fontId="165" fillId="0" borderId="158" xfId="254" applyBorder="1" applyAlignment="1">
      <alignment horizontal="center"/>
    </xf>
    <xf numFmtId="0" fontId="226" fillId="0" borderId="112" xfId="474" applyFont="1" applyBorder="1" applyAlignment="1">
      <alignment horizontal="center"/>
    </xf>
    <xf numFmtId="0" fontId="226" fillId="0" borderId="111" xfId="474" applyFont="1" applyBorder="1" applyAlignment="1">
      <alignment horizontal="center"/>
    </xf>
    <xf numFmtId="0" fontId="171" fillId="0" borderId="111" xfId="1301" applyFont="1" applyBorder="1" applyAlignment="1">
      <alignment horizontal="center"/>
    </xf>
    <xf numFmtId="0" fontId="154" fillId="0" borderId="0" xfId="474" applyFont="1" applyAlignment="1">
      <alignment horizontal="center"/>
    </xf>
    <xf numFmtId="0" fontId="0" fillId="0" borderId="70" xfId="447" applyFont="1" applyBorder="1" applyAlignment="1">
      <alignment horizontal="center"/>
    </xf>
    <xf numFmtId="0" fontId="61" fillId="0" borderId="33" xfId="0" applyFont="1" applyBorder="1" applyAlignment="1">
      <alignment horizontal="center"/>
    </xf>
    <xf numFmtId="49" fontId="107" fillId="0" borderId="0" xfId="0" applyNumberFormat="1" applyFont="1" applyAlignment="1">
      <alignment horizontal="right"/>
    </xf>
    <xf numFmtId="0" fontId="107" fillId="0" borderId="266" xfId="0" applyFont="1" applyBorder="1" applyAlignment="1">
      <alignment horizontal="left" wrapText="1"/>
    </xf>
    <xf numFmtId="0" fontId="107" fillId="0" borderId="250" xfId="0" applyFont="1" applyBorder="1"/>
    <xf numFmtId="49" fontId="153" fillId="0" borderId="0" xfId="0" applyNumberFormat="1" applyFont="1"/>
    <xf numFmtId="0" fontId="107" fillId="0" borderId="250" xfId="0" applyFont="1" applyBorder="1" applyAlignment="1">
      <alignment wrapText="1"/>
    </xf>
    <xf numFmtId="0" fontId="107" fillId="0" borderId="266" xfId="0" applyFont="1" applyBorder="1" applyAlignment="1">
      <alignment wrapText="1"/>
    </xf>
    <xf numFmtId="0" fontId="107" fillId="0" borderId="266" xfId="0" applyFont="1" applyBorder="1"/>
    <xf numFmtId="0" fontId="107" fillId="0" borderId="187" xfId="0" applyFont="1" applyBorder="1" applyAlignment="1">
      <alignment horizontal="right"/>
    </xf>
    <xf numFmtId="0" fontId="153" fillId="0" borderId="93" xfId="0" applyFont="1" applyBorder="1" applyAlignment="1">
      <alignment horizontal="center"/>
    </xf>
    <xf numFmtId="0" fontId="0" fillId="0" borderId="94" xfId="0" applyBorder="1" applyAlignment="1">
      <alignment horizontal="center"/>
    </xf>
    <xf numFmtId="0" fontId="107" fillId="0" borderId="270" xfId="0" applyFont="1" applyBorder="1" applyAlignment="1">
      <alignment horizontal="right"/>
    </xf>
    <xf numFmtId="0" fontId="150" fillId="0" borderId="87" xfId="0" applyFont="1" applyBorder="1"/>
    <xf numFmtId="0" fontId="151" fillId="0" borderId="88" xfId="0" applyFont="1" applyBorder="1"/>
    <xf numFmtId="0" fontId="151" fillId="0" borderId="117" xfId="0" applyFont="1" applyBorder="1" applyAlignment="1">
      <alignment horizontal="left"/>
    </xf>
    <xf numFmtId="0" fontId="0" fillId="0" borderId="92" xfId="0" applyBorder="1" applyAlignment="1">
      <alignment horizontal="center"/>
    </xf>
    <xf numFmtId="0" fontId="107" fillId="0" borderId="188" xfId="0" applyFont="1" applyBorder="1" applyAlignment="1">
      <alignment horizontal="right"/>
    </xf>
    <xf numFmtId="0" fontId="107" fillId="0" borderId="118" xfId="0" applyFont="1" applyBorder="1" applyAlignment="1">
      <alignment horizontal="right"/>
    </xf>
    <xf numFmtId="0" fontId="107" fillId="0" borderId="119" xfId="0" applyFont="1" applyBorder="1" applyAlignment="1">
      <alignment wrapText="1"/>
    </xf>
    <xf numFmtId="0" fontId="107" fillId="0" borderId="119" xfId="0" applyFont="1" applyBorder="1"/>
    <xf numFmtId="0" fontId="107" fillId="0" borderId="250" xfId="0" applyFont="1" applyBorder="1" applyAlignment="1">
      <alignment horizontal="center"/>
    </xf>
    <xf numFmtId="0" fontId="153" fillId="0" borderId="189" xfId="0" applyFont="1" applyBorder="1"/>
    <xf numFmtId="0" fontId="153" fillId="0" borderId="190" xfId="0" applyFont="1" applyBorder="1"/>
    <xf numFmtId="0" fontId="153" fillId="0" borderId="191" xfId="0" applyFont="1" applyBorder="1"/>
    <xf numFmtId="3" fontId="0" fillId="0" borderId="192" xfId="0" applyNumberFormat="1" applyBorder="1"/>
    <xf numFmtId="3" fontId="0" fillId="0" borderId="0" xfId="0" applyNumberFormat="1" applyAlignment="1">
      <alignment wrapText="1"/>
    </xf>
    <xf numFmtId="0" fontId="51" fillId="0" borderId="193" xfId="271" applyBorder="1" applyAlignment="1" applyProtection="1"/>
    <xf numFmtId="0" fontId="150" fillId="0" borderId="66" xfId="0" applyFont="1" applyBorder="1"/>
    <xf numFmtId="0" fontId="151" fillId="0" borderId="45" xfId="0" applyFont="1" applyBorder="1"/>
    <xf numFmtId="0" fontId="151" fillId="0" borderId="67" xfId="0" applyFont="1" applyBorder="1"/>
    <xf numFmtId="0" fontId="107" fillId="0" borderId="121" xfId="0" applyFont="1" applyBorder="1" applyAlignment="1">
      <alignment horizontal="right"/>
    </xf>
    <xf numFmtId="0" fontId="107" fillId="0" borderId="86" xfId="0" applyFont="1" applyBorder="1" applyAlignment="1">
      <alignment horizontal="right"/>
    </xf>
    <xf numFmtId="0" fontId="107" fillId="0" borderId="255" xfId="0" applyFont="1" applyBorder="1" applyAlignment="1">
      <alignment wrapText="1"/>
    </xf>
    <xf numFmtId="0" fontId="107" fillId="0" borderId="255" xfId="0" applyFont="1" applyBorder="1"/>
    <xf numFmtId="0" fontId="153" fillId="0" borderId="44" xfId="0" applyFont="1" applyBorder="1"/>
    <xf numFmtId="0" fontId="153" fillId="0" borderId="19" xfId="0" applyFont="1" applyBorder="1"/>
    <xf numFmtId="3" fontId="0" fillId="0" borderId="29" xfId="0" applyNumberFormat="1" applyBorder="1"/>
    <xf numFmtId="0" fontId="107" fillId="0" borderId="89" xfId="0" applyFont="1" applyBorder="1" applyAlignment="1">
      <alignment wrapText="1"/>
    </xf>
    <xf numFmtId="0" fontId="107" fillId="0" borderId="89" xfId="0" applyFont="1" applyBorder="1"/>
    <xf numFmtId="0" fontId="107" fillId="0" borderId="89" xfId="0" applyFont="1" applyBorder="1" applyAlignment="1">
      <alignment horizontal="center"/>
    </xf>
    <xf numFmtId="0" fontId="107" fillId="0" borderId="0" xfId="0" applyFont="1" applyAlignment="1">
      <alignment wrapText="1"/>
    </xf>
    <xf numFmtId="0" fontId="87" fillId="0" borderId="94" xfId="0" applyFont="1" applyBorder="1" applyAlignment="1">
      <alignment horizontal="center"/>
    </xf>
    <xf numFmtId="0" fontId="0" fillId="0" borderId="189" xfId="0" applyBorder="1"/>
    <xf numFmtId="0" fontId="0" fillId="0" borderId="194" xfId="0" applyBorder="1"/>
    <xf numFmtId="0" fontId="51" fillId="0" borderId="194" xfId="0" applyFont="1" applyBorder="1"/>
    <xf numFmtId="14" fontId="153" fillId="0" borderId="0" xfId="0" applyNumberFormat="1" applyFont="1"/>
    <xf numFmtId="1" fontId="313" fillId="0" borderId="164" xfId="2010" applyNumberFormat="1" applyFont="1" applyBorder="1" applyAlignment="1">
      <alignment horizontal="center"/>
    </xf>
    <xf numFmtId="1" fontId="312" fillId="0" borderId="164" xfId="2011" applyNumberFormat="1" applyFont="1" applyBorder="1" applyAlignment="1">
      <alignment horizontal="center"/>
    </xf>
    <xf numFmtId="1" fontId="313" fillId="27" borderId="164" xfId="252" applyNumberFormat="1" applyFont="1" applyFill="1" applyBorder="1" applyAlignment="1">
      <alignment horizontal="center"/>
    </xf>
    <xf numFmtId="0" fontId="313" fillId="0" borderId="164" xfId="535" applyFont="1" applyBorder="1" applyAlignment="1">
      <alignment horizontal="center"/>
    </xf>
    <xf numFmtId="2" fontId="313" fillId="0" borderId="164" xfId="0" applyNumberFormat="1" applyFont="1" applyBorder="1" applyAlignment="1">
      <alignment horizontal="center"/>
    </xf>
    <xf numFmtId="1" fontId="312" fillId="0" borderId="164" xfId="4157" applyNumberFormat="1" applyFont="1" applyBorder="1" applyAlignment="1">
      <alignment horizontal="center"/>
    </xf>
    <xf numFmtId="2" fontId="312" fillId="0" borderId="164" xfId="618" applyNumberFormat="1" applyFont="1" applyBorder="1" applyAlignment="1">
      <alignment horizontal="center"/>
    </xf>
    <xf numFmtId="1" fontId="312" fillId="0" borderId="164" xfId="2010" applyNumberFormat="1" applyFont="1" applyBorder="1" applyAlignment="1">
      <alignment horizontal="center"/>
    </xf>
    <xf numFmtId="0" fontId="313" fillId="0" borderId="164" xfId="0" applyFont="1" applyBorder="1" applyAlignment="1">
      <alignment horizontal="center"/>
    </xf>
    <xf numFmtId="0" fontId="313" fillId="0" borderId="164" xfId="535" applyFont="1" applyBorder="1"/>
    <xf numFmtId="0" fontId="313" fillId="0" borderId="164" xfId="0" applyFont="1" applyBorder="1"/>
    <xf numFmtId="0" fontId="313" fillId="0" borderId="164" xfId="473" applyFont="1" applyBorder="1"/>
    <xf numFmtId="0" fontId="315" fillId="0" borderId="164" xfId="0" applyFont="1" applyBorder="1" applyAlignment="1">
      <alignment horizontal="center"/>
    </xf>
    <xf numFmtId="0" fontId="313" fillId="0" borderId="164" xfId="473" applyFont="1" applyBorder="1" applyAlignment="1">
      <alignment horizontal="left"/>
    </xf>
    <xf numFmtId="0" fontId="312" fillId="0" borderId="164" xfId="0" applyFont="1" applyBorder="1" applyAlignment="1">
      <alignment horizontal="center"/>
    </xf>
    <xf numFmtId="0" fontId="313" fillId="0" borderId="164" xfId="447" applyFont="1" applyBorder="1" applyAlignment="1">
      <alignment horizontal="left"/>
    </xf>
    <xf numFmtId="0" fontId="316" fillId="0" borderId="10" xfId="447" applyFont="1" applyBorder="1" applyAlignment="1">
      <alignment horizontal="left"/>
    </xf>
    <xf numFmtId="0" fontId="317" fillId="0" borderId="10" xfId="0" applyFont="1" applyBorder="1" applyAlignment="1">
      <alignment horizontal="left"/>
    </xf>
    <xf numFmtId="0" fontId="89" fillId="0" borderId="10" xfId="447" applyFont="1" applyBorder="1" applyAlignment="1">
      <alignment horizontal="left"/>
    </xf>
    <xf numFmtId="0" fontId="89" fillId="0" borderId="10" xfId="0" applyFont="1" applyBorder="1"/>
    <xf numFmtId="0" fontId="100" fillId="0" borderId="10" xfId="447" applyFont="1" applyBorder="1" applyAlignment="1">
      <alignment horizontal="left"/>
    </xf>
    <xf numFmtId="0" fontId="317" fillId="0" borderId="57" xfId="0" applyFont="1" applyBorder="1" applyAlignment="1">
      <alignment horizontal="left"/>
    </xf>
    <xf numFmtId="0" fontId="100" fillId="0" borderId="48" xfId="447" applyFont="1" applyBorder="1" applyAlignment="1">
      <alignment horizontal="left"/>
    </xf>
    <xf numFmtId="0" fontId="317" fillId="0" borderId="56" xfId="0" applyFont="1" applyBorder="1" applyAlignment="1">
      <alignment horizontal="center"/>
    </xf>
    <xf numFmtId="0" fontId="100" fillId="0" borderId="10" xfId="0" applyFont="1" applyBorder="1"/>
    <xf numFmtId="0" fontId="100" fillId="0" borderId="56" xfId="447" applyFont="1" applyBorder="1" applyAlignment="1">
      <alignment horizontal="center"/>
    </xf>
    <xf numFmtId="0" fontId="317" fillId="0" borderId="0" xfId="0" applyFont="1" applyAlignment="1">
      <alignment horizontal="center"/>
    </xf>
    <xf numFmtId="0" fontId="74" fillId="0" borderId="70" xfId="473" applyFont="1" applyBorder="1" applyAlignment="1">
      <alignment horizontal="left"/>
    </xf>
    <xf numFmtId="0" fontId="74" fillId="0" borderId="70" xfId="473" applyFont="1" applyBorder="1"/>
    <xf numFmtId="0" fontId="93" fillId="0" borderId="10" xfId="447" applyFont="1" applyBorder="1"/>
    <xf numFmtId="0" fontId="115" fillId="0" borderId="10" xfId="0" applyFont="1" applyBorder="1" applyAlignment="1">
      <alignment horizontal="right"/>
    </xf>
    <xf numFmtId="0" fontId="93" fillId="0" borderId="48" xfId="0" applyFont="1" applyBorder="1"/>
    <xf numFmtId="0" fontId="0" fillId="0" borderId="42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14" xfId="0" applyBorder="1" applyAlignment="1">
      <alignment horizontal="center"/>
    </xf>
    <xf numFmtId="0" fontId="110" fillId="0" borderId="13" xfId="0" applyFont="1" applyBorder="1" applyAlignment="1">
      <alignment horizontal="center"/>
    </xf>
    <xf numFmtId="0" fontId="107" fillId="0" borderId="14" xfId="0" applyFont="1" applyBorder="1" applyAlignment="1">
      <alignment horizontal="center"/>
    </xf>
    <xf numFmtId="0" fontId="110" fillId="0" borderId="0" xfId="0" applyFont="1" applyAlignment="1">
      <alignment horizontal="center"/>
    </xf>
    <xf numFmtId="1" fontId="83" fillId="19" borderId="19" xfId="452" applyNumberFormat="1" applyFont="1" applyFill="1" applyBorder="1" applyAlignment="1">
      <alignment horizontal="center" vertical="center"/>
    </xf>
    <xf numFmtId="1" fontId="83" fillId="0" borderId="15" xfId="452" applyNumberFormat="1" applyFont="1" applyBorder="1" applyAlignment="1">
      <alignment horizontal="center" vertical="center"/>
    </xf>
    <xf numFmtId="1" fontId="83" fillId="0" borderId="19" xfId="452" applyNumberFormat="1" applyFont="1" applyBorder="1" applyAlignment="1">
      <alignment horizontal="center" vertical="center"/>
    </xf>
    <xf numFmtId="1" fontId="83" fillId="0" borderId="20" xfId="452" applyNumberFormat="1" applyFont="1" applyBorder="1" applyAlignment="1">
      <alignment horizontal="center" vertical="center"/>
    </xf>
    <xf numFmtId="1" fontId="84" fillId="0" borderId="90" xfId="498" applyNumberFormat="1" applyFont="1" applyBorder="1" applyAlignment="1">
      <alignment horizontal="center" vertical="center"/>
    </xf>
    <xf numFmtId="1" fontId="85" fillId="0" borderId="91" xfId="498" applyNumberFormat="1" applyFont="1" applyBorder="1" applyAlignment="1">
      <alignment horizontal="center" vertical="center"/>
    </xf>
    <xf numFmtId="1" fontId="82" fillId="0" borderId="91" xfId="498" applyNumberFormat="1" applyFont="1" applyBorder="1" applyAlignment="1">
      <alignment horizontal="center" vertical="center"/>
    </xf>
    <xf numFmtId="1" fontId="84" fillId="0" borderId="92" xfId="498" applyNumberFormat="1" applyFont="1" applyBorder="1" applyAlignment="1">
      <alignment horizontal="center" vertical="center"/>
    </xf>
    <xf numFmtId="1" fontId="83" fillId="19" borderId="195" xfId="452" applyNumberFormat="1" applyFont="1" applyFill="1" applyBorder="1" applyAlignment="1">
      <alignment horizontal="center" vertical="center"/>
    </xf>
    <xf numFmtId="1" fontId="83" fillId="0" borderId="190" xfId="452" applyNumberFormat="1" applyFont="1" applyBorder="1" applyAlignment="1">
      <alignment horizontal="center" vertical="center"/>
    </xf>
    <xf numFmtId="1" fontId="83" fillId="0" borderId="195" xfId="452" applyNumberFormat="1" applyFont="1" applyBorder="1" applyAlignment="1">
      <alignment horizontal="center" vertical="center"/>
    </xf>
    <xf numFmtId="1" fontId="83" fillId="0" borderId="271" xfId="452" applyNumberFormat="1" applyFont="1" applyBorder="1" applyAlignment="1">
      <alignment horizontal="center" vertical="center"/>
    </xf>
    <xf numFmtId="1" fontId="84" fillId="0" borderId="86" xfId="498" applyNumberFormat="1" applyFont="1" applyBorder="1" applyAlignment="1">
      <alignment horizontal="center" vertical="center"/>
    </xf>
    <xf numFmtId="1" fontId="114" fillId="0" borderId="89" xfId="498" applyNumberFormat="1" applyFont="1" applyBorder="1" applyAlignment="1">
      <alignment horizontal="center"/>
    </xf>
    <xf numFmtId="1" fontId="84" fillId="0" borderId="94" xfId="498" applyNumberFormat="1" applyFont="1" applyBorder="1" applyAlignment="1">
      <alignment horizontal="center" vertical="center"/>
    </xf>
    <xf numFmtId="1" fontId="83" fillId="0" borderId="229" xfId="452" applyNumberFormat="1" applyFont="1" applyBorder="1" applyAlignment="1">
      <alignment horizontal="center" vertical="center"/>
    </xf>
    <xf numFmtId="1" fontId="83" fillId="0" borderId="228" xfId="452" applyNumberFormat="1" applyFont="1" applyBorder="1" applyAlignment="1">
      <alignment horizontal="center" vertical="center"/>
    </xf>
    <xf numFmtId="1" fontId="83" fillId="19" borderId="26" xfId="452" applyNumberFormat="1" applyFont="1" applyFill="1" applyBorder="1" applyAlignment="1">
      <alignment horizontal="center" vertical="center"/>
    </xf>
    <xf numFmtId="1" fontId="83" fillId="19" borderId="27" xfId="452" applyNumberFormat="1" applyFont="1" applyFill="1" applyBorder="1" applyAlignment="1">
      <alignment horizontal="center" vertical="center"/>
    </xf>
    <xf numFmtId="0" fontId="197" fillId="0" borderId="91" xfId="0" applyFont="1" applyBorder="1" applyAlignment="1">
      <alignment horizontal="center"/>
    </xf>
    <xf numFmtId="1" fontId="83" fillId="0" borderId="27" xfId="452" applyNumberFormat="1" applyFont="1" applyBorder="1" applyAlignment="1">
      <alignment horizontal="center" vertical="center"/>
    </xf>
    <xf numFmtId="1" fontId="83" fillId="19" borderId="193" xfId="452" applyNumberFormat="1" applyFont="1" applyFill="1" applyBorder="1" applyAlignment="1">
      <alignment horizontal="center" vertical="center"/>
    </xf>
    <xf numFmtId="1" fontId="83" fillId="19" borderId="272" xfId="452" applyNumberFormat="1" applyFont="1" applyFill="1" applyBorder="1" applyAlignment="1">
      <alignment horizontal="center" vertical="center"/>
    </xf>
    <xf numFmtId="0" fontId="197" fillId="0" borderId="89" xfId="0" applyFont="1" applyBorder="1" applyAlignment="1">
      <alignment horizontal="center"/>
    </xf>
    <xf numFmtId="1" fontId="83" fillId="19" borderId="29" xfId="452" applyNumberFormat="1" applyFont="1" applyFill="1" applyBorder="1" applyAlignment="1">
      <alignment horizontal="center" vertical="center"/>
    </xf>
    <xf numFmtId="1" fontId="83" fillId="19" borderId="30" xfId="452" applyNumberFormat="1" applyFont="1" applyFill="1" applyBorder="1" applyAlignment="1">
      <alignment horizontal="center" vertical="center"/>
    </xf>
    <xf numFmtId="1" fontId="83" fillId="0" borderId="227" xfId="452" applyNumberFormat="1" applyFont="1" applyBorder="1" applyAlignment="1">
      <alignment horizontal="center" vertical="center"/>
    </xf>
    <xf numFmtId="1" fontId="83" fillId="0" borderId="26" xfId="452" applyNumberFormat="1" applyFont="1" applyBorder="1" applyAlignment="1">
      <alignment horizontal="center" vertical="center"/>
    </xf>
    <xf numFmtId="1" fontId="84" fillId="0" borderId="151" xfId="498" applyNumberFormat="1" applyFont="1" applyBorder="1" applyAlignment="1">
      <alignment horizontal="center" vertical="center"/>
    </xf>
    <xf numFmtId="0" fontId="197" fillId="0" borderId="269" xfId="0" applyFont="1" applyBorder="1" applyAlignment="1">
      <alignment horizontal="center"/>
    </xf>
    <xf numFmtId="1" fontId="85" fillId="0" borderId="269" xfId="498" applyNumberFormat="1" applyFont="1" applyBorder="1" applyAlignment="1">
      <alignment horizontal="center" vertical="center"/>
    </xf>
    <xf numFmtId="1" fontId="82" fillId="0" borderId="269" xfId="498" applyNumberFormat="1" applyFont="1" applyBorder="1" applyAlignment="1">
      <alignment horizontal="center" vertical="center"/>
    </xf>
    <xf numFmtId="1" fontId="84" fillId="0" borderId="122" xfId="498" applyNumberFormat="1" applyFont="1" applyBorder="1" applyAlignment="1">
      <alignment horizontal="center" vertical="center"/>
    </xf>
    <xf numFmtId="0" fontId="318" fillId="55" borderId="132" xfId="452" applyFont="1" applyFill="1" applyBorder="1"/>
    <xf numFmtId="0" fontId="318" fillId="55" borderId="133" xfId="452" applyFont="1" applyFill="1" applyBorder="1"/>
    <xf numFmtId="0" fontId="318" fillId="55" borderId="149" xfId="452" applyFont="1" applyFill="1" applyBorder="1"/>
    <xf numFmtId="0" fontId="318" fillId="56" borderId="132" xfId="452" applyFont="1" applyFill="1" applyBorder="1"/>
    <xf numFmtId="0" fontId="318" fillId="56" borderId="133" xfId="452" applyFont="1" applyFill="1" applyBorder="1"/>
    <xf numFmtId="0" fontId="318" fillId="56" borderId="149" xfId="452" applyFont="1" applyFill="1" applyBorder="1"/>
    <xf numFmtId="170" fontId="83" fillId="0" borderId="250" xfId="0" applyNumberFormat="1" applyFont="1" applyBorder="1"/>
    <xf numFmtId="0" fontId="83" fillId="0" borderId="250" xfId="0" applyFont="1" applyBorder="1"/>
    <xf numFmtId="0" fontId="96" fillId="0" borderId="250" xfId="0" applyFont="1" applyBorder="1"/>
    <xf numFmtId="0" fontId="83" fillId="0" borderId="247" xfId="0" applyFont="1" applyBorder="1"/>
    <xf numFmtId="0" fontId="83" fillId="0" borderId="249" xfId="0" applyFont="1" applyBorder="1"/>
    <xf numFmtId="0" fontId="77" fillId="0" borderId="250" xfId="0" applyFont="1" applyBorder="1"/>
    <xf numFmtId="170" fontId="83" fillId="0" borderId="10" xfId="0" applyNumberFormat="1" applyFont="1" applyBorder="1"/>
    <xf numFmtId="0" fontId="96" fillId="0" borderId="10" xfId="0" applyFont="1" applyBorder="1"/>
    <xf numFmtId="0" fontId="107" fillId="0" borderId="0" xfId="1318" applyFont="1"/>
    <xf numFmtId="0" fontId="153" fillId="0" borderId="0" xfId="1318"/>
    <xf numFmtId="0" fontId="79" fillId="57" borderId="0" xfId="0" applyFont="1" applyFill="1"/>
    <xf numFmtId="0" fontId="109" fillId="0" borderId="48" xfId="0" applyFont="1" applyBorder="1" applyAlignment="1">
      <alignment horizontal="center"/>
    </xf>
    <xf numFmtId="0" fontId="51" fillId="0" borderId="194" xfId="262" applyNumberFormat="1" applyFill="1" applyBorder="1" applyAlignment="1" applyProtection="1">
      <alignment horizontal="center"/>
    </xf>
    <xf numFmtId="0" fontId="107" fillId="0" borderId="250" xfId="0" applyFont="1" applyBorder="1" applyAlignment="1">
      <alignment horizontal="center" vertical="center"/>
    </xf>
    <xf numFmtId="0" fontId="121" fillId="0" borderId="0" xfId="0" applyFont="1" applyAlignment="1">
      <alignment horizontal="center"/>
    </xf>
    <xf numFmtId="14" fontId="107" fillId="0" borderId="0" xfId="0" applyNumberFormat="1" applyFont="1" applyAlignment="1">
      <alignment horizontal="center"/>
    </xf>
    <xf numFmtId="0" fontId="79" fillId="58" borderId="0" xfId="0" applyFont="1" applyFill="1"/>
    <xf numFmtId="0" fontId="59" fillId="54" borderId="164" xfId="0" applyFont="1" applyFill="1" applyBorder="1"/>
    <xf numFmtId="0" fontId="59" fillId="54" borderId="164" xfId="0" applyFont="1" applyFill="1" applyBorder="1" applyAlignment="1">
      <alignment horizontal="center"/>
    </xf>
    <xf numFmtId="0" fontId="79" fillId="59" borderId="0" xfId="0" applyFont="1" applyFill="1"/>
    <xf numFmtId="0" fontId="107" fillId="27" borderId="273" xfId="252" applyFont="1" applyFill="1" applyBorder="1" applyAlignment="1">
      <alignment horizontal="center"/>
    </xf>
    <xf numFmtId="0" fontId="107" fillId="27" borderId="12" xfId="252" applyFont="1" applyFill="1" applyBorder="1" applyAlignment="1">
      <alignment horizontal="left"/>
    </xf>
    <xf numFmtId="0" fontId="147" fillId="27" borderId="274" xfId="252" applyFont="1" applyFill="1" applyBorder="1" applyAlignment="1">
      <alignment horizontal="center"/>
    </xf>
    <xf numFmtId="0" fontId="59" fillId="0" borderId="266" xfId="0" applyFont="1" applyBorder="1" applyAlignment="1">
      <alignment horizontal="center"/>
    </xf>
    <xf numFmtId="0" fontId="107" fillId="0" borderId="266" xfId="0" applyFont="1" applyBorder="1" applyAlignment="1">
      <alignment horizontal="left" vertical="center"/>
    </xf>
    <xf numFmtId="49" fontId="107" fillId="0" borderId="266" xfId="0" applyNumberFormat="1" applyFont="1" applyBorder="1" applyAlignment="1">
      <alignment horizontal="left"/>
    </xf>
    <xf numFmtId="0" fontId="123" fillId="0" borderId="266" xfId="0" applyFont="1" applyBorder="1" applyAlignment="1">
      <alignment horizontal="left" vertical="center"/>
    </xf>
    <xf numFmtId="0" fontId="162" fillId="0" borderId="70" xfId="473" applyFont="1" applyBorder="1" applyAlignment="1">
      <alignment horizontal="left"/>
    </xf>
    <xf numFmtId="0" fontId="107" fillId="27" borderId="70" xfId="252" applyFont="1" applyFill="1" applyBorder="1" applyAlignment="1">
      <alignment horizontal="center"/>
    </xf>
    <xf numFmtId="0" fontId="107" fillId="27" borderId="70" xfId="252" applyFont="1" applyFill="1" applyBorder="1" applyAlignment="1">
      <alignment horizontal="left"/>
    </xf>
    <xf numFmtId="0" fontId="147" fillId="27" borderId="70" xfId="252" applyFont="1" applyFill="1" applyBorder="1" applyAlignment="1">
      <alignment horizontal="center"/>
    </xf>
    <xf numFmtId="0" fontId="154" fillId="0" borderId="70" xfId="473" applyFont="1" applyBorder="1" applyAlignment="1">
      <alignment horizontal="left"/>
    </xf>
    <xf numFmtId="0" fontId="115" fillId="0" borderId="70" xfId="473" applyFont="1" applyBorder="1" applyAlignment="1">
      <alignment horizontal="left"/>
    </xf>
    <xf numFmtId="0" fontId="157" fillId="0" borderId="70" xfId="473" applyFont="1" applyBorder="1" applyAlignment="1">
      <alignment horizontal="left" shrinkToFit="1"/>
    </xf>
    <xf numFmtId="0" fontId="79" fillId="56" borderId="0" xfId="0" applyFont="1" applyFill="1"/>
    <xf numFmtId="0" fontId="281" fillId="28" borderId="166" xfId="4070" applyFont="1" applyFill="1" applyBorder="1" applyAlignment="1">
      <alignment horizontal="center"/>
    </xf>
    <xf numFmtId="0" fontId="79" fillId="60" borderId="0" xfId="0" applyFont="1" applyFill="1"/>
    <xf numFmtId="0" fontId="75" fillId="0" borderId="27" xfId="473" applyFont="1" applyBorder="1" applyAlignment="1">
      <alignment horizontal="center"/>
    </xf>
    <xf numFmtId="0" fontId="75" fillId="0" borderId="250" xfId="473" applyFont="1" applyBorder="1" applyAlignment="1">
      <alignment horizontal="center"/>
    </xf>
    <xf numFmtId="0" fontId="75" fillId="0" borderId="164" xfId="4137" applyFont="1" applyBorder="1" applyAlignment="1">
      <alignment horizontal="center"/>
    </xf>
    <xf numFmtId="0" fontId="75" fillId="0" borderId="250" xfId="4137" applyFont="1" applyBorder="1" applyAlignment="1">
      <alignment horizontal="center"/>
    </xf>
    <xf numFmtId="0" fontId="75" fillId="0" borderId="249" xfId="473" applyFont="1" applyBorder="1" applyAlignment="1">
      <alignment horizontal="center"/>
    </xf>
    <xf numFmtId="0" fontId="79" fillId="61" borderId="0" xfId="0" applyFont="1" applyFill="1"/>
    <xf numFmtId="0" fontId="273" fillId="0" borderId="0" xfId="0" applyFont="1" applyAlignment="1">
      <alignment horizontal="center"/>
    </xf>
    <xf numFmtId="0" fontId="79" fillId="62" borderId="0" xfId="0" applyFont="1" applyFill="1"/>
    <xf numFmtId="0" fontId="107" fillId="0" borderId="266" xfId="0" applyFont="1" applyBorder="1" applyAlignment="1">
      <alignment horizontal="center" wrapText="1"/>
    </xf>
    <xf numFmtId="0" fontId="107" fillId="0" borderId="266" xfId="0" applyFont="1" applyBorder="1" applyAlignment="1">
      <alignment horizontal="center" vertical="center" wrapText="1"/>
    </xf>
    <xf numFmtId="0" fontId="107" fillId="0" borderId="120" xfId="0" applyFont="1" applyBorder="1" applyAlignment="1">
      <alignment horizontal="center" vertical="center" wrapText="1"/>
    </xf>
    <xf numFmtId="0" fontId="107" fillId="0" borderId="250" xfId="0" applyFont="1" applyBorder="1" applyAlignment="1">
      <alignment horizontal="center" vertical="center" wrapText="1"/>
    </xf>
    <xf numFmtId="0" fontId="107" fillId="0" borderId="255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30" borderId="250" xfId="447" applyFont="1" applyFill="1" applyBorder="1" applyAlignment="1">
      <alignment horizontal="center"/>
    </xf>
    <xf numFmtId="0" fontId="17" fillId="0" borderId="250" xfId="618" applyFont="1" applyBorder="1" applyAlignment="1">
      <alignment horizontal="center"/>
    </xf>
    <xf numFmtId="0" fontId="44" fillId="63" borderId="0" xfId="4" applyFill="1"/>
    <xf numFmtId="0" fontId="154" fillId="0" borderId="0" xfId="473" applyFont="1" applyAlignment="1">
      <alignment horizontal="center"/>
    </xf>
    <xf numFmtId="0" fontId="107" fillId="0" borderId="33" xfId="551" applyFont="1" applyBorder="1" applyAlignment="1">
      <alignment horizontal="center"/>
    </xf>
    <xf numFmtId="0" fontId="107" fillId="0" borderId="0" xfId="535" applyFont="1" applyAlignment="1">
      <alignment horizontal="center"/>
    </xf>
    <xf numFmtId="0" fontId="107" fillId="27" borderId="250" xfId="252" applyFont="1" applyFill="1" applyBorder="1" applyAlignment="1">
      <alignment vertical="top"/>
    </xf>
    <xf numFmtId="0" fontId="154" fillId="0" borderId="0" xfId="473" applyFont="1" applyAlignment="1">
      <alignment vertical="top"/>
    </xf>
    <xf numFmtId="0" fontId="107" fillId="27" borderId="196" xfId="252" applyFont="1" applyFill="1" applyBorder="1" applyAlignment="1">
      <alignment vertical="top"/>
    </xf>
    <xf numFmtId="0" fontId="107" fillId="27" borderId="12" xfId="252" applyFont="1" applyFill="1" applyBorder="1" applyAlignment="1">
      <alignment vertical="top"/>
    </xf>
    <xf numFmtId="0" fontId="98" fillId="0" borderId="0" xfId="0" applyFont="1" applyAlignment="1">
      <alignment horizontal="left"/>
    </xf>
    <xf numFmtId="0" fontId="319" fillId="0" borderId="0" xfId="0" applyFont="1" applyAlignment="1">
      <alignment horizontal="left"/>
    </xf>
    <xf numFmtId="0" fontId="320" fillId="0" borderId="0" xfId="0" applyFont="1" applyAlignment="1">
      <alignment horizontal="left"/>
    </xf>
    <xf numFmtId="0" fontId="321" fillId="0" borderId="0" xfId="0" applyFont="1" applyAlignment="1">
      <alignment horizontal="left"/>
    </xf>
    <xf numFmtId="49" fontId="98" fillId="0" borderId="0" xfId="0" applyNumberFormat="1" applyFont="1" applyAlignment="1">
      <alignment horizontal="left"/>
    </xf>
    <xf numFmtId="0" fontId="322" fillId="0" borderId="0" xfId="0" applyFont="1" applyAlignment="1">
      <alignment horizontal="left"/>
    </xf>
    <xf numFmtId="0" fontId="206" fillId="27" borderId="0" xfId="252" applyFont="1" applyFill="1" applyAlignment="1">
      <alignment horizontal="left"/>
    </xf>
    <xf numFmtId="0" fontId="174" fillId="0" borderId="0" xfId="553" applyFont="1" applyAlignment="1">
      <alignment horizontal="left"/>
    </xf>
    <xf numFmtId="0" fontId="98" fillId="35" borderId="0" xfId="0" applyFont="1" applyFill="1" applyAlignment="1">
      <alignment horizontal="left"/>
    </xf>
    <xf numFmtId="0" fontId="323" fillId="0" borderId="0" xfId="0" applyFont="1"/>
    <xf numFmtId="0" fontId="94" fillId="64" borderId="206" xfId="0" applyFont="1" applyFill="1" applyBorder="1"/>
    <xf numFmtId="0" fontId="83" fillId="65" borderId="206" xfId="0" applyFont="1" applyFill="1" applyBorder="1"/>
    <xf numFmtId="0" fontId="83" fillId="65" borderId="41" xfId="0" applyFont="1" applyFill="1" applyBorder="1"/>
    <xf numFmtId="0" fontId="83" fillId="65" borderId="186" xfId="0" applyFont="1" applyFill="1" applyBorder="1"/>
    <xf numFmtId="0" fontId="83" fillId="36" borderId="41" xfId="0" applyFont="1" applyFill="1" applyBorder="1"/>
    <xf numFmtId="0" fontId="83" fillId="65" borderId="220" xfId="0" applyFont="1" applyFill="1" applyBorder="1"/>
    <xf numFmtId="0" fontId="83" fillId="65" borderId="17" xfId="0" applyFont="1" applyFill="1" applyBorder="1"/>
    <xf numFmtId="0" fontId="83" fillId="65" borderId="219" xfId="0" applyFont="1" applyFill="1" applyBorder="1"/>
    <xf numFmtId="0" fontId="173" fillId="0" borderId="111" xfId="4156" applyFont="1" applyBorder="1"/>
    <xf numFmtId="0" fontId="83" fillId="65" borderId="10" xfId="0" applyFont="1" applyFill="1" applyBorder="1"/>
    <xf numFmtId="0" fontId="83" fillId="65" borderId="196" xfId="0" applyFont="1" applyFill="1" applyBorder="1"/>
    <xf numFmtId="0" fontId="83" fillId="36" borderId="42" xfId="0" applyFont="1" applyFill="1" applyBorder="1"/>
    <xf numFmtId="0" fontId="107" fillId="0" borderId="199" xfId="0" applyFont="1" applyBorder="1"/>
    <xf numFmtId="0" fontId="272" fillId="0" borderId="70" xfId="0" applyFont="1" applyBorder="1"/>
    <xf numFmtId="170" fontId="202" fillId="0" borderId="70" xfId="0" applyNumberFormat="1" applyFont="1" applyBorder="1" applyAlignment="1">
      <alignment horizontal="center"/>
    </xf>
    <xf numFmtId="170" fontId="204" fillId="0" borderId="70" xfId="0" applyNumberFormat="1" applyFont="1" applyBorder="1" applyAlignment="1">
      <alignment horizontal="center"/>
    </xf>
    <xf numFmtId="170" fontId="202" fillId="0" borderId="0" xfId="0" applyNumberFormat="1" applyFont="1" applyAlignment="1">
      <alignment horizontal="center"/>
    </xf>
    <xf numFmtId="170" fontId="77" fillId="0" borderId="70" xfId="0" applyNumberFormat="1" applyFont="1" applyBorder="1" applyAlignment="1">
      <alignment horizontal="center"/>
    </xf>
    <xf numFmtId="0" fontId="149" fillId="0" borderId="247" xfId="0" applyFont="1" applyBorder="1" applyAlignment="1">
      <alignment horizontal="left"/>
    </xf>
    <xf numFmtId="0" fontId="89" fillId="0" borderId="0" xfId="0" applyFont="1"/>
    <xf numFmtId="0" fontId="91" fillId="0" borderId="0" xfId="0" applyFont="1" applyAlignment="1">
      <alignment horizontal="right"/>
    </xf>
    <xf numFmtId="0" fontId="98" fillId="0" borderId="199" xfId="0" applyFont="1" applyBorder="1"/>
    <xf numFmtId="0" fontId="98" fillId="0" borderId="0" xfId="0" applyFont="1"/>
    <xf numFmtId="0" fontId="153" fillId="0" borderId="250" xfId="4308" applyBorder="1" applyAlignment="1">
      <alignment horizontal="left"/>
    </xf>
    <xf numFmtId="0" fontId="324" fillId="0" borderId="196" xfId="0" applyFont="1" applyBorder="1"/>
    <xf numFmtId="0" fontId="321" fillId="0" borderId="70" xfId="0" applyFont="1" applyBorder="1" applyAlignment="1">
      <alignment horizontal="right"/>
    </xf>
    <xf numFmtId="0" fontId="98" fillId="0" borderId="186" xfId="618" applyFont="1" applyBorder="1"/>
    <xf numFmtId="0" fontId="319" fillId="0" borderId="186" xfId="0" applyFont="1" applyBorder="1"/>
    <xf numFmtId="0" fontId="98" fillId="0" borderId="24" xfId="0" applyFont="1" applyBorder="1"/>
    <xf numFmtId="49" fontId="98" fillId="0" borderId="186" xfId="618" applyNumberFormat="1" applyFont="1" applyBorder="1"/>
    <xf numFmtId="0" fontId="206" fillId="27" borderId="56" xfId="252" applyFont="1" applyFill="1" applyBorder="1" applyAlignment="1">
      <alignment horizontal="center"/>
    </xf>
    <xf numFmtId="0" fontId="98" fillId="0" borderId="205" xfId="0" applyFont="1" applyBorder="1"/>
    <xf numFmtId="0" fontId="174" fillId="0" borderId="70" xfId="553" applyFont="1" applyBorder="1" applyAlignment="1">
      <alignment horizontal="center"/>
    </xf>
    <xf numFmtId="0" fontId="319" fillId="0" borderId="186" xfId="0" applyFont="1" applyBorder="1" applyAlignment="1">
      <alignment horizontal="center"/>
    </xf>
    <xf numFmtId="0" fontId="195" fillId="0" borderId="164" xfId="4138" applyFont="1" applyBorder="1" applyAlignment="1">
      <alignment horizontal="right"/>
    </xf>
    <xf numFmtId="0" fontId="91" fillId="0" borderId="164" xfId="4154" applyFont="1" applyBorder="1" applyAlignment="1">
      <alignment horizontal="right"/>
    </xf>
    <xf numFmtId="0" fontId="179" fillId="0" borderId="162" xfId="4070" applyFont="1" applyBorder="1" applyAlignment="1">
      <alignment horizontal="center"/>
    </xf>
    <xf numFmtId="0" fontId="15" fillId="0" borderId="250" xfId="618" applyFont="1" applyBorder="1" applyAlignment="1">
      <alignment horizontal="center"/>
    </xf>
    <xf numFmtId="2" fontId="313" fillId="0" borderId="199" xfId="0" applyNumberFormat="1" applyFont="1" applyBorder="1" applyAlignment="1">
      <alignment horizontal="left"/>
    </xf>
    <xf numFmtId="2" fontId="313" fillId="0" borderId="199" xfId="0" applyNumberFormat="1" applyFont="1" applyBorder="1" applyAlignment="1">
      <alignment horizontal="center"/>
    </xf>
    <xf numFmtId="0" fontId="59" fillId="0" borderId="156" xfId="0" applyFont="1" applyBorder="1"/>
    <xf numFmtId="0" fontId="87" fillId="0" borderId="57" xfId="0" applyFont="1" applyBorder="1" applyAlignment="1">
      <alignment horizontal="center"/>
    </xf>
    <xf numFmtId="0" fontId="87" fillId="0" borderId="56" xfId="0" applyFont="1" applyBorder="1" applyAlignment="1">
      <alignment horizontal="center"/>
    </xf>
    <xf numFmtId="0" fontId="87" fillId="0" borderId="10" xfId="0" applyFont="1" applyBorder="1" applyAlignment="1">
      <alignment horizontal="center"/>
    </xf>
    <xf numFmtId="0" fontId="87" fillId="0" borderId="59" xfId="0" applyFont="1" applyBorder="1" applyAlignment="1">
      <alignment horizontal="center"/>
    </xf>
    <xf numFmtId="0" fontId="87" fillId="0" borderId="0" xfId="0" applyFont="1" applyAlignment="1">
      <alignment horizontal="center"/>
    </xf>
    <xf numFmtId="0" fontId="0" fillId="0" borderId="27" xfId="0" applyBorder="1" applyAlignment="1">
      <alignment horizontal="center"/>
    </xf>
    <xf numFmtId="2" fontId="312" fillId="0" borderId="199" xfId="2010" applyNumberFormat="1" applyFont="1" applyBorder="1" applyAlignment="1">
      <alignment horizontal="left"/>
    </xf>
    <xf numFmtId="1" fontId="312" fillId="0" borderId="199" xfId="2010" applyNumberFormat="1" applyFont="1" applyBorder="1" applyAlignment="1">
      <alignment horizontal="center"/>
    </xf>
    <xf numFmtId="1" fontId="312" fillId="0" borderId="199" xfId="4157" applyNumberFormat="1" applyFont="1" applyBorder="1" applyAlignment="1">
      <alignment horizontal="center"/>
    </xf>
    <xf numFmtId="2" fontId="312" fillId="0" borderId="199" xfId="618" applyNumberFormat="1" applyFont="1" applyBorder="1" applyAlignment="1">
      <alignment horizontal="center"/>
    </xf>
    <xf numFmtId="170" fontId="326" fillId="0" borderId="0" xfId="0" applyNumberFormat="1" applyFont="1"/>
    <xf numFmtId="1" fontId="78" fillId="0" borderId="0" xfId="0" applyNumberFormat="1" applyFont="1"/>
    <xf numFmtId="0" fontId="14" fillId="0" borderId="250" xfId="618" applyFont="1" applyBorder="1"/>
    <xf numFmtId="0" fontId="13" fillId="0" borderId="250" xfId="618" applyFont="1" applyBorder="1" applyAlignment="1">
      <alignment horizontal="center"/>
    </xf>
    <xf numFmtId="2" fontId="313" fillId="0" borderId="0" xfId="0" applyNumberFormat="1" applyFont="1" applyAlignment="1">
      <alignment horizontal="center"/>
    </xf>
    <xf numFmtId="0" fontId="75" fillId="0" borderId="137" xfId="473" applyFont="1" applyBorder="1" applyAlignment="1">
      <alignment horizontal="center"/>
    </xf>
    <xf numFmtId="0" fontId="75" fillId="0" borderId="207" xfId="473" applyFont="1" applyBorder="1" applyAlignment="1">
      <alignment horizontal="center" vertical="center"/>
    </xf>
    <xf numFmtId="0" fontId="75" fillId="0" borderId="207" xfId="473" applyFont="1" applyBorder="1" applyAlignment="1">
      <alignment horizontal="center"/>
    </xf>
    <xf numFmtId="0" fontId="327" fillId="0" borderId="15" xfId="452" applyFont="1" applyBorder="1" applyAlignment="1">
      <alignment horizontal="center" vertical="center" wrapText="1"/>
    </xf>
    <xf numFmtId="0" fontId="328" fillId="0" borderId="15" xfId="452" applyFont="1" applyBorder="1" applyAlignment="1">
      <alignment horizontal="center" vertical="center" wrapText="1"/>
    </xf>
    <xf numFmtId="173" fontId="203" fillId="30" borderId="199" xfId="0" applyNumberFormat="1" applyFont="1" applyFill="1" applyBorder="1"/>
    <xf numFmtId="173" fontId="203" fillId="35" borderId="199" xfId="0" applyNumberFormat="1" applyFont="1" applyFill="1" applyBorder="1"/>
    <xf numFmtId="173" fontId="203" fillId="36" borderId="199" xfId="0" applyNumberFormat="1" applyFont="1" applyFill="1" applyBorder="1"/>
    <xf numFmtId="0" fontId="87" fillId="66" borderId="0" xfId="0" applyFont="1" applyFill="1" applyAlignment="1">
      <alignment horizontal="center" vertical="center"/>
    </xf>
    <xf numFmtId="0" fontId="313" fillId="0" borderId="199" xfId="0" applyFont="1" applyBorder="1"/>
    <xf numFmtId="170" fontId="73" fillId="0" borderId="0" xfId="0" applyNumberFormat="1" applyFont="1"/>
    <xf numFmtId="0" fontId="325" fillId="0" borderId="0" xfId="0" applyFont="1"/>
    <xf numFmtId="0" fontId="61" fillId="30" borderId="0" xfId="0" applyFont="1" applyFill="1"/>
    <xf numFmtId="0" fontId="61" fillId="35" borderId="0" xfId="0" applyFont="1" applyFill="1"/>
    <xf numFmtId="0" fontId="0" fillId="66" borderId="0" xfId="0" applyFill="1"/>
    <xf numFmtId="0" fontId="329" fillId="0" borderId="152" xfId="0" applyFont="1" applyBorder="1" applyAlignment="1">
      <alignment horizontal="left"/>
    </xf>
    <xf numFmtId="1" fontId="86" fillId="30" borderId="0" xfId="498" applyNumberFormat="1" applyFont="1" applyFill="1" applyAlignment="1">
      <alignment horizontal="center" vertical="center"/>
    </xf>
    <xf numFmtId="0" fontId="319" fillId="0" borderId="250" xfId="0" applyFont="1" applyBorder="1"/>
    <xf numFmtId="0" fontId="83" fillId="65" borderId="250" xfId="0" applyFont="1" applyFill="1" applyBorder="1"/>
    <xf numFmtId="0" fontId="0" fillId="33" borderId="0" xfId="0" applyFill="1"/>
    <xf numFmtId="0" fontId="0" fillId="37" borderId="0" xfId="0" applyFill="1"/>
    <xf numFmtId="0" fontId="0" fillId="39" borderId="0" xfId="0" applyFill="1"/>
    <xf numFmtId="0" fontId="90" fillId="30" borderId="199" xfId="0" applyFont="1" applyFill="1" applyBorder="1"/>
    <xf numFmtId="0" fontId="90" fillId="35" borderId="199" xfId="0" applyFont="1" applyFill="1" applyBorder="1"/>
    <xf numFmtId="0" fontId="98" fillId="0" borderId="250" xfId="0" applyFont="1" applyBorder="1"/>
    <xf numFmtId="0" fontId="11" fillId="0" borderId="0" xfId="618" applyFont="1"/>
    <xf numFmtId="0" fontId="87" fillId="36" borderId="0" xfId="0" applyFont="1" applyFill="1" applyAlignment="1">
      <alignment horizontal="center" vertical="center"/>
    </xf>
    <xf numFmtId="173" fontId="203" fillId="40" borderId="199" xfId="0" applyNumberFormat="1" applyFont="1" applyFill="1" applyBorder="1"/>
    <xf numFmtId="0" fontId="61" fillId="36" borderId="0" xfId="0" applyFont="1" applyFill="1"/>
    <xf numFmtId="0" fontId="87" fillId="35" borderId="0" xfId="0" applyFont="1" applyFill="1" applyAlignment="1">
      <alignment horizontal="center" vertical="center"/>
    </xf>
    <xf numFmtId="0" fontId="0" fillId="0" borderId="165" xfId="0" applyBorder="1" applyAlignment="1">
      <alignment horizontal="center"/>
    </xf>
    <xf numFmtId="0" fontId="75" fillId="0" borderId="165" xfId="473" applyFont="1" applyBorder="1" applyAlignment="1">
      <alignment horizontal="center"/>
    </xf>
    <xf numFmtId="0" fontId="184" fillId="0" borderId="165" xfId="0" applyFont="1" applyBorder="1" applyAlignment="1">
      <alignment horizontal="center"/>
    </xf>
    <xf numFmtId="0" fontId="75" fillId="0" borderId="228" xfId="473" applyFont="1" applyBorder="1" applyAlignment="1">
      <alignment horizontal="center"/>
    </xf>
    <xf numFmtId="0" fontId="75" fillId="0" borderId="234" xfId="473" applyFont="1" applyBorder="1" applyAlignment="1">
      <alignment horizontal="center"/>
    </xf>
    <xf numFmtId="0" fontId="158" fillId="0" borderId="43" xfId="473" applyFont="1" applyBorder="1" applyAlignment="1">
      <alignment horizontal="left"/>
    </xf>
    <xf numFmtId="0" fontId="156" fillId="0" borderId="44" xfId="473" applyFont="1" applyBorder="1" applyAlignment="1">
      <alignment horizontal="left"/>
    </xf>
    <xf numFmtId="0" fontId="75" fillId="0" borderId="164" xfId="0" applyFont="1" applyBorder="1"/>
    <xf numFmtId="0" fontId="75" fillId="0" borderId="275" xfId="473" applyFont="1" applyBorder="1" applyAlignment="1">
      <alignment horizontal="center"/>
    </xf>
    <xf numFmtId="0" fontId="75" fillId="0" borderId="276" xfId="473" applyFont="1" applyBorder="1" applyAlignment="1">
      <alignment horizontal="left"/>
    </xf>
    <xf numFmtId="0" fontId="75" fillId="0" borderId="277" xfId="473" applyFont="1" applyBorder="1" applyAlignment="1">
      <alignment horizontal="left"/>
    </xf>
    <xf numFmtId="0" fontId="75" fillId="0" borderId="93" xfId="473" applyFont="1" applyBorder="1"/>
    <xf numFmtId="0" fontId="75" fillId="0" borderId="81" xfId="473" applyFont="1" applyBorder="1" applyAlignment="1">
      <alignment horizontal="center" vertical="center"/>
    </xf>
    <xf numFmtId="0" fontId="75" fillId="0" borderId="93" xfId="473" applyFont="1" applyBorder="1" applyAlignment="1">
      <alignment horizontal="left"/>
    </xf>
    <xf numFmtId="0" fontId="75" fillId="0" borderId="93" xfId="0" applyFont="1" applyBorder="1"/>
    <xf numFmtId="0" fontId="75" fillId="0" borderId="86" xfId="473" applyFont="1" applyBorder="1" applyAlignment="1">
      <alignment horizontal="center"/>
    </xf>
    <xf numFmtId="0" fontId="75" fillId="0" borderId="89" xfId="473" applyFont="1" applyBorder="1"/>
    <xf numFmtId="0" fontId="75" fillId="0" borderId="94" xfId="473" applyFont="1" applyBorder="1"/>
    <xf numFmtId="0" fontId="107" fillId="27" borderId="250" xfId="252" applyFont="1" applyFill="1" applyBorder="1" applyAlignment="1">
      <alignment horizontal="left" vertical="top"/>
    </xf>
    <xf numFmtId="0" fontId="174" fillId="0" borderId="0" xfId="4290" applyAlignment="1">
      <alignment horizontal="left"/>
    </xf>
    <xf numFmtId="0" fontId="313" fillId="0" borderId="199" xfId="447" applyFont="1" applyBorder="1" applyAlignment="1">
      <alignment horizontal="left"/>
    </xf>
    <xf numFmtId="0" fontId="10" fillId="0" borderId="164" xfId="4138" applyFont="1" applyBorder="1"/>
    <xf numFmtId="0" fontId="0" fillId="67" borderId="0" xfId="0" applyFill="1"/>
    <xf numFmtId="0" fontId="90" fillId="67" borderId="199" xfId="0" applyFont="1" applyFill="1" applyBorder="1"/>
    <xf numFmtId="1" fontId="86" fillId="35" borderId="0" xfId="498" applyNumberFormat="1" applyFont="1" applyFill="1" applyAlignment="1">
      <alignment horizontal="center" vertical="center"/>
    </xf>
    <xf numFmtId="0" fontId="83" fillId="65" borderId="42" xfId="0" applyFont="1" applyFill="1" applyBorder="1"/>
    <xf numFmtId="0" fontId="179" fillId="28" borderId="162" xfId="4070" applyFont="1" applyFill="1" applyBorder="1" applyAlignment="1">
      <alignment horizontal="center"/>
    </xf>
    <xf numFmtId="0" fontId="87" fillId="66" borderId="0" xfId="0" applyFont="1" applyFill="1" applyAlignment="1">
      <alignment horizontal="center"/>
    </xf>
    <xf numFmtId="0" fontId="79" fillId="68" borderId="0" xfId="0" applyFont="1" applyFill="1"/>
    <xf numFmtId="0" fontId="79" fillId="69" borderId="0" xfId="0" applyFont="1" applyFill="1"/>
    <xf numFmtId="0" fontId="79" fillId="70" borderId="0" xfId="0" applyFont="1" applyFill="1"/>
    <xf numFmtId="0" fontId="79" fillId="71" borderId="0" xfId="0" applyFont="1" applyFill="1"/>
    <xf numFmtId="0" fontId="0" fillId="0" borderId="249" xfId="0" applyBorder="1" applyAlignment="1">
      <alignment horizontal="center"/>
    </xf>
    <xf numFmtId="0" fontId="83" fillId="65" borderId="11" xfId="0" applyFont="1" applyFill="1" applyBorder="1"/>
    <xf numFmtId="0" fontId="83" fillId="65" borderId="249" xfId="0" applyFont="1" applyFill="1" applyBorder="1"/>
    <xf numFmtId="46" fontId="74" fillId="0" borderId="10" xfId="0" applyNumberFormat="1" applyFont="1" applyBorder="1" applyAlignment="1">
      <alignment horizontal="right" vertical="center"/>
    </xf>
    <xf numFmtId="0" fontId="313" fillId="0" borderId="199" xfId="0" applyFont="1" applyBorder="1" applyAlignment="1">
      <alignment horizontal="center"/>
    </xf>
    <xf numFmtId="0" fontId="79" fillId="72" borderId="0" xfId="0" applyFont="1" applyFill="1"/>
    <xf numFmtId="0" fontId="60" fillId="0" borderId="165" xfId="1023" applyFont="1" applyBorder="1" applyAlignment="1">
      <alignment wrapText="1"/>
    </xf>
    <xf numFmtId="0" fontId="173" fillId="0" borderId="165" xfId="1023" applyFont="1" applyBorder="1" applyAlignment="1">
      <alignment horizontal="left"/>
    </xf>
    <xf numFmtId="0" fontId="173" fillId="0" borderId="278" xfId="1023" applyFont="1" applyBorder="1" applyAlignment="1">
      <alignment horizontal="left"/>
    </xf>
    <xf numFmtId="0" fontId="60" fillId="0" borderId="165" xfId="1023" applyFont="1" applyBorder="1" applyAlignment="1">
      <alignment horizontal="right" wrapText="1"/>
    </xf>
    <xf numFmtId="0" fontId="208" fillId="0" borderId="279" xfId="473" applyFont="1" applyBorder="1" applyAlignment="1">
      <alignment horizontal="center"/>
    </xf>
    <xf numFmtId="0" fontId="98" fillId="0" borderId="164" xfId="0" applyFont="1" applyBorder="1"/>
    <xf numFmtId="0" fontId="9" fillId="0" borderId="70" xfId="2010" applyFont="1" applyBorder="1" applyAlignment="1">
      <alignment horizontal="left"/>
    </xf>
    <xf numFmtId="0" fontId="9" fillId="0" borderId="93" xfId="2010" applyFont="1" applyBorder="1" applyAlignment="1">
      <alignment horizontal="center" vertical="center"/>
    </xf>
    <xf numFmtId="0" fontId="173" fillId="0" borderId="165" xfId="1023" applyFont="1" applyBorder="1" applyAlignment="1">
      <alignment horizontal="right"/>
    </xf>
    <xf numFmtId="0" fontId="59" fillId="0" borderId="164" xfId="0" applyFont="1" applyBorder="1"/>
    <xf numFmtId="0" fontId="83" fillId="33" borderId="186" xfId="0" applyFont="1" applyFill="1" applyBorder="1"/>
    <xf numFmtId="0" fontId="83" fillId="33" borderId="10" xfId="0" applyFont="1" applyFill="1" applyBorder="1"/>
    <xf numFmtId="170" fontId="323" fillId="0" borderId="0" xfId="0" applyNumberFormat="1" applyFont="1"/>
    <xf numFmtId="0" fontId="79" fillId="25" borderId="250" xfId="0" applyFont="1" applyFill="1" applyBorder="1"/>
    <xf numFmtId="0" fontId="59" fillId="0" borderId="199" xfId="0" applyFont="1" applyBorder="1" applyAlignment="1">
      <alignment horizontal="right"/>
    </xf>
    <xf numFmtId="0" fontId="93" fillId="0" borderId="11" xfId="447" applyFont="1" applyBorder="1"/>
    <xf numFmtId="0" fontId="91" fillId="0" borderId="11" xfId="0" applyFont="1" applyBorder="1" applyAlignment="1">
      <alignment horizontal="right"/>
    </xf>
    <xf numFmtId="0" fontId="317" fillId="0" borderId="62" xfId="0" applyFont="1" applyBorder="1" applyAlignment="1">
      <alignment horizontal="left"/>
    </xf>
    <xf numFmtId="0" fontId="100" fillId="0" borderId="12" xfId="447" applyFont="1" applyBorder="1" applyAlignment="1">
      <alignment horizontal="left"/>
    </xf>
    <xf numFmtId="0" fontId="317" fillId="0" borderId="70" xfId="0" applyFont="1" applyBorder="1" applyAlignment="1">
      <alignment horizontal="center"/>
    </xf>
    <xf numFmtId="0" fontId="89" fillId="0" borderId="70" xfId="447" applyFont="1" applyBorder="1" applyAlignment="1">
      <alignment horizontal="left"/>
    </xf>
    <xf numFmtId="0" fontId="100" fillId="0" borderId="70" xfId="447" applyFont="1" applyBorder="1" applyAlignment="1">
      <alignment horizontal="left"/>
    </xf>
    <xf numFmtId="0" fontId="89" fillId="0" borderId="70" xfId="0" applyFont="1" applyBorder="1"/>
    <xf numFmtId="0" fontId="75" fillId="0" borderId="0" xfId="0" applyFont="1" applyAlignment="1">
      <alignment horizontal="center"/>
    </xf>
    <xf numFmtId="0" fontId="75" fillId="0" borderId="0" xfId="0" applyFont="1" applyAlignment="1">
      <alignment horizontal="left"/>
    </xf>
    <xf numFmtId="0" fontId="77" fillId="65" borderId="186" xfId="0" applyFont="1" applyFill="1" applyBorder="1"/>
    <xf numFmtId="0" fontId="330" fillId="0" borderId="0" xfId="0" applyFont="1"/>
    <xf numFmtId="0" fontId="330" fillId="0" borderId="0" xfId="0" applyFont="1" applyAlignment="1">
      <alignment wrapText="1"/>
    </xf>
    <xf numFmtId="0" fontId="0" fillId="0" borderId="44" xfId="0" applyBorder="1" applyAlignment="1">
      <alignment horizontal="left"/>
    </xf>
    <xf numFmtId="1" fontId="85" fillId="37" borderId="0" xfId="498" applyNumberFormat="1" applyFont="1" applyFill="1" applyAlignment="1">
      <alignment horizontal="center" vertical="center"/>
    </xf>
    <xf numFmtId="170" fontId="83" fillId="0" borderId="11" xfId="0" applyNumberFormat="1" applyFont="1" applyBorder="1"/>
    <xf numFmtId="0" fontId="179" fillId="0" borderId="71" xfId="553" applyFont="1" applyBorder="1" applyAlignment="1">
      <alignment horizontal="center"/>
    </xf>
    <xf numFmtId="0" fontId="174" fillId="0" borderId="71" xfId="553" applyFont="1" applyBorder="1" applyAlignment="1">
      <alignment horizontal="center"/>
    </xf>
    <xf numFmtId="0" fontId="83" fillId="0" borderId="70" xfId="0" applyFont="1" applyBorder="1"/>
    <xf numFmtId="0" fontId="179" fillId="0" borderId="0" xfId="4070" applyFont="1" applyAlignment="1">
      <alignment horizontal="center"/>
    </xf>
    <xf numFmtId="0" fontId="179" fillId="0" borderId="70" xfId="4070" applyFont="1" applyBorder="1" applyAlignment="1">
      <alignment horizontal="center"/>
    </xf>
    <xf numFmtId="0" fontId="179" fillId="28" borderId="70" xfId="4070" applyFont="1" applyFill="1" applyBorder="1" applyAlignment="1">
      <alignment horizontal="center"/>
    </xf>
    <xf numFmtId="0" fontId="0" fillId="73" borderId="0" xfId="0" applyFill="1"/>
    <xf numFmtId="0" fontId="202" fillId="33" borderId="10" xfId="0" applyFont="1" applyFill="1" applyBorder="1"/>
    <xf numFmtId="0" fontId="74" fillId="19" borderId="33" xfId="0" applyFont="1" applyFill="1" applyBorder="1" applyAlignment="1">
      <alignment horizontal="right"/>
    </xf>
    <xf numFmtId="0" fontId="74" fillId="19" borderId="16" xfId="0" applyFont="1" applyFill="1" applyBorder="1" applyAlignment="1">
      <alignment horizontal="right"/>
    </xf>
    <xf numFmtId="0" fontId="74" fillId="0" borderId="11" xfId="0" applyFont="1" applyBorder="1" applyAlignment="1">
      <alignment horizontal="right" vertical="center"/>
    </xf>
    <xf numFmtId="0" fontId="74" fillId="0" borderId="11" xfId="879" applyNumberFormat="1" applyFont="1" applyFill="1" applyBorder="1" applyAlignment="1" applyProtection="1">
      <alignment horizontal="right" vertical="center"/>
    </xf>
    <xf numFmtId="0" fontId="74" fillId="0" borderId="280" xfId="0" applyFont="1" applyBorder="1" applyAlignment="1">
      <alignment horizontal="right" vertical="center"/>
    </xf>
    <xf numFmtId="0" fontId="74" fillId="0" borderId="17" xfId="0" applyFont="1" applyBorder="1" applyAlignment="1">
      <alignment horizontal="right" vertical="center"/>
    </xf>
    <xf numFmtId="0" fontId="74" fillId="0" borderId="70" xfId="0" applyFont="1" applyBorder="1" applyAlignment="1">
      <alignment vertical="center"/>
    </xf>
    <xf numFmtId="0" fontId="90" fillId="37" borderId="70" xfId="0" applyFont="1" applyFill="1" applyBorder="1"/>
    <xf numFmtId="0" fontId="74" fillId="0" borderId="70" xfId="0" applyFont="1" applyBorder="1" applyAlignment="1">
      <alignment vertical="top"/>
    </xf>
    <xf numFmtId="0" fontId="73" fillId="35" borderId="70" xfId="0" applyFont="1" applyFill="1" applyBorder="1" applyAlignment="1">
      <alignment horizontal="center" wrapText="1"/>
    </xf>
    <xf numFmtId="0" fontId="90" fillId="35" borderId="70" xfId="0" applyFont="1" applyFill="1" applyBorder="1"/>
    <xf numFmtId="0" fontId="73" fillId="39" borderId="70" xfId="0" applyFont="1" applyFill="1" applyBorder="1" applyAlignment="1">
      <alignment horizontal="center" wrapText="1"/>
    </xf>
    <xf numFmtId="0" fontId="90" fillId="39" borderId="70" xfId="0" applyFont="1" applyFill="1" applyBorder="1"/>
    <xf numFmtId="0" fontId="90" fillId="36" borderId="70" xfId="0" applyFont="1" applyFill="1" applyBorder="1"/>
    <xf numFmtId="0" fontId="73" fillId="51" borderId="70" xfId="0" applyFont="1" applyFill="1" applyBorder="1" applyAlignment="1">
      <alignment horizontal="center" wrapText="1"/>
    </xf>
    <xf numFmtId="0" fontId="90" fillId="51" borderId="70" xfId="0" applyFont="1" applyFill="1" applyBorder="1"/>
    <xf numFmtId="0" fontId="73" fillId="30" borderId="70" xfId="0" applyFont="1" applyFill="1" applyBorder="1" applyAlignment="1">
      <alignment horizontal="center" wrapText="1"/>
    </xf>
    <xf numFmtId="0" fontId="90" fillId="30" borderId="70" xfId="0" applyFont="1" applyFill="1" applyBorder="1"/>
    <xf numFmtId="0" fontId="90" fillId="33" borderId="70" xfId="0" applyFont="1" applyFill="1" applyBorder="1"/>
    <xf numFmtId="0" fontId="98" fillId="0" borderId="200" xfId="0" applyFont="1" applyBorder="1"/>
    <xf numFmtId="0" fontId="208" fillId="0" borderId="70" xfId="473" applyFont="1" applyBorder="1" applyAlignment="1">
      <alignment horizontal="center"/>
    </xf>
    <xf numFmtId="1" fontId="85" fillId="51" borderId="0" xfId="498" applyNumberFormat="1" applyFont="1" applyFill="1" applyAlignment="1">
      <alignment horizontal="center" vertical="center"/>
    </xf>
    <xf numFmtId="0" fontId="269" fillId="0" borderId="0" xfId="0" applyFont="1" applyAlignment="1">
      <alignment horizontal="center"/>
    </xf>
    <xf numFmtId="1" fontId="85" fillId="33" borderId="0" xfId="498" applyNumberFormat="1" applyFont="1" applyFill="1" applyAlignment="1">
      <alignment horizontal="center" vertical="center"/>
    </xf>
    <xf numFmtId="0" fontId="75" fillId="0" borderId="11" xfId="473" applyFont="1" applyBorder="1" applyAlignment="1">
      <alignment horizontal="left"/>
    </xf>
    <xf numFmtId="0" fontId="75" fillId="0" borderId="11" xfId="0" applyFont="1" applyBorder="1" applyAlignment="1">
      <alignment horizontal="left"/>
    </xf>
    <xf numFmtId="0" fontId="75" fillId="0" borderId="83" xfId="473" applyFont="1" applyBorder="1" applyAlignment="1">
      <alignment horizontal="left"/>
    </xf>
    <xf numFmtId="0" fontId="75" fillId="0" borderId="17" xfId="473" applyFont="1" applyBorder="1" applyAlignment="1">
      <alignment horizontal="left"/>
    </xf>
    <xf numFmtId="0" fontId="75" fillId="0" borderId="281" xfId="473" applyFont="1" applyBorder="1" applyAlignment="1">
      <alignment horizontal="left"/>
    </xf>
    <xf numFmtId="0" fontId="75" fillId="0" borderId="16" xfId="473" applyFont="1" applyBorder="1" applyAlignment="1">
      <alignment horizontal="left"/>
    </xf>
    <xf numFmtId="0" fontId="74" fillId="0" borderId="70" xfId="473" applyFont="1" applyBorder="1" applyAlignment="1">
      <alignment horizontal="center"/>
    </xf>
    <xf numFmtId="0" fontId="74" fillId="0" borderId="70" xfId="0" applyFont="1" applyBorder="1"/>
    <xf numFmtId="0" fontId="74" fillId="0" borderId="70" xfId="473" applyFont="1" applyBorder="1" applyAlignment="1">
      <alignment horizontal="center" vertical="center"/>
    </xf>
    <xf numFmtId="0" fontId="154" fillId="0" borderId="70" xfId="473" applyFont="1" applyBorder="1"/>
    <xf numFmtId="0" fontId="313" fillId="0" borderId="0" xfId="0" applyFont="1" applyAlignment="1">
      <alignment horizontal="left"/>
    </xf>
    <xf numFmtId="0" fontId="0" fillId="0" borderId="199" xfId="0" applyBorder="1" applyAlignment="1">
      <alignment horizontal="left"/>
    </xf>
    <xf numFmtId="0" fontId="90" fillId="35" borderId="200" xfId="0" applyFont="1" applyFill="1" applyBorder="1"/>
    <xf numFmtId="0" fontId="74" fillId="0" borderId="28" xfId="0" applyFont="1" applyBorder="1" applyAlignment="1">
      <alignment horizontal="right" vertical="center"/>
    </xf>
    <xf numFmtId="170" fontId="212" fillId="0" borderId="0" xfId="0" applyNumberFormat="1" applyFont="1"/>
    <xf numFmtId="0" fontId="8" fillId="0" borderId="250" xfId="618" applyFont="1" applyBorder="1"/>
    <xf numFmtId="0" fontId="8" fillId="0" borderId="250" xfId="618" applyFont="1" applyBorder="1" applyAlignment="1">
      <alignment horizontal="center"/>
    </xf>
    <xf numFmtId="0" fontId="0" fillId="0" borderId="33" xfId="0" applyBorder="1"/>
    <xf numFmtId="0" fontId="107" fillId="0" borderId="33" xfId="0" applyFont="1" applyBorder="1" applyAlignment="1">
      <alignment horizontal="center"/>
    </xf>
    <xf numFmtId="0" fontId="107" fillId="0" borderId="283" xfId="0" applyFont="1" applyBorder="1" applyAlignment="1">
      <alignment horizontal="center" vertical="center"/>
    </xf>
    <xf numFmtId="0" fontId="107" fillId="0" borderId="283" xfId="0" applyFont="1" applyBorder="1" applyAlignment="1">
      <alignment horizontal="center"/>
    </xf>
    <xf numFmtId="0" fontId="0" fillId="0" borderId="283" xfId="0" applyBorder="1" applyAlignment="1">
      <alignment horizontal="center"/>
    </xf>
    <xf numFmtId="0" fontId="107" fillId="0" borderId="27" xfId="0" applyFont="1" applyBorder="1" applyAlignment="1">
      <alignment horizontal="center" vertical="center"/>
    </xf>
    <xf numFmtId="0" fontId="107" fillId="0" borderId="282" xfId="0" applyFont="1" applyBorder="1" applyAlignment="1">
      <alignment horizontal="center"/>
    </xf>
    <xf numFmtId="0" fontId="107" fillId="0" borderId="284" xfId="0" applyFont="1" applyBorder="1" applyAlignment="1">
      <alignment horizontal="center"/>
    </xf>
    <xf numFmtId="0" fontId="107" fillId="0" borderId="284" xfId="0" applyFont="1" applyBorder="1"/>
    <xf numFmtId="0" fontId="107" fillId="0" borderId="284" xfId="0" applyFont="1" applyBorder="1" applyAlignment="1">
      <alignment vertical="center"/>
    </xf>
    <xf numFmtId="0" fontId="121" fillId="0" borderId="282" xfId="0" applyFont="1" applyBorder="1" applyAlignment="1">
      <alignment horizontal="center"/>
    </xf>
    <xf numFmtId="0" fontId="121" fillId="0" borderId="266" xfId="0" applyFont="1" applyBorder="1"/>
    <xf numFmtId="0" fontId="121" fillId="0" borderId="285" xfId="0" applyFont="1" applyBorder="1"/>
    <xf numFmtId="0" fontId="107" fillId="0" borderId="70" xfId="0" applyFont="1" applyBorder="1" applyAlignment="1">
      <alignment vertical="center"/>
    </xf>
    <xf numFmtId="0" fontId="272" fillId="0" borderId="70" xfId="0" applyFont="1" applyBorder="1" applyAlignment="1">
      <alignment horizontal="center"/>
    </xf>
    <xf numFmtId="0" fontId="272" fillId="0" borderId="70" xfId="0" applyFont="1" applyBorder="1" applyAlignment="1">
      <alignment horizontal="left"/>
    </xf>
    <xf numFmtId="1" fontId="91" fillId="0" borderId="0" xfId="0" applyNumberFormat="1" applyFont="1"/>
    <xf numFmtId="0" fontId="83" fillId="0" borderId="283" xfId="0" applyFont="1" applyBorder="1"/>
    <xf numFmtId="0" fontId="77" fillId="0" borderId="284" xfId="0" applyFont="1" applyBorder="1"/>
    <xf numFmtId="0" fontId="0" fillId="0" borderId="286" xfId="0" applyBorder="1"/>
    <xf numFmtId="0" fontId="94" fillId="65" borderId="186" xfId="0" applyFont="1" applyFill="1" applyBorder="1"/>
    <xf numFmtId="0" fontId="7" fillId="0" borderId="0" xfId="618" applyFont="1"/>
    <xf numFmtId="0" fontId="179" fillId="0" borderId="0" xfId="553" applyFont="1" applyAlignment="1">
      <alignment horizontal="center"/>
    </xf>
    <xf numFmtId="0" fontId="179" fillId="0" borderId="166" xfId="4070" applyFont="1" applyBorder="1" applyAlignment="1">
      <alignment horizontal="center"/>
    </xf>
    <xf numFmtId="0" fontId="179" fillId="28" borderId="166" xfId="4070" applyFont="1" applyFill="1" applyBorder="1" applyAlignment="1">
      <alignment horizontal="center"/>
    </xf>
    <xf numFmtId="0" fontId="74" fillId="0" borderId="17" xfId="879" applyNumberFormat="1" applyFont="1" applyFill="1" applyBorder="1" applyAlignment="1" applyProtection="1">
      <alignment horizontal="right" vertical="center"/>
    </xf>
    <xf numFmtId="167" fontId="74" fillId="0" borderId="12" xfId="879" applyNumberFormat="1" applyFont="1" applyFill="1" applyBorder="1" applyAlignment="1" applyProtection="1">
      <alignment horizontal="center" vertical="center"/>
    </xf>
    <xf numFmtId="0" fontId="74" fillId="0" borderId="12" xfId="879" applyNumberFormat="1" applyFont="1" applyFill="1" applyBorder="1" applyAlignment="1" applyProtection="1"/>
    <xf numFmtId="0" fontId="74" fillId="0" borderId="164" xfId="0" applyFont="1" applyBorder="1" applyAlignment="1">
      <alignment vertical="center"/>
    </xf>
    <xf numFmtId="0" fontId="73" fillId="0" borderId="33" xfId="0" applyFont="1" applyBorder="1" applyAlignment="1">
      <alignment horizontal="center"/>
    </xf>
    <xf numFmtId="0" fontId="73" fillId="0" borderId="70" xfId="0" applyFont="1" applyBorder="1" applyAlignment="1">
      <alignment horizontal="center"/>
    </xf>
    <xf numFmtId="0" fontId="61" fillId="0" borderId="70" xfId="0" applyFont="1" applyBorder="1" applyAlignment="1">
      <alignment horizontal="center"/>
    </xf>
    <xf numFmtId="0" fontId="61" fillId="0" borderId="0" xfId="0" applyFont="1" applyAlignment="1">
      <alignment horizontal="center" wrapText="1"/>
    </xf>
    <xf numFmtId="167" fontId="331" fillId="0" borderId="10" xfId="0" applyNumberFormat="1" applyFont="1" applyBorder="1" applyAlignment="1">
      <alignment horizontal="center" vertical="center"/>
    </xf>
    <xf numFmtId="167" fontId="331" fillId="0" borderId="10" xfId="879" applyNumberFormat="1" applyFont="1" applyFill="1" applyBorder="1" applyAlignment="1" applyProtection="1">
      <alignment horizontal="center" vertical="center"/>
    </xf>
    <xf numFmtId="0" fontId="6" fillId="0" borderId="164" xfId="1023" applyFont="1" applyBorder="1" applyAlignment="1">
      <alignment horizontal="left"/>
    </xf>
    <xf numFmtId="0" fontId="5" fillId="0" borderId="93" xfId="2010" applyFont="1" applyBorder="1" applyAlignment="1">
      <alignment horizontal="center" vertical="center"/>
    </xf>
    <xf numFmtId="0" fontId="4" fillId="0" borderId="164" xfId="1023" applyFont="1" applyBorder="1" applyAlignment="1">
      <alignment horizontal="left"/>
    </xf>
    <xf numFmtId="0" fontId="208" fillId="0" borderId="287" xfId="473" applyFont="1" applyBorder="1" applyAlignment="1">
      <alignment horizontal="center"/>
    </xf>
    <xf numFmtId="0" fontId="60" fillId="0" borderId="70" xfId="1023" applyFont="1" applyBorder="1" applyAlignment="1">
      <alignment horizontal="right" wrapText="1"/>
    </xf>
    <xf numFmtId="0" fontId="173" fillId="0" borderId="70" xfId="1023" applyFont="1" applyBorder="1" applyAlignment="1">
      <alignment horizontal="right"/>
    </xf>
    <xf numFmtId="0" fontId="173" fillId="0" borderId="70" xfId="1023" applyFont="1" applyBorder="1" applyAlignment="1">
      <alignment horizontal="left"/>
    </xf>
    <xf numFmtId="0" fontId="76" fillId="0" borderId="70" xfId="0" applyFont="1" applyBorder="1" applyAlignment="1">
      <alignment vertical="center"/>
    </xf>
    <xf numFmtId="0" fontId="76" fillId="0" borderId="11" xfId="0" applyFont="1" applyBorder="1" applyAlignment="1">
      <alignment horizontal="right" vertical="center"/>
    </xf>
    <xf numFmtId="167" fontId="76" fillId="0" borderId="10" xfId="0" applyNumberFormat="1" applyFont="1" applyBorder="1" applyAlignment="1">
      <alignment horizontal="center" vertical="center"/>
    </xf>
    <xf numFmtId="0" fontId="20" fillId="0" borderId="224" xfId="4157" applyBorder="1"/>
    <xf numFmtId="0" fontId="83" fillId="65" borderId="283" xfId="0" applyFont="1" applyFill="1" applyBorder="1"/>
    <xf numFmtId="0" fontId="79" fillId="68" borderId="186" xfId="0" applyFont="1" applyFill="1" applyBorder="1"/>
    <xf numFmtId="0" fontId="3" fillId="0" borderId="0" xfId="1023" applyFont="1" applyAlignment="1">
      <alignment horizontal="left"/>
    </xf>
    <xf numFmtId="0" fontId="2" fillId="0" borderId="111" xfId="2010" applyFont="1" applyBorder="1"/>
    <xf numFmtId="0" fontId="332" fillId="0" borderId="11" xfId="0" applyFont="1" applyBorder="1" applyAlignment="1">
      <alignment horizontal="right" vertical="center"/>
    </xf>
    <xf numFmtId="167" fontId="332" fillId="0" borderId="10" xfId="0" applyNumberFormat="1" applyFont="1" applyBorder="1" applyAlignment="1">
      <alignment horizontal="center" vertical="center"/>
    </xf>
    <xf numFmtId="0" fontId="83" fillId="65" borderId="214" xfId="0" applyFont="1" applyFill="1" applyBorder="1"/>
    <xf numFmtId="0" fontId="332" fillId="0" borderId="70" xfId="0" applyFont="1" applyBorder="1" applyAlignment="1">
      <alignment vertical="center"/>
    </xf>
    <xf numFmtId="0" fontId="74" fillId="0" borderId="148" xfId="0" applyFont="1" applyBorder="1" applyAlignment="1">
      <alignment horizontal="right" vertical="center"/>
    </xf>
    <xf numFmtId="167" fontId="74" fillId="0" borderId="288" xfId="0" applyNumberFormat="1" applyFont="1" applyBorder="1" applyAlignment="1">
      <alignment horizontal="center" vertical="center"/>
    </xf>
    <xf numFmtId="0" fontId="74" fillId="0" borderId="288" xfId="0" applyFont="1" applyBorder="1"/>
    <xf numFmtId="0" fontId="74" fillId="0" borderId="288" xfId="0" applyFont="1" applyBorder="1" applyAlignment="1">
      <alignment horizontal="right"/>
    </xf>
    <xf numFmtId="0" fontId="74" fillId="0" borderId="288" xfId="0" applyFont="1" applyBorder="1" applyAlignment="1">
      <alignment horizontal="left"/>
    </xf>
    <xf numFmtId="0" fontId="87" fillId="37" borderId="0" xfId="0" applyFont="1" applyFill="1"/>
    <xf numFmtId="0" fontId="133" fillId="38" borderId="0" xfId="0" applyFont="1" applyFill="1"/>
    <xf numFmtId="0" fontId="99" fillId="0" borderId="164" xfId="0" applyFont="1" applyBorder="1"/>
    <xf numFmtId="0" fontId="91" fillId="0" borderId="164" xfId="0" applyFont="1" applyBorder="1"/>
    <xf numFmtId="0" fontId="0" fillId="0" borderId="165" xfId="0" applyBorder="1"/>
    <xf numFmtId="0" fontId="98" fillId="0" borderId="165" xfId="0" applyFont="1" applyBorder="1"/>
    <xf numFmtId="0" fontId="77" fillId="0" borderId="278" xfId="1023" applyFont="1" applyBorder="1" applyAlignment="1">
      <alignment horizontal="center"/>
    </xf>
    <xf numFmtId="0" fontId="208" fillId="0" borderId="289" xfId="473" applyFont="1" applyBorder="1" applyAlignment="1">
      <alignment horizontal="center"/>
    </xf>
    <xf numFmtId="0" fontId="77" fillId="0" borderId="164" xfId="1023" applyFont="1" applyBorder="1" applyAlignment="1">
      <alignment horizontal="center"/>
    </xf>
    <xf numFmtId="0" fontId="208" fillId="0" borderId="164" xfId="473" applyFont="1" applyBorder="1" applyAlignment="1">
      <alignment horizontal="center"/>
    </xf>
    <xf numFmtId="0" fontId="20" fillId="0" borderId="164" xfId="4157" applyBorder="1"/>
    <xf numFmtId="0" fontId="99" fillId="0" borderId="70" xfId="0" applyFont="1" applyBorder="1"/>
    <xf numFmtId="1" fontId="333" fillId="0" borderId="0" xfId="498" applyNumberFormat="1" applyFont="1" applyAlignment="1">
      <alignment horizontal="center" vertical="center"/>
    </xf>
    <xf numFmtId="1" fontId="334" fillId="38" borderId="0" xfId="498" applyNumberFormat="1" applyFont="1" applyFill="1" applyAlignment="1">
      <alignment horizontal="center" vertical="center"/>
    </xf>
    <xf numFmtId="0" fontId="133" fillId="38" borderId="0" xfId="0" applyFont="1" applyFill="1" applyAlignment="1">
      <alignment horizontal="center" vertical="center"/>
    </xf>
    <xf numFmtId="0" fontId="1" fillId="0" borderId="0" xfId="1023" applyFont="1" applyAlignment="1">
      <alignment horizontal="left"/>
    </xf>
    <xf numFmtId="0" fontId="61" fillId="39" borderId="0" xfId="0" applyFont="1" applyFill="1"/>
    <xf numFmtId="0" fontId="59" fillId="0" borderId="199" xfId="0" applyFont="1" applyBorder="1"/>
    <xf numFmtId="0" fontId="59" fillId="54" borderId="199" xfId="0" applyFont="1" applyFill="1" applyBorder="1" applyAlignment="1">
      <alignment horizontal="center"/>
    </xf>
    <xf numFmtId="0" fontId="59" fillId="54" borderId="199" xfId="0" applyFont="1" applyFill="1" applyBorder="1"/>
    <xf numFmtId="0" fontId="73" fillId="51" borderId="0" xfId="0" applyFont="1" applyFill="1"/>
    <xf numFmtId="0" fontId="61" fillId="51" borderId="0" xfId="0" applyFont="1" applyFill="1"/>
    <xf numFmtId="169" fontId="82" fillId="0" borderId="15" xfId="452" applyNumberFormat="1" applyFont="1" applyBorder="1" applyAlignment="1">
      <alignment horizontal="center" textRotation="90"/>
    </xf>
    <xf numFmtId="169" fontId="82" fillId="0" borderId="19" xfId="452" applyNumberFormat="1" applyFont="1" applyBorder="1" applyAlignment="1">
      <alignment horizontal="center" textRotation="90"/>
    </xf>
    <xf numFmtId="169" fontId="82" fillId="0" borderId="20" xfId="452" applyNumberFormat="1" applyFont="1" applyBorder="1" applyAlignment="1">
      <alignment horizontal="center" textRotation="90"/>
    </xf>
    <xf numFmtId="169" fontId="82" fillId="0" borderId="16" xfId="498" applyNumberFormat="1" applyFont="1" applyBorder="1" applyAlignment="1">
      <alignment horizontal="center" textRotation="90"/>
    </xf>
    <xf numFmtId="169" fontId="82" fillId="0" borderId="21" xfId="498" applyNumberFormat="1" applyFont="1" applyBorder="1" applyAlignment="1">
      <alignment horizontal="center" textRotation="90"/>
    </xf>
    <xf numFmtId="169" fontId="82" fillId="0" borderId="17" xfId="498" applyNumberFormat="1" applyFont="1" applyBorder="1" applyAlignment="1">
      <alignment horizontal="center" textRotation="90"/>
    </xf>
    <xf numFmtId="169" fontId="82" fillId="0" borderId="227" xfId="498" applyNumberFormat="1" applyFont="1" applyBorder="1" applyAlignment="1">
      <alignment horizontal="center" textRotation="90"/>
    </xf>
    <xf numFmtId="169" fontId="82" fillId="0" borderId="229" xfId="498" applyNumberFormat="1" applyFont="1" applyBorder="1" applyAlignment="1">
      <alignment horizontal="center" textRotation="90"/>
    </xf>
    <xf numFmtId="169" fontId="82" fillId="0" borderId="228" xfId="498" applyNumberFormat="1" applyFont="1" applyBorder="1" applyAlignment="1">
      <alignment horizontal="center" textRotation="90"/>
    </xf>
    <xf numFmtId="169" fontId="82" fillId="0" borderId="65" xfId="452" applyNumberFormat="1" applyFont="1" applyBorder="1" applyAlignment="1">
      <alignment horizontal="center" textRotation="90"/>
    </xf>
    <xf numFmtId="169" fontId="82" fillId="0" borderId="39" xfId="452" applyNumberFormat="1" applyFont="1" applyBorder="1" applyAlignment="1">
      <alignment horizontal="center" textRotation="90"/>
    </xf>
    <xf numFmtId="0" fontId="82" fillId="0" borderId="127" xfId="452" applyFont="1" applyBorder="1" applyAlignment="1">
      <alignment horizontal="center" vertical="center" wrapText="1"/>
    </xf>
    <xf numFmtId="0" fontId="82" fillId="0" borderId="128" xfId="452" applyFont="1" applyBorder="1" applyAlignment="1">
      <alignment horizontal="center" vertical="center" wrapText="1"/>
    </xf>
    <xf numFmtId="0" fontId="82" fillId="0" borderId="125" xfId="452" applyFont="1" applyBorder="1" applyAlignment="1">
      <alignment horizontal="center" vertical="center" wrapText="1"/>
    </xf>
    <xf numFmtId="0" fontId="318" fillId="55" borderId="132" xfId="452" applyFont="1" applyFill="1" applyBorder="1" applyAlignment="1">
      <alignment horizontal="center"/>
    </xf>
    <xf numFmtId="0" fontId="318" fillId="55" borderId="133" xfId="452" applyFont="1" applyFill="1" applyBorder="1" applyAlignment="1">
      <alignment horizontal="center"/>
    </xf>
    <xf numFmtId="0" fontId="318" fillId="55" borderId="149" xfId="452" applyFont="1" applyFill="1" applyBorder="1" applyAlignment="1">
      <alignment horizontal="center"/>
    </xf>
    <xf numFmtId="0" fontId="0" fillId="37" borderId="134" xfId="0" applyFill="1" applyBorder="1" applyAlignment="1">
      <alignment horizontal="center"/>
    </xf>
    <xf numFmtId="0" fontId="0" fillId="37" borderId="170" xfId="0" applyFill="1" applyBorder="1" applyAlignment="1">
      <alignment horizontal="center"/>
    </xf>
    <xf numFmtId="0" fontId="0" fillId="37" borderId="226" xfId="0" applyFill="1" applyBorder="1" applyAlignment="1">
      <alignment horizontal="center"/>
    </xf>
    <xf numFmtId="0" fontId="318" fillId="56" borderId="132" xfId="452" applyFont="1" applyFill="1" applyBorder="1" applyAlignment="1">
      <alignment horizontal="center"/>
    </xf>
    <xf numFmtId="0" fontId="318" fillId="56" borderId="133" xfId="452" applyFont="1" applyFill="1" applyBorder="1" applyAlignment="1">
      <alignment horizontal="center"/>
    </xf>
    <xf numFmtId="0" fontId="318" fillId="56" borderId="149" xfId="452" applyFont="1" applyFill="1" applyBorder="1" applyAlignment="1">
      <alignment horizontal="center"/>
    </xf>
    <xf numFmtId="0" fontId="0" fillId="35" borderId="134" xfId="0" applyFill="1" applyBorder="1" applyAlignment="1">
      <alignment horizontal="center"/>
    </xf>
    <xf numFmtId="0" fontId="0" fillId="35" borderId="170" xfId="0" applyFill="1" applyBorder="1" applyAlignment="1">
      <alignment horizontal="center"/>
    </xf>
    <xf numFmtId="0" fontId="0" fillId="35" borderId="226" xfId="0" applyFill="1" applyBorder="1" applyAlignment="1">
      <alignment horizontal="center"/>
    </xf>
    <xf numFmtId="0" fontId="212" fillId="39" borderId="132" xfId="0" applyFont="1" applyFill="1" applyBorder="1" applyAlignment="1">
      <alignment horizontal="center" vertical="center"/>
    </xf>
    <xf numFmtId="0" fontId="212" fillId="39" borderId="134" xfId="0" applyFont="1" applyFill="1" applyBorder="1" applyAlignment="1">
      <alignment horizontal="center" vertical="center"/>
    </xf>
    <xf numFmtId="0" fontId="212" fillId="39" borderId="132" xfId="0" applyFont="1" applyFill="1" applyBorder="1" applyAlignment="1">
      <alignment horizontal="center"/>
    </xf>
    <xf numFmtId="0" fontId="212" fillId="39" borderId="134" xfId="0" applyFont="1" applyFill="1" applyBorder="1" applyAlignment="1">
      <alignment horizontal="center"/>
    </xf>
    <xf numFmtId="0" fontId="0" fillId="39" borderId="127" xfId="0" applyFill="1" applyBorder="1" applyAlignment="1">
      <alignment horizontal="center"/>
    </xf>
    <xf numFmtId="0" fontId="0" fillId="39" borderId="128" xfId="0" applyFill="1" applyBorder="1" applyAlignment="1">
      <alignment horizontal="center"/>
    </xf>
    <xf numFmtId="0" fontId="0" fillId="39" borderId="125" xfId="0" applyFill="1" applyBorder="1" applyAlignment="1">
      <alignment horizontal="center"/>
    </xf>
    <xf numFmtId="169" fontId="82" fillId="0" borderId="146" xfId="498" applyNumberFormat="1" applyFont="1" applyBorder="1" applyAlignment="1">
      <alignment horizontal="center" textRotation="90"/>
    </xf>
    <xf numFmtId="169" fontId="82" fillId="0" borderId="147" xfId="498" applyNumberFormat="1" applyFont="1" applyBorder="1" applyAlignment="1">
      <alignment horizontal="center" textRotation="90"/>
    </xf>
    <xf numFmtId="169" fontId="82" fillId="0" borderId="148" xfId="498" applyNumberFormat="1" applyFont="1" applyBorder="1" applyAlignment="1">
      <alignment horizontal="center" textRotation="90"/>
    </xf>
    <xf numFmtId="0" fontId="90" fillId="33" borderId="132" xfId="0" applyFont="1" applyFill="1" applyBorder="1" applyAlignment="1">
      <alignment horizontal="center"/>
    </xf>
    <xf numFmtId="0" fontId="90" fillId="33" borderId="133" xfId="0" applyFont="1" applyFill="1" applyBorder="1" applyAlignment="1">
      <alignment horizontal="center"/>
    </xf>
    <xf numFmtId="0" fontId="0" fillId="35" borderId="132" xfId="0" applyFill="1" applyBorder="1" applyAlignment="1">
      <alignment horizontal="center"/>
    </xf>
    <xf numFmtId="0" fontId="0" fillId="35" borderId="133" xfId="0" applyFill="1" applyBorder="1" applyAlignment="1">
      <alignment horizontal="center"/>
    </xf>
    <xf numFmtId="0" fontId="212" fillId="33" borderId="132" xfId="0" applyFont="1" applyFill="1" applyBorder="1" applyAlignment="1">
      <alignment horizontal="center" vertical="center"/>
    </xf>
    <xf numFmtId="0" fontId="212" fillId="33" borderId="134" xfId="0" applyFont="1" applyFill="1" applyBorder="1" applyAlignment="1">
      <alignment horizontal="center" vertical="center"/>
    </xf>
    <xf numFmtId="0" fontId="212" fillId="33" borderId="132" xfId="0" applyFont="1" applyFill="1" applyBorder="1" applyAlignment="1">
      <alignment horizontal="center"/>
    </xf>
    <xf numFmtId="0" fontId="212" fillId="33" borderId="134" xfId="0" applyFont="1" applyFill="1" applyBorder="1" applyAlignment="1">
      <alignment horizontal="center"/>
    </xf>
    <xf numFmtId="0" fontId="0" fillId="37" borderId="132" xfId="0" applyFill="1" applyBorder="1" applyAlignment="1">
      <alignment horizontal="center"/>
    </xf>
    <xf numFmtId="0" fontId="0" fillId="37" borderId="133" xfId="0" applyFill="1" applyBorder="1" applyAlignment="1">
      <alignment horizontal="center"/>
    </xf>
    <xf numFmtId="0" fontId="212" fillId="37" borderId="132" xfId="0" applyFont="1" applyFill="1" applyBorder="1" applyAlignment="1">
      <alignment horizontal="center" vertical="center"/>
    </xf>
    <xf numFmtId="0" fontId="212" fillId="37" borderId="134" xfId="0" applyFont="1" applyFill="1" applyBorder="1" applyAlignment="1">
      <alignment horizontal="center" vertical="center"/>
    </xf>
    <xf numFmtId="0" fontId="212" fillId="37" borderId="132" xfId="0" applyFont="1" applyFill="1" applyBorder="1" applyAlignment="1">
      <alignment horizontal="center"/>
    </xf>
    <xf numFmtId="0" fontId="212" fillId="37" borderId="134" xfId="0" applyFont="1" applyFill="1" applyBorder="1" applyAlignment="1">
      <alignment horizontal="center"/>
    </xf>
    <xf numFmtId="0" fontId="212" fillId="35" borderId="132" xfId="0" applyFont="1" applyFill="1" applyBorder="1" applyAlignment="1">
      <alignment horizontal="center" vertical="center"/>
    </xf>
    <xf numFmtId="0" fontId="212" fillId="35" borderId="134" xfId="0" applyFont="1" applyFill="1" applyBorder="1" applyAlignment="1">
      <alignment horizontal="center" vertical="center"/>
    </xf>
    <xf numFmtId="0" fontId="212" fillId="35" borderId="132" xfId="0" applyFont="1" applyFill="1" applyBorder="1" applyAlignment="1">
      <alignment horizontal="center"/>
    </xf>
    <xf numFmtId="0" fontId="212" fillId="35" borderId="134" xfId="0" applyFont="1" applyFill="1" applyBorder="1" applyAlignment="1">
      <alignment horizontal="center"/>
    </xf>
    <xf numFmtId="0" fontId="212" fillId="36" borderId="132" xfId="0" applyFont="1" applyFill="1" applyBorder="1" applyAlignment="1">
      <alignment horizontal="center" vertical="center"/>
    </xf>
    <xf numFmtId="0" fontId="212" fillId="36" borderId="134" xfId="0" applyFont="1" applyFill="1" applyBorder="1" applyAlignment="1">
      <alignment horizontal="center" vertical="center"/>
    </xf>
    <xf numFmtId="0" fontId="212" fillId="36" borderId="132" xfId="0" applyFont="1" applyFill="1" applyBorder="1" applyAlignment="1">
      <alignment horizontal="center"/>
    </xf>
    <xf numFmtId="0" fontId="212" fillId="36" borderId="134" xfId="0" applyFont="1" applyFill="1" applyBorder="1" applyAlignment="1">
      <alignment horizontal="center"/>
    </xf>
    <xf numFmtId="16" fontId="212" fillId="36" borderId="132" xfId="0" applyNumberFormat="1" applyFont="1" applyFill="1" applyBorder="1" applyAlignment="1">
      <alignment horizontal="center"/>
    </xf>
    <xf numFmtId="0" fontId="0" fillId="30" borderId="127" xfId="0" applyFill="1" applyBorder="1" applyAlignment="1">
      <alignment horizontal="center"/>
    </xf>
    <xf numFmtId="0" fontId="0" fillId="30" borderId="128" xfId="0" applyFill="1" applyBorder="1" applyAlignment="1">
      <alignment horizontal="center"/>
    </xf>
    <xf numFmtId="0" fontId="212" fillId="51" borderId="132" xfId="0" applyFont="1" applyFill="1" applyBorder="1" applyAlignment="1">
      <alignment horizontal="center" vertical="center"/>
    </xf>
    <xf numFmtId="0" fontId="212" fillId="51" borderId="134" xfId="0" applyFont="1" applyFill="1" applyBorder="1" applyAlignment="1">
      <alignment horizontal="center" vertical="center"/>
    </xf>
    <xf numFmtId="0" fontId="212" fillId="51" borderId="132" xfId="0" applyFont="1" applyFill="1" applyBorder="1" applyAlignment="1">
      <alignment horizontal="center"/>
    </xf>
    <xf numFmtId="0" fontId="212" fillId="51" borderId="134" xfId="0" applyFont="1" applyFill="1" applyBorder="1" applyAlignment="1">
      <alignment horizontal="center"/>
    </xf>
    <xf numFmtId="0" fontId="212" fillId="30" borderId="132" xfId="0" applyFont="1" applyFill="1" applyBorder="1" applyAlignment="1">
      <alignment horizontal="center"/>
    </xf>
    <xf numFmtId="0" fontId="212" fillId="30" borderId="134" xfId="0" applyFont="1" applyFill="1" applyBorder="1" applyAlignment="1">
      <alignment horizontal="center"/>
    </xf>
    <xf numFmtId="0" fontId="212" fillId="30" borderId="132" xfId="0" applyFont="1" applyFill="1" applyBorder="1" applyAlignment="1">
      <alignment horizontal="center" vertical="center"/>
    </xf>
    <xf numFmtId="0" fontId="212" fillId="30" borderId="134" xfId="0" applyFont="1" applyFill="1" applyBorder="1" applyAlignment="1">
      <alignment horizontal="center" vertical="center"/>
    </xf>
    <xf numFmtId="0" fontId="0" fillId="36" borderId="132" xfId="0" applyFill="1" applyBorder="1" applyAlignment="1">
      <alignment horizontal="center"/>
    </xf>
    <xf numFmtId="0" fontId="0" fillId="36" borderId="133" xfId="0" applyFill="1" applyBorder="1" applyAlignment="1">
      <alignment horizontal="center"/>
    </xf>
    <xf numFmtId="0" fontId="0" fillId="36" borderId="149" xfId="0" applyFill="1" applyBorder="1" applyAlignment="1">
      <alignment horizontal="center"/>
    </xf>
    <xf numFmtId="16" fontId="0" fillId="36" borderId="132" xfId="0" applyNumberFormat="1" applyFill="1" applyBorder="1" applyAlignment="1">
      <alignment horizontal="center"/>
    </xf>
    <xf numFmtId="0" fontId="0" fillId="30" borderId="125" xfId="0" applyFill="1" applyBorder="1" applyAlignment="1">
      <alignment horizontal="center"/>
    </xf>
    <xf numFmtId="0" fontId="0" fillId="51" borderId="132" xfId="0" applyFill="1" applyBorder="1" applyAlignment="1">
      <alignment horizontal="center"/>
    </xf>
    <xf numFmtId="0" fontId="0" fillId="51" borderId="133" xfId="0" applyFill="1" applyBorder="1" applyAlignment="1">
      <alignment horizontal="center"/>
    </xf>
    <xf numFmtId="0" fontId="110" fillId="0" borderId="0" xfId="4154" applyFont="1" applyAlignment="1">
      <alignment horizontal="left" shrinkToFit="1"/>
    </xf>
    <xf numFmtId="0" fontId="123" fillId="0" borderId="250" xfId="4154" applyFont="1" applyBorder="1" applyAlignment="1">
      <alignment horizontal="left" vertical="center"/>
    </xf>
    <xf numFmtId="0" fontId="109" fillId="0" borderId="250" xfId="4154" applyFont="1" applyBorder="1" applyAlignment="1">
      <alignment horizontal="left"/>
    </xf>
    <xf numFmtId="0" fontId="153" fillId="0" borderId="250" xfId="4154" applyBorder="1" applyAlignment="1">
      <alignment horizontal="left"/>
    </xf>
    <xf numFmtId="0" fontId="292" fillId="0" borderId="250" xfId="4155" applyBorder="1" applyAlignment="1" applyProtection="1">
      <alignment horizontal="left"/>
    </xf>
    <xf numFmtId="0" fontId="131" fillId="0" borderId="250" xfId="4154" applyFont="1" applyBorder="1" applyAlignment="1">
      <alignment horizontal="left"/>
    </xf>
    <xf numFmtId="0" fontId="153" fillId="0" borderId="250" xfId="4308" applyBorder="1" applyAlignment="1">
      <alignment horizontal="left"/>
    </xf>
    <xf numFmtId="0" fontId="131" fillId="0" borderId="250" xfId="4308" applyFont="1" applyBorder="1" applyAlignment="1">
      <alignment horizontal="left"/>
    </xf>
    <xf numFmtId="0" fontId="110" fillId="0" borderId="0" xfId="4154" applyFont="1"/>
    <xf numFmtId="0" fontId="124" fillId="0" borderId="250" xfId="4154" applyFont="1" applyBorder="1" applyAlignment="1">
      <alignment horizontal="left" vertical="center"/>
    </xf>
    <xf numFmtId="0" fontId="158" fillId="0" borderId="221" xfId="473" applyFont="1" applyBorder="1" applyAlignment="1">
      <alignment horizontal="left"/>
    </xf>
    <xf numFmtId="0" fontId="61" fillId="0" borderId="220" xfId="473" applyFont="1" applyBorder="1"/>
    <xf numFmtId="0" fontId="154" fillId="0" borderId="221" xfId="473" applyFont="1" applyBorder="1" applyAlignment="1">
      <alignment horizontal="left"/>
    </xf>
    <xf numFmtId="0" fontId="61" fillId="0" borderId="211" xfId="473" applyFont="1" applyBorder="1"/>
    <xf numFmtId="0" fontId="157" fillId="0" borderId="0" xfId="473" applyFont="1"/>
    <xf numFmtId="0" fontId="44" fillId="0" borderId="0" xfId="473" applyFont="1"/>
    <xf numFmtId="0" fontId="161" fillId="0" borderId="127" xfId="473" applyFont="1" applyBorder="1" applyAlignment="1">
      <alignment horizontal="center" vertical="center"/>
    </xf>
    <xf numFmtId="0" fontId="61" fillId="0" borderId="125" xfId="473" applyFont="1" applyBorder="1" applyAlignment="1">
      <alignment horizontal="center"/>
    </xf>
    <xf numFmtId="0" fontId="161" fillId="0" borderId="127" xfId="473" applyFont="1" applyBorder="1" applyAlignment="1">
      <alignment horizontal="left" vertical="center"/>
    </xf>
    <xf numFmtId="0" fontId="61" fillId="0" borderId="128" xfId="473" applyFont="1" applyBorder="1"/>
    <xf numFmtId="0" fontId="61" fillId="0" borderId="125" xfId="473" applyFont="1" applyBorder="1"/>
    <xf numFmtId="0" fontId="98" fillId="0" borderId="90" xfId="0" applyFont="1" applyBorder="1" applyAlignment="1">
      <alignment horizontal="center" vertical="center"/>
    </xf>
    <xf numFmtId="0" fontId="98" fillId="0" borderId="92" xfId="0" applyFont="1" applyBorder="1" applyAlignment="1">
      <alignment horizontal="center" vertical="center"/>
    </xf>
    <xf numFmtId="0" fontId="98" fillId="0" borderId="86" xfId="0" applyFont="1" applyBorder="1" applyAlignment="1">
      <alignment horizontal="center" vertical="center"/>
    </xf>
    <xf numFmtId="0" fontId="98" fillId="0" borderId="94" xfId="0" applyFont="1" applyBorder="1" applyAlignment="1">
      <alignment horizontal="center" vertical="center"/>
    </xf>
    <xf numFmtId="0" fontId="170" fillId="0" borderId="221" xfId="278" applyBorder="1" applyAlignment="1">
      <alignment horizontal="left"/>
    </xf>
    <xf numFmtId="0" fontId="160" fillId="0" borderId="221" xfId="473" applyFont="1" applyBorder="1" applyAlignment="1">
      <alignment horizontal="left"/>
    </xf>
    <xf numFmtId="0" fontId="153" fillId="0" borderId="127" xfId="0" applyFont="1" applyBorder="1" applyAlignment="1">
      <alignment horizontal="center"/>
    </xf>
    <xf numFmtId="0" fontId="153" fillId="0" borderId="125" xfId="0" applyFont="1" applyBorder="1" applyAlignment="1">
      <alignment horizontal="center"/>
    </xf>
    <xf numFmtId="0" fontId="110" fillId="0" borderId="0" xfId="0" applyFont="1" applyAlignment="1">
      <alignment wrapText="1"/>
    </xf>
    <xf numFmtId="0" fontId="110" fillId="0" borderId="0" xfId="0" applyFont="1"/>
    <xf numFmtId="0" fontId="109" fillId="0" borderId="57" xfId="0" applyFont="1" applyBorder="1"/>
    <xf numFmtId="0" fontId="109" fillId="0" borderId="48" xfId="0" applyFont="1" applyBorder="1"/>
    <xf numFmtId="0" fontId="109" fillId="0" borderId="49" xfId="0" applyFont="1" applyBorder="1"/>
    <xf numFmtId="0" fontId="153" fillId="0" borderId="64" xfId="0" applyFont="1" applyBorder="1"/>
    <xf numFmtId="0" fontId="51" fillId="0" borderId="14" xfId="262" applyNumberFormat="1" applyFill="1" applyBorder="1" applyAlignment="1" applyProtection="1"/>
    <xf numFmtId="0" fontId="153" fillId="0" borderId="14" xfId="0" applyFont="1" applyBorder="1"/>
    <xf numFmtId="3" fontId="153" fillId="0" borderId="53" xfId="0" applyNumberFormat="1" applyFont="1" applyBorder="1" applyAlignment="1">
      <alignment horizontal="left"/>
    </xf>
    <xf numFmtId="0" fontId="121" fillId="0" borderId="10" xfId="0" applyFont="1" applyBorder="1" applyAlignment="1">
      <alignment horizontal="center"/>
    </xf>
    <xf numFmtId="0" fontId="110" fillId="0" borderId="13" xfId="0" applyFont="1" applyBorder="1"/>
    <xf numFmtId="0" fontId="89" fillId="0" borderId="39" xfId="0" applyFont="1" applyBorder="1"/>
    <xf numFmtId="0" fontId="92" fillId="0" borderId="39" xfId="0" applyFont="1" applyBorder="1"/>
    <xf numFmtId="0" fontId="294" fillId="0" borderId="113" xfId="4156" applyFont="1" applyBorder="1" applyAlignment="1">
      <alignment horizontal="left"/>
    </xf>
    <xf numFmtId="0" fontId="297" fillId="0" borderId="95" xfId="4156" applyFont="1" applyBorder="1"/>
    <xf numFmtId="0" fontId="310" fillId="0" borderId="201" xfId="4156" applyFont="1" applyBorder="1" applyAlignment="1">
      <alignment horizontal="center" wrapText="1"/>
    </xf>
    <xf numFmtId="0" fontId="297" fillId="0" borderId="262" xfId="4156" applyFont="1" applyBorder="1"/>
    <xf numFmtId="0" fontId="297" fillId="0" borderId="264" xfId="4156" applyFont="1" applyBorder="1"/>
    <xf numFmtId="0" fontId="297" fillId="0" borderId="96" xfId="4156" applyFont="1" applyBorder="1"/>
    <xf numFmtId="0" fontId="297" fillId="0" borderId="116" xfId="4156" applyFont="1" applyBorder="1"/>
    <xf numFmtId="0" fontId="297" fillId="0" borderId="97" xfId="4156" applyFont="1" applyBorder="1"/>
    <xf numFmtId="0" fontId="300" fillId="0" borderId="113" xfId="4156" applyFont="1" applyBorder="1" applyAlignment="1">
      <alignment horizontal="left"/>
    </xf>
    <xf numFmtId="0" fontId="296" fillId="0" borderId="0" xfId="4156" applyFont="1" applyAlignment="1">
      <alignment horizontal="left" shrinkToFit="1"/>
    </xf>
    <xf numFmtId="0" fontId="293" fillId="0" borderId="0" xfId="4156"/>
    <xf numFmtId="0" fontId="299" fillId="0" borderId="113" xfId="4156" applyFont="1" applyBorder="1" applyAlignment="1">
      <alignment horizontal="left"/>
    </xf>
    <xf numFmtId="0" fontId="301" fillId="0" borderId="113" xfId="4156" applyFont="1" applyBorder="1" applyAlignment="1">
      <alignment horizontal="left"/>
    </xf>
    <xf numFmtId="0" fontId="294" fillId="0" borderId="113" xfId="4156" applyFont="1" applyBorder="1" applyAlignment="1">
      <alignment horizontal="left" vertical="center"/>
    </xf>
    <xf numFmtId="0" fontId="296" fillId="0" borderId="0" xfId="4156" applyFont="1"/>
    <xf numFmtId="0" fontId="295" fillId="0" borderId="113" xfId="4156" applyFont="1" applyBorder="1" applyAlignment="1">
      <alignment horizontal="left" vertical="center"/>
    </xf>
    <xf numFmtId="0" fontId="297" fillId="0" borderId="115" xfId="4156" applyFont="1" applyBorder="1"/>
    <xf numFmtId="0" fontId="300" fillId="0" borderId="113" xfId="4156" applyFont="1" applyBorder="1" applyAlignment="1">
      <alignment horizontal="left" vertical="center"/>
    </xf>
    <xf numFmtId="0" fontId="104" fillId="0" borderId="39" xfId="0" applyFont="1" applyBorder="1"/>
    <xf numFmtId="0" fontId="104" fillId="0" borderId="39" xfId="0" applyFont="1" applyBorder="1" applyAlignment="1">
      <alignment horizontal="center"/>
    </xf>
    <xf numFmtId="0" fontId="0" fillId="0" borderId="64" xfId="0" applyBorder="1"/>
    <xf numFmtId="3" fontId="0" fillId="0" borderId="53" xfId="0" applyNumberFormat="1" applyBorder="1" applyAlignment="1">
      <alignment horizontal="center"/>
    </xf>
    <xf numFmtId="0" fontId="121" fillId="0" borderId="12" xfId="0" applyFont="1" applyBorder="1" applyAlignment="1">
      <alignment horizontal="left"/>
    </xf>
    <xf numFmtId="0" fontId="88" fillId="0" borderId="39" xfId="0" applyFont="1" applyBorder="1" applyAlignment="1">
      <alignment horizontal="center"/>
    </xf>
    <xf numFmtId="0" fontId="158" fillId="0" borderId="238" xfId="473" applyFont="1" applyBorder="1" applyAlignment="1">
      <alignment horizontal="left"/>
    </xf>
    <xf numFmtId="0" fontId="61" fillId="0" borderId="237" xfId="473" applyFont="1" applyBorder="1"/>
    <xf numFmtId="0" fontId="158" fillId="0" borderId="236" xfId="473" applyFont="1" applyBorder="1" applyAlignment="1">
      <alignment horizontal="left"/>
    </xf>
    <xf numFmtId="0" fontId="61" fillId="0" borderId="239" xfId="473" applyFont="1" applyBorder="1"/>
    <xf numFmtId="3" fontId="154" fillId="0" borderId="233" xfId="473" applyNumberFormat="1" applyFont="1" applyBorder="1" applyAlignment="1">
      <alignment horizontal="left"/>
    </xf>
    <xf numFmtId="0" fontId="61" fillId="0" borderId="242" xfId="473" applyFont="1" applyBorder="1"/>
    <xf numFmtId="0" fontId="93" fillId="0" borderId="0" xfId="0" applyFont="1" applyAlignment="1">
      <alignment vertical="top"/>
    </xf>
    <xf numFmtId="0" fontId="153" fillId="0" borderId="0" xfId="0" applyFont="1" applyAlignment="1">
      <alignment vertical="top"/>
    </xf>
    <xf numFmtId="0" fontId="157" fillId="0" borderId="0" xfId="473" applyFont="1" applyAlignment="1">
      <alignment horizontal="left" shrinkToFit="1"/>
    </xf>
    <xf numFmtId="0" fontId="51" fillId="0" borderId="221" xfId="262" applyBorder="1" applyAlignment="1">
      <alignment horizontal="left" wrapText="1"/>
    </xf>
    <xf numFmtId="0" fontId="154" fillId="0" borderId="82" xfId="473" applyFont="1" applyBorder="1" applyAlignment="1">
      <alignment horizontal="left"/>
    </xf>
    <xf numFmtId="0" fontId="154" fillId="0" borderId="241" xfId="473" applyFont="1" applyBorder="1" applyAlignment="1">
      <alignment horizontal="left"/>
    </xf>
    <xf numFmtId="0" fontId="61" fillId="0" borderId="234" xfId="473" applyFont="1" applyBorder="1"/>
    <xf numFmtId="3" fontId="154" fillId="0" borderId="221" xfId="473" applyNumberFormat="1" applyFont="1" applyBorder="1" applyAlignment="1">
      <alignment horizontal="left"/>
    </xf>
    <xf numFmtId="0" fontId="61" fillId="0" borderId="240" xfId="473" applyFont="1" applyBorder="1"/>
    <xf numFmtId="0" fontId="160" fillId="0" borderId="233" xfId="473" applyFont="1" applyBorder="1" applyAlignment="1">
      <alignment horizontal="left"/>
    </xf>
    <xf numFmtId="0" fontId="154" fillId="0" borderId="233" xfId="473" applyFont="1" applyBorder="1" applyAlignment="1">
      <alignment horizontal="left"/>
    </xf>
    <xf numFmtId="0" fontId="51" fillId="0" borderId="233" xfId="262" applyBorder="1" applyAlignment="1">
      <alignment horizontal="left"/>
    </xf>
    <xf numFmtId="0" fontId="158" fillId="0" borderId="33" xfId="473" applyFont="1" applyBorder="1" applyAlignment="1">
      <alignment horizontal="left"/>
    </xf>
    <xf numFmtId="0" fontId="61" fillId="0" borderId="11" xfId="473" applyFont="1" applyBorder="1"/>
    <xf numFmtId="0" fontId="170" fillId="0" borderId="33" xfId="278" applyFill="1" applyBorder="1" applyAlignment="1">
      <alignment horizontal="left"/>
    </xf>
    <xf numFmtId="0" fontId="161" fillId="0" borderId="33" xfId="473" applyFont="1" applyBorder="1" applyAlignment="1">
      <alignment horizontal="left" vertical="center"/>
    </xf>
    <xf numFmtId="0" fontId="61" fillId="0" borderId="35" xfId="473" applyFont="1" applyBorder="1"/>
    <xf numFmtId="0" fontId="154" fillId="0" borderId="33" xfId="473" applyFont="1" applyBorder="1" applyAlignment="1">
      <alignment horizontal="left"/>
    </xf>
    <xf numFmtId="0" fontId="160" fillId="0" borderId="33" xfId="473" applyFont="1" applyBorder="1" applyAlignment="1">
      <alignment horizontal="left"/>
    </xf>
    <xf numFmtId="0" fontId="161" fillId="0" borderId="0" xfId="0" applyFont="1"/>
    <xf numFmtId="0" fontId="154" fillId="0" borderId="0" xfId="0" applyFont="1"/>
    <xf numFmtId="0" fontId="157" fillId="0" borderId="203" xfId="0" applyFont="1" applyBorder="1"/>
    <xf numFmtId="0" fontId="161" fillId="0" borderId="113" xfId="0" applyFont="1" applyBorder="1" applyAlignment="1">
      <alignment horizontal="left" vertical="center"/>
    </xf>
    <xf numFmtId="0" fontId="161" fillId="0" borderId="115" xfId="0" applyFont="1" applyBorder="1" applyAlignment="1">
      <alignment horizontal="left" vertical="center"/>
    </xf>
    <xf numFmtId="0" fontId="51" fillId="0" borderId="201" xfId="262" applyBorder="1" applyAlignment="1">
      <alignment horizontal="left"/>
    </xf>
    <xf numFmtId="0" fontId="51" fillId="0" borderId="262" xfId="262" applyBorder="1" applyAlignment="1">
      <alignment horizontal="left"/>
    </xf>
    <xf numFmtId="0" fontId="157" fillId="0" borderId="203" xfId="0" applyFont="1" applyBorder="1" applyAlignment="1">
      <alignment horizontal="left"/>
    </xf>
    <xf numFmtId="0" fontId="158" fillId="0" borderId="113" xfId="0" applyFont="1" applyBorder="1" applyAlignment="1">
      <alignment horizontal="left"/>
    </xf>
    <xf numFmtId="0" fontId="158" fillId="0" borderId="95" xfId="0" applyFont="1" applyBorder="1" applyAlignment="1">
      <alignment horizontal="left"/>
    </xf>
    <xf numFmtId="0" fontId="158" fillId="0" borderId="115" xfId="0" applyFont="1" applyBorder="1" applyAlignment="1">
      <alignment horizontal="left"/>
    </xf>
    <xf numFmtId="0" fontId="154" fillId="0" borderId="204" xfId="0" applyFont="1" applyBorder="1" applyAlignment="1">
      <alignment horizontal="left"/>
    </xf>
    <xf numFmtId="0" fontId="154" fillId="0" borderId="263" xfId="0" applyFont="1" applyBorder="1" applyAlignment="1">
      <alignment horizontal="left"/>
    </xf>
    <xf numFmtId="0" fontId="291" fillId="0" borderId="204" xfId="0" applyFont="1" applyBorder="1" applyAlignment="1">
      <alignment horizontal="left"/>
    </xf>
    <xf numFmtId="0" fontId="291" fillId="0" borderId="263" xfId="0" applyFont="1" applyBorder="1" applyAlignment="1">
      <alignment horizontal="left"/>
    </xf>
    <xf numFmtId="0" fontId="154" fillId="0" borderId="116" xfId="0" applyFont="1" applyBorder="1" applyAlignment="1">
      <alignment horizontal="left"/>
    </xf>
    <xf numFmtId="0" fontId="154" fillId="0" borderId="203" xfId="0" applyFont="1" applyBorder="1" applyAlignment="1">
      <alignment horizontal="left"/>
    </xf>
    <xf numFmtId="0" fontId="154" fillId="0" borderId="256" xfId="0" applyFont="1" applyBorder="1" applyAlignment="1">
      <alignment horizontal="left"/>
    </xf>
    <xf numFmtId="0" fontId="159" fillId="0" borderId="0" xfId="0" applyFont="1" applyAlignment="1">
      <alignment horizontal="left"/>
    </xf>
    <xf numFmtId="0" fontId="154" fillId="0" borderId="0" xfId="0" applyFont="1" applyAlignment="1">
      <alignment horizontal="left"/>
    </xf>
    <xf numFmtId="0" fontId="136" fillId="0" borderId="203" xfId="0" applyFont="1" applyBorder="1"/>
    <xf numFmtId="0" fontId="0" fillId="0" borderId="0" xfId="0"/>
    <xf numFmtId="0" fontId="135" fillId="0" borderId="256" xfId="0" applyFont="1" applyBorder="1"/>
    <xf numFmtId="0" fontId="157" fillId="0" borderId="212" xfId="0" applyFont="1" applyBorder="1" applyAlignment="1">
      <alignment horizontal="left"/>
    </xf>
    <xf numFmtId="0" fontId="154" fillId="0" borderId="133" xfId="0" applyFont="1" applyBorder="1" applyAlignment="1">
      <alignment horizontal="left"/>
    </xf>
    <xf numFmtId="0" fontId="161" fillId="0" borderId="247" xfId="473" applyFont="1" applyBorder="1" applyAlignment="1">
      <alignment horizontal="left" vertical="center"/>
    </xf>
    <xf numFmtId="0" fontId="61" fillId="0" borderId="249" xfId="473" applyFont="1" applyBorder="1"/>
    <xf numFmtId="0" fontId="61" fillId="0" borderId="248" xfId="473" applyFont="1" applyBorder="1"/>
    <xf numFmtId="0" fontId="158" fillId="0" borderId="247" xfId="473" applyFont="1" applyBorder="1" applyAlignment="1">
      <alignment horizontal="left"/>
    </xf>
    <xf numFmtId="0" fontId="170" fillId="0" borderId="247" xfId="278" applyBorder="1" applyAlignment="1">
      <alignment horizontal="left"/>
    </xf>
    <xf numFmtId="0" fontId="154" fillId="0" borderId="247" xfId="473" applyFont="1" applyBorder="1" applyAlignment="1">
      <alignment horizontal="left"/>
    </xf>
    <xf numFmtId="0" fontId="153" fillId="0" borderId="0" xfId="0" applyFont="1"/>
    <xf numFmtId="0" fontId="88" fillId="0" borderId="0" xfId="0" applyFont="1"/>
    <xf numFmtId="0" fontId="134" fillId="0" borderId="0" xfId="0" applyFont="1"/>
    <xf numFmtId="0" fontId="136" fillId="0" borderId="0" xfId="0" applyFont="1"/>
    <xf numFmtId="0" fontId="139" fillId="0" borderId="0" xfId="0" applyFont="1"/>
    <xf numFmtId="0" fontId="136" fillId="0" borderId="212" xfId="0" applyFont="1" applyBorder="1"/>
    <xf numFmtId="0" fontId="136" fillId="0" borderId="213" xfId="0" applyFont="1" applyBorder="1"/>
    <xf numFmtId="0" fontId="110" fillId="0" borderId="195" xfId="0" applyFont="1" applyBorder="1"/>
    <xf numFmtId="0" fontId="153" fillId="0" borderId="195" xfId="0" applyFont="1" applyBorder="1"/>
    <xf numFmtId="0" fontId="104" fillId="0" borderId="41" xfId="0" applyFont="1" applyBorder="1" applyAlignment="1">
      <alignment horizontal="left" vertical="center"/>
    </xf>
    <xf numFmtId="0" fontId="153" fillId="0" borderId="42" xfId="0" applyFont="1" applyBorder="1" applyAlignment="1">
      <alignment horizontal="left" vertical="center"/>
    </xf>
    <xf numFmtId="0" fontId="153" fillId="0" borderId="65" xfId="0" applyFont="1" applyBorder="1" applyAlignment="1">
      <alignment horizontal="left" vertical="center"/>
    </xf>
    <xf numFmtId="0" fontId="51" fillId="0" borderId="0" xfId="262" applyNumberFormat="1" applyFill="1" applyBorder="1" applyAlignment="1" applyProtection="1"/>
    <xf numFmtId="3" fontId="0" fillId="0" borderId="0" xfId="0" applyNumberFormat="1" applyAlignment="1">
      <alignment horizontal="center"/>
    </xf>
    <xf numFmtId="0" fontId="61" fillId="33" borderId="0" xfId="0" applyFont="1" applyFill="1"/>
    <xf numFmtId="0" fontId="61" fillId="38" borderId="0" xfId="0" applyFont="1" applyFill="1"/>
  </cellXfs>
  <cellStyles count="4375">
    <cellStyle name="20 % – Zvýraznění1 2" xfId="1" xr:uid="{00000000-0005-0000-0000-000000000000}"/>
    <cellStyle name="20 % – Zvýraznění1 2 2" xfId="2" xr:uid="{00000000-0005-0000-0000-000001000000}"/>
    <cellStyle name="20 % – Zvýraznění1 2 3" xfId="3" xr:uid="{00000000-0005-0000-0000-000002000000}"/>
    <cellStyle name="20 % – Zvýraznění1 2 4" xfId="4" xr:uid="{00000000-0005-0000-0000-000003000000}"/>
    <cellStyle name="20 % – Zvýraznění1 2 5" xfId="5" xr:uid="{00000000-0005-0000-0000-000004000000}"/>
    <cellStyle name="20 % – Zvýraznění1 2 6" xfId="6" xr:uid="{00000000-0005-0000-0000-000005000000}"/>
    <cellStyle name="20 % – Zvýraznění1 2 7" xfId="7" xr:uid="{00000000-0005-0000-0000-000006000000}"/>
    <cellStyle name="20 % – Zvýraznění1 3" xfId="8" xr:uid="{00000000-0005-0000-0000-000007000000}"/>
    <cellStyle name="20 % – Zvýraznění1 4" xfId="9" xr:uid="{00000000-0005-0000-0000-000008000000}"/>
    <cellStyle name="20 % – Zvýraznění1 5" xfId="10" xr:uid="{00000000-0005-0000-0000-000009000000}"/>
    <cellStyle name="20 % – Zvýraznění1 6" xfId="11" xr:uid="{00000000-0005-0000-0000-00000A000000}"/>
    <cellStyle name="20 % – Zvýraznění1 7" xfId="12" xr:uid="{00000000-0005-0000-0000-00000B000000}"/>
    <cellStyle name="20 % – Zvýraznění2 2" xfId="13" xr:uid="{00000000-0005-0000-0000-00000C000000}"/>
    <cellStyle name="20 % – Zvýraznění2 2 2" xfId="14" xr:uid="{00000000-0005-0000-0000-00000D000000}"/>
    <cellStyle name="20 % – Zvýraznění2 2 3" xfId="15" xr:uid="{00000000-0005-0000-0000-00000E000000}"/>
    <cellStyle name="20 % – Zvýraznění2 2 4" xfId="16" xr:uid="{00000000-0005-0000-0000-00000F000000}"/>
    <cellStyle name="20 % – Zvýraznění2 2 5" xfId="17" xr:uid="{00000000-0005-0000-0000-000010000000}"/>
    <cellStyle name="20 % – Zvýraznění2 2 6" xfId="18" xr:uid="{00000000-0005-0000-0000-000011000000}"/>
    <cellStyle name="20 % – Zvýraznění2 2 7" xfId="19" xr:uid="{00000000-0005-0000-0000-000012000000}"/>
    <cellStyle name="20 % – Zvýraznění2 3" xfId="20" xr:uid="{00000000-0005-0000-0000-000013000000}"/>
    <cellStyle name="20 % – Zvýraznění2 4" xfId="21" xr:uid="{00000000-0005-0000-0000-000014000000}"/>
    <cellStyle name="20 % – Zvýraznění2 5" xfId="22" xr:uid="{00000000-0005-0000-0000-000015000000}"/>
    <cellStyle name="20 % – Zvýraznění2 6" xfId="23" xr:uid="{00000000-0005-0000-0000-000016000000}"/>
    <cellStyle name="20 % – Zvýraznění2 7" xfId="24" xr:uid="{00000000-0005-0000-0000-000017000000}"/>
    <cellStyle name="20 % – Zvýraznění3 2" xfId="25" xr:uid="{00000000-0005-0000-0000-000018000000}"/>
    <cellStyle name="20 % – Zvýraznění3 2 2" xfId="26" xr:uid="{00000000-0005-0000-0000-000019000000}"/>
    <cellStyle name="20 % – Zvýraznění3 2 3" xfId="27" xr:uid="{00000000-0005-0000-0000-00001A000000}"/>
    <cellStyle name="20 % – Zvýraznění3 2 4" xfId="28" xr:uid="{00000000-0005-0000-0000-00001B000000}"/>
    <cellStyle name="20 % – Zvýraznění3 2 5" xfId="29" xr:uid="{00000000-0005-0000-0000-00001C000000}"/>
    <cellStyle name="20 % – Zvýraznění3 2 6" xfId="30" xr:uid="{00000000-0005-0000-0000-00001D000000}"/>
    <cellStyle name="20 % – Zvýraznění3 2 7" xfId="31" xr:uid="{00000000-0005-0000-0000-00001E000000}"/>
    <cellStyle name="20 % – Zvýraznění3 3" xfId="32" xr:uid="{00000000-0005-0000-0000-00001F000000}"/>
    <cellStyle name="20 % – Zvýraznění3 4" xfId="33" xr:uid="{00000000-0005-0000-0000-000020000000}"/>
    <cellStyle name="20 % – Zvýraznění3 5" xfId="34" xr:uid="{00000000-0005-0000-0000-000021000000}"/>
    <cellStyle name="20 % – Zvýraznění3 6" xfId="35" xr:uid="{00000000-0005-0000-0000-000022000000}"/>
    <cellStyle name="20 % – Zvýraznění3 7" xfId="36" xr:uid="{00000000-0005-0000-0000-000023000000}"/>
    <cellStyle name="20 % – Zvýraznění4 2" xfId="37" xr:uid="{00000000-0005-0000-0000-000024000000}"/>
    <cellStyle name="20 % – Zvýraznění4 2 2" xfId="38" xr:uid="{00000000-0005-0000-0000-000025000000}"/>
    <cellStyle name="20 % – Zvýraznění4 2 3" xfId="39" xr:uid="{00000000-0005-0000-0000-000026000000}"/>
    <cellStyle name="20 % – Zvýraznění4 2 4" xfId="40" xr:uid="{00000000-0005-0000-0000-000027000000}"/>
    <cellStyle name="20 % – Zvýraznění4 2 5" xfId="41" xr:uid="{00000000-0005-0000-0000-000028000000}"/>
    <cellStyle name="20 % – Zvýraznění4 2 6" xfId="42" xr:uid="{00000000-0005-0000-0000-000029000000}"/>
    <cellStyle name="20 % – Zvýraznění4 2 7" xfId="43" xr:uid="{00000000-0005-0000-0000-00002A000000}"/>
    <cellStyle name="20 % – Zvýraznění4 3" xfId="44" xr:uid="{00000000-0005-0000-0000-00002B000000}"/>
    <cellStyle name="20 % – Zvýraznění4 4" xfId="45" xr:uid="{00000000-0005-0000-0000-00002C000000}"/>
    <cellStyle name="20 % – Zvýraznění4 5" xfId="46" xr:uid="{00000000-0005-0000-0000-00002D000000}"/>
    <cellStyle name="20 % – Zvýraznění4 6" xfId="47" xr:uid="{00000000-0005-0000-0000-00002E000000}"/>
    <cellStyle name="20 % – Zvýraznění4 7" xfId="48" xr:uid="{00000000-0005-0000-0000-00002F000000}"/>
    <cellStyle name="20 % – Zvýraznění5 2" xfId="49" xr:uid="{00000000-0005-0000-0000-000030000000}"/>
    <cellStyle name="20 % – Zvýraznění5 2 2" xfId="50" xr:uid="{00000000-0005-0000-0000-000031000000}"/>
    <cellStyle name="20 % – Zvýraznění5 2 3" xfId="51" xr:uid="{00000000-0005-0000-0000-000032000000}"/>
    <cellStyle name="20 % – Zvýraznění5 2 4" xfId="52" xr:uid="{00000000-0005-0000-0000-000033000000}"/>
    <cellStyle name="20 % – Zvýraznění5 2 5" xfId="53" xr:uid="{00000000-0005-0000-0000-000034000000}"/>
    <cellStyle name="20 % – Zvýraznění5 2 6" xfId="54" xr:uid="{00000000-0005-0000-0000-000035000000}"/>
    <cellStyle name="20 % – Zvýraznění5 2 7" xfId="55" xr:uid="{00000000-0005-0000-0000-000036000000}"/>
    <cellStyle name="20 % – Zvýraznění5 3" xfId="56" xr:uid="{00000000-0005-0000-0000-000037000000}"/>
    <cellStyle name="20 % – Zvýraznění5 4" xfId="57" xr:uid="{00000000-0005-0000-0000-000038000000}"/>
    <cellStyle name="20 % – Zvýraznění5 5" xfId="58" xr:uid="{00000000-0005-0000-0000-000039000000}"/>
    <cellStyle name="20 % – Zvýraznění5 6" xfId="59" xr:uid="{00000000-0005-0000-0000-00003A000000}"/>
    <cellStyle name="20 % – Zvýraznění5 7" xfId="60" xr:uid="{00000000-0005-0000-0000-00003B000000}"/>
    <cellStyle name="20 % – Zvýraznění6 2" xfId="61" xr:uid="{00000000-0005-0000-0000-00003C000000}"/>
    <cellStyle name="20 % – Zvýraznění6 2 2" xfId="62" xr:uid="{00000000-0005-0000-0000-00003D000000}"/>
    <cellStyle name="20 % – Zvýraznění6 2 3" xfId="63" xr:uid="{00000000-0005-0000-0000-00003E000000}"/>
    <cellStyle name="20 % – Zvýraznění6 2 4" xfId="64" xr:uid="{00000000-0005-0000-0000-00003F000000}"/>
    <cellStyle name="20 % – Zvýraznění6 2 5" xfId="65" xr:uid="{00000000-0005-0000-0000-000040000000}"/>
    <cellStyle name="20 % – Zvýraznění6 2 6" xfId="66" xr:uid="{00000000-0005-0000-0000-000041000000}"/>
    <cellStyle name="20 % – Zvýraznění6 2 7" xfId="67" xr:uid="{00000000-0005-0000-0000-000042000000}"/>
    <cellStyle name="20 % – Zvýraznění6 3" xfId="68" xr:uid="{00000000-0005-0000-0000-000043000000}"/>
    <cellStyle name="20 % – Zvýraznění6 4" xfId="69" xr:uid="{00000000-0005-0000-0000-000044000000}"/>
    <cellStyle name="20 % – Zvýraznění6 5" xfId="70" xr:uid="{00000000-0005-0000-0000-000045000000}"/>
    <cellStyle name="20 % – Zvýraznění6 6" xfId="71" xr:uid="{00000000-0005-0000-0000-000046000000}"/>
    <cellStyle name="20 % – Zvýraznění6 7" xfId="72" xr:uid="{00000000-0005-0000-0000-000047000000}"/>
    <cellStyle name="40 % – Zvýraznění1 2" xfId="73" xr:uid="{00000000-0005-0000-0000-000048000000}"/>
    <cellStyle name="40 % – Zvýraznění1 2 2" xfId="74" xr:uid="{00000000-0005-0000-0000-000049000000}"/>
    <cellStyle name="40 % – Zvýraznění1 2 3" xfId="75" xr:uid="{00000000-0005-0000-0000-00004A000000}"/>
    <cellStyle name="40 % – Zvýraznění1 2 4" xfId="76" xr:uid="{00000000-0005-0000-0000-00004B000000}"/>
    <cellStyle name="40 % – Zvýraznění1 2 5" xfId="77" xr:uid="{00000000-0005-0000-0000-00004C000000}"/>
    <cellStyle name="40 % – Zvýraznění1 2 6" xfId="78" xr:uid="{00000000-0005-0000-0000-00004D000000}"/>
    <cellStyle name="40 % – Zvýraznění1 2 7" xfId="79" xr:uid="{00000000-0005-0000-0000-00004E000000}"/>
    <cellStyle name="40 % – Zvýraznění1 3" xfId="80" xr:uid="{00000000-0005-0000-0000-00004F000000}"/>
    <cellStyle name="40 % – Zvýraznění1 4" xfId="81" xr:uid="{00000000-0005-0000-0000-000050000000}"/>
    <cellStyle name="40 % – Zvýraznění1 5" xfId="82" xr:uid="{00000000-0005-0000-0000-000051000000}"/>
    <cellStyle name="40 % – Zvýraznění1 6" xfId="83" xr:uid="{00000000-0005-0000-0000-000052000000}"/>
    <cellStyle name="40 % – Zvýraznění1 7" xfId="84" xr:uid="{00000000-0005-0000-0000-000053000000}"/>
    <cellStyle name="40 % – Zvýraznění2 2" xfId="85" xr:uid="{00000000-0005-0000-0000-000054000000}"/>
    <cellStyle name="40 % – Zvýraznění2 2 2" xfId="86" xr:uid="{00000000-0005-0000-0000-000055000000}"/>
    <cellStyle name="40 % – Zvýraznění2 2 3" xfId="87" xr:uid="{00000000-0005-0000-0000-000056000000}"/>
    <cellStyle name="40 % – Zvýraznění2 2 4" xfId="88" xr:uid="{00000000-0005-0000-0000-000057000000}"/>
    <cellStyle name="40 % – Zvýraznění2 2 5" xfId="89" xr:uid="{00000000-0005-0000-0000-000058000000}"/>
    <cellStyle name="40 % – Zvýraznění2 2 6" xfId="90" xr:uid="{00000000-0005-0000-0000-000059000000}"/>
    <cellStyle name="40 % – Zvýraznění2 2 7" xfId="91" xr:uid="{00000000-0005-0000-0000-00005A000000}"/>
    <cellStyle name="40 % – Zvýraznění2 3" xfId="92" xr:uid="{00000000-0005-0000-0000-00005B000000}"/>
    <cellStyle name="40 % – Zvýraznění2 4" xfId="93" xr:uid="{00000000-0005-0000-0000-00005C000000}"/>
    <cellStyle name="40 % – Zvýraznění2 5" xfId="94" xr:uid="{00000000-0005-0000-0000-00005D000000}"/>
    <cellStyle name="40 % – Zvýraznění2 6" xfId="95" xr:uid="{00000000-0005-0000-0000-00005E000000}"/>
    <cellStyle name="40 % – Zvýraznění2 7" xfId="96" xr:uid="{00000000-0005-0000-0000-00005F000000}"/>
    <cellStyle name="40 % – Zvýraznění3 2" xfId="97" xr:uid="{00000000-0005-0000-0000-000060000000}"/>
    <cellStyle name="40 % – Zvýraznění3 2 2" xfId="98" xr:uid="{00000000-0005-0000-0000-000061000000}"/>
    <cellStyle name="40 % – Zvýraznění3 2 3" xfId="99" xr:uid="{00000000-0005-0000-0000-000062000000}"/>
    <cellStyle name="40 % – Zvýraznění3 2 4" xfId="100" xr:uid="{00000000-0005-0000-0000-000063000000}"/>
    <cellStyle name="40 % – Zvýraznění3 2 5" xfId="101" xr:uid="{00000000-0005-0000-0000-000064000000}"/>
    <cellStyle name="40 % – Zvýraznění3 2 6" xfId="102" xr:uid="{00000000-0005-0000-0000-000065000000}"/>
    <cellStyle name="40 % – Zvýraznění3 2 7" xfId="103" xr:uid="{00000000-0005-0000-0000-000066000000}"/>
    <cellStyle name="40 % – Zvýraznění3 3" xfId="104" xr:uid="{00000000-0005-0000-0000-000067000000}"/>
    <cellStyle name="40 % – Zvýraznění3 4" xfId="105" xr:uid="{00000000-0005-0000-0000-000068000000}"/>
    <cellStyle name="40 % – Zvýraznění3 5" xfId="106" xr:uid="{00000000-0005-0000-0000-000069000000}"/>
    <cellStyle name="40 % – Zvýraznění3 6" xfId="107" xr:uid="{00000000-0005-0000-0000-00006A000000}"/>
    <cellStyle name="40 % – Zvýraznění3 7" xfId="108" xr:uid="{00000000-0005-0000-0000-00006B000000}"/>
    <cellStyle name="40 % – Zvýraznění4 2" xfId="109" xr:uid="{00000000-0005-0000-0000-00006C000000}"/>
    <cellStyle name="40 % – Zvýraznění4 2 2" xfId="110" xr:uid="{00000000-0005-0000-0000-00006D000000}"/>
    <cellStyle name="40 % – Zvýraznění4 2 3" xfId="111" xr:uid="{00000000-0005-0000-0000-00006E000000}"/>
    <cellStyle name="40 % – Zvýraznění4 2 4" xfId="112" xr:uid="{00000000-0005-0000-0000-00006F000000}"/>
    <cellStyle name="40 % – Zvýraznění4 2 5" xfId="113" xr:uid="{00000000-0005-0000-0000-000070000000}"/>
    <cellStyle name="40 % – Zvýraznění4 2 6" xfId="114" xr:uid="{00000000-0005-0000-0000-000071000000}"/>
    <cellStyle name="40 % – Zvýraznění4 2 7" xfId="115" xr:uid="{00000000-0005-0000-0000-000072000000}"/>
    <cellStyle name="40 % – Zvýraznění4 3" xfId="116" xr:uid="{00000000-0005-0000-0000-000073000000}"/>
    <cellStyle name="40 % – Zvýraznění4 4" xfId="117" xr:uid="{00000000-0005-0000-0000-000074000000}"/>
    <cellStyle name="40 % – Zvýraznění4 5" xfId="118" xr:uid="{00000000-0005-0000-0000-000075000000}"/>
    <cellStyle name="40 % – Zvýraznění4 6" xfId="119" xr:uid="{00000000-0005-0000-0000-000076000000}"/>
    <cellStyle name="40 % – Zvýraznění4 7" xfId="120" xr:uid="{00000000-0005-0000-0000-000077000000}"/>
    <cellStyle name="40 % – Zvýraznění5 2" xfId="121" xr:uid="{00000000-0005-0000-0000-000078000000}"/>
    <cellStyle name="40 % – Zvýraznění5 2 2" xfId="122" xr:uid="{00000000-0005-0000-0000-000079000000}"/>
    <cellStyle name="40 % – Zvýraznění5 2 3" xfId="123" xr:uid="{00000000-0005-0000-0000-00007A000000}"/>
    <cellStyle name="40 % – Zvýraznění5 2 4" xfId="124" xr:uid="{00000000-0005-0000-0000-00007B000000}"/>
    <cellStyle name="40 % – Zvýraznění5 2 5" xfId="125" xr:uid="{00000000-0005-0000-0000-00007C000000}"/>
    <cellStyle name="40 % – Zvýraznění5 2 6" xfId="126" xr:uid="{00000000-0005-0000-0000-00007D000000}"/>
    <cellStyle name="40 % – Zvýraznění5 2 7" xfId="127" xr:uid="{00000000-0005-0000-0000-00007E000000}"/>
    <cellStyle name="40 % – Zvýraznění5 3" xfId="128" xr:uid="{00000000-0005-0000-0000-00007F000000}"/>
    <cellStyle name="40 % – Zvýraznění5 4" xfId="129" xr:uid="{00000000-0005-0000-0000-000080000000}"/>
    <cellStyle name="40 % – Zvýraznění5 5" xfId="130" xr:uid="{00000000-0005-0000-0000-000081000000}"/>
    <cellStyle name="40 % – Zvýraznění5 6" xfId="131" xr:uid="{00000000-0005-0000-0000-000082000000}"/>
    <cellStyle name="40 % – Zvýraznění5 7" xfId="132" xr:uid="{00000000-0005-0000-0000-000083000000}"/>
    <cellStyle name="40 % – Zvýraznění6 2" xfId="133" xr:uid="{00000000-0005-0000-0000-000084000000}"/>
    <cellStyle name="40 % – Zvýraznění6 2 2" xfId="134" xr:uid="{00000000-0005-0000-0000-000085000000}"/>
    <cellStyle name="40 % – Zvýraznění6 2 3" xfId="135" xr:uid="{00000000-0005-0000-0000-000086000000}"/>
    <cellStyle name="40 % – Zvýraznění6 2 4" xfId="136" xr:uid="{00000000-0005-0000-0000-000087000000}"/>
    <cellStyle name="40 % – Zvýraznění6 2 5" xfId="137" xr:uid="{00000000-0005-0000-0000-000088000000}"/>
    <cellStyle name="40 % – Zvýraznění6 2 6" xfId="138" xr:uid="{00000000-0005-0000-0000-000089000000}"/>
    <cellStyle name="40 % – Zvýraznění6 2 7" xfId="139" xr:uid="{00000000-0005-0000-0000-00008A000000}"/>
    <cellStyle name="40 % – Zvýraznění6 3" xfId="140" xr:uid="{00000000-0005-0000-0000-00008B000000}"/>
    <cellStyle name="40 % – Zvýraznění6 4" xfId="141" xr:uid="{00000000-0005-0000-0000-00008C000000}"/>
    <cellStyle name="40 % – Zvýraznění6 5" xfId="142" xr:uid="{00000000-0005-0000-0000-00008D000000}"/>
    <cellStyle name="40 % – Zvýraznění6 6" xfId="143" xr:uid="{00000000-0005-0000-0000-00008E000000}"/>
    <cellStyle name="40 % – Zvýraznění6 7" xfId="144" xr:uid="{00000000-0005-0000-0000-00008F000000}"/>
    <cellStyle name="60 % – Zvýraznění1 2" xfId="145" xr:uid="{00000000-0005-0000-0000-000090000000}"/>
    <cellStyle name="60 % – Zvýraznění1 2 2" xfId="146" xr:uid="{00000000-0005-0000-0000-000091000000}"/>
    <cellStyle name="60 % – Zvýraznění1 2 3" xfId="147" xr:uid="{00000000-0005-0000-0000-000092000000}"/>
    <cellStyle name="60 % – Zvýraznění1 2 4" xfId="148" xr:uid="{00000000-0005-0000-0000-000093000000}"/>
    <cellStyle name="60 % – Zvýraznění1 2 5" xfId="149" xr:uid="{00000000-0005-0000-0000-000094000000}"/>
    <cellStyle name="60 % – Zvýraznění1 2 6" xfId="150" xr:uid="{00000000-0005-0000-0000-000095000000}"/>
    <cellStyle name="60 % – Zvýraznění1 2 7" xfId="151" xr:uid="{00000000-0005-0000-0000-000096000000}"/>
    <cellStyle name="60 % – Zvýraznění1 3" xfId="152" xr:uid="{00000000-0005-0000-0000-000097000000}"/>
    <cellStyle name="60 % – Zvýraznění1 4" xfId="153" xr:uid="{00000000-0005-0000-0000-000098000000}"/>
    <cellStyle name="60 % – Zvýraznění1 5" xfId="154" xr:uid="{00000000-0005-0000-0000-000099000000}"/>
    <cellStyle name="60 % – Zvýraznění1 6" xfId="155" xr:uid="{00000000-0005-0000-0000-00009A000000}"/>
    <cellStyle name="60 % – Zvýraznění1 7" xfId="156" xr:uid="{00000000-0005-0000-0000-00009B000000}"/>
    <cellStyle name="60 % – Zvýraznění2 2" xfId="157" xr:uid="{00000000-0005-0000-0000-00009C000000}"/>
    <cellStyle name="60 % – Zvýraznění2 2 2" xfId="158" xr:uid="{00000000-0005-0000-0000-00009D000000}"/>
    <cellStyle name="60 % – Zvýraznění2 2 3" xfId="159" xr:uid="{00000000-0005-0000-0000-00009E000000}"/>
    <cellStyle name="60 % – Zvýraznění2 2 4" xfId="160" xr:uid="{00000000-0005-0000-0000-00009F000000}"/>
    <cellStyle name="60 % – Zvýraznění2 2 5" xfId="161" xr:uid="{00000000-0005-0000-0000-0000A0000000}"/>
    <cellStyle name="60 % – Zvýraznění2 2 6" xfId="162" xr:uid="{00000000-0005-0000-0000-0000A1000000}"/>
    <cellStyle name="60 % – Zvýraznění2 2 7" xfId="163" xr:uid="{00000000-0005-0000-0000-0000A2000000}"/>
    <cellStyle name="60 % – Zvýraznění2 3" xfId="164" xr:uid="{00000000-0005-0000-0000-0000A3000000}"/>
    <cellStyle name="60 % – Zvýraznění2 4" xfId="165" xr:uid="{00000000-0005-0000-0000-0000A4000000}"/>
    <cellStyle name="60 % – Zvýraznění2 5" xfId="166" xr:uid="{00000000-0005-0000-0000-0000A5000000}"/>
    <cellStyle name="60 % – Zvýraznění2 6" xfId="167" xr:uid="{00000000-0005-0000-0000-0000A6000000}"/>
    <cellStyle name="60 % – Zvýraznění2 7" xfId="168" xr:uid="{00000000-0005-0000-0000-0000A7000000}"/>
    <cellStyle name="60 % – Zvýraznění3 2" xfId="169" xr:uid="{00000000-0005-0000-0000-0000A8000000}"/>
    <cellStyle name="60 % – Zvýraznění3 2 2" xfId="170" xr:uid="{00000000-0005-0000-0000-0000A9000000}"/>
    <cellStyle name="60 % – Zvýraznění3 2 3" xfId="171" xr:uid="{00000000-0005-0000-0000-0000AA000000}"/>
    <cellStyle name="60 % – Zvýraznění3 2 4" xfId="172" xr:uid="{00000000-0005-0000-0000-0000AB000000}"/>
    <cellStyle name="60 % – Zvýraznění3 2 5" xfId="173" xr:uid="{00000000-0005-0000-0000-0000AC000000}"/>
    <cellStyle name="60 % – Zvýraznění3 2 6" xfId="174" xr:uid="{00000000-0005-0000-0000-0000AD000000}"/>
    <cellStyle name="60 % – Zvýraznění3 2 7" xfId="175" xr:uid="{00000000-0005-0000-0000-0000AE000000}"/>
    <cellStyle name="60 % – Zvýraznění3 3" xfId="176" xr:uid="{00000000-0005-0000-0000-0000AF000000}"/>
    <cellStyle name="60 % – Zvýraznění3 4" xfId="177" xr:uid="{00000000-0005-0000-0000-0000B0000000}"/>
    <cellStyle name="60 % – Zvýraznění3 5" xfId="178" xr:uid="{00000000-0005-0000-0000-0000B1000000}"/>
    <cellStyle name="60 % – Zvýraznění3 6" xfId="179" xr:uid="{00000000-0005-0000-0000-0000B2000000}"/>
    <cellStyle name="60 % – Zvýraznění3 7" xfId="180" xr:uid="{00000000-0005-0000-0000-0000B3000000}"/>
    <cellStyle name="60 % – Zvýraznění4 2" xfId="181" xr:uid="{00000000-0005-0000-0000-0000B4000000}"/>
    <cellStyle name="60 % – Zvýraznění4 2 2" xfId="182" xr:uid="{00000000-0005-0000-0000-0000B5000000}"/>
    <cellStyle name="60 % – Zvýraznění4 2 3" xfId="183" xr:uid="{00000000-0005-0000-0000-0000B6000000}"/>
    <cellStyle name="60 % – Zvýraznění4 2 4" xfId="184" xr:uid="{00000000-0005-0000-0000-0000B7000000}"/>
    <cellStyle name="60 % – Zvýraznění4 2 5" xfId="185" xr:uid="{00000000-0005-0000-0000-0000B8000000}"/>
    <cellStyle name="60 % – Zvýraznění4 2 6" xfId="186" xr:uid="{00000000-0005-0000-0000-0000B9000000}"/>
    <cellStyle name="60 % – Zvýraznění4 2 7" xfId="187" xr:uid="{00000000-0005-0000-0000-0000BA000000}"/>
    <cellStyle name="60 % – Zvýraznění4 3" xfId="188" xr:uid="{00000000-0005-0000-0000-0000BB000000}"/>
    <cellStyle name="60 % – Zvýraznění4 4" xfId="189" xr:uid="{00000000-0005-0000-0000-0000BC000000}"/>
    <cellStyle name="60 % – Zvýraznění4 5" xfId="190" xr:uid="{00000000-0005-0000-0000-0000BD000000}"/>
    <cellStyle name="60 % – Zvýraznění4 6" xfId="191" xr:uid="{00000000-0005-0000-0000-0000BE000000}"/>
    <cellStyle name="60 % – Zvýraznění4 7" xfId="192" xr:uid="{00000000-0005-0000-0000-0000BF000000}"/>
    <cellStyle name="60 % – Zvýraznění5 2" xfId="193" xr:uid="{00000000-0005-0000-0000-0000C0000000}"/>
    <cellStyle name="60 % – Zvýraznění5 2 2" xfId="194" xr:uid="{00000000-0005-0000-0000-0000C1000000}"/>
    <cellStyle name="60 % – Zvýraznění5 2 3" xfId="195" xr:uid="{00000000-0005-0000-0000-0000C2000000}"/>
    <cellStyle name="60 % – Zvýraznění5 2 4" xfId="196" xr:uid="{00000000-0005-0000-0000-0000C3000000}"/>
    <cellStyle name="60 % – Zvýraznění5 2 5" xfId="197" xr:uid="{00000000-0005-0000-0000-0000C4000000}"/>
    <cellStyle name="60 % – Zvýraznění5 2 6" xfId="198" xr:uid="{00000000-0005-0000-0000-0000C5000000}"/>
    <cellStyle name="60 % – Zvýraznění5 2 7" xfId="199" xr:uid="{00000000-0005-0000-0000-0000C6000000}"/>
    <cellStyle name="60 % – Zvýraznění5 3" xfId="200" xr:uid="{00000000-0005-0000-0000-0000C7000000}"/>
    <cellStyle name="60 % – Zvýraznění5 4" xfId="201" xr:uid="{00000000-0005-0000-0000-0000C8000000}"/>
    <cellStyle name="60 % – Zvýraznění5 5" xfId="202" xr:uid="{00000000-0005-0000-0000-0000C9000000}"/>
    <cellStyle name="60 % – Zvýraznění5 6" xfId="203" xr:uid="{00000000-0005-0000-0000-0000CA000000}"/>
    <cellStyle name="60 % – Zvýraznění5 7" xfId="204" xr:uid="{00000000-0005-0000-0000-0000CB000000}"/>
    <cellStyle name="60 % – Zvýraznění6 2" xfId="205" xr:uid="{00000000-0005-0000-0000-0000CC000000}"/>
    <cellStyle name="60 % – Zvýraznění6 2 2" xfId="206" xr:uid="{00000000-0005-0000-0000-0000CD000000}"/>
    <cellStyle name="60 % – Zvýraznění6 2 3" xfId="207" xr:uid="{00000000-0005-0000-0000-0000CE000000}"/>
    <cellStyle name="60 % – Zvýraznění6 2 4" xfId="208" xr:uid="{00000000-0005-0000-0000-0000CF000000}"/>
    <cellStyle name="60 % – Zvýraznění6 2 5" xfId="209" xr:uid="{00000000-0005-0000-0000-0000D0000000}"/>
    <cellStyle name="60 % – Zvýraznění6 2 6" xfId="210" xr:uid="{00000000-0005-0000-0000-0000D1000000}"/>
    <cellStyle name="60 % – Zvýraznění6 2 7" xfId="211" xr:uid="{00000000-0005-0000-0000-0000D2000000}"/>
    <cellStyle name="60 % – Zvýraznění6 3" xfId="212" xr:uid="{00000000-0005-0000-0000-0000D3000000}"/>
    <cellStyle name="60 % – Zvýraznění6 4" xfId="213" xr:uid="{00000000-0005-0000-0000-0000D4000000}"/>
    <cellStyle name="60 % – Zvýraznění6 5" xfId="214" xr:uid="{00000000-0005-0000-0000-0000D5000000}"/>
    <cellStyle name="60 % – Zvýraznění6 6" xfId="215" xr:uid="{00000000-0005-0000-0000-0000D6000000}"/>
    <cellStyle name="60 % – Zvýraznění6 7" xfId="216" xr:uid="{00000000-0005-0000-0000-0000D7000000}"/>
    <cellStyle name="Accent" xfId="1302" xr:uid="{9A514B8A-4901-4151-A716-36655133F73A}"/>
    <cellStyle name="Accent 1" xfId="1303" xr:uid="{0DA02135-6D89-4FEE-9685-D6AB81D52D3B}"/>
    <cellStyle name="Accent 2" xfId="1304" xr:uid="{0727320A-2144-46FF-AE9C-66321078ABE0}"/>
    <cellStyle name="Accent 3" xfId="1305" xr:uid="{8E5D7F3B-648F-4262-87CB-F27D875CEB41}"/>
    <cellStyle name="Bad" xfId="1306" xr:uid="{DD18DB2B-0E4C-4FA4-AA1B-D469577DF1E8}"/>
    <cellStyle name="Celkem 2" xfId="217" xr:uid="{00000000-0005-0000-0000-0000D8000000}"/>
    <cellStyle name="Celkem 2 2" xfId="218" xr:uid="{00000000-0005-0000-0000-0000D9000000}"/>
    <cellStyle name="Celkem 2 2 2" xfId="219" xr:uid="{00000000-0005-0000-0000-0000DA000000}"/>
    <cellStyle name="Celkem 2 2 2 2" xfId="2423" xr:uid="{AB828CE9-1BA4-4E53-9929-E5E1146F967D}"/>
    <cellStyle name="Celkem 2 2 3" xfId="2014" xr:uid="{A1C9B0B4-4A3C-4747-B6C1-7748BFB78A8A}"/>
    <cellStyle name="Celkem 2 2 3 2" xfId="3671" xr:uid="{F643F86C-D30A-464F-9ED6-8BE83181A4B6}"/>
    <cellStyle name="Celkem 2 3" xfId="220" xr:uid="{00000000-0005-0000-0000-0000DB000000}"/>
    <cellStyle name="Celkem 2 3 2" xfId="221" xr:uid="{00000000-0005-0000-0000-0000DC000000}"/>
    <cellStyle name="Celkem 2 3 2 2" xfId="2424" xr:uid="{14944A22-845E-4164-B4DD-6BCA8863BB61}"/>
    <cellStyle name="Celkem 2 3 3" xfId="2015" xr:uid="{42C95B04-D766-49C2-B353-72D2BE5EFC07}"/>
    <cellStyle name="Celkem 2 3 3 2" xfId="3672" xr:uid="{341C8E58-1D8E-4469-AEA8-41495B8D1810}"/>
    <cellStyle name="Celkem 2 4" xfId="222" xr:uid="{00000000-0005-0000-0000-0000DD000000}"/>
    <cellStyle name="Celkem 2 4 2" xfId="223" xr:uid="{00000000-0005-0000-0000-0000DE000000}"/>
    <cellStyle name="Celkem 2 4 2 2" xfId="2425" xr:uid="{B3723EB9-2906-4D5E-856A-DECDC7E07FFD}"/>
    <cellStyle name="Celkem 2 4 3" xfId="2016" xr:uid="{B73D42D3-C32C-4363-B6DB-C8128539D411}"/>
    <cellStyle name="Celkem 2 4 3 2" xfId="3673" xr:uid="{8A6B927C-7A48-4A0C-9EA0-327D48681EB4}"/>
    <cellStyle name="Celkem 2 5" xfId="224" xr:uid="{00000000-0005-0000-0000-0000DF000000}"/>
    <cellStyle name="Celkem 2 5 2" xfId="225" xr:uid="{00000000-0005-0000-0000-0000E0000000}"/>
    <cellStyle name="Celkem 2 5 2 2" xfId="2426" xr:uid="{118A1F18-DD06-4290-9A81-D73C36ECBF6D}"/>
    <cellStyle name="Celkem 2 5 3" xfId="2017" xr:uid="{10529160-1836-48F9-B942-83C06602A022}"/>
    <cellStyle name="Celkem 2 5 3 2" xfId="3674" xr:uid="{B87825EA-6E86-4BC3-8392-5EF81BCA95E5}"/>
    <cellStyle name="Celkem 2 6" xfId="226" xr:uid="{00000000-0005-0000-0000-0000E1000000}"/>
    <cellStyle name="Celkem 2 6 2" xfId="227" xr:uid="{00000000-0005-0000-0000-0000E2000000}"/>
    <cellStyle name="Celkem 2 6 2 2" xfId="2427" xr:uid="{CDAE660C-3F49-4050-AACA-CFDB40E4A0AF}"/>
    <cellStyle name="Celkem 2 6 3" xfId="2018" xr:uid="{BC511CC2-DE5B-493A-AF00-24A95B90F85E}"/>
    <cellStyle name="Celkem 2 6 3 2" xfId="3675" xr:uid="{5FD507EE-4FEF-4B96-B1F8-D73F2EDE5E8A}"/>
    <cellStyle name="Celkem 2 7" xfId="228" xr:uid="{00000000-0005-0000-0000-0000E3000000}"/>
    <cellStyle name="Celkem 2 7 2" xfId="229" xr:uid="{00000000-0005-0000-0000-0000E4000000}"/>
    <cellStyle name="Celkem 2 7 2 2" xfId="2428" xr:uid="{A54CB36F-DC85-4383-9058-8C251A8C30EB}"/>
    <cellStyle name="Celkem 2 7 3" xfId="2019" xr:uid="{E704CD55-941F-4192-A6DA-0D2ACFCF8394}"/>
    <cellStyle name="Celkem 2 7 3 2" xfId="3676" xr:uid="{D44F7508-4B84-49E6-8781-E4B4F47D060E}"/>
    <cellStyle name="Celkem 2 8" xfId="230" xr:uid="{00000000-0005-0000-0000-0000E5000000}"/>
    <cellStyle name="Celkem 2 8 2" xfId="2429" xr:uid="{8D7F3026-A9E5-4358-8339-B5276A58C7C5}"/>
    <cellStyle name="Celkem 2 9" xfId="2013" xr:uid="{CA1128E7-BC42-4B61-A6F5-8B1CA3D1380E}"/>
    <cellStyle name="Celkem 2 9 2" xfId="3670" xr:uid="{53C4C41A-1B0D-49DC-9798-B84C88CF8892}"/>
    <cellStyle name="Celkem 3" xfId="231" xr:uid="{00000000-0005-0000-0000-0000E6000000}"/>
    <cellStyle name="Celkem 3 2" xfId="232" xr:uid="{00000000-0005-0000-0000-0000E7000000}"/>
    <cellStyle name="Celkem 3 2 2" xfId="2430" xr:uid="{0AF82923-9DAA-46A5-B85E-375519140506}"/>
    <cellStyle name="Celkem 3 3" xfId="2020" xr:uid="{5D5FA35E-18DB-4209-B89E-AA93B06AD6E1}"/>
    <cellStyle name="Celkem 3 3 2" xfId="3677" xr:uid="{2F369B91-459E-4A3F-8613-3928E5B554BA}"/>
    <cellStyle name="Celkem 4" xfId="233" xr:uid="{00000000-0005-0000-0000-0000E8000000}"/>
    <cellStyle name="Celkem 4 2" xfId="234" xr:uid="{00000000-0005-0000-0000-0000E9000000}"/>
    <cellStyle name="Celkem 4 2 2" xfId="2431" xr:uid="{8460FC56-FC21-4B1D-8784-BF817514871C}"/>
    <cellStyle name="Celkem 4 3" xfId="2021" xr:uid="{208AB31F-3887-4B9E-BA1A-18CC3FEC3531}"/>
    <cellStyle name="Celkem 4 3 2" xfId="3678" xr:uid="{7DBBEA73-AE91-4EAB-8199-B5A5110E1170}"/>
    <cellStyle name="Celkem 5" xfId="235" xr:uid="{00000000-0005-0000-0000-0000EA000000}"/>
    <cellStyle name="Celkem 5 2" xfId="236" xr:uid="{00000000-0005-0000-0000-0000EB000000}"/>
    <cellStyle name="Celkem 5 2 2" xfId="2432" xr:uid="{C139E4C2-C619-4176-B04F-52C04ECF42B4}"/>
    <cellStyle name="Celkem 5 3" xfId="2022" xr:uid="{376C66AC-A397-471B-9C47-E0C34C59D903}"/>
    <cellStyle name="Celkem 5 3 2" xfId="3679" xr:uid="{2AF15C91-51D2-4A6F-85C5-E95C534E3AE7}"/>
    <cellStyle name="Celkem 6" xfId="237" xr:uid="{00000000-0005-0000-0000-0000EC000000}"/>
    <cellStyle name="Celkem 6 2" xfId="238" xr:uid="{00000000-0005-0000-0000-0000ED000000}"/>
    <cellStyle name="Celkem 6 2 2" xfId="2433" xr:uid="{E35B6ADE-81CC-4E1A-B69F-10FFD48B0ED5}"/>
    <cellStyle name="Celkem 6 3" xfId="2023" xr:uid="{9A38C027-59EA-424B-AA7F-7E76C6DE00C8}"/>
    <cellStyle name="Celkem 6 3 2" xfId="3680" xr:uid="{238A39CA-6D65-4EFD-882F-BE7AEDC6D32D}"/>
    <cellStyle name="Celkem 7" xfId="239" xr:uid="{00000000-0005-0000-0000-0000EE000000}"/>
    <cellStyle name="Celkem 7 2" xfId="240" xr:uid="{00000000-0005-0000-0000-0000EF000000}"/>
    <cellStyle name="Celkem 7 2 2" xfId="2434" xr:uid="{7ECEB289-FA2E-447D-9A90-14A5707D7811}"/>
    <cellStyle name="Celkem 7 3" xfId="2024" xr:uid="{2C1547C6-BA6A-4675-958C-C6B75D3B48E9}"/>
    <cellStyle name="Celkem 7 3 2" xfId="3681" xr:uid="{9E68E565-CE6A-490E-91DE-845DCE90286B}"/>
    <cellStyle name="Celkem 8" xfId="241" xr:uid="{00000000-0005-0000-0000-0000F0000000}"/>
    <cellStyle name="Celkem 8 2" xfId="242" xr:uid="{00000000-0005-0000-0000-0000F1000000}"/>
    <cellStyle name="Celkem 8 2 2" xfId="2435" xr:uid="{003DC13F-EC40-4FA5-BE47-9BB2F31A00F8}"/>
    <cellStyle name="Celkem 8 3" xfId="2012" xr:uid="{A69F52A8-8B51-4B9D-8889-58B8E30E8229}"/>
    <cellStyle name="Celkem 8 3 2" xfId="3669" xr:uid="{BF8CD3CC-D2A8-4613-B134-4FEBAA4C7840}"/>
    <cellStyle name="Celkem 9" xfId="243" xr:uid="{00000000-0005-0000-0000-0000F2000000}"/>
    <cellStyle name="Celkem 9 2" xfId="2436" xr:uid="{05FD4DE9-61D4-441A-B62B-21F236A8FC13}"/>
    <cellStyle name="Čárka 2" xfId="244" xr:uid="{00000000-0005-0000-0000-0000F3000000}"/>
    <cellStyle name="Čárka 2 2" xfId="245" xr:uid="{00000000-0005-0000-0000-0000F4000000}"/>
    <cellStyle name="Čárka 3" xfId="246" xr:uid="{00000000-0005-0000-0000-0000F5000000}"/>
    <cellStyle name="Čárka 3 2" xfId="247" xr:uid="{00000000-0005-0000-0000-0000F6000000}"/>
    <cellStyle name="Čárka 4" xfId="248" xr:uid="{00000000-0005-0000-0000-0000F7000000}"/>
    <cellStyle name="Čárka 4 2" xfId="249" xr:uid="{00000000-0005-0000-0000-0000F8000000}"/>
    <cellStyle name="Error" xfId="1307" xr:uid="{7FB9B82A-C816-4A55-A442-55D861CAFB29}"/>
    <cellStyle name="Excel Built-in Excel Built-in Normal" xfId="250" xr:uid="{00000000-0005-0000-0000-0000F9000000}"/>
    <cellStyle name="Excel Built-in Excel Built-in Normal 2" xfId="1025" xr:uid="{BC567E62-9031-4664-80F7-8FE3033E537D}"/>
    <cellStyle name="Excel Built-in Hypertextový odkaz 2" xfId="251" xr:uid="{00000000-0005-0000-0000-0000FA000000}"/>
    <cellStyle name="Excel Built-in Hypertextový odkaz 2 2" xfId="1026" xr:uid="{A3842A78-1081-47AB-97D8-0BF42DEBD471}"/>
    <cellStyle name="Excel Built-in Normal" xfId="252" xr:uid="{00000000-0005-0000-0000-0000FB000000}"/>
    <cellStyle name="Excel Built-in Normální 6" xfId="253" xr:uid="{00000000-0005-0000-0000-0000FC000000}"/>
    <cellStyle name="Excel Built-in Normální 6 2" xfId="254" xr:uid="{00000000-0005-0000-0000-0000FD000000}"/>
    <cellStyle name="Excel_BuiltIn_Hyperlink" xfId="255" xr:uid="{00000000-0005-0000-0000-0000FE000000}"/>
    <cellStyle name="Excel_BuiltIn_Hyperlink 2" xfId="2222" xr:uid="{6524A221-C66A-483C-89E9-4B1A9B8FA72E}"/>
    <cellStyle name="Footnote" xfId="1308" xr:uid="{8DA93EEA-1908-4E1B-8F24-CC2CCB6C85FB}"/>
    <cellStyle name="Good" xfId="1309" xr:uid="{CA4D64B0-3FEE-4F9C-8430-374897E654C3}"/>
    <cellStyle name="Heading" xfId="256" xr:uid="{00000000-0005-0000-0000-0000FF000000}"/>
    <cellStyle name="Heading (user)" xfId="1310" xr:uid="{5E2E0489-9836-46F0-B1CB-0885C233B77B}"/>
    <cellStyle name="Heading 1" xfId="1311" xr:uid="{2A47BB9A-8B8B-44D1-8662-DD598CF1E584}"/>
    <cellStyle name="Heading 2" xfId="257" xr:uid="{00000000-0005-0000-0000-000000010000}"/>
    <cellStyle name="Heading 2 1" xfId="1017" xr:uid="{357E2491-3830-477D-AA0A-89548853E132}"/>
    <cellStyle name="Heading 2 2" xfId="1312" xr:uid="{BB48C63F-7A59-4626-82D3-6D3556694DA2}"/>
    <cellStyle name="Heading 3" xfId="1018" xr:uid="{C07E4853-3060-4957-96ED-22925ACD6135}"/>
    <cellStyle name="Heading 4" xfId="2223" xr:uid="{0AD37241-0BCE-48E1-8570-E5799050A585}"/>
    <cellStyle name="Heading 5" xfId="4291" xr:uid="{718DFEFA-6042-406B-88F8-CFF240D51ABE}"/>
    <cellStyle name="Heading1" xfId="258" xr:uid="{00000000-0005-0000-0000-000001010000}"/>
    <cellStyle name="Heading1 2" xfId="259" xr:uid="{00000000-0005-0000-0000-000002010000}"/>
    <cellStyle name="Heading1 2 2" xfId="260" xr:uid="{00000000-0005-0000-0000-000003010000}"/>
    <cellStyle name="Heading1 3" xfId="1019" xr:uid="{1A05D1C1-6B5D-419C-9988-B2D801C27FF4}"/>
    <cellStyle name="Hyperlink" xfId="261" xr:uid="{00000000-0005-0000-0000-000004010000}"/>
    <cellStyle name="Hyperlink 1" xfId="1020" xr:uid="{181902FF-3512-4EF7-AB73-00E25D329F91}"/>
    <cellStyle name="Hypertextový odkaz" xfId="262" builtinId="8"/>
    <cellStyle name="Hypertextový odkaz 1" xfId="263" xr:uid="{00000000-0005-0000-0000-000006010000}"/>
    <cellStyle name="Hypertextový odkaz 2" xfId="264" xr:uid="{00000000-0005-0000-0000-000007010000}"/>
    <cellStyle name="Hypertextový odkaz 2 2" xfId="265" xr:uid="{00000000-0005-0000-0000-000008010000}"/>
    <cellStyle name="Hypertextový odkaz 2 3" xfId="266" xr:uid="{00000000-0005-0000-0000-000009010000}"/>
    <cellStyle name="Hypertextový odkaz 2 4" xfId="267" xr:uid="{00000000-0005-0000-0000-00000A010000}"/>
    <cellStyle name="Hypertextový odkaz 2 5" xfId="268" xr:uid="{00000000-0005-0000-0000-00000B010000}"/>
    <cellStyle name="Hypertextový odkaz 2 6" xfId="269" xr:uid="{00000000-0005-0000-0000-00000C010000}"/>
    <cellStyle name="Hypertextový odkaz 3" xfId="270" xr:uid="{00000000-0005-0000-0000-00000D010000}"/>
    <cellStyle name="Hypertextový odkaz 3 2" xfId="271" xr:uid="{00000000-0005-0000-0000-00000E010000}"/>
    <cellStyle name="Hypertextový odkaz 4" xfId="272" xr:uid="{00000000-0005-0000-0000-00000F010000}"/>
    <cellStyle name="Hypertextový odkaz 4 2" xfId="273" xr:uid="{00000000-0005-0000-0000-000010010000}"/>
    <cellStyle name="Hypertextový odkaz 4 2 2" xfId="274" xr:uid="{00000000-0005-0000-0000-000011010000}"/>
    <cellStyle name="Hypertextový odkaz 4 3" xfId="275" xr:uid="{00000000-0005-0000-0000-000012010000}"/>
    <cellStyle name="Hypertextový odkaz 4 4" xfId="276" xr:uid="{00000000-0005-0000-0000-000013010000}"/>
    <cellStyle name="Hypertextový odkaz 5" xfId="277" xr:uid="{00000000-0005-0000-0000-000014010000}"/>
    <cellStyle name="Hypertextový odkaz 5 2" xfId="1027" xr:uid="{D5701626-3085-4A55-A51A-3499E536D360}"/>
    <cellStyle name="Hypertextový odkaz 6" xfId="278" xr:uid="{00000000-0005-0000-0000-000015010000}"/>
    <cellStyle name="Hypertextový odkaz 7" xfId="2152" xr:uid="{B9869242-DD7A-43A9-83B1-775E5B54ACBC}"/>
    <cellStyle name="Hypertextový odkaz 8" xfId="4155" xr:uid="{D1674CA4-636D-40B6-85AA-C1BA722AE4AC}"/>
    <cellStyle name="Chybně 2" xfId="279" xr:uid="{00000000-0005-0000-0000-000016010000}"/>
    <cellStyle name="Chybně 2 2" xfId="280" xr:uid="{00000000-0005-0000-0000-000017010000}"/>
    <cellStyle name="Chybně 2 3" xfId="281" xr:uid="{00000000-0005-0000-0000-000018010000}"/>
    <cellStyle name="Chybně 2 4" xfId="282" xr:uid="{00000000-0005-0000-0000-000019010000}"/>
    <cellStyle name="Chybně 2 5" xfId="283" xr:uid="{00000000-0005-0000-0000-00001A010000}"/>
    <cellStyle name="Chybně 2 6" xfId="284" xr:uid="{00000000-0005-0000-0000-00001B010000}"/>
    <cellStyle name="Chybně 2 7" xfId="285" xr:uid="{00000000-0005-0000-0000-00001C010000}"/>
    <cellStyle name="Chybně 3" xfId="286" xr:uid="{00000000-0005-0000-0000-00001D010000}"/>
    <cellStyle name="Chybně 4" xfId="287" xr:uid="{00000000-0005-0000-0000-00001E010000}"/>
    <cellStyle name="Chybně 5" xfId="288" xr:uid="{00000000-0005-0000-0000-00001F010000}"/>
    <cellStyle name="Chybně 6" xfId="289" xr:uid="{00000000-0005-0000-0000-000020010000}"/>
    <cellStyle name="Chybně 7" xfId="290" xr:uid="{00000000-0005-0000-0000-000021010000}"/>
    <cellStyle name="Kontrolní buňka 2" xfId="291" xr:uid="{00000000-0005-0000-0000-000022010000}"/>
    <cellStyle name="Kontrolní buňka 2 2" xfId="292" xr:uid="{00000000-0005-0000-0000-000023010000}"/>
    <cellStyle name="Kontrolní buňka 2 3" xfId="293" xr:uid="{00000000-0005-0000-0000-000024010000}"/>
    <cellStyle name="Kontrolní buňka 2 4" xfId="294" xr:uid="{00000000-0005-0000-0000-000025010000}"/>
    <cellStyle name="Kontrolní buňka 2 5" xfId="295" xr:uid="{00000000-0005-0000-0000-000026010000}"/>
    <cellStyle name="Kontrolní buňka 2 6" xfId="296" xr:uid="{00000000-0005-0000-0000-000027010000}"/>
    <cellStyle name="Kontrolní buňka 2 7" xfId="297" xr:uid="{00000000-0005-0000-0000-000028010000}"/>
    <cellStyle name="Kontrolní buňka 3" xfId="298" xr:uid="{00000000-0005-0000-0000-000029010000}"/>
    <cellStyle name="Kontrolní buňka 4" xfId="299" xr:uid="{00000000-0005-0000-0000-00002A010000}"/>
    <cellStyle name="Kontrolní buňka 5" xfId="300" xr:uid="{00000000-0005-0000-0000-00002B010000}"/>
    <cellStyle name="Kontrolní buňka 6" xfId="301" xr:uid="{00000000-0005-0000-0000-00002C010000}"/>
    <cellStyle name="Kontrolní buňka 7" xfId="302" xr:uid="{00000000-0005-0000-0000-00002D010000}"/>
    <cellStyle name="Kontrolní buňka 8" xfId="303" xr:uid="{00000000-0005-0000-0000-00002E010000}"/>
    <cellStyle name="Nadpis 1 1" xfId="304" xr:uid="{00000000-0005-0000-0000-00002F010000}"/>
    <cellStyle name="Nadpis 1 2" xfId="305" xr:uid="{00000000-0005-0000-0000-000030010000}"/>
    <cellStyle name="Nadpis 1 2 2" xfId="306" xr:uid="{00000000-0005-0000-0000-000031010000}"/>
    <cellStyle name="Nadpis 1 2 3" xfId="307" xr:uid="{00000000-0005-0000-0000-000032010000}"/>
    <cellStyle name="Nadpis 1 2 4" xfId="308" xr:uid="{00000000-0005-0000-0000-000033010000}"/>
    <cellStyle name="Nadpis 1 2 5" xfId="309" xr:uid="{00000000-0005-0000-0000-000034010000}"/>
    <cellStyle name="Nadpis 1 2 6" xfId="310" xr:uid="{00000000-0005-0000-0000-000035010000}"/>
    <cellStyle name="Nadpis 1 2 7" xfId="311" xr:uid="{00000000-0005-0000-0000-000036010000}"/>
    <cellStyle name="Nadpis 1 3" xfId="312" xr:uid="{00000000-0005-0000-0000-000037010000}"/>
    <cellStyle name="Nadpis 1 4" xfId="313" xr:uid="{00000000-0005-0000-0000-000038010000}"/>
    <cellStyle name="Nadpis 1 5" xfId="314" xr:uid="{00000000-0005-0000-0000-000039010000}"/>
    <cellStyle name="Nadpis 1 6" xfId="315" xr:uid="{00000000-0005-0000-0000-00003A010000}"/>
    <cellStyle name="Nadpis 1 7" xfId="316" xr:uid="{00000000-0005-0000-0000-00003B010000}"/>
    <cellStyle name="Nadpis 1 8" xfId="317" xr:uid="{00000000-0005-0000-0000-00003C010000}"/>
    <cellStyle name="Nadpis 2 1" xfId="318" xr:uid="{00000000-0005-0000-0000-00003D010000}"/>
    <cellStyle name="Nadpis 2 2" xfId="319" xr:uid="{00000000-0005-0000-0000-00003E010000}"/>
    <cellStyle name="Nadpis 2 2 2" xfId="320" xr:uid="{00000000-0005-0000-0000-00003F010000}"/>
    <cellStyle name="Nadpis 2 2 3" xfId="321" xr:uid="{00000000-0005-0000-0000-000040010000}"/>
    <cellStyle name="Nadpis 2 2 4" xfId="322" xr:uid="{00000000-0005-0000-0000-000041010000}"/>
    <cellStyle name="Nadpis 2 2 5" xfId="323" xr:uid="{00000000-0005-0000-0000-000042010000}"/>
    <cellStyle name="Nadpis 2 2 6" xfId="324" xr:uid="{00000000-0005-0000-0000-000043010000}"/>
    <cellStyle name="Nadpis 2 2 7" xfId="325" xr:uid="{00000000-0005-0000-0000-000044010000}"/>
    <cellStyle name="Nadpis 2 3" xfId="326" xr:uid="{00000000-0005-0000-0000-000045010000}"/>
    <cellStyle name="Nadpis 2 4" xfId="327" xr:uid="{00000000-0005-0000-0000-000046010000}"/>
    <cellStyle name="Nadpis 2 5" xfId="328" xr:uid="{00000000-0005-0000-0000-000047010000}"/>
    <cellStyle name="Nadpis 2 6" xfId="329" xr:uid="{00000000-0005-0000-0000-000048010000}"/>
    <cellStyle name="Nadpis 2 7" xfId="330" xr:uid="{00000000-0005-0000-0000-000049010000}"/>
    <cellStyle name="Nadpis 2 8" xfId="331" xr:uid="{00000000-0005-0000-0000-00004A010000}"/>
    <cellStyle name="Nadpis 3" xfId="332" builtinId="18" customBuiltin="1"/>
    <cellStyle name="Nadpis 3 2" xfId="333" xr:uid="{00000000-0005-0000-0000-00004C010000}"/>
    <cellStyle name="Nadpis 3 2 2" xfId="334" xr:uid="{00000000-0005-0000-0000-00004D010000}"/>
    <cellStyle name="Nadpis 3 2 2 2" xfId="1344" xr:uid="{07DDAE53-46AD-4178-9D7C-64B81CB5E902}"/>
    <cellStyle name="Nadpis 3 2 3" xfId="335" xr:uid="{00000000-0005-0000-0000-00004E010000}"/>
    <cellStyle name="Nadpis 3 2 3 2" xfId="1345" xr:uid="{37B21190-C136-4B4C-A759-44CF1A4BD0DF}"/>
    <cellStyle name="Nadpis 3 2 4" xfId="336" xr:uid="{00000000-0005-0000-0000-00004F010000}"/>
    <cellStyle name="Nadpis 3 2 4 2" xfId="1346" xr:uid="{DE1FE5F8-1894-45D2-907D-EFFEA9047F51}"/>
    <cellStyle name="Nadpis 3 2 5" xfId="337" xr:uid="{00000000-0005-0000-0000-000050010000}"/>
    <cellStyle name="Nadpis 3 2 5 2" xfId="1347" xr:uid="{51F61384-85D1-4D6B-8BA2-727D02B5FF14}"/>
    <cellStyle name="Nadpis 3 2 6" xfId="338" xr:uid="{00000000-0005-0000-0000-000051010000}"/>
    <cellStyle name="Nadpis 3 2 6 2" xfId="1348" xr:uid="{DFE22B5D-77A8-4709-8033-97DF18DC2F1F}"/>
    <cellStyle name="Nadpis 3 2 7" xfId="339" xr:uid="{00000000-0005-0000-0000-000052010000}"/>
    <cellStyle name="Nadpis 3 2 7 2" xfId="1349" xr:uid="{2F271AC5-8878-4FB4-B566-2F12CC173ADA}"/>
    <cellStyle name="Nadpis 3 2 8" xfId="1343" xr:uid="{E7D47F9C-20B6-427A-91F7-A26DEE4FF00F}"/>
    <cellStyle name="Nadpis 3 3" xfId="340" xr:uid="{00000000-0005-0000-0000-000053010000}"/>
    <cellStyle name="Nadpis 3 3 2" xfId="1350" xr:uid="{2859B0C0-7B8E-4A53-A668-9F2CA6CC6190}"/>
    <cellStyle name="Nadpis 3 4" xfId="341" xr:uid="{00000000-0005-0000-0000-000054010000}"/>
    <cellStyle name="Nadpis 3 4 2" xfId="1351" xr:uid="{D0B51C78-E9D0-4A40-B408-D25046542477}"/>
    <cellStyle name="Nadpis 3 5" xfId="342" xr:uid="{00000000-0005-0000-0000-000055010000}"/>
    <cellStyle name="Nadpis 3 5 2" xfId="1352" xr:uid="{534C3660-3171-4757-8972-CDE532B6E9CD}"/>
    <cellStyle name="Nadpis 3 6" xfId="343" xr:uid="{00000000-0005-0000-0000-000056010000}"/>
    <cellStyle name="Nadpis 3 6 2" xfId="1353" xr:uid="{AA48CDAC-346E-4F0A-B5F8-024A24D25B90}"/>
    <cellStyle name="Nadpis 3 7" xfId="344" xr:uid="{00000000-0005-0000-0000-000057010000}"/>
    <cellStyle name="Nadpis 3 7 2" xfId="1354" xr:uid="{C55A3079-4AB8-435A-8E33-68F0FE600BF5}"/>
    <cellStyle name="Nadpis 3 8" xfId="345" xr:uid="{00000000-0005-0000-0000-000058010000}"/>
    <cellStyle name="Nadpis 3 8 2" xfId="1342" xr:uid="{FDB13300-56C6-4F1C-BABF-8C9FCF481A59}"/>
    <cellStyle name="Nadpis 4 2" xfId="346" xr:uid="{00000000-0005-0000-0000-000059010000}"/>
    <cellStyle name="Nadpis 4 2 2" xfId="347" xr:uid="{00000000-0005-0000-0000-00005A010000}"/>
    <cellStyle name="Nadpis 4 2 3" xfId="348" xr:uid="{00000000-0005-0000-0000-00005B010000}"/>
    <cellStyle name="Nadpis 4 2 4" xfId="349" xr:uid="{00000000-0005-0000-0000-00005C010000}"/>
    <cellStyle name="Nadpis 4 2 5" xfId="350" xr:uid="{00000000-0005-0000-0000-00005D010000}"/>
    <cellStyle name="Nadpis 4 2 6" xfId="351" xr:uid="{00000000-0005-0000-0000-00005E010000}"/>
    <cellStyle name="Nadpis 4 2 7" xfId="352" xr:uid="{00000000-0005-0000-0000-00005F010000}"/>
    <cellStyle name="Nadpis 4 3" xfId="353" xr:uid="{00000000-0005-0000-0000-000060010000}"/>
    <cellStyle name="Nadpis 4 4" xfId="354" xr:uid="{00000000-0005-0000-0000-000061010000}"/>
    <cellStyle name="Nadpis 4 5" xfId="355" xr:uid="{00000000-0005-0000-0000-000062010000}"/>
    <cellStyle name="Nadpis 4 6" xfId="356" xr:uid="{00000000-0005-0000-0000-000063010000}"/>
    <cellStyle name="Nadpis 4 7" xfId="357" xr:uid="{00000000-0005-0000-0000-000064010000}"/>
    <cellStyle name="Nadpis 4 8" xfId="358" xr:uid="{00000000-0005-0000-0000-000065010000}"/>
    <cellStyle name="Název 2" xfId="359" xr:uid="{00000000-0005-0000-0000-000066010000}"/>
    <cellStyle name="Název 2 2" xfId="360" xr:uid="{00000000-0005-0000-0000-000067010000}"/>
    <cellStyle name="Název 2 3" xfId="361" xr:uid="{00000000-0005-0000-0000-000068010000}"/>
    <cellStyle name="Název 2 4" xfId="362" xr:uid="{00000000-0005-0000-0000-000069010000}"/>
    <cellStyle name="Název 2 5" xfId="363" xr:uid="{00000000-0005-0000-0000-00006A010000}"/>
    <cellStyle name="Název 2 6" xfId="364" xr:uid="{00000000-0005-0000-0000-00006B010000}"/>
    <cellStyle name="Název 2 7" xfId="365" xr:uid="{00000000-0005-0000-0000-00006C010000}"/>
    <cellStyle name="Název 3" xfId="366" xr:uid="{00000000-0005-0000-0000-00006D010000}"/>
    <cellStyle name="Název 4" xfId="367" xr:uid="{00000000-0005-0000-0000-00006E010000}"/>
    <cellStyle name="Název 5" xfId="368" xr:uid="{00000000-0005-0000-0000-00006F010000}"/>
    <cellStyle name="Název 6" xfId="369" xr:uid="{00000000-0005-0000-0000-000070010000}"/>
    <cellStyle name="Název 7" xfId="370" xr:uid="{00000000-0005-0000-0000-000071010000}"/>
    <cellStyle name="Název 8" xfId="371" xr:uid="{00000000-0005-0000-0000-000072010000}"/>
    <cellStyle name="Neutral" xfId="1313" xr:uid="{407B5D97-89A7-4457-9E93-6E2E7220B75B}"/>
    <cellStyle name="Neutrální 2" xfId="372" xr:uid="{00000000-0005-0000-0000-000073010000}"/>
    <cellStyle name="Neutrální 2 2" xfId="373" xr:uid="{00000000-0005-0000-0000-000074010000}"/>
    <cellStyle name="Neutrální 2 3" xfId="374" xr:uid="{00000000-0005-0000-0000-000075010000}"/>
    <cellStyle name="Neutrální 2 4" xfId="375" xr:uid="{00000000-0005-0000-0000-000076010000}"/>
    <cellStyle name="Neutrální 2 5" xfId="376" xr:uid="{00000000-0005-0000-0000-000077010000}"/>
    <cellStyle name="Neutrální 2 6" xfId="377" xr:uid="{00000000-0005-0000-0000-000078010000}"/>
    <cellStyle name="Neutrální 2 7" xfId="378" xr:uid="{00000000-0005-0000-0000-000079010000}"/>
    <cellStyle name="Neutrální 3" xfId="379" xr:uid="{00000000-0005-0000-0000-00007A010000}"/>
    <cellStyle name="Neutrální 4" xfId="380" xr:uid="{00000000-0005-0000-0000-00007B010000}"/>
    <cellStyle name="Neutrální 5" xfId="381" xr:uid="{00000000-0005-0000-0000-00007C010000}"/>
    <cellStyle name="Neutrální 6" xfId="382" xr:uid="{00000000-0005-0000-0000-00007D010000}"/>
    <cellStyle name="Neutrální 7" xfId="383" xr:uid="{00000000-0005-0000-0000-00007E010000}"/>
    <cellStyle name="Neutrální 8" xfId="384" xr:uid="{00000000-0005-0000-0000-00007F010000}"/>
    <cellStyle name="Normální" xfId="0" builtinId="0"/>
    <cellStyle name="normální 10" xfId="385" xr:uid="{00000000-0005-0000-0000-000081010000}"/>
    <cellStyle name="normální 10 2" xfId="386" xr:uid="{00000000-0005-0000-0000-000082010000}"/>
    <cellStyle name="normální 10 2 10" xfId="1875" xr:uid="{FB2B8FF4-551D-49E6-AE68-DA0C258FC29F}"/>
    <cellStyle name="normální 10 2 10 2" xfId="3533" xr:uid="{A035D792-7FD8-419E-8F0D-FE5772557F82}"/>
    <cellStyle name="normální 10 2 11" xfId="1944" xr:uid="{AD23A229-132D-4A3B-8DEB-0433D8B6C175}"/>
    <cellStyle name="normální 10 2 11 2" xfId="3602" xr:uid="{EAFA4B25-B18B-4190-8067-FA600C3A29ED}"/>
    <cellStyle name="normální 10 2 12" xfId="2025" xr:uid="{205EEF75-38D9-45D4-BB47-AB824A8EE3BC}"/>
    <cellStyle name="normální 10 2 12 2" xfId="3682" xr:uid="{2DBE4C5D-E309-4583-9859-CB111F0AE06B}"/>
    <cellStyle name="normální 10 2 13" xfId="2153" xr:uid="{F0E40002-0493-41B5-B283-8A8756439FE6}"/>
    <cellStyle name="normální 10 2 13 2" xfId="3804" xr:uid="{A9113DFC-58A9-4D32-9636-E6F870FEB55B}"/>
    <cellStyle name="normální 10 2 14" xfId="2225" xr:uid="{77FB9E76-36DC-4EA2-856A-60F6A5A49492}"/>
    <cellStyle name="normální 10 2 14 2" xfId="3872" xr:uid="{7982F570-3337-45E7-8686-79ABB315F655}"/>
    <cellStyle name="normální 10 2 15" xfId="2291" xr:uid="{702BC7A5-9E18-4522-8E9C-BD989707E6B0}"/>
    <cellStyle name="normální 10 2 15 2" xfId="3938" xr:uid="{4988FC85-076F-4907-9C26-3FA349B6D210}"/>
    <cellStyle name="normální 10 2 16" xfId="2357" xr:uid="{502325A6-C4F3-4D04-B0CF-4D69B4FD7EAB}"/>
    <cellStyle name="normální 10 2 16 2" xfId="4004" xr:uid="{771FECEE-DDFC-448F-92EF-E4500CC49EA7}"/>
    <cellStyle name="normální 10 2 17" xfId="4071" xr:uid="{03B6E0C4-EE51-471B-A210-3A7A0F6A163C}"/>
    <cellStyle name="normální 10 2 18" xfId="4158" xr:uid="{43F8B94A-9D9E-4C06-A092-6A45BAE14F80}"/>
    <cellStyle name="normální 10 2 19" xfId="4224" xr:uid="{EFA4D356-8383-4539-8448-EED360DEE803}"/>
    <cellStyle name="normální 10 2 2" xfId="387" xr:uid="{00000000-0005-0000-0000-000083010000}"/>
    <cellStyle name="normální 10 2 2 2" xfId="1341" xr:uid="{EB319240-1E43-4418-8562-8B2DCD3F9DC0}"/>
    <cellStyle name="normální 10 2 2 2 2" xfId="3015" xr:uid="{386B585A-B33F-4625-8008-EC0EF3BDE7E0}"/>
    <cellStyle name="normální 10 2 2 3" xfId="2437" xr:uid="{EECD0DEF-AAB0-4411-86CD-1E806B360EC1}"/>
    <cellStyle name="normální 10 2 20" xfId="4309" xr:uid="{B414AD37-8045-4AD7-8A45-BD0A60D04A7A}"/>
    <cellStyle name="normální 10 2 3" xfId="884" xr:uid="{41BD47ED-2D0C-4CE7-93C8-AE5F1580B0AB}"/>
    <cellStyle name="normální 10 2 3 2" xfId="1469" xr:uid="{73F52A00-DBCB-454F-9F08-10B66071B2DE}"/>
    <cellStyle name="normální 10 2 3 2 2" xfId="3130" xr:uid="{8BFD8183-10C2-49ED-93A5-1CA179F4C620}"/>
    <cellStyle name="normální 10 2 3 3" xfId="2590" xr:uid="{541A15DA-4CC3-425E-90D1-05CB753D8C67}"/>
    <cellStyle name="normální 10 2 4" xfId="950" xr:uid="{DF4AF5B9-AE57-4FC7-A404-7AEF5A60108B}"/>
    <cellStyle name="normální 10 2 4 2" xfId="1535" xr:uid="{112C17DE-B236-4CD0-8BC5-0076E50A3C48}"/>
    <cellStyle name="normální 10 2 4 2 2" xfId="3196" xr:uid="{623E6124-9532-47D3-95C7-5AB580459802}"/>
    <cellStyle name="normální 10 2 4 3" xfId="2656" xr:uid="{2F0E464C-2C5B-4E83-8C67-1EE51C898BE6}"/>
    <cellStyle name="normální 10 2 5" xfId="1028" xr:uid="{A2B15BB0-585F-4F01-BD48-8576E37BF594}"/>
    <cellStyle name="normální 10 2 5 2" xfId="1604" xr:uid="{F2D8E683-286C-46FC-9175-8C9BBFE42A96}"/>
    <cellStyle name="normální 10 2 5 2 2" xfId="3263" xr:uid="{9C6F6CEA-2243-4B32-A44E-B592BC357ECF}"/>
    <cellStyle name="normální 10 2 5 3" xfId="2723" xr:uid="{5F0446DD-9ABB-4AE6-8255-A9301FF0C28D}"/>
    <cellStyle name="normální 10 2 6" xfId="1099" xr:uid="{44930124-0345-473F-B4CB-95BAF1236E56}"/>
    <cellStyle name="normální 10 2 6 2" xfId="1673" xr:uid="{CE4D2BE7-B73E-4B38-A68F-D2A4998DCED6}"/>
    <cellStyle name="normální 10 2 6 2 2" xfId="3332" xr:uid="{A52E1E97-F6E2-4C46-808F-69A63A58A8E9}"/>
    <cellStyle name="normální 10 2 6 3" xfId="2792" xr:uid="{2C91E702-D4B0-4288-9518-7AFEB0911AAA}"/>
    <cellStyle name="normální 10 2 7" xfId="1169" xr:uid="{E9EACCD3-F122-4011-9957-24526A4893F0}"/>
    <cellStyle name="normální 10 2 7 2" xfId="1743" xr:uid="{A0017DA3-B6D8-4F98-8A40-0966C2158F73}"/>
    <cellStyle name="normální 10 2 7 2 2" xfId="3401" xr:uid="{1186A788-D84A-484A-B6CE-C9E145236C40}"/>
    <cellStyle name="normální 10 2 7 3" xfId="2861" xr:uid="{2BEFB37E-DC44-47FE-A371-DF0D60A8E9F4}"/>
    <cellStyle name="normální 10 2 8" xfId="1235" xr:uid="{A95B28E4-9523-4B97-856B-D807A50726F6}"/>
    <cellStyle name="normální 10 2 8 2" xfId="1809" xr:uid="{5136C088-B137-4E72-8BCF-23CD2989EDDB}"/>
    <cellStyle name="normální 10 2 8 2 2" xfId="3467" xr:uid="{297AA2C2-9B50-43B9-8372-C4AAC75D6D03}"/>
    <cellStyle name="normální 10 2 8 3" xfId="2927" xr:uid="{4A16A9F4-9F58-47A4-8946-1F0ACE11B0B7}"/>
    <cellStyle name="normální 10 2 9" xfId="1355" xr:uid="{8B260159-10C2-42FA-8ED2-DFFDE2D1ABFA}"/>
    <cellStyle name="normální 10 2 9 2" xfId="3016" xr:uid="{CC3D6132-0DE1-4B5E-A572-B2DEAC34024C}"/>
    <cellStyle name="normální 10 3" xfId="388" xr:uid="{00000000-0005-0000-0000-000084010000}"/>
    <cellStyle name="normální 10 3 10" xfId="1876" xr:uid="{162E9A87-5A31-489A-8B88-2AE59FE37E31}"/>
    <cellStyle name="normální 10 3 10 2" xfId="3534" xr:uid="{30BAC089-79C3-4F3B-969A-C8B6B3A06C30}"/>
    <cellStyle name="normální 10 3 11" xfId="1945" xr:uid="{757F118E-28AF-4CB9-BBD3-7F2FE80ECC9D}"/>
    <cellStyle name="normální 10 3 11 2" xfId="3603" xr:uid="{C2C9B723-AEF6-470E-80D5-EE07C7B38AEA}"/>
    <cellStyle name="normální 10 3 12" xfId="2026" xr:uid="{1EB150EF-0AAD-41D2-8E6C-95B53C4443C4}"/>
    <cellStyle name="normální 10 3 12 2" xfId="3683" xr:uid="{4201D944-8062-4A04-A4AD-7CFD04AEF8D1}"/>
    <cellStyle name="normální 10 3 13" xfId="2154" xr:uid="{3F804D6C-836F-45C4-929C-1B20F646FE8A}"/>
    <cellStyle name="normální 10 3 13 2" xfId="3805" xr:uid="{42D801DF-4C80-43F8-9862-31337CFBD404}"/>
    <cellStyle name="normální 10 3 14" xfId="2226" xr:uid="{7BF9062E-8989-42A6-B771-B19A7034BAEB}"/>
    <cellStyle name="normální 10 3 14 2" xfId="3873" xr:uid="{98A89DC2-BB00-4E8E-813A-CE891720585D}"/>
    <cellStyle name="normální 10 3 15" xfId="2292" xr:uid="{01A35500-B7D1-4FDD-AE2C-3FCD36CBA49B}"/>
    <cellStyle name="normální 10 3 15 2" xfId="3939" xr:uid="{93583A8B-72D7-45FD-9F00-81CF15B1DB57}"/>
    <cellStyle name="normální 10 3 16" xfId="2358" xr:uid="{EC39D54D-B51A-4AAE-A514-36103B89BF57}"/>
    <cellStyle name="normální 10 3 16 2" xfId="4005" xr:uid="{49E8BDB3-C31F-4F78-B953-09967FABC6A3}"/>
    <cellStyle name="normální 10 3 17" xfId="4072" xr:uid="{6E255C78-BF95-46C3-A323-09F255A85008}"/>
    <cellStyle name="normální 10 3 18" xfId="4159" xr:uid="{0B399530-8027-4601-8E5E-4D8A79D132F1}"/>
    <cellStyle name="normální 10 3 19" xfId="4225" xr:uid="{0A733C6E-2AB9-4ECA-B32A-DCDABF5434D7}"/>
    <cellStyle name="normální 10 3 2" xfId="389" xr:uid="{00000000-0005-0000-0000-000085010000}"/>
    <cellStyle name="normální 10 3 2 2" xfId="1340" xr:uid="{A1C2D136-DD18-4673-81E2-280C7FBA5522}"/>
    <cellStyle name="normální 10 3 2 2 2" xfId="3014" xr:uid="{32FE35FA-DA6F-4122-BD72-FB61748925CF}"/>
    <cellStyle name="normální 10 3 2 3" xfId="2438" xr:uid="{3405AA69-A3EE-4FC4-8A7D-A0BA33DCC702}"/>
    <cellStyle name="normální 10 3 20" xfId="4310" xr:uid="{861160A8-AB73-42E5-8D1E-AF50A34B5D76}"/>
    <cellStyle name="normální 10 3 3" xfId="885" xr:uid="{42ECB239-6CBD-4D7A-95C2-F8CC33B02459}"/>
    <cellStyle name="normální 10 3 3 2" xfId="1470" xr:uid="{5DD437B2-50D5-4001-A281-2B2696F9B6BE}"/>
    <cellStyle name="normální 10 3 3 2 2" xfId="3131" xr:uid="{CBA3E0B5-2579-47D7-AC3D-72AC0B51C422}"/>
    <cellStyle name="normální 10 3 3 3" xfId="2591" xr:uid="{84D0C1BB-22F6-4B22-9C7A-DF1D3CD3FB5E}"/>
    <cellStyle name="normální 10 3 4" xfId="951" xr:uid="{9659C030-B982-4813-8A70-3F39FB1B391B}"/>
    <cellStyle name="normální 10 3 4 2" xfId="1536" xr:uid="{35CE5BC6-1188-4EEE-B2E8-151BECB70058}"/>
    <cellStyle name="normální 10 3 4 2 2" xfId="3197" xr:uid="{8C2AE253-C844-4CD9-A4AF-CD6CC1E137B2}"/>
    <cellStyle name="normální 10 3 4 3" xfId="2657" xr:uid="{B5C5484F-BE2A-406C-A226-0B1BD6BD59AA}"/>
    <cellStyle name="normální 10 3 5" xfId="1029" xr:uid="{E1BDDD94-9EAC-48AC-BE93-5156D616049B}"/>
    <cellStyle name="normální 10 3 5 2" xfId="1605" xr:uid="{527B1B21-23F9-4F1F-9C1D-A91C43F7B67C}"/>
    <cellStyle name="normální 10 3 5 2 2" xfId="3264" xr:uid="{D0B7A9FB-AC27-4FF3-87CB-4E4ACEEA4555}"/>
    <cellStyle name="normální 10 3 5 3" xfId="2724" xr:uid="{FC558B7B-A8BC-4116-9BC6-D85A42602943}"/>
    <cellStyle name="normální 10 3 6" xfId="1100" xr:uid="{98060B7F-F7F6-455A-9C17-1966EB985C4F}"/>
    <cellStyle name="normální 10 3 6 2" xfId="1674" xr:uid="{11AD69F6-F92F-4535-A294-F2BFC36D2DB3}"/>
    <cellStyle name="normální 10 3 6 2 2" xfId="3333" xr:uid="{E1933DDD-9AD2-4112-A756-A224A75F6FEA}"/>
    <cellStyle name="normální 10 3 6 3" xfId="2793" xr:uid="{8F2D46D4-C3D9-48C4-9F43-88B34AC0E1A7}"/>
    <cellStyle name="normální 10 3 7" xfId="1170" xr:uid="{98402530-78A2-4668-A81F-45E1C9741424}"/>
    <cellStyle name="normální 10 3 7 2" xfId="1744" xr:uid="{0F5ED83F-F619-48BE-9F84-7052DA5D2436}"/>
    <cellStyle name="normální 10 3 7 2 2" xfId="3402" xr:uid="{92DB513B-B449-432A-9505-15E9B6A4E3A9}"/>
    <cellStyle name="normální 10 3 7 3" xfId="2862" xr:uid="{C9F0934E-822E-4C46-A0FD-1113C2482F08}"/>
    <cellStyle name="normální 10 3 8" xfId="1236" xr:uid="{CC44FF6B-0A3A-4C8B-96D6-60F3AB3CAA4B}"/>
    <cellStyle name="normální 10 3 8 2" xfId="1810" xr:uid="{224ADAD4-61C5-4E22-B531-47E1599022A8}"/>
    <cellStyle name="normální 10 3 8 2 2" xfId="3468" xr:uid="{903E34DB-8E08-4924-895F-B59DC98A9D69}"/>
    <cellStyle name="normální 10 3 8 3" xfId="2928" xr:uid="{9323718B-E0DF-4559-9420-555748406C57}"/>
    <cellStyle name="normální 10 3 9" xfId="1356" xr:uid="{3C857598-9612-4BF5-998C-B441F49DD907}"/>
    <cellStyle name="normální 10 3 9 2" xfId="3017" xr:uid="{485B83D2-9623-4F9B-BC67-06BEC49EDCB3}"/>
    <cellStyle name="normální 10 4" xfId="390" xr:uid="{00000000-0005-0000-0000-000086010000}"/>
    <cellStyle name="normální 10 4 10" xfId="1877" xr:uid="{B89314E7-D743-424F-B306-65B7CA32E41B}"/>
    <cellStyle name="normální 10 4 10 2" xfId="3535" xr:uid="{8DD339C9-8A72-4CF4-9E57-AF5A7797F686}"/>
    <cellStyle name="normální 10 4 11" xfId="1946" xr:uid="{5E76D402-7515-4780-B535-E0F8D2D0AEBF}"/>
    <cellStyle name="normální 10 4 11 2" xfId="3604" xr:uid="{818BD8F1-5E22-4ACC-9185-61F376970A2D}"/>
    <cellStyle name="normální 10 4 12" xfId="2027" xr:uid="{DE588684-E486-41BB-923E-AFD5F09FD604}"/>
    <cellStyle name="normální 10 4 12 2" xfId="3684" xr:uid="{A88DBA14-AA89-4884-B13B-C25E2594CD4C}"/>
    <cellStyle name="normální 10 4 13" xfId="2155" xr:uid="{70DA8586-334E-4E6B-851F-BD4ADAFFF78B}"/>
    <cellStyle name="normální 10 4 13 2" xfId="3806" xr:uid="{FE6C39C4-6735-4541-AF75-F41F7BE0C6B7}"/>
    <cellStyle name="normální 10 4 14" xfId="2227" xr:uid="{17A8F0AD-2011-43E8-9D04-CF1270E9B02D}"/>
    <cellStyle name="normální 10 4 14 2" xfId="3874" xr:uid="{28786D07-F50C-4D18-966E-3CCA348D2ED0}"/>
    <cellStyle name="normální 10 4 15" xfId="2293" xr:uid="{9F518F2D-1E6B-4760-BA3B-1A1859384D1F}"/>
    <cellStyle name="normální 10 4 15 2" xfId="3940" xr:uid="{54421A97-C66C-4382-B6D8-900DE87EADD0}"/>
    <cellStyle name="normální 10 4 16" xfId="2359" xr:uid="{0E2A99BC-A074-4B9E-AAA4-93B00D2C42D4}"/>
    <cellStyle name="normální 10 4 16 2" xfId="4006" xr:uid="{3CEB4BD8-D91F-4782-9C6D-7A1431B172D0}"/>
    <cellStyle name="normální 10 4 17" xfId="4073" xr:uid="{AB765B30-EDC2-45E7-BE2D-46E36A7E0772}"/>
    <cellStyle name="normální 10 4 18" xfId="4160" xr:uid="{077145A1-F50F-42AB-B433-7B7F17ED4AD6}"/>
    <cellStyle name="normální 10 4 19" xfId="4226" xr:uid="{A4F44E00-DDDB-405B-B2F7-ED529F3D55E4}"/>
    <cellStyle name="normální 10 4 2" xfId="391" xr:uid="{00000000-0005-0000-0000-000087010000}"/>
    <cellStyle name="normální 10 4 2 2" xfId="1339" xr:uid="{E05C1270-7985-48B2-9220-8F0542E14D67}"/>
    <cellStyle name="normální 10 4 2 2 2" xfId="3013" xr:uid="{7DFAB656-8FE0-4695-89CD-FED5755F3C13}"/>
    <cellStyle name="normální 10 4 2 3" xfId="2439" xr:uid="{9BA9593E-A196-4AF8-B054-FB84BF86B2D8}"/>
    <cellStyle name="normální 10 4 20" xfId="4311" xr:uid="{E5170516-3427-443D-B84E-42DC152C6FF8}"/>
    <cellStyle name="normální 10 4 3" xfId="886" xr:uid="{9EAE7A8E-84F3-4437-827D-FBB624E37462}"/>
    <cellStyle name="normální 10 4 3 2" xfId="1471" xr:uid="{68A40A6F-3E7E-44EF-BA00-FC27C48C663C}"/>
    <cellStyle name="normální 10 4 3 2 2" xfId="3132" xr:uid="{AA7998C5-25BD-49B9-B4EB-CA14002FB50F}"/>
    <cellStyle name="normální 10 4 3 3" xfId="2592" xr:uid="{021430C7-E7F8-4A18-BD92-76EFD5C554A6}"/>
    <cellStyle name="normální 10 4 4" xfId="952" xr:uid="{1B288A46-3196-4217-B8D6-6AE301FB6AF1}"/>
    <cellStyle name="normální 10 4 4 2" xfId="1537" xr:uid="{96D3669F-A3F9-4570-B80B-1E8EBA33A214}"/>
    <cellStyle name="normální 10 4 4 2 2" xfId="3198" xr:uid="{C330B6A8-1E9D-4566-8867-A04706986EE5}"/>
    <cellStyle name="normální 10 4 4 3" xfId="2658" xr:uid="{073F9D52-B7C8-4512-8F78-8AD16926F099}"/>
    <cellStyle name="normální 10 4 5" xfId="1030" xr:uid="{AD388717-B440-4F39-AEAC-D7799E414EDE}"/>
    <cellStyle name="normální 10 4 5 2" xfId="1606" xr:uid="{0AB97AB7-AE41-4A39-87C8-9C133E04308E}"/>
    <cellStyle name="normální 10 4 5 2 2" xfId="3265" xr:uid="{54FA436B-56BA-4426-8743-4A0E51733A15}"/>
    <cellStyle name="normální 10 4 5 3" xfId="2725" xr:uid="{FC30EF6A-8685-4C50-AB2F-B16CA1D4EDD9}"/>
    <cellStyle name="normální 10 4 6" xfId="1101" xr:uid="{A1F815CB-7A79-4B43-B8CD-6F1472407AD1}"/>
    <cellStyle name="normální 10 4 6 2" xfId="1675" xr:uid="{FD576E95-44CE-41B1-AFCC-E35A314F5467}"/>
    <cellStyle name="normální 10 4 6 2 2" xfId="3334" xr:uid="{67748560-67C8-40CD-87C3-E2469B810F0B}"/>
    <cellStyle name="normální 10 4 6 3" xfId="2794" xr:uid="{C2685C27-1BD0-40B3-BB03-869B4AE372B9}"/>
    <cellStyle name="normální 10 4 7" xfId="1171" xr:uid="{AC90BAA5-AFA3-4DEA-BACE-BA317F9B5910}"/>
    <cellStyle name="normální 10 4 7 2" xfId="1745" xr:uid="{AD21301A-C391-418D-9483-CF231B301CF3}"/>
    <cellStyle name="normální 10 4 7 2 2" xfId="3403" xr:uid="{25E3FDE2-A04F-4968-9DF5-A6E88AF8EE35}"/>
    <cellStyle name="normální 10 4 7 3" xfId="2863" xr:uid="{4F6DBFCD-E88F-48E1-BC9E-702FCC106A7D}"/>
    <cellStyle name="normální 10 4 8" xfId="1237" xr:uid="{F9DA03CE-876E-4A38-A15F-F4BF7A196B02}"/>
    <cellStyle name="normální 10 4 8 2" xfId="1811" xr:uid="{2FBA3CFC-148F-448C-8018-A8A00DEFF751}"/>
    <cellStyle name="normální 10 4 8 2 2" xfId="3469" xr:uid="{71CAEFD1-F585-4AD9-B62A-CD4D7CC54F09}"/>
    <cellStyle name="normální 10 4 8 3" xfId="2929" xr:uid="{4714A18C-63F3-4CE4-B522-4B23B3E70796}"/>
    <cellStyle name="normální 10 4 9" xfId="1357" xr:uid="{E5A68E56-B768-451D-A4F5-FA93EA1A427C}"/>
    <cellStyle name="normální 10 4 9 2" xfId="3018" xr:uid="{C0849EED-C992-4318-8E48-469E0BC7A44B}"/>
    <cellStyle name="normální 10 5" xfId="392" xr:uid="{00000000-0005-0000-0000-000088010000}"/>
    <cellStyle name="normální 10 5 10" xfId="1878" xr:uid="{7A12DB25-DAAD-4299-84B4-E196D198758B}"/>
    <cellStyle name="normální 10 5 10 2" xfId="3536" xr:uid="{24DF75CF-6B34-43D7-9C8F-D1765A5DA309}"/>
    <cellStyle name="normální 10 5 11" xfId="1947" xr:uid="{E5F0A755-CF85-45FF-9BAC-01F4A01BB2CC}"/>
    <cellStyle name="normální 10 5 11 2" xfId="3605" xr:uid="{9688848C-F59F-4980-9F8D-187013B03564}"/>
    <cellStyle name="normální 10 5 12" xfId="2028" xr:uid="{40986931-1BAB-4511-BC04-3C9915E4C585}"/>
    <cellStyle name="normální 10 5 12 2" xfId="3685" xr:uid="{1EEE72CB-71B1-4DD8-BD40-200587459F2E}"/>
    <cellStyle name="normální 10 5 13" xfId="2156" xr:uid="{056758F5-7AC9-44EA-B03D-F713A2D14F8C}"/>
    <cellStyle name="normální 10 5 13 2" xfId="3807" xr:uid="{FECBA258-00E7-4961-B56E-0E55F3FEC845}"/>
    <cellStyle name="normální 10 5 14" xfId="2228" xr:uid="{ABAFF6B5-8780-4D81-A119-7688377F74EF}"/>
    <cellStyle name="normální 10 5 14 2" xfId="3875" xr:uid="{7DCD625B-B320-4DB2-85AA-4CAB526C02AA}"/>
    <cellStyle name="normální 10 5 15" xfId="2294" xr:uid="{85CEC296-0066-42A4-ABE7-32AA391BAB80}"/>
    <cellStyle name="normální 10 5 15 2" xfId="3941" xr:uid="{8163222D-7715-4FD6-A42A-EABE6EF4E337}"/>
    <cellStyle name="normální 10 5 16" xfId="2360" xr:uid="{51584BEC-901C-4908-9AE6-0E09931F33D2}"/>
    <cellStyle name="normální 10 5 16 2" xfId="4007" xr:uid="{CCC6277A-9F2D-4588-88A5-FC7666834CC3}"/>
    <cellStyle name="normální 10 5 17" xfId="4074" xr:uid="{CB585BA0-3D05-4AA9-BF03-7AF6B0995C93}"/>
    <cellStyle name="normální 10 5 18" xfId="4161" xr:uid="{485D3422-8F56-4084-A2F6-E725BDCDFE40}"/>
    <cellStyle name="normální 10 5 19" xfId="4227" xr:uid="{6467CACE-609F-4D1D-B6B2-7776D1E75D2E}"/>
    <cellStyle name="normální 10 5 2" xfId="393" xr:uid="{00000000-0005-0000-0000-000089010000}"/>
    <cellStyle name="normální 10 5 2 2" xfId="1338" xr:uid="{D0727CE9-03F5-43C7-B3F8-03FAD9CD4309}"/>
    <cellStyle name="normální 10 5 2 2 2" xfId="3012" xr:uid="{7987BD3D-859A-4C97-B4B5-B7F806D55D4A}"/>
    <cellStyle name="normální 10 5 2 3" xfId="2440" xr:uid="{48A12C89-1EF8-4DF2-B1C7-3CDB49778F45}"/>
    <cellStyle name="normální 10 5 20" xfId="4312" xr:uid="{A0A71BA1-AC82-41CC-8775-47D42EEA6B18}"/>
    <cellStyle name="normální 10 5 3" xfId="887" xr:uid="{96D06718-55FC-4B0D-AD1B-11FE984F69A8}"/>
    <cellStyle name="normální 10 5 3 2" xfId="1472" xr:uid="{44444D7E-80FC-44C8-8714-AAC0AA4F6EED}"/>
    <cellStyle name="normální 10 5 3 2 2" xfId="3133" xr:uid="{FCD184C0-78DA-44C7-9550-82D70982F92D}"/>
    <cellStyle name="normální 10 5 3 3" xfId="2593" xr:uid="{B495CD63-15E2-4F8C-8558-8E462F5DBE3F}"/>
    <cellStyle name="normální 10 5 4" xfId="953" xr:uid="{6D7D5D91-3A0C-4F74-86F1-86A8FB8F980F}"/>
    <cellStyle name="normální 10 5 4 2" xfId="1538" xr:uid="{68B673B5-921A-42B1-9AE1-64C13A6B3157}"/>
    <cellStyle name="normální 10 5 4 2 2" xfId="3199" xr:uid="{2E31714A-A513-4C88-99BC-2D9843CD6139}"/>
    <cellStyle name="normální 10 5 4 3" xfId="2659" xr:uid="{3886AA23-9CB3-41DB-944B-7B67E4BD8B2B}"/>
    <cellStyle name="normální 10 5 5" xfId="1031" xr:uid="{BAE5A7C8-73F2-4822-B7AC-565A7FAADD02}"/>
    <cellStyle name="normální 10 5 5 2" xfId="1607" xr:uid="{B58515C4-057C-41E8-B835-922971874F66}"/>
    <cellStyle name="normální 10 5 5 2 2" xfId="3266" xr:uid="{039C379C-8F99-48C3-85BC-589DD236279B}"/>
    <cellStyle name="normální 10 5 5 3" xfId="2726" xr:uid="{A935E75A-A709-4FF7-975C-1DEBC1DE1E1A}"/>
    <cellStyle name="normální 10 5 6" xfId="1102" xr:uid="{D83C8F3F-9349-43B8-A959-E1D2B2817A19}"/>
    <cellStyle name="normální 10 5 6 2" xfId="1676" xr:uid="{9D36A4D9-5C76-4C21-AD78-52F48E789840}"/>
    <cellStyle name="normální 10 5 6 2 2" xfId="3335" xr:uid="{3A2A2DBD-BF93-435C-83B1-42E95EBC7B27}"/>
    <cellStyle name="normální 10 5 6 3" xfId="2795" xr:uid="{6ED8736B-1BD2-4B3E-9421-720BAA932BB4}"/>
    <cellStyle name="normální 10 5 7" xfId="1172" xr:uid="{6C2C34D2-2589-4013-8065-1C2DB1B178B8}"/>
    <cellStyle name="normální 10 5 7 2" xfId="1746" xr:uid="{EEFC1A03-1212-48A7-8B19-AD8A68474221}"/>
    <cellStyle name="normální 10 5 7 2 2" xfId="3404" xr:uid="{E03F49A6-B6FA-40FF-92F6-AA2B05F350B6}"/>
    <cellStyle name="normální 10 5 7 3" xfId="2864" xr:uid="{99E7A2C0-42A5-458F-A2DC-3AEF02AB4FB9}"/>
    <cellStyle name="normální 10 5 8" xfId="1238" xr:uid="{93C30207-7AE6-46FE-A891-DD4098F165F5}"/>
    <cellStyle name="normální 10 5 8 2" xfId="1812" xr:uid="{894B7E0D-B457-4775-BC9E-BD516E070F7C}"/>
    <cellStyle name="normální 10 5 8 2 2" xfId="3470" xr:uid="{95203042-191A-4AA1-A3AA-33144055C66F}"/>
    <cellStyle name="normální 10 5 8 3" xfId="2930" xr:uid="{BCE5DAD1-2AFD-4390-834F-DEC5101F4315}"/>
    <cellStyle name="normální 10 5 9" xfId="1358" xr:uid="{E3667C2C-DA03-4A35-B508-5CE89FFD3FBE}"/>
    <cellStyle name="normální 10 5 9 2" xfId="3019" xr:uid="{9C4E9B0B-AB30-4F7E-A9E9-2FF8B3D2F5F5}"/>
    <cellStyle name="normální 10 6" xfId="394" xr:uid="{00000000-0005-0000-0000-00008A010000}"/>
    <cellStyle name="normální 10 6 10" xfId="1879" xr:uid="{6B333952-594A-4AD8-B1FF-B5BF57754F31}"/>
    <cellStyle name="normální 10 6 10 2" xfId="3537" xr:uid="{B399B46C-E45C-4D3D-ADC3-BDE65270F427}"/>
    <cellStyle name="normální 10 6 11" xfId="1948" xr:uid="{722AD030-CBD8-4951-BA4C-6D8F25AFB792}"/>
    <cellStyle name="normální 10 6 11 2" xfId="3606" xr:uid="{899E0E30-3C14-4F6F-9737-DB14EEF9759F}"/>
    <cellStyle name="normální 10 6 12" xfId="2029" xr:uid="{07B4B463-DFAB-4042-B045-06C168F8CC2C}"/>
    <cellStyle name="normální 10 6 12 2" xfId="3686" xr:uid="{465526AE-655F-44B0-A726-E10FE327287D}"/>
    <cellStyle name="normální 10 6 13" xfId="2157" xr:uid="{0E21548E-DB99-41A1-8619-2F98CC2991FF}"/>
    <cellStyle name="normální 10 6 13 2" xfId="3808" xr:uid="{7A640B47-A9F7-4DCD-B5D8-09811477C8B8}"/>
    <cellStyle name="normální 10 6 14" xfId="2229" xr:uid="{DBEC72B1-A9FA-4B35-A210-ABBF1CAEAA96}"/>
    <cellStyle name="normální 10 6 14 2" xfId="3876" xr:uid="{8F8CCA5B-8F48-4462-88D8-11B4CB674439}"/>
    <cellStyle name="normální 10 6 15" xfId="2295" xr:uid="{4E03F02B-D99E-46EC-AED0-5303829E5701}"/>
    <cellStyle name="normální 10 6 15 2" xfId="3942" xr:uid="{41C85A88-12CB-43CA-9E63-BF8ED1609C7F}"/>
    <cellStyle name="normální 10 6 16" xfId="2361" xr:uid="{875913FE-ED92-47C2-B94B-69D5B76E0EBF}"/>
    <cellStyle name="normální 10 6 16 2" xfId="4008" xr:uid="{3DB8393F-9C8E-4AD2-99E8-03DFB5D59332}"/>
    <cellStyle name="normální 10 6 17" xfId="4075" xr:uid="{B5B72BD2-6DF8-45CF-BD7C-20675BF5D7D8}"/>
    <cellStyle name="normální 10 6 18" xfId="4162" xr:uid="{8E59C91F-A350-4B1B-87FE-9D8261582BB1}"/>
    <cellStyle name="normální 10 6 19" xfId="4228" xr:uid="{919C1FDD-74B8-4A75-AE34-885B1E4A5D2A}"/>
    <cellStyle name="normální 10 6 2" xfId="395" xr:uid="{00000000-0005-0000-0000-00008B010000}"/>
    <cellStyle name="normální 10 6 2 2" xfId="1337" xr:uid="{8AC97CB0-9C91-420D-AF43-13A921BDF7E9}"/>
    <cellStyle name="normální 10 6 2 2 2" xfId="3011" xr:uid="{E746B29A-8D40-4776-A8AA-645C557FB5E5}"/>
    <cellStyle name="normální 10 6 2 3" xfId="2441" xr:uid="{72BDA7DC-7DDE-46C4-971D-AECF10B49E3F}"/>
    <cellStyle name="normální 10 6 20" xfId="4313" xr:uid="{3B1A1A7F-AC72-48D5-A8EF-BC223D5A54F1}"/>
    <cellStyle name="normální 10 6 3" xfId="888" xr:uid="{15ADA5B7-CDC8-4B74-B104-70891F8E4092}"/>
    <cellStyle name="normální 10 6 3 2" xfId="1473" xr:uid="{5E3968A8-025D-4013-9FCC-D13B3FDD83B8}"/>
    <cellStyle name="normální 10 6 3 2 2" xfId="3134" xr:uid="{4FED7A4D-C072-48DD-91DF-DFA2E1EF4A45}"/>
    <cellStyle name="normální 10 6 3 3" xfId="2594" xr:uid="{370835B5-9C16-4907-885F-48B7F8E91F02}"/>
    <cellStyle name="normální 10 6 4" xfId="954" xr:uid="{96A884E0-E9EC-4C39-9D31-A598913A52FD}"/>
    <cellStyle name="normální 10 6 4 2" xfId="1539" xr:uid="{FEF350CC-1C9B-485A-B8CA-9B036D067BF6}"/>
    <cellStyle name="normální 10 6 4 2 2" xfId="3200" xr:uid="{6E6DDCDB-74F9-4187-B457-1D6EE46CB92D}"/>
    <cellStyle name="normální 10 6 4 3" xfId="2660" xr:uid="{515BACAC-15C2-489F-8C44-B545224D4276}"/>
    <cellStyle name="normální 10 6 5" xfId="1032" xr:uid="{214A469D-E1E9-4DF1-8D0B-17893AEAD707}"/>
    <cellStyle name="normální 10 6 5 2" xfId="1608" xr:uid="{CBAFED04-791A-4923-B281-B80266570BA8}"/>
    <cellStyle name="normální 10 6 5 2 2" xfId="3267" xr:uid="{1F8C0928-A70F-42E4-B5D4-C0F9456A02C3}"/>
    <cellStyle name="normální 10 6 5 3" xfId="2727" xr:uid="{DADED89E-7F50-4EB7-B92C-D667932E99B2}"/>
    <cellStyle name="normální 10 6 6" xfId="1103" xr:uid="{72ABBA9B-048D-45A9-861F-430DAE834D2D}"/>
    <cellStyle name="normální 10 6 6 2" xfId="1677" xr:uid="{C39EB911-3F69-42E4-84C7-6C4AF900F249}"/>
    <cellStyle name="normální 10 6 6 2 2" xfId="3336" xr:uid="{D0CFCBB0-1373-4701-86D4-2657D553362D}"/>
    <cellStyle name="normální 10 6 6 3" xfId="2796" xr:uid="{D992620F-1272-4E6E-B5EA-C23ACAE07AE0}"/>
    <cellStyle name="normální 10 6 7" xfId="1173" xr:uid="{298D089A-5151-455C-A5CD-9667106CFA70}"/>
    <cellStyle name="normální 10 6 7 2" xfId="1747" xr:uid="{63750624-2739-437B-BB22-C0F49F6881D6}"/>
    <cellStyle name="normální 10 6 7 2 2" xfId="3405" xr:uid="{4D60DC38-EF04-4393-A5D9-325FEFC894F3}"/>
    <cellStyle name="normální 10 6 7 3" xfId="2865" xr:uid="{FBE53EA5-6AE0-45A9-86B6-A221F8D327F5}"/>
    <cellStyle name="normální 10 6 8" xfId="1239" xr:uid="{4F1657C5-8396-432F-AA4F-F3AC7729BF1F}"/>
    <cellStyle name="normální 10 6 8 2" xfId="1813" xr:uid="{B2F9A26D-FD61-47B5-B355-B18C810F8990}"/>
    <cellStyle name="normální 10 6 8 2 2" xfId="3471" xr:uid="{F4905089-AA4C-4527-974F-B23708CEE0E3}"/>
    <cellStyle name="normální 10 6 8 3" xfId="2931" xr:uid="{82C3EFA5-5D3A-44F1-BDF6-DFF477506EB3}"/>
    <cellStyle name="normální 10 6 9" xfId="1359" xr:uid="{89EA7743-B6D1-49D3-B48B-616058C5CBAF}"/>
    <cellStyle name="normální 10 6 9 2" xfId="3020" xr:uid="{E1736F19-C487-45E4-91AB-DE32BDA0EFD9}"/>
    <cellStyle name="normální 10 7" xfId="396" xr:uid="{00000000-0005-0000-0000-00008C010000}"/>
    <cellStyle name="normální 10 7 10" xfId="1880" xr:uid="{297CFD14-377D-443C-B201-0F5C282D2216}"/>
    <cellStyle name="normální 10 7 10 2" xfId="3538" xr:uid="{1F0F4878-70A2-42B6-B76A-5527C572B43C}"/>
    <cellStyle name="normální 10 7 11" xfId="1949" xr:uid="{60B55A85-68FC-497B-940D-BFE0FFC4DD34}"/>
    <cellStyle name="normální 10 7 11 2" xfId="3607" xr:uid="{F53690F1-2E9E-43C8-AAFD-41379797A536}"/>
    <cellStyle name="normální 10 7 12" xfId="2030" xr:uid="{3ECA2A05-AA1D-466A-89AD-A2EA9908D2B9}"/>
    <cellStyle name="normální 10 7 12 2" xfId="3687" xr:uid="{B4D49571-351E-4108-BF5D-D30813B68175}"/>
    <cellStyle name="normální 10 7 13" xfId="2158" xr:uid="{5AE2A760-2B12-4045-811A-86D4960B0C96}"/>
    <cellStyle name="normální 10 7 13 2" xfId="3809" xr:uid="{5BBF3215-185B-4889-8ADC-25815305BF07}"/>
    <cellStyle name="normální 10 7 14" xfId="2230" xr:uid="{202DBFE3-9B73-4B15-BD0C-88A54D88991C}"/>
    <cellStyle name="normální 10 7 14 2" xfId="3877" xr:uid="{3BED22A7-A4A8-487C-B101-17DA89D996BB}"/>
    <cellStyle name="normální 10 7 15" xfId="2296" xr:uid="{005B9C87-74AB-4369-B719-4B65F52A3A09}"/>
    <cellStyle name="normální 10 7 15 2" xfId="3943" xr:uid="{B094212F-086F-47A2-8BA3-324355F8595D}"/>
    <cellStyle name="normální 10 7 16" xfId="2362" xr:uid="{0A15AF26-F366-4711-AC38-037968409091}"/>
    <cellStyle name="normální 10 7 16 2" xfId="4009" xr:uid="{E35AD626-8ABB-4121-AB0F-A2123C3B782A}"/>
    <cellStyle name="normální 10 7 17" xfId="4076" xr:uid="{09C579D9-FCFB-48D8-8A2C-067EA18B667E}"/>
    <cellStyle name="normální 10 7 18" xfId="4163" xr:uid="{E70D7E63-DFA7-4936-8CE5-B3D96C59EFAE}"/>
    <cellStyle name="normální 10 7 19" xfId="4229" xr:uid="{8AE93374-156F-4960-A4FF-33E1B34E0BE5}"/>
    <cellStyle name="normální 10 7 2" xfId="397" xr:uid="{00000000-0005-0000-0000-00008D010000}"/>
    <cellStyle name="normální 10 7 2 2" xfId="1336" xr:uid="{D6F05219-3D1E-4C71-9358-A99D9C8EFF9C}"/>
    <cellStyle name="normální 10 7 2 2 2" xfId="3010" xr:uid="{34131D19-0AD7-41EF-A5B6-9E747D3393E4}"/>
    <cellStyle name="normální 10 7 2 3" xfId="2442" xr:uid="{6282D357-74EE-4747-8B5C-B3BAE5987343}"/>
    <cellStyle name="normální 10 7 20" xfId="4314" xr:uid="{B6912CC0-A695-41D1-AD47-9FE9451F592F}"/>
    <cellStyle name="normální 10 7 3" xfId="889" xr:uid="{32CBF543-9AF4-4509-B289-E49B276612C5}"/>
    <cellStyle name="normální 10 7 3 2" xfId="1474" xr:uid="{3F19D888-1E1E-45E1-9F04-6A005FA1EFED}"/>
    <cellStyle name="normální 10 7 3 2 2" xfId="3135" xr:uid="{FF015E94-5BD0-44F0-83BC-E63B70C06BDC}"/>
    <cellStyle name="normální 10 7 3 3" xfId="2595" xr:uid="{15D3CA22-069C-477F-92C6-8CA29911E7D5}"/>
    <cellStyle name="normální 10 7 4" xfId="955" xr:uid="{D3DEFD7F-4E93-4D21-AA7F-D933F8CF2659}"/>
    <cellStyle name="normální 10 7 4 2" xfId="1540" xr:uid="{6D9AC63D-5005-4E45-92B1-CC6CBB0CBC19}"/>
    <cellStyle name="normální 10 7 4 2 2" xfId="3201" xr:uid="{936F061F-FB9B-4AB3-A391-02E2E25B773A}"/>
    <cellStyle name="normální 10 7 4 3" xfId="2661" xr:uid="{ED3FACD1-2CA2-43E0-9C82-215F55A5DE6C}"/>
    <cellStyle name="normální 10 7 5" xfId="1033" xr:uid="{CE94F02E-1B70-48F0-B747-7CF648E3F316}"/>
    <cellStyle name="normální 10 7 5 2" xfId="1609" xr:uid="{19B1936B-8972-4528-8F26-10066ADEBD81}"/>
    <cellStyle name="normální 10 7 5 2 2" xfId="3268" xr:uid="{469301F9-3FF4-4E6B-ADB1-EDE8CFA5F16C}"/>
    <cellStyle name="normální 10 7 5 3" xfId="2728" xr:uid="{37C8F511-6B9E-4F6B-8431-EAF338DEF0BC}"/>
    <cellStyle name="normální 10 7 6" xfId="1104" xr:uid="{AE794D77-E8A6-4FF1-A544-CC7F7F8901D6}"/>
    <cellStyle name="normální 10 7 6 2" xfId="1678" xr:uid="{DF37F570-9A8C-456A-AB24-FF957B115E2F}"/>
    <cellStyle name="normální 10 7 6 2 2" xfId="3337" xr:uid="{581E1BFF-39AA-4F5C-B9EB-D473696A840A}"/>
    <cellStyle name="normální 10 7 6 3" xfId="2797" xr:uid="{36ED1E9C-3652-4092-AC1F-13A844670E43}"/>
    <cellStyle name="normální 10 7 7" xfId="1174" xr:uid="{00D1735A-78AB-404A-95A5-A505608DF8C9}"/>
    <cellStyle name="normální 10 7 7 2" xfId="1748" xr:uid="{1B0612B7-ED30-45E0-AE5A-8BEB701D6519}"/>
    <cellStyle name="normální 10 7 7 2 2" xfId="3406" xr:uid="{372EC79E-E4C3-4A28-9C6D-E049C508E96A}"/>
    <cellStyle name="normální 10 7 7 3" xfId="2866" xr:uid="{B4E17618-221D-4022-BA1A-485C716B2485}"/>
    <cellStyle name="normální 10 7 8" xfId="1240" xr:uid="{E25442CD-D188-4D66-8ED7-ECFD3C3105B1}"/>
    <cellStyle name="normální 10 7 8 2" xfId="1814" xr:uid="{075922CE-A600-445D-8755-227B61F343F4}"/>
    <cellStyle name="normální 10 7 8 2 2" xfId="3472" xr:uid="{E8FED833-4802-4D54-BFF5-B8AAA6A58B2C}"/>
    <cellStyle name="normální 10 7 8 3" xfId="2932" xr:uid="{BA82D266-76CB-47D0-9B70-70411C0CB2B2}"/>
    <cellStyle name="normální 10 7 9" xfId="1360" xr:uid="{F1C80000-6C8D-4E83-AD22-E2F3106B1469}"/>
    <cellStyle name="normální 10 7 9 2" xfId="3021" xr:uid="{790C102D-729A-4BD7-B669-486692610308}"/>
    <cellStyle name="normální 10 8" xfId="398" xr:uid="{00000000-0005-0000-0000-00008E010000}"/>
    <cellStyle name="Normální 10 9" xfId="2149" xr:uid="{9ED78399-B91D-4651-854C-8C97BE262ACF}"/>
    <cellStyle name="normální 11" xfId="399" xr:uid="{00000000-0005-0000-0000-00008F010000}"/>
    <cellStyle name="normální 11 2" xfId="400" xr:uid="{00000000-0005-0000-0000-000090010000}"/>
    <cellStyle name="normální 11 2 10" xfId="1361" xr:uid="{AA8995A0-1428-431F-B201-025A53C517EF}"/>
    <cellStyle name="normální 11 2 10 2" xfId="3022" xr:uid="{50470338-160E-4670-8F85-51895DB4D0B6}"/>
    <cellStyle name="normální 11 2 11" xfId="1881" xr:uid="{EF23538A-C437-41FB-80C6-80379C8688B0}"/>
    <cellStyle name="normální 11 2 11 2" xfId="3539" xr:uid="{8F94F6F8-B5C0-4DCD-9E69-781907E729CB}"/>
    <cellStyle name="normální 11 2 12" xfId="1950" xr:uid="{CFB3C3CF-AF60-43FB-85E9-B35F44386D19}"/>
    <cellStyle name="normální 11 2 12 2" xfId="3608" xr:uid="{7C8A1F7A-4F2E-46B8-B839-96AB58690BB5}"/>
    <cellStyle name="normální 11 2 13" xfId="2031" xr:uid="{C2079A7C-5269-4BC5-80BA-9BCFFF8BFAF4}"/>
    <cellStyle name="normální 11 2 13 2" xfId="3688" xr:uid="{9DEF32CE-5940-4B12-9D39-6CEA54B0FCD1}"/>
    <cellStyle name="normální 11 2 14" xfId="2159" xr:uid="{B56996ED-8F1E-4F66-B61D-D874720DE395}"/>
    <cellStyle name="normální 11 2 14 2" xfId="3810" xr:uid="{3F82A727-FCAB-4C31-9710-F83E1F75B37D}"/>
    <cellStyle name="normální 11 2 15" xfId="2231" xr:uid="{E268FB82-F764-40E4-8435-A56875D98637}"/>
    <cellStyle name="normální 11 2 15 2" xfId="3878" xr:uid="{1563FCBB-8751-4125-9A89-534117C11CEF}"/>
    <cellStyle name="normální 11 2 16" xfId="2297" xr:uid="{D44829F7-0A56-4F20-9584-517C699243C9}"/>
    <cellStyle name="normální 11 2 16 2" xfId="3944" xr:uid="{253E4612-F786-4345-B517-1183F1F103DA}"/>
    <cellStyle name="normální 11 2 17" xfId="2363" xr:uid="{5A9201FF-5BC5-4396-B965-EEA34E2FCE87}"/>
    <cellStyle name="normální 11 2 17 2" xfId="4010" xr:uid="{A5B32B5D-13AA-4305-8A26-30CBFCB749DE}"/>
    <cellStyle name="normální 11 2 18" xfId="4077" xr:uid="{58723EFB-3658-4781-8145-FFEFCCB514D0}"/>
    <cellStyle name="normální 11 2 19" xfId="4140" xr:uid="{DDD19B0C-F2F8-44CE-B7E7-06DD1468DC7F}"/>
    <cellStyle name="normální 11 2 2" xfId="401" xr:uid="{00000000-0005-0000-0000-000091010000}"/>
    <cellStyle name="normální 11 2 20" xfId="4164" xr:uid="{9E928CBC-96C1-457C-B080-A6562441C421}"/>
    <cellStyle name="normální 11 2 21" xfId="4230" xr:uid="{B992F7D9-60CA-4382-AD1E-852BC0C99C6D}"/>
    <cellStyle name="normální 11 2 22" xfId="4294" xr:uid="{C9C34B16-36EF-4CA4-B578-0268FFBF0196}"/>
    <cellStyle name="normální 11 2 23" xfId="4315" xr:uid="{E4474141-912E-4E0D-A7BC-918C7F8B98E3}"/>
    <cellStyle name="normální 11 2 3" xfId="402" xr:uid="{00000000-0005-0000-0000-000092010000}"/>
    <cellStyle name="normální 11 2 3 2" xfId="1335" xr:uid="{CDC5FA21-E289-42F8-AA20-C72BC0B226F9}"/>
    <cellStyle name="normální 11 2 3 2 2" xfId="3009" xr:uid="{710754A3-D198-452B-8EED-73BABF294923}"/>
    <cellStyle name="normální 11 2 3 3" xfId="2443" xr:uid="{B9899921-A595-41D7-ACC3-506477B51524}"/>
    <cellStyle name="normální 11 2 4" xfId="890" xr:uid="{29701C42-4B70-48B0-95B3-8797F410994C}"/>
    <cellStyle name="normální 11 2 4 2" xfId="1475" xr:uid="{08CE6F18-5D40-41AB-9AF7-D0739EFE37F6}"/>
    <cellStyle name="normální 11 2 4 2 2" xfId="3136" xr:uid="{A6A73AA9-802C-43AA-AAA5-21EB5606D7EA}"/>
    <cellStyle name="normální 11 2 4 3" xfId="2596" xr:uid="{57E14C3E-34F0-4BC3-AD20-B3A08FE2AB78}"/>
    <cellStyle name="normální 11 2 5" xfId="956" xr:uid="{EF14DE66-7B23-4C2E-A6CE-8FA44C6CCE6B}"/>
    <cellStyle name="normální 11 2 5 2" xfId="1541" xr:uid="{2EED1D60-7CC5-4247-A8D8-89B01073A1FF}"/>
    <cellStyle name="normální 11 2 5 2 2" xfId="3202" xr:uid="{899060FB-A1E2-4AD8-B3C2-9DEDFCD29AA6}"/>
    <cellStyle name="normální 11 2 5 3" xfId="2662" xr:uid="{F73E9C4B-48A2-42B8-9F65-4EC020958911}"/>
    <cellStyle name="normální 11 2 6" xfId="1034" xr:uid="{3B361AF1-A620-4EAB-AC34-3CE3F5BC5571}"/>
    <cellStyle name="normální 11 2 6 2" xfId="1610" xr:uid="{453B0910-567D-4250-96D4-D8A176049941}"/>
    <cellStyle name="normální 11 2 6 2 2" xfId="3269" xr:uid="{E10EDC0B-3ED3-4437-8339-7F78EA60A591}"/>
    <cellStyle name="normální 11 2 6 3" xfId="2729" xr:uid="{F4F0F922-61F3-4596-A20C-2D143B29E4BF}"/>
    <cellStyle name="normální 11 2 7" xfId="1105" xr:uid="{3C8A40A3-2326-434A-9EAA-A146558521A8}"/>
    <cellStyle name="normální 11 2 7 2" xfId="1679" xr:uid="{1A42F238-75C0-4BAB-820A-80CC0AFBA41C}"/>
    <cellStyle name="normální 11 2 7 2 2" xfId="3338" xr:uid="{38C7E5EC-7EC8-46BE-AD7E-614E3AB98151}"/>
    <cellStyle name="normální 11 2 7 3" xfId="2798" xr:uid="{7D758B99-F5AF-4734-9AE2-36FE12B4C541}"/>
    <cellStyle name="normální 11 2 8" xfId="1175" xr:uid="{4725DCE0-B2F7-4B01-9687-2743AD744A9E}"/>
    <cellStyle name="normální 11 2 8 2" xfId="1749" xr:uid="{353B82C1-32EE-4801-A68B-E122C53E1AC3}"/>
    <cellStyle name="normální 11 2 8 2 2" xfId="3407" xr:uid="{99C74042-D28C-4026-BBD0-EC8A3D3B027F}"/>
    <cellStyle name="normální 11 2 8 3" xfId="2867" xr:uid="{65931D85-B345-4FCE-9C40-8C373B9DD29B}"/>
    <cellStyle name="normální 11 2 9" xfId="1241" xr:uid="{6F3588AF-7E3D-469A-B776-ACD680A7118D}"/>
    <cellStyle name="normální 11 2 9 2" xfId="1815" xr:uid="{00551BCE-6F5A-4232-9EA2-8160F0F66D40}"/>
    <cellStyle name="normální 11 2 9 2 2" xfId="3473" xr:uid="{6870938A-6B35-461C-825C-5C5BA00AE1E0}"/>
    <cellStyle name="normální 11 2 9 3" xfId="2933" xr:uid="{29E68B2F-75A3-4DCD-A72B-49CAA0B54330}"/>
    <cellStyle name="normální 11 3" xfId="403" xr:uid="{00000000-0005-0000-0000-000093010000}"/>
    <cellStyle name="normální 11 3 10" xfId="1362" xr:uid="{39366550-B0D0-4E79-8A66-37F55FCEF5D8}"/>
    <cellStyle name="normální 11 3 10 2" xfId="3023" xr:uid="{BD38FF1E-2639-4A6D-86EC-A7C06DE17A61}"/>
    <cellStyle name="normální 11 3 11" xfId="1882" xr:uid="{6E349E0F-F94F-4F79-B1F9-34E9DFFDB712}"/>
    <cellStyle name="normální 11 3 11 2" xfId="3540" xr:uid="{945CEA93-A41D-4D6D-A17F-3DE4DBCC47F1}"/>
    <cellStyle name="normální 11 3 12" xfId="1951" xr:uid="{34B751F7-4CF6-4481-8B46-53330079E7DB}"/>
    <cellStyle name="normální 11 3 12 2" xfId="3609" xr:uid="{98ACC07A-91E3-49E0-8E52-1BF6CC48EA64}"/>
    <cellStyle name="normální 11 3 13" xfId="2032" xr:uid="{C1BFBB79-1790-4179-8334-06A081DAE070}"/>
    <cellStyle name="normální 11 3 13 2" xfId="3689" xr:uid="{FFEEA422-B2AE-4C1F-A35B-0FDB3975DE1D}"/>
    <cellStyle name="normální 11 3 14" xfId="2160" xr:uid="{73D0EB25-3686-4DB7-AC94-2C938BA61ED5}"/>
    <cellStyle name="normální 11 3 14 2" xfId="3811" xr:uid="{1DE924F2-A0B0-478E-B8AC-BC81D4E904F1}"/>
    <cellStyle name="normální 11 3 15" xfId="2232" xr:uid="{1720E593-7BD6-496B-BDB4-9440F671899F}"/>
    <cellStyle name="normální 11 3 15 2" xfId="3879" xr:uid="{F6DBD972-241E-4A4E-843C-6EC676B49FEF}"/>
    <cellStyle name="normální 11 3 16" xfId="2298" xr:uid="{81A32F36-2DFC-4D10-BA88-F312941B6091}"/>
    <cellStyle name="normální 11 3 16 2" xfId="3945" xr:uid="{65D27CF2-6784-4D36-BBAF-A1B69AD10E1F}"/>
    <cellStyle name="normální 11 3 17" xfId="2364" xr:uid="{5ABFA876-D5C6-485D-AA4A-926FECFD80BF}"/>
    <cellStyle name="normální 11 3 17 2" xfId="4011" xr:uid="{E1521A4E-C9DE-4989-B2DB-DFA065448D4B}"/>
    <cellStyle name="normální 11 3 18" xfId="4078" xr:uid="{CC82C0DD-EC87-49F6-B1F8-6EB324C0B156}"/>
    <cellStyle name="normální 11 3 19" xfId="4141" xr:uid="{4A6D8FCE-C77A-4E73-A14D-A41937F3519A}"/>
    <cellStyle name="normální 11 3 2" xfId="404" xr:uid="{00000000-0005-0000-0000-000094010000}"/>
    <cellStyle name="normální 11 3 20" xfId="4165" xr:uid="{CDF98F7F-E01C-400F-8508-F1D309A797F0}"/>
    <cellStyle name="normální 11 3 21" xfId="4231" xr:uid="{3600F562-A8A2-4582-AE32-849B40A7E57D}"/>
    <cellStyle name="normální 11 3 22" xfId="4295" xr:uid="{3D67A64F-C0DE-41D0-B597-A0D217798E29}"/>
    <cellStyle name="normální 11 3 23" xfId="4316" xr:uid="{EA94C9C4-4175-4CC8-A2BF-D6972C2D998D}"/>
    <cellStyle name="normální 11 3 3" xfId="405" xr:uid="{00000000-0005-0000-0000-000095010000}"/>
    <cellStyle name="normální 11 3 3 2" xfId="1334" xr:uid="{79B1C960-DEDD-4794-8287-29D25C6643D1}"/>
    <cellStyle name="normální 11 3 3 2 2" xfId="3008" xr:uid="{1EB42FCB-D98E-45FC-931D-8A9891C3308D}"/>
    <cellStyle name="normální 11 3 3 3" xfId="2444" xr:uid="{5C2A6A42-A13E-47E7-B17C-CB0AC2EF2D2D}"/>
    <cellStyle name="normální 11 3 4" xfId="891" xr:uid="{9EACCAC0-2946-485F-AA0A-C58174383703}"/>
    <cellStyle name="normální 11 3 4 2" xfId="1476" xr:uid="{966E4B8F-5C88-40AC-A6D7-E68E1BC9012C}"/>
    <cellStyle name="normální 11 3 4 2 2" xfId="3137" xr:uid="{C55563D1-F822-494C-9F65-FAB86F1480E1}"/>
    <cellStyle name="normální 11 3 4 3" xfId="2597" xr:uid="{E617C29F-E5D7-47E3-AB92-35443351FCA7}"/>
    <cellStyle name="normální 11 3 5" xfId="957" xr:uid="{3A6511B9-2252-4115-BDC7-31950F36F166}"/>
    <cellStyle name="normální 11 3 5 2" xfId="1542" xr:uid="{EC254C62-F66E-465F-8838-89B605CF0536}"/>
    <cellStyle name="normální 11 3 5 2 2" xfId="3203" xr:uid="{C7CAF480-CF61-4F59-B881-0A8CF2C1C4E0}"/>
    <cellStyle name="normální 11 3 5 3" xfId="2663" xr:uid="{C20BA086-ADF7-4F62-B388-A43837B060BC}"/>
    <cellStyle name="normální 11 3 6" xfId="1035" xr:uid="{B2590D59-B710-4F77-8524-935FAA608BDF}"/>
    <cellStyle name="normální 11 3 6 2" xfId="1611" xr:uid="{EFE1E740-D73F-4FB0-976A-0C36EE7777DB}"/>
    <cellStyle name="normální 11 3 6 2 2" xfId="3270" xr:uid="{706B3313-87B2-415E-A0F2-DFCAFC31CF87}"/>
    <cellStyle name="normální 11 3 6 3" xfId="2730" xr:uid="{0E78B26C-DDF1-435F-AA1F-1C6D11102A69}"/>
    <cellStyle name="normální 11 3 7" xfId="1106" xr:uid="{A68855B1-C568-4C39-9F2B-A4B29EF53B81}"/>
    <cellStyle name="normální 11 3 7 2" xfId="1680" xr:uid="{B5366027-13CC-48DD-9308-2D8BF13B86E0}"/>
    <cellStyle name="normální 11 3 7 2 2" xfId="3339" xr:uid="{0C1A6E11-A562-4FD0-BF37-7391317A03A7}"/>
    <cellStyle name="normální 11 3 7 3" xfId="2799" xr:uid="{E032B496-5442-4E30-AEF1-0314B726A588}"/>
    <cellStyle name="normální 11 3 8" xfId="1176" xr:uid="{9EE8903B-1E4F-4D71-BF92-F10B2E82FBEA}"/>
    <cellStyle name="normální 11 3 8 2" xfId="1750" xr:uid="{B0CD8353-38B7-4FCC-83D3-F1431B53851D}"/>
    <cellStyle name="normální 11 3 8 2 2" xfId="3408" xr:uid="{361A82AE-6DDE-4525-B9B4-9DDCC6061227}"/>
    <cellStyle name="normální 11 3 8 3" xfId="2868" xr:uid="{1DFB230E-E104-4474-AB45-78649EA5F652}"/>
    <cellStyle name="normální 11 3 9" xfId="1242" xr:uid="{00890577-3FAB-4A12-B0AA-E80857BA8B28}"/>
    <cellStyle name="normální 11 3 9 2" xfId="1816" xr:uid="{BC3F6DDE-20BF-4391-AF77-82ACFF5FBAAA}"/>
    <cellStyle name="normální 11 3 9 2 2" xfId="3474" xr:uid="{C8109692-D92A-4000-9B9F-FB52C3428CD1}"/>
    <cellStyle name="normální 11 3 9 3" xfId="2934" xr:uid="{0E6D9E9F-9542-4606-A269-BFFF76AE1657}"/>
    <cellStyle name="normální 11 4" xfId="406" xr:uid="{00000000-0005-0000-0000-000096010000}"/>
    <cellStyle name="normální 11 4 10" xfId="1363" xr:uid="{BEF17BB6-1F5E-4334-8BDD-AB0EB5FFAA09}"/>
    <cellStyle name="normální 11 4 10 2" xfId="3024" xr:uid="{9BC86F2C-3F3E-4F16-ABA8-AAFD8FA4D960}"/>
    <cellStyle name="normální 11 4 11" xfId="1883" xr:uid="{5726F6CC-E22F-4BD2-8A90-1A08DBEF2A41}"/>
    <cellStyle name="normální 11 4 11 2" xfId="3541" xr:uid="{0626B3DB-8139-4566-A479-9D37C1E7C20C}"/>
    <cellStyle name="normální 11 4 12" xfId="1952" xr:uid="{5A6D0C70-4DDD-4EFB-B8E7-1FB1C75AEB53}"/>
    <cellStyle name="normální 11 4 12 2" xfId="3610" xr:uid="{E42F97DA-22D9-4316-B99A-39E7A12FB768}"/>
    <cellStyle name="normální 11 4 13" xfId="2033" xr:uid="{2E6E1BFA-2852-4710-846B-E96AA79A6EA8}"/>
    <cellStyle name="normální 11 4 13 2" xfId="3690" xr:uid="{639FBF1E-E642-40F7-BBB0-951551C187FC}"/>
    <cellStyle name="normální 11 4 14" xfId="2161" xr:uid="{9A1E9BF9-D340-4A2A-8634-466A0186F673}"/>
    <cellStyle name="normální 11 4 14 2" xfId="3812" xr:uid="{A27C3883-5DF3-4D73-ACF5-3E9CD067EF3F}"/>
    <cellStyle name="normální 11 4 15" xfId="2233" xr:uid="{36FB2A83-2160-45A9-A441-61BE02B63839}"/>
    <cellStyle name="normální 11 4 15 2" xfId="3880" xr:uid="{677CB151-F3F8-4B37-B749-F8CEC5C5E230}"/>
    <cellStyle name="normální 11 4 16" xfId="2299" xr:uid="{F50C5CA8-D2B4-49A2-9479-BEC382AD4FE1}"/>
    <cellStyle name="normální 11 4 16 2" xfId="3946" xr:uid="{A910DF7A-B803-497C-9792-09CF3BDC3BDF}"/>
    <cellStyle name="normální 11 4 17" xfId="2365" xr:uid="{9068A9DB-075E-4822-BCDB-A05181B199DA}"/>
    <cellStyle name="normální 11 4 17 2" xfId="4012" xr:uid="{405071C6-4FD3-457B-8372-87B06DEE3371}"/>
    <cellStyle name="normální 11 4 18" xfId="4079" xr:uid="{7EEC8186-B9A9-4DF1-9CE7-314ED4FF9F85}"/>
    <cellStyle name="normální 11 4 19" xfId="4142" xr:uid="{629EAA8C-4472-4754-B79D-E522F0D9EA31}"/>
    <cellStyle name="normální 11 4 2" xfId="407" xr:uid="{00000000-0005-0000-0000-000097010000}"/>
    <cellStyle name="normální 11 4 20" xfId="4166" xr:uid="{D04CDF25-1811-4C42-BC83-8F3872A3037A}"/>
    <cellStyle name="normální 11 4 21" xfId="4232" xr:uid="{44927C21-A1F5-468E-A0F8-2F27CFE85D14}"/>
    <cellStyle name="normální 11 4 22" xfId="4296" xr:uid="{19E70009-4663-463F-A405-7C397A9EB10A}"/>
    <cellStyle name="normální 11 4 23" xfId="4317" xr:uid="{D39C7B2B-484A-49B5-A37E-69BF1AED97AB}"/>
    <cellStyle name="normální 11 4 3" xfId="408" xr:uid="{00000000-0005-0000-0000-000098010000}"/>
    <cellStyle name="normální 11 4 3 2" xfId="1333" xr:uid="{0F196101-3E71-4CF9-BAA1-7E7F1C77B4E4}"/>
    <cellStyle name="normální 11 4 3 2 2" xfId="3007" xr:uid="{07184966-E136-45B6-AA4C-FBC2DF228812}"/>
    <cellStyle name="normální 11 4 3 3" xfId="2445" xr:uid="{08C6A8FC-974D-4A84-BEAF-250401ED8E6A}"/>
    <cellStyle name="normální 11 4 4" xfId="892" xr:uid="{424F6C62-FFE3-45C5-9270-8242D3718C75}"/>
    <cellStyle name="normální 11 4 4 2" xfId="1477" xr:uid="{8C21483E-40AC-4970-A2D6-77B2ED43E6F9}"/>
    <cellStyle name="normální 11 4 4 2 2" xfId="3138" xr:uid="{1C03BB46-36FA-450F-A5EC-230EA525CA9E}"/>
    <cellStyle name="normální 11 4 4 3" xfId="2598" xr:uid="{86A2B432-4566-456B-BDEF-80D099D9C9FE}"/>
    <cellStyle name="normální 11 4 5" xfId="958" xr:uid="{662BF4D3-4C65-491D-8ABB-E512BD76FB86}"/>
    <cellStyle name="normální 11 4 5 2" xfId="1543" xr:uid="{63C8D6FF-B97C-44BB-B5D1-69A12D4150E7}"/>
    <cellStyle name="normální 11 4 5 2 2" xfId="3204" xr:uid="{F3B14884-A659-410C-94F0-0C10B6706C25}"/>
    <cellStyle name="normální 11 4 5 3" xfId="2664" xr:uid="{987D0202-BCA3-4220-A89A-349F871DE36B}"/>
    <cellStyle name="normální 11 4 6" xfId="1036" xr:uid="{3C7242B2-FBA1-48C9-B930-4296B0D35076}"/>
    <cellStyle name="normální 11 4 6 2" xfId="1612" xr:uid="{4BE367B5-36F4-4FF2-B3D0-D0CD44A86E0F}"/>
    <cellStyle name="normální 11 4 6 2 2" xfId="3271" xr:uid="{6F63312D-976C-4F16-937F-7DCC718F5F85}"/>
    <cellStyle name="normální 11 4 6 3" xfId="2731" xr:uid="{8B4D8D57-006D-40FF-BB15-15A5020887AB}"/>
    <cellStyle name="normální 11 4 7" xfId="1107" xr:uid="{35891B7F-9E03-4CFD-A225-625E60FD9929}"/>
    <cellStyle name="normální 11 4 7 2" xfId="1681" xr:uid="{EA61FC09-D507-4D4D-B03D-BE2F37E4162F}"/>
    <cellStyle name="normální 11 4 7 2 2" xfId="3340" xr:uid="{A7E981AE-BA0A-4258-B3D1-E8AD1EA43066}"/>
    <cellStyle name="normální 11 4 7 3" xfId="2800" xr:uid="{7D28BD94-AF9D-4F99-9596-E2BAB40664A0}"/>
    <cellStyle name="normální 11 4 8" xfId="1177" xr:uid="{3A4AE539-DA36-45A1-BC85-718A3525B080}"/>
    <cellStyle name="normální 11 4 8 2" xfId="1751" xr:uid="{A45D7CF3-7B12-497B-88E7-3CBACD31160C}"/>
    <cellStyle name="normální 11 4 8 2 2" xfId="3409" xr:uid="{E64AA0C4-0FEE-4C19-AFA9-89BAC7A29954}"/>
    <cellStyle name="normální 11 4 8 3" xfId="2869" xr:uid="{AB980415-D943-4ED3-BA8A-DC8C58F6F213}"/>
    <cellStyle name="normální 11 4 9" xfId="1243" xr:uid="{9CE205E1-0967-42DC-86C3-9FFF147DA902}"/>
    <cellStyle name="normální 11 4 9 2" xfId="1817" xr:uid="{37F06D82-474F-4259-8ED4-C76D424A2CB4}"/>
    <cellStyle name="normální 11 4 9 2 2" xfId="3475" xr:uid="{E0649173-ED99-4019-9250-78F4577B61C7}"/>
    <cellStyle name="normální 11 4 9 3" xfId="2935" xr:uid="{971E1D1E-B10E-4E5E-9083-623FAEE0BD97}"/>
    <cellStyle name="normální 11 5" xfId="409" xr:uid="{00000000-0005-0000-0000-000099010000}"/>
    <cellStyle name="normální 11 5 10" xfId="1364" xr:uid="{2BB018A4-B816-4BD0-9907-F011F6DD5C1F}"/>
    <cellStyle name="normální 11 5 10 2" xfId="3025" xr:uid="{70664C39-BF23-4DB6-869B-133CE17AA4D2}"/>
    <cellStyle name="normální 11 5 11" xfId="1884" xr:uid="{CBDCF5F5-19D1-4F2F-9ECD-CBE838D68B52}"/>
    <cellStyle name="normální 11 5 11 2" xfId="3542" xr:uid="{38BF8D89-87CF-49E2-B79C-5695367BD851}"/>
    <cellStyle name="normální 11 5 12" xfId="1953" xr:uid="{075D4FB8-605F-4F83-A348-7894725E786E}"/>
    <cellStyle name="normální 11 5 12 2" xfId="3611" xr:uid="{1E14F450-741F-4F83-8ECA-C81FEF2D8FB0}"/>
    <cellStyle name="normální 11 5 13" xfId="2034" xr:uid="{47A1D909-3016-4BBB-A75B-11DC9319C326}"/>
    <cellStyle name="normální 11 5 13 2" xfId="3691" xr:uid="{4EC53B73-CAB2-4651-A017-F87AF612C0AC}"/>
    <cellStyle name="normální 11 5 14" xfId="2162" xr:uid="{90CA285A-ECB2-4184-9EA1-5361E1D8BEE4}"/>
    <cellStyle name="normální 11 5 14 2" xfId="3813" xr:uid="{C647A6A0-754F-4B58-B2DC-E064A5AE02E8}"/>
    <cellStyle name="normální 11 5 15" xfId="2234" xr:uid="{7728A613-BBDC-4A5B-898C-6390E9DBBCDA}"/>
    <cellStyle name="normální 11 5 15 2" xfId="3881" xr:uid="{8AF0EEFB-A534-4ED2-9214-59875F4FF6B1}"/>
    <cellStyle name="normální 11 5 16" xfId="2300" xr:uid="{A271D639-B888-485D-BB00-44A9E2D2A992}"/>
    <cellStyle name="normální 11 5 16 2" xfId="3947" xr:uid="{186F0326-5100-423F-8CAC-85E8F7D7916C}"/>
    <cellStyle name="normální 11 5 17" xfId="2366" xr:uid="{46DC9320-AE36-4359-AEAB-74BE1DC58176}"/>
    <cellStyle name="normální 11 5 17 2" xfId="4013" xr:uid="{E8870A6D-BE50-4204-9B8B-1C2EE9AAFD0B}"/>
    <cellStyle name="normální 11 5 18" xfId="4080" xr:uid="{C28469D0-7324-402A-A8EC-A24A8D6C6F20}"/>
    <cellStyle name="normální 11 5 19" xfId="4143" xr:uid="{8C9B5572-EC58-496B-9939-B09B89F7036C}"/>
    <cellStyle name="normální 11 5 2" xfId="410" xr:uid="{00000000-0005-0000-0000-00009A010000}"/>
    <cellStyle name="normální 11 5 20" xfId="4167" xr:uid="{1BF43001-D9F0-4A1F-9487-F04B63585248}"/>
    <cellStyle name="normální 11 5 21" xfId="4233" xr:uid="{B0A9A4C2-B5B5-4C51-B6B5-026F061643CC}"/>
    <cellStyle name="normální 11 5 22" xfId="4297" xr:uid="{7DA68FB1-199A-47E9-9BEE-B533F84F2393}"/>
    <cellStyle name="normální 11 5 23" xfId="4318" xr:uid="{B049E9F7-BB49-4DAD-99FB-B761525AB1F6}"/>
    <cellStyle name="normální 11 5 3" xfId="411" xr:uid="{00000000-0005-0000-0000-00009B010000}"/>
    <cellStyle name="normální 11 5 3 2" xfId="1332" xr:uid="{110548FB-668B-47BF-A4CB-B0A5C176AE3F}"/>
    <cellStyle name="normální 11 5 3 2 2" xfId="3006" xr:uid="{2664E0AA-4AF5-439F-9BA1-A7F036555B2F}"/>
    <cellStyle name="normální 11 5 3 3" xfId="2446" xr:uid="{1D2A9FA1-E75F-4269-AC61-26D1B0AB85C2}"/>
    <cellStyle name="normální 11 5 4" xfId="893" xr:uid="{5C275CFD-D858-4108-8CEB-8A63655E9C07}"/>
    <cellStyle name="normální 11 5 4 2" xfId="1478" xr:uid="{E34F9515-05A6-4F03-A4F4-6EC97D6994E8}"/>
    <cellStyle name="normální 11 5 4 2 2" xfId="3139" xr:uid="{2DD46DB4-D270-43A0-8239-1520CB60C3A8}"/>
    <cellStyle name="normální 11 5 4 3" xfId="2599" xr:uid="{0A110773-C3BF-408F-82B3-2227C59FF0EB}"/>
    <cellStyle name="normální 11 5 5" xfId="959" xr:uid="{A7EFFFFD-D6EE-41BD-84BC-C41D9B475324}"/>
    <cellStyle name="normální 11 5 5 2" xfId="1544" xr:uid="{52261FCC-25EA-4145-B4F2-93C8DEA376A0}"/>
    <cellStyle name="normální 11 5 5 2 2" xfId="3205" xr:uid="{B29ED6CE-1D60-4EEC-856B-AC6EA2FDC065}"/>
    <cellStyle name="normální 11 5 5 3" xfId="2665" xr:uid="{C7D1F7FA-3690-4B17-BB64-66C96C6857E1}"/>
    <cellStyle name="normální 11 5 6" xfId="1037" xr:uid="{2F5C116E-0B0E-4DE8-A9BE-627648FA7353}"/>
    <cellStyle name="normální 11 5 6 2" xfId="1613" xr:uid="{0655AEFD-2A35-426C-9A32-8F599E18B526}"/>
    <cellStyle name="normální 11 5 6 2 2" xfId="3272" xr:uid="{AABFC979-9B9E-413C-AAF9-17E3F4A3C1F8}"/>
    <cellStyle name="normální 11 5 6 3" xfId="2732" xr:uid="{346E79D8-DC62-4E12-A8C6-A2FF1D637B79}"/>
    <cellStyle name="normální 11 5 7" xfId="1108" xr:uid="{B5699649-DFDC-4A4D-BAFF-EBAF074CF060}"/>
    <cellStyle name="normální 11 5 7 2" xfId="1682" xr:uid="{AFF66F6B-8785-4340-BFCE-E204955536E6}"/>
    <cellStyle name="normální 11 5 7 2 2" xfId="3341" xr:uid="{3F327BDE-2390-4659-B170-7842E8703405}"/>
    <cellStyle name="normální 11 5 7 3" xfId="2801" xr:uid="{8288F9D2-8666-4110-AD63-EE3416F226FC}"/>
    <cellStyle name="normální 11 5 8" xfId="1178" xr:uid="{893C79BB-8F01-4BF9-B75C-3D0768A07FE4}"/>
    <cellStyle name="normální 11 5 8 2" xfId="1752" xr:uid="{8CD24340-3FD4-4EA7-AFD0-020ECCA934A6}"/>
    <cellStyle name="normální 11 5 8 2 2" xfId="3410" xr:uid="{A1A48B14-8030-42A9-B3B1-9AA5E5846254}"/>
    <cellStyle name="normální 11 5 8 3" xfId="2870" xr:uid="{0FB7F427-C759-4A61-A5EF-DC867A300FD4}"/>
    <cellStyle name="normální 11 5 9" xfId="1244" xr:uid="{23186C2D-C59B-4BC8-903E-109F53D4B1BD}"/>
    <cellStyle name="normální 11 5 9 2" xfId="1818" xr:uid="{9960CADD-ADC5-425C-8EDC-6CE07ABEEAE4}"/>
    <cellStyle name="normální 11 5 9 2 2" xfId="3476" xr:uid="{1811DEF3-0476-4C12-AE1C-76B5E45BB3F3}"/>
    <cellStyle name="normální 11 5 9 3" xfId="2936" xr:uid="{9B937393-2672-42E2-86C1-38F7AF7BBC7D}"/>
    <cellStyle name="normální 11 6" xfId="412" xr:uid="{00000000-0005-0000-0000-00009C010000}"/>
    <cellStyle name="normální 11 6 10" xfId="1885" xr:uid="{6CCDE008-0E5A-48F3-A832-6FB84BD1EEDC}"/>
    <cellStyle name="normální 11 6 10 2" xfId="3543" xr:uid="{C030CFE8-2258-4AC1-BA0C-076BB6284D1D}"/>
    <cellStyle name="normální 11 6 11" xfId="1954" xr:uid="{BC343C4A-60EB-400B-9E18-7DFEA4A6617B}"/>
    <cellStyle name="normální 11 6 11 2" xfId="3612" xr:uid="{382B5626-DAC0-4CC2-9C5F-C64B59CBD6E3}"/>
    <cellStyle name="normální 11 6 12" xfId="2035" xr:uid="{E8B4980A-4CB6-4192-A480-7A117E64ACD3}"/>
    <cellStyle name="normální 11 6 12 2" xfId="3692" xr:uid="{9A3F2040-4521-4909-87B6-0CDFC360B2DF}"/>
    <cellStyle name="normální 11 6 13" xfId="2163" xr:uid="{CD2EE807-1CCF-4C5D-AEFA-8F1D0C28E852}"/>
    <cellStyle name="normální 11 6 13 2" xfId="3814" xr:uid="{A9F5E01C-39AE-4BB5-AD84-F7785E1FC96C}"/>
    <cellStyle name="normální 11 6 14" xfId="2235" xr:uid="{ABDD6AF9-DF35-4567-B0CC-DAE979A60DA7}"/>
    <cellStyle name="normální 11 6 14 2" xfId="3882" xr:uid="{91769DA7-7FBB-4FBD-AE19-811B60A34F23}"/>
    <cellStyle name="normální 11 6 15" xfId="2301" xr:uid="{AC679E18-4EE5-4413-AF3D-25043D25C2D1}"/>
    <cellStyle name="normální 11 6 15 2" xfId="3948" xr:uid="{E1EBA01E-52AF-4419-87FC-206E4B398C1E}"/>
    <cellStyle name="normální 11 6 16" xfId="2367" xr:uid="{FAAD5714-7760-4107-936A-59504A0E9570}"/>
    <cellStyle name="normální 11 6 16 2" xfId="4014" xr:uid="{B330DCCB-EED4-4083-8409-5BEC885622D2}"/>
    <cellStyle name="normální 11 6 17" xfId="4081" xr:uid="{2E69F561-0FB5-4CA5-BB52-8938004D6521}"/>
    <cellStyle name="normální 11 6 18" xfId="4168" xr:uid="{9CC01347-6FAE-4E1B-851B-427C3700B037}"/>
    <cellStyle name="normální 11 6 19" xfId="4234" xr:uid="{7CBEA625-FD88-4647-9627-01391C2015C4}"/>
    <cellStyle name="normální 11 6 2" xfId="413" xr:uid="{00000000-0005-0000-0000-00009D010000}"/>
    <cellStyle name="normální 11 6 2 2" xfId="1331" xr:uid="{583AC3B4-3A67-4C8A-82D5-0BA33CF09BCC}"/>
    <cellStyle name="normální 11 6 2 2 2" xfId="3005" xr:uid="{AFC4DA65-619B-4A26-BC14-7911B65A7C59}"/>
    <cellStyle name="normální 11 6 2 3" xfId="2447" xr:uid="{10BF3ECD-D27F-407F-AC07-F4CF72F39323}"/>
    <cellStyle name="normální 11 6 20" xfId="4319" xr:uid="{EA21B3DE-E96F-4F59-BCF4-A646E3D63BFC}"/>
    <cellStyle name="normální 11 6 3" xfId="894" xr:uid="{F0D6E273-EA85-4752-8EB7-3B3EF0758BA3}"/>
    <cellStyle name="normální 11 6 3 2" xfId="1479" xr:uid="{390C2C15-D863-4B91-8C44-B17C53E92F67}"/>
    <cellStyle name="normální 11 6 3 2 2" xfId="3140" xr:uid="{3DA5E2BC-F114-46F8-94B4-4A84978B7860}"/>
    <cellStyle name="normální 11 6 3 3" xfId="2600" xr:uid="{76E5F127-88ED-4918-83AD-37C920677965}"/>
    <cellStyle name="normální 11 6 4" xfId="960" xr:uid="{858AEA52-CFEF-442A-8C39-43DA0CB396B5}"/>
    <cellStyle name="normální 11 6 4 2" xfId="1545" xr:uid="{D9CA7B46-5BB3-4D5B-863C-3F0E0158A6F7}"/>
    <cellStyle name="normální 11 6 4 2 2" xfId="3206" xr:uid="{2DB77BA0-27AA-4ACF-AADF-7D6C4B60F96E}"/>
    <cellStyle name="normální 11 6 4 3" xfId="2666" xr:uid="{79DBFDD2-0C04-48AA-A6FC-5D38EA9C292B}"/>
    <cellStyle name="normální 11 6 5" xfId="1038" xr:uid="{A6E7A44F-CB2D-4B1B-97E5-3231E9028E17}"/>
    <cellStyle name="normální 11 6 5 2" xfId="1614" xr:uid="{7F1594EF-EEBC-46E6-A4B4-62DA9E20F23D}"/>
    <cellStyle name="normální 11 6 5 2 2" xfId="3273" xr:uid="{0C2D4345-9050-48E3-88F9-E675D2E93EB0}"/>
    <cellStyle name="normální 11 6 5 3" xfId="2733" xr:uid="{9E4AFF08-643A-4F65-84F5-AAEBFBBC52FA}"/>
    <cellStyle name="normální 11 6 6" xfId="1109" xr:uid="{040017C1-CCF1-448B-8E6B-9202A45E076B}"/>
    <cellStyle name="normální 11 6 6 2" xfId="1683" xr:uid="{1B96CEBF-7C33-4534-ADB1-D8FB9FDCA733}"/>
    <cellStyle name="normální 11 6 6 2 2" xfId="3342" xr:uid="{67761A66-AB0A-48C3-8D37-E64429158F98}"/>
    <cellStyle name="normální 11 6 6 3" xfId="2802" xr:uid="{BF5DAFD6-CD99-4AEE-B5CA-EE889539139A}"/>
    <cellStyle name="normální 11 6 7" xfId="1179" xr:uid="{5C1C8DAA-56A7-4888-A61B-ABCABE81ADCB}"/>
    <cellStyle name="normální 11 6 7 2" xfId="1753" xr:uid="{9D95461B-D543-4EE9-AF94-3F8F3F755A05}"/>
    <cellStyle name="normální 11 6 7 2 2" xfId="3411" xr:uid="{F63732A8-9D6F-49E0-ACB3-C65C868337F5}"/>
    <cellStyle name="normální 11 6 7 3" xfId="2871" xr:uid="{2DE7CE45-470B-4815-95F0-30D3E66534C9}"/>
    <cellStyle name="normální 11 6 8" xfId="1245" xr:uid="{A97DE17F-3F5B-47C2-AC34-CCF2299C73BB}"/>
    <cellStyle name="normální 11 6 8 2" xfId="1819" xr:uid="{1AFBF161-2F14-4F2C-98B8-A0D1265EE429}"/>
    <cellStyle name="normální 11 6 8 2 2" xfId="3477" xr:uid="{F6F23825-7C8D-4AE9-8DF9-62AE88EE6A65}"/>
    <cellStyle name="normální 11 6 8 3" xfId="2937" xr:uid="{5362CB03-6E3D-4804-9A54-5ADD7807CFEE}"/>
    <cellStyle name="normální 11 6 9" xfId="1365" xr:uid="{1913C611-4BA5-4C33-B370-809AF0A1D979}"/>
    <cellStyle name="normální 11 6 9 2" xfId="3026" xr:uid="{CDFCBA9D-77AA-489C-8880-3637F65F06B4}"/>
    <cellStyle name="normální 11 7" xfId="414" xr:uid="{00000000-0005-0000-0000-00009E010000}"/>
    <cellStyle name="normální 12" xfId="415" xr:uid="{00000000-0005-0000-0000-00009F010000}"/>
    <cellStyle name="normální 12 2" xfId="416" xr:uid="{00000000-0005-0000-0000-0000A0010000}"/>
    <cellStyle name="normální 12 2 10" xfId="1886" xr:uid="{EA92BA42-0DE0-4F8C-8693-285FB69DF105}"/>
    <cellStyle name="normální 12 2 10 2" xfId="3544" xr:uid="{556BC02C-7A10-4344-B596-CBE079F931B2}"/>
    <cellStyle name="normální 12 2 11" xfId="1955" xr:uid="{D528645C-CF95-4627-B9F2-8289018277D0}"/>
    <cellStyle name="normální 12 2 11 2" xfId="3613" xr:uid="{4409F209-6DDD-44CF-8243-CA3BBC27FE0F}"/>
    <cellStyle name="normální 12 2 12" xfId="2036" xr:uid="{B6D0FFE3-B494-48DE-8F5D-928DB59EBDAF}"/>
    <cellStyle name="normální 12 2 12 2" xfId="3693" xr:uid="{37CB7786-9977-4A5E-9B96-5876E28D4B59}"/>
    <cellStyle name="normální 12 2 13" xfId="2164" xr:uid="{9D9B42E8-04C3-4285-8D6C-6074F3A1DE97}"/>
    <cellStyle name="normální 12 2 13 2" xfId="3815" xr:uid="{57C27DA8-26B8-4BF0-B64E-8A07A8116943}"/>
    <cellStyle name="normální 12 2 14" xfId="2236" xr:uid="{D28F368C-6763-4897-B62B-483DB3043BB1}"/>
    <cellStyle name="normální 12 2 14 2" xfId="3883" xr:uid="{CFF4001D-BFE8-45B8-BF94-816F1DB2B5A3}"/>
    <cellStyle name="normální 12 2 15" xfId="2302" xr:uid="{41AE4B5D-1927-4255-9DAB-00AFDDDA0DC8}"/>
    <cellStyle name="normální 12 2 15 2" xfId="3949" xr:uid="{FAE2576A-516B-4340-9353-F6FCBC37719C}"/>
    <cellStyle name="normální 12 2 16" xfId="2368" xr:uid="{88E62C08-6582-4CFA-ACB2-D4DC7108ED8C}"/>
    <cellStyle name="normální 12 2 16 2" xfId="4015" xr:uid="{731A5F4A-C9D8-4900-AAA6-BC34DBEC7EDE}"/>
    <cellStyle name="normální 12 2 17" xfId="4082" xr:uid="{63265FFD-8912-493B-9F00-4B1E9BC996EE}"/>
    <cellStyle name="normální 12 2 18" xfId="4169" xr:uid="{541FA7C3-D6A7-489C-BDF3-9F7E8EED872A}"/>
    <cellStyle name="normální 12 2 19" xfId="4235" xr:uid="{1255EB27-5302-4C6F-AB4E-F78591EC6600}"/>
    <cellStyle name="normální 12 2 2" xfId="417" xr:uid="{00000000-0005-0000-0000-0000A1010000}"/>
    <cellStyle name="normální 12 2 2 2" xfId="1330" xr:uid="{981708DE-FADD-44EA-BCE8-5180BC75E007}"/>
    <cellStyle name="normální 12 2 2 2 2" xfId="3004" xr:uid="{E9BDB38F-92D6-4BDC-A1A1-989FCADAF708}"/>
    <cellStyle name="normální 12 2 2 3" xfId="2448" xr:uid="{C12E9EC0-3F12-4BFA-833C-7F5CB27B81C3}"/>
    <cellStyle name="normální 12 2 20" xfId="4320" xr:uid="{77A55AA5-5EF6-4FEE-B491-960D16E2B05C}"/>
    <cellStyle name="normální 12 2 3" xfId="895" xr:uid="{20E1D834-7BFE-4E4A-95CE-0B393AF762BF}"/>
    <cellStyle name="normální 12 2 3 2" xfId="1480" xr:uid="{842BDF04-C27C-472F-AC05-A1B2031E244B}"/>
    <cellStyle name="normální 12 2 3 2 2" xfId="3141" xr:uid="{BA2320D3-0517-4BD2-B00E-CB4AD2ECD9F1}"/>
    <cellStyle name="normální 12 2 3 3" xfId="2601" xr:uid="{505A6889-B7BC-414F-98D3-EF8ED9490ECE}"/>
    <cellStyle name="normální 12 2 4" xfId="961" xr:uid="{129C558A-F62C-4F97-847F-581DCDE59A56}"/>
    <cellStyle name="normální 12 2 4 2" xfId="1546" xr:uid="{54E0AA89-2BF4-430B-9DA2-D1821689E152}"/>
    <cellStyle name="normální 12 2 4 2 2" xfId="3207" xr:uid="{F64EAB9C-0DC9-4333-A178-A9650916811C}"/>
    <cellStyle name="normální 12 2 4 3" xfId="2667" xr:uid="{E68E313B-2581-4429-8355-4D0D12E3B9A2}"/>
    <cellStyle name="normální 12 2 5" xfId="1039" xr:uid="{2CC6EBA0-8797-4CAC-A4C2-57B36DDFFB71}"/>
    <cellStyle name="normální 12 2 5 2" xfId="1615" xr:uid="{AAC54F23-6DFD-4620-9E46-E46DEDFAF3A9}"/>
    <cellStyle name="normální 12 2 5 2 2" xfId="3274" xr:uid="{87903671-FC84-448E-9940-629D77B1BFE1}"/>
    <cellStyle name="normální 12 2 5 3" xfId="2734" xr:uid="{FECFA2B7-A716-4103-97BD-99E9E15B829B}"/>
    <cellStyle name="normální 12 2 6" xfId="1110" xr:uid="{755A8C09-0389-4ADF-82E7-0C972845015D}"/>
    <cellStyle name="normální 12 2 6 2" xfId="1684" xr:uid="{3B134876-4A6A-4DA6-B048-71D8C59D45B3}"/>
    <cellStyle name="normální 12 2 6 2 2" xfId="3343" xr:uid="{4E855A3A-F1EC-47E3-8C44-9AD887BBE7CB}"/>
    <cellStyle name="normální 12 2 6 3" xfId="2803" xr:uid="{19AD26E2-815D-4A50-B20A-A4830006DD96}"/>
    <cellStyle name="normální 12 2 7" xfId="1180" xr:uid="{C82221E6-6753-407E-A276-45941BFE087D}"/>
    <cellStyle name="normální 12 2 7 2" xfId="1754" xr:uid="{9ECA6ABD-DEDA-41DA-9F32-69C3FB3616E8}"/>
    <cellStyle name="normální 12 2 7 2 2" xfId="3412" xr:uid="{2D4913C5-29AF-4333-B832-EB7CF2FDACEA}"/>
    <cellStyle name="normální 12 2 7 3" xfId="2872" xr:uid="{A52206FC-AE71-4247-BDA0-279353745A23}"/>
    <cellStyle name="normální 12 2 8" xfId="1246" xr:uid="{FFE76C2D-2275-4898-88E1-4009A95B4A6B}"/>
    <cellStyle name="normální 12 2 8 2" xfId="1820" xr:uid="{CE8B4036-4855-4A1E-A1ED-99A0B1FD9CCA}"/>
    <cellStyle name="normální 12 2 8 2 2" xfId="3478" xr:uid="{DEBE36CB-C12E-4ED6-82F5-9373962CCC08}"/>
    <cellStyle name="normální 12 2 8 3" xfId="2938" xr:uid="{E5C6F30C-AB7A-4D74-91E8-78437DF80453}"/>
    <cellStyle name="normální 12 2 9" xfId="1366" xr:uid="{1A481FEA-F1F2-43D7-BFDB-7CF2CB9CD386}"/>
    <cellStyle name="normální 12 2 9 2" xfId="3027" xr:uid="{93ED434B-EE5A-46E5-891A-C24E3CCFB6AD}"/>
    <cellStyle name="normální 12 3" xfId="418" xr:uid="{00000000-0005-0000-0000-0000A2010000}"/>
    <cellStyle name="normální 12 3 10" xfId="1887" xr:uid="{3C3D24A2-B536-419C-98ED-130D04FB7A78}"/>
    <cellStyle name="normální 12 3 10 2" xfId="3545" xr:uid="{D7CA9954-71A3-42FE-BE27-30736A5F36D1}"/>
    <cellStyle name="normální 12 3 11" xfId="1956" xr:uid="{B41A3957-92FC-4A25-807B-C5F8AAFA8A0F}"/>
    <cellStyle name="normální 12 3 11 2" xfId="3614" xr:uid="{DEEE9A2F-4649-418C-8D56-C27620B02542}"/>
    <cellStyle name="normální 12 3 12" xfId="2037" xr:uid="{97C2B1B0-92B0-4AFA-A037-B2F08EE3CED0}"/>
    <cellStyle name="normální 12 3 12 2" xfId="3694" xr:uid="{EA3C6119-6077-4DB2-B416-677A191AAC4A}"/>
    <cellStyle name="normální 12 3 13" xfId="2165" xr:uid="{AB358BF5-E709-4FC2-9872-31F34A11B333}"/>
    <cellStyle name="normální 12 3 13 2" xfId="3816" xr:uid="{7443DEDB-36D3-44EB-AE68-76EC83F1705C}"/>
    <cellStyle name="normální 12 3 14" xfId="2237" xr:uid="{36299346-240B-4B8B-AFB5-324D8C2D897E}"/>
    <cellStyle name="normální 12 3 14 2" xfId="3884" xr:uid="{795A1705-36E4-49F3-A19F-44549892BD1E}"/>
    <cellStyle name="normální 12 3 15" xfId="2303" xr:uid="{BC741E87-C11C-49AC-A6CC-D386C8197105}"/>
    <cellStyle name="normální 12 3 15 2" xfId="3950" xr:uid="{9BE928E3-817C-4750-AB83-9DE490B0186B}"/>
    <cellStyle name="normální 12 3 16" xfId="2369" xr:uid="{CCF9F1E3-6C0D-4CFF-BC87-B5EC83F86957}"/>
    <cellStyle name="normální 12 3 16 2" xfId="4016" xr:uid="{40CAFFEA-7875-4D36-9758-10DFD81E94D0}"/>
    <cellStyle name="normální 12 3 17" xfId="4083" xr:uid="{5BD73A9C-8E9F-4E0D-8100-162FBB7AB1D6}"/>
    <cellStyle name="normální 12 3 18" xfId="4170" xr:uid="{CD120081-F135-4ABB-BC05-B15D354472EE}"/>
    <cellStyle name="normální 12 3 19" xfId="4236" xr:uid="{9077346D-3512-47E3-A1C7-1D0628701039}"/>
    <cellStyle name="normální 12 3 2" xfId="419" xr:uid="{00000000-0005-0000-0000-0000A3010000}"/>
    <cellStyle name="normální 12 3 2 2" xfId="1329" xr:uid="{1FE22EDE-DDE5-41DE-83A0-3757336BFCA3}"/>
    <cellStyle name="normální 12 3 2 2 2" xfId="3003" xr:uid="{C5D2FCD8-E72E-4DF0-909D-60BD435C629E}"/>
    <cellStyle name="normální 12 3 2 3" xfId="2449" xr:uid="{2F2F1375-BEF8-413A-8500-4AFEA1973A18}"/>
    <cellStyle name="normální 12 3 20" xfId="4321" xr:uid="{4B600667-33AD-4B90-A9BA-B1AAA922282A}"/>
    <cellStyle name="normální 12 3 3" xfId="896" xr:uid="{90327095-5804-492B-BEB9-64A2673A939F}"/>
    <cellStyle name="normální 12 3 3 2" xfId="1481" xr:uid="{DA1809A4-43F9-4A9B-8EDE-3A1F0A1CF88B}"/>
    <cellStyle name="normální 12 3 3 2 2" xfId="3142" xr:uid="{976A9EDB-A28A-4580-9D9E-766EDEC37893}"/>
    <cellStyle name="normální 12 3 3 3" xfId="2602" xr:uid="{8785AFE8-0AA6-4431-A8DE-BE1DDA8B71E8}"/>
    <cellStyle name="normální 12 3 4" xfId="962" xr:uid="{5720FEEF-8C20-44EA-88C8-6B943B30DB52}"/>
    <cellStyle name="normální 12 3 4 2" xfId="1547" xr:uid="{18A93D3C-0A06-4B14-9663-9B9427D52569}"/>
    <cellStyle name="normální 12 3 4 2 2" xfId="3208" xr:uid="{4A5792A3-0780-46CA-AE72-B6C73BF6F99D}"/>
    <cellStyle name="normální 12 3 4 3" xfId="2668" xr:uid="{EF13DB0F-A889-4A26-AEF9-195FACAEA941}"/>
    <cellStyle name="normální 12 3 5" xfId="1040" xr:uid="{9BC7AD52-4DF9-485C-A003-DA70027FF017}"/>
    <cellStyle name="normální 12 3 5 2" xfId="1616" xr:uid="{2AA0E5EA-211A-42FE-A4A3-3897DED0B28F}"/>
    <cellStyle name="normální 12 3 5 2 2" xfId="3275" xr:uid="{9BA5489E-07D9-4B60-8FE8-FE506E88D525}"/>
    <cellStyle name="normální 12 3 5 3" xfId="2735" xr:uid="{A72B4CFD-D834-4518-9EBD-86113304AD1E}"/>
    <cellStyle name="normální 12 3 6" xfId="1111" xr:uid="{1B1DC3B4-F0F5-4DDA-BC9B-01C4954AFEE9}"/>
    <cellStyle name="normální 12 3 6 2" xfId="1685" xr:uid="{4AB24DC6-2884-49EB-B10A-EA031DB379DC}"/>
    <cellStyle name="normální 12 3 6 2 2" xfId="3344" xr:uid="{53FEFE01-5F90-4A27-B091-3CC074D8C140}"/>
    <cellStyle name="normální 12 3 6 3" xfId="2804" xr:uid="{8F8BFBFE-C247-4EE9-94C4-42D251B27340}"/>
    <cellStyle name="normální 12 3 7" xfId="1181" xr:uid="{737D948B-7D5B-407A-BCCC-8DB035376E69}"/>
    <cellStyle name="normální 12 3 7 2" xfId="1755" xr:uid="{ACC267DF-8185-4062-ADB9-2935E4DD9F18}"/>
    <cellStyle name="normální 12 3 7 2 2" xfId="3413" xr:uid="{DBA090F4-839A-4D1C-8B4A-4B4A0E81BC09}"/>
    <cellStyle name="normální 12 3 7 3" xfId="2873" xr:uid="{A0449F93-10A1-4428-A521-3771CCEB0BAB}"/>
    <cellStyle name="normální 12 3 8" xfId="1247" xr:uid="{8EE65E50-BF66-44E8-BF68-8B7C8EB434D7}"/>
    <cellStyle name="normální 12 3 8 2" xfId="1821" xr:uid="{EDCF37EB-F03D-4BCE-90E1-A1E054274634}"/>
    <cellStyle name="normální 12 3 8 2 2" xfId="3479" xr:uid="{B3E2AC9F-8601-4401-82A3-E70FC692F295}"/>
    <cellStyle name="normální 12 3 8 3" xfId="2939" xr:uid="{434A48A3-A11A-4DB0-99E9-B42B9DFE1EDD}"/>
    <cellStyle name="normální 12 3 9" xfId="1367" xr:uid="{A569A6CF-9FB5-45BF-832A-C2AA246D2156}"/>
    <cellStyle name="normální 12 3 9 2" xfId="3028" xr:uid="{738A03F6-864B-4AE5-9840-51D16AC0896A}"/>
    <cellStyle name="normální 12 4" xfId="420" xr:uid="{00000000-0005-0000-0000-0000A4010000}"/>
    <cellStyle name="normální 12 4 10" xfId="1888" xr:uid="{6919AE41-CEE8-46EE-A3CC-079DD3B05C88}"/>
    <cellStyle name="normální 12 4 10 2" xfId="3546" xr:uid="{379FE7A3-58F1-43FE-B5B4-240D2BD0CB73}"/>
    <cellStyle name="normální 12 4 11" xfId="1957" xr:uid="{47EB46A7-B189-45F2-AE83-07FECB30CE28}"/>
    <cellStyle name="normální 12 4 11 2" xfId="3615" xr:uid="{050184E8-71F5-4397-9212-EA84BA9515CD}"/>
    <cellStyle name="normální 12 4 12" xfId="2038" xr:uid="{990EF3EA-8A76-4B62-ABD7-04B71778E96A}"/>
    <cellStyle name="normální 12 4 12 2" xfId="3695" xr:uid="{5B38E51F-5786-4897-A9BF-C6F55652040B}"/>
    <cellStyle name="normální 12 4 13" xfId="2166" xr:uid="{8F885126-434F-4A5F-BFDF-50A8C01291D2}"/>
    <cellStyle name="normální 12 4 13 2" xfId="3817" xr:uid="{173A8E1D-C1E9-4FB8-B82A-5618EB1ED504}"/>
    <cellStyle name="normální 12 4 14" xfId="2238" xr:uid="{12FCF488-8AAB-40B5-A15A-BFB9B794BC9E}"/>
    <cellStyle name="normální 12 4 14 2" xfId="3885" xr:uid="{D2B432DC-B7BF-4B65-8EE9-AA8D034FEE97}"/>
    <cellStyle name="normální 12 4 15" xfId="2304" xr:uid="{87F9D939-68D5-4059-ADD5-718168600956}"/>
    <cellStyle name="normální 12 4 15 2" xfId="3951" xr:uid="{63D1B5FB-5C16-45D9-9DC0-F9C1CC871173}"/>
    <cellStyle name="normální 12 4 16" xfId="2370" xr:uid="{BDFA6031-A3E3-4336-8389-043401706FDA}"/>
    <cellStyle name="normální 12 4 16 2" xfId="4017" xr:uid="{FCE6284D-8271-4BC4-95EE-0BD0678E46F3}"/>
    <cellStyle name="normální 12 4 17" xfId="4084" xr:uid="{0A383393-C2C9-4B9A-8DDD-6FBFCFDC004B}"/>
    <cellStyle name="normální 12 4 18" xfId="4171" xr:uid="{C233AECB-8E24-4A54-80D6-B8C0A55E958E}"/>
    <cellStyle name="normální 12 4 19" xfId="4237" xr:uid="{DA5880E3-9505-4AE7-A70F-D49978C5164D}"/>
    <cellStyle name="normální 12 4 2" xfId="421" xr:uid="{00000000-0005-0000-0000-0000A5010000}"/>
    <cellStyle name="normální 12 4 2 2" xfId="1328" xr:uid="{12A6BD8E-C979-47D0-B26A-69D268600EB6}"/>
    <cellStyle name="normální 12 4 2 2 2" xfId="3002" xr:uid="{95B813BD-B97D-487A-AE66-3076AD2653F2}"/>
    <cellStyle name="normální 12 4 2 3" xfId="2450" xr:uid="{A6D7841A-5865-4D03-BC9B-90E0F26E1CB0}"/>
    <cellStyle name="normální 12 4 20" xfId="4322" xr:uid="{E317DC68-ACD3-4EFE-9CDD-5C989C492C19}"/>
    <cellStyle name="normální 12 4 3" xfId="897" xr:uid="{C07C9DB9-962F-459D-914B-7227CB0E6094}"/>
    <cellStyle name="normální 12 4 3 2" xfId="1482" xr:uid="{AC07E251-6388-425B-B0DB-4E33B23A690E}"/>
    <cellStyle name="normální 12 4 3 2 2" xfId="3143" xr:uid="{119B4D7B-9E20-44ED-B3A0-8886D67A7E95}"/>
    <cellStyle name="normální 12 4 3 3" xfId="2603" xr:uid="{F0BCC896-1C9B-400C-A5D0-71113011D465}"/>
    <cellStyle name="normální 12 4 4" xfId="963" xr:uid="{D89E34C6-7460-4D2C-96C9-CC4C1022C7A1}"/>
    <cellStyle name="normální 12 4 4 2" xfId="1548" xr:uid="{271C5BD1-35D8-4CBD-90AE-640C86C88DBF}"/>
    <cellStyle name="normální 12 4 4 2 2" xfId="3209" xr:uid="{A9DFE1AD-E22F-4851-B243-94DBFB7E5AD0}"/>
    <cellStyle name="normální 12 4 4 3" xfId="2669" xr:uid="{5F6A085D-46F7-41E9-82FE-E1E01D48EE0A}"/>
    <cellStyle name="normální 12 4 5" xfId="1041" xr:uid="{247664D3-BC68-452A-B32A-85F77EF8779B}"/>
    <cellStyle name="normální 12 4 5 2" xfId="1617" xr:uid="{22F89D2E-F917-4085-A23F-C8814D1C48B2}"/>
    <cellStyle name="normální 12 4 5 2 2" xfId="3276" xr:uid="{A2C6DB59-86FF-4A8C-828E-3F30D68F947F}"/>
    <cellStyle name="normální 12 4 5 3" xfId="2736" xr:uid="{69314B75-1100-402C-9E01-21DD6020EAE6}"/>
    <cellStyle name="normální 12 4 6" xfId="1112" xr:uid="{495EC492-8D01-44F5-AB4A-14A55C6E6CFD}"/>
    <cellStyle name="normální 12 4 6 2" xfId="1686" xr:uid="{77F0D0DD-95C7-433F-976E-694BCD2D87DD}"/>
    <cellStyle name="normální 12 4 6 2 2" xfId="3345" xr:uid="{8632F9E4-7BBF-4AA8-B8A2-664DD8D567E3}"/>
    <cellStyle name="normální 12 4 6 3" xfId="2805" xr:uid="{32CB4D09-94BB-47BA-8D09-EA3918DA6429}"/>
    <cellStyle name="normální 12 4 7" xfId="1182" xr:uid="{F495F193-5567-4E20-B08E-2FECC7C01136}"/>
    <cellStyle name="normální 12 4 7 2" xfId="1756" xr:uid="{3E745B94-D7F4-44DD-9528-7DF9807059FB}"/>
    <cellStyle name="normální 12 4 7 2 2" xfId="3414" xr:uid="{099F3E2F-037B-4132-81F1-4380F69BF717}"/>
    <cellStyle name="normální 12 4 7 3" xfId="2874" xr:uid="{C0F3AA82-80A2-4699-A513-7CB9E769503B}"/>
    <cellStyle name="normální 12 4 8" xfId="1248" xr:uid="{1513C4C0-C3AE-4468-A948-8746C19BDE58}"/>
    <cellStyle name="normální 12 4 8 2" xfId="1822" xr:uid="{E5C60F13-C1D7-441D-8C45-CF2217AA269F}"/>
    <cellStyle name="normální 12 4 8 2 2" xfId="3480" xr:uid="{3A562170-30A4-4A09-8121-439B3EE620AA}"/>
    <cellStyle name="normální 12 4 8 3" xfId="2940" xr:uid="{FDCD6700-E6F3-4DEF-ADD5-ABBCEC2BAF22}"/>
    <cellStyle name="normální 12 4 9" xfId="1368" xr:uid="{79920CED-6108-4A21-8E6F-F270F852FCA6}"/>
    <cellStyle name="normální 12 4 9 2" xfId="3029" xr:uid="{C198C7E7-3EEC-431F-9050-D7AE5482EC34}"/>
    <cellStyle name="normální 12 5" xfId="422" xr:uid="{00000000-0005-0000-0000-0000A6010000}"/>
    <cellStyle name="normální 12 5 10" xfId="1889" xr:uid="{66B0C14F-2084-4ACA-BB59-B55B5D86A00A}"/>
    <cellStyle name="normální 12 5 10 2" xfId="3547" xr:uid="{B051B88F-6821-4337-9037-E4F3E94FA5DF}"/>
    <cellStyle name="normální 12 5 11" xfId="1958" xr:uid="{04DCD057-9C18-4F54-885F-0FDCACDDA05F}"/>
    <cellStyle name="normální 12 5 11 2" xfId="3616" xr:uid="{317E9CF5-8A53-4D65-9AAE-25AB941AA675}"/>
    <cellStyle name="normální 12 5 12" xfId="2039" xr:uid="{93D0EA5E-06DF-478E-9742-4F82F19C64E3}"/>
    <cellStyle name="normální 12 5 12 2" xfId="3696" xr:uid="{3850B80C-83C7-4E0D-95E3-B8B461E2DC37}"/>
    <cellStyle name="normální 12 5 13" xfId="2167" xr:uid="{96264C7E-D56F-4D8C-A25A-ABDE5FDA2245}"/>
    <cellStyle name="normální 12 5 13 2" xfId="3818" xr:uid="{7453E7F9-F0AA-4F6E-BE5D-CD2F1E89AB88}"/>
    <cellStyle name="normální 12 5 14" xfId="2239" xr:uid="{79C298FB-3F8C-4E98-95B6-36F24D8B7789}"/>
    <cellStyle name="normální 12 5 14 2" xfId="3886" xr:uid="{6C311D06-F67B-4603-AFD0-3F913E45BEF1}"/>
    <cellStyle name="normální 12 5 15" xfId="2305" xr:uid="{F9F95B59-A6F6-4CF7-B695-13966DB3A433}"/>
    <cellStyle name="normální 12 5 15 2" xfId="3952" xr:uid="{5DDF3AED-8BA0-4F61-98C4-447A8C3E252B}"/>
    <cellStyle name="normální 12 5 16" xfId="2371" xr:uid="{6EA78F9B-04D8-47C5-A83D-A76527B2723E}"/>
    <cellStyle name="normální 12 5 16 2" xfId="4018" xr:uid="{9BE22B92-BC46-4401-8B45-A018AA2816BE}"/>
    <cellStyle name="normální 12 5 17" xfId="4085" xr:uid="{E1DE52A7-FEC1-4CF4-9EF0-285E1BADF3C5}"/>
    <cellStyle name="normální 12 5 18" xfId="4172" xr:uid="{AEB94D75-A3E6-4868-882B-16E0DBC91519}"/>
    <cellStyle name="normální 12 5 19" xfId="4238" xr:uid="{190C21D4-A1B3-4634-8639-38931E03ECA2}"/>
    <cellStyle name="normální 12 5 2" xfId="423" xr:uid="{00000000-0005-0000-0000-0000A7010000}"/>
    <cellStyle name="normální 12 5 2 2" xfId="1327" xr:uid="{DC2CC485-AE28-4522-87B2-6CC1CFAC1C49}"/>
    <cellStyle name="normální 12 5 2 2 2" xfId="3001" xr:uid="{12EF0E65-32DA-4593-A4AC-BAA306C5EF75}"/>
    <cellStyle name="normální 12 5 2 3" xfId="2451" xr:uid="{71F189E9-7E9E-4D24-9180-F929A836B0D5}"/>
    <cellStyle name="normální 12 5 20" xfId="4323" xr:uid="{D36FC4D6-606C-494E-B2E9-993620B514BE}"/>
    <cellStyle name="normální 12 5 3" xfId="898" xr:uid="{B9602AFA-637D-46B1-A7AD-B6EBF1FE1C65}"/>
    <cellStyle name="normální 12 5 3 2" xfId="1483" xr:uid="{FF3BA523-E388-4534-82CD-3117EF44922F}"/>
    <cellStyle name="normální 12 5 3 2 2" xfId="3144" xr:uid="{0DCEBFD5-D8EC-4418-90D2-8CFCAB947F82}"/>
    <cellStyle name="normální 12 5 3 3" xfId="2604" xr:uid="{982862C5-5E24-44BE-B5D9-E840310BFE61}"/>
    <cellStyle name="normální 12 5 4" xfId="964" xr:uid="{8F61DCFB-19A1-426F-98EB-25726217555E}"/>
    <cellStyle name="normální 12 5 4 2" xfId="1549" xr:uid="{97BC4273-86C5-4121-910E-0A24D2C5734B}"/>
    <cellStyle name="normální 12 5 4 2 2" xfId="3210" xr:uid="{8EC62A9D-D75E-4BE2-BE0B-6BA770800E18}"/>
    <cellStyle name="normální 12 5 4 3" xfId="2670" xr:uid="{199D0729-CBA9-481B-BB31-F08B4F66B46A}"/>
    <cellStyle name="normální 12 5 5" xfId="1042" xr:uid="{18FD8BB7-36E7-44A8-9434-EBFFCFF6FF69}"/>
    <cellStyle name="normální 12 5 5 2" xfId="1618" xr:uid="{FD0C4F11-A5CB-4DC7-B79A-661485FF8305}"/>
    <cellStyle name="normální 12 5 5 2 2" xfId="3277" xr:uid="{6527EDFF-2AC6-4F0A-84A2-2D5ADB2F8D77}"/>
    <cellStyle name="normální 12 5 5 3" xfId="2737" xr:uid="{7CCACC39-2ADC-4093-9D80-E0452A4BDCE3}"/>
    <cellStyle name="normální 12 5 6" xfId="1113" xr:uid="{55E2A85A-98C0-43D6-A8C9-DEB253E8DB2A}"/>
    <cellStyle name="normální 12 5 6 2" xfId="1687" xr:uid="{6AB9E9FD-94F9-4C88-9EB8-CDA0C3BF060C}"/>
    <cellStyle name="normální 12 5 6 2 2" xfId="3346" xr:uid="{B22B4834-864A-4134-A521-6FE2F25300EF}"/>
    <cellStyle name="normální 12 5 6 3" xfId="2806" xr:uid="{FCFAC139-0BD6-44B1-9328-7C9611577BE5}"/>
    <cellStyle name="normální 12 5 7" xfId="1183" xr:uid="{EA841341-3A96-49FC-AFAB-AB2D766FBD5A}"/>
    <cellStyle name="normální 12 5 7 2" xfId="1757" xr:uid="{4FE834BA-4830-404D-B688-C4899C3B79FB}"/>
    <cellStyle name="normální 12 5 7 2 2" xfId="3415" xr:uid="{33202AA5-3FB6-4BAE-BD12-612AFE4A1559}"/>
    <cellStyle name="normální 12 5 7 3" xfId="2875" xr:uid="{7F86256D-1120-4811-8557-3C4C736D07C0}"/>
    <cellStyle name="normální 12 5 8" xfId="1249" xr:uid="{D6F7DB4B-43C0-4AC4-89AC-2C9F633FCA4D}"/>
    <cellStyle name="normální 12 5 8 2" xfId="1823" xr:uid="{CDCDE129-693E-4F5D-8754-DAB35FEFF899}"/>
    <cellStyle name="normální 12 5 8 2 2" xfId="3481" xr:uid="{22020335-E094-4E24-AEAB-80868533AD1E}"/>
    <cellStyle name="normální 12 5 8 3" xfId="2941" xr:uid="{2C0FECB4-1B6A-48B3-A187-EBED4C247516}"/>
    <cellStyle name="normální 12 5 9" xfId="1369" xr:uid="{9CAA51A0-3830-4AD0-ACB1-C1931408CDF5}"/>
    <cellStyle name="normální 12 5 9 2" xfId="3030" xr:uid="{25393FAF-C874-4FBA-A0E7-85927379B919}"/>
    <cellStyle name="normální 12 6" xfId="424" xr:uid="{00000000-0005-0000-0000-0000A8010000}"/>
    <cellStyle name="normální 12 6 10" xfId="1890" xr:uid="{D4AA597D-25AA-468C-8456-9AD7B4E4104C}"/>
    <cellStyle name="normální 12 6 10 2" xfId="3548" xr:uid="{002CCFDC-1846-4BE4-AAD9-45EBC76AC32F}"/>
    <cellStyle name="normální 12 6 11" xfId="1959" xr:uid="{3F0FBCC7-D34B-44A9-A005-6A799CDD548D}"/>
    <cellStyle name="normální 12 6 11 2" xfId="3617" xr:uid="{3B532BE3-04FB-40EE-84B4-32CC3160A94D}"/>
    <cellStyle name="normální 12 6 12" xfId="2040" xr:uid="{3CD3A2F1-18DB-4EEF-88EC-141526E888DF}"/>
    <cellStyle name="normální 12 6 12 2" xfId="3697" xr:uid="{CCF8FB01-78C1-418E-BFD5-2086DCEE9A60}"/>
    <cellStyle name="normální 12 6 13" xfId="2168" xr:uid="{9A7DC9FF-C19E-427D-8763-232E91E26283}"/>
    <cellStyle name="normální 12 6 13 2" xfId="3819" xr:uid="{5739E4F7-850D-43DC-B829-A40450E8E97D}"/>
    <cellStyle name="normální 12 6 14" xfId="2240" xr:uid="{85DBB80E-845E-4052-832D-C49B15D5F247}"/>
    <cellStyle name="normální 12 6 14 2" xfId="3887" xr:uid="{9A42189C-8A77-4485-87DE-F93DB2EE53DD}"/>
    <cellStyle name="normální 12 6 15" xfId="2306" xr:uid="{F31BECD8-7DD6-4023-A223-D1D5FCDB9600}"/>
    <cellStyle name="normální 12 6 15 2" xfId="3953" xr:uid="{034DA9B3-5F5E-4A5F-B4F0-A99333CD6C9C}"/>
    <cellStyle name="normální 12 6 16" xfId="2372" xr:uid="{4977A0A1-796B-48DF-A56D-69336C4FF445}"/>
    <cellStyle name="normální 12 6 16 2" xfId="4019" xr:uid="{CF21F3D8-6F6F-4E0F-B6C4-14A32498C9F0}"/>
    <cellStyle name="normální 12 6 17" xfId="4086" xr:uid="{CCE667E3-633E-4549-B9AD-BF50AF75B603}"/>
    <cellStyle name="normální 12 6 18" xfId="4173" xr:uid="{F7FBF7EF-1E94-439A-8140-646114A4E511}"/>
    <cellStyle name="normální 12 6 19" xfId="4239" xr:uid="{6AF35B8B-3EC8-4D70-84D7-DD1612224436}"/>
    <cellStyle name="normální 12 6 2" xfId="425" xr:uid="{00000000-0005-0000-0000-0000A9010000}"/>
    <cellStyle name="normální 12 6 2 2" xfId="1326" xr:uid="{DD77E608-360F-4D98-B8F5-0C0AB6871392}"/>
    <cellStyle name="normální 12 6 2 2 2" xfId="3000" xr:uid="{1581974B-BAA6-44BC-8799-566354E71062}"/>
    <cellStyle name="normální 12 6 2 3" xfId="2452" xr:uid="{3F9572E3-6A3E-43C4-BDDB-DEFEEFFEFEBE}"/>
    <cellStyle name="normální 12 6 20" xfId="4324" xr:uid="{6A51AA31-E1E2-457E-BE16-99C578E62A09}"/>
    <cellStyle name="normální 12 6 3" xfId="899" xr:uid="{756DE5AB-DBCB-469C-A2C9-47A160C3FA44}"/>
    <cellStyle name="normální 12 6 3 2" xfId="1484" xr:uid="{4721FBFF-1D49-4886-BE4F-6351C71E840D}"/>
    <cellStyle name="normální 12 6 3 2 2" xfId="3145" xr:uid="{6B6122D2-6DE6-46DF-AC3A-C52E2339F3E3}"/>
    <cellStyle name="normální 12 6 3 3" xfId="2605" xr:uid="{42660EFF-CEFF-4D0E-BEE6-429A8B0F2D27}"/>
    <cellStyle name="normální 12 6 4" xfId="965" xr:uid="{D95007EA-2776-4A15-BAC2-689428305764}"/>
    <cellStyle name="normální 12 6 4 2" xfId="1550" xr:uid="{A293F84A-8C07-4497-A5F9-B0F3B7E635A7}"/>
    <cellStyle name="normální 12 6 4 2 2" xfId="3211" xr:uid="{DD226FAA-9798-447F-BA10-BE9443775405}"/>
    <cellStyle name="normální 12 6 4 3" xfId="2671" xr:uid="{AC7DD7CF-69D2-43DD-A73B-024BF39A4F64}"/>
    <cellStyle name="normální 12 6 5" xfId="1043" xr:uid="{3D25E858-054E-49FF-B4F0-E3C2A646557D}"/>
    <cellStyle name="normální 12 6 5 2" xfId="1619" xr:uid="{150BDDB3-82C7-43AC-9124-B640C2F0B2E8}"/>
    <cellStyle name="normální 12 6 5 2 2" xfId="3278" xr:uid="{4EE0F7CA-8065-4D5C-A73B-C47EC8CDB506}"/>
    <cellStyle name="normální 12 6 5 3" xfId="2738" xr:uid="{98CAB64F-2597-48F4-981E-530F58C05A03}"/>
    <cellStyle name="normální 12 6 6" xfId="1114" xr:uid="{67CEBC58-FBF7-4686-B59A-F2DE2F58A522}"/>
    <cellStyle name="normální 12 6 6 2" xfId="1688" xr:uid="{B368B199-D42C-4453-8607-FD3BA9DC70E3}"/>
    <cellStyle name="normální 12 6 6 2 2" xfId="3347" xr:uid="{DE827B09-95F2-4C23-B902-AAB822901E7E}"/>
    <cellStyle name="normální 12 6 6 3" xfId="2807" xr:uid="{D148A600-CC10-4800-B446-A3B288FB7814}"/>
    <cellStyle name="normální 12 6 7" xfId="1184" xr:uid="{AD9D32AE-82BC-435D-8BB1-5BDDB97F8F6B}"/>
    <cellStyle name="normální 12 6 7 2" xfId="1758" xr:uid="{5F670949-EC7B-4132-99CB-431597792837}"/>
    <cellStyle name="normální 12 6 7 2 2" xfId="3416" xr:uid="{7D3EBDF0-A3E6-4FAA-A2EF-307468BBB875}"/>
    <cellStyle name="normální 12 6 7 3" xfId="2876" xr:uid="{A30D0750-2EE7-45DB-AD7E-DD942DC19E57}"/>
    <cellStyle name="normální 12 6 8" xfId="1250" xr:uid="{F4FB0A75-6313-4B04-9E42-1CD2BB5CF831}"/>
    <cellStyle name="normální 12 6 8 2" xfId="1824" xr:uid="{2FA59468-C637-4E46-B281-05D5D6F919E5}"/>
    <cellStyle name="normální 12 6 8 2 2" xfId="3482" xr:uid="{0206A283-E1AD-4654-980E-80B9A0802420}"/>
    <cellStyle name="normální 12 6 8 3" xfId="2942" xr:uid="{E369B7CD-E1A8-4EFB-AD22-929EEF125807}"/>
    <cellStyle name="normální 12 6 9" xfId="1370" xr:uid="{13454C7A-B28D-422C-ACDA-DD7B6138F2F4}"/>
    <cellStyle name="normální 12 6 9 2" xfId="3031" xr:uid="{BCABB84C-DD41-4E9E-951D-44080741586B}"/>
    <cellStyle name="normální 12 7" xfId="426" xr:uid="{00000000-0005-0000-0000-0000AA010000}"/>
    <cellStyle name="normální 13" xfId="427" xr:uid="{00000000-0005-0000-0000-0000AB010000}"/>
    <cellStyle name="normální 13 2" xfId="428" xr:uid="{00000000-0005-0000-0000-0000AC010000}"/>
    <cellStyle name="normální 13 2 10" xfId="1371" xr:uid="{139C38C7-CA28-4A19-958D-C988E3F0C2BF}"/>
    <cellStyle name="normální 13 2 10 2" xfId="3032" xr:uid="{7D04DAF8-9366-48A0-ABB8-7A9F2D1F4C8C}"/>
    <cellStyle name="normální 13 2 11" xfId="1891" xr:uid="{0E9615D0-47AD-4E65-A8E1-39B7F7842136}"/>
    <cellStyle name="normální 13 2 11 2" xfId="3549" xr:uid="{E92111AE-B1E2-4442-BE69-5D13F4B600F8}"/>
    <cellStyle name="normální 13 2 12" xfId="1960" xr:uid="{7E7BF7D9-07AB-4F10-B065-DBD6B066B870}"/>
    <cellStyle name="normální 13 2 12 2" xfId="3618" xr:uid="{CA655D1D-7FD9-4600-9B70-5FC82B36171C}"/>
    <cellStyle name="normální 13 2 13" xfId="2041" xr:uid="{1928684E-AB8D-4296-9AD9-C588285DC715}"/>
    <cellStyle name="normální 13 2 13 2" xfId="3698" xr:uid="{342DCA93-7592-4EB9-9D35-80E856A6DE3B}"/>
    <cellStyle name="normální 13 2 14" xfId="2169" xr:uid="{5012229C-DDFA-4437-88DD-288ACBC4F856}"/>
    <cellStyle name="normální 13 2 14 2" xfId="3820" xr:uid="{B3A72393-5BBA-4A94-92A2-57477DA61CC1}"/>
    <cellStyle name="normální 13 2 15" xfId="2241" xr:uid="{6E041496-7058-4A5F-B31B-FCB77AA8ADBB}"/>
    <cellStyle name="normální 13 2 15 2" xfId="3888" xr:uid="{34B2CB35-8687-4B4B-865D-04913769CCD9}"/>
    <cellStyle name="normální 13 2 16" xfId="2307" xr:uid="{F5A4CC32-0018-4409-B4F6-5F40ED434951}"/>
    <cellStyle name="normální 13 2 16 2" xfId="3954" xr:uid="{A467C152-BAB4-4394-927E-05A4B44F33BC}"/>
    <cellStyle name="normální 13 2 17" xfId="2373" xr:uid="{53D9630B-20FC-45E2-844E-25FCB31D1CEA}"/>
    <cellStyle name="normální 13 2 17 2" xfId="4020" xr:uid="{1A25BB9F-2439-4A30-8374-18F1A025B2EF}"/>
    <cellStyle name="normální 13 2 18" xfId="4087" xr:uid="{AE74038A-82DA-4A50-A6C9-1AB96051EA51}"/>
    <cellStyle name="normální 13 2 19" xfId="4144" xr:uid="{24B64768-E1A4-4AAF-989A-6214DFFE9D88}"/>
    <cellStyle name="normální 13 2 2" xfId="429" xr:uid="{00000000-0005-0000-0000-0000AD010000}"/>
    <cellStyle name="normální 13 2 20" xfId="4174" xr:uid="{D601F4F3-0926-45D2-8D63-F30291C68C87}"/>
    <cellStyle name="normální 13 2 21" xfId="4240" xr:uid="{A4F174C3-59EF-4909-897D-F42A2B3D3B8A}"/>
    <cellStyle name="normální 13 2 22" xfId="4298" xr:uid="{A7DAB58B-3A87-4F97-AE3C-67113BB4F008}"/>
    <cellStyle name="normální 13 2 23" xfId="4325" xr:uid="{30E416C5-10F5-46C3-A25B-3F4DE6D21822}"/>
    <cellStyle name="normální 13 2 3" xfId="430" xr:uid="{00000000-0005-0000-0000-0000AE010000}"/>
    <cellStyle name="normální 13 2 3 2" xfId="1325" xr:uid="{16453961-59BD-4CF4-B856-06655D3CEBBE}"/>
    <cellStyle name="normální 13 2 3 2 2" xfId="2999" xr:uid="{389C9513-3676-474A-902D-225DC9ED55B5}"/>
    <cellStyle name="normální 13 2 3 3" xfId="2453" xr:uid="{27DB621B-BB2F-44B1-A1C4-C66D77917488}"/>
    <cellStyle name="normální 13 2 4" xfId="900" xr:uid="{C8FEFDA0-87A1-4CFE-ACF3-BAEE07AAD231}"/>
    <cellStyle name="normální 13 2 4 2" xfId="1485" xr:uid="{5FAD722A-DC98-45EC-91C3-724035571B3E}"/>
    <cellStyle name="normální 13 2 4 2 2" xfId="3146" xr:uid="{E41D3B13-2449-4B49-934F-DD348F8DFB24}"/>
    <cellStyle name="normální 13 2 4 3" xfId="2606" xr:uid="{A4959622-3FB9-43CC-A5E5-9DF9D3E81B21}"/>
    <cellStyle name="normální 13 2 5" xfId="966" xr:uid="{72D7901D-A158-40EE-AA1D-4E7F9EFE4C55}"/>
    <cellStyle name="normální 13 2 5 2" xfId="1551" xr:uid="{8D90081A-CF94-4E64-A067-308AAD3686F9}"/>
    <cellStyle name="normální 13 2 5 2 2" xfId="3212" xr:uid="{65B6C7CF-F475-4A89-92FF-E28C58EA5CF3}"/>
    <cellStyle name="normální 13 2 5 3" xfId="2672" xr:uid="{AF82EE53-B620-4F7E-9566-F49C852B69B6}"/>
    <cellStyle name="normální 13 2 6" xfId="1044" xr:uid="{7B816B1C-8EA5-47D6-A55B-69CA12E6E399}"/>
    <cellStyle name="normální 13 2 6 2" xfId="1620" xr:uid="{C30A89E6-9C7F-4BA3-9594-C2513FD60D1B}"/>
    <cellStyle name="normální 13 2 6 2 2" xfId="3279" xr:uid="{3F84BAD5-152D-4503-9F47-01169B1BC773}"/>
    <cellStyle name="normální 13 2 6 3" xfId="2739" xr:uid="{F6F10BC2-AFDF-47FF-B35F-96F94333360C}"/>
    <cellStyle name="normální 13 2 7" xfId="1115" xr:uid="{FE7633E9-A085-44CB-A2FC-B2E16936D97A}"/>
    <cellStyle name="normální 13 2 7 2" xfId="1689" xr:uid="{A49DFC84-F818-4615-91A8-68D1395FF6D4}"/>
    <cellStyle name="normální 13 2 7 2 2" xfId="3348" xr:uid="{A470C2EA-CB4E-45D1-BA6F-4C3014A930D2}"/>
    <cellStyle name="normální 13 2 7 3" xfId="2808" xr:uid="{BBE9E261-9337-4B5F-81A3-0647F92387F8}"/>
    <cellStyle name="normální 13 2 8" xfId="1185" xr:uid="{80863164-D32A-468C-B5B6-4AFA62055547}"/>
    <cellStyle name="normální 13 2 8 2" xfId="1759" xr:uid="{3292F614-D3F9-44B8-91AD-7FB5306BB12F}"/>
    <cellStyle name="normální 13 2 8 2 2" xfId="3417" xr:uid="{92B4FE84-D06B-432D-B9B1-0D0303BE1602}"/>
    <cellStyle name="normální 13 2 8 3" xfId="2877" xr:uid="{C66993A9-16C5-40A3-9AAA-7590FD5BF6C2}"/>
    <cellStyle name="normální 13 2 9" xfId="1251" xr:uid="{108C4A1C-D803-45E0-B691-7797E149025F}"/>
    <cellStyle name="normální 13 2 9 2" xfId="1825" xr:uid="{E87EDBF4-DB06-4179-A211-A0B320E13CC3}"/>
    <cellStyle name="normální 13 2 9 2 2" xfId="3483" xr:uid="{2F47EE43-3566-4165-8C9C-B3FF8542E58C}"/>
    <cellStyle name="normální 13 2 9 3" xfId="2943" xr:uid="{12515CEA-4430-40DB-8A14-826ED6A78464}"/>
    <cellStyle name="normální 13 3" xfId="431" xr:uid="{00000000-0005-0000-0000-0000AF010000}"/>
    <cellStyle name="normální 13 3 10" xfId="1372" xr:uid="{7D111113-420E-4231-8EE9-E11A81CC2F75}"/>
    <cellStyle name="normální 13 3 10 2" xfId="3033" xr:uid="{5570550C-69B4-4D3D-9EB4-5BA296BC6D8B}"/>
    <cellStyle name="normální 13 3 11" xfId="1892" xr:uid="{5A424898-C902-4608-8307-C215CB2AB074}"/>
    <cellStyle name="normální 13 3 11 2" xfId="3550" xr:uid="{7F6F08FA-58B4-4FDB-823C-5FCBEFF71E7B}"/>
    <cellStyle name="normální 13 3 12" xfId="1961" xr:uid="{97B96558-41C8-4614-87C3-EDA6E54845EF}"/>
    <cellStyle name="normální 13 3 12 2" xfId="3619" xr:uid="{03F689FB-6767-4956-9E02-862D2E18747C}"/>
    <cellStyle name="normální 13 3 13" xfId="2042" xr:uid="{4EC4CB11-0AC1-471A-A64C-3630DF111C07}"/>
    <cellStyle name="normální 13 3 13 2" xfId="3699" xr:uid="{3955CC88-A4F8-4C20-B7BF-13EB64CDF411}"/>
    <cellStyle name="normální 13 3 14" xfId="2170" xr:uid="{95343F2B-8EF3-4DFF-9245-D9B3F223C95A}"/>
    <cellStyle name="normální 13 3 14 2" xfId="3821" xr:uid="{CB5E486A-DA16-41EC-9B52-A21D9EBBE5A6}"/>
    <cellStyle name="normální 13 3 15" xfId="2242" xr:uid="{7B61A605-1B25-4A5A-B7E3-5A7CFF27AD51}"/>
    <cellStyle name="normální 13 3 15 2" xfId="3889" xr:uid="{7D641419-7E0C-4500-8797-14512CB8FDFB}"/>
    <cellStyle name="normální 13 3 16" xfId="2308" xr:uid="{F313AB1A-5692-488F-82B9-F71E1EB1B837}"/>
    <cellStyle name="normální 13 3 16 2" xfId="3955" xr:uid="{F1E67C7D-F0C5-4FE7-9568-7F9E14669B12}"/>
    <cellStyle name="normální 13 3 17" xfId="2374" xr:uid="{61E1CC2C-4446-4EF2-83E1-C769C178AED2}"/>
    <cellStyle name="normální 13 3 17 2" xfId="4021" xr:uid="{665C874C-5A3E-4850-BF62-3D83A761A94A}"/>
    <cellStyle name="normální 13 3 18" xfId="4088" xr:uid="{4F9DCB07-8A22-4270-A509-0130E19B4E53}"/>
    <cellStyle name="normální 13 3 19" xfId="4145" xr:uid="{C32ABE56-2DAB-4B9B-8FDD-DEAE1BABAAE1}"/>
    <cellStyle name="normální 13 3 2" xfId="432" xr:uid="{00000000-0005-0000-0000-0000B0010000}"/>
    <cellStyle name="normální 13 3 20" xfId="4175" xr:uid="{6AB5D760-3450-492F-9168-EEF61643CE10}"/>
    <cellStyle name="normální 13 3 21" xfId="4241" xr:uid="{7BC0C783-5EBD-40F5-A9D0-D698CD364061}"/>
    <cellStyle name="normální 13 3 22" xfId="4299" xr:uid="{D10AC33A-A383-496B-AFA5-B0A3C53E764C}"/>
    <cellStyle name="normální 13 3 23" xfId="4326" xr:uid="{7D33E610-84CC-4B9E-A13D-3C4F74DD7B72}"/>
    <cellStyle name="normální 13 3 3" xfId="433" xr:uid="{00000000-0005-0000-0000-0000B1010000}"/>
    <cellStyle name="normální 13 3 3 2" xfId="1324" xr:uid="{145FC8C2-56F7-43BA-B3F8-16F334CBEC5C}"/>
    <cellStyle name="normální 13 3 3 2 2" xfId="2998" xr:uid="{AF2203EE-D4CC-42BB-99F4-7A5903D586AD}"/>
    <cellStyle name="normální 13 3 3 3" xfId="2454" xr:uid="{4321B084-9D87-4B44-A290-FBC16B63B769}"/>
    <cellStyle name="normální 13 3 4" xfId="901" xr:uid="{2E8E1334-7B45-45AB-85C4-F6C59520A329}"/>
    <cellStyle name="normální 13 3 4 2" xfId="1486" xr:uid="{EF67F7A0-7AC2-4D29-954A-BBA4A20F8445}"/>
    <cellStyle name="normální 13 3 4 2 2" xfId="3147" xr:uid="{56F4E684-126D-4DC5-B082-2A7487139071}"/>
    <cellStyle name="normální 13 3 4 3" xfId="2607" xr:uid="{46AA0AFC-9538-4486-A46A-5151FEF970C0}"/>
    <cellStyle name="normální 13 3 5" xfId="967" xr:uid="{348B2E41-7731-4244-B266-470320DB2100}"/>
    <cellStyle name="normální 13 3 5 2" xfId="1552" xr:uid="{1CAF12EA-F422-4DDA-8B7F-9A7D081E2AF6}"/>
    <cellStyle name="normální 13 3 5 2 2" xfId="3213" xr:uid="{3C923A86-C59F-49B6-9D9F-99AB10C48E85}"/>
    <cellStyle name="normální 13 3 5 3" xfId="2673" xr:uid="{45902551-23B8-49D8-B7FE-3AC44CCFAD7B}"/>
    <cellStyle name="normální 13 3 6" xfId="1045" xr:uid="{9623E1F5-77C5-4C66-802A-85D6104DB8B3}"/>
    <cellStyle name="normální 13 3 6 2" xfId="1621" xr:uid="{F2C19663-15AB-4A78-BBAD-4853AE110E2A}"/>
    <cellStyle name="normální 13 3 6 2 2" xfId="3280" xr:uid="{AAEF72AE-2DFB-4789-8053-E7E68A6B1D17}"/>
    <cellStyle name="normální 13 3 6 3" xfId="2740" xr:uid="{19950633-F6C6-4D1C-9221-311CAD094D83}"/>
    <cellStyle name="normální 13 3 7" xfId="1116" xr:uid="{1060EDD7-7604-4CDB-A054-F158C0258C17}"/>
    <cellStyle name="normální 13 3 7 2" xfId="1690" xr:uid="{1C86E454-BB62-46FC-B76D-A02AA4683BE6}"/>
    <cellStyle name="normální 13 3 7 2 2" xfId="3349" xr:uid="{88A2F163-088C-4E4C-960B-52140375F806}"/>
    <cellStyle name="normální 13 3 7 3" xfId="2809" xr:uid="{50B29C64-E0CF-48EB-8629-2517B83119E2}"/>
    <cellStyle name="normální 13 3 8" xfId="1186" xr:uid="{CF72C758-5626-4DC7-BC3B-ADEA43D44A71}"/>
    <cellStyle name="normální 13 3 8 2" xfId="1760" xr:uid="{CA3E639D-F56D-46F5-9F04-1C1CB83B299A}"/>
    <cellStyle name="normální 13 3 8 2 2" xfId="3418" xr:uid="{4D4B353F-8258-4298-956C-86CD06B8C9B3}"/>
    <cellStyle name="normální 13 3 8 3" xfId="2878" xr:uid="{6EE2FE6B-661A-4070-B328-5C0D3179CB0B}"/>
    <cellStyle name="normální 13 3 9" xfId="1252" xr:uid="{90329DA7-FBE8-4111-A4C7-BFD338A49894}"/>
    <cellStyle name="normální 13 3 9 2" xfId="1826" xr:uid="{C1DBD62E-45EB-41BE-9857-75B26F5BF019}"/>
    <cellStyle name="normální 13 3 9 2 2" xfId="3484" xr:uid="{759D7443-EBAD-4131-9237-9ED44B59457A}"/>
    <cellStyle name="normální 13 3 9 3" xfId="2944" xr:uid="{AFF38B20-3BA9-43CA-8DF8-BA62ABA97479}"/>
    <cellStyle name="normální 13 4" xfId="434" xr:uid="{00000000-0005-0000-0000-0000B2010000}"/>
    <cellStyle name="normální 14" xfId="435" xr:uid="{00000000-0005-0000-0000-0000B3010000}"/>
    <cellStyle name="normální 14 2" xfId="436" xr:uid="{00000000-0005-0000-0000-0000B4010000}"/>
    <cellStyle name="normální 15" xfId="437" xr:uid="{00000000-0005-0000-0000-0000B5010000}"/>
    <cellStyle name="normální 15 2" xfId="438" xr:uid="{00000000-0005-0000-0000-0000B6010000}"/>
    <cellStyle name="normální 16" xfId="439" xr:uid="{00000000-0005-0000-0000-0000B7010000}"/>
    <cellStyle name="normální 16 2" xfId="440" xr:uid="{00000000-0005-0000-0000-0000B8010000}"/>
    <cellStyle name="normální 17" xfId="441" xr:uid="{00000000-0005-0000-0000-0000B9010000}"/>
    <cellStyle name="normální 17 2" xfId="442" xr:uid="{00000000-0005-0000-0000-0000BA010000}"/>
    <cellStyle name="normální 18" xfId="443" xr:uid="{00000000-0005-0000-0000-0000BB010000}"/>
    <cellStyle name="normální 18 2" xfId="444" xr:uid="{00000000-0005-0000-0000-0000BC010000}"/>
    <cellStyle name="normální 19" xfId="445" xr:uid="{00000000-0005-0000-0000-0000BD010000}"/>
    <cellStyle name="normální 19 2" xfId="446" xr:uid="{00000000-0005-0000-0000-0000BE010000}"/>
    <cellStyle name="normální 19 3" xfId="4146" xr:uid="{AA999FEC-0985-4B97-B558-9B44A0783232}"/>
    <cellStyle name="normální 19 4" xfId="4300" xr:uid="{327CE027-E50E-4CFA-A16F-A49FDBE4489C}"/>
    <cellStyle name="normální 2" xfId="447" xr:uid="{00000000-0005-0000-0000-0000BF010000}"/>
    <cellStyle name="normální 2 10" xfId="448" xr:uid="{00000000-0005-0000-0000-0000C0010000}"/>
    <cellStyle name="normální 2 10 2" xfId="449" xr:uid="{00000000-0005-0000-0000-0000C1010000}"/>
    <cellStyle name="normální 2 11" xfId="450" xr:uid="{00000000-0005-0000-0000-0000C2010000}"/>
    <cellStyle name="normální 2 11 2" xfId="451" xr:uid="{00000000-0005-0000-0000-0000C3010000}"/>
    <cellStyle name="normální 2 2" xfId="452" xr:uid="{00000000-0005-0000-0000-0000C4010000}"/>
    <cellStyle name="normální 2 2 2" xfId="453" xr:uid="{00000000-0005-0000-0000-0000C5010000}"/>
    <cellStyle name="normální 2 3" xfId="454" xr:uid="{00000000-0005-0000-0000-0000C6010000}"/>
    <cellStyle name="normální 2 4" xfId="455" xr:uid="{00000000-0005-0000-0000-0000C7010000}"/>
    <cellStyle name="normální 2 5" xfId="456" xr:uid="{00000000-0005-0000-0000-0000C8010000}"/>
    <cellStyle name="normální 2 6" xfId="457" xr:uid="{00000000-0005-0000-0000-0000C9010000}"/>
    <cellStyle name="normální 2 7" xfId="458" xr:uid="{00000000-0005-0000-0000-0000CA010000}"/>
    <cellStyle name="normální 2 8" xfId="459" xr:uid="{00000000-0005-0000-0000-0000CB010000}"/>
    <cellStyle name="normální 2 9" xfId="460" xr:uid="{00000000-0005-0000-0000-0000CC010000}"/>
    <cellStyle name="normální 20" xfId="461" xr:uid="{00000000-0005-0000-0000-0000CD010000}"/>
    <cellStyle name="normální 20 2" xfId="462" xr:uid="{00000000-0005-0000-0000-0000CE010000}"/>
    <cellStyle name="normální 21" xfId="463" xr:uid="{00000000-0005-0000-0000-0000CF010000}"/>
    <cellStyle name="normální 22" xfId="464" xr:uid="{00000000-0005-0000-0000-0000D0010000}"/>
    <cellStyle name="normální 23" xfId="465" xr:uid="{00000000-0005-0000-0000-0000D1010000}"/>
    <cellStyle name="normální 24" xfId="466" xr:uid="{00000000-0005-0000-0000-0000D2010000}"/>
    <cellStyle name="normální 25" xfId="467" xr:uid="{00000000-0005-0000-0000-0000D3010000}"/>
    <cellStyle name="normální 26" xfId="468" xr:uid="{00000000-0005-0000-0000-0000D4010000}"/>
    <cellStyle name="Normální 27" xfId="469" xr:uid="{00000000-0005-0000-0000-0000D5010000}"/>
    <cellStyle name="Normální 27 10" xfId="1893" xr:uid="{1417DBC3-3BFE-46A1-A6CC-BCD0C4CD34ED}"/>
    <cellStyle name="Normální 27 10 2" xfId="3551" xr:uid="{199643B7-9912-4F24-93E0-A1F1AF883DAE}"/>
    <cellStyle name="Normální 27 11" xfId="1962" xr:uid="{43464522-B1A1-4169-A107-945AC6931456}"/>
    <cellStyle name="Normální 27 11 2" xfId="3620" xr:uid="{5C61C88E-1092-40D2-95F3-3DDDC817F607}"/>
    <cellStyle name="Normální 27 12" xfId="2043" xr:uid="{41D3A964-9641-407A-91EB-495349EB3603}"/>
    <cellStyle name="Normální 27 12 2" xfId="3700" xr:uid="{FBC895F3-2A8C-47B9-84A1-CEE3931F7BDF}"/>
    <cellStyle name="Normální 27 13" xfId="2171" xr:uid="{5FB457B8-463C-422F-9CBD-A8B841B94D23}"/>
    <cellStyle name="Normální 27 13 2" xfId="3822" xr:uid="{40E2FA5B-19F3-43CA-ADCD-E17CAA7E1702}"/>
    <cellStyle name="Normální 27 14" xfId="2243" xr:uid="{25539B7D-4CC6-4606-9A32-98AEF8A57AAE}"/>
    <cellStyle name="Normální 27 14 2" xfId="3890" xr:uid="{EF6AE435-DAED-40A0-93BB-A5326A4F7D7B}"/>
    <cellStyle name="Normální 27 15" xfId="2309" xr:uid="{15CAB761-C10B-4D44-9014-6903EA53879F}"/>
    <cellStyle name="Normální 27 15 2" xfId="3956" xr:uid="{1F378A25-C6C3-490F-880F-60094EF24BBA}"/>
    <cellStyle name="Normální 27 16" xfId="2375" xr:uid="{FF41BB9C-DDE6-430B-BE4D-8EA81EE50095}"/>
    <cellStyle name="Normální 27 16 2" xfId="4022" xr:uid="{BD0CD54C-FDF1-4979-88A7-2C20A4CC51D2}"/>
    <cellStyle name="Normální 27 17" xfId="4089" xr:uid="{3C9009ED-CEDB-489B-AAE8-984E0E4E3D3B}"/>
    <cellStyle name="Normální 27 18" xfId="4176" xr:uid="{CB796E27-B6DA-4BD4-B7D8-0F1F402B1B01}"/>
    <cellStyle name="Normální 27 19" xfId="4242" xr:uid="{A797DCF3-3AF2-4BBF-BB6E-5C3F223E5A77}"/>
    <cellStyle name="Normální 27 2" xfId="470" xr:uid="{00000000-0005-0000-0000-0000D6010000}"/>
    <cellStyle name="Normální 27 2 2" xfId="1323" xr:uid="{B7B857E3-A965-4356-84DC-4ED2F92D2383}"/>
    <cellStyle name="Normální 27 2 2 2" xfId="2997" xr:uid="{4F5F4AC7-9A35-4451-99B7-81665A5F21D0}"/>
    <cellStyle name="Normální 27 2 3" xfId="2455" xr:uid="{12E188F3-9FDE-42F4-87A5-C09A0BC2D944}"/>
    <cellStyle name="Normální 27 20" xfId="4327" xr:uid="{9E976D61-A0F5-49DA-85C9-621057CA7BE8}"/>
    <cellStyle name="Normální 27 3" xfId="902" xr:uid="{69883A7E-6E2B-4ECD-8F09-4E7694D3B396}"/>
    <cellStyle name="Normální 27 3 2" xfId="1487" xr:uid="{7417D404-649D-40A8-BA60-D8334A12AF14}"/>
    <cellStyle name="Normální 27 3 2 2" xfId="3148" xr:uid="{AD373D8A-1727-4BB5-B0D7-9AC840320365}"/>
    <cellStyle name="Normální 27 3 3" xfId="2608" xr:uid="{ECCE8D2A-01E2-4E92-B4C1-4B287226853E}"/>
    <cellStyle name="Normální 27 4" xfId="968" xr:uid="{88584604-B519-4CBC-AA33-6DCED925E17D}"/>
    <cellStyle name="Normální 27 4 2" xfId="1553" xr:uid="{9675D4E4-520E-45EF-800B-D7F752633B80}"/>
    <cellStyle name="Normální 27 4 2 2" xfId="3214" xr:uid="{1ABC0724-C682-459E-950D-C5C1375EEED5}"/>
    <cellStyle name="Normální 27 4 3" xfId="2674" xr:uid="{CF9DC8D0-D6B2-476F-9A32-F9CCA98AF45C}"/>
    <cellStyle name="Normální 27 5" xfId="1046" xr:uid="{842F3B32-0A59-4A47-B271-4455ACA0227C}"/>
    <cellStyle name="Normální 27 5 2" xfId="1622" xr:uid="{EF249E0A-2598-4020-B769-4C9FC96FAEA9}"/>
    <cellStyle name="Normální 27 5 2 2" xfId="3281" xr:uid="{0E8425FD-4DF6-4487-B58E-951D99D6D7EA}"/>
    <cellStyle name="Normální 27 5 3" xfId="2741" xr:uid="{797AC6D8-7F99-4E7B-9024-62A21261C480}"/>
    <cellStyle name="Normální 27 6" xfId="1117" xr:uid="{9F1CB268-947A-4D5F-A191-300F4F5C0D88}"/>
    <cellStyle name="Normální 27 6 2" xfId="1691" xr:uid="{4114BDB5-6DFA-4C5B-ADFE-5812E4251BDF}"/>
    <cellStyle name="Normální 27 6 2 2" xfId="3350" xr:uid="{F4376896-574D-49D2-A276-82E392754626}"/>
    <cellStyle name="Normální 27 6 3" xfId="2810" xr:uid="{D074034B-7D55-403A-9555-E769F01DFF59}"/>
    <cellStyle name="Normální 27 7" xfId="1187" xr:uid="{2BF619E4-D2EC-4CFA-BCC1-15D3FA9F7CA6}"/>
    <cellStyle name="Normální 27 7 2" xfId="1761" xr:uid="{636D5549-5B10-49AB-A439-32691F46A28C}"/>
    <cellStyle name="Normální 27 7 2 2" xfId="3419" xr:uid="{2E5B706E-0E84-4615-A288-0F9637D06E6F}"/>
    <cellStyle name="Normální 27 7 3" xfId="2879" xr:uid="{F977A958-188D-4D6E-8264-52949E90BF78}"/>
    <cellStyle name="Normální 27 8" xfId="1253" xr:uid="{CFF5EC0B-96AA-4796-B242-EF3967370CEE}"/>
    <cellStyle name="Normální 27 8 2" xfId="1827" xr:uid="{58764B31-2E34-44E3-8098-AFAD500D3C04}"/>
    <cellStyle name="Normální 27 8 2 2" xfId="3485" xr:uid="{8E648824-5005-440D-B60D-F368BF6E370E}"/>
    <cellStyle name="Normální 27 8 3" xfId="2945" xr:uid="{8FA51324-2FFA-4A28-B779-5D5D2F1E5CD3}"/>
    <cellStyle name="Normální 27 9" xfId="1373" xr:uid="{C9660D19-73D3-4CD8-AF24-19EC21D15B31}"/>
    <cellStyle name="Normální 27 9 2" xfId="3034" xr:uid="{65B96186-6838-4995-80E3-4EDFDCC7214E}"/>
    <cellStyle name="Normální 28" xfId="471" xr:uid="{00000000-0005-0000-0000-0000D7010000}"/>
    <cellStyle name="Normální 28 2" xfId="472" xr:uid="{00000000-0005-0000-0000-0000D8010000}"/>
    <cellStyle name="Normální 28 2 2" xfId="473" xr:uid="{00000000-0005-0000-0000-0000D9010000}"/>
    <cellStyle name="Normální 28 3" xfId="474" xr:uid="{00000000-0005-0000-0000-0000DA010000}"/>
    <cellStyle name="Normální 29" xfId="475" xr:uid="{00000000-0005-0000-0000-0000DB010000}"/>
    <cellStyle name="Normální 29 2" xfId="476" xr:uid="{00000000-0005-0000-0000-0000DC010000}"/>
    <cellStyle name="normální 3" xfId="477" xr:uid="{00000000-0005-0000-0000-0000DD010000}"/>
    <cellStyle name="normální 3 10" xfId="478" xr:uid="{00000000-0005-0000-0000-0000DE010000}"/>
    <cellStyle name="normální 3 10 10" xfId="1375" xr:uid="{8358A20F-1024-4118-8512-41BC073A01D4}"/>
    <cellStyle name="normální 3 10 10 2" xfId="3036" xr:uid="{653A19CD-B2D3-4224-95DD-0DC868BB6FD4}"/>
    <cellStyle name="normální 3 10 11" xfId="1895" xr:uid="{494F1085-F256-423E-8240-F3C8134D0A06}"/>
    <cellStyle name="normální 3 10 11 2" xfId="3553" xr:uid="{6FC3BEBA-1DD9-4465-A934-5836AB12F60E}"/>
    <cellStyle name="normální 3 10 12" xfId="1964" xr:uid="{29F66E77-8E26-4188-810A-C678E58201F8}"/>
    <cellStyle name="normální 3 10 12 2" xfId="3622" xr:uid="{38273E76-8A4E-420F-A50C-DBEAC25B3388}"/>
    <cellStyle name="normální 3 10 13" xfId="2045" xr:uid="{60316853-811E-4F3C-B313-28FBA11A406A}"/>
    <cellStyle name="normální 3 10 13 2" xfId="3702" xr:uid="{F5469F07-B259-48AF-97FA-8ADF501C73E0}"/>
    <cellStyle name="normální 3 10 14" xfId="2173" xr:uid="{90A9B187-986B-4B71-AFBC-543000AF5867}"/>
    <cellStyle name="normální 3 10 14 2" xfId="3824" xr:uid="{3A873112-3D6F-49D8-B6DC-6DAE2E0C2E84}"/>
    <cellStyle name="normální 3 10 15" xfId="2245" xr:uid="{6F76B3DA-3269-4AB1-863F-F72AD55DC090}"/>
    <cellStyle name="normální 3 10 15 2" xfId="3892" xr:uid="{4388C732-A040-4CB0-B7CC-2ADAEDFDA95B}"/>
    <cellStyle name="normální 3 10 16" xfId="2311" xr:uid="{5D3FC99C-69C0-4810-9242-9547D33FFE2A}"/>
    <cellStyle name="normální 3 10 16 2" xfId="3958" xr:uid="{E4D02B3B-9E91-429F-B92A-AE3CAC6342B8}"/>
    <cellStyle name="normální 3 10 17" xfId="2377" xr:uid="{A6CD8D7A-64E3-4A5C-B331-8A46750375B4}"/>
    <cellStyle name="normální 3 10 17 2" xfId="4024" xr:uid="{3FA2432A-0AD3-4D87-AF5A-8A49D456ACCA}"/>
    <cellStyle name="normální 3 10 18" xfId="4091" xr:uid="{A123D124-24B1-4E8F-9A71-2109BDBDFF15}"/>
    <cellStyle name="normální 3 10 19" xfId="4147" xr:uid="{90623C5B-8B9C-49FA-8C7E-A7380A393960}"/>
    <cellStyle name="normální 3 10 2" xfId="479" xr:uid="{00000000-0005-0000-0000-0000DF010000}"/>
    <cellStyle name="normální 3 10 20" xfId="4177" xr:uid="{95CEFAEC-0C3F-45A4-934D-0C499100E99D}"/>
    <cellStyle name="normální 3 10 21" xfId="4244" xr:uid="{EA53EC47-951B-4336-8158-2017D45AE555}"/>
    <cellStyle name="normální 3 10 22" xfId="4301" xr:uid="{1CC26A6C-D458-430F-BE05-48A188EFB9A5}"/>
    <cellStyle name="normální 3 10 23" xfId="4329" xr:uid="{29E7540A-BD29-40EE-BBB3-FDD6D2475A8D}"/>
    <cellStyle name="normální 3 10 3" xfId="480" xr:uid="{00000000-0005-0000-0000-0000E0010000}"/>
    <cellStyle name="normální 3 10 3 2" xfId="1322" xr:uid="{9E885F9A-C030-437D-9F9C-1A6B8BCB1C28}"/>
    <cellStyle name="normální 3 10 3 2 2" xfId="2996" xr:uid="{913F7157-539B-47F0-9EB0-934D239E4A27}"/>
    <cellStyle name="normální 3 10 3 3" xfId="2456" xr:uid="{25C834EA-504F-4CB5-92DA-7CB3D1363B50}"/>
    <cellStyle name="normální 3 10 4" xfId="904" xr:uid="{3DF0148F-9255-4B2F-96F5-85F662A656A6}"/>
    <cellStyle name="normální 3 10 4 2" xfId="1489" xr:uid="{6DD920BA-57FC-4023-839C-3C44AE4DEC9C}"/>
    <cellStyle name="normální 3 10 4 2 2" xfId="3150" xr:uid="{808F3865-1812-4D94-A421-ACA0D45EBBDF}"/>
    <cellStyle name="normální 3 10 4 3" xfId="2610" xr:uid="{4FA33B29-A9C2-4D65-AB5B-573CEE487B51}"/>
    <cellStyle name="normální 3 10 5" xfId="970" xr:uid="{AA4D67D7-A86F-4547-8E4C-AA662ECB2CC0}"/>
    <cellStyle name="normální 3 10 5 2" xfId="1555" xr:uid="{C7BCF088-723C-4124-91B9-DA2E91772D4E}"/>
    <cellStyle name="normální 3 10 5 2 2" xfId="3216" xr:uid="{05A6B68A-ED61-41E4-A6FB-AD6105D2B5CC}"/>
    <cellStyle name="normální 3 10 5 3" xfId="2676" xr:uid="{3404E359-026D-4664-B5DD-5A7F6ADF5D1F}"/>
    <cellStyle name="normální 3 10 6" xfId="1048" xr:uid="{BA5BF16E-4431-471A-94B7-D0E9960E1837}"/>
    <cellStyle name="normální 3 10 6 2" xfId="1624" xr:uid="{7A62AEA7-ED45-4B06-B8D0-5D1B571A6371}"/>
    <cellStyle name="normální 3 10 6 2 2" xfId="3283" xr:uid="{B1EAB4E8-7838-4137-A754-8B44AB7FB1E2}"/>
    <cellStyle name="normální 3 10 6 3" xfId="2743" xr:uid="{D9049BD5-08F8-47DA-853A-0F1C7A374025}"/>
    <cellStyle name="normální 3 10 7" xfId="1119" xr:uid="{C9E9F2C4-C740-4EB7-8E28-8BB22716BA13}"/>
    <cellStyle name="normální 3 10 7 2" xfId="1693" xr:uid="{C1A9A9F9-C54A-4F4A-B77A-392E1B82D148}"/>
    <cellStyle name="normální 3 10 7 2 2" xfId="3352" xr:uid="{0D79B0F0-F0A4-4304-A222-5943D19205E0}"/>
    <cellStyle name="normální 3 10 7 3" xfId="2812" xr:uid="{95186E0A-A2A4-45DE-A857-115067857F1A}"/>
    <cellStyle name="normální 3 10 8" xfId="1189" xr:uid="{03BF390C-640A-4039-888B-F17A2BCD6D1B}"/>
    <cellStyle name="normální 3 10 8 2" xfId="1763" xr:uid="{D9F903EE-6602-4B58-9A35-97CA03442171}"/>
    <cellStyle name="normální 3 10 8 2 2" xfId="3421" xr:uid="{02267D6E-C7FE-45EE-8EB7-964A52825049}"/>
    <cellStyle name="normální 3 10 8 3" xfId="2881" xr:uid="{9FA1E023-9C0D-4A26-986C-BE5CDF39DCA2}"/>
    <cellStyle name="normální 3 10 9" xfId="1255" xr:uid="{4717BAE5-17B4-47D7-B511-B7F41C33DB5B}"/>
    <cellStyle name="normální 3 10 9 2" xfId="1829" xr:uid="{D5151BFA-BD02-4721-92CD-BF56848EDD30}"/>
    <cellStyle name="normální 3 10 9 2 2" xfId="3487" xr:uid="{7B6BD488-DE66-4FF6-BC11-A8FB8F98008F}"/>
    <cellStyle name="normální 3 10 9 3" xfId="2947" xr:uid="{0FE7A2E7-C2DA-43E0-8E5E-1B741D7D9DC8}"/>
    <cellStyle name="normální 3 11" xfId="481" xr:uid="{00000000-0005-0000-0000-0000E1010000}"/>
    <cellStyle name="normální 3 11 10" xfId="1896" xr:uid="{63E89ACE-4E49-4B15-B4FA-395083880B82}"/>
    <cellStyle name="normální 3 11 10 2" xfId="3554" xr:uid="{3C646003-95B2-4706-854A-94D097D5BF56}"/>
    <cellStyle name="normální 3 11 11" xfId="1965" xr:uid="{55D411F9-E221-4DAB-8933-B8A93D598DC2}"/>
    <cellStyle name="normální 3 11 11 2" xfId="3623" xr:uid="{3766507B-F919-433E-973C-FC2E36683DA7}"/>
    <cellStyle name="normální 3 11 12" xfId="2046" xr:uid="{B91AD1E5-D466-454E-8C25-6B92962EDC0C}"/>
    <cellStyle name="normální 3 11 12 2" xfId="3703" xr:uid="{8AC5C0B4-C9A3-4A5A-AA08-C005C758C53B}"/>
    <cellStyle name="normální 3 11 13" xfId="2174" xr:uid="{5E465B28-ADBB-417D-9584-A6DA6FE4CBA6}"/>
    <cellStyle name="normální 3 11 13 2" xfId="3825" xr:uid="{138ED5DE-9C94-4A4B-B387-8085B8A6ED69}"/>
    <cellStyle name="normální 3 11 14" xfId="2246" xr:uid="{F241E4BD-1C41-4716-A255-D29F06516840}"/>
    <cellStyle name="normální 3 11 14 2" xfId="3893" xr:uid="{A238A166-6459-4373-893F-920350B9E4F9}"/>
    <cellStyle name="normální 3 11 15" xfId="2312" xr:uid="{A8B2B752-1C17-4E1B-BAE0-678CFD9AFDCD}"/>
    <cellStyle name="normální 3 11 15 2" xfId="3959" xr:uid="{18754759-A8A7-47C0-9F5D-7FC94A22A8E0}"/>
    <cellStyle name="normální 3 11 16" xfId="2378" xr:uid="{D6C47AA1-11D7-4CFF-B40A-1F3AF2EA9998}"/>
    <cellStyle name="normální 3 11 16 2" xfId="4025" xr:uid="{36084A74-E14D-4F80-9837-1ACDBA7522EF}"/>
    <cellStyle name="normální 3 11 17" xfId="4092" xr:uid="{E628CBF0-62AC-4AB5-970E-FB21FE28DDEF}"/>
    <cellStyle name="normální 3 11 18" xfId="4178" xr:uid="{F054FAA4-567D-4637-B4CA-E6AEFD93B0E0}"/>
    <cellStyle name="normální 3 11 19" xfId="4245" xr:uid="{BCD37214-BFDB-48D6-AE7E-C58B436E3F96}"/>
    <cellStyle name="normální 3 11 2" xfId="482" xr:uid="{00000000-0005-0000-0000-0000E2010000}"/>
    <cellStyle name="normální 3 11 2 2" xfId="1321" xr:uid="{88C8263B-7F7B-494F-B304-CFED5B9A7D74}"/>
    <cellStyle name="normální 3 11 2 2 2" xfId="2995" xr:uid="{116D8402-726B-4E32-9274-B6CCDD273C05}"/>
    <cellStyle name="normální 3 11 2 3" xfId="2457" xr:uid="{BBC056B0-0741-452B-8DF1-9F4EE01F9846}"/>
    <cellStyle name="normální 3 11 20" xfId="4330" xr:uid="{98181598-0746-499B-B3FB-B5B0719E3FC1}"/>
    <cellStyle name="normální 3 11 3" xfId="905" xr:uid="{29D4187A-CA36-4672-B69D-0DCFAF6C5937}"/>
    <cellStyle name="normální 3 11 3 2" xfId="1490" xr:uid="{E70CBFAB-73E4-4693-88E7-B5B306743512}"/>
    <cellStyle name="normální 3 11 3 2 2" xfId="3151" xr:uid="{289B6BF7-048B-4198-A797-C9ACA5782D24}"/>
    <cellStyle name="normální 3 11 3 3" xfId="2611" xr:uid="{0114DAD1-B68F-47A6-B04F-0A9661F3A0F5}"/>
    <cellStyle name="normální 3 11 4" xfId="971" xr:uid="{48E5D8A8-E4D7-47B3-AB94-28481D5ACE65}"/>
    <cellStyle name="normální 3 11 4 2" xfId="1556" xr:uid="{3DCBC89B-41F5-4B52-B0BC-FA8459C2AAC7}"/>
    <cellStyle name="normální 3 11 4 2 2" xfId="3217" xr:uid="{2982C261-64DD-4CDB-ACE2-44368CE5C389}"/>
    <cellStyle name="normální 3 11 4 3" xfId="2677" xr:uid="{C68C3F7D-F6DC-459E-B0E4-DEF557524DE2}"/>
    <cellStyle name="normální 3 11 5" xfId="1049" xr:uid="{1A720197-12FB-4A38-89C3-A76B52508CA0}"/>
    <cellStyle name="normální 3 11 5 2" xfId="1625" xr:uid="{2E2AB235-C0CF-4ECE-BEA7-AC97F1250E72}"/>
    <cellStyle name="normální 3 11 5 2 2" xfId="3284" xr:uid="{7DBD8570-E9B4-4FA3-9652-E602AAB1FCB6}"/>
    <cellStyle name="normální 3 11 5 3" xfId="2744" xr:uid="{E2F80B43-F35D-4F57-9CCA-95F21FD990EA}"/>
    <cellStyle name="normální 3 11 6" xfId="1120" xr:uid="{7F195F30-3A5C-4116-A665-4A1CB2FE6652}"/>
    <cellStyle name="normální 3 11 6 2" xfId="1694" xr:uid="{8F40D5E3-9C82-46B0-81E1-C1ECF38E4725}"/>
    <cellStyle name="normální 3 11 6 2 2" xfId="3353" xr:uid="{E2B84F90-AF23-40A3-A7DF-F7372086DCA3}"/>
    <cellStyle name="normální 3 11 6 3" xfId="2813" xr:uid="{F94464FC-F036-4C4C-BDCC-D6AF0103C54C}"/>
    <cellStyle name="normální 3 11 7" xfId="1190" xr:uid="{3717FD11-AFC7-49D7-9CB0-1DD1411686BB}"/>
    <cellStyle name="normální 3 11 7 2" xfId="1764" xr:uid="{26D1E569-D2A5-4CF1-9CFE-C478584FF769}"/>
    <cellStyle name="normální 3 11 7 2 2" xfId="3422" xr:uid="{B0B61CB7-47A1-4D88-8B99-D6DB7CFCA8A6}"/>
    <cellStyle name="normální 3 11 7 3" xfId="2882" xr:uid="{F9ACA9AA-74F9-4883-9504-A2FFB7F3F6FA}"/>
    <cellStyle name="normální 3 11 8" xfId="1256" xr:uid="{6D535581-612F-4F72-A3EE-78388D9122F2}"/>
    <cellStyle name="normální 3 11 8 2" xfId="1830" xr:uid="{83E9361D-02BD-404B-AA0E-FEA09DAF14AD}"/>
    <cellStyle name="normální 3 11 8 2 2" xfId="3488" xr:uid="{AF533497-2806-457B-841B-FEDD1A7B1960}"/>
    <cellStyle name="normální 3 11 8 3" xfId="2948" xr:uid="{C906F0BA-8034-4217-A348-A7F64F7242A2}"/>
    <cellStyle name="normální 3 11 9" xfId="1376" xr:uid="{0DE799C4-D969-4001-80FB-5ED1678FC7C0}"/>
    <cellStyle name="normální 3 11 9 2" xfId="3037" xr:uid="{D1A6852E-0247-4966-A213-C0DC66AB58DE}"/>
    <cellStyle name="normální 3 12" xfId="483" xr:uid="{00000000-0005-0000-0000-0000E3010000}"/>
    <cellStyle name="normální 3 12 10" xfId="1897" xr:uid="{EE2496DC-35EE-408D-88D1-E6E6BD13A930}"/>
    <cellStyle name="normální 3 12 10 2" xfId="3555" xr:uid="{6D14ABC1-50B8-485F-AAF6-A16FE474B94E}"/>
    <cellStyle name="normální 3 12 11" xfId="1966" xr:uid="{52DC1AE3-8DCE-4297-826D-A0320B0F0267}"/>
    <cellStyle name="normální 3 12 11 2" xfId="3624" xr:uid="{3CA618C9-FC52-4126-A8EB-2FB6936A647D}"/>
    <cellStyle name="normální 3 12 12" xfId="2047" xr:uid="{3B3F78D4-8D89-49A3-AF22-3771EC9E16CC}"/>
    <cellStyle name="normální 3 12 12 2" xfId="3704" xr:uid="{2DB92E5A-50FB-4B26-891F-EAD3228293C4}"/>
    <cellStyle name="normální 3 12 13" xfId="2175" xr:uid="{668127E7-B1C9-4CFD-A136-4FD024D25B70}"/>
    <cellStyle name="normální 3 12 13 2" xfId="3826" xr:uid="{773BCAC6-1619-4391-86C7-65C915C7250B}"/>
    <cellStyle name="normální 3 12 14" xfId="2247" xr:uid="{02837BF5-792E-47D0-97FD-CA664C2FD90E}"/>
    <cellStyle name="normální 3 12 14 2" xfId="3894" xr:uid="{65657C92-A65B-4AC8-B431-BF31C86D3D90}"/>
    <cellStyle name="normální 3 12 15" xfId="2313" xr:uid="{CA2E653E-7A64-47E3-A056-13EBD75748B4}"/>
    <cellStyle name="normální 3 12 15 2" xfId="3960" xr:uid="{FBC595A2-2953-481E-94FB-176134DB148C}"/>
    <cellStyle name="normální 3 12 16" xfId="2379" xr:uid="{3FA686E7-01C8-4048-9D75-2014A2DC58CB}"/>
    <cellStyle name="normální 3 12 16 2" xfId="4026" xr:uid="{8E215549-1451-422B-AC3F-43C208915174}"/>
    <cellStyle name="normální 3 12 17" xfId="4093" xr:uid="{8FA408A2-A4AF-4268-A3CA-A6D8DC686E9F}"/>
    <cellStyle name="normální 3 12 18" xfId="4179" xr:uid="{5B763579-AFE3-48F8-AC2B-A9C036C3D9BF}"/>
    <cellStyle name="normální 3 12 19" xfId="4246" xr:uid="{C90D3A03-2B6B-4528-B529-B57BFEF5512B}"/>
    <cellStyle name="normální 3 12 2" xfId="484" xr:uid="{00000000-0005-0000-0000-0000E4010000}"/>
    <cellStyle name="normální 3 12 2 2" xfId="1320" xr:uid="{BBC8580C-29CC-4561-8BA5-2BFA9EA38780}"/>
    <cellStyle name="normální 3 12 2 2 2" xfId="2994" xr:uid="{B508199A-1C3A-41AC-B366-1339E6C45925}"/>
    <cellStyle name="normální 3 12 2 3" xfId="2458" xr:uid="{3AF5F289-3866-434C-AB53-A92D6A1F7367}"/>
    <cellStyle name="normální 3 12 20" xfId="4331" xr:uid="{CE493373-65C4-4202-A8B8-6D83C5A08BCA}"/>
    <cellStyle name="normální 3 12 3" xfId="906" xr:uid="{28A73C98-10DF-4FD1-BE63-75CDE97DCB0F}"/>
    <cellStyle name="normální 3 12 3 2" xfId="1491" xr:uid="{5B557AC5-5463-48E4-B75A-ADF8972D01C6}"/>
    <cellStyle name="normální 3 12 3 2 2" xfId="3152" xr:uid="{0208B2CE-EC97-4A3F-8FD5-02620F9FF38F}"/>
    <cellStyle name="normální 3 12 3 3" xfId="2612" xr:uid="{E31962D6-84A6-4643-A348-FB290B5F5FDE}"/>
    <cellStyle name="normální 3 12 4" xfId="972" xr:uid="{5ECB66CF-F326-4753-8EDB-5937D4917126}"/>
    <cellStyle name="normální 3 12 4 2" xfId="1557" xr:uid="{20E4BFF1-CAC3-4DF2-8278-7E23437BEAA3}"/>
    <cellStyle name="normální 3 12 4 2 2" xfId="3218" xr:uid="{F5DA6472-C36C-48D7-93B9-383C2D64467B}"/>
    <cellStyle name="normální 3 12 4 3" xfId="2678" xr:uid="{0D3212BB-6F6B-4441-918F-56C70EF2414B}"/>
    <cellStyle name="normální 3 12 5" xfId="1050" xr:uid="{CE402FCF-824C-44D2-9E2A-75F6EDC8B41C}"/>
    <cellStyle name="normální 3 12 5 2" xfId="1626" xr:uid="{B57B4A9C-7BA2-49FB-AEF4-1DA819F1D3A3}"/>
    <cellStyle name="normální 3 12 5 2 2" xfId="3285" xr:uid="{7B4AF8A0-85E1-4EF5-BEFF-CC3A390997A8}"/>
    <cellStyle name="normální 3 12 5 3" xfId="2745" xr:uid="{BCEDDE5E-1A5E-4CA3-A128-15B46F54C923}"/>
    <cellStyle name="normální 3 12 6" xfId="1121" xr:uid="{14A2217B-DB3D-4422-9CB2-7746B9BA54D6}"/>
    <cellStyle name="normální 3 12 6 2" xfId="1695" xr:uid="{8C1BAEA2-26E8-4C67-8F82-33FF7C932295}"/>
    <cellStyle name="normální 3 12 6 2 2" xfId="3354" xr:uid="{269E1D3D-EE6C-48B0-AD95-90C5B034411D}"/>
    <cellStyle name="normální 3 12 6 3" xfId="2814" xr:uid="{BA80A763-8C73-4BA2-AEFB-27984019C2C4}"/>
    <cellStyle name="normální 3 12 7" xfId="1191" xr:uid="{397C9F3E-5500-4655-A1A3-22B5ACFB0ED8}"/>
    <cellStyle name="normální 3 12 7 2" xfId="1765" xr:uid="{CD9EC06B-7860-48F0-8DC4-010FED79B531}"/>
    <cellStyle name="normální 3 12 7 2 2" xfId="3423" xr:uid="{FAF62B14-8644-4725-AD31-B25DAB653990}"/>
    <cellStyle name="normální 3 12 7 3" xfId="2883" xr:uid="{D64956D9-405D-4BD9-A470-AAC61090FCFA}"/>
    <cellStyle name="normální 3 12 8" xfId="1257" xr:uid="{A3905B54-1E1C-4075-8AE4-55EABCDCDC20}"/>
    <cellStyle name="normální 3 12 8 2" xfId="1831" xr:uid="{61B443A8-6101-4708-B5C8-5FD3A5967F02}"/>
    <cellStyle name="normální 3 12 8 2 2" xfId="3489" xr:uid="{566437C3-522A-4BDE-B21D-C04EBDA0BA4B}"/>
    <cellStyle name="normální 3 12 8 3" xfId="2949" xr:uid="{788A0FE7-F2D1-412B-8213-4A478BBBA010}"/>
    <cellStyle name="normální 3 12 9" xfId="1377" xr:uid="{4B28D28C-F1F1-4E1F-9590-40AFE1C9D129}"/>
    <cellStyle name="normální 3 12 9 2" xfId="3038" xr:uid="{B50463C0-7685-4222-B7C4-84D72E634310}"/>
    <cellStyle name="normální 3 13" xfId="485" xr:uid="{00000000-0005-0000-0000-0000E5010000}"/>
    <cellStyle name="normální 3 13 10" xfId="1898" xr:uid="{0CDDFD29-B46F-4A2B-9627-61AA357A9994}"/>
    <cellStyle name="normální 3 13 10 2" xfId="3556" xr:uid="{D11B9C3B-53EF-4BA5-BE37-1CE211B9D986}"/>
    <cellStyle name="normální 3 13 11" xfId="1967" xr:uid="{5520B6EF-D528-4646-B2F2-BD1968DF1D59}"/>
    <cellStyle name="normální 3 13 11 2" xfId="3625" xr:uid="{52DB2F66-783F-4FDE-8ADA-19F31781FA80}"/>
    <cellStyle name="normální 3 13 12" xfId="2048" xr:uid="{FF84F8A8-06F5-44BD-8ADF-1DA39FC9716C}"/>
    <cellStyle name="normální 3 13 12 2" xfId="3705" xr:uid="{336B2CD2-98D0-4738-BB5C-07713356A93B}"/>
    <cellStyle name="normální 3 13 13" xfId="2176" xr:uid="{91FCE642-5E6C-49CB-93ED-B811B2FFD9CC}"/>
    <cellStyle name="normální 3 13 13 2" xfId="3827" xr:uid="{CF9107D8-91E4-4C13-819D-1BD0D37CB895}"/>
    <cellStyle name="normální 3 13 14" xfId="2248" xr:uid="{3DFE3F1B-0F9D-4C5A-8159-E1C50DF92129}"/>
    <cellStyle name="normální 3 13 14 2" xfId="3895" xr:uid="{F4DF12DA-889F-4354-9C6B-77CC94D5B6D4}"/>
    <cellStyle name="normální 3 13 15" xfId="2314" xr:uid="{17AF0509-53E3-4F3F-90A9-8B3EF35E7EA9}"/>
    <cellStyle name="normální 3 13 15 2" xfId="3961" xr:uid="{FA025A4D-F2DF-4029-A0EF-B93ED016EF17}"/>
    <cellStyle name="normální 3 13 16" xfId="2380" xr:uid="{2C186787-0661-4772-BBF4-DA892576F4A5}"/>
    <cellStyle name="normální 3 13 16 2" xfId="4027" xr:uid="{44F00751-94FB-463C-A3ED-DE73C58A210C}"/>
    <cellStyle name="normální 3 13 17" xfId="4094" xr:uid="{66CAE75D-94E9-4352-B237-3EF091A7B973}"/>
    <cellStyle name="normální 3 13 18" xfId="4180" xr:uid="{7DCCA31B-4AA4-4C51-B037-4BD70E490D79}"/>
    <cellStyle name="normální 3 13 19" xfId="4247" xr:uid="{4A32CACB-2803-496B-88F0-6A282F2E115B}"/>
    <cellStyle name="normální 3 13 2" xfId="486" xr:uid="{00000000-0005-0000-0000-0000E6010000}"/>
    <cellStyle name="normální 3 13 2 2" xfId="1422" xr:uid="{AABF27BB-13B8-4FE6-839D-BA1A0C0A4BAB}"/>
    <cellStyle name="normální 3 13 2 2 2" xfId="3083" xr:uid="{0BE3F17F-039F-44EB-B45C-A261A6C61CB6}"/>
    <cellStyle name="normální 3 13 2 3" xfId="2459" xr:uid="{12AD87AF-A5FA-4EE6-8019-F91DB40DD3C2}"/>
    <cellStyle name="normální 3 13 20" xfId="4332" xr:uid="{9BF555F8-DE19-4580-AFEB-38600E7FDE0B}"/>
    <cellStyle name="normální 3 13 3" xfId="907" xr:uid="{6E0941A3-14C0-487E-9CEA-64CE0C57EE4F}"/>
    <cellStyle name="normální 3 13 3 2" xfId="1492" xr:uid="{35AFCA0E-20CD-4A93-A1C0-C2E2C6DFFED9}"/>
    <cellStyle name="normální 3 13 3 2 2" xfId="3153" xr:uid="{1ABEB1F5-26F7-40A1-B83A-958248B00420}"/>
    <cellStyle name="normální 3 13 3 3" xfId="2613" xr:uid="{65726C59-6E44-4C99-B534-BC022CC8F3C1}"/>
    <cellStyle name="normální 3 13 4" xfId="973" xr:uid="{E912B4E2-40FC-426D-B6B0-FDF9277FCF8C}"/>
    <cellStyle name="normální 3 13 4 2" xfId="1558" xr:uid="{4E101BDE-A28A-4BA8-809F-68D128BB219A}"/>
    <cellStyle name="normální 3 13 4 2 2" xfId="3219" xr:uid="{37089184-63F4-40E0-8B7C-658D60CBE5C8}"/>
    <cellStyle name="normální 3 13 4 3" xfId="2679" xr:uid="{AF147B9A-3C26-4E9B-9E50-286BDB470A8E}"/>
    <cellStyle name="normální 3 13 5" xfId="1051" xr:uid="{67486DF0-BC8C-47DF-8D92-24F343038C85}"/>
    <cellStyle name="normální 3 13 5 2" xfId="1627" xr:uid="{7F2CEBE3-EAEC-4BAE-A906-41CD719F7028}"/>
    <cellStyle name="normální 3 13 5 2 2" xfId="3286" xr:uid="{B34C9B6B-7D03-4994-A2FA-D9393C85AA14}"/>
    <cellStyle name="normální 3 13 5 3" xfId="2746" xr:uid="{787D6B74-E8E3-4A02-AD1C-E4FE6FF80F56}"/>
    <cellStyle name="normální 3 13 6" xfId="1122" xr:uid="{94A3B551-432E-48AB-9A4C-4F5163DEB0C0}"/>
    <cellStyle name="normální 3 13 6 2" xfId="1696" xr:uid="{56C91E58-1AC9-464F-9C74-F414B9B51341}"/>
    <cellStyle name="normální 3 13 6 2 2" xfId="3355" xr:uid="{079B7F19-3A3E-4E76-87DA-82BE65AF64FF}"/>
    <cellStyle name="normální 3 13 6 3" xfId="2815" xr:uid="{8F69E7C3-1C7C-441A-8BE2-4EFB26408495}"/>
    <cellStyle name="normální 3 13 7" xfId="1192" xr:uid="{89041A97-D1AA-476C-9C09-A4274D4B9B32}"/>
    <cellStyle name="normální 3 13 7 2" xfId="1766" xr:uid="{4F5C3182-6EAD-4C37-B563-FC5B5081B287}"/>
    <cellStyle name="normální 3 13 7 2 2" xfId="3424" xr:uid="{75039F89-9A7B-4460-825F-C0D4B134CF20}"/>
    <cellStyle name="normální 3 13 7 3" xfId="2884" xr:uid="{D4AE4A11-C88F-4F34-B699-67A2C8F639C2}"/>
    <cellStyle name="normální 3 13 8" xfId="1258" xr:uid="{2E7B9C4B-9DF7-49A3-8EED-15E1F71C52E9}"/>
    <cellStyle name="normální 3 13 8 2" xfId="1832" xr:uid="{A5A16B18-1B0D-40E8-857E-9F2A2D238CBA}"/>
    <cellStyle name="normální 3 13 8 2 2" xfId="3490" xr:uid="{D70AB519-D027-4072-8648-289F3F471D2B}"/>
    <cellStyle name="normální 3 13 8 3" xfId="2950" xr:uid="{C3995D44-246A-4EDD-9EC9-888985EE7465}"/>
    <cellStyle name="normální 3 13 9" xfId="1378" xr:uid="{6B457C65-C5E4-40FD-8618-08872B1E7CC1}"/>
    <cellStyle name="normální 3 13 9 2" xfId="3039" xr:uid="{58743FE5-2549-4515-8C52-E4290CC002F1}"/>
    <cellStyle name="normální 3 14" xfId="487" xr:uid="{00000000-0005-0000-0000-0000E7010000}"/>
    <cellStyle name="normální 3 14 10" xfId="1899" xr:uid="{6E7AC815-5D82-401A-9010-01E13AB2A354}"/>
    <cellStyle name="normální 3 14 10 2" xfId="3557" xr:uid="{08D48E73-399B-4A71-ABEC-B2CBE53CF261}"/>
    <cellStyle name="normální 3 14 11" xfId="1968" xr:uid="{F3A92A66-5787-4D5D-8D5C-BFAA7DEB58D9}"/>
    <cellStyle name="normální 3 14 11 2" xfId="3626" xr:uid="{C919F88B-2A63-468F-92A4-9506D99C5EB3}"/>
    <cellStyle name="normální 3 14 12" xfId="2049" xr:uid="{684D3BE9-E727-4579-A439-FB7AFA26FC0F}"/>
    <cellStyle name="normální 3 14 12 2" xfId="3706" xr:uid="{3A4A341D-0866-4170-9C3C-85272F89C732}"/>
    <cellStyle name="normální 3 14 13" xfId="2177" xr:uid="{C866D792-8263-4F73-A385-B237A2C73FB0}"/>
    <cellStyle name="normální 3 14 13 2" xfId="3828" xr:uid="{44E7BE53-A515-41C1-993C-B2C29B5F2CB3}"/>
    <cellStyle name="normální 3 14 14" xfId="2249" xr:uid="{5ABDB67C-81D3-4108-80DB-6B299881FA47}"/>
    <cellStyle name="normální 3 14 14 2" xfId="3896" xr:uid="{D32ECA23-9A8B-4E5B-AC65-C77E5B8AC700}"/>
    <cellStyle name="normální 3 14 15" xfId="2315" xr:uid="{12426731-8561-4435-82C0-78B0646BE6AE}"/>
    <cellStyle name="normální 3 14 15 2" xfId="3962" xr:uid="{92EC3E43-662F-4E4E-80EE-8D08D671E8E0}"/>
    <cellStyle name="normální 3 14 16" xfId="2381" xr:uid="{372BAB3B-B8F0-4ED8-AAEC-F1A8E2E23830}"/>
    <cellStyle name="normální 3 14 16 2" xfId="4028" xr:uid="{9766B738-9384-4A77-A8EA-F20482D6423A}"/>
    <cellStyle name="normální 3 14 17" xfId="4095" xr:uid="{99906C23-B4F8-4D33-9AD6-C10F1E8D1586}"/>
    <cellStyle name="normální 3 14 18" xfId="4181" xr:uid="{34CB2042-D763-4EB8-901D-B656AB701987}"/>
    <cellStyle name="normální 3 14 19" xfId="4248" xr:uid="{3F52B30D-D2F0-4A5A-A85A-E73710DFF784}"/>
    <cellStyle name="normální 3 14 2" xfId="488" xr:uid="{00000000-0005-0000-0000-0000E8010000}"/>
    <cellStyle name="normální 3 14 2 2" xfId="1423" xr:uid="{4F3A5984-77DC-4C3D-A874-7DE83326DAE6}"/>
    <cellStyle name="normální 3 14 2 2 2" xfId="3084" xr:uid="{66595D72-EA9D-4C54-BEA7-C732AF87D502}"/>
    <cellStyle name="normální 3 14 2 3" xfId="2460" xr:uid="{9C6EEAA8-42E4-4E0B-A4BE-90D4AB268BF8}"/>
    <cellStyle name="normální 3 14 20" xfId="4333" xr:uid="{0B2C43F6-C4B8-4606-BF58-1DE70036726B}"/>
    <cellStyle name="normální 3 14 3" xfId="908" xr:uid="{70593CCE-1BFB-43CA-BDB4-4F8370557854}"/>
    <cellStyle name="normální 3 14 3 2" xfId="1493" xr:uid="{3E71F781-4DC1-477C-8710-B93FC2606CC5}"/>
    <cellStyle name="normální 3 14 3 2 2" xfId="3154" xr:uid="{EDF939B6-AAFC-45F1-8F4D-A378DC1EDF16}"/>
    <cellStyle name="normální 3 14 3 3" xfId="2614" xr:uid="{2C8E210E-9B81-42FB-B149-162D0CC1ECD2}"/>
    <cellStyle name="normální 3 14 4" xfId="974" xr:uid="{5D930613-4988-461F-A209-EF66409956FE}"/>
    <cellStyle name="normální 3 14 4 2" xfId="1559" xr:uid="{FEB0EE28-7944-4DDD-8843-F8582EBA99DD}"/>
    <cellStyle name="normální 3 14 4 2 2" xfId="3220" xr:uid="{D7397E26-2FC0-4894-B829-27F943C14461}"/>
    <cellStyle name="normální 3 14 4 3" xfId="2680" xr:uid="{A0578F48-8B42-4847-8022-26FAA4BAAEE3}"/>
    <cellStyle name="normální 3 14 5" xfId="1052" xr:uid="{15EF335A-8DB6-41A3-B6E9-DF191397CC99}"/>
    <cellStyle name="normální 3 14 5 2" xfId="1628" xr:uid="{04E9852A-BD9D-4875-8DC5-30F0C53E0898}"/>
    <cellStyle name="normální 3 14 5 2 2" xfId="3287" xr:uid="{675AC2C3-FFD5-437B-9DAE-D263E1A60F0B}"/>
    <cellStyle name="normální 3 14 5 3" xfId="2747" xr:uid="{18A70FBA-B1BD-46E0-8994-253C2D06ED59}"/>
    <cellStyle name="normální 3 14 6" xfId="1123" xr:uid="{A9C726D9-F06A-461D-8258-425561DF3371}"/>
    <cellStyle name="normální 3 14 6 2" xfId="1697" xr:uid="{0DA382E1-DB40-4899-9217-91EED6B36A3A}"/>
    <cellStyle name="normální 3 14 6 2 2" xfId="3356" xr:uid="{269063BE-9AAE-4C18-8A49-DD6A44573365}"/>
    <cellStyle name="normální 3 14 6 3" xfId="2816" xr:uid="{9C7B1072-4F6E-4BD1-A18F-085856510904}"/>
    <cellStyle name="normální 3 14 7" xfId="1193" xr:uid="{E9DB8C13-CEC2-49D7-A163-87EC55CF5B52}"/>
    <cellStyle name="normální 3 14 7 2" xfId="1767" xr:uid="{9B18D346-0E9C-4842-9BD9-D794820F7FD7}"/>
    <cellStyle name="normální 3 14 7 2 2" xfId="3425" xr:uid="{B9061B1E-2A72-4BD4-BCE8-66E582476465}"/>
    <cellStyle name="normální 3 14 7 3" xfId="2885" xr:uid="{C27FBE56-9D41-4459-8442-C1D5805B6FB6}"/>
    <cellStyle name="normální 3 14 8" xfId="1259" xr:uid="{7670F69B-318C-46E9-831C-C3014F820052}"/>
    <cellStyle name="normální 3 14 8 2" xfId="1833" xr:uid="{6D59D620-A42C-42BB-926F-1CF6BA7C65A4}"/>
    <cellStyle name="normální 3 14 8 2 2" xfId="3491" xr:uid="{FBE04BC8-C6CF-4E86-89E0-B1493AD36C3F}"/>
    <cellStyle name="normální 3 14 8 3" xfId="2951" xr:uid="{C883D4C8-6119-4DF4-A894-F796104C4176}"/>
    <cellStyle name="normální 3 14 9" xfId="1379" xr:uid="{F3B6525A-3CC9-4E74-853E-CA598DBDF07F}"/>
    <cellStyle name="normální 3 14 9 2" xfId="3040" xr:uid="{329C8198-D7CC-41BD-9F37-DDA99E4F3444}"/>
    <cellStyle name="normální 3 15" xfId="489" xr:uid="{00000000-0005-0000-0000-0000E9010000}"/>
    <cellStyle name="normální 3 15 10" xfId="1900" xr:uid="{A7394697-2D5C-4EAD-B93F-8C649CF4547B}"/>
    <cellStyle name="normální 3 15 10 2" xfId="3558" xr:uid="{E6513395-4626-4713-A860-D6DAD7C086D9}"/>
    <cellStyle name="normální 3 15 11" xfId="1969" xr:uid="{71459A77-7609-4FBE-99E5-37CED3D7147E}"/>
    <cellStyle name="normální 3 15 11 2" xfId="3627" xr:uid="{C9556B62-E8A2-4886-ABBC-AF14718F8FC0}"/>
    <cellStyle name="normální 3 15 12" xfId="2050" xr:uid="{54A9CCAE-B777-4620-8AFA-44FF98B2136B}"/>
    <cellStyle name="normální 3 15 12 2" xfId="3707" xr:uid="{4A7D8A1F-8821-4464-9166-5327E8ABDC87}"/>
    <cellStyle name="normální 3 15 13" xfId="2178" xr:uid="{608CDE79-3E88-44C1-BF3C-B61C7F3D1FFB}"/>
    <cellStyle name="normální 3 15 13 2" xfId="3829" xr:uid="{7A182A04-96AC-4700-A0B2-87C535C2E696}"/>
    <cellStyle name="normální 3 15 14" xfId="2250" xr:uid="{0E9D49F9-8B27-4F33-84B8-98DFF64D8472}"/>
    <cellStyle name="normální 3 15 14 2" xfId="3897" xr:uid="{80100759-DEBC-4115-B263-6447D14576F3}"/>
    <cellStyle name="normální 3 15 15" xfId="2316" xr:uid="{196FD93C-D756-4721-808A-7DCDC5E22B7A}"/>
    <cellStyle name="normální 3 15 15 2" xfId="3963" xr:uid="{05C98DC6-E27A-425C-AB99-4EFD36FB7535}"/>
    <cellStyle name="normální 3 15 16" xfId="2382" xr:uid="{FFCED4D1-F9DA-4E3C-8EB8-BC3D2AF2FDAB}"/>
    <cellStyle name="normální 3 15 16 2" xfId="4029" xr:uid="{F2D8E601-A572-4918-989C-838E8A925947}"/>
    <cellStyle name="normální 3 15 17" xfId="4096" xr:uid="{64A01290-615D-471C-A8ED-2746B4D535D2}"/>
    <cellStyle name="normální 3 15 18" xfId="4182" xr:uid="{7ABE5863-40BE-4D3D-8D43-D63B33D23080}"/>
    <cellStyle name="normální 3 15 19" xfId="4249" xr:uid="{0AA42D31-534A-4DF4-8CA7-EBDA2F79DB01}"/>
    <cellStyle name="normální 3 15 2" xfId="490" xr:uid="{00000000-0005-0000-0000-0000EA010000}"/>
    <cellStyle name="normální 3 15 2 2" xfId="1424" xr:uid="{BAA15E54-6850-4B54-8257-377AE58B5149}"/>
    <cellStyle name="normální 3 15 2 2 2" xfId="3085" xr:uid="{689512B7-47C8-466C-936E-1EA42A91FE0C}"/>
    <cellStyle name="normální 3 15 2 3" xfId="2461" xr:uid="{C6B3068C-A091-4129-9AF2-34483CBA46A2}"/>
    <cellStyle name="normální 3 15 20" xfId="4334" xr:uid="{37B270F1-66E4-498A-A2EF-A30AA9545610}"/>
    <cellStyle name="normální 3 15 3" xfId="909" xr:uid="{C105E387-A28E-458B-8B1C-F6268985186D}"/>
    <cellStyle name="normální 3 15 3 2" xfId="1494" xr:uid="{1464D762-DBA3-4220-985F-BE9EA76010C6}"/>
    <cellStyle name="normální 3 15 3 2 2" xfId="3155" xr:uid="{E140F874-1696-4D9A-877D-0BC8E917B8B5}"/>
    <cellStyle name="normální 3 15 3 3" xfId="2615" xr:uid="{2719D69A-437C-4561-AA43-B4D940AFED08}"/>
    <cellStyle name="normální 3 15 4" xfId="975" xr:uid="{42D4FD3A-2D14-4451-AEF3-5C86E1741BEF}"/>
    <cellStyle name="normální 3 15 4 2" xfId="1560" xr:uid="{7318DB03-FC1F-45DC-8F4A-08C35B56AD5A}"/>
    <cellStyle name="normální 3 15 4 2 2" xfId="3221" xr:uid="{11B7F690-759A-4FD0-A84D-42B2DED83CD3}"/>
    <cellStyle name="normální 3 15 4 3" xfId="2681" xr:uid="{26F15755-4994-4E1F-8F4C-A7679CD6F76F}"/>
    <cellStyle name="normální 3 15 5" xfId="1053" xr:uid="{036BC941-BD2B-450B-8B6E-D4505C02CCE5}"/>
    <cellStyle name="normální 3 15 5 2" xfId="1629" xr:uid="{2ECF2334-0066-4624-B8F3-1925F5F8C4FD}"/>
    <cellStyle name="normální 3 15 5 2 2" xfId="3288" xr:uid="{B5C1CFCA-876A-4309-8C29-690E69842D49}"/>
    <cellStyle name="normální 3 15 5 3" xfId="2748" xr:uid="{FFF78C47-2CBD-485A-8E60-3A790D601E81}"/>
    <cellStyle name="normální 3 15 6" xfId="1124" xr:uid="{4DC368EF-BA7C-4F4D-AF83-FBE3272E2AA4}"/>
    <cellStyle name="normální 3 15 6 2" xfId="1698" xr:uid="{8A5699C8-EABE-4D54-8F20-0C0C1A65702F}"/>
    <cellStyle name="normální 3 15 6 2 2" xfId="3357" xr:uid="{94BBC9C0-CDB9-4A4C-B8BD-F6984897B50F}"/>
    <cellStyle name="normální 3 15 6 3" xfId="2817" xr:uid="{8F151B39-9135-4044-A5A1-FBE76CD1BFD8}"/>
    <cellStyle name="normální 3 15 7" xfId="1194" xr:uid="{F7BE492C-E4AA-4F2D-A4F6-D902190E9BD7}"/>
    <cellStyle name="normální 3 15 7 2" xfId="1768" xr:uid="{AECBCEE8-1524-40AE-967A-B912BB7C3A25}"/>
    <cellStyle name="normální 3 15 7 2 2" xfId="3426" xr:uid="{9B94018D-E698-45E1-B81D-BF0EDD88ABCB}"/>
    <cellStyle name="normální 3 15 7 3" xfId="2886" xr:uid="{B5444413-7FAB-4AF5-9C0A-17434230B471}"/>
    <cellStyle name="normální 3 15 8" xfId="1260" xr:uid="{E3869CEE-171B-4155-9462-D57E8D2B9BFA}"/>
    <cellStyle name="normální 3 15 8 2" xfId="1834" xr:uid="{D65BCDE9-0D72-4D56-907A-DC4C89C6B67A}"/>
    <cellStyle name="normální 3 15 8 2 2" xfId="3492" xr:uid="{3D9026EB-DE5E-48F6-A10E-1502FC546398}"/>
    <cellStyle name="normální 3 15 8 3" xfId="2952" xr:uid="{D017E329-48F2-4058-8B1F-94FD8AB6F6D4}"/>
    <cellStyle name="normální 3 15 9" xfId="1380" xr:uid="{3B26399F-2414-4528-BF09-325FF2098957}"/>
    <cellStyle name="normální 3 15 9 2" xfId="3041" xr:uid="{F72C01DD-61AA-45BA-A2FC-BE6537ADE6B7}"/>
    <cellStyle name="normální 3 16" xfId="491" xr:uid="{00000000-0005-0000-0000-0000EB010000}"/>
    <cellStyle name="normální 3 16 10" xfId="1901" xr:uid="{F673A43E-9C1F-4A8E-A16F-9E0EAC72176A}"/>
    <cellStyle name="normální 3 16 10 2" xfId="3559" xr:uid="{7E35CAFC-4560-40BF-8947-CA7582D68D40}"/>
    <cellStyle name="normální 3 16 11" xfId="1970" xr:uid="{D320FBA9-2A15-4E75-8655-4AF0355A94A2}"/>
    <cellStyle name="normální 3 16 11 2" xfId="3628" xr:uid="{D52D0D6E-F24B-43AF-B6A2-D6FF84C740DB}"/>
    <cellStyle name="normální 3 16 12" xfId="2051" xr:uid="{962A0F30-BE82-4D8F-BDFB-030A683AD889}"/>
    <cellStyle name="normální 3 16 12 2" xfId="3708" xr:uid="{01395DFC-0E86-458C-8E3B-7C0C6AC59C73}"/>
    <cellStyle name="normální 3 16 13" xfId="2179" xr:uid="{15649710-2DD4-463A-8E3D-545E85F59146}"/>
    <cellStyle name="normální 3 16 13 2" xfId="3830" xr:uid="{900ACF57-2707-493B-B275-8D28671EA472}"/>
    <cellStyle name="normální 3 16 14" xfId="2251" xr:uid="{21DF79E7-7629-4DD6-9F50-1576D21406AC}"/>
    <cellStyle name="normální 3 16 14 2" xfId="3898" xr:uid="{1B82B1A6-1D56-44C3-8A97-9B1481E00978}"/>
    <cellStyle name="normální 3 16 15" xfId="2317" xr:uid="{336DECBE-6B0C-4BF2-AAE3-830A75DBFEBF}"/>
    <cellStyle name="normální 3 16 15 2" xfId="3964" xr:uid="{146463DE-BD82-4183-BF96-B86EBAD6518A}"/>
    <cellStyle name="normální 3 16 16" xfId="2383" xr:uid="{93783AEC-5BEC-4BEE-BAC7-D953362D351E}"/>
    <cellStyle name="normální 3 16 16 2" xfId="4030" xr:uid="{0E0CC7AE-6063-4C01-9A8F-E3B163DAD5F3}"/>
    <cellStyle name="normální 3 16 17" xfId="4097" xr:uid="{4815D3F1-5FE5-4000-AD91-B08492660A62}"/>
    <cellStyle name="normální 3 16 18" xfId="4183" xr:uid="{492D8665-4777-474D-AB10-8883AB3137AA}"/>
    <cellStyle name="normální 3 16 19" xfId="4250" xr:uid="{4A3B6D47-4D85-4088-BAD1-658B5CAA8648}"/>
    <cellStyle name="normální 3 16 2" xfId="492" xr:uid="{00000000-0005-0000-0000-0000EC010000}"/>
    <cellStyle name="normální 3 16 2 2" xfId="1425" xr:uid="{A9364373-AC13-497D-BC8A-EDEA8183EE81}"/>
    <cellStyle name="normální 3 16 2 2 2" xfId="3086" xr:uid="{7D9059FA-14F1-42A3-BFFE-D22D1477931A}"/>
    <cellStyle name="normální 3 16 2 3" xfId="2462" xr:uid="{F708BC43-56B6-4107-8465-E7FB97510C2D}"/>
    <cellStyle name="normální 3 16 20" xfId="4335" xr:uid="{5A78EF9A-8C04-4F65-A894-CCF0BCC5F11A}"/>
    <cellStyle name="normální 3 16 3" xfId="910" xr:uid="{69DE1EC3-C797-4C2C-AA99-1AA77E0F241B}"/>
    <cellStyle name="normální 3 16 3 2" xfId="1495" xr:uid="{124FA640-DB0A-4479-8CB9-5F5A11818B9B}"/>
    <cellStyle name="normální 3 16 3 2 2" xfId="3156" xr:uid="{DFC3390B-3EF4-48E6-A57E-A5BB498064B7}"/>
    <cellStyle name="normální 3 16 3 3" xfId="2616" xr:uid="{7BBC20BF-F24C-4DFD-A811-3FA18ED6A162}"/>
    <cellStyle name="normální 3 16 4" xfId="976" xr:uid="{4FD437DB-DB5F-4AAC-96B9-12C82D82F18F}"/>
    <cellStyle name="normální 3 16 4 2" xfId="1561" xr:uid="{D3D185C4-F77C-4722-93CF-139669B674A9}"/>
    <cellStyle name="normální 3 16 4 2 2" xfId="3222" xr:uid="{CB14E083-FF86-4411-92D2-486D3634517A}"/>
    <cellStyle name="normální 3 16 4 3" xfId="2682" xr:uid="{3F018E46-E285-46AD-ADF2-674072DD3529}"/>
    <cellStyle name="normální 3 16 5" xfId="1054" xr:uid="{7A2599ED-662D-44E9-8803-579B5AAB971E}"/>
    <cellStyle name="normální 3 16 5 2" xfId="1630" xr:uid="{6D39B5FE-041E-4426-A983-0F568040F935}"/>
    <cellStyle name="normální 3 16 5 2 2" xfId="3289" xr:uid="{01856EFC-E27D-42B9-805C-9F8AA8189552}"/>
    <cellStyle name="normální 3 16 5 3" xfId="2749" xr:uid="{261CC2C3-6D2A-4D31-9CCF-19F8FB1D8FF9}"/>
    <cellStyle name="normální 3 16 6" xfId="1125" xr:uid="{C27BF471-FAE8-47BA-AA19-75850698AC66}"/>
    <cellStyle name="normální 3 16 6 2" xfId="1699" xr:uid="{095FFAC9-4A5A-4AB0-9D23-B16B76557E52}"/>
    <cellStyle name="normální 3 16 6 2 2" xfId="3358" xr:uid="{4C6CABD7-392B-4972-B9B2-34EFBC545CAA}"/>
    <cellStyle name="normální 3 16 6 3" xfId="2818" xr:uid="{43B4BEC6-9C02-4334-BC2F-51F73748345C}"/>
    <cellStyle name="normální 3 16 7" xfId="1195" xr:uid="{F7761BDE-070B-439F-BC1B-35AF03CEAADD}"/>
    <cellStyle name="normální 3 16 7 2" xfId="1769" xr:uid="{E5489CAF-883E-43AB-A4A0-02C744994393}"/>
    <cellStyle name="normální 3 16 7 2 2" xfId="3427" xr:uid="{42DEC3FD-1B6B-4414-9B94-D088CCB707CD}"/>
    <cellStyle name="normální 3 16 7 3" xfId="2887" xr:uid="{E3B355A9-F1FA-4CF0-98D0-422C6B8F7E77}"/>
    <cellStyle name="normální 3 16 8" xfId="1261" xr:uid="{972CBF97-0E1E-4F1B-853C-2C2B4C1F3307}"/>
    <cellStyle name="normální 3 16 8 2" xfId="1835" xr:uid="{4986DD7F-A659-476F-82DC-26BE0615DA16}"/>
    <cellStyle name="normální 3 16 8 2 2" xfId="3493" xr:uid="{D81B4DF2-AB59-436B-BC74-AD2287B4F6E8}"/>
    <cellStyle name="normální 3 16 8 3" xfId="2953" xr:uid="{3A326140-1724-487B-8458-8413124A40D7}"/>
    <cellStyle name="normální 3 16 9" xfId="1381" xr:uid="{D08E1B84-45D8-47D1-9E0C-2FE13EEACB17}"/>
    <cellStyle name="normální 3 16 9 2" xfId="3042" xr:uid="{05EC0750-C8B8-4976-B941-E0F01E837226}"/>
    <cellStyle name="normální 3 17" xfId="493" xr:uid="{00000000-0005-0000-0000-0000ED010000}"/>
    <cellStyle name="Normální 3 18" xfId="494" xr:uid="{00000000-0005-0000-0000-0000EE010000}"/>
    <cellStyle name="Normální 3 18 2" xfId="495" xr:uid="{00000000-0005-0000-0000-0000EF010000}"/>
    <cellStyle name="Normální 3 19" xfId="496" xr:uid="{00000000-0005-0000-0000-0000F0010000}"/>
    <cellStyle name="Normální 3 19 2" xfId="497" xr:uid="{00000000-0005-0000-0000-0000F1010000}"/>
    <cellStyle name="normální 3 2" xfId="498" xr:uid="{00000000-0005-0000-0000-0000F2010000}"/>
    <cellStyle name="normální 3 20" xfId="499" xr:uid="{00000000-0005-0000-0000-0000F3010000}"/>
    <cellStyle name="normální 3 20 2" xfId="1426" xr:uid="{2CD4C5D1-201D-48DE-8F0A-56E098D50A0A}"/>
    <cellStyle name="normální 3 20 2 2" xfId="3087" xr:uid="{D813352F-586F-419D-9023-A88B9C712C95}"/>
    <cellStyle name="normální 3 20 3" xfId="2463" xr:uid="{B892ADB7-1BB6-467D-811E-DF6993577AF0}"/>
    <cellStyle name="normální 3 21" xfId="903" xr:uid="{531462D0-D142-4360-BA85-70FDEA2C1BA7}"/>
    <cellStyle name="normální 3 21 2" xfId="1488" xr:uid="{C6D18426-9191-495F-B799-052967E25489}"/>
    <cellStyle name="normální 3 21 2 2" xfId="3149" xr:uid="{39670714-D91F-4349-BC19-FC15E93709EC}"/>
    <cellStyle name="normální 3 21 3" xfId="2609" xr:uid="{CE389348-9CCB-458F-B84A-8BB4A894C92B}"/>
    <cellStyle name="normální 3 22" xfId="969" xr:uid="{1B268662-512F-4CD2-B196-790B4A3F754E}"/>
    <cellStyle name="normální 3 22 2" xfId="1554" xr:uid="{8D1C093E-0F85-4CC6-AF39-55E757829F0A}"/>
    <cellStyle name="normální 3 22 2 2" xfId="3215" xr:uid="{D370361B-5665-4DEE-AD89-B9CACFBE6E91}"/>
    <cellStyle name="normální 3 22 3" xfId="2675" xr:uid="{B5170007-5650-44C7-9531-4B48EF6D1DC6}"/>
    <cellStyle name="Normální 3 23" xfId="1024" xr:uid="{46B57816-BC0F-427A-9E9D-D6848CD2B4CD}"/>
    <cellStyle name="Normální 3 23 2" xfId="1603" xr:uid="{3CF99101-6D36-4743-B7C3-D4B83A67A6D9}"/>
    <cellStyle name="normální 3 24" xfId="1047" xr:uid="{012C9633-9031-44AE-9394-100DCEE9F418}"/>
    <cellStyle name="normální 3 24 2" xfId="1623" xr:uid="{FC28404A-5C50-4A58-AECE-78072D010911}"/>
    <cellStyle name="normální 3 24 2 2" xfId="3282" xr:uid="{679DB7BE-D970-4D36-84DE-746A2A927749}"/>
    <cellStyle name="normální 3 24 3" xfId="2742" xr:uid="{4C32B3BD-21EF-43C4-A56D-D224E9FE2584}"/>
    <cellStyle name="normální 3 25" xfId="1118" xr:uid="{0D880DC3-3354-46C4-AA54-5BA116345784}"/>
    <cellStyle name="normální 3 25 2" xfId="1692" xr:uid="{F83F0DE0-7933-4C01-85BF-A34CF0E253C3}"/>
    <cellStyle name="normální 3 25 2 2" xfId="3351" xr:uid="{6E8B3267-8208-4938-B0DB-DFE869D680C5}"/>
    <cellStyle name="normální 3 25 3" xfId="2811" xr:uid="{1EC9E89D-E219-4E6C-8AEB-E976F422FEE3}"/>
    <cellStyle name="normální 3 26" xfId="1188" xr:uid="{37498067-E0D1-4CDD-9781-0CE3D589B899}"/>
    <cellStyle name="normální 3 26 2" xfId="1762" xr:uid="{736F647A-586A-4DAF-8CB7-F4459919FA33}"/>
    <cellStyle name="normální 3 26 2 2" xfId="3420" xr:uid="{61142AD6-F7EF-4B70-8B1C-0A44E9CC7362}"/>
    <cellStyle name="normální 3 26 3" xfId="2880" xr:uid="{41D934E9-39A8-44FB-A8C7-2CA9AA03ED1A}"/>
    <cellStyle name="normální 3 27" xfId="1254" xr:uid="{264A7CD9-F3A8-4266-830B-B3B654726C73}"/>
    <cellStyle name="normální 3 27 2" xfId="1828" xr:uid="{CC12CD53-522A-4B56-AA70-E107A5566080}"/>
    <cellStyle name="normální 3 27 2 2" xfId="3486" xr:uid="{9439B3B0-29A7-445B-9BB2-3F7A281B6006}"/>
    <cellStyle name="normální 3 27 3" xfId="2946" xr:uid="{A2E0B7AA-D790-44E2-BB6B-F33CA49108B9}"/>
    <cellStyle name="normální 3 28" xfId="1374" xr:uid="{45F02C9A-AB71-42C2-92D4-2D6417D9991A}"/>
    <cellStyle name="normální 3 28 2" xfId="3035" xr:uid="{4669C305-CC78-4598-93BB-E0ACE848928E}"/>
    <cellStyle name="normální 3 29" xfId="1894" xr:uid="{56C732B4-2B73-47C4-961D-214456631AA0}"/>
    <cellStyle name="normální 3 29 2" xfId="3552" xr:uid="{1F0E5349-9006-4162-A440-7763A2B07C2F}"/>
    <cellStyle name="normální 3 3" xfId="500" xr:uid="{00000000-0005-0000-0000-0000F4010000}"/>
    <cellStyle name="normální 3 30" xfId="1963" xr:uid="{DDAE0EFE-0106-41F3-9365-A396AD7178FE}"/>
    <cellStyle name="normální 3 30 2" xfId="3621" xr:uid="{1A38CD88-938F-4791-AC82-ACB5852414B7}"/>
    <cellStyle name="normální 3 31" xfId="2044" xr:uid="{75CBE01E-F4E1-40B7-BF02-EBAB064E1F00}"/>
    <cellStyle name="normální 3 31 2" xfId="3701" xr:uid="{ADBD9239-7CA1-473C-995B-A9426E735D8C}"/>
    <cellStyle name="normální 3 32" xfId="2172" xr:uid="{9525D5D7-CBBE-4F7A-AA97-B4EB0ED991E3}"/>
    <cellStyle name="normální 3 32 2" xfId="3823" xr:uid="{B8B8372B-EF94-45A9-8545-BBFB5213C363}"/>
    <cellStyle name="normální 3 33" xfId="2244" xr:uid="{F0124662-1C3B-4FFC-85DF-EDC077004DAB}"/>
    <cellStyle name="normální 3 33 2" xfId="3891" xr:uid="{B1B28436-9FF1-46D8-9B8F-5F2D56BA9441}"/>
    <cellStyle name="normální 3 34" xfId="2310" xr:uid="{210D1674-A796-4C17-9CD7-87ADB451A5DA}"/>
    <cellStyle name="normální 3 34 2" xfId="3957" xr:uid="{CDC1418A-D2C1-4345-85F2-96CBA69EEC06}"/>
    <cellStyle name="normální 3 35" xfId="2376" xr:uid="{6134C92E-E5D2-4D72-A977-4B5E1831EF88}"/>
    <cellStyle name="normální 3 35 2" xfId="4023" xr:uid="{711ED1B9-4D87-4FDA-AD24-62CC789EBAAF}"/>
    <cellStyle name="normální 3 36" xfId="4090" xr:uid="{865DBC17-1175-4BA1-96A0-57E7515142E3}"/>
    <cellStyle name="Normální 3 37" xfId="4139" xr:uid="{B1F42218-692F-4CC7-A0CE-AD7E130EF930}"/>
    <cellStyle name="normální 3 38" xfId="4243" xr:uid="{312AC2A2-F6B1-4044-98E6-1FF6218DD36A}"/>
    <cellStyle name="Normální 3 39" xfId="4293" xr:uid="{8C4CADFC-DFD8-4C73-8C02-3E25D16177A0}"/>
    <cellStyle name="normální 3 4" xfId="501" xr:uid="{00000000-0005-0000-0000-0000F5010000}"/>
    <cellStyle name="normální 3 4 10" xfId="1382" xr:uid="{0E25B4DD-9FB5-413A-AE88-FEA87CDDCAD5}"/>
    <cellStyle name="normální 3 4 10 2" xfId="3043" xr:uid="{2453919E-1F3E-4CA3-8377-7AEADEBE59A4}"/>
    <cellStyle name="normální 3 4 11" xfId="1902" xr:uid="{3BC380D1-7886-4EEE-947D-1DED8990D11C}"/>
    <cellStyle name="normální 3 4 11 2" xfId="3560" xr:uid="{B38BDE5C-07D7-428F-91CB-F41FF0C15349}"/>
    <cellStyle name="normální 3 4 12" xfId="1971" xr:uid="{64F43E87-5A1E-4FB8-AE22-137096DCEBD2}"/>
    <cellStyle name="normální 3 4 12 2" xfId="3629" xr:uid="{21D37586-CE42-48D9-9769-55331FEE460C}"/>
    <cellStyle name="normální 3 4 13" xfId="2052" xr:uid="{2F929D28-798C-48DD-A3ED-865CE01C93FE}"/>
    <cellStyle name="normální 3 4 13 2" xfId="3709" xr:uid="{FF3B2D59-CBC9-4F95-98C5-806B81781C81}"/>
    <cellStyle name="normální 3 4 14" xfId="2180" xr:uid="{C4ED8A91-7056-4C1D-855A-3F3F6489BB00}"/>
    <cellStyle name="normální 3 4 14 2" xfId="3831" xr:uid="{98FA9B48-D057-460C-A7EA-340707743752}"/>
    <cellStyle name="normální 3 4 15" xfId="2252" xr:uid="{C0425DBB-0E61-42D2-B2DC-A42C16417ECA}"/>
    <cellStyle name="normální 3 4 15 2" xfId="3899" xr:uid="{EDF41A30-41B6-4F22-9B45-A93257E9E497}"/>
    <cellStyle name="normální 3 4 16" xfId="2318" xr:uid="{EABD53C1-0331-4E78-B380-FFD71E8447C1}"/>
    <cellStyle name="normální 3 4 16 2" xfId="3965" xr:uid="{CAA6069D-8657-4683-92B5-214ED7A32C3E}"/>
    <cellStyle name="normální 3 4 17" xfId="2384" xr:uid="{2D8EDE54-C3BD-43AA-AC61-77895F3BC493}"/>
    <cellStyle name="normální 3 4 17 2" xfId="4031" xr:uid="{0743F27A-8027-4786-ABE7-8DEFEA68AB24}"/>
    <cellStyle name="normální 3 4 18" xfId="4098" xr:uid="{9BA4E6A3-0C75-4510-8AE1-A40C71E2A794}"/>
    <cellStyle name="normální 3 4 19" xfId="4148" xr:uid="{47273B43-78B9-4E5B-AEE7-43F26ADB8532}"/>
    <cellStyle name="normální 3 4 2" xfId="502" xr:uid="{00000000-0005-0000-0000-0000F6010000}"/>
    <cellStyle name="normální 3 4 20" xfId="4184" xr:uid="{F050F063-9353-4238-9ECC-4BC6A1A968DD}"/>
    <cellStyle name="normální 3 4 21" xfId="4251" xr:uid="{D839DA17-089A-42B6-B77A-52C59AB21BAF}"/>
    <cellStyle name="normální 3 4 22" xfId="4302" xr:uid="{1AA6E486-1C5E-4BF9-A8AD-76FA889C293F}"/>
    <cellStyle name="normální 3 4 23" xfId="4336" xr:uid="{F3A8F1A7-AC4F-469F-93F1-8A960F543A0A}"/>
    <cellStyle name="normální 3 4 3" xfId="503" xr:uid="{00000000-0005-0000-0000-0000F7010000}"/>
    <cellStyle name="normální 3 4 3 2" xfId="1427" xr:uid="{0D5B8791-1326-4A06-9B14-59FB9C9AC36D}"/>
    <cellStyle name="normální 3 4 3 2 2" xfId="3088" xr:uid="{5D904125-4F42-4463-B693-97DD496964D3}"/>
    <cellStyle name="normální 3 4 3 3" xfId="2464" xr:uid="{84B49152-9087-4916-A803-C52C86629186}"/>
    <cellStyle name="normální 3 4 4" xfId="911" xr:uid="{10234EF8-2B81-49B4-AD65-19A50C4F8AB4}"/>
    <cellStyle name="normální 3 4 4 2" xfId="1496" xr:uid="{4E986803-D03D-4576-ACF3-24E4DB801B83}"/>
    <cellStyle name="normální 3 4 4 2 2" xfId="3157" xr:uid="{F19D6BA7-1704-4BE4-AE3A-A7D04A846E16}"/>
    <cellStyle name="normální 3 4 4 3" xfId="2617" xr:uid="{561D9924-BDE1-48CB-BCEB-600A68DB84A0}"/>
    <cellStyle name="normální 3 4 5" xfId="977" xr:uid="{7E4EAD4F-BF9C-43B8-B0DD-02A6FF356DFC}"/>
    <cellStyle name="normální 3 4 5 2" xfId="1562" xr:uid="{48B4119E-D8EF-4460-AF30-0DBB28F9DEF0}"/>
    <cellStyle name="normální 3 4 5 2 2" xfId="3223" xr:uid="{53BE7781-E24B-407E-84EF-97CDC996D1FA}"/>
    <cellStyle name="normální 3 4 5 3" xfId="2683" xr:uid="{1625E103-DACF-470A-B1B3-F516568706BE}"/>
    <cellStyle name="normální 3 4 6" xfId="1055" xr:uid="{EA90B208-FF60-4E60-8DB4-68C541CF66F1}"/>
    <cellStyle name="normální 3 4 6 2" xfId="1631" xr:uid="{3C5F9100-1D38-4A38-B958-EFC893C3DDCA}"/>
    <cellStyle name="normální 3 4 6 2 2" xfId="3290" xr:uid="{29B93575-08E7-4C78-AAF0-1A8B25331B34}"/>
    <cellStyle name="normální 3 4 6 3" xfId="2750" xr:uid="{1AB9256E-0551-42DC-8FDE-DD46C0BC95A0}"/>
    <cellStyle name="normální 3 4 7" xfId="1126" xr:uid="{2D2B1A21-52BB-464D-A7CD-DCE3F9F5EC7B}"/>
    <cellStyle name="normální 3 4 7 2" xfId="1700" xr:uid="{A6A8E02E-F733-428B-B73A-9ABD8FA4EEAA}"/>
    <cellStyle name="normální 3 4 7 2 2" xfId="3359" xr:uid="{E37B2878-281E-4962-8EB1-0A777C9A2053}"/>
    <cellStyle name="normální 3 4 7 3" xfId="2819" xr:uid="{4C8E498E-D272-4991-A920-5A818A2C5BDE}"/>
    <cellStyle name="normální 3 4 8" xfId="1196" xr:uid="{121F7B22-0E91-4569-AE78-AA400B0F83C7}"/>
    <cellStyle name="normální 3 4 8 2" xfId="1770" xr:uid="{76CCEED9-944D-47EC-BF67-7E0CE48DE1AE}"/>
    <cellStyle name="normální 3 4 8 2 2" xfId="3428" xr:uid="{1D720063-622F-40A7-804D-70AA465364A2}"/>
    <cellStyle name="normální 3 4 8 3" xfId="2888" xr:uid="{0080668E-4D47-4291-A742-48BA3D12946F}"/>
    <cellStyle name="normální 3 4 9" xfId="1262" xr:uid="{CB7EF617-0146-43D2-B73C-82BCA85AD9EB}"/>
    <cellStyle name="normální 3 4 9 2" xfId="1836" xr:uid="{709A7B8F-052C-4212-ABBB-FDD332A125D8}"/>
    <cellStyle name="normální 3 4 9 2 2" xfId="3494" xr:uid="{B262435D-1DFF-4572-8617-B2AE0C046C56}"/>
    <cellStyle name="normální 3 4 9 3" xfId="2954" xr:uid="{EDE0D429-3398-4246-B481-0B856A5BBA29}"/>
    <cellStyle name="normální 3 40" xfId="4328" xr:uid="{4CE129AD-DD2A-4931-B7D2-CE98F9C26B65}"/>
    <cellStyle name="normální 3 5" xfId="504" xr:uid="{00000000-0005-0000-0000-0000F8010000}"/>
    <cellStyle name="normální 3 5 10" xfId="1383" xr:uid="{71397C4D-C98A-412D-A561-70F0FDDCB5DC}"/>
    <cellStyle name="normální 3 5 10 2" xfId="3044" xr:uid="{0D6BEB06-6B9C-43E9-91C1-B92F95208EF3}"/>
    <cellStyle name="normální 3 5 11" xfId="1903" xr:uid="{0DE4A653-35E4-4822-A556-52F700356BDB}"/>
    <cellStyle name="normální 3 5 11 2" xfId="3561" xr:uid="{FD35E7C4-C7AA-4882-AB5A-CF28A8819706}"/>
    <cellStyle name="normální 3 5 12" xfId="1972" xr:uid="{21EBF6AB-7C58-44FE-BF31-296328D9B18C}"/>
    <cellStyle name="normální 3 5 12 2" xfId="3630" xr:uid="{9C21C709-BE50-4B32-9708-3CEC3F16F2DC}"/>
    <cellStyle name="normální 3 5 13" xfId="2053" xr:uid="{5CAE61AB-B8FF-4A6F-A899-442E410698E8}"/>
    <cellStyle name="normální 3 5 13 2" xfId="3710" xr:uid="{992CB6A3-C4B1-41C2-B02B-3AFBD078C3D6}"/>
    <cellStyle name="normální 3 5 14" xfId="2181" xr:uid="{4E91FE1A-F344-445F-9A5B-2B1F3F6E36EB}"/>
    <cellStyle name="normální 3 5 14 2" xfId="3832" xr:uid="{C3192F59-4E59-41CA-818F-17F926E4FD16}"/>
    <cellStyle name="normální 3 5 15" xfId="2253" xr:uid="{3FB40D0B-7D3A-495A-946E-791C59E8401F}"/>
    <cellStyle name="normální 3 5 15 2" xfId="3900" xr:uid="{E484F867-EFCE-472C-919F-DF04307E7E95}"/>
    <cellStyle name="normální 3 5 16" xfId="2319" xr:uid="{877E558F-1544-48E6-8ED8-FC5E9983F03C}"/>
    <cellStyle name="normální 3 5 16 2" xfId="3966" xr:uid="{486554C7-BBB9-4D40-9FC1-1051162C9BA2}"/>
    <cellStyle name="normální 3 5 17" xfId="2385" xr:uid="{60D0DA9A-6DC2-451D-9B73-3C86FBF957E6}"/>
    <cellStyle name="normální 3 5 17 2" xfId="4032" xr:uid="{DAE434AD-6A1A-48E1-B0E9-41117FB74151}"/>
    <cellStyle name="normální 3 5 18" xfId="4099" xr:uid="{1C5F3506-04E9-4C68-B11A-E31E2A5DB47D}"/>
    <cellStyle name="normální 3 5 19" xfId="4149" xr:uid="{492AED06-3380-411F-B3E2-9B60027290FC}"/>
    <cellStyle name="normální 3 5 2" xfId="505" xr:uid="{00000000-0005-0000-0000-0000F9010000}"/>
    <cellStyle name="normální 3 5 20" xfId="4185" xr:uid="{274EBFA8-11A5-4ECC-82C0-2C0C394FC9AD}"/>
    <cellStyle name="normální 3 5 21" xfId="4252" xr:uid="{1B1C34FF-DD3C-460F-9362-9CA732B342A2}"/>
    <cellStyle name="normální 3 5 22" xfId="4303" xr:uid="{A83AF591-9E5C-47D9-8539-DB306730FE85}"/>
    <cellStyle name="normální 3 5 23" xfId="4337" xr:uid="{F473B6CF-AFC9-4BE4-8749-1C37F8B23D0C}"/>
    <cellStyle name="normální 3 5 3" xfId="506" xr:uid="{00000000-0005-0000-0000-0000FA010000}"/>
    <cellStyle name="normální 3 5 3 2" xfId="1428" xr:uid="{9A3BA0D1-0F7A-43ED-A533-8E6A8BC1AB9C}"/>
    <cellStyle name="normální 3 5 3 2 2" xfId="3089" xr:uid="{FC05EE02-B82F-4788-A525-6C21D2AE87AD}"/>
    <cellStyle name="normální 3 5 3 3" xfId="2465" xr:uid="{F174C217-F448-47CA-B5DF-1F7C233F464A}"/>
    <cellStyle name="normální 3 5 4" xfId="912" xr:uid="{8E0FACC7-BD3D-4B36-B9AE-555A03737D9B}"/>
    <cellStyle name="normální 3 5 4 2" xfId="1497" xr:uid="{7634C6D2-2E86-422E-A4FB-37E655A0FA44}"/>
    <cellStyle name="normální 3 5 4 2 2" xfId="3158" xr:uid="{27C2D0AC-5B9C-453B-B7AC-02DFCFC0AED5}"/>
    <cellStyle name="normální 3 5 4 3" xfId="2618" xr:uid="{8A87B780-690F-43B5-8027-FC948B6EB927}"/>
    <cellStyle name="normální 3 5 5" xfId="978" xr:uid="{D583F2D9-CA9B-4F93-A2B4-B38E767F931F}"/>
    <cellStyle name="normální 3 5 5 2" xfId="1563" xr:uid="{C8BE8EE6-1CC2-4B63-8CE6-92F9F304113C}"/>
    <cellStyle name="normální 3 5 5 2 2" xfId="3224" xr:uid="{9DB6DC23-CFEB-4659-B71A-F7F2D3036A97}"/>
    <cellStyle name="normální 3 5 5 3" xfId="2684" xr:uid="{09877BD1-AB17-47C1-A7C6-21D12F0B67A8}"/>
    <cellStyle name="normální 3 5 6" xfId="1056" xr:uid="{A16B2342-6A82-452A-8231-5C06A334C02D}"/>
    <cellStyle name="normální 3 5 6 2" xfId="1632" xr:uid="{02D3236F-4012-4863-BEF9-1C2C65B375AA}"/>
    <cellStyle name="normální 3 5 6 2 2" xfId="3291" xr:uid="{A54CEC0D-7D58-496B-92C3-4D590312C074}"/>
    <cellStyle name="normální 3 5 6 3" xfId="2751" xr:uid="{C4462FA4-F189-4DF3-BE24-AD362C7DEB3A}"/>
    <cellStyle name="normální 3 5 7" xfId="1127" xr:uid="{EFF902E0-0A91-460A-BF6A-B9369CB5158D}"/>
    <cellStyle name="normální 3 5 7 2" xfId="1701" xr:uid="{0D767DED-DB9A-461C-8207-2B43E1A82D62}"/>
    <cellStyle name="normální 3 5 7 2 2" xfId="3360" xr:uid="{FF8DF40E-7DB9-4533-91D9-29797F0C15E7}"/>
    <cellStyle name="normální 3 5 7 3" xfId="2820" xr:uid="{40DFA07E-F00D-41AE-8F4C-59CF94E70D37}"/>
    <cellStyle name="normální 3 5 8" xfId="1197" xr:uid="{2C8919B1-DCD7-4D8F-B406-9D9041B3C32D}"/>
    <cellStyle name="normální 3 5 8 2" xfId="1771" xr:uid="{C46C764E-0A51-4191-A420-544B89F8D178}"/>
    <cellStyle name="normální 3 5 8 2 2" xfId="3429" xr:uid="{2B7B8864-0023-4C55-8D3E-8B096A74FE21}"/>
    <cellStyle name="normální 3 5 8 3" xfId="2889" xr:uid="{A2330B67-7429-4B84-9FCB-8C14521D193D}"/>
    <cellStyle name="normální 3 5 9" xfId="1263" xr:uid="{D2E60248-5FEA-4D61-BDE7-B8B64C24B474}"/>
    <cellStyle name="normální 3 5 9 2" xfId="1837" xr:uid="{4E2FE6F8-8B51-44ED-9BFA-87BA001B220E}"/>
    <cellStyle name="normální 3 5 9 2 2" xfId="3495" xr:uid="{0A832241-8818-4B16-83BC-92A0D8825F14}"/>
    <cellStyle name="normální 3 5 9 3" xfId="2955" xr:uid="{F1972AE1-FBB7-4D56-BBFF-11CE9FDA7E6C}"/>
    <cellStyle name="normální 3 6" xfId="507" xr:uid="{00000000-0005-0000-0000-0000FB010000}"/>
    <cellStyle name="normální 3 6 10" xfId="1384" xr:uid="{A84D7919-9D41-4FC8-98B4-05E5BC220166}"/>
    <cellStyle name="normální 3 6 10 2" xfId="3045" xr:uid="{C66A1D66-1D95-408B-B13F-39B91563402F}"/>
    <cellStyle name="normální 3 6 11" xfId="1904" xr:uid="{51ADBA0A-C544-4F99-88DD-101A97C86C65}"/>
    <cellStyle name="normální 3 6 11 2" xfId="3562" xr:uid="{58F8816F-506C-4E93-BDA3-259E56F13ADB}"/>
    <cellStyle name="normální 3 6 12" xfId="1973" xr:uid="{AF5B7B05-D85B-490D-B944-1A723F0D5ED1}"/>
    <cellStyle name="normální 3 6 12 2" xfId="3631" xr:uid="{4E0525D5-3B2D-4012-A0A1-1A07F7DF139E}"/>
    <cellStyle name="normální 3 6 13" xfId="2054" xr:uid="{659BB742-2014-47BA-B3A5-3CABDAFECA6D}"/>
    <cellStyle name="normální 3 6 13 2" xfId="3711" xr:uid="{5D930C96-8845-40CA-A041-7CD75C87DBCD}"/>
    <cellStyle name="normální 3 6 14" xfId="2182" xr:uid="{9A13E33F-BB9C-4B76-9BB4-AFEADD97517C}"/>
    <cellStyle name="normální 3 6 14 2" xfId="3833" xr:uid="{3D927B2A-E8BF-4D04-A743-DD3548D4CCCE}"/>
    <cellStyle name="normální 3 6 15" xfId="2254" xr:uid="{A3814976-6381-4713-B6FB-280AD61B419F}"/>
    <cellStyle name="normální 3 6 15 2" xfId="3901" xr:uid="{2471B126-1E19-484C-AA8F-B3CDF63E942C}"/>
    <cellStyle name="normální 3 6 16" xfId="2320" xr:uid="{1FDFAE51-256C-4345-9A68-F9B16A191D64}"/>
    <cellStyle name="normální 3 6 16 2" xfId="3967" xr:uid="{C6396057-15B0-4F68-A99B-9DC47CFAC863}"/>
    <cellStyle name="normální 3 6 17" xfId="2386" xr:uid="{F1F68AEE-AC1C-4B89-98D5-A532D9D22E50}"/>
    <cellStyle name="normální 3 6 17 2" xfId="4033" xr:uid="{469DD847-0223-4C7C-BC29-328FA13762E5}"/>
    <cellStyle name="normální 3 6 18" xfId="4100" xr:uid="{0C825E8C-5746-44E3-BAB4-1DE5611E22CB}"/>
    <cellStyle name="normální 3 6 19" xfId="4150" xr:uid="{191E0566-9AAC-4E66-AACB-1D0E13739263}"/>
    <cellStyle name="normální 3 6 2" xfId="508" xr:uid="{00000000-0005-0000-0000-0000FC010000}"/>
    <cellStyle name="normální 3 6 20" xfId="4186" xr:uid="{0E704FCB-91CF-4883-A02D-442D9CF4FD50}"/>
    <cellStyle name="normální 3 6 21" xfId="4253" xr:uid="{C0318FB7-B15F-4C2B-A84E-9B3C4672A36C}"/>
    <cellStyle name="normální 3 6 22" xfId="4304" xr:uid="{D355930E-99A3-4269-8564-89A85C7739A3}"/>
    <cellStyle name="normální 3 6 23" xfId="4338" xr:uid="{42C06A26-7BD9-419B-B213-E666CE5A4012}"/>
    <cellStyle name="normální 3 6 3" xfId="509" xr:uid="{00000000-0005-0000-0000-0000FD010000}"/>
    <cellStyle name="normální 3 6 3 2" xfId="1429" xr:uid="{FBE7F193-004E-4E4A-8AC7-B1BFFBDB5C60}"/>
    <cellStyle name="normální 3 6 3 2 2" xfId="3090" xr:uid="{C71CBA47-7C61-4ACA-A435-CBA1A630654D}"/>
    <cellStyle name="normální 3 6 3 3" xfId="2466" xr:uid="{9C7CC6F0-B470-47FA-8C34-4D9A90F12BA3}"/>
    <cellStyle name="normální 3 6 4" xfId="913" xr:uid="{E694A13F-5446-4606-8A9B-559FF407985F}"/>
    <cellStyle name="normální 3 6 4 2" xfId="1498" xr:uid="{F48D5932-7080-4CC7-80A6-FDA76E651D68}"/>
    <cellStyle name="normální 3 6 4 2 2" xfId="3159" xr:uid="{3E5F3FD2-8403-4221-A926-0584AD112C77}"/>
    <cellStyle name="normální 3 6 4 3" xfId="2619" xr:uid="{F1ED57C5-4E7E-4744-8236-4155D54AD602}"/>
    <cellStyle name="normální 3 6 5" xfId="979" xr:uid="{C9885F81-45FB-44FD-AD93-073EBC855CF0}"/>
    <cellStyle name="normální 3 6 5 2" xfId="1564" xr:uid="{B5462351-E6CB-4702-8EA4-E403C61076D9}"/>
    <cellStyle name="normální 3 6 5 2 2" xfId="3225" xr:uid="{66B4011A-68A5-472E-9E01-15FBEA8C0C0A}"/>
    <cellStyle name="normální 3 6 5 3" xfId="2685" xr:uid="{8235E3E5-67FA-48F4-B5F4-41CA9B1FE966}"/>
    <cellStyle name="normální 3 6 6" xfId="1057" xr:uid="{3ABF58A5-EF9C-4880-8838-92BEC5BCA0E0}"/>
    <cellStyle name="normální 3 6 6 2" xfId="1633" xr:uid="{8863687F-9BB1-4211-9222-56F9412A2DBA}"/>
    <cellStyle name="normální 3 6 6 2 2" xfId="3292" xr:uid="{AE6EAFE4-4045-48ED-BAB5-E4A08081BCAB}"/>
    <cellStyle name="normální 3 6 6 3" xfId="2752" xr:uid="{421EA92E-8056-4684-B37F-F17235BD5DFC}"/>
    <cellStyle name="normální 3 6 7" xfId="1128" xr:uid="{7FA51FB9-57B1-4A03-BE8E-3B516BD6A8D2}"/>
    <cellStyle name="normální 3 6 7 2" xfId="1702" xr:uid="{2C1C99BD-2D50-48EA-B484-D81F2EBB9DA0}"/>
    <cellStyle name="normální 3 6 7 2 2" xfId="3361" xr:uid="{901CED00-6724-44C2-A8BC-93937C6BDBD4}"/>
    <cellStyle name="normální 3 6 7 3" xfId="2821" xr:uid="{01865433-0ADB-49EB-AA0C-C2B5A18548D0}"/>
    <cellStyle name="normální 3 6 8" xfId="1198" xr:uid="{427653F6-27A8-4D54-92BF-C2A148453B38}"/>
    <cellStyle name="normální 3 6 8 2" xfId="1772" xr:uid="{C75A4409-0F2A-45B8-A772-B6122CA22B55}"/>
    <cellStyle name="normální 3 6 8 2 2" xfId="3430" xr:uid="{5D583A84-9E6A-40F5-AC0E-CB61D52A475B}"/>
    <cellStyle name="normální 3 6 8 3" xfId="2890" xr:uid="{CA0510E5-DD48-42BD-9E82-D646DA267F10}"/>
    <cellStyle name="normální 3 6 9" xfId="1264" xr:uid="{40223EC1-A490-4EAB-B34E-56EA29723A9D}"/>
    <cellStyle name="normální 3 6 9 2" xfId="1838" xr:uid="{D653BFB7-2721-4911-8B72-818466A43FF2}"/>
    <cellStyle name="normální 3 6 9 2 2" xfId="3496" xr:uid="{B6A33E8D-6377-411E-9EA5-4E9A6FCA6761}"/>
    <cellStyle name="normální 3 6 9 3" xfId="2956" xr:uid="{605EBCB6-9986-495B-B82A-6EC78A81EE35}"/>
    <cellStyle name="normální 3 7" xfId="510" xr:uid="{00000000-0005-0000-0000-0000FE010000}"/>
    <cellStyle name="normální 3 7 10" xfId="1385" xr:uid="{5EB4A97F-8379-4283-82BC-B32EBC015EB5}"/>
    <cellStyle name="normální 3 7 10 2" xfId="3046" xr:uid="{3D40F2E7-CACC-493A-90DD-BAE104200899}"/>
    <cellStyle name="normální 3 7 11" xfId="1905" xr:uid="{4899DF26-2BBA-45A9-A568-5000418840D7}"/>
    <cellStyle name="normální 3 7 11 2" xfId="3563" xr:uid="{987124E9-6314-4ACC-B797-087D8271B8A0}"/>
    <cellStyle name="normální 3 7 12" xfId="1974" xr:uid="{C83BABD6-9312-4B8F-A55F-CFA386296357}"/>
    <cellStyle name="normální 3 7 12 2" xfId="3632" xr:uid="{9099D48A-2583-44AB-9C5F-4170D5516CAB}"/>
    <cellStyle name="normální 3 7 13" xfId="2055" xr:uid="{BD1EDF11-7808-457C-9581-8623B4848A98}"/>
    <cellStyle name="normální 3 7 13 2" xfId="3712" xr:uid="{26EE994E-1C82-4888-A9C2-68039A252342}"/>
    <cellStyle name="normální 3 7 14" xfId="2183" xr:uid="{232459F4-C462-4A9E-AE83-0726A81A1838}"/>
    <cellStyle name="normální 3 7 14 2" xfId="3834" xr:uid="{B050BA7F-6BBA-435B-8DAD-11AA0AFFC275}"/>
    <cellStyle name="normální 3 7 15" xfId="2255" xr:uid="{80745658-7C15-4171-A2A9-F8EF7274DF3A}"/>
    <cellStyle name="normální 3 7 15 2" xfId="3902" xr:uid="{61D06955-234B-41A3-B466-AF2BC58CAD3D}"/>
    <cellStyle name="normální 3 7 16" xfId="2321" xr:uid="{3BC12CDD-3967-484B-9F2E-9FEFBB20B5E6}"/>
    <cellStyle name="normální 3 7 16 2" xfId="3968" xr:uid="{B129AEE1-542E-4398-A024-1282029D5B82}"/>
    <cellStyle name="normální 3 7 17" xfId="2387" xr:uid="{D8C596BF-C230-45EB-B032-6723553BF474}"/>
    <cellStyle name="normální 3 7 17 2" xfId="4034" xr:uid="{4B8F2F02-A456-43A1-97A7-5ECC4EE481FE}"/>
    <cellStyle name="normální 3 7 18" xfId="4101" xr:uid="{0B534DC1-E1F5-4727-952F-4334DE58CCAD}"/>
    <cellStyle name="normální 3 7 19" xfId="4151" xr:uid="{90AE6E1D-6208-4419-BE05-175E0BBEE7DC}"/>
    <cellStyle name="normální 3 7 2" xfId="511" xr:uid="{00000000-0005-0000-0000-0000FF010000}"/>
    <cellStyle name="normální 3 7 20" xfId="4187" xr:uid="{FDF4F496-B201-40D2-86A3-3087281F7DDD}"/>
    <cellStyle name="normální 3 7 21" xfId="4254" xr:uid="{139C9158-CEA3-400B-9E08-BD105FD413EB}"/>
    <cellStyle name="normální 3 7 22" xfId="4305" xr:uid="{25B56C1A-DCCA-4197-8E0E-BE2CCE01FAE5}"/>
    <cellStyle name="normální 3 7 23" xfId="4339" xr:uid="{08F4ED48-3EAC-468E-8F77-D0EB4CE40F9C}"/>
    <cellStyle name="normální 3 7 3" xfId="512" xr:uid="{00000000-0005-0000-0000-000000020000}"/>
    <cellStyle name="normální 3 7 3 2" xfId="1430" xr:uid="{7E206699-F9EE-4C84-BFF3-82E9C0E81AE7}"/>
    <cellStyle name="normální 3 7 3 2 2" xfId="3091" xr:uid="{3EC65FED-FDFF-4E5D-9B1F-DA0B9E00EDCC}"/>
    <cellStyle name="normální 3 7 3 3" xfId="2467" xr:uid="{1B9B89CB-9411-439F-BB52-59DAC29F5591}"/>
    <cellStyle name="normální 3 7 4" xfId="914" xr:uid="{9CD46F5F-E83E-456C-9734-79708E4037D3}"/>
    <cellStyle name="normální 3 7 4 2" xfId="1499" xr:uid="{437A6E99-B93F-4549-8FDF-3ADB2DEEC92D}"/>
    <cellStyle name="normální 3 7 4 2 2" xfId="3160" xr:uid="{731219E1-9E18-4034-AE24-AC13D378F923}"/>
    <cellStyle name="normální 3 7 4 3" xfId="2620" xr:uid="{1D1C0DA1-7109-4B3F-95F6-21B7DCF11003}"/>
    <cellStyle name="normální 3 7 5" xfId="980" xr:uid="{FDBC4DA1-7355-47FB-9320-AB606CF4EC20}"/>
    <cellStyle name="normální 3 7 5 2" xfId="1565" xr:uid="{1FA6AAD9-2966-40D9-9327-C21C5AFD2480}"/>
    <cellStyle name="normální 3 7 5 2 2" xfId="3226" xr:uid="{50DE5CA0-71DE-41E2-AC95-3C00D2C112F8}"/>
    <cellStyle name="normální 3 7 5 3" xfId="2686" xr:uid="{C1F80BEA-F010-4B2C-BFA4-AB7F7D1E7A5B}"/>
    <cellStyle name="normální 3 7 6" xfId="1058" xr:uid="{237B53E5-A675-46FB-A1C7-A92D3CB23E4E}"/>
    <cellStyle name="normální 3 7 6 2" xfId="1634" xr:uid="{8DFA6244-2838-4810-B32A-94EEFB1A8B30}"/>
    <cellStyle name="normální 3 7 6 2 2" xfId="3293" xr:uid="{7F165BAE-1B9C-4560-AFD8-5D239B52A251}"/>
    <cellStyle name="normální 3 7 6 3" xfId="2753" xr:uid="{93AB2D68-161D-4161-975C-6FA407351062}"/>
    <cellStyle name="normální 3 7 7" xfId="1129" xr:uid="{CB28DD65-DABB-4E33-8813-91FED3F77885}"/>
    <cellStyle name="normální 3 7 7 2" xfId="1703" xr:uid="{08A148FD-8B95-4305-849A-39E91D8C5983}"/>
    <cellStyle name="normální 3 7 7 2 2" xfId="3362" xr:uid="{0FAA295C-7BFE-42A4-AD78-17B22EA86CF4}"/>
    <cellStyle name="normální 3 7 7 3" xfId="2822" xr:uid="{E1420318-A3AA-4B4D-987D-0CB5F33B3ECA}"/>
    <cellStyle name="normální 3 7 8" xfId="1199" xr:uid="{2DF2B850-BC56-407D-8250-ADCE395C1E1F}"/>
    <cellStyle name="normální 3 7 8 2" xfId="1773" xr:uid="{6940A684-178B-4FA2-8484-A4EEC864BFF8}"/>
    <cellStyle name="normální 3 7 8 2 2" xfId="3431" xr:uid="{C3F690C0-DFD9-4BBE-8C74-E0AA7D795A26}"/>
    <cellStyle name="normální 3 7 8 3" xfId="2891" xr:uid="{C850B674-0B58-4A8E-9641-301A03A85187}"/>
    <cellStyle name="normální 3 7 9" xfId="1265" xr:uid="{B7FC9C86-6168-4A13-99A4-F0876CAC481C}"/>
    <cellStyle name="normální 3 7 9 2" xfId="1839" xr:uid="{4E94FFD0-8FF9-4BF5-9A9D-EAB2475A808A}"/>
    <cellStyle name="normální 3 7 9 2 2" xfId="3497" xr:uid="{07BBED79-89D6-4CE9-824A-7C0538F27945}"/>
    <cellStyle name="normální 3 7 9 3" xfId="2957" xr:uid="{47A736D1-D6DC-4EA3-BE37-7A04B493D8D2}"/>
    <cellStyle name="normální 3 8" xfId="513" xr:uid="{00000000-0005-0000-0000-000001020000}"/>
    <cellStyle name="normální 3 8 10" xfId="1386" xr:uid="{3A0A004D-7595-40F1-9FAB-8094ACBB0826}"/>
    <cellStyle name="normální 3 8 10 2" xfId="3047" xr:uid="{8056E0F5-75A8-43A5-9AB1-9B9896743ED6}"/>
    <cellStyle name="normální 3 8 11" xfId="1906" xr:uid="{DA4C0F51-F20E-4591-A491-472E93FDF99E}"/>
    <cellStyle name="normální 3 8 11 2" xfId="3564" xr:uid="{FA9597B4-B856-44BE-B955-F0B0A2E71CFA}"/>
    <cellStyle name="normální 3 8 12" xfId="1975" xr:uid="{EFEA0121-EDED-412F-9659-E90174810819}"/>
    <cellStyle name="normální 3 8 12 2" xfId="3633" xr:uid="{0E7FA015-08DA-4117-A6FF-D202D29CDACF}"/>
    <cellStyle name="normální 3 8 13" xfId="2056" xr:uid="{5B65FDA7-7CAF-4BF8-AD02-193B7B22E3B1}"/>
    <cellStyle name="normální 3 8 13 2" xfId="3713" xr:uid="{CF867AD6-E068-463B-A5B8-E1F21508F851}"/>
    <cellStyle name="normální 3 8 14" xfId="2184" xr:uid="{3060DF58-6F0A-4626-BB01-B640A11E3601}"/>
    <cellStyle name="normální 3 8 14 2" xfId="3835" xr:uid="{3EC98DC7-D5F7-4248-991A-75F6E409F5FE}"/>
    <cellStyle name="normální 3 8 15" xfId="2256" xr:uid="{93C8A5C7-B438-47C8-9253-D7021BC753E0}"/>
    <cellStyle name="normální 3 8 15 2" xfId="3903" xr:uid="{0411D867-DD23-48A3-B715-82FB513873B0}"/>
    <cellStyle name="normální 3 8 16" xfId="2322" xr:uid="{1931FED1-329B-4271-AECF-54FE16215C02}"/>
    <cellStyle name="normální 3 8 16 2" xfId="3969" xr:uid="{36F9F1AC-B322-409F-A13C-87C5BAE3E752}"/>
    <cellStyle name="normální 3 8 17" xfId="2388" xr:uid="{962A4FE8-33EA-4DD7-A55B-0189DC198590}"/>
    <cellStyle name="normální 3 8 17 2" xfId="4035" xr:uid="{1E81D8A5-3108-4F27-87A9-5AC2F266BEE3}"/>
    <cellStyle name="normální 3 8 18" xfId="4102" xr:uid="{7A61E4A8-AEA0-436E-9D18-8DF5896668C0}"/>
    <cellStyle name="normální 3 8 19" xfId="4152" xr:uid="{7C5A18C9-A016-4EDA-8048-6BAD005987CA}"/>
    <cellStyle name="normální 3 8 2" xfId="514" xr:uid="{00000000-0005-0000-0000-000002020000}"/>
    <cellStyle name="normální 3 8 20" xfId="4188" xr:uid="{94D6A0DF-EE31-4896-B3E3-1C2C7C8F40AF}"/>
    <cellStyle name="normální 3 8 21" xfId="4255" xr:uid="{61E4FA61-A002-445E-842C-CE1818786D8A}"/>
    <cellStyle name="normální 3 8 22" xfId="4306" xr:uid="{C16DF60A-E6C3-438B-B567-81ABA87DF35F}"/>
    <cellStyle name="normální 3 8 23" xfId="4340" xr:uid="{842AED7A-5257-4F67-A93C-9A03294CC686}"/>
    <cellStyle name="normální 3 8 3" xfId="515" xr:uid="{00000000-0005-0000-0000-000003020000}"/>
    <cellStyle name="normální 3 8 3 2" xfId="1431" xr:uid="{078C6BBD-3D24-4E71-B991-C88B83258A6B}"/>
    <cellStyle name="normální 3 8 3 2 2" xfId="3092" xr:uid="{1572654A-B280-456F-AFC1-0609B57C857F}"/>
    <cellStyle name="normální 3 8 3 3" xfId="2468" xr:uid="{6CFC1969-A34C-4B56-B6DB-B35833BE6B27}"/>
    <cellStyle name="normální 3 8 4" xfId="915" xr:uid="{D5510A98-B62A-4259-8105-63442C793BCB}"/>
    <cellStyle name="normální 3 8 4 2" xfId="1500" xr:uid="{8FBCD34F-89E5-40C7-8324-1C330B2AE99C}"/>
    <cellStyle name="normální 3 8 4 2 2" xfId="3161" xr:uid="{28ED1160-1F1F-428A-9859-2C233CD3D255}"/>
    <cellStyle name="normální 3 8 4 3" xfId="2621" xr:uid="{FDA4F2CA-5B53-43FF-A6B0-44BD1B6D1A84}"/>
    <cellStyle name="normální 3 8 5" xfId="981" xr:uid="{18AEEC5A-E363-41AF-9269-F1B7D71DF1F2}"/>
    <cellStyle name="normální 3 8 5 2" xfId="1566" xr:uid="{A9612BC1-3E51-4E46-8885-A913B01CA244}"/>
    <cellStyle name="normální 3 8 5 2 2" xfId="3227" xr:uid="{E5D809DF-409B-4C35-8C7F-DC2AAC4E44F3}"/>
    <cellStyle name="normální 3 8 5 3" xfId="2687" xr:uid="{0B2A4619-D191-4B53-A6CA-D25EABAC251A}"/>
    <cellStyle name="normální 3 8 6" xfId="1059" xr:uid="{BE572BC3-1AEB-4FE1-8823-F25579CD3181}"/>
    <cellStyle name="normální 3 8 6 2" xfId="1635" xr:uid="{EC52F0DF-0617-41E1-9910-53538A637616}"/>
    <cellStyle name="normální 3 8 6 2 2" xfId="3294" xr:uid="{9E00C8A0-F82F-48D4-A6B7-0A3F5284A30E}"/>
    <cellStyle name="normální 3 8 6 3" xfId="2754" xr:uid="{9050754B-8104-421B-8276-53CC366E7A84}"/>
    <cellStyle name="normální 3 8 7" xfId="1130" xr:uid="{5CC2D485-9707-4A18-9271-3270C8D628DA}"/>
    <cellStyle name="normální 3 8 7 2" xfId="1704" xr:uid="{55EFECBC-0280-460C-9EDB-C330AB8CA5C1}"/>
    <cellStyle name="normální 3 8 7 2 2" xfId="3363" xr:uid="{9C596065-144C-43B6-845B-A1F6A3E6A007}"/>
    <cellStyle name="normální 3 8 7 3" xfId="2823" xr:uid="{3AEBFEFB-1598-45DE-B430-53E746078BA0}"/>
    <cellStyle name="normální 3 8 8" xfId="1200" xr:uid="{8B18606A-05DE-4031-8FDA-F41E6E040C54}"/>
    <cellStyle name="normální 3 8 8 2" xfId="1774" xr:uid="{0170E39B-A1D4-41D6-A4A3-41362F1476AC}"/>
    <cellStyle name="normální 3 8 8 2 2" xfId="3432" xr:uid="{227CDD72-E327-452C-ABEC-E57412C69C60}"/>
    <cellStyle name="normální 3 8 8 3" xfId="2892" xr:uid="{6965D381-8B3A-4BD8-907E-8A15F80A0588}"/>
    <cellStyle name="normální 3 8 9" xfId="1266" xr:uid="{55FE370D-1FA0-4E53-98B7-2BC75C915ADE}"/>
    <cellStyle name="normální 3 8 9 2" xfId="1840" xr:uid="{65D9A2E3-020A-460A-8BE4-4961ECF65493}"/>
    <cellStyle name="normální 3 8 9 2 2" xfId="3498" xr:uid="{3913F290-E8E5-44E7-B443-A3A186E249B9}"/>
    <cellStyle name="normální 3 8 9 3" xfId="2958" xr:uid="{88599F06-2A78-4979-B48A-6AFA148B0C9F}"/>
    <cellStyle name="normální 3 9" xfId="516" xr:uid="{00000000-0005-0000-0000-000004020000}"/>
    <cellStyle name="normální 3 9 10" xfId="1387" xr:uid="{42CBF9A6-5611-46BC-970E-4D3BF5E3CA20}"/>
    <cellStyle name="normální 3 9 10 2" xfId="3048" xr:uid="{94186A39-256A-4EC2-B04C-12E81F8789E3}"/>
    <cellStyle name="normální 3 9 11" xfId="1907" xr:uid="{31ADD448-043F-4662-8B87-125C9AA2FFA5}"/>
    <cellStyle name="normální 3 9 11 2" xfId="3565" xr:uid="{7B44EACD-73AA-4E0E-BF01-539CAD27C2FA}"/>
    <cellStyle name="normální 3 9 12" xfId="1976" xr:uid="{FDABC874-B2F4-4B22-90B3-E6AC34C04E17}"/>
    <cellStyle name="normální 3 9 12 2" xfId="3634" xr:uid="{15246B4E-66BC-4E0D-99FD-F9A83D4D849C}"/>
    <cellStyle name="normální 3 9 13" xfId="2057" xr:uid="{D49615A3-2A80-4C44-9742-A0796EEF06E0}"/>
    <cellStyle name="normální 3 9 13 2" xfId="3714" xr:uid="{663F4B31-33F6-4D30-BF02-B0CE6F31CE99}"/>
    <cellStyle name="normální 3 9 14" xfId="2185" xr:uid="{548A0681-2725-42D9-9F1B-E9D5BBCB2FEF}"/>
    <cellStyle name="normální 3 9 14 2" xfId="3836" xr:uid="{FACFC87A-50EA-48E0-9566-072DCA75F812}"/>
    <cellStyle name="normální 3 9 15" xfId="2257" xr:uid="{C4297F52-F80B-41C0-AC7B-7C75D50A13EB}"/>
    <cellStyle name="normální 3 9 15 2" xfId="3904" xr:uid="{29E9B629-B257-4C4E-B68F-BB55ED0A808E}"/>
    <cellStyle name="normální 3 9 16" xfId="2323" xr:uid="{2FBD31DC-60F0-4704-B71B-94DA88D30BB5}"/>
    <cellStyle name="normální 3 9 16 2" xfId="3970" xr:uid="{EF5C4D55-0AD5-4A1D-96BC-D8EBE29A07BA}"/>
    <cellStyle name="normální 3 9 17" xfId="2389" xr:uid="{38783C99-1801-44D0-9FB9-A698465E541C}"/>
    <cellStyle name="normální 3 9 17 2" xfId="4036" xr:uid="{DB7FB727-B37F-4BB9-93A6-538F1A6AA3B3}"/>
    <cellStyle name="normální 3 9 18" xfId="4103" xr:uid="{C53026BC-5680-40A9-88AE-7B76E49B8966}"/>
    <cellStyle name="normální 3 9 19" xfId="4153" xr:uid="{CD0D0046-F24C-40D7-8A83-ABFC8656D158}"/>
    <cellStyle name="normální 3 9 2" xfId="517" xr:uid="{00000000-0005-0000-0000-000005020000}"/>
    <cellStyle name="normální 3 9 20" xfId="4189" xr:uid="{D52DF327-C7E0-4E27-815E-C60DA01DD5EE}"/>
    <cellStyle name="normální 3 9 21" xfId="4256" xr:uid="{F4DE7BFC-7EE3-4140-9602-7D63BC59002D}"/>
    <cellStyle name="normální 3 9 22" xfId="4307" xr:uid="{0AD338C4-E0D0-456F-876C-3A1D34D68B24}"/>
    <cellStyle name="normální 3 9 23" xfId="4341" xr:uid="{F6528B18-C48C-4FEA-9F97-015F41F66048}"/>
    <cellStyle name="normální 3 9 3" xfId="518" xr:uid="{00000000-0005-0000-0000-000006020000}"/>
    <cellStyle name="normální 3 9 3 2" xfId="1432" xr:uid="{CC29AEB4-FC6F-40CB-BD73-E032ADAF7E5A}"/>
    <cellStyle name="normální 3 9 3 2 2" xfId="3093" xr:uid="{46BFE729-4A4F-4E48-9CC8-3D3F7CAE959B}"/>
    <cellStyle name="normální 3 9 3 3" xfId="2469" xr:uid="{7E4E5908-CC8C-43F3-AFDE-6127FA769A6E}"/>
    <cellStyle name="normální 3 9 4" xfId="916" xr:uid="{06E167D6-0C7B-4714-9D73-73AA14CE2A14}"/>
    <cellStyle name="normální 3 9 4 2" xfId="1501" xr:uid="{091E4AB2-7D88-46DA-8BC9-6F58670437BC}"/>
    <cellStyle name="normální 3 9 4 2 2" xfId="3162" xr:uid="{BCD119DA-3E2D-40F7-8AA8-AB27A9004B8C}"/>
    <cellStyle name="normální 3 9 4 3" xfId="2622" xr:uid="{D4FCD396-6B50-44DB-BD6A-E16089676966}"/>
    <cellStyle name="normální 3 9 5" xfId="982" xr:uid="{F41902BB-555C-4FA6-8BC4-2FEBB76263A9}"/>
    <cellStyle name="normální 3 9 5 2" xfId="1567" xr:uid="{E7C3BEB3-0950-4610-AE13-CCE5245E281A}"/>
    <cellStyle name="normální 3 9 5 2 2" xfId="3228" xr:uid="{4EB3F1E3-97C9-498B-AB95-4AC5CD22C69F}"/>
    <cellStyle name="normální 3 9 5 3" xfId="2688" xr:uid="{347FE557-300C-413C-8706-25E07479FC9C}"/>
    <cellStyle name="normální 3 9 6" xfId="1060" xr:uid="{60F2F4B2-5BB5-439E-A695-1A5B2C65E3A9}"/>
    <cellStyle name="normální 3 9 6 2" xfId="1636" xr:uid="{1297EAE0-4090-42FE-9231-BDB5ABAA4BB9}"/>
    <cellStyle name="normální 3 9 6 2 2" xfId="3295" xr:uid="{D450AB7A-9C09-4EEA-A288-5DB11F7675BE}"/>
    <cellStyle name="normální 3 9 6 3" xfId="2755" xr:uid="{903E6343-A5EE-43EA-97A6-A25C9D01FEA6}"/>
    <cellStyle name="normální 3 9 7" xfId="1131" xr:uid="{EBC05B34-AB5A-4B7D-B6C9-B369237FB6D5}"/>
    <cellStyle name="normální 3 9 7 2" xfId="1705" xr:uid="{87149225-4CC9-4FEE-9096-06C281751426}"/>
    <cellStyle name="normální 3 9 7 2 2" xfId="3364" xr:uid="{EC56AFEA-83CB-4370-8C97-34DA70CD4100}"/>
    <cellStyle name="normální 3 9 7 3" xfId="2824" xr:uid="{2EAD3399-C849-409E-B0BE-77B82C65E321}"/>
    <cellStyle name="normální 3 9 8" xfId="1201" xr:uid="{F650D77E-604E-40E0-B17E-BF15809C9082}"/>
    <cellStyle name="normální 3 9 8 2" xfId="1775" xr:uid="{AD23BB4F-D409-4F32-AFE2-A4A2F13F338A}"/>
    <cellStyle name="normální 3 9 8 2 2" xfId="3433" xr:uid="{A7DD21EE-D709-413F-B1DB-AAAE0B5CD6CA}"/>
    <cellStyle name="normální 3 9 8 3" xfId="2893" xr:uid="{26699490-5558-4B49-B97D-80E432626A4B}"/>
    <cellStyle name="normální 3 9 9" xfId="1267" xr:uid="{015F6D4B-BC08-4033-BE48-3296B673D472}"/>
    <cellStyle name="normální 3 9 9 2" xfId="1841" xr:uid="{B6B23736-0BF2-4B89-8205-0A8D437165AD}"/>
    <cellStyle name="normální 3 9 9 2 2" xfId="3499" xr:uid="{3C607D94-7C87-4394-8B9F-85F2478E2A38}"/>
    <cellStyle name="normální 3 9 9 3" xfId="2959" xr:uid="{FD784284-A79A-4D3B-AF91-FA9FCE065846}"/>
    <cellStyle name="Normální 30" xfId="519" xr:uid="{00000000-0005-0000-0000-000007020000}"/>
    <cellStyle name="Normální 30 2" xfId="520" xr:uid="{00000000-0005-0000-0000-000008020000}"/>
    <cellStyle name="Normální 31" xfId="521" xr:uid="{00000000-0005-0000-0000-000009020000}"/>
    <cellStyle name="Normální 32" xfId="522" xr:uid="{00000000-0005-0000-0000-00000A020000}"/>
    <cellStyle name="Normální 33" xfId="523" xr:uid="{00000000-0005-0000-0000-00000B020000}"/>
    <cellStyle name="Normální 33 2" xfId="524" xr:uid="{00000000-0005-0000-0000-00000C020000}"/>
    <cellStyle name="Normální 34" xfId="525" xr:uid="{00000000-0005-0000-0000-00000D020000}"/>
    <cellStyle name="Normální 34 2" xfId="526" xr:uid="{00000000-0005-0000-0000-00000E020000}"/>
    <cellStyle name="Normální 35" xfId="527" xr:uid="{00000000-0005-0000-0000-00000F020000}"/>
    <cellStyle name="Normální 35 2" xfId="528" xr:uid="{00000000-0005-0000-0000-000010020000}"/>
    <cellStyle name="Normální 35 2 2" xfId="1433" xr:uid="{CE71358D-1FA2-42F4-8CBC-00559F4E5D7A}"/>
    <cellStyle name="Normální 35 2 2 2" xfId="3094" xr:uid="{554BA392-6B15-41A0-B9B5-C7891C2E432F}"/>
    <cellStyle name="Normální 35 2 3" xfId="2470" xr:uid="{F56E6D27-A1A4-4EF8-A1B0-E0AC76F50563}"/>
    <cellStyle name="Normální 35 3" xfId="1061" xr:uid="{A1855FEB-1067-4899-B19A-9D3F286D33E1}"/>
    <cellStyle name="Normální 35 3 2" xfId="1637" xr:uid="{212703F0-7C56-4377-B75D-B6C4A28ACFC6}"/>
    <cellStyle name="Normální 35 3 2 2" xfId="3296" xr:uid="{253EEF2A-DEF4-4295-A934-027A2BCECCFC}"/>
    <cellStyle name="Normální 35 3 3" xfId="2756" xr:uid="{349DF4AC-EC8F-4BB2-993B-1D8CE160CED8}"/>
    <cellStyle name="Normální 35 4" xfId="1132" xr:uid="{895FF744-F72E-4BFB-9A90-0D398AAF94AA}"/>
    <cellStyle name="Normální 35 4 2" xfId="1706" xr:uid="{2D37FAF0-957B-45D3-BE64-F1A6B98CE91E}"/>
    <cellStyle name="Normální 35 4 2 2" xfId="3365" xr:uid="{23750423-3A0D-467F-B7EA-B07802D4A717}"/>
    <cellStyle name="Normální 35 4 3" xfId="2825" xr:uid="{B13D0AC1-ADEF-47EA-A712-1E703C5D3526}"/>
    <cellStyle name="Normální 35 5" xfId="1908" xr:uid="{06795806-8343-4325-9EFC-A8EC03D19A08}"/>
    <cellStyle name="Normální 35 5 2" xfId="3566" xr:uid="{1A2F2AEF-DA4D-416B-87F4-4D1A36FB4722}"/>
    <cellStyle name="Normální 35 6" xfId="2146" xr:uid="{B2321C8D-E09C-403F-88DB-5CC4643A23B4}"/>
    <cellStyle name="Normální 35 6 2" xfId="3801" xr:uid="{A2E9E675-C2F7-4A41-B000-EB5500806F5A}"/>
    <cellStyle name="Normální 35 7" xfId="4190" xr:uid="{4354B96F-469D-418B-AAAA-F575376BE019}"/>
    <cellStyle name="Normální 36" xfId="529" xr:uid="{00000000-0005-0000-0000-000011020000}"/>
    <cellStyle name="Normální 36 2" xfId="530" xr:uid="{00000000-0005-0000-0000-000012020000}"/>
    <cellStyle name="Normální 36 2 2" xfId="1434" xr:uid="{1452B953-0177-48D3-9E48-FC74040D8604}"/>
    <cellStyle name="Normální 36 2 2 2" xfId="3095" xr:uid="{75ECB575-60B3-4A7E-9F58-A7C31E344C7A}"/>
    <cellStyle name="Normální 36 2 3" xfId="2471" xr:uid="{5406675B-3457-4F52-AEF1-DDE191FF1C80}"/>
    <cellStyle name="Normální 36 3" xfId="1062" xr:uid="{06553084-3001-4347-9E32-970DFD710483}"/>
    <cellStyle name="Normální 36 3 2" xfId="1638" xr:uid="{FBE92937-9206-4D5B-A9D4-1C9D1BEBB907}"/>
    <cellStyle name="Normální 36 3 2 2" xfId="3297" xr:uid="{7E51B3C9-E55E-43EB-92C6-24448C68B2EB}"/>
    <cellStyle name="Normální 36 3 3" xfId="2757" xr:uid="{7349857E-1A63-4DB9-BAA0-867D9A0BB6C7}"/>
    <cellStyle name="Normální 36 4" xfId="1133" xr:uid="{F07F8F3C-625A-4D83-B741-616F985658DA}"/>
    <cellStyle name="Normální 36 4 2" xfId="1707" xr:uid="{3E0FB7C2-9257-4CAB-BB60-FAAD5C7E4B8D}"/>
    <cellStyle name="Normální 36 4 2 2" xfId="3366" xr:uid="{1C0F145D-F9D5-44F9-BA61-6EA4A272CFC9}"/>
    <cellStyle name="Normální 36 4 3" xfId="2826" xr:uid="{B7CCD734-6B34-4A00-8130-552CC277F8DC}"/>
    <cellStyle name="Normální 36 5" xfId="1909" xr:uid="{45CA789F-16BF-422B-B4A4-A4BD0E48DEB8}"/>
    <cellStyle name="Normální 36 5 2" xfId="3567" xr:uid="{8DCCE749-CCBF-4D9D-9A0D-3EB91615FBEC}"/>
    <cellStyle name="Normální 36 6" xfId="2147" xr:uid="{BAF54555-CE7F-4376-9592-C921BFD83311}"/>
    <cellStyle name="Normální 36 6 2" xfId="3802" xr:uid="{1C5960AB-5410-4226-ACDB-81D129BF8186}"/>
    <cellStyle name="Normální 36 7" xfId="4191" xr:uid="{747571A2-4D13-4B4D-BA4B-B86575340B2A}"/>
    <cellStyle name="Normální 37" xfId="531" xr:uid="{00000000-0005-0000-0000-000013020000}"/>
    <cellStyle name="Normální 37 2" xfId="532" xr:uid="{00000000-0005-0000-0000-000014020000}"/>
    <cellStyle name="Normální 37 2 2" xfId="1435" xr:uid="{4294106B-5F26-4A5D-BF68-0F5A79B4D3AB}"/>
    <cellStyle name="Normální 37 2 2 2" xfId="3096" xr:uid="{1046C5B1-26BC-43BF-8F7B-393F06F574CA}"/>
    <cellStyle name="Normální 37 2 3" xfId="2472" xr:uid="{3B601188-F869-47ED-B384-809488E3A3E6}"/>
    <cellStyle name="Normální 37 3" xfId="1063" xr:uid="{D44AC4CD-55B4-4567-A21C-433F88B40337}"/>
    <cellStyle name="Normální 37 3 2" xfId="1639" xr:uid="{075A3B8E-D10B-4331-9477-8C6B38AFFA5B}"/>
    <cellStyle name="Normální 37 3 2 2" xfId="3298" xr:uid="{51153B83-EA1F-4F4D-BE8F-1023441FFF91}"/>
    <cellStyle name="Normální 37 3 3" xfId="2758" xr:uid="{5AC81587-A3CD-40C5-ADE8-B50477835119}"/>
    <cellStyle name="Normální 37 4" xfId="1134" xr:uid="{DDB87AE7-7CD3-4ECC-AA67-938CE5B862DD}"/>
    <cellStyle name="Normální 37 4 2" xfId="1708" xr:uid="{58BB8C46-FCC2-44AE-A991-0E68C7CE7654}"/>
    <cellStyle name="Normální 37 4 2 2" xfId="3367" xr:uid="{E8A1E4FA-D65D-40B3-B570-284429DF02B7}"/>
    <cellStyle name="Normální 37 4 3" xfId="2827" xr:uid="{393815C1-5135-4C1D-B868-446C667F5CDE}"/>
    <cellStyle name="Normální 37 5" xfId="1910" xr:uid="{C750688F-634E-4BB6-B6DF-A3DF980BB46B}"/>
    <cellStyle name="Normální 37 5 2" xfId="3568" xr:uid="{81186EDE-A888-4BE9-8D97-2F60BCACF2D6}"/>
    <cellStyle name="Normální 37 6" xfId="2148" xr:uid="{2317EC6D-9332-4DFC-9FCD-42E78CCA23CA}"/>
    <cellStyle name="Normální 37 6 2" xfId="3803" xr:uid="{6FE81876-5A8F-4D96-A911-8C13D7D549CA}"/>
    <cellStyle name="Normální 37 7" xfId="4192" xr:uid="{3B337DC6-642A-4C65-8714-5F56B65F8C0C}"/>
    <cellStyle name="Normální 38" xfId="533" xr:uid="{00000000-0005-0000-0000-000015020000}"/>
    <cellStyle name="Normální 38 2" xfId="534" xr:uid="{00000000-0005-0000-0000-000016020000}"/>
    <cellStyle name="Normální 39" xfId="535" xr:uid="{00000000-0005-0000-0000-000017020000}"/>
    <cellStyle name="Normální 39 2" xfId="1064" xr:uid="{D436C22B-34CB-4A4C-92D4-B3810FF1557F}"/>
    <cellStyle name="normální 4" xfId="536" xr:uid="{00000000-0005-0000-0000-000018020000}"/>
    <cellStyle name="normální 4 10" xfId="917" xr:uid="{A9FED5D7-968E-41BF-809D-712288AEDFD5}"/>
    <cellStyle name="normální 4 10 2" xfId="1502" xr:uid="{ACC72BA8-5933-4B4F-8A24-A7D0505CFE03}"/>
    <cellStyle name="normální 4 10 2 2" xfId="3163" xr:uid="{5C55426B-DD50-485E-906E-A7D710E52937}"/>
    <cellStyle name="normální 4 10 3" xfId="2623" xr:uid="{E6A51949-250E-49FA-A478-5D78DA72CFAF}"/>
    <cellStyle name="normální 4 11" xfId="983" xr:uid="{7EE03B92-4C03-4FBD-91CE-1C7B1AA514B9}"/>
    <cellStyle name="normální 4 11 2" xfId="1568" xr:uid="{ABCB74E6-CA62-4E71-8B0B-7D4203DCBDBD}"/>
    <cellStyle name="normální 4 11 2 2" xfId="3229" xr:uid="{C9D41C56-39CD-4362-9A49-39F3F3355978}"/>
    <cellStyle name="normální 4 11 3" xfId="2689" xr:uid="{6459A062-0502-4047-95D9-BE0CD032F167}"/>
    <cellStyle name="normální 4 12" xfId="1065" xr:uid="{28543381-E11A-47FA-B8B3-CCC458947303}"/>
    <cellStyle name="normální 4 12 2" xfId="1640" xr:uid="{AD9D841D-AEAF-4665-AF7C-E266926C18FD}"/>
    <cellStyle name="normální 4 12 2 2" xfId="3299" xr:uid="{95706A6C-9BA9-4963-8AF7-4576F1C9252E}"/>
    <cellStyle name="normální 4 12 3" xfId="2759" xr:uid="{5E524C13-0A2D-410A-903A-4088660CC222}"/>
    <cellStyle name="normální 4 13" xfId="1135" xr:uid="{ECA2CEE8-F91B-4FCD-A978-71122C6D80C1}"/>
    <cellStyle name="normální 4 13 2" xfId="1709" xr:uid="{4F6AB896-03DA-4ED3-BAF3-AFD0F2404F21}"/>
    <cellStyle name="normální 4 13 2 2" xfId="3368" xr:uid="{3C566892-1237-465D-A675-2A6EA0370F68}"/>
    <cellStyle name="normální 4 13 3" xfId="2828" xr:uid="{173A0071-8951-4EB3-8F66-28D3BB22DE4B}"/>
    <cellStyle name="normální 4 14" xfId="1202" xr:uid="{8207EF08-4B6D-48FB-8CF5-300FF551156C}"/>
    <cellStyle name="normální 4 14 2" xfId="1776" xr:uid="{9BE93D16-E3F7-4710-AC7F-5206E9E9058B}"/>
    <cellStyle name="normální 4 14 2 2" xfId="3434" xr:uid="{5956F969-1662-4244-92D2-5C44DBFC3111}"/>
    <cellStyle name="normální 4 14 3" xfId="2894" xr:uid="{18A39023-8932-4273-BF6B-F8B939E84BD3}"/>
    <cellStyle name="normální 4 15" xfId="1268" xr:uid="{5219B7A1-ADD2-4C45-BD6E-962DF2D3D21F}"/>
    <cellStyle name="normální 4 15 2" xfId="1842" xr:uid="{FEB6E4FF-FDE6-457A-AD08-866132B640E1}"/>
    <cellStyle name="normální 4 15 2 2" xfId="3500" xr:uid="{F9BF3264-C95E-4D58-AC54-2965F29FF027}"/>
    <cellStyle name="normální 4 15 3" xfId="2960" xr:uid="{30FE5AA1-AA47-4CF7-8D95-53D002F11952}"/>
    <cellStyle name="normální 4 16" xfId="1388" xr:uid="{7C2B9461-938C-4F37-A3C1-D3769F9F57D6}"/>
    <cellStyle name="normální 4 16 2" xfId="3049" xr:uid="{308B0C05-A34C-40B6-B036-19458536AFEC}"/>
    <cellStyle name="normální 4 17" xfId="1911" xr:uid="{2ACF1438-9C0F-431A-908A-0C3E056E6D02}"/>
    <cellStyle name="normální 4 17 2" xfId="3569" xr:uid="{A394C011-37FA-46AC-83A1-327B465C046C}"/>
    <cellStyle name="normální 4 18" xfId="1977" xr:uid="{67EC855D-D97D-4E54-8CC9-AFC8B5FAE5DD}"/>
    <cellStyle name="normální 4 18 2" xfId="3635" xr:uid="{F38887A6-66C5-4FC6-AE0E-68E7E812BE25}"/>
    <cellStyle name="normální 4 19" xfId="2058" xr:uid="{AD90EA29-BE98-46B6-9CF6-DCEF90FBAE71}"/>
    <cellStyle name="normální 4 19 2" xfId="3715" xr:uid="{B2F9BCFA-36F2-4B9F-A1C4-DF7868376C98}"/>
    <cellStyle name="normální 4 2" xfId="537" xr:uid="{00000000-0005-0000-0000-000019020000}"/>
    <cellStyle name="normální 4 2 10" xfId="1912" xr:uid="{EDF2612B-CDAB-4D85-A555-2E3786703B9C}"/>
    <cellStyle name="normální 4 2 10 2" xfId="3570" xr:uid="{5218793E-1987-4A5D-A25B-4B7F6540ADC2}"/>
    <cellStyle name="normální 4 2 11" xfId="1978" xr:uid="{4B13118F-11B3-4E06-8133-D95137A5C48A}"/>
    <cellStyle name="normální 4 2 11 2" xfId="3636" xr:uid="{0FCD7C21-6423-472C-8E2B-59819875F1EF}"/>
    <cellStyle name="normální 4 2 12" xfId="2059" xr:uid="{DCAA35B8-404C-4289-BD24-09993FB3F3DF}"/>
    <cellStyle name="normální 4 2 12 2" xfId="3716" xr:uid="{BA5DDC63-6466-4FA5-96E4-DC91F849DAE8}"/>
    <cellStyle name="normální 4 2 13" xfId="2187" xr:uid="{FD65664E-8079-4E8E-AF63-8C92E6C2E98F}"/>
    <cellStyle name="normální 4 2 13 2" xfId="3838" xr:uid="{3BE6F5E1-5369-4DFE-9148-739D34788E35}"/>
    <cellStyle name="normální 4 2 14" xfId="2259" xr:uid="{E41CB1E6-09A7-474D-B5AA-0B9F62CF2F8B}"/>
    <cellStyle name="normální 4 2 14 2" xfId="3906" xr:uid="{54955C4B-A33E-4051-9CAC-E36A53591443}"/>
    <cellStyle name="normální 4 2 15" xfId="2325" xr:uid="{70EC8C3C-8973-4DEC-A9B7-634D82EE04A8}"/>
    <cellStyle name="normální 4 2 15 2" xfId="3972" xr:uid="{E16BA82E-2152-425A-991F-79617275CB1A}"/>
    <cellStyle name="normální 4 2 16" xfId="2391" xr:uid="{75A39FF9-44C0-4F47-9266-7029827C0B44}"/>
    <cellStyle name="normální 4 2 16 2" xfId="4038" xr:uid="{14974C9D-AB03-41F9-9E48-D6B2EFC9F124}"/>
    <cellStyle name="normální 4 2 17" xfId="4105" xr:uid="{641C648F-2031-4160-ADA4-535AC493CD2E}"/>
    <cellStyle name="normální 4 2 18" xfId="4193" xr:uid="{FB923441-5B22-4B89-921F-4577C09E2157}"/>
    <cellStyle name="normální 4 2 19" xfId="4258" xr:uid="{7A2A786E-5046-4066-8650-B1E7EF8F118D}"/>
    <cellStyle name="normální 4 2 2" xfId="538" xr:uid="{00000000-0005-0000-0000-00001A020000}"/>
    <cellStyle name="normální 4 2 2 2" xfId="1436" xr:uid="{C2FB9FC0-C99B-4A07-83BB-2295AB7D387A}"/>
    <cellStyle name="normální 4 2 2 2 2" xfId="3097" xr:uid="{B7D547A0-D138-44A4-A5FE-C0AC4618FC73}"/>
    <cellStyle name="normální 4 2 2 3" xfId="2473" xr:uid="{2451AE58-5F94-43A2-B657-C477BCB22B13}"/>
    <cellStyle name="normální 4 2 20" xfId="4343" xr:uid="{D37AF715-1396-43A1-ABF5-F9B57BC0C4C9}"/>
    <cellStyle name="normální 4 2 3" xfId="918" xr:uid="{C5A2CE54-A447-41A1-A642-05CC8E08BDA6}"/>
    <cellStyle name="normální 4 2 3 2" xfId="1503" xr:uid="{81175B9A-BC6D-41E8-A7E2-166F5F881C4D}"/>
    <cellStyle name="normální 4 2 3 2 2" xfId="3164" xr:uid="{38B6EA76-08BD-4A5C-B8D6-452B16B0E59B}"/>
    <cellStyle name="normální 4 2 3 3" xfId="2624" xr:uid="{BE4364C4-1718-41ED-B5F1-E6DE9B9296B5}"/>
    <cellStyle name="normální 4 2 4" xfId="984" xr:uid="{7E3C9C32-A6F8-480F-8986-65C1A3FCE74B}"/>
    <cellStyle name="normální 4 2 4 2" xfId="1569" xr:uid="{F3310990-F425-4F1C-B22D-FE5482119BCB}"/>
    <cellStyle name="normální 4 2 4 2 2" xfId="3230" xr:uid="{DEB1FCC4-048F-42B2-B984-89A8D7431D88}"/>
    <cellStyle name="normální 4 2 4 3" xfId="2690" xr:uid="{ABBC1F28-35FA-4B30-BAE5-000692C0605A}"/>
    <cellStyle name="normální 4 2 5" xfId="1066" xr:uid="{E8403657-15E7-468B-88E8-0C50B36B6792}"/>
    <cellStyle name="normální 4 2 5 2" xfId="1641" xr:uid="{C281BFEB-796C-482A-B0B2-D09FEE7467C2}"/>
    <cellStyle name="normální 4 2 5 2 2" xfId="3300" xr:uid="{3260423A-2F64-4F81-89DE-55B009EB2ECB}"/>
    <cellStyle name="normální 4 2 5 3" xfId="2760" xr:uid="{8E7F8158-6B0D-4AE8-9623-349FF69D4B44}"/>
    <cellStyle name="normální 4 2 6" xfId="1136" xr:uid="{773D6528-D68F-4FB6-8C92-5FCE0FAB9C4E}"/>
    <cellStyle name="normální 4 2 6 2" xfId="1710" xr:uid="{11B0CC8A-5AB8-46B3-B80B-4CA7B8BBBA6F}"/>
    <cellStyle name="normální 4 2 6 2 2" xfId="3369" xr:uid="{C6E130AE-74B0-4CD9-BF5E-EF61FC4FB7BB}"/>
    <cellStyle name="normální 4 2 6 3" xfId="2829" xr:uid="{3DE36E46-A29C-4E2F-927A-C7DA1315853F}"/>
    <cellStyle name="normální 4 2 7" xfId="1203" xr:uid="{F4427AE8-2151-4510-B074-C5304D71BE74}"/>
    <cellStyle name="normální 4 2 7 2" xfId="1777" xr:uid="{3C7E0AA3-D260-49BB-91AD-1B1AC2D5A736}"/>
    <cellStyle name="normální 4 2 7 2 2" xfId="3435" xr:uid="{367D92CA-B3ED-4A9F-B3EE-BB0B15447551}"/>
    <cellStyle name="normální 4 2 7 3" xfId="2895" xr:uid="{B6DDA5C5-79B7-40CF-A29B-5C597738F35B}"/>
    <cellStyle name="normální 4 2 8" xfId="1269" xr:uid="{0A568EEC-21FB-42E0-B766-2503F14D739C}"/>
    <cellStyle name="normální 4 2 8 2" xfId="1843" xr:uid="{9DAB8027-2CF7-41A6-9FD3-E719435B1EF4}"/>
    <cellStyle name="normální 4 2 8 2 2" xfId="3501" xr:uid="{24F27C4A-124F-4184-8578-741EB9833BF1}"/>
    <cellStyle name="normální 4 2 8 3" xfId="2961" xr:uid="{F050B15F-349E-46E3-8804-7CB97D4AAD8F}"/>
    <cellStyle name="normální 4 2 9" xfId="1389" xr:uid="{078ED321-D6E3-468E-A27D-F6D7652B4C47}"/>
    <cellStyle name="normální 4 2 9 2" xfId="3050" xr:uid="{2DBF24A8-B6D3-4164-BC43-8F17E3F9909B}"/>
    <cellStyle name="normální 4 20" xfId="2186" xr:uid="{054CCDB2-F3E6-4BC1-A075-8416360F0465}"/>
    <cellStyle name="normální 4 20 2" xfId="3837" xr:uid="{9EB51238-3098-438E-82D7-05F6CDCEA674}"/>
    <cellStyle name="normální 4 21" xfId="2258" xr:uid="{8F4C5382-B3EF-4FE0-985E-89955295D6D2}"/>
    <cellStyle name="normální 4 21 2" xfId="3905" xr:uid="{4A33099F-D82F-42FE-9A50-79EB17C0D67C}"/>
    <cellStyle name="normální 4 22" xfId="2324" xr:uid="{227152E6-B223-4164-BC77-0475B5345216}"/>
    <cellStyle name="normální 4 22 2" xfId="3971" xr:uid="{922F1917-3002-43E3-A20C-E9AFE5C9F4C6}"/>
    <cellStyle name="normální 4 23" xfId="2390" xr:uid="{6D17D034-9ACB-4112-9DEA-A2ED310CD395}"/>
    <cellStyle name="normální 4 23 2" xfId="4037" xr:uid="{256D9F21-C6AE-49CB-BD0E-288481C1171E}"/>
    <cellStyle name="normální 4 24" xfId="4104" xr:uid="{3DFF3790-949E-487C-BB30-E7FBA5585251}"/>
    <cellStyle name="Normální 4 25" xfId="4154" xr:uid="{E5164E0E-2E3B-4E02-857C-43A6404B4765}"/>
    <cellStyle name="normální 4 26" xfId="4257" xr:uid="{CCB53972-565F-49B3-8525-02A9D0F7FBF8}"/>
    <cellStyle name="Normální 4 27" xfId="4308" xr:uid="{DE927FE2-0824-40F0-B6F7-34721781A304}"/>
    <cellStyle name="normální 4 28" xfId="4342" xr:uid="{44C476FC-D89A-4B25-8E49-713F3B25F9FD}"/>
    <cellStyle name="normální 4 3" xfId="539" xr:uid="{00000000-0005-0000-0000-00001B020000}"/>
    <cellStyle name="normální 4 3 10" xfId="1913" xr:uid="{F0948436-48B4-47F6-B1B9-DF2CDB4B13FB}"/>
    <cellStyle name="normální 4 3 10 2" xfId="3571" xr:uid="{F92F0EB7-D444-45E0-A379-2F7E2ED926EC}"/>
    <cellStyle name="normální 4 3 11" xfId="1979" xr:uid="{6102188B-D760-47A2-B831-DA2926109F59}"/>
    <cellStyle name="normální 4 3 11 2" xfId="3637" xr:uid="{CC133ACB-5BC2-40DA-8E19-D2BFED60DFCC}"/>
    <cellStyle name="normální 4 3 12" xfId="2060" xr:uid="{0605C00A-A890-487B-80C4-168F24317E92}"/>
    <cellStyle name="normální 4 3 12 2" xfId="3717" xr:uid="{89B8B61F-230E-4E4E-BE9C-75034D4A5CAC}"/>
    <cellStyle name="normální 4 3 13" xfId="2188" xr:uid="{B20A42C7-9387-4E7B-A64C-DB9E22C36DB0}"/>
    <cellStyle name="normální 4 3 13 2" xfId="3839" xr:uid="{0C65C603-51E8-4027-B948-E2CE39FA212D}"/>
    <cellStyle name="normální 4 3 14" xfId="2260" xr:uid="{0550EDEA-646A-46DD-AB73-E00EE45DE0B8}"/>
    <cellStyle name="normální 4 3 14 2" xfId="3907" xr:uid="{B88CADCB-11C9-4DC6-854C-D1D5C133C49D}"/>
    <cellStyle name="normální 4 3 15" xfId="2326" xr:uid="{702D7725-066C-44A2-ADC1-AE6E9094A674}"/>
    <cellStyle name="normální 4 3 15 2" xfId="3973" xr:uid="{EA428368-79CA-4EC6-B2EB-28E14AC3E081}"/>
    <cellStyle name="normální 4 3 16" xfId="2392" xr:uid="{D0F7FEDD-7ED8-41E7-A65F-D7926B07E8CC}"/>
    <cellStyle name="normální 4 3 16 2" xfId="4039" xr:uid="{25054B73-CB8E-46EF-8535-C3298541713C}"/>
    <cellStyle name="normální 4 3 17" xfId="4106" xr:uid="{E1A707E2-4359-42AD-ABB5-B7C70E676D38}"/>
    <cellStyle name="normální 4 3 18" xfId="4194" xr:uid="{B16E3430-CF02-4742-8138-941CB24810EF}"/>
    <cellStyle name="normální 4 3 19" xfId="4259" xr:uid="{AD7FD71D-9469-4DD6-875E-5EFD16FFB365}"/>
    <cellStyle name="normální 4 3 2" xfId="540" xr:uid="{00000000-0005-0000-0000-00001C020000}"/>
    <cellStyle name="normální 4 3 2 2" xfId="1437" xr:uid="{244E226B-CC23-46AC-936A-2CC1D00597D8}"/>
    <cellStyle name="normální 4 3 2 2 2" xfId="3098" xr:uid="{01CB7DF1-FDE8-4457-986E-274797E77A3D}"/>
    <cellStyle name="normální 4 3 2 3" xfId="2474" xr:uid="{424317EB-C2F7-4A4F-9ADB-3C4F78602516}"/>
    <cellStyle name="normální 4 3 20" xfId="4344" xr:uid="{3B22BDD3-771F-46D4-8B2E-CDD87E814DE3}"/>
    <cellStyle name="normální 4 3 3" xfId="919" xr:uid="{62FE8EF1-849E-4D76-A0E2-701F5D79627D}"/>
    <cellStyle name="normální 4 3 3 2" xfId="1504" xr:uid="{C39D7A8C-1037-46E8-A8CF-7AB045835BC7}"/>
    <cellStyle name="normální 4 3 3 2 2" xfId="3165" xr:uid="{D947E791-9AFE-4F1D-A620-27EEC7092997}"/>
    <cellStyle name="normální 4 3 3 3" xfId="2625" xr:uid="{A636C01D-A4C2-4346-B1CD-54CCBF952A47}"/>
    <cellStyle name="normální 4 3 4" xfId="985" xr:uid="{D9665A32-44E9-4CDF-98D4-B02CED19869C}"/>
    <cellStyle name="normální 4 3 4 2" xfId="1570" xr:uid="{DC050291-D35A-4D22-9DE2-CFC09A8E7811}"/>
    <cellStyle name="normální 4 3 4 2 2" xfId="3231" xr:uid="{15867FED-5FE9-4BF4-8559-77CCFBDD9497}"/>
    <cellStyle name="normální 4 3 4 3" xfId="2691" xr:uid="{48629B50-2664-47DE-9F9E-70D8C7D526A3}"/>
    <cellStyle name="normální 4 3 5" xfId="1067" xr:uid="{FC7CF03F-4D5E-42E0-AA22-C2D5152745BD}"/>
    <cellStyle name="normální 4 3 5 2" xfId="1642" xr:uid="{3271FA34-EE39-4D45-808C-E8471C834360}"/>
    <cellStyle name="normální 4 3 5 2 2" xfId="3301" xr:uid="{E286F3FF-1446-4A82-B674-BCD81187CCF8}"/>
    <cellStyle name="normální 4 3 5 3" xfId="2761" xr:uid="{A4AB6881-1184-4181-8ADA-EBCACC452C7E}"/>
    <cellStyle name="normální 4 3 6" xfId="1137" xr:uid="{DABF10E5-B563-4C36-8CBE-8BA618CF2C52}"/>
    <cellStyle name="normální 4 3 6 2" xfId="1711" xr:uid="{B78C0AE0-2CB1-4E7D-9F97-2C28186DAA11}"/>
    <cellStyle name="normální 4 3 6 2 2" xfId="3370" xr:uid="{6429AA25-8AEA-438D-AF42-4B7D23B3C266}"/>
    <cellStyle name="normální 4 3 6 3" xfId="2830" xr:uid="{9D10F6E3-0F4A-4D0E-BC3A-EC926A01CB55}"/>
    <cellStyle name="normální 4 3 7" xfId="1204" xr:uid="{C600C12A-8EE9-48C9-BB6C-17B8B2722F30}"/>
    <cellStyle name="normální 4 3 7 2" xfId="1778" xr:uid="{45A3275A-DBD3-49F8-A21E-D36EDEC9B4C9}"/>
    <cellStyle name="normální 4 3 7 2 2" xfId="3436" xr:uid="{5E4AF3C8-0CDA-4BC2-98EC-52A6588A8830}"/>
    <cellStyle name="normální 4 3 7 3" xfId="2896" xr:uid="{13A2FAF8-F910-44F8-9DB6-A90EFF370189}"/>
    <cellStyle name="normální 4 3 8" xfId="1270" xr:uid="{F41D0901-3CBE-4759-824A-FA9EBC33B684}"/>
    <cellStyle name="normální 4 3 8 2" xfId="1844" xr:uid="{89D37BA1-EE9D-4EAC-8A82-DA5AB9D165DC}"/>
    <cellStyle name="normální 4 3 8 2 2" xfId="3502" xr:uid="{A8D804AB-1977-4D5A-8DCC-B2D4AA123BD6}"/>
    <cellStyle name="normální 4 3 8 3" xfId="2962" xr:uid="{74B8DC39-3F94-47EA-81C9-AA9D66A0C277}"/>
    <cellStyle name="normální 4 3 9" xfId="1390" xr:uid="{B49A52B0-7C9C-41EB-9DF3-0BB8F7D91E15}"/>
    <cellStyle name="normální 4 3 9 2" xfId="3051" xr:uid="{334A0D28-47FA-48EF-B892-363B67121FE3}"/>
    <cellStyle name="normální 4 4" xfId="541" xr:uid="{00000000-0005-0000-0000-00001D020000}"/>
    <cellStyle name="normální 4 4 10" xfId="1914" xr:uid="{223BF170-3CFA-4461-8913-F73EB8EF6196}"/>
    <cellStyle name="normální 4 4 10 2" xfId="3572" xr:uid="{A89D2993-623D-4F1E-821F-AFAE44C40145}"/>
    <cellStyle name="normální 4 4 11" xfId="1980" xr:uid="{2979F743-3AD8-4158-AF61-438DFF24E818}"/>
    <cellStyle name="normální 4 4 11 2" xfId="3638" xr:uid="{4884FB92-9C19-4527-B878-CE3AAFF4843D}"/>
    <cellStyle name="normální 4 4 12" xfId="2061" xr:uid="{E55952BA-E8A3-43C2-8755-7EF004167D7F}"/>
    <cellStyle name="normální 4 4 12 2" xfId="3718" xr:uid="{505A8EC3-9324-486F-AA39-CA893BEED522}"/>
    <cellStyle name="normální 4 4 13" xfId="2189" xr:uid="{AD31AAF3-0251-46A7-A71A-352F01CC58F0}"/>
    <cellStyle name="normální 4 4 13 2" xfId="3840" xr:uid="{0E2B9CD9-026A-491C-869D-15E5700C09E7}"/>
    <cellStyle name="normální 4 4 14" xfId="2261" xr:uid="{3B3CC793-44BC-4F74-BE9D-5E67DBE591DF}"/>
    <cellStyle name="normální 4 4 14 2" xfId="3908" xr:uid="{D1904559-EEA0-4EDA-9315-25B2E2D5CA5E}"/>
    <cellStyle name="normální 4 4 15" xfId="2327" xr:uid="{54AA2ED2-8D1B-471E-970C-6BA39AC0A15E}"/>
    <cellStyle name="normální 4 4 15 2" xfId="3974" xr:uid="{4C97D6C4-AB06-4923-8A04-839AEA71143A}"/>
    <cellStyle name="normální 4 4 16" xfId="2393" xr:uid="{AD898525-A42C-4291-9DF1-83192249A2F2}"/>
    <cellStyle name="normální 4 4 16 2" xfId="4040" xr:uid="{9E8D7EAD-D71A-425F-8196-42B960FE0C09}"/>
    <cellStyle name="normální 4 4 17" xfId="4107" xr:uid="{B172022E-559D-4A67-B9F9-BA5544930BBF}"/>
    <cellStyle name="normální 4 4 18" xfId="4195" xr:uid="{00AE2D79-A3D8-4C96-B8DD-227C56345EFE}"/>
    <cellStyle name="normální 4 4 19" xfId="4260" xr:uid="{F285C3B9-84CE-4879-BF8E-D9CA01AF79B8}"/>
    <cellStyle name="normální 4 4 2" xfId="542" xr:uid="{00000000-0005-0000-0000-00001E020000}"/>
    <cellStyle name="normální 4 4 2 2" xfId="1438" xr:uid="{2A7DE5F2-75FA-4CD7-80E7-4368B3ABD32A}"/>
    <cellStyle name="normální 4 4 2 2 2" xfId="3099" xr:uid="{75332467-65EE-4664-B60B-98438F80953B}"/>
    <cellStyle name="normální 4 4 2 3" xfId="2475" xr:uid="{F1FFB49B-F6F1-40AE-AFBA-E4A21C805424}"/>
    <cellStyle name="normální 4 4 20" xfId="4345" xr:uid="{5D4D9C2B-43D9-4BCD-9A92-2832C772BC51}"/>
    <cellStyle name="normální 4 4 3" xfId="920" xr:uid="{781DA340-29A2-4808-95F2-C14A8243D454}"/>
    <cellStyle name="normální 4 4 3 2" xfId="1505" xr:uid="{12E78D7D-DDEC-4512-915E-8F06B533D7A4}"/>
    <cellStyle name="normální 4 4 3 2 2" xfId="3166" xr:uid="{D59DBE0E-C000-43AB-9479-AAC695985F15}"/>
    <cellStyle name="normální 4 4 3 3" xfId="2626" xr:uid="{E23CBB3F-0C2C-4875-8460-AE39B92136F5}"/>
    <cellStyle name="normální 4 4 4" xfId="986" xr:uid="{521299D8-2990-467E-99B6-6C4A5F17F6F4}"/>
    <cellStyle name="normální 4 4 4 2" xfId="1571" xr:uid="{9761C784-BFB4-4390-A691-7A684CC2C057}"/>
    <cellStyle name="normální 4 4 4 2 2" xfId="3232" xr:uid="{7776AF94-D297-4584-A5D4-3BF9114529CB}"/>
    <cellStyle name="normální 4 4 4 3" xfId="2692" xr:uid="{0CE737CA-8D53-40DA-8F9D-C28D10295D72}"/>
    <cellStyle name="normální 4 4 5" xfId="1068" xr:uid="{B5F15CC8-6105-46EF-A538-3B444A01E9BB}"/>
    <cellStyle name="normální 4 4 5 2" xfId="1643" xr:uid="{942FF9EB-FA0C-42EF-9D76-0C1D3D03F558}"/>
    <cellStyle name="normální 4 4 5 2 2" xfId="3302" xr:uid="{4518470B-2528-417C-B72B-2021E1B17134}"/>
    <cellStyle name="normální 4 4 5 3" xfId="2762" xr:uid="{79F3714F-9FEA-41DA-A651-596DEF6E2740}"/>
    <cellStyle name="normální 4 4 6" xfId="1138" xr:uid="{237E2B96-CB7F-4FDD-8A72-3A4618387F9D}"/>
    <cellStyle name="normální 4 4 6 2" xfId="1712" xr:uid="{1A5A865C-B405-4FF7-9C9C-DFF0B9A36C2C}"/>
    <cellStyle name="normální 4 4 6 2 2" xfId="3371" xr:uid="{36624FDE-0AA5-4DBA-A7AB-808DCC486656}"/>
    <cellStyle name="normální 4 4 6 3" xfId="2831" xr:uid="{0FAAB7BE-8DFD-4F63-97B5-6692EE8D1037}"/>
    <cellStyle name="normální 4 4 7" xfId="1205" xr:uid="{59A3A812-278D-4DB9-AB4C-15C3EEB414EF}"/>
    <cellStyle name="normální 4 4 7 2" xfId="1779" xr:uid="{3B7D047A-CB23-49A1-B456-95C7092F78A2}"/>
    <cellStyle name="normální 4 4 7 2 2" xfId="3437" xr:uid="{C49CAB96-B8D1-4150-B369-22FB0B1466CD}"/>
    <cellStyle name="normální 4 4 7 3" xfId="2897" xr:uid="{1F7FC00D-2859-41FB-BA2B-D7ECF3B2D924}"/>
    <cellStyle name="normální 4 4 8" xfId="1271" xr:uid="{96852ADF-1CCA-4D51-9C15-DF35A1B99426}"/>
    <cellStyle name="normální 4 4 8 2" xfId="1845" xr:uid="{AA060E81-3E91-406A-BF2A-9D64F2203239}"/>
    <cellStyle name="normální 4 4 8 2 2" xfId="3503" xr:uid="{84765218-E840-4623-9E3F-839CD5805EC6}"/>
    <cellStyle name="normální 4 4 8 3" xfId="2963" xr:uid="{F718BC40-F12D-4F79-B378-92E84823F51C}"/>
    <cellStyle name="normální 4 4 9" xfId="1391" xr:uid="{93076B4C-5D5A-4A25-8241-B9260FEB482B}"/>
    <cellStyle name="normální 4 4 9 2" xfId="3052" xr:uid="{E0667675-F448-40E9-A51D-2F3227AB8E11}"/>
    <cellStyle name="normální 4 5" xfId="543" xr:uid="{00000000-0005-0000-0000-00001F020000}"/>
    <cellStyle name="normální 4 5 10" xfId="1915" xr:uid="{120C5B21-FE77-4958-B95D-3D42DC0B9938}"/>
    <cellStyle name="normální 4 5 10 2" xfId="3573" xr:uid="{2C0B56FB-BE53-4730-9CCD-96F0925EE107}"/>
    <cellStyle name="normální 4 5 11" xfId="1981" xr:uid="{B929C173-110C-427F-A609-EF00C1229519}"/>
    <cellStyle name="normální 4 5 11 2" xfId="3639" xr:uid="{4E64C4E7-53B4-44CF-AF21-8A00A3E10BAA}"/>
    <cellStyle name="normální 4 5 12" xfId="2062" xr:uid="{7558639B-03A9-4A61-BF1F-21A01DCDB2C5}"/>
    <cellStyle name="normální 4 5 12 2" xfId="3719" xr:uid="{33599A7F-6AF4-40E9-BED6-8EFAAF7C9242}"/>
    <cellStyle name="normální 4 5 13" xfId="2190" xr:uid="{B7430B58-9E17-4F28-AEF4-FDBE4162E135}"/>
    <cellStyle name="normální 4 5 13 2" xfId="3841" xr:uid="{4FE0FE3C-34F2-4272-9F2A-3B062A0C4101}"/>
    <cellStyle name="normální 4 5 14" xfId="2262" xr:uid="{BD8BF9B3-1AB9-4F79-B9DE-49F533D235A5}"/>
    <cellStyle name="normální 4 5 14 2" xfId="3909" xr:uid="{9B16F85C-AAF2-4E00-8561-D43179D023ED}"/>
    <cellStyle name="normální 4 5 15" xfId="2328" xr:uid="{CDFE3D7D-C05D-4B47-BEEA-7B70EA83A11B}"/>
    <cellStyle name="normální 4 5 15 2" xfId="3975" xr:uid="{B3AF8073-9583-44A0-BBC1-8759418C6DCC}"/>
    <cellStyle name="normální 4 5 16" xfId="2394" xr:uid="{7A140480-AA32-447A-AF9B-672F3D66F963}"/>
    <cellStyle name="normální 4 5 16 2" xfId="4041" xr:uid="{E904ADAF-5313-4D00-A0D0-DC6FEF8C2B39}"/>
    <cellStyle name="normální 4 5 17" xfId="4108" xr:uid="{2080A589-3EF8-43F6-AC6A-438F04276865}"/>
    <cellStyle name="normální 4 5 18" xfId="4196" xr:uid="{27AB7AE4-BB8C-4E5A-880D-90EFFE76134B}"/>
    <cellStyle name="normální 4 5 19" xfId="4261" xr:uid="{C3BA658D-156B-4BA6-A760-66FAB667AC42}"/>
    <cellStyle name="normální 4 5 2" xfId="544" xr:uid="{00000000-0005-0000-0000-000020020000}"/>
    <cellStyle name="normální 4 5 2 2" xfId="1439" xr:uid="{DEAF2CB2-BACA-4127-846C-3616169E8C17}"/>
    <cellStyle name="normální 4 5 2 2 2" xfId="3100" xr:uid="{E31DCC45-80E5-43DD-9A5B-4A7088451AE5}"/>
    <cellStyle name="normální 4 5 2 3" xfId="2476" xr:uid="{56B26533-2588-40FC-80C3-0B3A7CEDE0FF}"/>
    <cellStyle name="normální 4 5 20" xfId="4346" xr:uid="{11B4BF15-1023-4502-8E42-2BACC5D30F9E}"/>
    <cellStyle name="normální 4 5 3" xfId="921" xr:uid="{30E712DA-7F02-4F71-9DD0-39A7791F99FF}"/>
    <cellStyle name="normální 4 5 3 2" xfId="1506" xr:uid="{C0526AC9-1080-4FCC-8B97-02C54581C2BC}"/>
    <cellStyle name="normální 4 5 3 2 2" xfId="3167" xr:uid="{C11776DE-BA3E-40FB-B16A-E089FE567B38}"/>
    <cellStyle name="normální 4 5 3 3" xfId="2627" xr:uid="{112B0FED-7372-4BCE-A62C-19C733E9BBE0}"/>
    <cellStyle name="normální 4 5 4" xfId="987" xr:uid="{F5630B5C-399C-42CA-836C-4869FC4EF04C}"/>
    <cellStyle name="normální 4 5 4 2" xfId="1572" xr:uid="{28B15FF8-5FAC-42A4-AB13-B3F903ED10C2}"/>
    <cellStyle name="normální 4 5 4 2 2" xfId="3233" xr:uid="{1BA92DF1-4B07-4C7E-BFD5-ADEF745D740A}"/>
    <cellStyle name="normální 4 5 4 3" xfId="2693" xr:uid="{DC1A3A7A-893C-4941-B791-291F8761E9F4}"/>
    <cellStyle name="normální 4 5 5" xfId="1069" xr:uid="{B6A71ECE-0805-48D3-A644-AA8E8FADF707}"/>
    <cellStyle name="normální 4 5 5 2" xfId="1644" xr:uid="{A0A58D76-F6DC-4AD5-964D-125905F4EC3A}"/>
    <cellStyle name="normální 4 5 5 2 2" xfId="3303" xr:uid="{F315395B-F853-483E-A33F-7BF1948F6282}"/>
    <cellStyle name="normální 4 5 5 3" xfId="2763" xr:uid="{742F969D-7300-4540-AF44-F08A0AF22EE8}"/>
    <cellStyle name="normální 4 5 6" xfId="1139" xr:uid="{23B8870A-DAA7-4509-B1FB-AA041A5D4E1F}"/>
    <cellStyle name="normální 4 5 6 2" xfId="1713" xr:uid="{16776DAC-4893-436A-AAA6-C38C62454E78}"/>
    <cellStyle name="normální 4 5 6 2 2" xfId="3372" xr:uid="{F733203B-30EF-4AE7-BF72-062619045A48}"/>
    <cellStyle name="normální 4 5 6 3" xfId="2832" xr:uid="{B6176866-A580-4B4D-ABED-1494445ED362}"/>
    <cellStyle name="normální 4 5 7" xfId="1206" xr:uid="{466BCD03-1EC6-4102-BB51-F136A7E850B3}"/>
    <cellStyle name="normální 4 5 7 2" xfId="1780" xr:uid="{A5D73338-2DC6-4DF5-9E3B-A26609C3CB1C}"/>
    <cellStyle name="normální 4 5 7 2 2" xfId="3438" xr:uid="{0B540423-8F95-412D-A46C-5604BBC98C1C}"/>
    <cellStyle name="normální 4 5 7 3" xfId="2898" xr:uid="{879C862F-1633-47EA-8831-12FDED971277}"/>
    <cellStyle name="normální 4 5 8" xfId="1272" xr:uid="{E08C870C-B058-4972-A616-ECD32C085CF4}"/>
    <cellStyle name="normální 4 5 8 2" xfId="1846" xr:uid="{F8C16FB5-2B68-446F-90D4-0C60C25398EE}"/>
    <cellStyle name="normální 4 5 8 2 2" xfId="3504" xr:uid="{B164BE08-F994-478A-A64D-3E65A39567E6}"/>
    <cellStyle name="normální 4 5 8 3" xfId="2964" xr:uid="{74538E2E-AAC9-45AC-A5F2-89BCF074BDD0}"/>
    <cellStyle name="normální 4 5 9" xfId="1392" xr:uid="{2DCF74BB-190A-4EC7-AB1C-8449671C7213}"/>
    <cellStyle name="normální 4 5 9 2" xfId="3053" xr:uid="{71002169-9EBB-49D5-BA33-78BB6465C9C2}"/>
    <cellStyle name="normální 4 6" xfId="545" xr:uid="{00000000-0005-0000-0000-000021020000}"/>
    <cellStyle name="normální 4 6 10" xfId="1916" xr:uid="{B8520D36-F917-45F0-A6C0-9946BDF0EE53}"/>
    <cellStyle name="normální 4 6 10 2" xfId="3574" xr:uid="{38C7E604-BA3A-4D69-8C7F-FCFE14EB705B}"/>
    <cellStyle name="normální 4 6 11" xfId="1982" xr:uid="{A270FED7-E02B-44E5-AB10-5E17690F78D2}"/>
    <cellStyle name="normální 4 6 11 2" xfId="3640" xr:uid="{D0793C44-3B66-4880-B008-BB1B2C59BF40}"/>
    <cellStyle name="normální 4 6 12" xfId="2063" xr:uid="{0CC5A7A2-8000-481B-A85A-21B555FCB9E7}"/>
    <cellStyle name="normální 4 6 12 2" xfId="3720" xr:uid="{E56D3285-A912-4CEC-999E-4440542C7C6E}"/>
    <cellStyle name="normální 4 6 13" xfId="2191" xr:uid="{DC20BDE2-3A9C-4AA1-ABC9-A5471EF8286C}"/>
    <cellStyle name="normální 4 6 13 2" xfId="3842" xr:uid="{7AAD4ED8-44BE-49ED-B0C8-1122C8E21837}"/>
    <cellStyle name="normální 4 6 14" xfId="2263" xr:uid="{DD69AD8F-BBCC-40E5-87D2-00B77CCBED17}"/>
    <cellStyle name="normální 4 6 14 2" xfId="3910" xr:uid="{26C426DC-DF2D-4D64-96C9-B7769EFEC4A9}"/>
    <cellStyle name="normální 4 6 15" xfId="2329" xr:uid="{0C604A38-9728-422D-9238-9076A167EFF8}"/>
    <cellStyle name="normální 4 6 15 2" xfId="3976" xr:uid="{E37B1AC4-1515-4E6A-9294-8E2A626D2DB5}"/>
    <cellStyle name="normální 4 6 16" xfId="2395" xr:uid="{5BF1CC39-1F34-4A26-AEAB-122466B470B7}"/>
    <cellStyle name="normální 4 6 16 2" xfId="4042" xr:uid="{06870C65-A752-4B4D-BF77-D992D65EA1E6}"/>
    <cellStyle name="normální 4 6 17" xfId="4109" xr:uid="{47DB69DA-3A4F-444F-BB48-60485DD3973C}"/>
    <cellStyle name="normální 4 6 18" xfId="4197" xr:uid="{D3FBC4F7-2C3B-40C2-ACF6-22327609B42B}"/>
    <cellStyle name="normální 4 6 19" xfId="4262" xr:uid="{696AB271-AB59-4CCC-BBA0-56DE1CA76B95}"/>
    <cellStyle name="normální 4 6 2" xfId="546" xr:uid="{00000000-0005-0000-0000-000022020000}"/>
    <cellStyle name="normální 4 6 2 2" xfId="1440" xr:uid="{91870BFE-E4CB-4881-A4C9-5871A32A4A07}"/>
    <cellStyle name="normální 4 6 2 2 2" xfId="3101" xr:uid="{4BEE224D-8272-424A-9A20-7F5DAAFF47FF}"/>
    <cellStyle name="normální 4 6 2 3" xfId="2477" xr:uid="{0AC81D58-49EB-432B-8E04-807DBB90ECE5}"/>
    <cellStyle name="normální 4 6 20" xfId="4347" xr:uid="{39368DE3-836D-41B7-A9B8-2866F2E78FDE}"/>
    <cellStyle name="normální 4 6 3" xfId="922" xr:uid="{4EBAEDF1-B5BB-437E-A001-AE87F8663FD3}"/>
    <cellStyle name="normální 4 6 3 2" xfId="1507" xr:uid="{7462F55F-9D83-41C6-B808-BD33855DCCEB}"/>
    <cellStyle name="normální 4 6 3 2 2" xfId="3168" xr:uid="{6DB793F7-2F5E-4CCF-B644-A290AA381FD6}"/>
    <cellStyle name="normální 4 6 3 3" xfId="2628" xr:uid="{9296D09A-1449-42F8-9E9C-DC0910F0ADC7}"/>
    <cellStyle name="normální 4 6 4" xfId="988" xr:uid="{CC9FDB32-F686-475A-8BF0-D0452B927120}"/>
    <cellStyle name="normální 4 6 4 2" xfId="1573" xr:uid="{E1AD20C2-5B8D-46D9-8B15-98F353AE0096}"/>
    <cellStyle name="normální 4 6 4 2 2" xfId="3234" xr:uid="{BEA81648-FFAC-4205-ACD9-515B9FB0E13D}"/>
    <cellStyle name="normální 4 6 4 3" xfId="2694" xr:uid="{C42763B2-BE52-4590-AD9E-1F9F14A8DE06}"/>
    <cellStyle name="normální 4 6 5" xfId="1070" xr:uid="{598357FC-6546-4EB9-8BA1-EF7B0247F813}"/>
    <cellStyle name="normální 4 6 5 2" xfId="1645" xr:uid="{901CD561-A774-4478-A2DB-7006CCEF84AD}"/>
    <cellStyle name="normální 4 6 5 2 2" xfId="3304" xr:uid="{B1BB91EC-7F9A-47AD-994C-EF21FE0B9EF1}"/>
    <cellStyle name="normální 4 6 5 3" xfId="2764" xr:uid="{B0CFA6A5-08DF-434A-B6ED-B6EAA46B3CFF}"/>
    <cellStyle name="normální 4 6 6" xfId="1140" xr:uid="{A19995F2-B7E1-404C-9DB1-4467B30F6293}"/>
    <cellStyle name="normální 4 6 6 2" xfId="1714" xr:uid="{A2C39901-CF7E-463C-B3FB-60C5DFAE20D7}"/>
    <cellStyle name="normální 4 6 6 2 2" xfId="3373" xr:uid="{36CE92ED-DD0F-465B-A0AF-C15C0D95C405}"/>
    <cellStyle name="normální 4 6 6 3" xfId="2833" xr:uid="{1C144057-75E0-46A7-8558-8F41D5F13D9F}"/>
    <cellStyle name="normální 4 6 7" xfId="1207" xr:uid="{8ACFA5D9-0344-4C2C-8802-D71912090297}"/>
    <cellStyle name="normální 4 6 7 2" xfId="1781" xr:uid="{54271109-A349-4073-B998-22BFBD24CADF}"/>
    <cellStyle name="normální 4 6 7 2 2" xfId="3439" xr:uid="{BD0E2F30-1555-400E-BC5B-9B794045CE54}"/>
    <cellStyle name="normální 4 6 7 3" xfId="2899" xr:uid="{14F19683-0ADF-4B47-A26A-3DC3F1678A87}"/>
    <cellStyle name="normální 4 6 8" xfId="1273" xr:uid="{34E0B1DD-9052-4B23-B7FF-2F2E5312CA5C}"/>
    <cellStyle name="normální 4 6 8 2" xfId="1847" xr:uid="{7474F1B7-922F-49C7-B031-2B5AE756F318}"/>
    <cellStyle name="normální 4 6 8 2 2" xfId="3505" xr:uid="{72A15A24-D514-4CBA-973E-09019937693D}"/>
    <cellStyle name="normální 4 6 8 3" xfId="2965" xr:uid="{FFE81A60-51A3-40B0-8380-61906E0F7783}"/>
    <cellStyle name="normální 4 6 9" xfId="1393" xr:uid="{D457A755-CCD6-45D0-851C-678F00099792}"/>
    <cellStyle name="normální 4 6 9 2" xfId="3054" xr:uid="{7B906B4D-5B8B-4B3E-A32E-7FD5C54C36AD}"/>
    <cellStyle name="normální 4 7" xfId="547" xr:uid="{00000000-0005-0000-0000-000023020000}"/>
    <cellStyle name="normální 4 7 10" xfId="1917" xr:uid="{A1652F7C-18AF-46F3-8A4D-3223BAC10CFF}"/>
    <cellStyle name="normální 4 7 10 2" xfId="3575" xr:uid="{025726A9-7F9F-4452-AFA0-2021BACF0830}"/>
    <cellStyle name="normální 4 7 11" xfId="1983" xr:uid="{79FFE182-1B39-42BC-B47F-E93EBE6C3DA4}"/>
    <cellStyle name="normální 4 7 11 2" xfId="3641" xr:uid="{7144A757-3387-4BBF-A266-95C6AE1AFF95}"/>
    <cellStyle name="normální 4 7 12" xfId="2064" xr:uid="{EC2EA502-7BCF-4326-950C-D396505F73EC}"/>
    <cellStyle name="normální 4 7 12 2" xfId="3721" xr:uid="{79E44764-0A64-49D6-9FC0-349BEF17180E}"/>
    <cellStyle name="normální 4 7 13" xfId="2192" xr:uid="{C61E0935-FDD1-403F-9546-D1CCA86B72FF}"/>
    <cellStyle name="normální 4 7 13 2" xfId="3843" xr:uid="{6F2A20EF-6ECA-4377-B322-FC43464F9D13}"/>
    <cellStyle name="normální 4 7 14" xfId="2264" xr:uid="{B239C0F8-7543-4EFB-88F4-A9202B4519A7}"/>
    <cellStyle name="normální 4 7 14 2" xfId="3911" xr:uid="{A0C9F467-8CF2-46BB-A5AE-017E34C63495}"/>
    <cellStyle name="normální 4 7 15" xfId="2330" xr:uid="{C6CE71E5-A2B6-48C7-81B9-329590903596}"/>
    <cellStyle name="normální 4 7 15 2" xfId="3977" xr:uid="{BA71E01A-A1A5-4708-9A1A-D4F6D07A7EC2}"/>
    <cellStyle name="normální 4 7 16" xfId="2396" xr:uid="{D9C8187F-1999-455A-8CE1-01BCFD9BED1B}"/>
    <cellStyle name="normální 4 7 16 2" xfId="4043" xr:uid="{C0F66B2D-71FF-4FB8-9E69-B0709BF7745F}"/>
    <cellStyle name="normální 4 7 17" xfId="4110" xr:uid="{F74B75E4-ADEE-4CD2-A9A5-BCE7F4A96920}"/>
    <cellStyle name="normální 4 7 18" xfId="4198" xr:uid="{109DE1EB-813F-49A2-B3C3-3F6CFE0F2BC4}"/>
    <cellStyle name="normální 4 7 19" xfId="4263" xr:uid="{FA23105C-42DF-4403-94B7-5B3931F0055F}"/>
    <cellStyle name="normální 4 7 2" xfId="548" xr:uid="{00000000-0005-0000-0000-000024020000}"/>
    <cellStyle name="normální 4 7 2 2" xfId="1441" xr:uid="{FCFC7103-1ED4-4E3E-8278-8974CA1E2C2D}"/>
    <cellStyle name="normální 4 7 2 2 2" xfId="3102" xr:uid="{0C9ABA18-94D6-4697-9D1E-39ECF4220629}"/>
    <cellStyle name="normální 4 7 2 3" xfId="2478" xr:uid="{CEF6CE15-0EAE-4F61-BC99-38C4A81C2E0A}"/>
    <cellStyle name="normální 4 7 20" xfId="4348" xr:uid="{50F37780-0C3B-43B9-A47F-832B207ADA7F}"/>
    <cellStyle name="normální 4 7 3" xfId="923" xr:uid="{D710294D-32CC-4177-A5C2-18624DDDAA6F}"/>
    <cellStyle name="normální 4 7 3 2" xfId="1508" xr:uid="{582D56A4-6C9C-4F9E-94C5-02340CB95D77}"/>
    <cellStyle name="normální 4 7 3 2 2" xfId="3169" xr:uid="{3177B46E-5E82-4EFD-AB4F-644018C02BC2}"/>
    <cellStyle name="normální 4 7 3 3" xfId="2629" xr:uid="{7FEAB8CF-B8EE-43DA-864F-FEFA63FA890D}"/>
    <cellStyle name="normální 4 7 4" xfId="989" xr:uid="{1CC7151A-BE4F-41A2-B2DA-494ECB470993}"/>
    <cellStyle name="normální 4 7 4 2" xfId="1574" xr:uid="{999CE9B4-93B2-48AE-9CE1-E8236332BB4F}"/>
    <cellStyle name="normální 4 7 4 2 2" xfId="3235" xr:uid="{89103CA7-E854-4DD7-9A4B-B0A22A683EC3}"/>
    <cellStyle name="normální 4 7 4 3" xfId="2695" xr:uid="{C387A356-F1E9-40C6-9C68-59399749D312}"/>
    <cellStyle name="normální 4 7 5" xfId="1071" xr:uid="{0B980D8A-5FE6-45EC-AF90-FFAE1013A1E9}"/>
    <cellStyle name="normální 4 7 5 2" xfId="1646" xr:uid="{7534EE1E-5597-453C-92D7-8F36592F15C6}"/>
    <cellStyle name="normální 4 7 5 2 2" xfId="3305" xr:uid="{2B02CA41-50B7-490D-AAB4-8C0941CC9C74}"/>
    <cellStyle name="normální 4 7 5 3" xfId="2765" xr:uid="{C44F9991-7C32-4369-8B67-06FCD1CC8F45}"/>
    <cellStyle name="normální 4 7 6" xfId="1141" xr:uid="{6306302E-F306-4519-8EA5-50BA6B51E897}"/>
    <cellStyle name="normální 4 7 6 2" xfId="1715" xr:uid="{C40F6383-5B81-4464-AC93-21AD5FC25DFD}"/>
    <cellStyle name="normální 4 7 6 2 2" xfId="3374" xr:uid="{30C447C6-00B3-4331-8D79-DB6FD9E8F809}"/>
    <cellStyle name="normální 4 7 6 3" xfId="2834" xr:uid="{D4153C59-60B9-46E1-A301-E4A510A661BF}"/>
    <cellStyle name="normální 4 7 7" xfId="1208" xr:uid="{68DF8856-8450-48DC-9089-EAD650AFDF66}"/>
    <cellStyle name="normální 4 7 7 2" xfId="1782" xr:uid="{39EF4F94-F545-4D4A-B34B-CD5E29FDC3D4}"/>
    <cellStyle name="normální 4 7 7 2 2" xfId="3440" xr:uid="{5EE97D14-2ED3-4462-8284-C51C37F17B27}"/>
    <cellStyle name="normální 4 7 7 3" xfId="2900" xr:uid="{45A44016-6428-40D4-8CEE-9350A3945103}"/>
    <cellStyle name="normální 4 7 8" xfId="1274" xr:uid="{FFD5585C-EB4E-4A69-84E4-ACAC75FEA22C}"/>
    <cellStyle name="normální 4 7 8 2" xfId="1848" xr:uid="{1B8196AC-FD05-43D0-B4BF-1872717E47AF}"/>
    <cellStyle name="normální 4 7 8 2 2" xfId="3506" xr:uid="{47CEEF4B-E274-4D8C-B212-37BA370F46E7}"/>
    <cellStyle name="normální 4 7 8 3" xfId="2966" xr:uid="{FA6763EE-5734-4B4E-9E85-8101A5A9C3A4}"/>
    <cellStyle name="normální 4 7 9" xfId="1394" xr:uid="{6CDAE07B-591A-4EE0-BDD3-CED3777ABEE1}"/>
    <cellStyle name="normální 4 7 9 2" xfId="3055" xr:uid="{C468FA79-9227-4EF0-90A6-7DC9A8B242A8}"/>
    <cellStyle name="normální 4 8" xfId="549" xr:uid="{00000000-0005-0000-0000-000025020000}"/>
    <cellStyle name="normální 4 9" xfId="550" xr:uid="{00000000-0005-0000-0000-000026020000}"/>
    <cellStyle name="normální 4 9 2" xfId="1442" xr:uid="{0AB8689B-FD49-4858-B98F-F06E25DF40AC}"/>
    <cellStyle name="normální 4 9 2 2" xfId="3103" xr:uid="{BAA219AB-29AC-4344-B25E-66A2CDF8C38F}"/>
    <cellStyle name="normální 4 9 3" xfId="2479" xr:uid="{90EBED8A-877C-45FC-A927-E4F3E45E3CA1}"/>
    <cellStyle name="Normální 40" xfId="551" xr:uid="{00000000-0005-0000-0000-000027020000}"/>
    <cellStyle name="Normální 40 2" xfId="1072" xr:uid="{275D4322-B486-43BB-92D4-6EE9B379B484}"/>
    <cellStyle name="Normální 41" xfId="552" xr:uid="{00000000-0005-0000-0000-000028020000}"/>
    <cellStyle name="Normální 42" xfId="553" xr:uid="{00000000-0005-0000-0000-000029020000}"/>
    <cellStyle name="Normální 43" xfId="554" xr:uid="{00000000-0005-0000-0000-00002A020000}"/>
    <cellStyle name="Normální 44" xfId="555" xr:uid="{00000000-0005-0000-0000-00002B020000}"/>
    <cellStyle name="Normální 45" xfId="1016" xr:uid="{87D23EFD-0B68-41C4-8D07-15C45B94B4A7}"/>
    <cellStyle name="Normální 45 2" xfId="1601" xr:uid="{4E3945DA-6DB5-4571-8CC2-FD534809E803}"/>
    <cellStyle name="Normální 46" xfId="1023" xr:uid="{5CB7DDBF-85D9-4F83-B136-F7376AF5135D}"/>
    <cellStyle name="Normální 46 2" xfId="1602" xr:uid="{1C337001-42B6-41B6-BA39-F96F49F272FD}"/>
    <cellStyle name="Normální 46 2 2" xfId="3262" xr:uid="{48F75E66-68FD-4FDD-8B01-A2FB7A569B99}"/>
    <cellStyle name="Normální 46 3" xfId="2722" xr:uid="{E2A5AD1B-4D90-4A5E-A377-558315140689}"/>
    <cellStyle name="Normální 47" xfId="1168" xr:uid="{42583FD4-E2EE-4421-8D57-B5E7F8A153FF}"/>
    <cellStyle name="Normální 47 2" xfId="1742" xr:uid="{32D6BE77-E828-4369-AD3A-50875D0C9BF2}"/>
    <cellStyle name="Normální 48" xfId="1301" xr:uid="{964C3C75-6F5B-4C43-9DD5-67B291BDB62E}"/>
    <cellStyle name="Normální 49" xfId="1319" xr:uid="{5F7CCC68-8E38-4265-982E-0521DA151A2D}"/>
    <cellStyle name="Normální 49 2" xfId="2993" xr:uid="{D0D08C12-9483-45C8-87EF-B6D940858AD8}"/>
    <cellStyle name="normální 5" xfId="556" xr:uid="{00000000-0005-0000-0000-00002C020000}"/>
    <cellStyle name="normální 5 10" xfId="557" xr:uid="{00000000-0005-0000-0000-00002D020000}"/>
    <cellStyle name="normální 5 10 10" xfId="1919" xr:uid="{6BCF13C2-7B65-4C0B-B03B-8644EE85B9B8}"/>
    <cellStyle name="normální 5 10 10 2" xfId="3577" xr:uid="{B103D047-37A1-4137-BBD7-31209E0C6692}"/>
    <cellStyle name="normální 5 10 11" xfId="1985" xr:uid="{E29522E7-BDF4-4793-81C2-EF38664A611A}"/>
    <cellStyle name="normální 5 10 11 2" xfId="3643" xr:uid="{E0B6AE62-4BAE-4FC1-BE9C-006089D0A67A}"/>
    <cellStyle name="normální 5 10 12" xfId="2065" xr:uid="{82C0B473-C877-4C64-A4A2-48099BFD4831}"/>
    <cellStyle name="normální 5 10 12 2" xfId="3722" xr:uid="{114E735C-3F5E-4394-8636-F8FFB3C43D11}"/>
    <cellStyle name="normální 5 10 13" xfId="2194" xr:uid="{36E27695-C7B5-4E4A-A974-9AFB1B04F233}"/>
    <cellStyle name="normální 5 10 13 2" xfId="3845" xr:uid="{A2CF3960-AEBD-4EDB-8DB7-C2D8BCB2B382}"/>
    <cellStyle name="normální 5 10 14" xfId="2266" xr:uid="{0DC37C37-3594-4B75-92CB-43EE6226B678}"/>
    <cellStyle name="normální 5 10 14 2" xfId="3913" xr:uid="{E5FBF617-5600-4A12-9184-8D50D98F0097}"/>
    <cellStyle name="normální 5 10 15" xfId="2332" xr:uid="{C8E71A0D-C5B2-4760-84C9-F81512E47A7B}"/>
    <cellStyle name="normální 5 10 15 2" xfId="3979" xr:uid="{AA83F5ED-5750-4257-A9AA-4CE66AB13014}"/>
    <cellStyle name="normální 5 10 16" xfId="2398" xr:uid="{CB029967-3E5B-4F5D-A50C-9444EE446320}"/>
    <cellStyle name="normální 5 10 16 2" xfId="4045" xr:uid="{3514B8A0-5E2F-4C9C-8984-D1EB338AF3EE}"/>
    <cellStyle name="normální 5 10 17" xfId="4112" xr:uid="{EEA6AC4F-998D-4B27-A5D1-86EA59013E46}"/>
    <cellStyle name="normální 5 10 18" xfId="4199" xr:uid="{7D3F0F3E-3559-4B68-927E-FA3810DD5983}"/>
    <cellStyle name="normální 5 10 19" xfId="4265" xr:uid="{5E73F4B2-026A-43F3-9583-9FA3B897B239}"/>
    <cellStyle name="normální 5 10 2" xfId="558" xr:uid="{00000000-0005-0000-0000-00002E020000}"/>
    <cellStyle name="normální 5 10 2 2" xfId="1443" xr:uid="{AA85D0F6-AF75-4C76-85B7-ABC662E0A991}"/>
    <cellStyle name="normální 5 10 2 2 2" xfId="3104" xr:uid="{310B7178-1204-484F-B5C0-CD839D499E16}"/>
    <cellStyle name="normální 5 10 2 3" xfId="2480" xr:uid="{FB923C55-4268-449E-A6A1-70E8D4E889A1}"/>
    <cellStyle name="normální 5 10 20" xfId="4350" xr:uid="{BD281D54-E5F9-4298-BE14-50A240294455}"/>
    <cellStyle name="normální 5 10 3" xfId="925" xr:uid="{BBAEE225-BD46-48E8-9711-3DAD1651E1E0}"/>
    <cellStyle name="normální 5 10 3 2" xfId="1510" xr:uid="{F966BC06-CCF2-4BB4-9937-A5C95381E872}"/>
    <cellStyle name="normální 5 10 3 2 2" xfId="3171" xr:uid="{A6308C31-95D7-47CF-8A13-2CCED81BDE1D}"/>
    <cellStyle name="normální 5 10 3 3" xfId="2631" xr:uid="{92D9E361-4552-48C2-BA93-38721A7B3C3A}"/>
    <cellStyle name="normální 5 10 4" xfId="991" xr:uid="{C4F00261-F6AF-4D69-9E8D-2FD1292DBDC9}"/>
    <cellStyle name="normální 5 10 4 2" xfId="1576" xr:uid="{C444F288-8871-4543-BEB9-8BD51CEDC73C}"/>
    <cellStyle name="normální 5 10 4 2 2" xfId="3237" xr:uid="{0200D700-9F38-4191-90A2-20D4F70CF6AA}"/>
    <cellStyle name="normální 5 10 4 3" xfId="2697" xr:uid="{4B24282C-ED0C-4303-B8BA-3ED4483B8C7C}"/>
    <cellStyle name="normální 5 10 5" xfId="1074" xr:uid="{454FC3F9-E71F-42D7-84E5-E96D454A6743}"/>
    <cellStyle name="normální 5 10 5 2" xfId="1648" xr:uid="{C1910AE6-B740-4EA3-BEBD-CA4F8CB74672}"/>
    <cellStyle name="normální 5 10 5 2 2" xfId="3307" xr:uid="{0E74DF25-2447-4DBF-B7E2-828DE6E53EAC}"/>
    <cellStyle name="normální 5 10 5 3" xfId="2767" xr:uid="{18DC5FBC-9E24-4996-BBCE-16C6B4A01C5A}"/>
    <cellStyle name="normální 5 10 6" xfId="1143" xr:uid="{20DCD6E9-2B66-45E5-9E68-E9A1429576F0}"/>
    <cellStyle name="normální 5 10 6 2" xfId="1717" xr:uid="{DDBE42AB-3D23-43ED-8D14-C8B6C16E61E0}"/>
    <cellStyle name="normální 5 10 6 2 2" xfId="3376" xr:uid="{9F6AF825-B737-43C1-9519-B203E6A89BC7}"/>
    <cellStyle name="normální 5 10 6 3" xfId="2836" xr:uid="{33BB1952-CD89-4278-AE67-AE5269594A38}"/>
    <cellStyle name="normální 5 10 7" xfId="1210" xr:uid="{68F03EC4-4CE2-45A2-9132-25318541C3CB}"/>
    <cellStyle name="normální 5 10 7 2" xfId="1784" xr:uid="{CF465FCE-18B1-47D7-85A0-7224D03797C8}"/>
    <cellStyle name="normální 5 10 7 2 2" xfId="3442" xr:uid="{709CC33B-F826-46CB-A029-BB315E6D5310}"/>
    <cellStyle name="normální 5 10 7 3" xfId="2902" xr:uid="{BB13D21D-A87B-48E0-A6F4-FB7545E4EBFA}"/>
    <cellStyle name="normální 5 10 8" xfId="1276" xr:uid="{7CEA9EE7-0342-4D45-B5EC-FC44BEB48216}"/>
    <cellStyle name="normální 5 10 8 2" xfId="1850" xr:uid="{A8123189-28FD-4B8B-A286-1712995FA9E7}"/>
    <cellStyle name="normální 5 10 8 2 2" xfId="3508" xr:uid="{5E40478F-6F3C-434A-BE28-BA1ABBA32D76}"/>
    <cellStyle name="normální 5 10 8 3" xfId="2968" xr:uid="{B4C84B82-A8D7-4224-966C-786B9078FD12}"/>
    <cellStyle name="normální 5 10 9" xfId="1396" xr:uid="{7B377087-D08C-4C1B-9D1E-0BE688824BE2}"/>
    <cellStyle name="normální 5 10 9 2" xfId="3057" xr:uid="{9B7CC1FC-7783-4DCF-A7D3-19452BB5290D}"/>
    <cellStyle name="normální 5 11" xfId="559" xr:uid="{00000000-0005-0000-0000-00002F020000}"/>
    <cellStyle name="normální 5 11 10" xfId="1920" xr:uid="{4F7F242E-47B0-4CC0-BA85-7FABF7D7FB1A}"/>
    <cellStyle name="normální 5 11 10 2" xfId="3578" xr:uid="{0F4335BD-143C-4976-BB86-0E59ECB4E60E}"/>
    <cellStyle name="normální 5 11 11" xfId="1986" xr:uid="{72359CE4-B796-478F-84C1-5E20FAFC8992}"/>
    <cellStyle name="normální 5 11 11 2" xfId="3644" xr:uid="{98096D4C-29BC-48CF-B87E-94CE1F3D89FB}"/>
    <cellStyle name="normální 5 11 12" xfId="2066" xr:uid="{F6E352B0-A8C1-480B-BCE1-8E84E7E6845E}"/>
    <cellStyle name="normální 5 11 12 2" xfId="3723" xr:uid="{FB333F3E-F860-498A-A1BC-5CA1841B2F81}"/>
    <cellStyle name="normální 5 11 13" xfId="2195" xr:uid="{78E0CE3C-6755-4CEC-89A4-C9B70F91C7CB}"/>
    <cellStyle name="normální 5 11 13 2" xfId="3846" xr:uid="{4D21D701-2243-4721-A66A-3247BDC73D17}"/>
    <cellStyle name="normální 5 11 14" xfId="2267" xr:uid="{EF25D9D4-9C09-4126-934E-CA5BB2151B0A}"/>
    <cellStyle name="normální 5 11 14 2" xfId="3914" xr:uid="{6B18D58E-F35B-449B-85A2-5B997F341D94}"/>
    <cellStyle name="normální 5 11 15" xfId="2333" xr:uid="{62CF964B-9BF9-4508-B88A-37D266A4F184}"/>
    <cellStyle name="normální 5 11 15 2" xfId="3980" xr:uid="{4770AD75-8C9C-45E5-858E-4D38A7FCF2EA}"/>
    <cellStyle name="normální 5 11 16" xfId="2399" xr:uid="{5EAA195F-D8F9-493F-AB35-7E87ACD9372C}"/>
    <cellStyle name="normální 5 11 16 2" xfId="4046" xr:uid="{7AAC3CAF-548D-4EB0-9FD1-944CAC22E789}"/>
    <cellStyle name="normální 5 11 17" xfId="4113" xr:uid="{A83B72A2-F533-4D1F-BE83-7235EA6EF7A6}"/>
    <cellStyle name="normální 5 11 18" xfId="4200" xr:uid="{A1ECCF8C-174D-4FBB-83EA-1E007F85BEA5}"/>
    <cellStyle name="normální 5 11 19" xfId="4266" xr:uid="{987CE5DE-465C-4050-A59E-1A33EB6BF132}"/>
    <cellStyle name="normální 5 11 2" xfId="560" xr:uid="{00000000-0005-0000-0000-000030020000}"/>
    <cellStyle name="normální 5 11 2 2" xfId="1444" xr:uid="{23071F54-FDF7-4560-9202-9A4FE9336536}"/>
    <cellStyle name="normální 5 11 2 2 2" xfId="3105" xr:uid="{8462CC6D-40A8-4290-9CAB-5711DC149647}"/>
    <cellStyle name="normální 5 11 2 3" xfId="2481" xr:uid="{D0C7DA26-CA6D-4A83-9E00-5D581D440C34}"/>
    <cellStyle name="normální 5 11 20" xfId="4351" xr:uid="{03CB9003-355E-4674-BCB9-49B1189F3DA1}"/>
    <cellStyle name="normální 5 11 3" xfId="926" xr:uid="{4B10AAFD-CE76-42E9-B498-3F9C3D416E66}"/>
    <cellStyle name="normální 5 11 3 2" xfId="1511" xr:uid="{830FD530-C647-427E-A4E8-C015E0D50AF6}"/>
    <cellStyle name="normální 5 11 3 2 2" xfId="3172" xr:uid="{42948445-A901-41DB-B890-26E3BAA60B25}"/>
    <cellStyle name="normální 5 11 3 3" xfId="2632" xr:uid="{69E85996-99A9-467A-8593-2063265C982A}"/>
    <cellStyle name="normální 5 11 4" xfId="992" xr:uid="{DEAC1C8B-F9A8-430C-BAFA-0C1F55BAFBC2}"/>
    <cellStyle name="normální 5 11 4 2" xfId="1577" xr:uid="{D247E83E-2E7E-4AF3-AB08-8F202E3F9ABF}"/>
    <cellStyle name="normální 5 11 4 2 2" xfId="3238" xr:uid="{6107D2A8-074C-48C6-9C88-AEC81E25AB2E}"/>
    <cellStyle name="normální 5 11 4 3" xfId="2698" xr:uid="{29E80949-6E63-4E86-9D8D-116C1D15399B}"/>
    <cellStyle name="normální 5 11 5" xfId="1075" xr:uid="{647C995A-CFC2-42D2-AC6A-D03CF8EE62CE}"/>
    <cellStyle name="normální 5 11 5 2" xfId="1649" xr:uid="{D2316832-372F-4E46-9249-FCD7F3D8D6C4}"/>
    <cellStyle name="normální 5 11 5 2 2" xfId="3308" xr:uid="{E0D2F625-7F17-4A72-A60F-230D5766B8D2}"/>
    <cellStyle name="normální 5 11 5 3" xfId="2768" xr:uid="{4EB2C6A5-D1A1-42F1-A619-EF6235F4B76A}"/>
    <cellStyle name="normální 5 11 6" xfId="1144" xr:uid="{6013DDA8-2C91-4215-9DBB-4941913458E1}"/>
    <cellStyle name="normální 5 11 6 2" xfId="1718" xr:uid="{E3F7998E-A987-4DA2-A49C-A99B4CE16AEB}"/>
    <cellStyle name="normální 5 11 6 2 2" xfId="3377" xr:uid="{87C04146-30D5-4AD9-B405-2945074337C8}"/>
    <cellStyle name="normální 5 11 6 3" xfId="2837" xr:uid="{A6C218DA-5096-47CA-9B2E-090F4A6BD3E6}"/>
    <cellStyle name="normální 5 11 7" xfId="1211" xr:uid="{305FB4F3-8F1F-4819-B608-5B954796CB2E}"/>
    <cellStyle name="normální 5 11 7 2" xfId="1785" xr:uid="{8AB3F934-08DC-4E3B-A2A8-26E33ED9404E}"/>
    <cellStyle name="normální 5 11 7 2 2" xfId="3443" xr:uid="{E1E63391-36C0-43D2-8F83-F69B6F9BA347}"/>
    <cellStyle name="normální 5 11 7 3" xfId="2903" xr:uid="{DE0EDF69-691B-4594-AA0E-18BFEC8C8022}"/>
    <cellStyle name="normální 5 11 8" xfId="1277" xr:uid="{2129F9B1-A8B8-4768-94E3-59AEBF0BFDB0}"/>
    <cellStyle name="normální 5 11 8 2" xfId="1851" xr:uid="{EB8B20A6-476F-4143-A777-52AC477B8D3A}"/>
    <cellStyle name="normální 5 11 8 2 2" xfId="3509" xr:uid="{219C5F02-1863-4189-94AD-4E56C800F9D7}"/>
    <cellStyle name="normální 5 11 8 3" xfId="2969" xr:uid="{59BFFC44-56FE-466D-B43E-8397A09C782B}"/>
    <cellStyle name="normální 5 11 9" xfId="1397" xr:uid="{7A1D43F9-856B-42B1-9427-9E8E1C475098}"/>
    <cellStyle name="normální 5 11 9 2" xfId="3058" xr:uid="{67CF7EDF-9F4B-4DB1-9203-2889934B7494}"/>
    <cellStyle name="normální 5 12" xfId="561" xr:uid="{00000000-0005-0000-0000-000031020000}"/>
    <cellStyle name="normální 5 12 10" xfId="1921" xr:uid="{88F1B598-1093-468F-8672-3304F314163D}"/>
    <cellStyle name="normální 5 12 10 2" xfId="3579" xr:uid="{2576F947-60A0-47F8-B7B4-B6667681CE87}"/>
    <cellStyle name="normální 5 12 11" xfId="1987" xr:uid="{814CFD71-5375-4542-862F-C39B9CD28C37}"/>
    <cellStyle name="normální 5 12 11 2" xfId="3645" xr:uid="{6E3FC290-41B0-42DB-82B8-86E0A44EEDFE}"/>
    <cellStyle name="normální 5 12 12" xfId="2067" xr:uid="{F70507E2-1D61-4CF3-BC7C-262535296DCD}"/>
    <cellStyle name="normální 5 12 12 2" xfId="3724" xr:uid="{5E68DE9D-6AD2-4469-81C6-1CD96E444134}"/>
    <cellStyle name="normální 5 12 13" xfId="2196" xr:uid="{DBC6169C-7612-4104-8DD9-6EBBA34845FA}"/>
    <cellStyle name="normální 5 12 13 2" xfId="3847" xr:uid="{CFBD2245-BA52-467A-AA61-EAE8D002D3C2}"/>
    <cellStyle name="normální 5 12 14" xfId="2268" xr:uid="{D8E7BC3C-FE1D-4ACD-82EE-C1C0B29B7CF7}"/>
    <cellStyle name="normální 5 12 14 2" xfId="3915" xr:uid="{37D25EC2-6A82-4FB3-9534-5A18E781534A}"/>
    <cellStyle name="normální 5 12 15" xfId="2334" xr:uid="{9516C210-523D-4B8B-920D-A1A37D2A8C5F}"/>
    <cellStyle name="normální 5 12 15 2" xfId="3981" xr:uid="{790F217F-283C-4306-8172-B129470253F4}"/>
    <cellStyle name="normální 5 12 16" xfId="2400" xr:uid="{EE59A51C-4F18-4A7C-B40A-18B4BF9F3A87}"/>
    <cellStyle name="normální 5 12 16 2" xfId="4047" xr:uid="{013A200B-D353-4F38-BEF9-A542E70AB9EE}"/>
    <cellStyle name="normální 5 12 17" xfId="4114" xr:uid="{32E8630E-6872-439F-9E65-D300FE353432}"/>
    <cellStyle name="normální 5 12 18" xfId="4201" xr:uid="{F0256E95-F994-4556-A748-373DBE02A420}"/>
    <cellStyle name="normální 5 12 19" xfId="4267" xr:uid="{6048DEB1-2FF1-47AE-8965-E51B9D509D95}"/>
    <cellStyle name="normální 5 12 2" xfId="562" xr:uid="{00000000-0005-0000-0000-000032020000}"/>
    <cellStyle name="normální 5 12 2 2" xfId="1445" xr:uid="{E4A678F9-8459-4E7D-A525-72B970CA3A92}"/>
    <cellStyle name="normální 5 12 2 2 2" xfId="3106" xr:uid="{D5E90349-5AA2-4A13-8479-2BE51B618B9C}"/>
    <cellStyle name="normální 5 12 2 3" xfId="2482" xr:uid="{0B72F6B4-1C5A-4742-8942-C5616FE37F51}"/>
    <cellStyle name="normální 5 12 20" xfId="4352" xr:uid="{17FC21F1-5DDE-4937-80AA-1550C7F6FA16}"/>
    <cellStyle name="normální 5 12 3" xfId="927" xr:uid="{1277D8FC-8193-4E22-AAC4-3DD601CF9C28}"/>
    <cellStyle name="normální 5 12 3 2" xfId="1512" xr:uid="{A562276D-3D7C-45EC-9E33-EEB6E17DBD68}"/>
    <cellStyle name="normální 5 12 3 2 2" xfId="3173" xr:uid="{F07B7CBE-D326-4A4C-A179-AB5AA798B1CF}"/>
    <cellStyle name="normální 5 12 3 3" xfId="2633" xr:uid="{A453A2E7-3D5C-476F-BF8C-ACB92034546F}"/>
    <cellStyle name="normální 5 12 4" xfId="993" xr:uid="{2C070470-CE9E-402B-8F62-C59A2121A2A5}"/>
    <cellStyle name="normální 5 12 4 2" xfId="1578" xr:uid="{018081B3-9A9E-4703-8955-FA0547A9099E}"/>
    <cellStyle name="normální 5 12 4 2 2" xfId="3239" xr:uid="{F725B882-E6A6-4CF0-8F2E-13D9094EE1FD}"/>
    <cellStyle name="normální 5 12 4 3" xfId="2699" xr:uid="{EFC419E5-4C53-48AD-B75D-C6CEB1A6B7C7}"/>
    <cellStyle name="normální 5 12 5" xfId="1076" xr:uid="{9BF29994-8AA8-4F94-B980-3C9AD4084EC3}"/>
    <cellStyle name="normální 5 12 5 2" xfId="1650" xr:uid="{E04BF06B-4FFE-4345-BA9A-C0CC30742F2C}"/>
    <cellStyle name="normální 5 12 5 2 2" xfId="3309" xr:uid="{100013D5-B7DC-4DF3-9E0E-2A3F73F7CF16}"/>
    <cellStyle name="normální 5 12 5 3" xfId="2769" xr:uid="{ABC4720B-3C84-40A8-A7A5-F94AAC4376DD}"/>
    <cellStyle name="normální 5 12 6" xfId="1145" xr:uid="{EA14EE13-C3EB-4804-82C7-ED0AC2E0CD19}"/>
    <cellStyle name="normální 5 12 6 2" xfId="1719" xr:uid="{326123DF-84F9-4251-803E-C9C846291ACD}"/>
    <cellStyle name="normální 5 12 6 2 2" xfId="3378" xr:uid="{7CAEDA1E-E405-4C9B-A7BD-40C752C25F11}"/>
    <cellStyle name="normální 5 12 6 3" xfId="2838" xr:uid="{5BA0DDA7-0AEE-409C-B648-FC90114F45D9}"/>
    <cellStyle name="normální 5 12 7" xfId="1212" xr:uid="{EDC3ACAA-7A92-417E-9308-019FF21E139A}"/>
    <cellStyle name="normální 5 12 7 2" xfId="1786" xr:uid="{23B653BC-84AB-4B8E-9EE9-E0B7C79BF138}"/>
    <cellStyle name="normální 5 12 7 2 2" xfId="3444" xr:uid="{7202855E-100D-407E-85BF-548FAC6CEC30}"/>
    <cellStyle name="normální 5 12 7 3" xfId="2904" xr:uid="{14D4D9A7-42D2-4DCB-A655-D5F6AEAF6A6E}"/>
    <cellStyle name="normální 5 12 8" xfId="1278" xr:uid="{1201AAD3-955A-49B6-B017-6BCF0145034F}"/>
    <cellStyle name="normální 5 12 8 2" xfId="1852" xr:uid="{26A98BB9-8BD8-4E4B-A808-80E7DE6CC17D}"/>
    <cellStyle name="normální 5 12 8 2 2" xfId="3510" xr:uid="{D9D93192-C621-46DD-BA5C-34A09BC444F4}"/>
    <cellStyle name="normální 5 12 8 3" xfId="2970" xr:uid="{2ED78ADF-5067-496D-8A36-79A93DC60042}"/>
    <cellStyle name="normální 5 12 9" xfId="1398" xr:uid="{6D349429-F397-486F-BDFF-CCA3010F8D66}"/>
    <cellStyle name="normální 5 12 9 2" xfId="3059" xr:uid="{4E75F752-9A87-49A8-96C9-EC207EA8AA27}"/>
    <cellStyle name="normální 5 13" xfId="563" xr:uid="{00000000-0005-0000-0000-000033020000}"/>
    <cellStyle name="normální 5 13 10" xfId="1922" xr:uid="{41041C82-604B-4E1A-B1E0-1A67507015F2}"/>
    <cellStyle name="normální 5 13 10 2" xfId="3580" xr:uid="{A14C9524-6103-4DC6-9A0D-64E627B5323E}"/>
    <cellStyle name="normální 5 13 11" xfId="1988" xr:uid="{A58D4110-1C2E-4DAE-AF40-A9EC6281DF0D}"/>
    <cellStyle name="normální 5 13 11 2" xfId="3646" xr:uid="{670E18B8-2D24-44C5-926A-3BBACECDC702}"/>
    <cellStyle name="normální 5 13 12" xfId="2068" xr:uid="{8360C79D-E9D0-40B0-95FF-5648CCE9B4A8}"/>
    <cellStyle name="normální 5 13 12 2" xfId="3725" xr:uid="{1199BB69-5AEC-4E1B-86EB-98697D8EE3FA}"/>
    <cellStyle name="normální 5 13 13" xfId="2197" xr:uid="{358E2ABE-6958-4352-9FE8-7D870E1E3994}"/>
    <cellStyle name="normální 5 13 13 2" xfId="3848" xr:uid="{0804DD31-3F08-42BD-87A4-FE082C5C8B21}"/>
    <cellStyle name="normální 5 13 14" xfId="2269" xr:uid="{E8783BFE-FB08-4695-877D-2F1550E78620}"/>
    <cellStyle name="normální 5 13 14 2" xfId="3916" xr:uid="{1FA3624C-4FDC-45AC-897F-23C665683DAF}"/>
    <cellStyle name="normální 5 13 15" xfId="2335" xr:uid="{AE54D6D5-FC79-43F1-B267-993FDF34ADFB}"/>
    <cellStyle name="normální 5 13 15 2" xfId="3982" xr:uid="{A836BDB3-803B-4FA1-81E6-1F07B7D9DDBC}"/>
    <cellStyle name="normální 5 13 16" xfId="2401" xr:uid="{549A2ED5-3772-40AF-830B-22D3DF7A17A7}"/>
    <cellStyle name="normální 5 13 16 2" xfId="4048" xr:uid="{0B4386E7-0142-4EA4-9D1D-86DC1DC386FE}"/>
    <cellStyle name="normální 5 13 17" xfId="4115" xr:uid="{E96E2736-4414-4200-A502-8A106F76B950}"/>
    <cellStyle name="normální 5 13 18" xfId="4202" xr:uid="{67B75A4F-00DC-408E-BA00-D607C24EC5D1}"/>
    <cellStyle name="normální 5 13 19" xfId="4268" xr:uid="{442CFC0F-8753-484E-A014-893F84766181}"/>
    <cellStyle name="normální 5 13 2" xfId="564" xr:uid="{00000000-0005-0000-0000-000034020000}"/>
    <cellStyle name="normální 5 13 2 2" xfId="1446" xr:uid="{C926419E-43BF-4AD2-9D03-E6E030F0B3CC}"/>
    <cellStyle name="normální 5 13 2 2 2" xfId="3107" xr:uid="{08BD3724-EA81-447E-BDB1-F53FFD8266D2}"/>
    <cellStyle name="normální 5 13 2 3" xfId="2483" xr:uid="{17D244D4-AD17-4E14-BEED-178BE28446F9}"/>
    <cellStyle name="normální 5 13 20" xfId="4353" xr:uid="{248B80AE-72D6-44B6-904E-B5E1109789F0}"/>
    <cellStyle name="normální 5 13 3" xfId="928" xr:uid="{5BFF868A-A0DE-47F7-BFCB-D551BAEF76C4}"/>
    <cellStyle name="normální 5 13 3 2" xfId="1513" xr:uid="{C80A0BB9-1A89-4666-9412-EF0EB491859C}"/>
    <cellStyle name="normální 5 13 3 2 2" xfId="3174" xr:uid="{2BDF447B-CEA4-4849-9B4A-69CB1913AB03}"/>
    <cellStyle name="normální 5 13 3 3" xfId="2634" xr:uid="{3064C9F6-5D11-4A6B-8E53-4330C0BBC7D0}"/>
    <cellStyle name="normální 5 13 4" xfId="994" xr:uid="{F1742DA2-EA03-4A2D-9F72-7B1448065918}"/>
    <cellStyle name="normální 5 13 4 2" xfId="1579" xr:uid="{4D1646A1-FA0A-46EE-893A-1981F17C5C5C}"/>
    <cellStyle name="normální 5 13 4 2 2" xfId="3240" xr:uid="{CBE42983-7984-4D51-8322-57FEDFE5984F}"/>
    <cellStyle name="normální 5 13 4 3" xfId="2700" xr:uid="{937270E3-E574-4E5A-81D0-F87601A70277}"/>
    <cellStyle name="normální 5 13 5" xfId="1077" xr:uid="{BE92CFE1-F6D4-4449-9D56-A7210C6FC37E}"/>
    <cellStyle name="normální 5 13 5 2" xfId="1651" xr:uid="{6BBF5355-9ADC-4396-9732-C16BFF5C3693}"/>
    <cellStyle name="normální 5 13 5 2 2" xfId="3310" xr:uid="{1AFC5F3D-ADDC-4E19-AFFC-E6607FF04F3A}"/>
    <cellStyle name="normální 5 13 5 3" xfId="2770" xr:uid="{1287979C-FBB7-4D0A-A2AE-190227056391}"/>
    <cellStyle name="normální 5 13 6" xfId="1146" xr:uid="{52D0C81E-BB99-47C6-B1D7-58EDEF3E8A13}"/>
    <cellStyle name="normální 5 13 6 2" xfId="1720" xr:uid="{D6D09F53-D6A0-4307-BF3A-7A61F9F404F9}"/>
    <cellStyle name="normální 5 13 6 2 2" xfId="3379" xr:uid="{C4BCC29F-C796-4EC8-AEAE-207DB909B543}"/>
    <cellStyle name="normální 5 13 6 3" xfId="2839" xr:uid="{77870C27-5CA7-487D-B9B5-3C827A554F6B}"/>
    <cellStyle name="normální 5 13 7" xfId="1213" xr:uid="{B563558C-C263-49A5-9766-6ACF6CD3AF6F}"/>
    <cellStyle name="normální 5 13 7 2" xfId="1787" xr:uid="{2FF9EFDE-0383-4674-AA23-44D096412BB7}"/>
    <cellStyle name="normální 5 13 7 2 2" xfId="3445" xr:uid="{1F5B9613-86B3-4FEE-943D-D706E1298235}"/>
    <cellStyle name="normální 5 13 7 3" xfId="2905" xr:uid="{BA28352C-F4EA-4FC7-9D33-112951943B82}"/>
    <cellStyle name="normální 5 13 8" xfId="1279" xr:uid="{3E81FBD6-2B4D-4891-9E8C-90CB14DF4595}"/>
    <cellStyle name="normální 5 13 8 2" xfId="1853" xr:uid="{3BF6733E-704F-46DD-8F09-E4AA6C438AE3}"/>
    <cellStyle name="normální 5 13 8 2 2" xfId="3511" xr:uid="{078F2AE7-0868-40C5-8E98-1D85DF9BC792}"/>
    <cellStyle name="normální 5 13 8 3" xfId="2971" xr:uid="{1C264EF2-ECE0-4D16-BE2C-DA4E6B741388}"/>
    <cellStyle name="normální 5 13 9" xfId="1399" xr:uid="{8F1FC206-7B50-4112-9577-4CA4058D17D0}"/>
    <cellStyle name="normální 5 13 9 2" xfId="3060" xr:uid="{5EF58E58-F4A3-41C1-AA8C-79726B5A943A}"/>
    <cellStyle name="normální 5 14" xfId="565" xr:uid="{00000000-0005-0000-0000-000035020000}"/>
    <cellStyle name="normální 5 14 10" xfId="1923" xr:uid="{C642472D-4424-493C-8B85-58D30279BBCF}"/>
    <cellStyle name="normální 5 14 10 2" xfId="3581" xr:uid="{568EC6D5-295D-4963-B8DB-624F0BCD829F}"/>
    <cellStyle name="normální 5 14 11" xfId="1989" xr:uid="{4D604F68-FB99-47BD-9B6A-C05F38544B3D}"/>
    <cellStyle name="normální 5 14 11 2" xfId="3647" xr:uid="{16B83F4D-445C-4BD5-9809-07DED75D1028}"/>
    <cellStyle name="normální 5 14 12" xfId="2069" xr:uid="{7B1B6881-C225-4382-BB70-5C4AE2F9FA41}"/>
    <cellStyle name="normální 5 14 12 2" xfId="3726" xr:uid="{8AAFD758-ABB5-4E21-AF86-30DDEF239F71}"/>
    <cellStyle name="normální 5 14 13" xfId="2198" xr:uid="{3419A72B-6812-4BE0-BEDB-5F870C6238A4}"/>
    <cellStyle name="normální 5 14 13 2" xfId="3849" xr:uid="{86CAF9AA-63ED-4C93-A5F0-DCECF143723B}"/>
    <cellStyle name="normální 5 14 14" xfId="2270" xr:uid="{69CB4188-2818-47A7-B4DD-958424E73069}"/>
    <cellStyle name="normální 5 14 14 2" xfId="3917" xr:uid="{12AB499F-43E1-49EC-8956-D4B10ECA16D2}"/>
    <cellStyle name="normální 5 14 15" xfId="2336" xr:uid="{B9AC3627-CE75-4A1F-9121-59D768D49352}"/>
    <cellStyle name="normální 5 14 15 2" xfId="3983" xr:uid="{84650BF4-2255-47D3-9BD1-59A008EE065D}"/>
    <cellStyle name="normální 5 14 16" xfId="2402" xr:uid="{341FA9D6-7D9D-4994-9AAA-1F5A13DB4005}"/>
    <cellStyle name="normální 5 14 16 2" xfId="4049" xr:uid="{380DDEA9-4D04-4BA0-9914-45E4CBA64758}"/>
    <cellStyle name="normální 5 14 17" xfId="4116" xr:uid="{BC221A34-E247-4433-9C00-97B473FCB879}"/>
    <cellStyle name="normální 5 14 18" xfId="4203" xr:uid="{DF5FFA3A-C8CB-4856-B833-CEF7F223EDBC}"/>
    <cellStyle name="normální 5 14 19" xfId="4269" xr:uid="{CE1702B6-DCCE-4B23-85D1-5B8253174121}"/>
    <cellStyle name="normální 5 14 2" xfId="566" xr:uid="{00000000-0005-0000-0000-000036020000}"/>
    <cellStyle name="normální 5 14 2 2" xfId="1447" xr:uid="{3AA4FBCD-5CE2-45B7-B18F-2D88E83FE5D9}"/>
    <cellStyle name="normální 5 14 2 2 2" xfId="3108" xr:uid="{B48BC8DB-6C18-4840-A537-458BE7442C10}"/>
    <cellStyle name="normální 5 14 2 3" xfId="2484" xr:uid="{C11B86A5-AFE1-4780-AA68-ED1F5C9E9D92}"/>
    <cellStyle name="normální 5 14 20" xfId="4354" xr:uid="{2A8B1586-1873-48E4-83EA-1DB962A77F59}"/>
    <cellStyle name="normální 5 14 3" xfId="929" xr:uid="{4D2B73CA-0A09-435E-A7B1-37BE5F1BF8C5}"/>
    <cellStyle name="normální 5 14 3 2" xfId="1514" xr:uid="{91D11AB4-D31B-4E8A-8635-8F7E884753D1}"/>
    <cellStyle name="normální 5 14 3 2 2" xfId="3175" xr:uid="{C1EA6BAA-2821-4882-B5E9-52E9904278A8}"/>
    <cellStyle name="normální 5 14 3 3" xfId="2635" xr:uid="{4B8D7874-5817-42C1-B779-A8BD4611C25D}"/>
    <cellStyle name="normální 5 14 4" xfId="995" xr:uid="{CD104BBC-5B01-4307-B7A1-02A3AA133654}"/>
    <cellStyle name="normální 5 14 4 2" xfId="1580" xr:uid="{CB0FE6DD-C40F-4E3E-A59A-B2C85ED00ABB}"/>
    <cellStyle name="normální 5 14 4 2 2" xfId="3241" xr:uid="{EC68DEDB-C9EE-4224-9C48-50878EBF9984}"/>
    <cellStyle name="normální 5 14 4 3" xfId="2701" xr:uid="{42ADFD2F-8403-4FA2-8B0D-967E4AE63361}"/>
    <cellStyle name="normální 5 14 5" xfId="1078" xr:uid="{0F6C483C-78A3-4156-AA9A-816C98F1332E}"/>
    <cellStyle name="normální 5 14 5 2" xfId="1652" xr:uid="{224BB7D5-7215-4A0A-BB07-08BDA670AD91}"/>
    <cellStyle name="normální 5 14 5 2 2" xfId="3311" xr:uid="{AB3B1EC1-5D44-4CA1-B45A-690F8000BC02}"/>
    <cellStyle name="normální 5 14 5 3" xfId="2771" xr:uid="{9815DDD7-6235-494B-BF61-BDB8B6AB2663}"/>
    <cellStyle name="normální 5 14 6" xfId="1147" xr:uid="{C5B7CABB-049B-40C0-8774-E3A92DC78EB2}"/>
    <cellStyle name="normální 5 14 6 2" xfId="1721" xr:uid="{E2D11CE6-932F-46D0-9156-E2ECC8202C9C}"/>
    <cellStyle name="normální 5 14 6 2 2" xfId="3380" xr:uid="{16F37F47-923C-4326-85CA-274A64711389}"/>
    <cellStyle name="normální 5 14 6 3" xfId="2840" xr:uid="{E30305EB-6D4E-413A-BF35-5AF438AF22A3}"/>
    <cellStyle name="normální 5 14 7" xfId="1214" xr:uid="{7C61B7BC-8BB6-4C01-886D-7D3EE9419C47}"/>
    <cellStyle name="normální 5 14 7 2" xfId="1788" xr:uid="{D1888E95-3B57-45EF-B990-FBA351F3A830}"/>
    <cellStyle name="normální 5 14 7 2 2" xfId="3446" xr:uid="{2E572253-B8F1-449F-B3A1-68600929E35D}"/>
    <cellStyle name="normální 5 14 7 3" xfId="2906" xr:uid="{767D8FBD-1DC9-426F-9597-3DC3742C01DE}"/>
    <cellStyle name="normální 5 14 8" xfId="1280" xr:uid="{E78E18E2-0FA9-4304-A5B5-F73CBEC15A4A}"/>
    <cellStyle name="normální 5 14 8 2" xfId="1854" xr:uid="{8557F137-F035-4480-BE28-472012B9A9AF}"/>
    <cellStyle name="normální 5 14 8 2 2" xfId="3512" xr:uid="{08416328-1097-4841-A731-2FDFD5C5DAE2}"/>
    <cellStyle name="normální 5 14 8 3" xfId="2972" xr:uid="{B7F44726-F091-4CC8-8472-F517ED9BB189}"/>
    <cellStyle name="normální 5 14 9" xfId="1400" xr:uid="{BE312B31-8D13-4CB2-A623-826B3DE2388F}"/>
    <cellStyle name="normální 5 14 9 2" xfId="3061" xr:uid="{3D7EBB34-938A-4181-8202-0FC05ED3C866}"/>
    <cellStyle name="normální 5 15" xfId="567" xr:uid="{00000000-0005-0000-0000-000037020000}"/>
    <cellStyle name="normální 5 15 10" xfId="1924" xr:uid="{5FB80702-7278-47E3-8597-289FBABF2021}"/>
    <cellStyle name="normální 5 15 10 2" xfId="3582" xr:uid="{00592F97-B869-4C8A-9E84-5F65F75B8A3A}"/>
    <cellStyle name="normální 5 15 11" xfId="1990" xr:uid="{A9DB3099-6373-4255-81EB-1EE504782B7E}"/>
    <cellStyle name="normální 5 15 11 2" xfId="3648" xr:uid="{244EE9E7-A551-4176-81C4-3684638D8FD5}"/>
    <cellStyle name="normální 5 15 12" xfId="2070" xr:uid="{91CD8A77-813E-4C61-95D1-651AC857990A}"/>
    <cellStyle name="normální 5 15 12 2" xfId="3727" xr:uid="{E38D049F-8370-4AED-BA3E-4023761663D5}"/>
    <cellStyle name="normální 5 15 13" xfId="2199" xr:uid="{585A0829-1D5A-4C61-8326-E227E923EB6B}"/>
    <cellStyle name="normální 5 15 13 2" xfId="3850" xr:uid="{7E889AFD-FAEF-49C7-9D4C-B663B215DA5D}"/>
    <cellStyle name="normální 5 15 14" xfId="2271" xr:uid="{21F407D2-4518-49B3-9163-DAD04BAFC98F}"/>
    <cellStyle name="normální 5 15 14 2" xfId="3918" xr:uid="{5E56D425-2068-4E09-96AC-56F841549C47}"/>
    <cellStyle name="normální 5 15 15" xfId="2337" xr:uid="{E5CD47AA-B9AC-40EF-B08F-1596CED9AEEB}"/>
    <cellStyle name="normální 5 15 15 2" xfId="3984" xr:uid="{D05E6563-B00C-442B-AC5B-242BB3CB4AAE}"/>
    <cellStyle name="normální 5 15 16" xfId="2403" xr:uid="{7C852ECF-E8C3-4EE3-8159-018E71D37369}"/>
    <cellStyle name="normální 5 15 16 2" xfId="4050" xr:uid="{5C579496-BA00-4D69-B9C1-286F51B21BBD}"/>
    <cellStyle name="normální 5 15 17" xfId="4117" xr:uid="{ECE4B61C-072A-4604-9331-465477A23A74}"/>
    <cellStyle name="normální 5 15 18" xfId="4204" xr:uid="{C265043E-BF12-4F9C-9494-25D8141DCE66}"/>
    <cellStyle name="normální 5 15 19" xfId="4270" xr:uid="{B3E064EB-169B-48C8-85B4-3870875723AB}"/>
    <cellStyle name="normální 5 15 2" xfId="568" xr:uid="{00000000-0005-0000-0000-000038020000}"/>
    <cellStyle name="normální 5 15 2 2" xfId="1448" xr:uid="{41C1335A-A0E6-4148-ABC8-8B171E05EB94}"/>
    <cellStyle name="normální 5 15 2 2 2" xfId="3109" xr:uid="{F0D62B2A-1EC4-43B1-A268-2C222B561E1C}"/>
    <cellStyle name="normální 5 15 2 3" xfId="2485" xr:uid="{E5F73420-7023-4C72-9AB6-B17DE1AAA033}"/>
    <cellStyle name="normální 5 15 20" xfId="4355" xr:uid="{0E2CD0A3-3687-4DD6-8A17-464489E5AF00}"/>
    <cellStyle name="normální 5 15 3" xfId="930" xr:uid="{9C779C67-8EFD-4EB7-A361-3ABD134A1BEF}"/>
    <cellStyle name="normální 5 15 3 2" xfId="1515" xr:uid="{EA5848B1-426C-4E5F-8FDA-3330F3AA82DD}"/>
    <cellStyle name="normální 5 15 3 2 2" xfId="3176" xr:uid="{6970BADC-896C-4571-9C10-51752261FBFF}"/>
    <cellStyle name="normální 5 15 3 3" xfId="2636" xr:uid="{38F0F7DE-FC38-41C4-BC2E-A1D0CC1FF4B9}"/>
    <cellStyle name="normální 5 15 4" xfId="996" xr:uid="{23776AD9-A9A8-48C9-96CE-A522655200E2}"/>
    <cellStyle name="normální 5 15 4 2" xfId="1581" xr:uid="{94EF296F-7AB1-40CE-86E9-9114769BDCE3}"/>
    <cellStyle name="normální 5 15 4 2 2" xfId="3242" xr:uid="{4E085636-59EB-4AB3-B1C1-05AAECC5AF90}"/>
    <cellStyle name="normální 5 15 4 3" xfId="2702" xr:uid="{E0029914-C741-4B6D-8783-9C2E68925942}"/>
    <cellStyle name="normální 5 15 5" xfId="1079" xr:uid="{64FD258E-F5C0-4035-BDB6-C0D9C4F65069}"/>
    <cellStyle name="normální 5 15 5 2" xfId="1653" xr:uid="{FD674D4C-7E43-446C-AE6C-7F06FBE65B91}"/>
    <cellStyle name="normální 5 15 5 2 2" xfId="3312" xr:uid="{322A53E9-9347-46F6-A3B2-1F8F96F1A26E}"/>
    <cellStyle name="normální 5 15 5 3" xfId="2772" xr:uid="{0D12DF00-61F7-46E7-AE29-9915047EE1D7}"/>
    <cellStyle name="normální 5 15 6" xfId="1148" xr:uid="{A0709D8D-2D08-44EF-9D32-720A893CBCA9}"/>
    <cellStyle name="normální 5 15 6 2" xfId="1722" xr:uid="{514BA969-F74A-4D53-AF60-DE95B6F8A0DB}"/>
    <cellStyle name="normální 5 15 6 2 2" xfId="3381" xr:uid="{95D9AE6B-1890-421F-8047-CC03EF6CBE9C}"/>
    <cellStyle name="normální 5 15 6 3" xfId="2841" xr:uid="{0F3373CA-7BAF-4F49-BCB0-8F282722EF3F}"/>
    <cellStyle name="normální 5 15 7" xfId="1215" xr:uid="{CE785401-1AFA-462F-BE80-EA2E9FEC17C2}"/>
    <cellStyle name="normální 5 15 7 2" xfId="1789" xr:uid="{4AF1D265-294F-4D36-92DC-22872A865142}"/>
    <cellStyle name="normální 5 15 7 2 2" xfId="3447" xr:uid="{CB4E87A7-FCF1-4FEE-85C3-93302CD296D6}"/>
    <cellStyle name="normální 5 15 7 3" xfId="2907" xr:uid="{7A9D550A-51CE-49AE-88F6-19665D631B10}"/>
    <cellStyle name="normální 5 15 8" xfId="1281" xr:uid="{CBA9FF17-7300-4253-8DA2-47F05A2E8184}"/>
    <cellStyle name="normální 5 15 8 2" xfId="1855" xr:uid="{027B772F-F857-4017-B307-41BB94A5C669}"/>
    <cellStyle name="normální 5 15 8 2 2" xfId="3513" xr:uid="{7F15524F-BE42-4DB7-A3CC-9C4E42B3986D}"/>
    <cellStyle name="normální 5 15 8 3" xfId="2973" xr:uid="{19A0482D-6FBC-4B88-A597-83C2B654AEE2}"/>
    <cellStyle name="normální 5 15 9" xfId="1401" xr:uid="{9806B056-FBFD-414F-8CC2-B92D7D1EF9D4}"/>
    <cellStyle name="normální 5 15 9 2" xfId="3062" xr:uid="{DF948D25-E296-411B-84F1-532324E133EB}"/>
    <cellStyle name="normální 5 16" xfId="569" xr:uid="{00000000-0005-0000-0000-000039020000}"/>
    <cellStyle name="normální 5 17" xfId="570" xr:uid="{00000000-0005-0000-0000-00003A020000}"/>
    <cellStyle name="normální 5 17 2" xfId="1449" xr:uid="{DE346C6B-433D-4002-9F53-16C02DBB81F7}"/>
    <cellStyle name="normální 5 17 2 2" xfId="3110" xr:uid="{39BBC2CE-284B-4144-9969-47BE15522968}"/>
    <cellStyle name="normální 5 17 3" xfId="2486" xr:uid="{615152F8-3B01-49C7-B435-6291E7E05A63}"/>
    <cellStyle name="normální 5 18" xfId="924" xr:uid="{7978061E-8931-44BE-B0F6-89CFBE4B2036}"/>
    <cellStyle name="normální 5 18 2" xfId="1509" xr:uid="{B37C1FF4-D60A-453B-A9CA-E9D629EA72D5}"/>
    <cellStyle name="normální 5 18 2 2" xfId="3170" xr:uid="{9FCE65F2-DD68-438C-ADAC-B5B9198B505F}"/>
    <cellStyle name="normální 5 18 3" xfId="2630" xr:uid="{73A62846-BCEE-476B-9050-EA7CCFAC1064}"/>
    <cellStyle name="normální 5 19" xfId="990" xr:uid="{2597B348-1D0B-4E2C-8496-2B158A8A38EE}"/>
    <cellStyle name="normální 5 19 2" xfId="1575" xr:uid="{C9D9857D-06B2-4524-B7FF-F0558898BE63}"/>
    <cellStyle name="normální 5 19 2 2" xfId="3236" xr:uid="{49430557-1F2C-4A81-A572-864CA28DFC8E}"/>
    <cellStyle name="normální 5 19 3" xfId="2696" xr:uid="{8559DFF0-DDF1-4059-871E-4520B2F618D0}"/>
    <cellStyle name="normální 5 2" xfId="571" xr:uid="{00000000-0005-0000-0000-00003B020000}"/>
    <cellStyle name="normální 5 2 10" xfId="1925" xr:uid="{B8CA9796-6BEC-474C-85FE-D9418430C4F4}"/>
    <cellStyle name="normální 5 2 10 2" xfId="3583" xr:uid="{2CB35517-4D3C-4056-99AB-0BD56A1F65B9}"/>
    <cellStyle name="normální 5 2 11" xfId="1991" xr:uid="{27B4F35A-3E15-49E7-A09E-865A789F97FF}"/>
    <cellStyle name="normální 5 2 11 2" xfId="3649" xr:uid="{A2EB3B03-2B9A-42D3-8003-10B6387ED922}"/>
    <cellStyle name="normální 5 2 12" xfId="2071" xr:uid="{B1C71054-538F-438B-AB8F-F764A6A08871}"/>
    <cellStyle name="normální 5 2 12 2" xfId="3728" xr:uid="{A9289A92-948C-48BE-8AD0-1BD5EB7F47DE}"/>
    <cellStyle name="normální 5 2 13" xfId="2200" xr:uid="{747369A2-AC5C-4C21-9259-1C20A9E2DC3B}"/>
    <cellStyle name="normální 5 2 13 2" xfId="3851" xr:uid="{A30727D6-B7B2-4D9C-8310-78AE5974C3B4}"/>
    <cellStyle name="normální 5 2 14" xfId="2272" xr:uid="{D8149EDE-D9A9-4575-843B-6D21B9FB975E}"/>
    <cellStyle name="normální 5 2 14 2" xfId="3919" xr:uid="{D81CB0E7-4BB3-455D-9BA5-C10A3C290E83}"/>
    <cellStyle name="normální 5 2 15" xfId="2338" xr:uid="{032346C3-9E8C-47B7-991F-A130CDA12195}"/>
    <cellStyle name="normální 5 2 15 2" xfId="3985" xr:uid="{7AF947CC-E4E3-497C-81F4-5CEEAB47B4EA}"/>
    <cellStyle name="normální 5 2 16" xfId="2404" xr:uid="{39963160-7522-4581-906E-2302B11B492D}"/>
    <cellStyle name="normální 5 2 16 2" xfId="4051" xr:uid="{82530F7F-D400-4F01-9993-8007E621D7C3}"/>
    <cellStyle name="normální 5 2 17" xfId="4118" xr:uid="{F7483A52-F51E-45B4-A6F9-5FF9724606C8}"/>
    <cellStyle name="normální 5 2 18" xfId="4205" xr:uid="{F21445A9-C9A4-4D17-A670-06D7C91D6DC9}"/>
    <cellStyle name="normální 5 2 19" xfId="4271" xr:uid="{89A0FB27-9494-428B-A737-BC4119EC2F28}"/>
    <cellStyle name="normální 5 2 2" xfId="572" xr:uid="{00000000-0005-0000-0000-00003C020000}"/>
    <cellStyle name="normální 5 2 2 2" xfId="1450" xr:uid="{643A9C79-9922-4304-AD8D-40CD4CE1160F}"/>
    <cellStyle name="normální 5 2 2 2 2" xfId="3111" xr:uid="{329D5C02-743F-4231-BFDF-DC38ADF8381E}"/>
    <cellStyle name="normální 5 2 2 3" xfId="2487" xr:uid="{2D0E7848-CFB8-4C5E-857D-5E289529AEBF}"/>
    <cellStyle name="normální 5 2 20" xfId="4356" xr:uid="{218ACEE2-8901-4F7C-A395-FF1CFFA9364E}"/>
    <cellStyle name="normální 5 2 3" xfId="931" xr:uid="{84D50719-F4EB-4713-9655-445308C7FB51}"/>
    <cellStyle name="normální 5 2 3 2" xfId="1516" xr:uid="{05D7526E-7D33-412B-84A6-C2FC39F8E8AC}"/>
    <cellStyle name="normální 5 2 3 2 2" xfId="3177" xr:uid="{37AF252B-7017-4F3A-9FF4-CB238045A435}"/>
    <cellStyle name="normální 5 2 3 3" xfId="2637" xr:uid="{1198B75D-9F17-4CD4-A751-A7D79E691559}"/>
    <cellStyle name="normální 5 2 4" xfId="997" xr:uid="{4854EF89-6A05-4C44-93E2-E8D0847962D8}"/>
    <cellStyle name="normální 5 2 4 2" xfId="1582" xr:uid="{CDB42449-C501-4708-B226-931AAED49ACF}"/>
    <cellStyle name="normální 5 2 4 2 2" xfId="3243" xr:uid="{61A6AC8E-9015-4554-AE16-38BF74E88215}"/>
    <cellStyle name="normální 5 2 4 3" xfId="2703" xr:uid="{3BEDEFDA-0B32-4DE3-BE45-E946FA09AEC9}"/>
    <cellStyle name="normální 5 2 5" xfId="1080" xr:uid="{F2CF75EB-DE25-4A48-9BC0-D3DD3883657D}"/>
    <cellStyle name="normální 5 2 5 2" xfId="1654" xr:uid="{B5D1A662-EF8F-427B-9BF2-16F334A92DA1}"/>
    <cellStyle name="normální 5 2 5 2 2" xfId="3313" xr:uid="{1597E371-0257-4335-B62B-71B03AAEFDE9}"/>
    <cellStyle name="normální 5 2 5 3" xfId="2773" xr:uid="{C8D874BC-6FC5-4083-96A1-2B5632BEDA78}"/>
    <cellStyle name="normální 5 2 6" xfId="1149" xr:uid="{58488122-3E03-449A-89B9-489037DC6957}"/>
    <cellStyle name="normální 5 2 6 2" xfId="1723" xr:uid="{026B9F79-3025-46DF-B8F4-9F0861656EBE}"/>
    <cellStyle name="normální 5 2 6 2 2" xfId="3382" xr:uid="{7A27BB1B-8170-4A4D-8907-D94959043DB4}"/>
    <cellStyle name="normální 5 2 6 3" xfId="2842" xr:uid="{FCE5A336-3926-4835-9EA7-D4C7F93923A6}"/>
    <cellStyle name="normální 5 2 7" xfId="1216" xr:uid="{766754C5-9EA0-4977-80B5-292526826B24}"/>
    <cellStyle name="normální 5 2 7 2" xfId="1790" xr:uid="{5ADE8CB7-25F9-430D-A399-B4BC3299544B}"/>
    <cellStyle name="normální 5 2 7 2 2" xfId="3448" xr:uid="{5E9E978B-119E-41C5-BFA6-BEBCA2A89223}"/>
    <cellStyle name="normální 5 2 7 3" xfId="2908" xr:uid="{5926C81C-D652-4797-AD0C-11B3A93517DF}"/>
    <cellStyle name="normální 5 2 8" xfId="1282" xr:uid="{99727456-3961-43D0-93FF-FB2650561C48}"/>
    <cellStyle name="normální 5 2 8 2" xfId="1856" xr:uid="{A21F10BF-0688-4EF2-A971-38B97865F504}"/>
    <cellStyle name="normální 5 2 8 2 2" xfId="3514" xr:uid="{3092C6D3-D55B-4EE5-8C5E-B43E445348AA}"/>
    <cellStyle name="normální 5 2 8 3" xfId="2974" xr:uid="{F0542AB8-4D5C-4869-B6FF-14A76E7D421E}"/>
    <cellStyle name="normální 5 2 9" xfId="1402" xr:uid="{9635E316-12A5-4061-AE3F-122039257057}"/>
    <cellStyle name="normální 5 2 9 2" xfId="3063" xr:uid="{6D3596D5-9F32-458B-8A3D-F00AF9FF65EF}"/>
    <cellStyle name="normální 5 20" xfId="1073" xr:uid="{5DC6ED44-C499-4BF4-A37E-DEBD6C57C1B7}"/>
    <cellStyle name="normální 5 20 2" xfId="1647" xr:uid="{D58B43D3-E504-42BC-8AEF-87781ABCA539}"/>
    <cellStyle name="normální 5 20 2 2" xfId="3306" xr:uid="{A3BF12EC-6F52-485C-A24B-CB1BE8A2612A}"/>
    <cellStyle name="normální 5 20 3" xfId="2766" xr:uid="{531B2684-5D24-41F5-A002-593E117EA30A}"/>
    <cellStyle name="normální 5 21" xfId="1142" xr:uid="{EFB6D2D1-EFEF-473B-BD07-ABAE8EA2DCD4}"/>
    <cellStyle name="normální 5 21 2" xfId="1716" xr:uid="{0C029570-9A2C-4B9E-AF89-EBE9C6B61893}"/>
    <cellStyle name="normální 5 21 2 2" xfId="3375" xr:uid="{3ACFEDB5-882D-4EC7-9371-EF06051C4075}"/>
    <cellStyle name="normální 5 21 3" xfId="2835" xr:uid="{1EC06A54-926D-47C3-A6F9-243BE7723303}"/>
    <cellStyle name="normální 5 22" xfId="1209" xr:uid="{714FF05D-947B-4646-9E93-4F80479FFEB0}"/>
    <cellStyle name="normální 5 22 2" xfId="1783" xr:uid="{82C0DF6A-6D71-4AED-B8A2-2E8407517E33}"/>
    <cellStyle name="normální 5 22 2 2" xfId="3441" xr:uid="{6DFD2D4D-9614-44A9-8CFC-4F10E37E223A}"/>
    <cellStyle name="normální 5 22 3" xfId="2901" xr:uid="{88D44FE0-2858-4DC4-B33A-4BA237DD2923}"/>
    <cellStyle name="normální 5 23" xfId="1275" xr:uid="{B1139719-2DE6-48C6-8DFC-79352A4CE453}"/>
    <cellStyle name="normální 5 23 2" xfId="1849" xr:uid="{8676F0F9-C413-47B9-9014-DF7CE0DAED5A}"/>
    <cellStyle name="normální 5 23 2 2" xfId="3507" xr:uid="{270B4F8A-E11B-4A8C-B0FD-E36BF52CCAA7}"/>
    <cellStyle name="normální 5 23 3" xfId="2967" xr:uid="{C1310D9C-57A7-4746-8F2C-7C284F329464}"/>
    <cellStyle name="normální 5 24" xfId="1395" xr:uid="{69974364-927B-4539-B069-E78872D6EEB4}"/>
    <cellStyle name="normální 5 24 2" xfId="3056" xr:uid="{A7D8EDDD-E25E-4CB3-96BA-18473A3EBC36}"/>
    <cellStyle name="normální 5 25" xfId="1918" xr:uid="{A02BF77E-DCA1-4D7B-9D74-1B2946C03F84}"/>
    <cellStyle name="normální 5 25 2" xfId="3576" xr:uid="{A5F337C2-D7D2-46BE-B487-E4F6485F4F33}"/>
    <cellStyle name="normální 5 26" xfId="1984" xr:uid="{518971ED-021C-4860-9518-8F401400F3D6}"/>
    <cellStyle name="normální 5 26 2" xfId="3642" xr:uid="{6CF9A82D-ADC5-4C5C-8C0E-2603E425EE4C}"/>
    <cellStyle name="Normální 5 27" xfId="2011" xr:uid="{0EA4E05A-CC51-44AE-83F1-65E9805F155A}"/>
    <cellStyle name="normální 5 28" xfId="2193" xr:uid="{1E8EB476-8455-479F-B252-8E9EADF9E816}"/>
    <cellStyle name="normální 5 28 2" xfId="3844" xr:uid="{D74C831A-4667-4B75-8299-9EFAB868EC0E}"/>
    <cellStyle name="normální 5 29" xfId="2265" xr:uid="{5E7FA776-8A0B-4629-8A00-9ED4C70D0B0C}"/>
    <cellStyle name="normální 5 29 2" xfId="3912" xr:uid="{B5CAB092-3C2C-4DF2-BB9B-C88BEDE853CB}"/>
    <cellStyle name="normální 5 3" xfId="573" xr:uid="{00000000-0005-0000-0000-00003D020000}"/>
    <cellStyle name="normální 5 3 10" xfId="1926" xr:uid="{F37F5116-CDDB-422E-B414-2D9B8C000AA8}"/>
    <cellStyle name="normální 5 3 10 2" xfId="3584" xr:uid="{B7A467F9-AD5C-4A0F-9042-B4919D5BCFDD}"/>
    <cellStyle name="normální 5 3 11" xfId="1992" xr:uid="{618B56BC-FF79-4FC8-977A-005B17C78F96}"/>
    <cellStyle name="normální 5 3 11 2" xfId="3650" xr:uid="{1C841149-47C2-43A4-8CDD-EA6968F96204}"/>
    <cellStyle name="normální 5 3 12" xfId="2072" xr:uid="{2594800D-0B00-477D-99D0-530D50B55F00}"/>
    <cellStyle name="normální 5 3 12 2" xfId="3729" xr:uid="{02A2FA5D-B357-4088-AAAD-84A8DCEF8EB4}"/>
    <cellStyle name="normální 5 3 13" xfId="2201" xr:uid="{A8441540-9E71-4A42-8B42-0BB4978BABC5}"/>
    <cellStyle name="normální 5 3 13 2" xfId="3852" xr:uid="{F389C7ED-8C40-4F72-9539-D12AC085E2A3}"/>
    <cellStyle name="normální 5 3 14" xfId="2273" xr:uid="{76168A99-D996-41BA-AF73-4738E598B1F9}"/>
    <cellStyle name="normální 5 3 14 2" xfId="3920" xr:uid="{F6F2983C-B3EB-4FE8-BCD8-E22046460876}"/>
    <cellStyle name="normální 5 3 15" xfId="2339" xr:uid="{8E1A5110-29A1-4670-BF51-167A6F6D814C}"/>
    <cellStyle name="normální 5 3 15 2" xfId="3986" xr:uid="{C6A329E1-5B7F-41B7-9308-1ED7EA934050}"/>
    <cellStyle name="normální 5 3 16" xfId="2405" xr:uid="{6ED99C9E-3ABB-49F1-A47B-E9343F3B8854}"/>
    <cellStyle name="normální 5 3 16 2" xfId="4052" xr:uid="{713C008D-42DB-4E46-AB43-79EBEA90DA08}"/>
    <cellStyle name="normální 5 3 17" xfId="4119" xr:uid="{E50E5EE2-9D8C-4E1E-B9C6-729DB5C932BF}"/>
    <cellStyle name="normální 5 3 18" xfId="4206" xr:uid="{15193524-DD77-4D96-A5C9-5AE61BC01B15}"/>
    <cellStyle name="normální 5 3 19" xfId="4272" xr:uid="{2674D082-BC20-4E51-BF9D-B7CAE24B8CC0}"/>
    <cellStyle name="normální 5 3 2" xfId="574" xr:uid="{00000000-0005-0000-0000-00003E020000}"/>
    <cellStyle name="normální 5 3 2 2" xfId="1451" xr:uid="{E98FEDC1-0BF3-4CC9-803D-794CBD15CA16}"/>
    <cellStyle name="normální 5 3 2 2 2" xfId="3112" xr:uid="{C23F84AB-FFF3-4400-ACD7-7D880C5F13BF}"/>
    <cellStyle name="normální 5 3 2 3" xfId="2488" xr:uid="{0A70A289-AE0E-422E-BBCB-0DFE05F0E1EB}"/>
    <cellStyle name="normální 5 3 20" xfId="4357" xr:uid="{1C23D1FD-974D-4773-B342-772235035257}"/>
    <cellStyle name="normální 5 3 3" xfId="932" xr:uid="{74D2EDD3-EA01-44E6-ABD7-7FD47236D18D}"/>
    <cellStyle name="normální 5 3 3 2" xfId="1517" xr:uid="{3D047B57-0BB0-400F-9704-8229A30C06D6}"/>
    <cellStyle name="normální 5 3 3 2 2" xfId="3178" xr:uid="{E7AE6BB2-887A-41D2-A6AF-274D7B5DB8D4}"/>
    <cellStyle name="normální 5 3 3 3" xfId="2638" xr:uid="{848B650F-C532-43C6-BEBB-48DA08126454}"/>
    <cellStyle name="normální 5 3 4" xfId="998" xr:uid="{3527EC31-AF1A-4B49-97BE-0735C73A4382}"/>
    <cellStyle name="normální 5 3 4 2" xfId="1583" xr:uid="{0CFD5802-0971-4BA0-94BB-6ADBD3C1F60F}"/>
    <cellStyle name="normální 5 3 4 2 2" xfId="3244" xr:uid="{BD83AE96-EF7F-4F88-A2C6-83F96C64D956}"/>
    <cellStyle name="normální 5 3 4 3" xfId="2704" xr:uid="{D05032AE-6C13-4757-8FFA-5E3467C41360}"/>
    <cellStyle name="normální 5 3 5" xfId="1081" xr:uid="{1882C00A-FC7F-45B2-875F-735F6863737A}"/>
    <cellStyle name="normální 5 3 5 2" xfId="1655" xr:uid="{F3454BE6-8E12-4415-AF2B-416252C5E447}"/>
    <cellStyle name="normální 5 3 5 2 2" xfId="3314" xr:uid="{70B55B21-00BD-484A-B99A-1BAF7BA71BB7}"/>
    <cellStyle name="normální 5 3 5 3" xfId="2774" xr:uid="{B17392BB-BB8F-470A-B915-423479F30FAC}"/>
    <cellStyle name="normální 5 3 6" xfId="1150" xr:uid="{67ED9ADF-0295-4048-AD43-5CAC44335302}"/>
    <cellStyle name="normální 5 3 6 2" xfId="1724" xr:uid="{60E0CD11-EFE2-4A2C-9B91-8DCF7A33250E}"/>
    <cellStyle name="normální 5 3 6 2 2" xfId="3383" xr:uid="{46F4AFD8-D2C4-40BF-9D83-0C2E18800E21}"/>
    <cellStyle name="normální 5 3 6 3" xfId="2843" xr:uid="{6FE36EB1-5276-45E6-AE26-34C3D11388D0}"/>
    <cellStyle name="normální 5 3 7" xfId="1217" xr:uid="{35E4936E-47FD-4AC2-9133-095B164ACF0A}"/>
    <cellStyle name="normální 5 3 7 2" xfId="1791" xr:uid="{C64A16CB-117E-434E-8914-4C1EE1AE0A06}"/>
    <cellStyle name="normální 5 3 7 2 2" xfId="3449" xr:uid="{774C35FE-07C9-4AD8-AB93-BBFD0D2F2982}"/>
    <cellStyle name="normální 5 3 7 3" xfId="2909" xr:uid="{5F5818A3-A3F8-4172-8DD9-9CC36BD180B7}"/>
    <cellStyle name="normální 5 3 8" xfId="1283" xr:uid="{427D46F4-8D7E-4E2E-B59B-F98E634C93F3}"/>
    <cellStyle name="normální 5 3 8 2" xfId="1857" xr:uid="{6148B23A-43FE-4D62-B1B5-CF0C3C53DDB3}"/>
    <cellStyle name="normální 5 3 8 2 2" xfId="3515" xr:uid="{6C53FC18-9D96-4F0E-918A-CC1D86AB2DFD}"/>
    <cellStyle name="normální 5 3 8 3" xfId="2975" xr:uid="{A2197278-696E-44E5-B918-2E3C1C21A637}"/>
    <cellStyle name="normální 5 3 9" xfId="1403" xr:uid="{50540306-AA48-420F-903B-E9623F20F79B}"/>
    <cellStyle name="normální 5 3 9 2" xfId="3064" xr:uid="{CA15E890-F1DA-4026-8D1E-0B9192CC518E}"/>
    <cellStyle name="normální 5 30" xfId="2331" xr:uid="{FB3D62B1-649B-46EF-B5C0-F3E416E814CD}"/>
    <cellStyle name="normální 5 30 2" xfId="3978" xr:uid="{9AB016C7-0936-4F98-B8F4-017D5B6D755F}"/>
    <cellStyle name="normální 5 31" xfId="2397" xr:uid="{3C9C298B-4449-4FA0-9FDF-1DEC4CA1D1F5}"/>
    <cellStyle name="normální 5 31 2" xfId="4044" xr:uid="{F67788E2-8B9F-4DA1-BC56-F808BCE3BA13}"/>
    <cellStyle name="normální 5 32" xfId="4111" xr:uid="{E1CB5E1F-4619-448D-B2C5-EEC30C8AC43C}"/>
    <cellStyle name="normální 5 33" xfId="4264" xr:uid="{CBFB7C35-C21E-40FB-BD94-0C85802F3E65}"/>
    <cellStyle name="normální 5 34" xfId="4349" xr:uid="{4E1CB6D0-C3A7-4092-B3C6-CC1663178DF1}"/>
    <cellStyle name="normální 5 4" xfId="575" xr:uid="{00000000-0005-0000-0000-00003F020000}"/>
    <cellStyle name="normální 5 4 10" xfId="1927" xr:uid="{6DA430AE-2973-475F-B71C-5227E948D221}"/>
    <cellStyle name="normální 5 4 10 2" xfId="3585" xr:uid="{8A69C1D2-A8B0-4994-86CB-22EBEB99B95E}"/>
    <cellStyle name="normální 5 4 11" xfId="1993" xr:uid="{25876308-CBAB-4BB7-A710-F1CC99EF58CD}"/>
    <cellStyle name="normální 5 4 11 2" xfId="3651" xr:uid="{1B0B8DA0-732C-43EC-86B1-A9D9B8804F3C}"/>
    <cellStyle name="normální 5 4 12" xfId="2073" xr:uid="{4CB3E484-F183-4C25-9E4B-209F3E5F0D15}"/>
    <cellStyle name="normální 5 4 12 2" xfId="3730" xr:uid="{79EFCD2A-8DB6-4767-AD6C-ED8CC5C92A90}"/>
    <cellStyle name="normální 5 4 13" xfId="2202" xr:uid="{CAAEDED3-C6EE-4A9A-A133-E21777C5D1FC}"/>
    <cellStyle name="normální 5 4 13 2" xfId="3853" xr:uid="{F600E0E5-4473-42FD-B4D5-DFE8AD443F7D}"/>
    <cellStyle name="normální 5 4 14" xfId="2274" xr:uid="{D4575C5C-3C3B-4E95-A68C-7A381125C808}"/>
    <cellStyle name="normální 5 4 14 2" xfId="3921" xr:uid="{30163EE0-3676-41E1-BEAA-F55C55625696}"/>
    <cellStyle name="normální 5 4 15" xfId="2340" xr:uid="{91D1B34F-21F6-462C-A45D-357C24978B7B}"/>
    <cellStyle name="normální 5 4 15 2" xfId="3987" xr:uid="{3E3B7236-0DF3-41AC-BB7F-CBB62D8BA5D8}"/>
    <cellStyle name="normální 5 4 16" xfId="2406" xr:uid="{3113C24D-3306-4721-98E5-DCF2A91BA27E}"/>
    <cellStyle name="normální 5 4 16 2" xfId="4053" xr:uid="{7A9333D6-FE6C-4AC0-8AF4-CC338720C705}"/>
    <cellStyle name="normální 5 4 17" xfId="4120" xr:uid="{49E105F2-3D8E-4A28-BECE-AD8A55753C45}"/>
    <cellStyle name="normální 5 4 18" xfId="4207" xr:uid="{2D33894D-26EA-41B8-AC1B-CC5662AFEB65}"/>
    <cellStyle name="normální 5 4 19" xfId="4273" xr:uid="{D7FCF4CD-2609-4A23-B29D-CDC4D78FE43D}"/>
    <cellStyle name="normální 5 4 2" xfId="576" xr:uid="{00000000-0005-0000-0000-000040020000}"/>
    <cellStyle name="normální 5 4 2 2" xfId="1452" xr:uid="{8C0289C7-AF47-4700-ACC0-827543983BF1}"/>
    <cellStyle name="normální 5 4 2 2 2" xfId="3113" xr:uid="{0515B374-EDCA-4B3A-BE0B-09857FB517CA}"/>
    <cellStyle name="normální 5 4 2 3" xfId="2489" xr:uid="{A4174134-90B6-4EDB-B019-9F058157F8CC}"/>
    <cellStyle name="normální 5 4 20" xfId="4358" xr:uid="{12D8D7B4-780B-4B80-A2CF-DD89C7E7B68F}"/>
    <cellStyle name="normální 5 4 3" xfId="933" xr:uid="{AE7A7344-2412-4CAC-A6A7-0EBD46917C71}"/>
    <cellStyle name="normální 5 4 3 2" xfId="1518" xr:uid="{AC41B2C2-76F3-4140-8769-5A1FFF2C2C2F}"/>
    <cellStyle name="normální 5 4 3 2 2" xfId="3179" xr:uid="{E2B9ECC1-E4D7-41D4-AB81-9193F150E573}"/>
    <cellStyle name="normální 5 4 3 3" xfId="2639" xr:uid="{C18649CB-3B11-46EA-B656-E0B92B5E8A7C}"/>
    <cellStyle name="normální 5 4 4" xfId="999" xr:uid="{318C8617-9EB7-49DA-8300-FB24AA145ED9}"/>
    <cellStyle name="normální 5 4 4 2" xfId="1584" xr:uid="{E349B8E0-BF4B-45F5-8C32-FE40D04D019A}"/>
    <cellStyle name="normální 5 4 4 2 2" xfId="3245" xr:uid="{DD3AC591-F2EA-474E-BBF1-982B17799DB1}"/>
    <cellStyle name="normální 5 4 4 3" xfId="2705" xr:uid="{D57BBF1D-743C-4242-B0BB-6146600A2AF7}"/>
    <cellStyle name="normální 5 4 5" xfId="1082" xr:uid="{D83454FE-33F4-43F1-B224-35B0284F7001}"/>
    <cellStyle name="normální 5 4 5 2" xfId="1656" xr:uid="{A7C595A6-AC92-4D21-8D47-2D46574F820F}"/>
    <cellStyle name="normální 5 4 5 2 2" xfId="3315" xr:uid="{0E62D2D5-704E-44ED-8711-7E22CB0DA1ED}"/>
    <cellStyle name="normální 5 4 5 3" xfId="2775" xr:uid="{A8AB89A0-622E-4BBF-A3D9-0F04FC805B1C}"/>
    <cellStyle name="normální 5 4 6" xfId="1151" xr:uid="{79845B00-025C-4060-A327-F104C3D74060}"/>
    <cellStyle name="normální 5 4 6 2" xfId="1725" xr:uid="{F3BED719-6BD2-472D-B79B-3232E05EF6CA}"/>
    <cellStyle name="normální 5 4 6 2 2" xfId="3384" xr:uid="{CFC7ED13-964F-489C-A1ED-39CD665AE8F8}"/>
    <cellStyle name="normální 5 4 6 3" xfId="2844" xr:uid="{216060DA-5FA8-4A9B-8361-C5321AFA9D93}"/>
    <cellStyle name="normální 5 4 7" xfId="1218" xr:uid="{1174A5F7-EE70-4E48-ACA8-C005EB943DE4}"/>
    <cellStyle name="normální 5 4 7 2" xfId="1792" xr:uid="{982BA614-51CA-451A-9AB9-EA3D074380FA}"/>
    <cellStyle name="normální 5 4 7 2 2" xfId="3450" xr:uid="{33366568-2077-4E54-9885-59A7846B74E8}"/>
    <cellStyle name="normální 5 4 7 3" xfId="2910" xr:uid="{1EF164AB-7CCF-4B8F-9B12-1C0005C60E95}"/>
    <cellStyle name="normální 5 4 8" xfId="1284" xr:uid="{5A0E1205-CDD8-4256-849E-5C1E1D2C19F3}"/>
    <cellStyle name="normální 5 4 8 2" xfId="1858" xr:uid="{C0A8BFBC-20BB-4C9C-84D9-14B837B9B902}"/>
    <cellStyle name="normální 5 4 8 2 2" xfId="3516" xr:uid="{378C8140-0336-4A1D-9140-0CF4606ACDC7}"/>
    <cellStyle name="normální 5 4 8 3" xfId="2976" xr:uid="{84584167-A476-48B9-BD07-92D002A8FB85}"/>
    <cellStyle name="normální 5 4 9" xfId="1404" xr:uid="{A6B079AD-5B28-477F-8E86-D51E92E21604}"/>
    <cellStyle name="normální 5 4 9 2" xfId="3065" xr:uid="{009DAC13-B133-4FD6-95E6-C443A05FADB2}"/>
    <cellStyle name="normální 5 5" xfId="577" xr:uid="{00000000-0005-0000-0000-000041020000}"/>
    <cellStyle name="normální 5 5 10" xfId="1928" xr:uid="{2ADDA575-93A2-42B6-B4E4-5BAD0649F863}"/>
    <cellStyle name="normální 5 5 10 2" xfId="3586" xr:uid="{4A54302D-0D16-4018-B502-2B4A0B23E884}"/>
    <cellStyle name="normální 5 5 11" xfId="1994" xr:uid="{F78B2A85-2C2F-4D95-9200-F7EBFB60973D}"/>
    <cellStyle name="normální 5 5 11 2" xfId="3652" xr:uid="{7C3A3B17-E28D-4FDC-AEAE-D4F461EAFCFB}"/>
    <cellStyle name="normální 5 5 12" xfId="2074" xr:uid="{4A0A8249-9592-492E-AEE0-EA8BD35CA389}"/>
    <cellStyle name="normální 5 5 12 2" xfId="3731" xr:uid="{3A2C6CFE-C632-4C77-A912-C7DC32AA5080}"/>
    <cellStyle name="normální 5 5 13" xfId="2203" xr:uid="{F508F8D5-A5A9-4E98-90F8-ABDFAF1BE344}"/>
    <cellStyle name="normální 5 5 13 2" xfId="3854" xr:uid="{0ABAB31D-0CAC-47C0-AF67-1C3E98482F28}"/>
    <cellStyle name="normální 5 5 14" xfId="2275" xr:uid="{C3FEFF0D-1595-458B-967F-38A32099AD95}"/>
    <cellStyle name="normální 5 5 14 2" xfId="3922" xr:uid="{39EA1A21-7120-47CC-9140-C7A1725DFC6E}"/>
    <cellStyle name="normální 5 5 15" xfId="2341" xr:uid="{00D47278-17E7-45F7-8A7F-BE0EB7F221F7}"/>
    <cellStyle name="normální 5 5 15 2" xfId="3988" xr:uid="{BD4C9FA9-81E6-45DC-B07B-77CDF9EEFA04}"/>
    <cellStyle name="normální 5 5 16" xfId="2407" xr:uid="{E94EDB5E-D1F5-461B-9DAB-422AEC609CAD}"/>
    <cellStyle name="normální 5 5 16 2" xfId="4054" xr:uid="{5E542894-8535-4280-BC4F-99797421186E}"/>
    <cellStyle name="normální 5 5 17" xfId="4121" xr:uid="{C3E8D668-3AC4-4FB6-AC47-8F91909EC9C6}"/>
    <cellStyle name="normální 5 5 18" xfId="4208" xr:uid="{B36EC0C0-A8BF-4618-A8D0-381D9732F7C2}"/>
    <cellStyle name="normální 5 5 19" xfId="4274" xr:uid="{A895BEBA-B3A3-4F3F-AC7F-681E4905DBA0}"/>
    <cellStyle name="normální 5 5 2" xfId="578" xr:uid="{00000000-0005-0000-0000-000042020000}"/>
    <cellStyle name="normální 5 5 2 2" xfId="1453" xr:uid="{EA630EFC-26DB-4D92-B398-4DBFBF83843C}"/>
    <cellStyle name="normální 5 5 2 2 2" xfId="3114" xr:uid="{08FBA7B4-3D49-411D-8F42-14179DE7BD4A}"/>
    <cellStyle name="normální 5 5 2 3" xfId="2490" xr:uid="{617D960A-22B6-4C66-8BDD-7F7D4ACC2366}"/>
    <cellStyle name="normální 5 5 20" xfId="4359" xr:uid="{BCF35FA8-CE49-4809-8314-3EF45A179553}"/>
    <cellStyle name="normální 5 5 3" xfId="934" xr:uid="{F0BED513-912E-4F1C-9C4F-DE4F2499EFF6}"/>
    <cellStyle name="normální 5 5 3 2" xfId="1519" xr:uid="{F37E32A1-886C-4D7B-A88E-455B93B9D972}"/>
    <cellStyle name="normální 5 5 3 2 2" xfId="3180" xr:uid="{415CC2EC-D65B-493E-96CE-CF6D4F219982}"/>
    <cellStyle name="normální 5 5 3 3" xfId="2640" xr:uid="{6A7DC4B3-57BD-499D-90EC-EC2CB37244D8}"/>
    <cellStyle name="normální 5 5 4" xfId="1000" xr:uid="{39E1A09A-42E6-4D09-A80E-248CC4873BEF}"/>
    <cellStyle name="normální 5 5 4 2" xfId="1585" xr:uid="{C1C80352-4CCD-45CB-8C19-66AE4A83F717}"/>
    <cellStyle name="normální 5 5 4 2 2" xfId="3246" xr:uid="{5767DAE3-99EE-4EE1-B78B-04D4FA8412B2}"/>
    <cellStyle name="normální 5 5 4 3" xfId="2706" xr:uid="{FFAB5542-2705-4E38-858A-EEA52D9C2FCF}"/>
    <cellStyle name="normální 5 5 5" xfId="1083" xr:uid="{43A2B4E3-2D77-4641-8F95-43C7695B838C}"/>
    <cellStyle name="normální 5 5 5 2" xfId="1657" xr:uid="{DDDA0EB5-5704-4E1F-A11D-FCEEB972FA8E}"/>
    <cellStyle name="normální 5 5 5 2 2" xfId="3316" xr:uid="{820B63CA-5726-4528-AB18-DC72266A6447}"/>
    <cellStyle name="normální 5 5 5 3" xfId="2776" xr:uid="{23BD7C27-8C1A-43E7-9B58-28B10EACE5DA}"/>
    <cellStyle name="normální 5 5 6" xfId="1152" xr:uid="{718C8203-404C-4741-9C23-C43668717DC9}"/>
    <cellStyle name="normální 5 5 6 2" xfId="1726" xr:uid="{68C1FAD7-46B1-43B4-BD55-AF13062AF562}"/>
    <cellStyle name="normální 5 5 6 2 2" xfId="3385" xr:uid="{CC7E7E17-656B-42F9-A486-D4215B5619C8}"/>
    <cellStyle name="normální 5 5 6 3" xfId="2845" xr:uid="{E25A175B-610F-4405-BA74-91900847113C}"/>
    <cellStyle name="normální 5 5 7" xfId="1219" xr:uid="{FCFE1113-A3E6-4204-A0B5-D74334E603A5}"/>
    <cellStyle name="normální 5 5 7 2" xfId="1793" xr:uid="{5A7CDD9C-4B33-499D-9F35-98CB3DDBDFB3}"/>
    <cellStyle name="normální 5 5 7 2 2" xfId="3451" xr:uid="{A2CB7F7D-D92C-4805-B599-584119E7B06B}"/>
    <cellStyle name="normální 5 5 7 3" xfId="2911" xr:uid="{42415A5B-8170-4051-AF88-5817324B8428}"/>
    <cellStyle name="normální 5 5 8" xfId="1285" xr:uid="{541924C0-D3B7-40CB-A30A-A479F68D3C4D}"/>
    <cellStyle name="normální 5 5 8 2" xfId="1859" xr:uid="{5A128C5C-EF94-4B79-9D0F-189AB6C1686E}"/>
    <cellStyle name="normální 5 5 8 2 2" xfId="3517" xr:uid="{74698BAF-B5B5-47F7-B9E3-666BEB04BDEF}"/>
    <cellStyle name="normální 5 5 8 3" xfId="2977" xr:uid="{7D4574DF-B07F-4CC8-87A5-902B4E63E116}"/>
    <cellStyle name="normální 5 5 9" xfId="1405" xr:uid="{F150A3AB-5C39-4DC5-9821-89071EC0F6F1}"/>
    <cellStyle name="normální 5 5 9 2" xfId="3066" xr:uid="{28156A47-3570-4558-BC41-D218A3C46F29}"/>
    <cellStyle name="normální 5 6" xfId="579" xr:uid="{00000000-0005-0000-0000-000043020000}"/>
    <cellStyle name="normální 5 6 10" xfId="1929" xr:uid="{07513EA2-26BD-457F-956F-6109DB31CD89}"/>
    <cellStyle name="normální 5 6 10 2" xfId="3587" xr:uid="{3E94EF2B-14F7-4872-9C14-DBE89BE539C1}"/>
    <cellStyle name="normální 5 6 11" xfId="1995" xr:uid="{A08C703F-CBFD-4850-A702-5A0B2BE93D6A}"/>
    <cellStyle name="normální 5 6 11 2" xfId="3653" xr:uid="{2CEBBFAF-259D-4736-BB05-B57A350DAC28}"/>
    <cellStyle name="normální 5 6 12" xfId="2075" xr:uid="{360C0504-222D-4620-893A-B84D094CE8FC}"/>
    <cellStyle name="normální 5 6 12 2" xfId="3732" xr:uid="{4DC24327-4FA2-4465-B87C-3A3D0BF64E2C}"/>
    <cellStyle name="normální 5 6 13" xfId="2204" xr:uid="{854105C7-6D16-45C2-A698-A2A7E4575796}"/>
    <cellStyle name="normální 5 6 13 2" xfId="3855" xr:uid="{A31BCB50-E995-496C-94A8-1845DAE89B40}"/>
    <cellStyle name="normální 5 6 14" xfId="2276" xr:uid="{A2AD8B81-6C90-409D-9640-6F7FEBD36F4F}"/>
    <cellStyle name="normální 5 6 14 2" xfId="3923" xr:uid="{B9291C2F-3335-42E8-9572-F210750C1B71}"/>
    <cellStyle name="normální 5 6 15" xfId="2342" xr:uid="{F3017B26-FB6D-4B32-B74E-6EA51695B29C}"/>
    <cellStyle name="normální 5 6 15 2" xfId="3989" xr:uid="{63834C75-0F2A-42E5-ACC4-AB074FBF6824}"/>
    <cellStyle name="normální 5 6 16" xfId="2408" xr:uid="{43200A97-E981-43E9-9D12-D82B092D0BD2}"/>
    <cellStyle name="normální 5 6 16 2" xfId="4055" xr:uid="{7D6A690D-62FF-4CE4-AEA4-5C38937C281A}"/>
    <cellStyle name="normální 5 6 17" xfId="4122" xr:uid="{934CCC42-3E67-4B09-8A30-D6BB1B49C480}"/>
    <cellStyle name="normální 5 6 18" xfId="4209" xr:uid="{8D13748C-60FF-4E18-BBEB-826A3B11F05F}"/>
    <cellStyle name="normální 5 6 19" xfId="4275" xr:uid="{E31DB4CD-C986-4D0A-9857-E05B387063DA}"/>
    <cellStyle name="normální 5 6 2" xfId="580" xr:uid="{00000000-0005-0000-0000-000044020000}"/>
    <cellStyle name="normální 5 6 2 2" xfId="1454" xr:uid="{F1D9A48B-C241-4A0A-8882-92D39E8AFB2E}"/>
    <cellStyle name="normální 5 6 2 2 2" xfId="3115" xr:uid="{2DAD7DB7-A39C-4B5C-96C4-D236054E32EE}"/>
    <cellStyle name="normální 5 6 2 3" xfId="2491" xr:uid="{9D48F26B-9352-4FF4-A5A8-C397921CCE94}"/>
    <cellStyle name="normální 5 6 20" xfId="4360" xr:uid="{E6950F45-0029-4383-A6A7-C186F897CEAE}"/>
    <cellStyle name="normální 5 6 3" xfId="935" xr:uid="{059DC279-83E8-4898-A195-46FD79C9481D}"/>
    <cellStyle name="normální 5 6 3 2" xfId="1520" xr:uid="{23E52F4F-BD7E-4EFA-83D1-B9624846F0ED}"/>
    <cellStyle name="normální 5 6 3 2 2" xfId="3181" xr:uid="{D52DAC1B-356B-401C-8744-3DBFFBC7DDFE}"/>
    <cellStyle name="normální 5 6 3 3" xfId="2641" xr:uid="{03BD4A7D-5612-4598-B3DB-4439DEE7D454}"/>
    <cellStyle name="normální 5 6 4" xfId="1001" xr:uid="{D63E8813-F417-49FF-ACB5-996298C3A08C}"/>
    <cellStyle name="normální 5 6 4 2" xfId="1586" xr:uid="{AD437033-ECCA-4DD7-B30B-4F5A7F0C8408}"/>
    <cellStyle name="normální 5 6 4 2 2" xfId="3247" xr:uid="{251EF8B3-6443-4C2B-87E5-2915A15D813C}"/>
    <cellStyle name="normální 5 6 4 3" xfId="2707" xr:uid="{0F21B9C2-467D-47A4-B300-ECC5DC5B8A15}"/>
    <cellStyle name="normální 5 6 5" xfId="1084" xr:uid="{318C88A4-AA45-44CA-B1FF-0DFD522B9994}"/>
    <cellStyle name="normální 5 6 5 2" xfId="1658" xr:uid="{9E4655DE-5EE4-4F28-A46A-AE661EF14372}"/>
    <cellStyle name="normální 5 6 5 2 2" xfId="3317" xr:uid="{58702164-F66E-4736-98F7-9627FEA1E707}"/>
    <cellStyle name="normální 5 6 5 3" xfId="2777" xr:uid="{24BB8709-A579-4CAF-BEE2-EF4B6C366BCB}"/>
    <cellStyle name="normální 5 6 6" xfId="1153" xr:uid="{5F6ECA58-92E5-402D-A71B-981E9DDB9F12}"/>
    <cellStyle name="normální 5 6 6 2" xfId="1727" xr:uid="{4FF77DA9-88E9-461A-A72F-B021FA3A8C9A}"/>
    <cellStyle name="normální 5 6 6 2 2" xfId="3386" xr:uid="{406008BB-79B3-4504-B00E-B931C8B1C550}"/>
    <cellStyle name="normální 5 6 6 3" xfId="2846" xr:uid="{A945E825-C619-401C-B6A1-AC22D326B790}"/>
    <cellStyle name="normální 5 6 7" xfId="1220" xr:uid="{997B7D98-50F6-4C0C-B787-986E2E29CD72}"/>
    <cellStyle name="normální 5 6 7 2" xfId="1794" xr:uid="{4DDF1B4B-4BFE-4B7B-A434-173A11284BE0}"/>
    <cellStyle name="normální 5 6 7 2 2" xfId="3452" xr:uid="{FFE0D5FD-D9AB-40C4-BE44-851A75D6570E}"/>
    <cellStyle name="normální 5 6 7 3" xfId="2912" xr:uid="{311E8FE5-301A-465D-986F-EB384F7EA4E0}"/>
    <cellStyle name="normální 5 6 8" xfId="1286" xr:uid="{7A04B7ED-34F1-449D-B515-A7BCA231D2FF}"/>
    <cellStyle name="normální 5 6 8 2" xfId="1860" xr:uid="{25E47B96-28BE-4613-AB81-7EC7259B1159}"/>
    <cellStyle name="normální 5 6 8 2 2" xfId="3518" xr:uid="{6E073809-CE22-4B0C-9A80-70F944A24D3C}"/>
    <cellStyle name="normální 5 6 8 3" xfId="2978" xr:uid="{3A391DB6-408E-4076-883B-BEAA0E3364EC}"/>
    <cellStyle name="normální 5 6 9" xfId="1406" xr:uid="{D63064D0-AB58-45D8-A739-8B1FBDDB1B78}"/>
    <cellStyle name="normální 5 6 9 2" xfId="3067" xr:uid="{4FBBAB5F-A503-434D-9E8B-F33506317E3E}"/>
    <cellStyle name="normální 5 7" xfId="581" xr:uid="{00000000-0005-0000-0000-000045020000}"/>
    <cellStyle name="normální 5 7 10" xfId="1930" xr:uid="{726428B3-CFC4-4D76-AC07-C4A1DF0AE362}"/>
    <cellStyle name="normální 5 7 10 2" xfId="3588" xr:uid="{06CF2CD8-F861-414A-9409-5F5C4E5845EB}"/>
    <cellStyle name="normální 5 7 11" xfId="1996" xr:uid="{441C7A8E-E7C6-4660-9AA9-3A96A151D0F4}"/>
    <cellStyle name="normální 5 7 11 2" xfId="3654" xr:uid="{19A4E991-44E2-458E-92BA-1637952134E5}"/>
    <cellStyle name="normální 5 7 12" xfId="2076" xr:uid="{ECA52368-D202-4316-BDE0-FE237D753AB5}"/>
    <cellStyle name="normální 5 7 12 2" xfId="3733" xr:uid="{6BA01CF6-3F2E-475E-B8F5-3EB8FF73A047}"/>
    <cellStyle name="normální 5 7 13" xfId="2205" xr:uid="{58CD8ED5-F744-45E2-BFB4-F69B9F45D711}"/>
    <cellStyle name="normální 5 7 13 2" xfId="3856" xr:uid="{CC29FE76-404E-4D6A-9433-9414AA642816}"/>
    <cellStyle name="normální 5 7 14" xfId="2277" xr:uid="{2D59FB0B-AB35-4675-8B91-E97173CDDD64}"/>
    <cellStyle name="normální 5 7 14 2" xfId="3924" xr:uid="{76E45C0B-E81C-4188-B283-C7390B68B140}"/>
    <cellStyle name="normální 5 7 15" xfId="2343" xr:uid="{33246B2C-F024-4D9C-AC59-E6DD7C4E235C}"/>
    <cellStyle name="normální 5 7 15 2" xfId="3990" xr:uid="{32D9D718-3B43-4FBC-9AD5-CDA91617F667}"/>
    <cellStyle name="normální 5 7 16" xfId="2409" xr:uid="{B0EF89D6-ABFB-4C53-BF39-22C5C04ECE2E}"/>
    <cellStyle name="normální 5 7 16 2" xfId="4056" xr:uid="{B481BB6A-38BD-4017-99EA-D66C8AB20687}"/>
    <cellStyle name="normální 5 7 17" xfId="4123" xr:uid="{A913873F-2C88-443B-87EB-519F549BBC2A}"/>
    <cellStyle name="normální 5 7 18" xfId="4210" xr:uid="{D0CBB902-DA7F-4265-99F0-B5BB4EA5A55E}"/>
    <cellStyle name="normální 5 7 19" xfId="4276" xr:uid="{FFD8B7D5-759D-41EB-8EDC-AB5F38DBFEA2}"/>
    <cellStyle name="normální 5 7 2" xfId="582" xr:uid="{00000000-0005-0000-0000-000046020000}"/>
    <cellStyle name="normální 5 7 2 2" xfId="1455" xr:uid="{00FDCD69-898B-477E-BF73-B8069B9FAAAB}"/>
    <cellStyle name="normální 5 7 2 2 2" xfId="3116" xr:uid="{37498C2B-84D1-4FA9-863E-7F4A4E4D67B0}"/>
    <cellStyle name="normální 5 7 2 3" xfId="2492" xr:uid="{AA7D80B1-8915-41C1-9CFF-03FD083F6582}"/>
    <cellStyle name="normální 5 7 20" xfId="4361" xr:uid="{AB53E570-FFF3-4961-82A3-1040A986E54A}"/>
    <cellStyle name="normální 5 7 3" xfId="936" xr:uid="{DD3152C9-3AB3-4BF8-9E00-704A46C2DC95}"/>
    <cellStyle name="normální 5 7 3 2" xfId="1521" xr:uid="{9FE41F4E-B792-4E6E-A21D-109741340EEC}"/>
    <cellStyle name="normální 5 7 3 2 2" xfId="3182" xr:uid="{8358ED82-9B25-4EAD-BBD3-334F72DA2C66}"/>
    <cellStyle name="normální 5 7 3 3" xfId="2642" xr:uid="{C1C57760-A0FE-451A-BBDF-22033E71F182}"/>
    <cellStyle name="normální 5 7 4" xfId="1002" xr:uid="{129EA3D5-9E7C-47B4-A54D-829902634319}"/>
    <cellStyle name="normální 5 7 4 2" xfId="1587" xr:uid="{43334FC3-39AF-4893-B5AD-680A0A461CE6}"/>
    <cellStyle name="normální 5 7 4 2 2" xfId="3248" xr:uid="{05557548-4FF6-4DA0-986A-91A672CFCC26}"/>
    <cellStyle name="normální 5 7 4 3" xfId="2708" xr:uid="{6195AF56-0E83-4A32-B34B-BB4C37461F16}"/>
    <cellStyle name="normální 5 7 5" xfId="1085" xr:uid="{5A0A9538-69BD-488F-A315-03E1E8292CB0}"/>
    <cellStyle name="normální 5 7 5 2" xfId="1659" xr:uid="{FEA48392-8CC1-4EB0-AFE5-14E2122D52B3}"/>
    <cellStyle name="normální 5 7 5 2 2" xfId="3318" xr:uid="{A3EF3A8A-1203-4E07-B3A2-99AB2EAC95ED}"/>
    <cellStyle name="normální 5 7 5 3" xfId="2778" xr:uid="{622FE880-E06D-4228-AB0B-1CCCF99302EC}"/>
    <cellStyle name="normální 5 7 6" xfId="1154" xr:uid="{845C1D2B-FEED-4073-BBD4-04378E9071C6}"/>
    <cellStyle name="normální 5 7 6 2" xfId="1728" xr:uid="{C4745030-7179-44AA-B96D-B6C66E3AB6F8}"/>
    <cellStyle name="normální 5 7 6 2 2" xfId="3387" xr:uid="{565FAFC7-516B-4B38-A5ED-DE71982C02B4}"/>
    <cellStyle name="normální 5 7 6 3" xfId="2847" xr:uid="{56C0A07A-77A4-4EF5-80AE-11A9333E937E}"/>
    <cellStyle name="normální 5 7 7" xfId="1221" xr:uid="{486BE93F-949B-4630-8B57-0FE0D5733940}"/>
    <cellStyle name="normální 5 7 7 2" xfId="1795" xr:uid="{BC22F59E-F7F9-4F02-9E63-862539BD7FA2}"/>
    <cellStyle name="normální 5 7 7 2 2" xfId="3453" xr:uid="{D097B769-6AE4-4FA2-9962-BFDF0E51306A}"/>
    <cellStyle name="normální 5 7 7 3" xfId="2913" xr:uid="{8431293A-8F56-4AD4-B0FC-DE0D0F21DAB7}"/>
    <cellStyle name="normální 5 7 8" xfId="1287" xr:uid="{9ED59463-1F0F-4F8C-9C25-F9DDDE196890}"/>
    <cellStyle name="normální 5 7 8 2" xfId="1861" xr:uid="{B9B90A6C-BF25-4F4B-B926-7B01B2D5230F}"/>
    <cellStyle name="normální 5 7 8 2 2" xfId="3519" xr:uid="{49A1911D-C3E2-4C90-B3AE-664E625FDCC5}"/>
    <cellStyle name="normální 5 7 8 3" xfId="2979" xr:uid="{B6CE6240-3552-4663-95F3-373105E4799A}"/>
    <cellStyle name="normální 5 7 9" xfId="1407" xr:uid="{F545A4E3-C15D-48B3-B773-650A376214DB}"/>
    <cellStyle name="normální 5 7 9 2" xfId="3068" xr:uid="{AEE1CF1D-E3CB-420C-A927-489C23EE646C}"/>
    <cellStyle name="normální 5 8" xfId="583" xr:uid="{00000000-0005-0000-0000-000047020000}"/>
    <cellStyle name="normální 5 8 10" xfId="1931" xr:uid="{79930D36-E298-4C65-89AF-4E1466BC5032}"/>
    <cellStyle name="normální 5 8 10 2" xfId="3589" xr:uid="{A5722335-7AC0-4560-9121-659E54B1A479}"/>
    <cellStyle name="normální 5 8 11" xfId="1997" xr:uid="{57079162-0112-4F26-B290-89907D1C03A6}"/>
    <cellStyle name="normální 5 8 11 2" xfId="3655" xr:uid="{8B8C1114-4B5C-40C6-AA32-78BCA7CB048A}"/>
    <cellStyle name="normální 5 8 12" xfId="2077" xr:uid="{6229844E-61FE-4179-A285-C3A8267B0E41}"/>
    <cellStyle name="normální 5 8 12 2" xfId="3734" xr:uid="{1BD384A8-3B3C-420E-A7D3-0A49A5244CD2}"/>
    <cellStyle name="normální 5 8 13" xfId="2206" xr:uid="{E1BE6C7A-46A2-425B-B250-2CEBFFC72421}"/>
    <cellStyle name="normální 5 8 13 2" xfId="3857" xr:uid="{B3E987D0-06C1-4C30-A1E7-6004B7FA60D4}"/>
    <cellStyle name="normální 5 8 14" xfId="2278" xr:uid="{4A5EC455-3A21-4D20-A382-1BA6426B117A}"/>
    <cellStyle name="normální 5 8 14 2" xfId="3925" xr:uid="{52E02340-E688-4A8D-BCEF-310B44302DE2}"/>
    <cellStyle name="normální 5 8 15" xfId="2344" xr:uid="{94988609-20E2-46C9-844E-FB09E4D63AC6}"/>
    <cellStyle name="normální 5 8 15 2" xfId="3991" xr:uid="{96208EC5-9F4C-4F18-BCC6-3AFF372E71BC}"/>
    <cellStyle name="normální 5 8 16" xfId="2410" xr:uid="{A13A2FC6-CD09-4F8F-AE17-FD0B0EAD6DCB}"/>
    <cellStyle name="normální 5 8 16 2" xfId="4057" xr:uid="{F6B753B3-675D-4EC0-8AEE-E03802CF3509}"/>
    <cellStyle name="normální 5 8 17" xfId="4124" xr:uid="{ECDBE755-A7DB-4CD5-9B93-102F2F171898}"/>
    <cellStyle name="normální 5 8 18" xfId="4211" xr:uid="{2E029422-B9F9-4334-878C-377C3FE16A72}"/>
    <cellStyle name="normální 5 8 19" xfId="4277" xr:uid="{EA6D253B-B50C-4C07-B16D-1106507C7787}"/>
    <cellStyle name="normální 5 8 2" xfId="584" xr:uid="{00000000-0005-0000-0000-000048020000}"/>
    <cellStyle name="normální 5 8 2 2" xfId="1456" xr:uid="{30CCF058-49FF-4151-A9C7-22FDAB92B549}"/>
    <cellStyle name="normální 5 8 2 2 2" xfId="3117" xr:uid="{34564825-E53C-4B50-AE7F-A68B78C4EDE3}"/>
    <cellStyle name="normální 5 8 2 3" xfId="2493" xr:uid="{33FD1B35-D6ED-4C33-B13C-31774FA936E2}"/>
    <cellStyle name="normální 5 8 20" xfId="4362" xr:uid="{DC5C2D18-E4FF-4697-82C7-CF9AD5210DB9}"/>
    <cellStyle name="normální 5 8 3" xfId="937" xr:uid="{3B8138EC-E0A7-4249-A044-54F844A15726}"/>
    <cellStyle name="normální 5 8 3 2" xfId="1522" xr:uid="{2E5D7358-F6C4-474F-A27C-FB65607F9EEF}"/>
    <cellStyle name="normální 5 8 3 2 2" xfId="3183" xr:uid="{BD85E827-8134-4979-A5B2-2F8BD84EA293}"/>
    <cellStyle name="normální 5 8 3 3" xfId="2643" xr:uid="{F8C92461-4D67-48CD-9383-6D4FFA00C94B}"/>
    <cellStyle name="normální 5 8 4" xfId="1003" xr:uid="{176C4C9A-9A16-4F35-8BB8-242B16DFD348}"/>
    <cellStyle name="normální 5 8 4 2" xfId="1588" xr:uid="{1B5523A3-CED7-460D-9A31-4CB08EC00CFB}"/>
    <cellStyle name="normální 5 8 4 2 2" xfId="3249" xr:uid="{EA32DA00-3B4C-42E5-8158-95346B61C3D0}"/>
    <cellStyle name="normální 5 8 4 3" xfId="2709" xr:uid="{D8E16891-F2F6-4AD3-9A19-F81755CEC4FA}"/>
    <cellStyle name="normální 5 8 5" xfId="1086" xr:uid="{23FB0E9E-D715-4E66-B1E8-E7CC68024C36}"/>
    <cellStyle name="normální 5 8 5 2" xfId="1660" xr:uid="{6325072E-89A3-41A7-A1FD-7BB9A0811D95}"/>
    <cellStyle name="normální 5 8 5 2 2" xfId="3319" xr:uid="{5760B2F9-1CE2-4B2C-B2E6-6C083223F13F}"/>
    <cellStyle name="normální 5 8 5 3" xfId="2779" xr:uid="{6BFEE762-484B-4A2C-AB5F-B84285E1AF97}"/>
    <cellStyle name="normální 5 8 6" xfId="1155" xr:uid="{A22FABA2-7E71-4697-B6CF-96063D9567A6}"/>
    <cellStyle name="normální 5 8 6 2" xfId="1729" xr:uid="{DD91C037-BA79-4DE4-B5DD-4F0A62A9FE76}"/>
    <cellStyle name="normální 5 8 6 2 2" xfId="3388" xr:uid="{9F6D9D1B-3317-48F1-B7A5-829899C20030}"/>
    <cellStyle name="normální 5 8 6 3" xfId="2848" xr:uid="{C4091C0C-39ED-4CF7-A8CA-BD4390666FFB}"/>
    <cellStyle name="normální 5 8 7" xfId="1222" xr:uid="{BC86C2F3-1126-44EF-9A38-55518238A49F}"/>
    <cellStyle name="normální 5 8 7 2" xfId="1796" xr:uid="{684BC346-3941-4EF8-B93A-6F21EC63A601}"/>
    <cellStyle name="normální 5 8 7 2 2" xfId="3454" xr:uid="{3AA03631-71E0-4DA9-9520-94894C1A893B}"/>
    <cellStyle name="normální 5 8 7 3" xfId="2914" xr:uid="{CC384CB6-8A87-48F3-9ABE-7E138FCEF202}"/>
    <cellStyle name="normální 5 8 8" xfId="1288" xr:uid="{60A4F540-7118-48D1-987B-EB8FEA7F10A8}"/>
    <cellStyle name="normální 5 8 8 2" xfId="1862" xr:uid="{5F3FB1F2-5C92-4A81-A62A-5D1429E6C003}"/>
    <cellStyle name="normální 5 8 8 2 2" xfId="3520" xr:uid="{5FA652B7-9B2C-4F39-97B1-924EDB388872}"/>
    <cellStyle name="normální 5 8 8 3" xfId="2980" xr:uid="{4DDCD511-2E2D-4CCB-A59E-E55648B3FB51}"/>
    <cellStyle name="normální 5 8 9" xfId="1408" xr:uid="{85628B8B-C09D-4449-846E-D35F0391A26F}"/>
    <cellStyle name="normální 5 8 9 2" xfId="3069" xr:uid="{175F21B3-BB1A-4FA8-AA7D-3A93A6B2313F}"/>
    <cellStyle name="normální 5 9" xfId="585" xr:uid="{00000000-0005-0000-0000-000049020000}"/>
    <cellStyle name="normální 5 9 10" xfId="1932" xr:uid="{CB5C561E-4096-4D35-8C2F-AAFCAB666197}"/>
    <cellStyle name="normální 5 9 10 2" xfId="3590" xr:uid="{9978CD3F-2BB6-4B7E-832A-AB1015B40BAE}"/>
    <cellStyle name="normální 5 9 11" xfId="1998" xr:uid="{92DF7EBF-CB02-4455-832C-9F76F0AE332E}"/>
    <cellStyle name="normální 5 9 11 2" xfId="3656" xr:uid="{F71FD072-A60F-4980-A0C8-199C2B37E18C}"/>
    <cellStyle name="normální 5 9 12" xfId="2078" xr:uid="{A31D42AE-F61D-4E4F-B654-7DCE9A3D641C}"/>
    <cellStyle name="normální 5 9 12 2" xfId="3735" xr:uid="{5910F24E-387A-410F-81BF-0F47AB4D55A6}"/>
    <cellStyle name="normální 5 9 13" xfId="2207" xr:uid="{6DD801E6-A9C6-404F-8187-FB7B1C87CA54}"/>
    <cellStyle name="normální 5 9 13 2" xfId="3858" xr:uid="{F97B0E65-EEE0-4B69-AA2F-047660011F7F}"/>
    <cellStyle name="normální 5 9 14" xfId="2279" xr:uid="{BE4019D3-35C9-43D4-8935-4B3E60723C3D}"/>
    <cellStyle name="normální 5 9 14 2" xfId="3926" xr:uid="{BFFE86FF-8E66-4D35-A74A-754A452928C5}"/>
    <cellStyle name="normální 5 9 15" xfId="2345" xr:uid="{9C8C2233-5CF3-4A49-A81D-04084F9EED82}"/>
    <cellStyle name="normální 5 9 15 2" xfId="3992" xr:uid="{5F7A297B-80EE-4697-8BCE-20897D09A7E7}"/>
    <cellStyle name="normální 5 9 16" xfId="2411" xr:uid="{767F66CA-D1B0-4286-B913-5D6688E6108C}"/>
    <cellStyle name="normální 5 9 16 2" xfId="4058" xr:uid="{DA434929-1612-4294-B872-573D7008B723}"/>
    <cellStyle name="normální 5 9 17" xfId="4125" xr:uid="{BFBC3477-CB72-40A3-B8B8-503396E0665E}"/>
    <cellStyle name="normální 5 9 18" xfId="4212" xr:uid="{C03AAD8D-4F9C-4304-9D76-C97254031BEE}"/>
    <cellStyle name="normální 5 9 19" xfId="4278" xr:uid="{DE2B776D-ACF2-4578-B5C2-5EB27F91378D}"/>
    <cellStyle name="normální 5 9 2" xfId="586" xr:uid="{00000000-0005-0000-0000-00004A020000}"/>
    <cellStyle name="normální 5 9 2 2" xfId="1457" xr:uid="{66A77DA0-B290-4870-9D28-ABB1B47B03B4}"/>
    <cellStyle name="normální 5 9 2 2 2" xfId="3118" xr:uid="{540117E3-DBCE-4C11-BC09-AD55FAC38669}"/>
    <cellStyle name="normální 5 9 2 3" xfId="2494" xr:uid="{5EFC4A4E-FCDC-4C7C-8E28-790EAE4A2183}"/>
    <cellStyle name="normální 5 9 20" xfId="4363" xr:uid="{736DDFA0-3BA8-4B32-A0BC-DABB5FEFAABE}"/>
    <cellStyle name="normální 5 9 3" xfId="938" xr:uid="{D5B147F9-3B7A-470B-8971-12D7A3890C09}"/>
    <cellStyle name="normální 5 9 3 2" xfId="1523" xr:uid="{DBE4455B-A1E4-4B14-B19A-F21550800C5A}"/>
    <cellStyle name="normální 5 9 3 2 2" xfId="3184" xr:uid="{29DE496A-C147-4018-B173-A9BAFEFD1FC0}"/>
    <cellStyle name="normální 5 9 3 3" xfId="2644" xr:uid="{09D4F65F-8062-4E9C-A499-640E48742C07}"/>
    <cellStyle name="normální 5 9 4" xfId="1004" xr:uid="{BCB13437-B7C2-4CB9-9171-1177234374C0}"/>
    <cellStyle name="normální 5 9 4 2" xfId="1589" xr:uid="{A97C7137-93B5-4408-914E-C0CC9088464F}"/>
    <cellStyle name="normální 5 9 4 2 2" xfId="3250" xr:uid="{DDE4B456-F87C-403A-8996-7B37EF196171}"/>
    <cellStyle name="normální 5 9 4 3" xfId="2710" xr:uid="{6E5847EF-CE67-472A-AC05-F86FD5C39589}"/>
    <cellStyle name="normální 5 9 5" xfId="1087" xr:uid="{76B137AB-5EED-4014-AF2F-7E30BC7AD055}"/>
    <cellStyle name="normální 5 9 5 2" xfId="1661" xr:uid="{95DD49F5-2280-4646-939F-82F320BB4F70}"/>
    <cellStyle name="normální 5 9 5 2 2" xfId="3320" xr:uid="{C7C71D59-0C80-400C-846B-1183591075D3}"/>
    <cellStyle name="normální 5 9 5 3" xfId="2780" xr:uid="{DD7ECFDA-6824-407D-954B-3D0BABD9C107}"/>
    <cellStyle name="normální 5 9 6" xfId="1156" xr:uid="{4E48633C-074D-4204-A65C-835AA8B37EB4}"/>
    <cellStyle name="normální 5 9 6 2" xfId="1730" xr:uid="{2DE55991-D99E-458A-AEC9-C9D0E93ECBF2}"/>
    <cellStyle name="normální 5 9 6 2 2" xfId="3389" xr:uid="{573B5688-23A9-434A-8463-F709F166C695}"/>
    <cellStyle name="normální 5 9 6 3" xfId="2849" xr:uid="{C37A59B6-BD95-40F9-8474-3E2E474B7626}"/>
    <cellStyle name="normální 5 9 7" xfId="1223" xr:uid="{E11204AD-FCAA-462B-8661-37CDFC5C6869}"/>
    <cellStyle name="normální 5 9 7 2" xfId="1797" xr:uid="{B3244DAC-F0CD-4F72-99AD-5CDB4489F722}"/>
    <cellStyle name="normální 5 9 7 2 2" xfId="3455" xr:uid="{5FB386CA-F501-4CAC-AEDE-408D5CC5A320}"/>
    <cellStyle name="normální 5 9 7 3" xfId="2915" xr:uid="{220D76F7-B8E8-4EB2-BF4D-7DDA244EFE47}"/>
    <cellStyle name="normální 5 9 8" xfId="1289" xr:uid="{88C68563-9D8D-451E-A505-F1D01CE7EBCC}"/>
    <cellStyle name="normální 5 9 8 2" xfId="1863" xr:uid="{DA9E8526-CD1B-4D56-BDE9-F1E6B6CA989C}"/>
    <cellStyle name="normální 5 9 8 2 2" xfId="3521" xr:uid="{C15B7088-716C-40D4-801B-50AC0709265A}"/>
    <cellStyle name="normální 5 9 8 3" xfId="2981" xr:uid="{30541693-D3F2-4383-B3B1-B4AA52556CE3}"/>
    <cellStyle name="normální 5 9 9" xfId="1409" xr:uid="{A556054B-48AA-47B3-AA51-1D6790D4E41A}"/>
    <cellStyle name="normální 5 9 9 2" xfId="3070" xr:uid="{37B5E1C3-C7FC-4B33-8555-B0FFE6D561CF}"/>
    <cellStyle name="Normální 50" xfId="1318" xr:uid="{5A6C16FF-78F6-4EB4-908F-A2F39E1697B4}"/>
    <cellStyle name="Normální 51" xfId="1421" xr:uid="{C05347C0-3B91-4680-B440-D5D7C4918B31}"/>
    <cellStyle name="Normální 51 2" xfId="3082" xr:uid="{FA844236-04D2-418F-B38B-0410755A23DE}"/>
    <cellStyle name="Normální 52" xfId="2010" xr:uid="{EF0151EB-D1CD-42A6-8D79-5092FC685D8F}"/>
    <cellStyle name="Normální 52 2" xfId="3668" xr:uid="{0D8C4B45-55F5-4312-8D74-F11622AE3223}"/>
    <cellStyle name="Normální 53" xfId="2219" xr:uid="{B3C8044D-E8F0-4FB3-A20A-DEC474BCFBE3}"/>
    <cellStyle name="Normální 53 2" xfId="3870" xr:uid="{FDE2B7D0-BC8B-4ABF-BA18-4FE550A8BAD5}"/>
    <cellStyle name="Normální 54" xfId="2220" xr:uid="{C30004FF-1D59-4D23-99A3-25F1032A6ADD}"/>
    <cellStyle name="Normální 54 2" xfId="3871" xr:uid="{F2F92644-D08D-4A26-B34F-2FF716A0453B}"/>
    <cellStyle name="Normální 55" xfId="2221" xr:uid="{B2762BF1-6AA8-4917-BD7A-3EE403F59DB0}"/>
    <cellStyle name="Normální 56" xfId="4070" xr:uid="{EC33964D-C4BA-4F75-B1A8-6FE0B6F096CA}"/>
    <cellStyle name="Normální 57" xfId="4137" xr:uid="{53567C92-9101-4FC0-BE9D-8E5B1894214A}"/>
    <cellStyle name="Normální 58" xfId="4138" xr:uid="{2CF00FE5-BA41-4B69-9CCD-917CE33686AB}"/>
    <cellStyle name="Normální 59" xfId="4156" xr:uid="{933808AE-17F4-4388-8C81-3808538425BE}"/>
    <cellStyle name="normální 6" xfId="587" xr:uid="{00000000-0005-0000-0000-00004B020000}"/>
    <cellStyle name="normální 6 2" xfId="588" xr:uid="{00000000-0005-0000-0000-00004C020000}"/>
    <cellStyle name="normální 6 2 10" xfId="1933" xr:uid="{A34AE76A-4FFC-4B72-B167-C0217EE57C41}"/>
    <cellStyle name="normální 6 2 10 2" xfId="3591" xr:uid="{FD8E8491-02AF-4424-AA69-A072081E3814}"/>
    <cellStyle name="normální 6 2 11" xfId="1999" xr:uid="{8CDC235A-FB20-4F99-A629-11D0B550AA9A}"/>
    <cellStyle name="normální 6 2 11 2" xfId="3657" xr:uid="{0F98D477-E0A5-43E8-B62F-98C1A13B9100}"/>
    <cellStyle name="normální 6 2 12" xfId="2079" xr:uid="{3A97FEE7-10C4-4A8A-9BB2-5AD037D9A1D2}"/>
    <cellStyle name="normální 6 2 12 2" xfId="3736" xr:uid="{07D14A5A-8B01-4CB5-910C-08EC30FFE5E4}"/>
    <cellStyle name="normální 6 2 13" xfId="2208" xr:uid="{FEBD7427-E8E0-4EF8-8A02-00AE40A75B58}"/>
    <cellStyle name="normální 6 2 13 2" xfId="3859" xr:uid="{406C8B28-3A6B-4CB8-B7E0-13EE9C4B2703}"/>
    <cellStyle name="normální 6 2 14" xfId="2280" xr:uid="{1FA7C349-A1F8-482F-AA60-BDDAEDF8D865}"/>
    <cellStyle name="normální 6 2 14 2" xfId="3927" xr:uid="{6F7FF3D9-C841-4B0F-A98D-3465325D1770}"/>
    <cellStyle name="normální 6 2 15" xfId="2346" xr:uid="{8F0FDCFA-D78A-401A-B2D6-018F9D505678}"/>
    <cellStyle name="normální 6 2 15 2" xfId="3993" xr:uid="{BBBEC796-8C73-4C45-ABCD-6FC397CDC9CA}"/>
    <cellStyle name="normální 6 2 16" xfId="2412" xr:uid="{6DFD16B7-295D-4271-AB8E-A1F794C99AA2}"/>
    <cellStyle name="normální 6 2 16 2" xfId="4059" xr:uid="{CD03C5B6-FC93-4AA9-BBB7-2D2562AE72B2}"/>
    <cellStyle name="normální 6 2 17" xfId="4126" xr:uid="{94814FC3-5166-4530-9008-D70D7C716395}"/>
    <cellStyle name="normální 6 2 18" xfId="4213" xr:uid="{0DEC0120-4834-4528-87AB-0A5E32696D87}"/>
    <cellStyle name="normální 6 2 19" xfId="4279" xr:uid="{2A8B4C1B-E570-4D45-8D3D-6487310D1C6F}"/>
    <cellStyle name="normální 6 2 2" xfId="589" xr:uid="{00000000-0005-0000-0000-00004D020000}"/>
    <cellStyle name="normální 6 2 2 2" xfId="1458" xr:uid="{D7EF593D-AFB6-4769-AF80-4602D8218AD4}"/>
    <cellStyle name="normální 6 2 2 2 2" xfId="3119" xr:uid="{6188AABC-2D9A-4832-B7AB-1971CB39B147}"/>
    <cellStyle name="normální 6 2 2 3" xfId="2495" xr:uid="{BC7DFD60-2F89-463E-8E2B-C757DE53328D}"/>
    <cellStyle name="normální 6 2 20" xfId="4364" xr:uid="{A6BA4702-4065-437C-B124-58C751AF4871}"/>
    <cellStyle name="normální 6 2 3" xfId="939" xr:uid="{1EBB03F5-ABEB-4C23-9100-C445C78E9B93}"/>
    <cellStyle name="normální 6 2 3 2" xfId="1524" xr:uid="{5C8C1CC4-D780-41A9-8E84-EF43C61E5FBC}"/>
    <cellStyle name="normální 6 2 3 2 2" xfId="3185" xr:uid="{D9EDA85A-566A-4F84-AC9E-EBC4A2E8EF37}"/>
    <cellStyle name="normální 6 2 3 3" xfId="2645" xr:uid="{FA6D50BB-DA77-4CDE-A97B-E343729AE284}"/>
    <cellStyle name="normální 6 2 4" xfId="1005" xr:uid="{62F1F4EF-FAB2-433E-B38B-840B8C43FF3E}"/>
    <cellStyle name="normální 6 2 4 2" xfId="1590" xr:uid="{19967350-5E4A-4C98-8495-6BB3F5E8A69E}"/>
    <cellStyle name="normální 6 2 4 2 2" xfId="3251" xr:uid="{FE198D37-ADBC-4E99-9F96-97661CA1C569}"/>
    <cellStyle name="normální 6 2 4 3" xfId="2711" xr:uid="{0995A1B0-F70E-40AD-BA85-83CB0673A26F}"/>
    <cellStyle name="normální 6 2 5" xfId="1088" xr:uid="{6EF8F079-1E64-4419-99F1-D0B1EFA7A59B}"/>
    <cellStyle name="normální 6 2 5 2" xfId="1662" xr:uid="{72DEA7FF-9556-4D10-AD35-96C63AFA5008}"/>
    <cellStyle name="normální 6 2 5 2 2" xfId="3321" xr:uid="{C7AC6998-95E7-4E85-82DC-476F9ECA3EEC}"/>
    <cellStyle name="normální 6 2 5 3" xfId="2781" xr:uid="{6EEA6EB8-C52D-49A7-8668-F7AD486971E3}"/>
    <cellStyle name="normální 6 2 6" xfId="1157" xr:uid="{78DCF264-8553-4886-BD87-E2934F7E6F4C}"/>
    <cellStyle name="normální 6 2 6 2" xfId="1731" xr:uid="{08F9BEB9-C204-4FAB-BA70-756BC0219584}"/>
    <cellStyle name="normální 6 2 6 2 2" xfId="3390" xr:uid="{001DB7EB-C099-41C6-B690-7174C20115A6}"/>
    <cellStyle name="normální 6 2 6 3" xfId="2850" xr:uid="{BFB31BE6-3345-433E-948E-2DAAD39FF60C}"/>
    <cellStyle name="normální 6 2 7" xfId="1224" xr:uid="{82570651-A9DA-4DB4-948C-494898E806E1}"/>
    <cellStyle name="normální 6 2 7 2" xfId="1798" xr:uid="{F260069B-E73D-4B8B-A662-A7E791C2B37F}"/>
    <cellStyle name="normální 6 2 7 2 2" xfId="3456" xr:uid="{9B71CD09-1B64-48BD-881F-935596582200}"/>
    <cellStyle name="normální 6 2 7 3" xfId="2916" xr:uid="{332F5E67-1606-4EC9-AEE0-D3F4A3FF289B}"/>
    <cellStyle name="normální 6 2 8" xfId="1290" xr:uid="{9B5E1920-EDFE-493F-A3F1-ADF50F5D7107}"/>
    <cellStyle name="normální 6 2 8 2" xfId="1864" xr:uid="{2668A60B-15B0-4699-93CF-36484A4351B1}"/>
    <cellStyle name="normální 6 2 8 2 2" xfId="3522" xr:uid="{27F552F4-4D03-4015-B40D-8A7E41D2A796}"/>
    <cellStyle name="normální 6 2 8 3" xfId="2982" xr:uid="{26759DC7-B485-4B19-91E8-8E11CE955F6B}"/>
    <cellStyle name="normální 6 2 9" xfId="1410" xr:uid="{12A21291-F9D8-4188-A2D1-064CD5866C48}"/>
    <cellStyle name="normální 6 2 9 2" xfId="3071" xr:uid="{52AE1DAF-E03D-4E35-B788-723BC30D2652}"/>
    <cellStyle name="normální 6 3" xfId="590" xr:uid="{00000000-0005-0000-0000-00004E020000}"/>
    <cellStyle name="normální 6 3 10" xfId="1934" xr:uid="{DE738E8B-A726-4731-8994-4C36D931C8D4}"/>
    <cellStyle name="normální 6 3 10 2" xfId="3592" xr:uid="{0A3F05EC-6C93-40F6-90E0-F87C16607355}"/>
    <cellStyle name="normální 6 3 11" xfId="2000" xr:uid="{99300DA5-5D31-4FA5-89E1-90C7D8D4904B}"/>
    <cellStyle name="normální 6 3 11 2" xfId="3658" xr:uid="{104A999C-2BAF-4DB7-B15D-A5DBB54FC53E}"/>
    <cellStyle name="normální 6 3 12" xfId="2080" xr:uid="{E71C6DA5-D181-4FD0-AC62-419AD82575C3}"/>
    <cellStyle name="normální 6 3 12 2" xfId="3737" xr:uid="{A6AF3DE5-3EDA-4306-BD82-D57F99ADC0A1}"/>
    <cellStyle name="normální 6 3 13" xfId="2209" xr:uid="{6965A3FE-5DF9-4182-BE46-97B64CF24E63}"/>
    <cellStyle name="normální 6 3 13 2" xfId="3860" xr:uid="{BC017D6A-979E-4F1C-91CA-4C75D655D312}"/>
    <cellStyle name="normální 6 3 14" xfId="2281" xr:uid="{47005392-FA3F-4A4C-BB0D-BC8F782200C3}"/>
    <cellStyle name="normální 6 3 14 2" xfId="3928" xr:uid="{263CF9F5-1C2A-4D3D-BBE2-C467DB2E2336}"/>
    <cellStyle name="normální 6 3 15" xfId="2347" xr:uid="{BF65F34B-3038-48D2-851F-EC01D7B2CD22}"/>
    <cellStyle name="normální 6 3 15 2" xfId="3994" xr:uid="{CC902EA7-47FB-4D66-A47B-BF3561A6242F}"/>
    <cellStyle name="normální 6 3 16" xfId="2413" xr:uid="{4D4D8019-98D7-465F-94BE-6B2C7E7CA19A}"/>
    <cellStyle name="normální 6 3 16 2" xfId="4060" xr:uid="{5F44520A-8AE2-4DBB-8889-F5D7219F7391}"/>
    <cellStyle name="normální 6 3 17" xfId="4127" xr:uid="{ED78C93F-B000-45B4-AF69-1E8D793C9302}"/>
    <cellStyle name="normální 6 3 18" xfId="4214" xr:uid="{29E4CFDD-ECEC-4F54-8EA3-92AF259E9730}"/>
    <cellStyle name="normální 6 3 19" xfId="4280" xr:uid="{D2E68A25-26B8-4C3B-BA8B-3FA7EC27092E}"/>
    <cellStyle name="normální 6 3 2" xfId="591" xr:uid="{00000000-0005-0000-0000-00004F020000}"/>
    <cellStyle name="normální 6 3 2 2" xfId="1459" xr:uid="{F95FCC45-9941-449D-8163-0173D3BEF347}"/>
    <cellStyle name="normální 6 3 2 2 2" xfId="3120" xr:uid="{B361D808-344F-4A55-8415-DDE14F75C3C7}"/>
    <cellStyle name="normální 6 3 2 3" xfId="2496" xr:uid="{F19BBFDE-2E1A-4560-9211-BF4C154B3B63}"/>
    <cellStyle name="normální 6 3 20" xfId="4365" xr:uid="{CD197402-FBE6-4370-B4C9-954291AEB8E4}"/>
    <cellStyle name="normální 6 3 3" xfId="940" xr:uid="{26F263C0-0BD1-4D88-8347-31F62D325029}"/>
    <cellStyle name="normální 6 3 3 2" xfId="1525" xr:uid="{DAC617AD-E259-41C0-9332-C24AB82D5966}"/>
    <cellStyle name="normální 6 3 3 2 2" xfId="3186" xr:uid="{D1441CBC-94A7-468F-9369-0E36D71F29C9}"/>
    <cellStyle name="normální 6 3 3 3" xfId="2646" xr:uid="{8855B358-4332-472A-B394-8A7B98E032B6}"/>
    <cellStyle name="normální 6 3 4" xfId="1006" xr:uid="{05BC8B6C-9D81-4645-B660-6D6BEF49B6BE}"/>
    <cellStyle name="normální 6 3 4 2" xfId="1591" xr:uid="{9CB07E24-5A06-4A41-BC23-3EBA25BF4553}"/>
    <cellStyle name="normální 6 3 4 2 2" xfId="3252" xr:uid="{99E48ABB-C0EA-4207-B58D-75CA1EB22E22}"/>
    <cellStyle name="normální 6 3 4 3" xfId="2712" xr:uid="{F2127AE7-8782-4A04-8303-53925750B354}"/>
    <cellStyle name="normální 6 3 5" xfId="1089" xr:uid="{E28A0D40-877E-477B-8C97-EC50CFDB913E}"/>
    <cellStyle name="normální 6 3 5 2" xfId="1663" xr:uid="{4815C254-4658-4715-8BFB-BCAAB9D42E26}"/>
    <cellStyle name="normální 6 3 5 2 2" xfId="3322" xr:uid="{A9FF1687-E214-45E7-BEFA-6AABA2768A44}"/>
    <cellStyle name="normální 6 3 5 3" xfId="2782" xr:uid="{B005E795-6601-43E4-9AC2-3878C6E4BAAF}"/>
    <cellStyle name="normální 6 3 6" xfId="1158" xr:uid="{A1ECE2DC-0660-442E-8043-B64F1ACB51DB}"/>
    <cellStyle name="normální 6 3 6 2" xfId="1732" xr:uid="{7D3B490D-74CA-4520-B3EA-0584295E8E4E}"/>
    <cellStyle name="normální 6 3 6 2 2" xfId="3391" xr:uid="{C70E66CA-E91C-4EEF-9A35-CF72F53ED0D8}"/>
    <cellStyle name="normální 6 3 6 3" xfId="2851" xr:uid="{FA37C0A4-9E5E-4113-B690-416EED68465A}"/>
    <cellStyle name="normální 6 3 7" xfId="1225" xr:uid="{AE26DF13-8AF1-448E-AE6E-EB1CBBA7D61C}"/>
    <cellStyle name="normální 6 3 7 2" xfId="1799" xr:uid="{F4F733D8-E6BC-481E-BF1C-021F036D6AD5}"/>
    <cellStyle name="normální 6 3 7 2 2" xfId="3457" xr:uid="{8A910A4E-8C4F-4CE2-B848-AEF64EB21436}"/>
    <cellStyle name="normální 6 3 7 3" xfId="2917" xr:uid="{4988DFFC-D940-456B-897B-F45089B0B89F}"/>
    <cellStyle name="normální 6 3 8" xfId="1291" xr:uid="{76998A94-A7D0-4405-99D8-26EE2CE743A5}"/>
    <cellStyle name="normální 6 3 8 2" xfId="1865" xr:uid="{4E5D404A-A771-40BE-ADCE-7E3F50E1D9F2}"/>
    <cellStyle name="normální 6 3 8 2 2" xfId="3523" xr:uid="{700EEE5B-4F80-4E8B-B1AA-2F9BFDB7A791}"/>
    <cellStyle name="normální 6 3 8 3" xfId="2983" xr:uid="{8BC32734-65A4-4F79-A137-AB9D0F51D2EE}"/>
    <cellStyle name="normální 6 3 9" xfId="1411" xr:uid="{6205344A-F3C9-4A3E-9EF7-9471543FA05E}"/>
    <cellStyle name="normální 6 3 9 2" xfId="3072" xr:uid="{70B0133D-02FC-4221-AB37-CF362B76BB03}"/>
    <cellStyle name="normální 6 4" xfId="592" xr:uid="{00000000-0005-0000-0000-000050020000}"/>
    <cellStyle name="normální 6 5" xfId="593" xr:uid="{00000000-0005-0000-0000-000051020000}"/>
    <cellStyle name="Normální 6 6" xfId="2144" xr:uid="{B0786330-8A47-4BFB-B05A-11FC170C5806}"/>
    <cellStyle name="Normální 60" xfId="4157" xr:uid="{2D687B3B-23F1-4EE5-8C9E-E270B232A359}"/>
    <cellStyle name="Normální 61" xfId="4290" xr:uid="{909CC4C8-9A23-46B7-88C4-CE91C94B62F1}"/>
    <cellStyle name="Normální 62" xfId="4292" xr:uid="{0A40D1D0-A933-4F26-8A68-10F62E852FB4}"/>
    <cellStyle name="normální 7" xfId="594" xr:uid="{00000000-0005-0000-0000-000052020000}"/>
    <cellStyle name="normální 7 2" xfId="595" xr:uid="{00000000-0005-0000-0000-000053020000}"/>
    <cellStyle name="normální 7 2 10" xfId="1935" xr:uid="{AF360F8D-0164-42E9-921D-D010C85A8458}"/>
    <cellStyle name="normální 7 2 10 2" xfId="3593" xr:uid="{7170F514-3343-4C6C-83AE-9EB6AA9D13E3}"/>
    <cellStyle name="normální 7 2 11" xfId="2001" xr:uid="{43D1AE2F-3A58-4A4F-A2EE-808431E5E857}"/>
    <cellStyle name="normální 7 2 11 2" xfId="3659" xr:uid="{E1D00781-750F-40D7-A0CD-F1EAD4C1BA29}"/>
    <cellStyle name="normální 7 2 12" xfId="2081" xr:uid="{6559FFF6-7E87-454A-8C3C-82D2804BFE2F}"/>
    <cellStyle name="normální 7 2 12 2" xfId="3738" xr:uid="{78EF21E3-87A1-40D3-8140-EEA388ADA75F}"/>
    <cellStyle name="normální 7 2 13" xfId="2210" xr:uid="{296BC0A3-4C92-45EE-9A6C-D652C150B092}"/>
    <cellStyle name="normální 7 2 13 2" xfId="3861" xr:uid="{8E45DB84-C8AC-43B9-AFE8-E6D4CE015DC8}"/>
    <cellStyle name="normální 7 2 14" xfId="2282" xr:uid="{2E2A016B-846D-4C87-9EF7-9C55BBC19E78}"/>
    <cellStyle name="normální 7 2 14 2" xfId="3929" xr:uid="{4361465D-F390-4EB9-B1A4-A0D4930F1093}"/>
    <cellStyle name="normální 7 2 15" xfId="2348" xr:uid="{F3D913EF-2A7C-4087-B6C4-33F150A379B0}"/>
    <cellStyle name="normální 7 2 15 2" xfId="3995" xr:uid="{EFB3ADBC-D6F6-4033-BBF2-26987CDF10F9}"/>
    <cellStyle name="normální 7 2 16" xfId="2414" xr:uid="{D12EAFE8-F78E-482E-B81E-6E7DA4DE1F87}"/>
    <cellStyle name="normální 7 2 16 2" xfId="4061" xr:uid="{A64DB967-1FCD-406E-BC5D-0E275B71B25B}"/>
    <cellStyle name="normální 7 2 17" xfId="4128" xr:uid="{8E6A64A5-1246-4EB0-96A5-22A9C2F8B34C}"/>
    <cellStyle name="normální 7 2 18" xfId="4215" xr:uid="{E9C40AA7-D9D1-41D3-BC98-D74CDBBB1BB1}"/>
    <cellStyle name="normální 7 2 19" xfId="4281" xr:uid="{5F413824-91D8-45AD-BCEA-0D2F2B648E23}"/>
    <cellStyle name="normální 7 2 2" xfId="596" xr:uid="{00000000-0005-0000-0000-000054020000}"/>
    <cellStyle name="normální 7 2 2 2" xfId="1460" xr:uid="{48465C81-369F-4B1C-8CFD-544E8AF967DB}"/>
    <cellStyle name="normální 7 2 2 2 2" xfId="3121" xr:uid="{BF4C878B-5249-4816-8FB4-F7F066059C6E}"/>
    <cellStyle name="normální 7 2 2 3" xfId="2497" xr:uid="{133161AC-D9AA-4FFA-ABF4-173CCDF20F19}"/>
    <cellStyle name="normální 7 2 20" xfId="4366" xr:uid="{F07AB412-A8B4-42C7-8234-9F4B9F6CC1D9}"/>
    <cellStyle name="normální 7 2 3" xfId="941" xr:uid="{BE3E5738-9CAB-4A84-B203-0313BA44B485}"/>
    <cellStyle name="normální 7 2 3 2" xfId="1526" xr:uid="{E42526B2-6AD6-4564-8003-94B74BBC5A80}"/>
    <cellStyle name="normální 7 2 3 2 2" xfId="3187" xr:uid="{E2799E50-CCDE-41D0-AAEF-C99D9DAE4066}"/>
    <cellStyle name="normální 7 2 3 3" xfId="2647" xr:uid="{51F24ADA-EFEA-46CD-952F-F1438FA04846}"/>
    <cellStyle name="normální 7 2 4" xfId="1007" xr:uid="{3F166A90-29A1-461B-9C6C-D4B2445CA1A5}"/>
    <cellStyle name="normální 7 2 4 2" xfId="1592" xr:uid="{6E4C7494-9E48-4C11-A159-0B794F1D82C6}"/>
    <cellStyle name="normální 7 2 4 2 2" xfId="3253" xr:uid="{AA58764A-E687-4C26-B511-BA0F77AC2F85}"/>
    <cellStyle name="normální 7 2 4 3" xfId="2713" xr:uid="{92E9377D-3559-4D3B-ACBB-79A22F074860}"/>
    <cellStyle name="normální 7 2 5" xfId="1090" xr:uid="{483D9AF1-C359-431A-8D7F-7FFEA516853A}"/>
    <cellStyle name="normální 7 2 5 2" xfId="1664" xr:uid="{94F5C4BE-5019-4585-8C21-449F055DEB79}"/>
    <cellStyle name="normální 7 2 5 2 2" xfId="3323" xr:uid="{3F1BA022-AD00-4970-9599-F3E5447D1258}"/>
    <cellStyle name="normální 7 2 5 3" xfId="2783" xr:uid="{770E2643-6665-4060-9217-6FC771B4CEE3}"/>
    <cellStyle name="normální 7 2 6" xfId="1159" xr:uid="{CD8D5715-969D-445A-998E-7979B2BBAEE8}"/>
    <cellStyle name="normální 7 2 6 2" xfId="1733" xr:uid="{D54A5E66-57D0-4CBB-A1EE-5ACD5F7ACB78}"/>
    <cellStyle name="normální 7 2 6 2 2" xfId="3392" xr:uid="{1CEE92F6-6D9A-497E-A783-219A6DBD5608}"/>
    <cellStyle name="normální 7 2 6 3" xfId="2852" xr:uid="{AAB4A54A-E7F3-4068-8CE2-A920217C5CB9}"/>
    <cellStyle name="normální 7 2 7" xfId="1226" xr:uid="{D839C469-D6B2-4E8A-9F27-185B5449977D}"/>
    <cellStyle name="normální 7 2 7 2" xfId="1800" xr:uid="{4A42A5C3-BCE1-47B1-88CE-BFD419626CB6}"/>
    <cellStyle name="normální 7 2 7 2 2" xfId="3458" xr:uid="{31807FF0-4E32-40A2-B32F-66C9424CE881}"/>
    <cellStyle name="normální 7 2 7 3" xfId="2918" xr:uid="{C0E56A95-5968-4597-ABBE-EBB44847D345}"/>
    <cellStyle name="normální 7 2 8" xfId="1292" xr:uid="{21B55445-2EAB-4F4B-80ED-155651A4127F}"/>
    <cellStyle name="normální 7 2 8 2" xfId="1866" xr:uid="{45F0C8F1-1CBB-4362-9BC9-5F04F5096FF4}"/>
    <cellStyle name="normální 7 2 8 2 2" xfId="3524" xr:uid="{B9CFA79C-C5E5-489E-92B4-DA6F9058EB8B}"/>
    <cellStyle name="normální 7 2 8 3" xfId="2984" xr:uid="{AE2C5A75-6301-4C41-983D-240DCAE5050C}"/>
    <cellStyle name="normální 7 2 9" xfId="1412" xr:uid="{13D20992-948F-4B8D-AC05-8103DD3BF079}"/>
    <cellStyle name="normální 7 2 9 2" xfId="3073" xr:uid="{9000EB05-F34F-4F19-A6C0-3DDBE600000C}"/>
    <cellStyle name="normální 7 3" xfId="597" xr:uid="{00000000-0005-0000-0000-000055020000}"/>
    <cellStyle name="normální 7 3 10" xfId="1936" xr:uid="{0EAEE223-B09D-4307-86C2-077867D3CFBA}"/>
    <cellStyle name="normální 7 3 10 2" xfId="3594" xr:uid="{9B2E6186-58E1-465A-90C1-C4D786ADBBFF}"/>
    <cellStyle name="normální 7 3 11" xfId="2002" xr:uid="{DE7A6588-0A4E-435F-9A47-49659E9D070A}"/>
    <cellStyle name="normální 7 3 11 2" xfId="3660" xr:uid="{02C78946-AA10-47F8-B654-C461856923CA}"/>
    <cellStyle name="normální 7 3 12" xfId="2082" xr:uid="{468C1156-7FBC-4679-9A8B-B6842B71B06D}"/>
    <cellStyle name="normální 7 3 12 2" xfId="3739" xr:uid="{A68DE36E-BE8B-4D43-9140-2FB48390DB26}"/>
    <cellStyle name="normální 7 3 13" xfId="2211" xr:uid="{8F6882DF-E220-4FE7-8B6A-CDBB3130A1BB}"/>
    <cellStyle name="normální 7 3 13 2" xfId="3862" xr:uid="{C528199E-45DE-488E-BCD6-DC6B3BE9D184}"/>
    <cellStyle name="normální 7 3 14" xfId="2283" xr:uid="{4CA0ACF8-2C03-441B-B2B8-A1606A2509C7}"/>
    <cellStyle name="normální 7 3 14 2" xfId="3930" xr:uid="{6EC6B6E9-5DB5-486A-8643-614B8CB21354}"/>
    <cellStyle name="normální 7 3 15" xfId="2349" xr:uid="{A976713D-3CB7-4065-82AA-9C3D8B28AC83}"/>
    <cellStyle name="normální 7 3 15 2" xfId="3996" xr:uid="{0DFF73CF-A3C4-466C-B87F-5B54D8D6EB23}"/>
    <cellStyle name="normální 7 3 16" xfId="2415" xr:uid="{119D94D1-0495-422B-88E1-CA6D8A1B238D}"/>
    <cellStyle name="normální 7 3 16 2" xfId="4062" xr:uid="{C386D612-619C-4707-B613-E145F4D6B76E}"/>
    <cellStyle name="normální 7 3 17" xfId="4129" xr:uid="{E350BFD4-4EED-496D-83A7-E644D1D1C206}"/>
    <cellStyle name="normální 7 3 18" xfId="4216" xr:uid="{1D8A79D4-CE65-4DD2-86A5-37A679290CB7}"/>
    <cellStyle name="normální 7 3 19" xfId="4282" xr:uid="{6EACF238-8201-4086-BD5D-EB5C1B808D14}"/>
    <cellStyle name="normální 7 3 2" xfId="598" xr:uid="{00000000-0005-0000-0000-000056020000}"/>
    <cellStyle name="normální 7 3 2 2" xfId="1461" xr:uid="{604C1E21-0236-4EC8-A189-3246D52D208F}"/>
    <cellStyle name="normální 7 3 2 2 2" xfId="3122" xr:uid="{C78C5536-8DE5-4532-8C1C-5B6A4FA25B4A}"/>
    <cellStyle name="normální 7 3 2 3" xfId="2498" xr:uid="{F7A86036-EAAF-49D2-88E7-B5838BBCCA3F}"/>
    <cellStyle name="normální 7 3 20" xfId="4367" xr:uid="{476D4DED-BE49-453D-BBF0-D4AF167F84C0}"/>
    <cellStyle name="normální 7 3 3" xfId="942" xr:uid="{60AE12DE-0AEA-41F5-9E55-F80CAA629EF8}"/>
    <cellStyle name="normální 7 3 3 2" xfId="1527" xr:uid="{3B04AA8E-16FF-4BDF-B5B5-5C4E8F66379B}"/>
    <cellStyle name="normální 7 3 3 2 2" xfId="3188" xr:uid="{02049525-9A64-4B07-AD65-B1514F9F888D}"/>
    <cellStyle name="normální 7 3 3 3" xfId="2648" xr:uid="{54D5E33B-CE0D-4589-A975-14682F337735}"/>
    <cellStyle name="normální 7 3 4" xfId="1008" xr:uid="{6D2C74AC-DCEA-4FFC-8473-529A9707E3CB}"/>
    <cellStyle name="normální 7 3 4 2" xfId="1593" xr:uid="{45EFFF98-7F24-4747-9D57-7DD50C745F33}"/>
    <cellStyle name="normální 7 3 4 2 2" xfId="3254" xr:uid="{85A64390-EACA-42AA-8900-1D2367E12ED2}"/>
    <cellStyle name="normální 7 3 4 3" xfId="2714" xr:uid="{3C6D72CE-6B83-4A45-9DDB-CF1FCBF8ACBE}"/>
    <cellStyle name="normální 7 3 5" xfId="1091" xr:uid="{400AC058-769D-4EC9-8CC0-A594EE2B6FDA}"/>
    <cellStyle name="normální 7 3 5 2" xfId="1665" xr:uid="{D70536FB-CB2D-4DDC-99CE-454F175715AD}"/>
    <cellStyle name="normální 7 3 5 2 2" xfId="3324" xr:uid="{E1C3402E-2C38-4E68-83ED-4D9451AB3B97}"/>
    <cellStyle name="normální 7 3 5 3" xfId="2784" xr:uid="{8E2AA93B-CE18-4B6E-A795-DF8D17DA69D9}"/>
    <cellStyle name="normální 7 3 6" xfId="1160" xr:uid="{2A099540-F2CA-4C15-ABE7-6A192C4A6CFD}"/>
    <cellStyle name="normální 7 3 6 2" xfId="1734" xr:uid="{F458B30A-BC5D-4180-801D-361E71CFA0B6}"/>
    <cellStyle name="normální 7 3 6 2 2" xfId="3393" xr:uid="{B0800AEC-2AAE-4AA1-A7EA-C5C3A6714780}"/>
    <cellStyle name="normální 7 3 6 3" xfId="2853" xr:uid="{6FC68FD2-D189-457C-813E-7AB7637CA8CA}"/>
    <cellStyle name="normální 7 3 7" xfId="1227" xr:uid="{DC58CF15-95D6-4B2D-8969-576FDC71E35F}"/>
    <cellStyle name="normální 7 3 7 2" xfId="1801" xr:uid="{5A576FC2-484F-474B-A294-42E81D4A5295}"/>
    <cellStyle name="normální 7 3 7 2 2" xfId="3459" xr:uid="{B4CA2AF8-F393-4300-941F-E93E205BBE50}"/>
    <cellStyle name="normální 7 3 7 3" xfId="2919" xr:uid="{CBC47428-A6D4-426D-9200-95C03E37E64A}"/>
    <cellStyle name="normální 7 3 8" xfId="1293" xr:uid="{2FACD5FF-ED62-461A-8793-DEBC39A5CCE1}"/>
    <cellStyle name="normální 7 3 8 2" xfId="1867" xr:uid="{B53CAABF-B73D-44FC-AA1D-28444D191161}"/>
    <cellStyle name="normální 7 3 8 2 2" xfId="3525" xr:uid="{954643C2-3384-48C2-8F7A-6965547E6A17}"/>
    <cellStyle name="normální 7 3 8 3" xfId="2985" xr:uid="{43F45981-2A6E-45B6-8E9E-CC9C0F2D2BC6}"/>
    <cellStyle name="normální 7 3 9" xfId="1413" xr:uid="{80F4EE31-E02D-4878-BD4D-08F65BA53E6A}"/>
    <cellStyle name="normální 7 3 9 2" xfId="3074" xr:uid="{E8DE6439-B731-42DD-95C3-FBE963A5D1A9}"/>
    <cellStyle name="normální 7 4" xfId="599" xr:uid="{00000000-0005-0000-0000-000057020000}"/>
    <cellStyle name="Normální 7 5" xfId="2145" xr:uid="{6CE44DE1-4B93-4B20-8ADB-B9A6E88477A2}"/>
    <cellStyle name="normální 8" xfId="600" xr:uid="{00000000-0005-0000-0000-000058020000}"/>
    <cellStyle name="normální 8 2" xfId="601" xr:uid="{00000000-0005-0000-0000-000059020000}"/>
    <cellStyle name="normální 8 2 10" xfId="1937" xr:uid="{551B68F5-FEDB-43EE-8E6B-58CD03853AC1}"/>
    <cellStyle name="normální 8 2 10 2" xfId="3595" xr:uid="{F63FE45A-47CE-44FD-9820-6C2B5A7C36D1}"/>
    <cellStyle name="normální 8 2 11" xfId="2003" xr:uid="{BFFD266A-D199-43CB-A4A4-5963CAD8AD05}"/>
    <cellStyle name="normální 8 2 11 2" xfId="3661" xr:uid="{1EF5602A-8AF7-43FD-8418-677A87FA35B9}"/>
    <cellStyle name="normální 8 2 12" xfId="2083" xr:uid="{113101B5-4B04-462A-99CC-2E17775334A0}"/>
    <cellStyle name="normální 8 2 12 2" xfId="3740" xr:uid="{E7E3F903-D616-4D97-AA28-F0510160D09F}"/>
    <cellStyle name="normální 8 2 13" xfId="2212" xr:uid="{74B7D5AB-5A19-423E-AF0A-D4C751A3765F}"/>
    <cellStyle name="normální 8 2 13 2" xfId="3863" xr:uid="{A28DC9E2-846E-4CB4-9A1B-96EF43FE3F57}"/>
    <cellStyle name="normální 8 2 14" xfId="2284" xr:uid="{9F1685B8-9C82-4464-9ABF-D5073E380738}"/>
    <cellStyle name="normální 8 2 14 2" xfId="3931" xr:uid="{93BA9518-2AB8-4731-B61C-B9C6BA3BD892}"/>
    <cellStyle name="normální 8 2 15" xfId="2350" xr:uid="{F759C639-BF22-4AAE-B8B5-E3CACDD3C5F6}"/>
    <cellStyle name="normální 8 2 15 2" xfId="3997" xr:uid="{90B2DE06-70C3-437E-A914-BF71DDD69A5E}"/>
    <cellStyle name="normální 8 2 16" xfId="2416" xr:uid="{C2F04799-6CA0-414E-BC56-D23D0CC5B197}"/>
    <cellStyle name="normální 8 2 16 2" xfId="4063" xr:uid="{9FCD960C-5049-4E27-9EC6-2525BBAEC6D2}"/>
    <cellStyle name="normální 8 2 17" xfId="4130" xr:uid="{E411789F-0139-4334-8793-38EE41532EA6}"/>
    <cellStyle name="normální 8 2 18" xfId="4217" xr:uid="{DB654239-3523-4A46-BE67-B8ABAF95DB8C}"/>
    <cellStyle name="normální 8 2 19" xfId="4283" xr:uid="{2C5F0B9A-4A5B-4B5C-80F4-1F02FE831352}"/>
    <cellStyle name="normální 8 2 2" xfId="602" xr:uid="{00000000-0005-0000-0000-00005A020000}"/>
    <cellStyle name="normální 8 2 2 2" xfId="1462" xr:uid="{C98D4F5E-F162-4ED7-9D8F-BBA29DCEEA98}"/>
    <cellStyle name="normální 8 2 2 2 2" xfId="3123" xr:uid="{FCFA13C8-C6A6-429D-ADB4-0C9869CD71AD}"/>
    <cellStyle name="normální 8 2 2 3" xfId="2499" xr:uid="{AC24E744-790E-4E61-ADEF-B968E1CFB559}"/>
    <cellStyle name="normální 8 2 20" xfId="4368" xr:uid="{CF518A86-A85B-4337-A50F-DF951880F320}"/>
    <cellStyle name="normální 8 2 3" xfId="943" xr:uid="{E8C4F4E6-D662-490B-9FE2-114F7A1E6F50}"/>
    <cellStyle name="normální 8 2 3 2" xfId="1528" xr:uid="{1B87719F-038E-4F30-AF37-D1CFDBB512B0}"/>
    <cellStyle name="normální 8 2 3 2 2" xfId="3189" xr:uid="{E6F67472-09E2-4E05-A8E3-529A9763B83D}"/>
    <cellStyle name="normální 8 2 3 3" xfId="2649" xr:uid="{145EFAE3-607D-4DD1-AEBA-75B14874B566}"/>
    <cellStyle name="normální 8 2 4" xfId="1009" xr:uid="{A2695104-22F6-4E30-BFCA-8F074DE6AF1D}"/>
    <cellStyle name="normální 8 2 4 2" xfId="1594" xr:uid="{76269FC6-F02F-4813-955A-48CD7905AA18}"/>
    <cellStyle name="normální 8 2 4 2 2" xfId="3255" xr:uid="{79D8DE7D-BE04-45BB-991B-816A72A8139C}"/>
    <cellStyle name="normální 8 2 4 3" xfId="2715" xr:uid="{0DCA2340-7C07-4B2D-AECD-316817CE78B8}"/>
    <cellStyle name="normální 8 2 5" xfId="1092" xr:uid="{ED60ECB5-B7FB-47C1-90BC-BACDF58978E0}"/>
    <cellStyle name="normální 8 2 5 2" xfId="1666" xr:uid="{62444802-D082-4EA0-9AD5-07B46A2FAA54}"/>
    <cellStyle name="normální 8 2 5 2 2" xfId="3325" xr:uid="{7411CACA-CF70-415C-ADD3-0599B730A129}"/>
    <cellStyle name="normální 8 2 5 3" xfId="2785" xr:uid="{526BB898-4BB5-49CB-82B4-80AB405D982A}"/>
    <cellStyle name="normální 8 2 6" xfId="1161" xr:uid="{48021A6F-D45A-4ED3-A81B-7E5D3C7C6B27}"/>
    <cellStyle name="normální 8 2 6 2" xfId="1735" xr:uid="{D545F1A5-F694-438D-AE42-D3F472C20712}"/>
    <cellStyle name="normální 8 2 6 2 2" xfId="3394" xr:uid="{AE659C80-F72C-46F1-B423-665AD446BD53}"/>
    <cellStyle name="normální 8 2 6 3" xfId="2854" xr:uid="{41AC4B14-72E5-4DF4-8125-F1087775D7B9}"/>
    <cellStyle name="normální 8 2 7" xfId="1228" xr:uid="{B8A96A0A-1623-49F3-AD50-2A9CFB53A28A}"/>
    <cellStyle name="normální 8 2 7 2" xfId="1802" xr:uid="{69D13790-8535-4EA3-8E8F-47D4255F1722}"/>
    <cellStyle name="normální 8 2 7 2 2" xfId="3460" xr:uid="{F300233C-E352-4CC9-B1C4-26D9FB858221}"/>
    <cellStyle name="normální 8 2 7 3" xfId="2920" xr:uid="{1A0F1150-6700-440A-8B5B-23932AC2AE12}"/>
    <cellStyle name="normální 8 2 8" xfId="1294" xr:uid="{79F09FE1-D120-4175-B58C-A82B303BF823}"/>
    <cellStyle name="normální 8 2 8 2" xfId="1868" xr:uid="{549D22B9-3794-4C45-9F96-D45B620EA155}"/>
    <cellStyle name="normální 8 2 8 2 2" xfId="3526" xr:uid="{91D8A0DA-6A46-4EE9-AFBF-CCE136A006EC}"/>
    <cellStyle name="normální 8 2 8 3" xfId="2986" xr:uid="{7614FA46-63E2-4157-A435-5E9F5AD3CDEB}"/>
    <cellStyle name="normální 8 2 9" xfId="1414" xr:uid="{A61844BF-E2E6-445E-BAFE-15FF0DDC4CB3}"/>
    <cellStyle name="normální 8 2 9 2" xfId="3075" xr:uid="{DBC255B5-731B-4158-8CD0-8F0FFF1F3F5D}"/>
    <cellStyle name="normální 8 3" xfId="603" xr:uid="{00000000-0005-0000-0000-00005B020000}"/>
    <cellStyle name="normální 8 3 10" xfId="1938" xr:uid="{4535198D-FD02-4E7B-A748-6D8C95322DDE}"/>
    <cellStyle name="normální 8 3 10 2" xfId="3596" xr:uid="{183E92FE-9649-4777-8C5E-69FC92E8F5FD}"/>
    <cellStyle name="normální 8 3 11" xfId="2004" xr:uid="{A980AB64-7246-43FC-889A-87C24FBDC94D}"/>
    <cellStyle name="normální 8 3 11 2" xfId="3662" xr:uid="{F69E1701-1DE4-444E-8531-BC606C899965}"/>
    <cellStyle name="normální 8 3 12" xfId="2084" xr:uid="{B6D6F203-F9AF-43F3-9BEB-DAA1E32FA0C0}"/>
    <cellStyle name="normální 8 3 12 2" xfId="3741" xr:uid="{7A938E6D-0CE2-4CA5-91E0-03EDE5B9701B}"/>
    <cellStyle name="normální 8 3 13" xfId="2213" xr:uid="{8EEFC1FD-02F3-4A6F-B0EA-BA2E499C7495}"/>
    <cellStyle name="normální 8 3 13 2" xfId="3864" xr:uid="{0C268101-4E5F-4EFE-83F2-13CCA76D2B8D}"/>
    <cellStyle name="normální 8 3 14" xfId="2285" xr:uid="{167D25D3-0B3B-4659-A9AA-F271F3BEC913}"/>
    <cellStyle name="normální 8 3 14 2" xfId="3932" xr:uid="{76F3D4A2-BFC0-492D-B0FF-6642AC9490EF}"/>
    <cellStyle name="normální 8 3 15" xfId="2351" xr:uid="{5E104B53-E1FB-4D1E-8ED4-42372615A532}"/>
    <cellStyle name="normální 8 3 15 2" xfId="3998" xr:uid="{9EAB9914-639E-4E08-9CEF-571BAACEF774}"/>
    <cellStyle name="normální 8 3 16" xfId="2417" xr:uid="{003415C6-D378-424F-B5CE-1781A52A5CD1}"/>
    <cellStyle name="normální 8 3 16 2" xfId="4064" xr:uid="{C09A271D-EFA3-4314-8A9C-A5B67890B83D}"/>
    <cellStyle name="normální 8 3 17" xfId="4131" xr:uid="{EE1224AA-0A96-4CD7-B7E3-BFB36895043B}"/>
    <cellStyle name="normální 8 3 18" xfId="4218" xr:uid="{486EE245-6715-41D9-94E7-40106FDD1EFC}"/>
    <cellStyle name="normální 8 3 19" xfId="4284" xr:uid="{440132B2-AFA5-4BE3-8D70-4C2124234AE1}"/>
    <cellStyle name="normální 8 3 2" xfId="604" xr:uid="{00000000-0005-0000-0000-00005C020000}"/>
    <cellStyle name="normální 8 3 2 2" xfId="1463" xr:uid="{784B139C-B7EB-417E-BA3A-F3A1D3A2852F}"/>
    <cellStyle name="normální 8 3 2 2 2" xfId="3124" xr:uid="{6C242C4D-CFD2-4318-A488-626BDF211B54}"/>
    <cellStyle name="normální 8 3 2 3" xfId="2500" xr:uid="{950928C3-6014-468F-862B-A03BD50186FE}"/>
    <cellStyle name="normální 8 3 20" xfId="4369" xr:uid="{1BE25E40-96CD-4DE6-95B9-4A74C4B507C5}"/>
    <cellStyle name="normální 8 3 3" xfId="944" xr:uid="{7F45DE98-0198-4708-9842-02D501339975}"/>
    <cellStyle name="normální 8 3 3 2" xfId="1529" xr:uid="{B26B84CB-F98F-4037-93B2-3F502C06A83E}"/>
    <cellStyle name="normální 8 3 3 2 2" xfId="3190" xr:uid="{8963B1DE-07E2-4EE5-A861-669F361C5527}"/>
    <cellStyle name="normální 8 3 3 3" xfId="2650" xr:uid="{DE97E88C-C8BA-4E0B-B49E-7F1D5FE9D5BA}"/>
    <cellStyle name="normální 8 3 4" xfId="1010" xr:uid="{30B3BEC8-E049-4B0C-9ECB-7C9DBD9C66DC}"/>
    <cellStyle name="normální 8 3 4 2" xfId="1595" xr:uid="{CE124A1A-1EED-465B-AE35-1E222B5F5AB8}"/>
    <cellStyle name="normální 8 3 4 2 2" xfId="3256" xr:uid="{2BF7C52E-3B1F-4107-82EB-133915E3D6FE}"/>
    <cellStyle name="normální 8 3 4 3" xfId="2716" xr:uid="{3601DA5E-3F84-4215-8DAA-1851A1EABB31}"/>
    <cellStyle name="normální 8 3 5" xfId="1093" xr:uid="{ECCA498B-BE0D-440B-A147-EC1740368CA5}"/>
    <cellStyle name="normální 8 3 5 2" xfId="1667" xr:uid="{DCB70CF8-2D2D-40F0-A336-53CFFA4B324C}"/>
    <cellStyle name="normální 8 3 5 2 2" xfId="3326" xr:uid="{C42C2E62-FB54-40D3-B0CF-048B844561E1}"/>
    <cellStyle name="normální 8 3 5 3" xfId="2786" xr:uid="{E53A1D2F-604D-401C-9BA8-D9FE383B6934}"/>
    <cellStyle name="normální 8 3 6" xfId="1162" xr:uid="{0511C5D3-C4A5-4DE1-97BB-2A601108A7CA}"/>
    <cellStyle name="normální 8 3 6 2" xfId="1736" xr:uid="{AE294F35-8013-4D97-ABDE-B61024D64C14}"/>
    <cellStyle name="normální 8 3 6 2 2" xfId="3395" xr:uid="{FA31F0A1-7038-4FCE-9D19-ADC2D21B5117}"/>
    <cellStyle name="normální 8 3 6 3" xfId="2855" xr:uid="{E32B6FDF-5FEF-48AF-8179-2C51E7B9BBD3}"/>
    <cellStyle name="normální 8 3 7" xfId="1229" xr:uid="{4EC9597A-746C-4965-823F-ECD753D04E56}"/>
    <cellStyle name="normální 8 3 7 2" xfId="1803" xr:uid="{A73C241A-291C-4662-A305-3F6BF518FA06}"/>
    <cellStyle name="normální 8 3 7 2 2" xfId="3461" xr:uid="{52229653-02F7-4602-B0FB-2580FB9C073E}"/>
    <cellStyle name="normální 8 3 7 3" xfId="2921" xr:uid="{DC717630-FD7C-4163-8454-9280F67EAAA5}"/>
    <cellStyle name="normální 8 3 8" xfId="1295" xr:uid="{33D381C6-E08D-4270-9A94-A8A8E3A42D15}"/>
    <cellStyle name="normální 8 3 8 2" xfId="1869" xr:uid="{9C0AB797-2435-439F-9E98-5C68F4BED372}"/>
    <cellStyle name="normální 8 3 8 2 2" xfId="3527" xr:uid="{867412BC-F3A4-423D-8CB2-6DC3B6C9F488}"/>
    <cellStyle name="normální 8 3 8 3" xfId="2987" xr:uid="{968BCBD3-40E8-486D-8217-A9088A38D91D}"/>
    <cellStyle name="normální 8 3 9" xfId="1415" xr:uid="{F89AC460-6929-46D1-8ACD-D7E94E028804}"/>
    <cellStyle name="normální 8 3 9 2" xfId="3076" xr:uid="{A96F50D8-7E21-4C1A-B104-00C500E89AA7}"/>
    <cellStyle name="normální 8 4" xfId="605" xr:uid="{00000000-0005-0000-0000-00005D020000}"/>
    <cellStyle name="Normální 8 5" xfId="2150" xr:uid="{0FCF5DB6-EEE4-4A9E-9120-11E211046C93}"/>
    <cellStyle name="normální 9" xfId="606" xr:uid="{00000000-0005-0000-0000-00005E020000}"/>
    <cellStyle name="normální 9 2" xfId="607" xr:uid="{00000000-0005-0000-0000-00005F020000}"/>
    <cellStyle name="normální 9 2 10" xfId="1939" xr:uid="{4B4107E8-6219-418C-987A-4D9F5F8E8CBB}"/>
    <cellStyle name="normální 9 2 10 2" xfId="3597" xr:uid="{F61186A5-844B-4401-993D-482E0EEC4C5B}"/>
    <cellStyle name="normální 9 2 11" xfId="2005" xr:uid="{072E10A1-698C-44A1-9778-08A55C1351B9}"/>
    <cellStyle name="normální 9 2 11 2" xfId="3663" xr:uid="{CEC74746-F6F8-4729-BD1F-F07188527786}"/>
    <cellStyle name="normální 9 2 12" xfId="2085" xr:uid="{583BC8FA-BB36-4FE2-A558-7EB130284D5E}"/>
    <cellStyle name="normální 9 2 12 2" xfId="3742" xr:uid="{A110068E-D11A-437C-BD52-9AC6BD96FBFB}"/>
    <cellStyle name="normální 9 2 13" xfId="2214" xr:uid="{1C6D1CC0-BB35-409B-9BD4-2700D0AD8273}"/>
    <cellStyle name="normální 9 2 13 2" xfId="3865" xr:uid="{76EBEBA6-EEC8-46D7-805C-88EB45A2259E}"/>
    <cellStyle name="normální 9 2 14" xfId="2286" xr:uid="{EB145EB7-5F32-428B-8A44-4AB23684C8C9}"/>
    <cellStyle name="normální 9 2 14 2" xfId="3933" xr:uid="{3F124AAC-7041-4A0C-A925-25B9B835234B}"/>
    <cellStyle name="normální 9 2 15" xfId="2352" xr:uid="{40E3840D-6D38-48F2-9303-11492B52B9B9}"/>
    <cellStyle name="normální 9 2 15 2" xfId="3999" xr:uid="{9F6673B2-B287-4BE7-93E7-33627B196738}"/>
    <cellStyle name="normální 9 2 16" xfId="2418" xr:uid="{B686A567-419F-425F-8D5B-AF197AAC442D}"/>
    <cellStyle name="normální 9 2 16 2" xfId="4065" xr:uid="{253E8366-C255-4B8D-8ABE-5F21791707DD}"/>
    <cellStyle name="normální 9 2 17" xfId="4132" xr:uid="{D3B42A22-055F-4495-BE21-F9365E78E440}"/>
    <cellStyle name="normální 9 2 18" xfId="4219" xr:uid="{E706482B-D0C2-46FD-A04D-E7B2A799475B}"/>
    <cellStyle name="normální 9 2 19" xfId="4285" xr:uid="{BF6009BD-ACDA-444A-8242-08B107614E29}"/>
    <cellStyle name="normální 9 2 2" xfId="608" xr:uid="{00000000-0005-0000-0000-000060020000}"/>
    <cellStyle name="normální 9 2 2 2" xfId="1464" xr:uid="{F8ED13EB-B5CE-4860-807A-37591C968914}"/>
    <cellStyle name="normální 9 2 2 2 2" xfId="3125" xr:uid="{E05FD11F-B613-434B-9A86-4D507BF2AC78}"/>
    <cellStyle name="normální 9 2 2 3" xfId="2501" xr:uid="{D67B5855-0D38-4E7D-A2D7-23E2D47152A9}"/>
    <cellStyle name="normální 9 2 20" xfId="4370" xr:uid="{DDAFDC85-C73F-4ACD-9352-0F363C7C016A}"/>
    <cellStyle name="normální 9 2 3" xfId="945" xr:uid="{D02E85BE-FDAE-4016-9D66-7D93C8E0113F}"/>
    <cellStyle name="normální 9 2 3 2" xfId="1530" xr:uid="{C6D9D3EA-D36C-454E-A1CF-2E50114E20F2}"/>
    <cellStyle name="normální 9 2 3 2 2" xfId="3191" xr:uid="{F38C8CAA-74F4-4535-8FFB-9CD20E476275}"/>
    <cellStyle name="normální 9 2 3 3" xfId="2651" xr:uid="{3BA4DBD4-7563-4A23-8835-80E7AA68046A}"/>
    <cellStyle name="normální 9 2 4" xfId="1011" xr:uid="{97304928-2234-45F2-A6B3-1A5D7DA5AA9E}"/>
    <cellStyle name="normální 9 2 4 2" xfId="1596" xr:uid="{5A8C1EAC-0039-4462-9B8E-EEA6EACD3BBE}"/>
    <cellStyle name="normální 9 2 4 2 2" xfId="3257" xr:uid="{3A1FB159-8BA7-4659-8AEB-9BB166420A3D}"/>
    <cellStyle name="normální 9 2 4 3" xfId="2717" xr:uid="{D3327B1F-6AFC-4CE4-8CA8-0A99775123D5}"/>
    <cellStyle name="normální 9 2 5" xfId="1094" xr:uid="{AB0C08F8-167A-4853-B48D-0BBEE75CE630}"/>
    <cellStyle name="normální 9 2 5 2" xfId="1668" xr:uid="{A657F231-CC3D-4464-9350-6F6208ECDDC3}"/>
    <cellStyle name="normální 9 2 5 2 2" xfId="3327" xr:uid="{64DA29E1-C1B9-4569-A483-34B0A1423CEF}"/>
    <cellStyle name="normální 9 2 5 3" xfId="2787" xr:uid="{A170A1FE-C0D1-44DC-8A7E-51B1A29CBB3F}"/>
    <cellStyle name="normální 9 2 6" xfId="1163" xr:uid="{188FD0A8-E201-4401-B080-A5A6B55871B9}"/>
    <cellStyle name="normální 9 2 6 2" xfId="1737" xr:uid="{3B424C79-D1B1-4675-84A9-B7E2FB43D672}"/>
    <cellStyle name="normální 9 2 6 2 2" xfId="3396" xr:uid="{886B4973-5E34-4D90-9588-AAFA76CBADCB}"/>
    <cellStyle name="normální 9 2 6 3" xfId="2856" xr:uid="{01A0BD58-D680-4E3B-BF6B-F58EE93B7B9D}"/>
    <cellStyle name="normální 9 2 7" xfId="1230" xr:uid="{01901B17-FD93-4432-8748-E92450B9FB0C}"/>
    <cellStyle name="normální 9 2 7 2" xfId="1804" xr:uid="{B99F9EB6-ABF9-4223-B81C-4BAE6BAB233A}"/>
    <cellStyle name="normální 9 2 7 2 2" xfId="3462" xr:uid="{0C811859-8798-4807-9292-0E13A77DB33E}"/>
    <cellStyle name="normální 9 2 7 3" xfId="2922" xr:uid="{4222DD6D-E9F1-4509-A63A-B5738A874019}"/>
    <cellStyle name="normální 9 2 8" xfId="1296" xr:uid="{83D9A831-5DA6-4608-8DB9-FFAFB848E4B5}"/>
    <cellStyle name="normální 9 2 8 2" xfId="1870" xr:uid="{8EB6F328-9BE6-4EC5-BD2F-26AC05073658}"/>
    <cellStyle name="normální 9 2 8 2 2" xfId="3528" xr:uid="{06C6E509-4F65-4519-84A5-8D07087B59C3}"/>
    <cellStyle name="normální 9 2 8 3" xfId="2988" xr:uid="{4221C5FC-85A5-40EC-BE2D-187188804BA0}"/>
    <cellStyle name="normální 9 2 9" xfId="1416" xr:uid="{77930BB6-D30E-4C45-8418-3C96C8F38FDD}"/>
    <cellStyle name="normální 9 2 9 2" xfId="3077" xr:uid="{054AE1D1-11BC-4277-BEE5-F0092804AF31}"/>
    <cellStyle name="normální 9 3" xfId="609" xr:uid="{00000000-0005-0000-0000-000061020000}"/>
    <cellStyle name="normální 9 3 10" xfId="1940" xr:uid="{8CF8B407-1887-49AF-AEE0-93F78275B39C}"/>
    <cellStyle name="normální 9 3 10 2" xfId="3598" xr:uid="{C2ECFC2A-5FA0-42BD-A919-E564AAA8AA95}"/>
    <cellStyle name="normální 9 3 11" xfId="2006" xr:uid="{3BCCA520-6236-4D80-A155-B78CEA1D3FA6}"/>
    <cellStyle name="normální 9 3 11 2" xfId="3664" xr:uid="{1F38A95A-87BD-4CAF-86AC-352A045F23E9}"/>
    <cellStyle name="normální 9 3 12" xfId="2086" xr:uid="{4895D420-E471-43D9-B032-4C77CD782E47}"/>
    <cellStyle name="normální 9 3 12 2" xfId="3743" xr:uid="{826EBE97-9091-40A0-8697-7B3F31F77CFB}"/>
    <cellStyle name="normální 9 3 13" xfId="2215" xr:uid="{E45D60CF-3513-409F-BA8D-722EBB58952C}"/>
    <cellStyle name="normální 9 3 13 2" xfId="3866" xr:uid="{1866E9BE-B174-46DD-9549-4222D1BB26C5}"/>
    <cellStyle name="normální 9 3 14" xfId="2287" xr:uid="{A831832B-E29A-4A55-87C3-8046565A5AE6}"/>
    <cellStyle name="normální 9 3 14 2" xfId="3934" xr:uid="{E4B089EC-F77C-4176-BD2C-551D32689F3E}"/>
    <cellStyle name="normální 9 3 15" xfId="2353" xr:uid="{56A8758C-BBE4-4632-AA94-3B2FB8362DE2}"/>
    <cellStyle name="normální 9 3 15 2" xfId="4000" xr:uid="{474774AC-C6F5-4BFE-B72F-A71082D3AF24}"/>
    <cellStyle name="normální 9 3 16" xfId="2419" xr:uid="{A25FFEEF-B5F9-4342-A539-0A13190F2282}"/>
    <cellStyle name="normální 9 3 16 2" xfId="4066" xr:uid="{7F695903-2CBA-48E4-AA58-1931803F423A}"/>
    <cellStyle name="normální 9 3 17" xfId="4133" xr:uid="{6980AE0E-15CC-402F-9227-C9A72450503F}"/>
    <cellStyle name="normální 9 3 18" xfId="4220" xr:uid="{123F9620-3F86-45DC-8314-FB7FABC686FD}"/>
    <cellStyle name="normální 9 3 19" xfId="4286" xr:uid="{C54D9EAD-0BAB-4E54-9BFE-860DF779C0B2}"/>
    <cellStyle name="normální 9 3 2" xfId="610" xr:uid="{00000000-0005-0000-0000-000062020000}"/>
    <cellStyle name="normální 9 3 2 2" xfId="1465" xr:uid="{3040746C-2280-433A-A2A9-072D79E109F7}"/>
    <cellStyle name="normální 9 3 2 2 2" xfId="3126" xr:uid="{B370857D-A0DE-42EA-BEC7-FF794D4F2E8A}"/>
    <cellStyle name="normální 9 3 2 3" xfId="2502" xr:uid="{B7BC8AC2-EA80-455A-BE4C-F21D3157C63F}"/>
    <cellStyle name="normální 9 3 20" xfId="4371" xr:uid="{40597E04-2F1E-4592-B5E9-B1F68A7117B2}"/>
    <cellStyle name="normální 9 3 3" xfId="946" xr:uid="{B0D68C37-5528-42C1-90E9-B26F2647BB3B}"/>
    <cellStyle name="normální 9 3 3 2" xfId="1531" xr:uid="{CA52843D-1B19-4827-A837-1547B73F6D8D}"/>
    <cellStyle name="normální 9 3 3 2 2" xfId="3192" xr:uid="{58C8DAF0-3DCE-4DE3-9906-C15252545EAF}"/>
    <cellStyle name="normální 9 3 3 3" xfId="2652" xr:uid="{B2A52DBD-5ECA-4D82-BBC4-D5E43D2A7022}"/>
    <cellStyle name="normální 9 3 4" xfId="1012" xr:uid="{166686BD-2F28-43D5-8507-AD20FECD2AAD}"/>
    <cellStyle name="normální 9 3 4 2" xfId="1597" xr:uid="{5E95AB0C-15E4-418B-9D15-11D5F56ADB0E}"/>
    <cellStyle name="normální 9 3 4 2 2" xfId="3258" xr:uid="{963D0352-510D-4EE4-A04C-FE770A4961CC}"/>
    <cellStyle name="normální 9 3 4 3" xfId="2718" xr:uid="{95E503D9-A399-4221-8501-14B8825997CD}"/>
    <cellStyle name="normální 9 3 5" xfId="1095" xr:uid="{944D2117-E825-47AC-B551-2A3E8540F17B}"/>
    <cellStyle name="normální 9 3 5 2" xfId="1669" xr:uid="{7F5C410E-FFE7-4F33-8326-8D3FCF3CEFE1}"/>
    <cellStyle name="normální 9 3 5 2 2" xfId="3328" xr:uid="{9051EA28-6AE3-4334-A5CC-65C93E2320B8}"/>
    <cellStyle name="normální 9 3 5 3" xfId="2788" xr:uid="{2B1A2263-7033-4426-B638-76D58C25887C}"/>
    <cellStyle name="normální 9 3 6" xfId="1164" xr:uid="{16E232B0-A179-4649-B3D1-8257C0EF96D7}"/>
    <cellStyle name="normální 9 3 6 2" xfId="1738" xr:uid="{7560EA9D-8CC9-4E9B-B1B3-FD02AA580C25}"/>
    <cellStyle name="normální 9 3 6 2 2" xfId="3397" xr:uid="{A4B5EAB0-D28F-4040-B24F-E88F6284F1B1}"/>
    <cellStyle name="normální 9 3 6 3" xfId="2857" xr:uid="{E0077965-34B2-46C3-91C2-0A06552CF9BD}"/>
    <cellStyle name="normální 9 3 7" xfId="1231" xr:uid="{3834D1D6-817E-4AF5-86EC-CE1405F8889E}"/>
    <cellStyle name="normální 9 3 7 2" xfId="1805" xr:uid="{B0C0D6A5-79CB-41E5-AC3C-A27297795204}"/>
    <cellStyle name="normální 9 3 7 2 2" xfId="3463" xr:uid="{434387B3-A6C4-4657-82DC-F77892D5D449}"/>
    <cellStyle name="normální 9 3 7 3" xfId="2923" xr:uid="{77417903-C375-41C6-BE48-96683A0249B7}"/>
    <cellStyle name="normální 9 3 8" xfId="1297" xr:uid="{65ADC3A0-3B5C-45AF-B40A-AFE98ABF1491}"/>
    <cellStyle name="normální 9 3 8 2" xfId="1871" xr:uid="{D5C8249B-7A81-4E75-A366-363012D51458}"/>
    <cellStyle name="normální 9 3 8 2 2" xfId="3529" xr:uid="{9A87F4E8-24F2-49E0-BF44-F91FE15A6098}"/>
    <cellStyle name="normální 9 3 8 3" xfId="2989" xr:uid="{0CA5EA7D-7112-48A2-8F1D-C2E076F53BF8}"/>
    <cellStyle name="normální 9 3 9" xfId="1417" xr:uid="{29D3A8E5-E5D9-47BD-A966-3F1590DA9C36}"/>
    <cellStyle name="normální 9 3 9 2" xfId="3078" xr:uid="{33B51500-E728-4DDD-8DF0-A3BE7C92BF43}"/>
    <cellStyle name="normální 9 4" xfId="611" xr:uid="{00000000-0005-0000-0000-000063020000}"/>
    <cellStyle name="normální 9 4 10" xfId="1941" xr:uid="{376489E4-80D9-4A34-B262-2FACD46E0269}"/>
    <cellStyle name="normální 9 4 10 2" xfId="3599" xr:uid="{478CA1C2-3FAA-4428-B986-723F385069AE}"/>
    <cellStyle name="normální 9 4 11" xfId="2007" xr:uid="{82993BE7-5C6C-4283-95F8-14F75A91AE4A}"/>
    <cellStyle name="normální 9 4 11 2" xfId="3665" xr:uid="{40107BA6-BBCB-4D39-BE6E-779B8159D7C3}"/>
    <cellStyle name="normální 9 4 12" xfId="2087" xr:uid="{D41E013C-787D-413C-A80E-D69FB5E9AA3F}"/>
    <cellStyle name="normální 9 4 12 2" xfId="3744" xr:uid="{B185D803-156A-4005-806B-D260453AF1D3}"/>
    <cellStyle name="normální 9 4 13" xfId="2216" xr:uid="{1C43AF91-98C4-44D7-ACB1-DF21790F6025}"/>
    <cellStyle name="normální 9 4 13 2" xfId="3867" xr:uid="{BA8CADEB-FD69-4533-A2FD-70409C7FEB20}"/>
    <cellStyle name="normální 9 4 14" xfId="2288" xr:uid="{0DEA28BF-5D4A-49DE-A2A2-F79C95C2B1A9}"/>
    <cellStyle name="normální 9 4 14 2" xfId="3935" xr:uid="{4E403E58-6693-407C-B59B-8FE580077706}"/>
    <cellStyle name="normální 9 4 15" xfId="2354" xr:uid="{67641BDD-5079-407A-B103-0783BA0C7777}"/>
    <cellStyle name="normální 9 4 15 2" xfId="4001" xr:uid="{57147B81-F0E5-498C-8569-557877DF7237}"/>
    <cellStyle name="normální 9 4 16" xfId="2420" xr:uid="{837B2D7E-BCFD-42D2-B81E-22A83AA3E465}"/>
    <cellStyle name="normální 9 4 16 2" xfId="4067" xr:uid="{CAE725FF-DF7E-4CF2-BCBA-30B4C856FDCD}"/>
    <cellStyle name="normální 9 4 17" xfId="4134" xr:uid="{4CA218EB-20D7-4A27-85B8-05CDA0447E0C}"/>
    <cellStyle name="normální 9 4 18" xfId="4221" xr:uid="{06E7B89C-28AF-4512-8F2D-D7858B13A84F}"/>
    <cellStyle name="normální 9 4 19" xfId="4287" xr:uid="{B763E74E-B024-45A9-9999-9A715935102B}"/>
    <cellStyle name="normální 9 4 2" xfId="612" xr:uid="{00000000-0005-0000-0000-000064020000}"/>
    <cellStyle name="normální 9 4 2 2" xfId="1466" xr:uid="{37ACA63C-64BE-4E94-B566-B9FB722A5797}"/>
    <cellStyle name="normální 9 4 2 2 2" xfId="3127" xr:uid="{FF0D2990-1DC3-48C9-A084-84906E1F2F57}"/>
    <cellStyle name="normální 9 4 2 3" xfId="2503" xr:uid="{775928F2-C7C0-42E3-9B34-78C4263C7378}"/>
    <cellStyle name="normální 9 4 20" xfId="4372" xr:uid="{683527DF-0454-4E36-9ED1-2CACEAE50722}"/>
    <cellStyle name="normální 9 4 3" xfId="947" xr:uid="{8EAFFDC6-4AF2-409F-877C-4C5C9CBB55B5}"/>
    <cellStyle name="normální 9 4 3 2" xfId="1532" xr:uid="{64FAEB86-31D7-4676-A044-57E5A7EABA55}"/>
    <cellStyle name="normální 9 4 3 2 2" xfId="3193" xr:uid="{82DB04E7-C955-4450-BE0C-9EFE43CCBA93}"/>
    <cellStyle name="normální 9 4 3 3" xfId="2653" xr:uid="{D248414D-3A17-4CB0-867C-874A776DB602}"/>
    <cellStyle name="normální 9 4 4" xfId="1013" xr:uid="{4B361EAC-CBAA-45CC-98FD-E216992283DC}"/>
    <cellStyle name="normální 9 4 4 2" xfId="1598" xr:uid="{9CB75ECD-F77E-4122-A131-C642417D4C1F}"/>
    <cellStyle name="normální 9 4 4 2 2" xfId="3259" xr:uid="{7B74A60A-5E16-4E5E-AD45-B31B13896EFD}"/>
    <cellStyle name="normální 9 4 4 3" xfId="2719" xr:uid="{9C958D81-3718-46CC-9CCF-8330B24B352A}"/>
    <cellStyle name="normální 9 4 5" xfId="1096" xr:uid="{197B42FB-6AD0-47C0-B3F1-C6C1522056E4}"/>
    <cellStyle name="normální 9 4 5 2" xfId="1670" xr:uid="{7940672E-0336-4C1E-9BBE-18668C548093}"/>
    <cellStyle name="normální 9 4 5 2 2" xfId="3329" xr:uid="{52CC9A49-AE89-4546-B34D-567FE36A3C0C}"/>
    <cellStyle name="normální 9 4 5 3" xfId="2789" xr:uid="{A4C283A1-B8D9-4A5A-B485-72CA9AA1A442}"/>
    <cellStyle name="normální 9 4 6" xfId="1165" xr:uid="{382AF7B0-1E9E-4277-865B-5D87A1CA6949}"/>
    <cellStyle name="normální 9 4 6 2" xfId="1739" xr:uid="{23DD12D0-D867-496A-8007-44498DF2EC00}"/>
    <cellStyle name="normální 9 4 6 2 2" xfId="3398" xr:uid="{F3131F41-E8F9-4E79-9D6E-940EDFC18BFD}"/>
    <cellStyle name="normální 9 4 6 3" xfId="2858" xr:uid="{24703768-285C-4D26-BFEF-84B7996CF7FE}"/>
    <cellStyle name="normální 9 4 7" xfId="1232" xr:uid="{EA5B83F8-B6BE-40F9-9373-1C0B18A1E85D}"/>
    <cellStyle name="normální 9 4 7 2" xfId="1806" xr:uid="{235D6B5D-C422-43CE-A2B6-CAD16B414FA7}"/>
    <cellStyle name="normální 9 4 7 2 2" xfId="3464" xr:uid="{6CBE3B38-17BB-4221-8A61-1F45912A5C70}"/>
    <cellStyle name="normální 9 4 7 3" xfId="2924" xr:uid="{BDF0C212-0E74-441E-A190-483D175CC9EE}"/>
    <cellStyle name="normální 9 4 8" xfId="1298" xr:uid="{91E884D8-D7D1-466C-A622-D4B48C3FB7D9}"/>
    <cellStyle name="normální 9 4 8 2" xfId="1872" xr:uid="{849D9AD0-EEC7-4673-802E-782F23822645}"/>
    <cellStyle name="normální 9 4 8 2 2" xfId="3530" xr:uid="{8B4473E2-7D8C-4602-9EF1-D984348D5D16}"/>
    <cellStyle name="normální 9 4 8 3" xfId="2990" xr:uid="{AC6E7731-4089-4B11-85D2-46163962FCB2}"/>
    <cellStyle name="normální 9 4 9" xfId="1418" xr:uid="{633B96E1-DDE9-4898-9638-32D08884DCFF}"/>
    <cellStyle name="normální 9 4 9 2" xfId="3079" xr:uid="{CA41B4CC-2E4A-4CD8-B725-830D13B6EDBD}"/>
    <cellStyle name="normální 9 5" xfId="613" xr:uid="{00000000-0005-0000-0000-000065020000}"/>
    <cellStyle name="normální 9 5 10" xfId="1942" xr:uid="{E74B7269-76A1-4556-B322-772E18EDD8E1}"/>
    <cellStyle name="normální 9 5 10 2" xfId="3600" xr:uid="{C7D75F82-EB49-4EBD-ACD3-B64C108FCBE6}"/>
    <cellStyle name="normální 9 5 11" xfId="2008" xr:uid="{D8900CCB-2483-4039-9A64-01F300441B21}"/>
    <cellStyle name="normální 9 5 11 2" xfId="3666" xr:uid="{EB1A6A3B-BE29-49E7-ADEF-CD963BB1585B}"/>
    <cellStyle name="normální 9 5 12" xfId="2088" xr:uid="{75A663AA-9736-4D2D-968D-5884027A72C4}"/>
    <cellStyle name="normální 9 5 12 2" xfId="3745" xr:uid="{CA5B0B33-A284-474F-BEAA-51940885471A}"/>
    <cellStyle name="normální 9 5 13" xfId="2217" xr:uid="{08E1EC81-E949-4B7A-905B-F5A59F84960F}"/>
    <cellStyle name="normální 9 5 13 2" xfId="3868" xr:uid="{9F9611AD-69B9-4348-8BFC-23819B0A65CD}"/>
    <cellStyle name="normální 9 5 14" xfId="2289" xr:uid="{72860218-E96E-4128-AF34-B46E1DFCBD06}"/>
    <cellStyle name="normální 9 5 14 2" xfId="3936" xr:uid="{54940D59-A303-4052-8130-D8AD973D3C0C}"/>
    <cellStyle name="normální 9 5 15" xfId="2355" xr:uid="{8FB888FD-0436-46D0-B24E-5D051D6A4EC4}"/>
    <cellStyle name="normální 9 5 15 2" xfId="4002" xr:uid="{0A70BBD9-A641-400D-87EF-6786BD021BD4}"/>
    <cellStyle name="normální 9 5 16" xfId="2421" xr:uid="{43240193-AD65-43C4-BC86-1AFA9BA7C595}"/>
    <cellStyle name="normální 9 5 16 2" xfId="4068" xr:uid="{F6712C62-3533-4F85-A979-BF43184EC0E9}"/>
    <cellStyle name="normální 9 5 17" xfId="4135" xr:uid="{3C89C48D-C643-4D40-8788-21EB03C677E9}"/>
    <cellStyle name="normální 9 5 18" xfId="4222" xr:uid="{6A900086-763C-4B9F-B603-734DC0035AB9}"/>
    <cellStyle name="normální 9 5 19" xfId="4288" xr:uid="{DE8799FD-1A6F-404F-97C8-2CE61FE3B4FE}"/>
    <cellStyle name="normální 9 5 2" xfId="614" xr:uid="{00000000-0005-0000-0000-000066020000}"/>
    <cellStyle name="normální 9 5 2 2" xfId="1467" xr:uid="{B484CFAC-780D-4BCD-92F9-56ECEEF3FD2B}"/>
    <cellStyle name="normální 9 5 2 2 2" xfId="3128" xr:uid="{156B6833-9CAE-475E-B0D8-AFD7DC8A8432}"/>
    <cellStyle name="normální 9 5 2 3" xfId="2504" xr:uid="{A80C8028-A3BA-4EFF-A54D-DC09097EB522}"/>
    <cellStyle name="normální 9 5 20" xfId="4373" xr:uid="{6325B078-9319-437E-BF9E-2A4EAD9DCC3D}"/>
    <cellStyle name="normální 9 5 3" xfId="948" xr:uid="{3CFB3F83-736E-4407-BF25-235C70BB0A2F}"/>
    <cellStyle name="normální 9 5 3 2" xfId="1533" xr:uid="{D65D1E83-024B-48C3-9446-418D731EE0BB}"/>
    <cellStyle name="normální 9 5 3 2 2" xfId="3194" xr:uid="{72240531-ACAE-4AC3-8740-B72A25ACFEE6}"/>
    <cellStyle name="normální 9 5 3 3" xfId="2654" xr:uid="{DF96F035-FA49-447A-90B1-5B053DFC9BBC}"/>
    <cellStyle name="normální 9 5 4" xfId="1014" xr:uid="{C22214CB-B403-426F-A241-0DF237E77781}"/>
    <cellStyle name="normální 9 5 4 2" xfId="1599" xr:uid="{FF3C2D5D-3A2D-4B47-A4C8-407D43712002}"/>
    <cellStyle name="normální 9 5 4 2 2" xfId="3260" xr:uid="{4195C319-60AF-4252-92A0-93F88918E5F1}"/>
    <cellStyle name="normální 9 5 4 3" xfId="2720" xr:uid="{8AFD9CD9-4B25-4EB0-A9F9-618CD1AE5B26}"/>
    <cellStyle name="normální 9 5 5" xfId="1097" xr:uid="{0DC66ACC-009F-4C3E-8142-BE3C6E9B653B}"/>
    <cellStyle name="normální 9 5 5 2" xfId="1671" xr:uid="{4133F699-4847-48C5-B3A2-91CE9090C5CB}"/>
    <cellStyle name="normální 9 5 5 2 2" xfId="3330" xr:uid="{3CFD965C-72FA-4777-B511-FF24BDDE00B0}"/>
    <cellStyle name="normální 9 5 5 3" xfId="2790" xr:uid="{31FC1726-1E86-4524-8A46-69CF52B98BAA}"/>
    <cellStyle name="normální 9 5 6" xfId="1166" xr:uid="{928442A1-EA3C-4777-A264-F3A2F0ABCD21}"/>
    <cellStyle name="normální 9 5 6 2" xfId="1740" xr:uid="{DF9215BF-C19E-45C5-B1C7-C2BC05B02E70}"/>
    <cellStyle name="normální 9 5 6 2 2" xfId="3399" xr:uid="{7421FA5A-9EE0-4350-934F-4BD98A0B8417}"/>
    <cellStyle name="normální 9 5 6 3" xfId="2859" xr:uid="{D14EF82B-523D-45D0-B1A9-10E4518F9FDF}"/>
    <cellStyle name="normální 9 5 7" xfId="1233" xr:uid="{C9ACA9D4-D8C4-47C6-8383-679FAF23F8E3}"/>
    <cellStyle name="normální 9 5 7 2" xfId="1807" xr:uid="{4210C973-8D99-4B04-B89A-E1F6368E5F3C}"/>
    <cellStyle name="normální 9 5 7 2 2" xfId="3465" xr:uid="{52C1D399-DB79-421C-95B2-AE803795012B}"/>
    <cellStyle name="normální 9 5 7 3" xfId="2925" xr:uid="{CAA2F5E4-9B40-4399-94DA-90284AC85B9B}"/>
    <cellStyle name="normální 9 5 8" xfId="1299" xr:uid="{07CB05BB-2E83-4956-9B03-7A626819CAFD}"/>
    <cellStyle name="normální 9 5 8 2" xfId="1873" xr:uid="{D6FE38F4-D8E7-418F-9B2F-B4395247F444}"/>
    <cellStyle name="normální 9 5 8 2 2" xfId="3531" xr:uid="{C7176B0C-835C-4AA0-892C-F617CB995ECB}"/>
    <cellStyle name="normální 9 5 8 3" xfId="2991" xr:uid="{E8E460F6-834A-4AED-9D22-C3E90050357B}"/>
    <cellStyle name="normální 9 5 9" xfId="1419" xr:uid="{CDBF5783-C09F-4373-856E-A5F38A074BD0}"/>
    <cellStyle name="normální 9 5 9 2" xfId="3080" xr:uid="{CC1E97A8-21D8-48FC-A558-751A665AA484}"/>
    <cellStyle name="normální 9 6" xfId="615" xr:uid="{00000000-0005-0000-0000-000067020000}"/>
    <cellStyle name="normální 9 6 10" xfId="1943" xr:uid="{2AAC700F-019A-41BD-962A-1584A14E12B6}"/>
    <cellStyle name="normální 9 6 10 2" xfId="3601" xr:uid="{261DCC8A-44A6-4BF3-83AA-75BB13EF8C62}"/>
    <cellStyle name="normální 9 6 11" xfId="2009" xr:uid="{AC7B25F1-6CFC-4B67-91C1-D2A715EB7727}"/>
    <cellStyle name="normální 9 6 11 2" xfId="3667" xr:uid="{D2A7D975-411A-48BD-BF41-FA647F2CC7EA}"/>
    <cellStyle name="normální 9 6 12" xfId="2089" xr:uid="{1B752437-64ED-41FB-94C0-BF47E90D1AF0}"/>
    <cellStyle name="normální 9 6 12 2" xfId="3746" xr:uid="{3E76BB98-BD6D-47B0-88C6-64C102131CCB}"/>
    <cellStyle name="normální 9 6 13" xfId="2218" xr:uid="{B13AF6D7-8F58-4A77-BE8C-8CC04271FB56}"/>
    <cellStyle name="normální 9 6 13 2" xfId="3869" xr:uid="{85EF2079-4FBA-431B-AFCF-5DBD1D89500D}"/>
    <cellStyle name="normální 9 6 14" xfId="2290" xr:uid="{50ED16AB-0DA2-428E-BF37-47DFD79C7E5A}"/>
    <cellStyle name="normální 9 6 14 2" xfId="3937" xr:uid="{907743D3-329A-4770-BF14-817D04CE03A9}"/>
    <cellStyle name="normální 9 6 15" xfId="2356" xr:uid="{B70D7A99-A745-4FE5-9566-549E0CA5B6F9}"/>
    <cellStyle name="normální 9 6 15 2" xfId="4003" xr:uid="{F62B14F5-D043-4F46-8903-DDBE5A0B2B47}"/>
    <cellStyle name="normální 9 6 16" xfId="2422" xr:uid="{1240C59A-8517-492C-9536-8581553C7D16}"/>
    <cellStyle name="normální 9 6 16 2" xfId="4069" xr:uid="{DCCF6779-4BC2-4A39-A5B4-662BD5832C8C}"/>
    <cellStyle name="normální 9 6 17" xfId="4136" xr:uid="{5C04C040-A5B6-4B25-9889-B19B922A69D3}"/>
    <cellStyle name="normální 9 6 18" xfId="4223" xr:uid="{7CA84B42-DA10-480D-82A0-2B447AF3932C}"/>
    <cellStyle name="normální 9 6 19" xfId="4289" xr:uid="{B428F3E4-E172-4699-861E-6DECFCE06232}"/>
    <cellStyle name="normální 9 6 2" xfId="616" xr:uid="{00000000-0005-0000-0000-000068020000}"/>
    <cellStyle name="normální 9 6 2 2" xfId="1468" xr:uid="{519F244D-599D-4468-B1D1-9D8F7EB993EF}"/>
    <cellStyle name="normální 9 6 2 2 2" xfId="3129" xr:uid="{27A94E57-6A96-4054-85CD-2F346336CA82}"/>
    <cellStyle name="normální 9 6 2 3" xfId="2505" xr:uid="{EC63ED58-44BE-4783-8856-CE65DB74CE88}"/>
    <cellStyle name="normální 9 6 20" xfId="4374" xr:uid="{C5F3868B-C657-433C-BB5E-5813947A91E6}"/>
    <cellStyle name="normální 9 6 3" xfId="949" xr:uid="{0028D716-8073-4038-805F-4CBA5323B446}"/>
    <cellStyle name="normální 9 6 3 2" xfId="1534" xr:uid="{3D8B70EC-3C99-4AE9-BDC1-E8A06CFD7B9F}"/>
    <cellStyle name="normální 9 6 3 2 2" xfId="3195" xr:uid="{C03FEA51-D1D1-489D-8D9D-5AD541756DED}"/>
    <cellStyle name="normální 9 6 3 3" xfId="2655" xr:uid="{B87D1C3B-B092-4643-9A20-0CE5F06B6E00}"/>
    <cellStyle name="normální 9 6 4" xfId="1015" xr:uid="{0295AB68-A603-404B-B3DE-D490B389A3A1}"/>
    <cellStyle name="normální 9 6 4 2" xfId="1600" xr:uid="{8320CB0F-E41C-40E0-A4D1-B76AB3844D0B}"/>
    <cellStyle name="normální 9 6 4 2 2" xfId="3261" xr:uid="{4AECF814-F943-4D27-BA75-EFC7A01F03A7}"/>
    <cellStyle name="normální 9 6 4 3" xfId="2721" xr:uid="{92638E82-1EA4-419F-9612-E97C215BDDA5}"/>
    <cellStyle name="normální 9 6 5" xfId="1098" xr:uid="{972853DA-5587-4616-9D49-2C0100DB0F6A}"/>
    <cellStyle name="normální 9 6 5 2" xfId="1672" xr:uid="{935A30CC-1176-4CAE-9A04-1693C4C820A0}"/>
    <cellStyle name="normální 9 6 5 2 2" xfId="3331" xr:uid="{A145685E-6359-4950-8771-C7F10B4FE189}"/>
    <cellStyle name="normální 9 6 5 3" xfId="2791" xr:uid="{D310ADCB-68A1-4F75-8A71-A985A2B57D72}"/>
    <cellStyle name="normální 9 6 6" xfId="1167" xr:uid="{69DE7922-3CEC-4A4C-83E2-3AD4E70ABE36}"/>
    <cellStyle name="normální 9 6 6 2" xfId="1741" xr:uid="{19DD0645-E4AA-476A-976F-E0F1E2F0D01E}"/>
    <cellStyle name="normální 9 6 6 2 2" xfId="3400" xr:uid="{4AE7DAF6-6320-4062-A2C8-FE9ED5DCF5D7}"/>
    <cellStyle name="normální 9 6 6 3" xfId="2860" xr:uid="{ADAA4ADF-3AB3-4F33-B3F6-DDD6C50D2D2D}"/>
    <cellStyle name="normální 9 6 7" xfId="1234" xr:uid="{BCDD8092-60E7-4DFD-BB79-403C7D2CE08A}"/>
    <cellStyle name="normální 9 6 7 2" xfId="1808" xr:uid="{54210C6D-9F26-4565-8DF4-80B5CB7EC19F}"/>
    <cellStyle name="normální 9 6 7 2 2" xfId="3466" xr:uid="{E90B7183-F169-45D4-A721-6F751FFF3A8A}"/>
    <cellStyle name="normální 9 6 7 3" xfId="2926" xr:uid="{91887FA7-71BC-4823-8A8D-AF51B1C44001}"/>
    <cellStyle name="normální 9 6 8" xfId="1300" xr:uid="{6D4929C6-1CD2-439E-8660-4254B484DA9E}"/>
    <cellStyle name="normální 9 6 8 2" xfId="1874" xr:uid="{D1B68668-C0C5-485D-9894-606A675F541E}"/>
    <cellStyle name="normální 9 6 8 2 2" xfId="3532" xr:uid="{620129C1-3736-491A-AE00-1D92B5560B8C}"/>
    <cellStyle name="normální 9 6 8 3" xfId="2992" xr:uid="{CB86D57D-7A57-4F5E-B252-9F1EC2C926C6}"/>
    <cellStyle name="normální 9 6 9" xfId="1420" xr:uid="{23C38399-1C4B-4A06-9B8F-2E88D2276CE2}"/>
    <cellStyle name="normální 9 6 9 2" xfId="3081" xr:uid="{5749CDC2-9F7E-467F-9DB7-A59D747B55D3}"/>
    <cellStyle name="normální 9 7" xfId="617" xr:uid="{00000000-0005-0000-0000-000069020000}"/>
    <cellStyle name="Normální 9 8" xfId="2151" xr:uid="{A5249A21-882B-493B-B41A-E5AE459D2286}"/>
    <cellStyle name="normální_List1" xfId="618" xr:uid="{00000000-0005-0000-0000-00006A020000}"/>
    <cellStyle name="normální_List1 2" xfId="2224" xr:uid="{7A0F0E93-1D9B-4545-B676-2472D91F1184}"/>
    <cellStyle name="Note" xfId="1314" xr:uid="{B9D36627-3E25-4925-943B-1233AB9C2CD4}"/>
    <cellStyle name="Poznámka 2" xfId="619" xr:uid="{00000000-0005-0000-0000-00006B020000}"/>
    <cellStyle name="Poznámka 2 10" xfId="620" xr:uid="{00000000-0005-0000-0000-00006C020000}"/>
    <cellStyle name="Poznámka 2 10 2" xfId="2507" xr:uid="{4AFC52E9-2971-451B-92B1-27D22EA189F0}"/>
    <cellStyle name="Poznámka 2 11" xfId="2091" xr:uid="{9661CA4C-4616-4B86-996E-32D47854DB26}"/>
    <cellStyle name="Poznámka 2 11 2" xfId="3748" xr:uid="{808CC518-9047-4EC5-AE19-8D321CF176BD}"/>
    <cellStyle name="Poznámka 2 12" xfId="2506" xr:uid="{1845CC91-43F0-47ED-9252-914B6CBBFB52}"/>
    <cellStyle name="Poznámka 2 2" xfId="621" xr:uid="{00000000-0005-0000-0000-00006D020000}"/>
    <cellStyle name="Poznámka 2 2 2" xfId="622" xr:uid="{00000000-0005-0000-0000-00006E020000}"/>
    <cellStyle name="Poznámka 2 2 2 2" xfId="623" xr:uid="{00000000-0005-0000-0000-00006F020000}"/>
    <cellStyle name="Poznámka 2 2 2 2 2" xfId="2509" xr:uid="{975C42F3-E45F-400C-9942-C9F7AF8D1A2C}"/>
    <cellStyle name="Poznámka 2 2 2 3" xfId="2093" xr:uid="{42F682FD-D4DB-48CE-AD62-1B5D1CC72774}"/>
    <cellStyle name="Poznámka 2 2 2 3 2" xfId="3750" xr:uid="{3C2CD30E-025E-4958-A433-82FC450131E3}"/>
    <cellStyle name="Poznámka 2 2 3" xfId="624" xr:uid="{00000000-0005-0000-0000-000070020000}"/>
    <cellStyle name="Poznámka 2 2 3 2" xfId="2510" xr:uid="{5D1D2F9E-9ED3-45CF-92D3-624615C7FD3B}"/>
    <cellStyle name="Poznámka 2 2 4" xfId="625" xr:uid="{00000000-0005-0000-0000-000071020000}"/>
    <cellStyle name="Poznámka 2 2 4 2" xfId="2511" xr:uid="{3226D086-D971-4DAD-A5A2-DCD318C7F3D7}"/>
    <cellStyle name="Poznámka 2 2 5" xfId="2092" xr:uid="{26CC4FF1-CD97-4E94-8FAD-83D2F63BD0D6}"/>
    <cellStyle name="Poznámka 2 2 5 2" xfId="3749" xr:uid="{55F282B1-9547-4639-B94C-0CF9FEEF0E81}"/>
    <cellStyle name="Poznámka 2 2 6" xfId="2508" xr:uid="{9BF82C60-7047-42DB-9942-7EDABDDAC2EB}"/>
    <cellStyle name="Poznámka 2 3" xfId="626" xr:uid="{00000000-0005-0000-0000-000072020000}"/>
    <cellStyle name="Poznámka 2 3 2" xfId="627" xr:uid="{00000000-0005-0000-0000-000073020000}"/>
    <cellStyle name="Poznámka 2 3 2 2" xfId="2513" xr:uid="{0E14D704-AC35-48F4-B9B4-97E8F0D744D3}"/>
    <cellStyle name="Poznámka 2 3 3" xfId="628" xr:uid="{00000000-0005-0000-0000-000074020000}"/>
    <cellStyle name="Poznámka 2 3 3 2" xfId="2514" xr:uid="{B3F10C17-5909-4E47-AC04-91DF0209D599}"/>
    <cellStyle name="Poznámka 2 3 4" xfId="2094" xr:uid="{20BA823D-D21E-4782-8823-D5738B9666DB}"/>
    <cellStyle name="Poznámka 2 3 4 2" xfId="3751" xr:uid="{2851D344-881E-4D5B-A5CC-E8FE58449366}"/>
    <cellStyle name="Poznámka 2 3 5" xfId="2512" xr:uid="{6DE13F30-BE12-4767-8BF2-92A3D1BF6EF4}"/>
    <cellStyle name="Poznámka 2 4" xfId="629" xr:uid="{00000000-0005-0000-0000-000075020000}"/>
    <cellStyle name="Poznámka 2 4 2" xfId="630" xr:uid="{00000000-0005-0000-0000-000076020000}"/>
    <cellStyle name="Poznámka 2 4 2 2" xfId="2516" xr:uid="{267F25E1-912B-490D-B179-37F834E8B86A}"/>
    <cellStyle name="Poznámka 2 4 3" xfId="631" xr:uid="{00000000-0005-0000-0000-000077020000}"/>
    <cellStyle name="Poznámka 2 4 3 2" xfId="2517" xr:uid="{24FBA27A-336B-43DF-9F85-859415FD3C14}"/>
    <cellStyle name="Poznámka 2 4 4" xfId="2095" xr:uid="{7DB893C3-CB2D-4100-B89B-C4FBC0ADD48F}"/>
    <cellStyle name="Poznámka 2 4 4 2" xfId="3752" xr:uid="{5C401F15-F434-4A9A-BE36-87CCEBB578F7}"/>
    <cellStyle name="Poznámka 2 4 5" xfId="2515" xr:uid="{072C4C86-0F2E-407B-9FC3-100B4BAABE9D}"/>
    <cellStyle name="Poznámka 2 5" xfId="632" xr:uid="{00000000-0005-0000-0000-000078020000}"/>
    <cellStyle name="Poznámka 2 5 2" xfId="633" xr:uid="{00000000-0005-0000-0000-000079020000}"/>
    <cellStyle name="Poznámka 2 5 2 2" xfId="2519" xr:uid="{58F2CA24-B98D-49A7-A3A8-F9921776BFAC}"/>
    <cellStyle name="Poznámka 2 5 3" xfId="634" xr:uid="{00000000-0005-0000-0000-00007A020000}"/>
    <cellStyle name="Poznámka 2 5 3 2" xfId="2520" xr:uid="{6BC8CC9A-EA2F-464B-83E4-E52E199A01BA}"/>
    <cellStyle name="Poznámka 2 5 4" xfId="2096" xr:uid="{45E419AC-09D8-464A-AA74-DD55FED39E4B}"/>
    <cellStyle name="Poznámka 2 5 4 2" xfId="3753" xr:uid="{097FCD65-0724-4CDA-8954-85DC804E47D7}"/>
    <cellStyle name="Poznámka 2 5 5" xfId="2518" xr:uid="{314B8031-9FE1-467A-BD77-63390E17F41A}"/>
    <cellStyle name="Poznámka 2 6" xfId="635" xr:uid="{00000000-0005-0000-0000-00007B020000}"/>
    <cellStyle name="Poznámka 2 6 2" xfId="636" xr:uid="{00000000-0005-0000-0000-00007C020000}"/>
    <cellStyle name="Poznámka 2 6 2 2" xfId="2522" xr:uid="{D1F0E08C-19CA-4147-B5E0-37E911859BE8}"/>
    <cellStyle name="Poznámka 2 6 3" xfId="637" xr:uid="{00000000-0005-0000-0000-00007D020000}"/>
    <cellStyle name="Poznámka 2 6 3 2" xfId="2523" xr:uid="{4E79C09A-6287-4FAE-A492-619BEF9516AE}"/>
    <cellStyle name="Poznámka 2 6 4" xfId="2097" xr:uid="{2F277032-848D-4112-9E00-C59F5AEA8D32}"/>
    <cellStyle name="Poznámka 2 6 4 2" xfId="3754" xr:uid="{DF43725F-008C-4FF0-B23B-3F6A4F3ABCB7}"/>
    <cellStyle name="Poznámka 2 6 5" xfId="2521" xr:uid="{B3E04A9C-0CB9-4509-9342-CAA8EE19904F}"/>
    <cellStyle name="Poznámka 2 7" xfId="638" xr:uid="{00000000-0005-0000-0000-00007E020000}"/>
    <cellStyle name="Poznámka 2 7 2" xfId="639" xr:uid="{00000000-0005-0000-0000-00007F020000}"/>
    <cellStyle name="Poznámka 2 7 2 2" xfId="2524" xr:uid="{A7D0A14F-397F-4692-8BF8-43F1010386C7}"/>
    <cellStyle name="Poznámka 2 7 3" xfId="2098" xr:uid="{EFADF0BD-ED3A-40E3-86EB-6923C75664CE}"/>
    <cellStyle name="Poznámka 2 7 3 2" xfId="3755" xr:uid="{DE32A5AF-5968-4611-B887-2E02AD5CB643}"/>
    <cellStyle name="Poznámka 2 8" xfId="640" xr:uid="{00000000-0005-0000-0000-000080020000}"/>
    <cellStyle name="Poznámka 2 8 2" xfId="641" xr:uid="{00000000-0005-0000-0000-000081020000}"/>
    <cellStyle name="Poznámka 2 8 2 2" xfId="2526" xr:uid="{8E97DE26-C181-4BA0-AB77-89312768194B}"/>
    <cellStyle name="Poznámka 2 8 3" xfId="642" xr:uid="{00000000-0005-0000-0000-000082020000}"/>
    <cellStyle name="Poznámka 2 8 3 2" xfId="2527" xr:uid="{2853241D-CA4A-454F-98B3-897D9C7B1FE5}"/>
    <cellStyle name="Poznámka 2 8 4" xfId="2099" xr:uid="{1853E6EA-7244-42AD-9649-333B26F647F9}"/>
    <cellStyle name="Poznámka 2 8 4 2" xfId="3756" xr:uid="{50C6D2CA-D71D-4694-98E7-ED870ABE9CAC}"/>
    <cellStyle name="Poznámka 2 8 5" xfId="2525" xr:uid="{8C88E836-E58B-417A-981E-F4520B0753D1}"/>
    <cellStyle name="Poznámka 2 9" xfId="643" xr:uid="{00000000-0005-0000-0000-000083020000}"/>
    <cellStyle name="Poznámka 2 9 2" xfId="2528" xr:uid="{69C07E34-1E23-48DB-84B4-7FB05B71735C}"/>
    <cellStyle name="Poznámka 3" xfId="644" xr:uid="{00000000-0005-0000-0000-000084020000}"/>
    <cellStyle name="Poznámka 3 2" xfId="645" xr:uid="{00000000-0005-0000-0000-000085020000}"/>
    <cellStyle name="Poznámka 3 2 2" xfId="2530" xr:uid="{2E4F362A-97B6-4437-B172-E28180FA91F0}"/>
    <cellStyle name="Poznámka 3 3" xfId="646" xr:uid="{00000000-0005-0000-0000-000086020000}"/>
    <cellStyle name="Poznámka 3 3 2" xfId="2531" xr:uid="{86E48313-9BC8-4FDE-8AA9-0C4E3163601D}"/>
    <cellStyle name="Poznámka 3 4" xfId="2100" xr:uid="{E13256D6-CF27-4460-A7A7-C2EB1E9CF99F}"/>
    <cellStyle name="Poznámka 3 4 2" xfId="3757" xr:uid="{BA9BFDF5-10ED-474A-B38D-73088C31A9F3}"/>
    <cellStyle name="Poznámka 3 5" xfId="2529" xr:uid="{C9A4A67B-239D-4EA1-B6FC-907C804A91A4}"/>
    <cellStyle name="Poznámka 4" xfId="647" xr:uid="{00000000-0005-0000-0000-000087020000}"/>
    <cellStyle name="Poznámka 4 2" xfId="648" xr:uid="{00000000-0005-0000-0000-000088020000}"/>
    <cellStyle name="Poznámka 4 2 2" xfId="2533" xr:uid="{9621B9FC-8F0F-40B1-B1A9-1B40C5701431}"/>
    <cellStyle name="Poznámka 4 3" xfId="649" xr:uid="{00000000-0005-0000-0000-000089020000}"/>
    <cellStyle name="Poznámka 4 3 2" xfId="2534" xr:uid="{86F49A18-2C7A-468F-A35D-E7E772F2BAEB}"/>
    <cellStyle name="Poznámka 4 4" xfId="2101" xr:uid="{569AC499-C5CE-4480-B629-5D63B55E41AD}"/>
    <cellStyle name="Poznámka 4 4 2" xfId="3758" xr:uid="{3654A76D-547F-4C4A-BF26-BC49ED079058}"/>
    <cellStyle name="Poznámka 4 5" xfId="2532" xr:uid="{DB143AF3-DDFC-4C30-8ABA-4CE28CB4C79A}"/>
    <cellStyle name="Poznámka 5" xfId="650" xr:uid="{00000000-0005-0000-0000-00008A020000}"/>
    <cellStyle name="Poznámka 5 2" xfId="651" xr:uid="{00000000-0005-0000-0000-00008B020000}"/>
    <cellStyle name="Poznámka 5 2 2" xfId="2536" xr:uid="{CF2965F8-79E5-4081-9AC9-8EE6BF3C9AB4}"/>
    <cellStyle name="Poznámka 5 3" xfId="652" xr:uid="{00000000-0005-0000-0000-00008C020000}"/>
    <cellStyle name="Poznámka 5 3 2" xfId="2537" xr:uid="{537050E6-096F-4EDE-B5AE-4BE1AED3B5A6}"/>
    <cellStyle name="Poznámka 5 4" xfId="2102" xr:uid="{605BB389-DD6C-49EA-9864-D134FE0FD8DF}"/>
    <cellStyle name="Poznámka 5 4 2" xfId="3759" xr:uid="{A5915491-7569-4654-AB10-4AA9FCC8A88C}"/>
    <cellStyle name="Poznámka 5 5" xfId="2535" xr:uid="{612AECE7-C1FD-40D5-A0CA-57577EC6631E}"/>
    <cellStyle name="Poznámka 6" xfId="653" xr:uid="{00000000-0005-0000-0000-00008D020000}"/>
    <cellStyle name="Poznámka 6 2" xfId="654" xr:uid="{00000000-0005-0000-0000-00008E020000}"/>
    <cellStyle name="Poznámka 6 2 2" xfId="2539" xr:uid="{D8EBE611-778F-44EE-A2AF-117EA0054B62}"/>
    <cellStyle name="Poznámka 6 3" xfId="655" xr:uid="{00000000-0005-0000-0000-00008F020000}"/>
    <cellStyle name="Poznámka 6 3 2" xfId="2540" xr:uid="{CA07B3F8-DE73-47B1-BAAF-308D32B64E2B}"/>
    <cellStyle name="Poznámka 6 4" xfId="2103" xr:uid="{8CA1E200-63E7-4EDA-9302-179C8A0B0A7E}"/>
    <cellStyle name="Poznámka 6 4 2" xfId="3760" xr:uid="{E4C1F77C-0302-4CF5-83C3-6B91CB25BFF2}"/>
    <cellStyle name="Poznámka 6 5" xfId="2538" xr:uid="{F2E3D0A6-DFB7-48FC-BBBE-8D080D094024}"/>
    <cellStyle name="Poznámka 7" xfId="656" xr:uid="{00000000-0005-0000-0000-000090020000}"/>
    <cellStyle name="Poznámka 7 2" xfId="657" xr:uid="{00000000-0005-0000-0000-000091020000}"/>
    <cellStyle name="Poznámka 7 2 2" xfId="2542" xr:uid="{4CB9AA28-6EF9-47BE-89B3-C7DE7FE3C5F1}"/>
    <cellStyle name="Poznámka 7 3" xfId="658" xr:uid="{00000000-0005-0000-0000-000092020000}"/>
    <cellStyle name="Poznámka 7 3 2" xfId="2543" xr:uid="{B5ECEA0C-21A3-47AC-A145-918CA63CF576}"/>
    <cellStyle name="Poznámka 7 4" xfId="2104" xr:uid="{5E6C3B69-E4AD-4610-B7CF-68E296AFF341}"/>
    <cellStyle name="Poznámka 7 4 2" xfId="3761" xr:uid="{61C61FFE-44C1-4AF4-808F-3F90147536C7}"/>
    <cellStyle name="Poznámka 7 5" xfId="2541" xr:uid="{940EF550-7967-41E1-904D-B2CA1A6C2865}"/>
    <cellStyle name="Poznámka 8" xfId="659" xr:uid="{00000000-0005-0000-0000-000093020000}"/>
    <cellStyle name="Poznámka 8 2" xfId="660" xr:uid="{00000000-0005-0000-0000-000094020000}"/>
    <cellStyle name="Poznámka 8 2 2" xfId="2545" xr:uid="{06E773CA-F7AA-4837-9BF8-866DF94A7E97}"/>
    <cellStyle name="Poznámka 8 3" xfId="661" xr:uid="{00000000-0005-0000-0000-000095020000}"/>
    <cellStyle name="Poznámka 8 3 2" xfId="2546" xr:uid="{46FA639B-6C6D-4D7A-A027-754EE12ECE29}"/>
    <cellStyle name="Poznámka 8 4" xfId="2090" xr:uid="{14D0EB30-F5E1-443E-9BBE-D9F96928ECB5}"/>
    <cellStyle name="Poznámka 8 4 2" xfId="3747" xr:uid="{F93224AC-8F13-4FD4-B0E1-6E8BDCE66135}"/>
    <cellStyle name="Poznámka 8 5" xfId="2544" xr:uid="{A2D497D7-8399-4AEC-9DDF-A5E3FE6E9483}"/>
    <cellStyle name="Poznámka 9" xfId="662" xr:uid="{00000000-0005-0000-0000-000096020000}"/>
    <cellStyle name="Poznámka 9 2" xfId="2547" xr:uid="{A74FA439-E20B-4F25-99DE-6C89D30F6759}"/>
    <cellStyle name="Propojená buňka 2" xfId="663" xr:uid="{00000000-0005-0000-0000-000097020000}"/>
    <cellStyle name="Propojená buňka 2 2" xfId="664" xr:uid="{00000000-0005-0000-0000-000098020000}"/>
    <cellStyle name="Propojená buňka 2 3" xfId="665" xr:uid="{00000000-0005-0000-0000-000099020000}"/>
    <cellStyle name="Propojená buňka 2 4" xfId="666" xr:uid="{00000000-0005-0000-0000-00009A020000}"/>
    <cellStyle name="Propojená buňka 2 5" xfId="667" xr:uid="{00000000-0005-0000-0000-00009B020000}"/>
    <cellStyle name="Propojená buňka 2 6" xfId="668" xr:uid="{00000000-0005-0000-0000-00009C020000}"/>
    <cellStyle name="Propojená buňka 2 7" xfId="669" xr:uid="{00000000-0005-0000-0000-00009D020000}"/>
    <cellStyle name="Propojená buňka 3" xfId="670" xr:uid="{00000000-0005-0000-0000-00009E020000}"/>
    <cellStyle name="Propojená buňka 4" xfId="671" xr:uid="{00000000-0005-0000-0000-00009F020000}"/>
    <cellStyle name="Propojená buňka 5" xfId="672" xr:uid="{00000000-0005-0000-0000-0000A0020000}"/>
    <cellStyle name="Propojená buňka 6" xfId="673" xr:uid="{00000000-0005-0000-0000-0000A1020000}"/>
    <cellStyle name="Propojená buňka 7" xfId="674" xr:uid="{00000000-0005-0000-0000-0000A2020000}"/>
    <cellStyle name="Propojená buňka 8" xfId="675" xr:uid="{00000000-0005-0000-0000-0000A3020000}"/>
    <cellStyle name="Result" xfId="676" xr:uid="{00000000-0005-0000-0000-0000A4020000}"/>
    <cellStyle name="Result 1" xfId="1021" xr:uid="{3E948F0B-CD19-4ADB-8583-60C9E92E270D}"/>
    <cellStyle name="Result 2" xfId="677" xr:uid="{00000000-0005-0000-0000-0000A5020000}"/>
    <cellStyle name="Result 2 2" xfId="678" xr:uid="{00000000-0005-0000-0000-0000A6020000}"/>
    <cellStyle name="Result2" xfId="679" xr:uid="{00000000-0005-0000-0000-0000A7020000}"/>
    <cellStyle name="Result2 2" xfId="680" xr:uid="{00000000-0005-0000-0000-0000A8020000}"/>
    <cellStyle name="Result2 2 2" xfId="681" xr:uid="{00000000-0005-0000-0000-0000A9020000}"/>
    <cellStyle name="Result2 3" xfId="682" xr:uid="{00000000-0005-0000-0000-0000AA020000}"/>
    <cellStyle name="Result2 3 2" xfId="683" xr:uid="{00000000-0005-0000-0000-0000AB020000}"/>
    <cellStyle name="Result2 4" xfId="1022" xr:uid="{286CA7EE-D350-495F-94D8-5E5BD3586AC6}"/>
    <cellStyle name="Správně 2" xfId="684" xr:uid="{00000000-0005-0000-0000-0000AC020000}"/>
    <cellStyle name="Správně 2 2" xfId="685" xr:uid="{00000000-0005-0000-0000-0000AD020000}"/>
    <cellStyle name="Správně 2 3" xfId="686" xr:uid="{00000000-0005-0000-0000-0000AE020000}"/>
    <cellStyle name="Správně 2 4" xfId="687" xr:uid="{00000000-0005-0000-0000-0000AF020000}"/>
    <cellStyle name="Správně 2 5" xfId="688" xr:uid="{00000000-0005-0000-0000-0000B0020000}"/>
    <cellStyle name="Správně 2 6" xfId="689" xr:uid="{00000000-0005-0000-0000-0000B1020000}"/>
    <cellStyle name="Správně 2 7" xfId="690" xr:uid="{00000000-0005-0000-0000-0000B2020000}"/>
    <cellStyle name="Správně 3" xfId="691" xr:uid="{00000000-0005-0000-0000-0000B3020000}"/>
    <cellStyle name="Správně 4" xfId="692" xr:uid="{00000000-0005-0000-0000-0000B4020000}"/>
    <cellStyle name="Správně 5" xfId="693" xr:uid="{00000000-0005-0000-0000-0000B5020000}"/>
    <cellStyle name="Správně 6" xfId="694" xr:uid="{00000000-0005-0000-0000-0000B6020000}"/>
    <cellStyle name="Správně 7" xfId="695" xr:uid="{00000000-0005-0000-0000-0000B7020000}"/>
    <cellStyle name="Správně 8" xfId="696" xr:uid="{00000000-0005-0000-0000-0000B8020000}"/>
    <cellStyle name="Status" xfId="1315" xr:uid="{C870A701-6503-4428-B515-5C7CD4342CEC}"/>
    <cellStyle name="Text" xfId="1316" xr:uid="{6952035B-82E2-4F46-9ACD-EF8466A6BFB6}"/>
    <cellStyle name="Text upozornění 2" xfId="697" xr:uid="{00000000-0005-0000-0000-0000B9020000}"/>
    <cellStyle name="Text upozornění 2 2" xfId="698" xr:uid="{00000000-0005-0000-0000-0000BA020000}"/>
    <cellStyle name="Text upozornění 2 3" xfId="699" xr:uid="{00000000-0005-0000-0000-0000BB020000}"/>
    <cellStyle name="Text upozornění 2 4" xfId="700" xr:uid="{00000000-0005-0000-0000-0000BC020000}"/>
    <cellStyle name="Text upozornění 2 5" xfId="701" xr:uid="{00000000-0005-0000-0000-0000BD020000}"/>
    <cellStyle name="Text upozornění 2 6" xfId="702" xr:uid="{00000000-0005-0000-0000-0000BE020000}"/>
    <cellStyle name="Text upozornění 2 7" xfId="703" xr:uid="{00000000-0005-0000-0000-0000BF020000}"/>
    <cellStyle name="Text upozornění 3" xfId="704" xr:uid="{00000000-0005-0000-0000-0000C0020000}"/>
    <cellStyle name="Text upozornění 4" xfId="705" xr:uid="{00000000-0005-0000-0000-0000C1020000}"/>
    <cellStyle name="Text upozornění 5" xfId="706" xr:uid="{00000000-0005-0000-0000-0000C2020000}"/>
    <cellStyle name="Text upozornění 6" xfId="707" xr:uid="{00000000-0005-0000-0000-0000C3020000}"/>
    <cellStyle name="Text upozornění 7" xfId="708" xr:uid="{00000000-0005-0000-0000-0000C4020000}"/>
    <cellStyle name="Text upozornění 8" xfId="709" xr:uid="{00000000-0005-0000-0000-0000C5020000}"/>
    <cellStyle name="Vstup 2" xfId="710" xr:uid="{00000000-0005-0000-0000-0000C6020000}"/>
    <cellStyle name="Vstup 2 2" xfId="711" xr:uid="{00000000-0005-0000-0000-0000C7020000}"/>
    <cellStyle name="Vstup 2 2 2" xfId="712" xr:uid="{00000000-0005-0000-0000-0000C8020000}"/>
    <cellStyle name="Vstup 2 2 2 2" xfId="2548" xr:uid="{1283744D-01FE-4443-8DBF-3B3A19480AFA}"/>
    <cellStyle name="Vstup 2 2 3" xfId="2107" xr:uid="{59C8B9E0-F208-44CA-B538-0DFC963C097D}"/>
    <cellStyle name="Vstup 2 2 3 2" xfId="3764" xr:uid="{5EAA24CE-045B-49CA-9E21-DD4E6995687F}"/>
    <cellStyle name="Vstup 2 3" xfId="713" xr:uid="{00000000-0005-0000-0000-0000C9020000}"/>
    <cellStyle name="Vstup 2 3 2" xfId="714" xr:uid="{00000000-0005-0000-0000-0000CA020000}"/>
    <cellStyle name="Vstup 2 3 2 2" xfId="2549" xr:uid="{A0D85A77-28F0-4CF2-AECA-C34AE1ACE7C6}"/>
    <cellStyle name="Vstup 2 3 3" xfId="2108" xr:uid="{B638D4D5-791C-462A-BCE9-EDC622BDA59F}"/>
    <cellStyle name="Vstup 2 3 3 2" xfId="3765" xr:uid="{8547C96C-29EB-49A9-8FED-3AB894B2F474}"/>
    <cellStyle name="Vstup 2 4" xfId="715" xr:uid="{00000000-0005-0000-0000-0000CB020000}"/>
    <cellStyle name="Vstup 2 4 2" xfId="716" xr:uid="{00000000-0005-0000-0000-0000CC020000}"/>
    <cellStyle name="Vstup 2 4 2 2" xfId="2550" xr:uid="{5FF6107F-E1DB-4911-B6FF-9EDA4CE045D5}"/>
    <cellStyle name="Vstup 2 4 3" xfId="2109" xr:uid="{BF8FA066-152A-46E7-924B-8FDCCBE14510}"/>
    <cellStyle name="Vstup 2 4 3 2" xfId="3766" xr:uid="{6BC894B2-1C2F-497C-B1C5-DC46D261442C}"/>
    <cellStyle name="Vstup 2 5" xfId="717" xr:uid="{00000000-0005-0000-0000-0000CD020000}"/>
    <cellStyle name="Vstup 2 5 2" xfId="718" xr:uid="{00000000-0005-0000-0000-0000CE020000}"/>
    <cellStyle name="Vstup 2 5 2 2" xfId="2551" xr:uid="{0596B8F1-EF53-40DE-88AF-B6DE3DE26FE0}"/>
    <cellStyle name="Vstup 2 5 3" xfId="2110" xr:uid="{2F933CBC-C2F8-4E6C-90AE-F7DFF87A6B4E}"/>
    <cellStyle name="Vstup 2 5 3 2" xfId="3767" xr:uid="{501156C2-7AFB-479C-A1A5-98A5A2F9D49E}"/>
    <cellStyle name="Vstup 2 6" xfId="719" xr:uid="{00000000-0005-0000-0000-0000CF020000}"/>
    <cellStyle name="Vstup 2 6 2" xfId="720" xr:uid="{00000000-0005-0000-0000-0000D0020000}"/>
    <cellStyle name="Vstup 2 6 2 2" xfId="2552" xr:uid="{284DFF97-0F11-4B3B-8F13-A06C05654244}"/>
    <cellStyle name="Vstup 2 6 3" xfId="2111" xr:uid="{724205A4-3F8C-442C-9276-33EFE661569B}"/>
    <cellStyle name="Vstup 2 6 3 2" xfId="3768" xr:uid="{393E7A79-1150-4950-AC24-F47765711C3A}"/>
    <cellStyle name="Vstup 2 7" xfId="721" xr:uid="{00000000-0005-0000-0000-0000D1020000}"/>
    <cellStyle name="Vstup 2 7 2" xfId="722" xr:uid="{00000000-0005-0000-0000-0000D2020000}"/>
    <cellStyle name="Vstup 2 7 2 2" xfId="2553" xr:uid="{669D46FB-1C24-4A8A-A122-64D69157572F}"/>
    <cellStyle name="Vstup 2 7 3" xfId="2112" xr:uid="{BD0D489C-CFA8-4011-A1E4-6210DA7B5E09}"/>
    <cellStyle name="Vstup 2 7 3 2" xfId="3769" xr:uid="{ADFD9B6C-16B1-43DF-A3E2-43CA9988E3B7}"/>
    <cellStyle name="Vstup 2 8" xfId="723" xr:uid="{00000000-0005-0000-0000-0000D3020000}"/>
    <cellStyle name="Vstup 2 8 2" xfId="2554" xr:uid="{19FA6E39-86EA-46B0-8FDF-BF488446555F}"/>
    <cellStyle name="Vstup 2 9" xfId="2106" xr:uid="{31ADDF60-2E27-4116-9A23-790A10D541DF}"/>
    <cellStyle name="Vstup 2 9 2" xfId="3763" xr:uid="{89029C8B-1255-4C53-AC0C-99541CD7002C}"/>
    <cellStyle name="Vstup 3" xfId="724" xr:uid="{00000000-0005-0000-0000-0000D4020000}"/>
    <cellStyle name="Vstup 3 2" xfId="725" xr:uid="{00000000-0005-0000-0000-0000D5020000}"/>
    <cellStyle name="Vstup 3 2 2" xfId="2555" xr:uid="{D558AD9E-849F-4882-BDE0-F2BFCB62A01F}"/>
    <cellStyle name="Vstup 3 3" xfId="2113" xr:uid="{CFFB6EAF-64CD-44B6-8C3D-125785EBCAAD}"/>
    <cellStyle name="Vstup 3 3 2" xfId="3770" xr:uid="{B8074BCC-59FE-481E-AA98-41F628D51EEC}"/>
    <cellStyle name="Vstup 4" xfId="726" xr:uid="{00000000-0005-0000-0000-0000D6020000}"/>
    <cellStyle name="Vstup 4 2" xfId="727" xr:uid="{00000000-0005-0000-0000-0000D7020000}"/>
    <cellStyle name="Vstup 4 2 2" xfId="2556" xr:uid="{460DF12D-094D-4DC3-97C9-BF8B89ADE2A7}"/>
    <cellStyle name="Vstup 4 3" xfId="2114" xr:uid="{E59CD824-299A-469C-B868-6EC9627E10A3}"/>
    <cellStyle name="Vstup 4 3 2" xfId="3771" xr:uid="{439A81E6-B36E-419E-BD39-6F3B86A06C96}"/>
    <cellStyle name="Vstup 5" xfId="728" xr:uid="{00000000-0005-0000-0000-0000D8020000}"/>
    <cellStyle name="Vstup 5 2" xfId="729" xr:uid="{00000000-0005-0000-0000-0000D9020000}"/>
    <cellStyle name="Vstup 5 2 2" xfId="2557" xr:uid="{63811235-2C11-4FB7-AE19-50138E797CBB}"/>
    <cellStyle name="Vstup 5 3" xfId="2115" xr:uid="{6C4D1A23-EED3-479A-8CF1-901ABFB39F55}"/>
    <cellStyle name="Vstup 5 3 2" xfId="3772" xr:uid="{E47A6F28-7F7D-4D1B-93B5-14F1AA0B17F4}"/>
    <cellStyle name="Vstup 6" xfId="730" xr:uid="{00000000-0005-0000-0000-0000DA020000}"/>
    <cellStyle name="Vstup 6 2" xfId="731" xr:uid="{00000000-0005-0000-0000-0000DB020000}"/>
    <cellStyle name="Vstup 6 2 2" xfId="2558" xr:uid="{9625D34F-D3F5-44A7-89B1-4D40942D30F7}"/>
    <cellStyle name="Vstup 6 3" xfId="2116" xr:uid="{6CD90713-F392-4ABC-AB73-BA824B31F145}"/>
    <cellStyle name="Vstup 6 3 2" xfId="3773" xr:uid="{39BC4FBD-16E9-4E2C-822B-FC7D0F8FC6B6}"/>
    <cellStyle name="Vstup 7" xfId="732" xr:uid="{00000000-0005-0000-0000-0000DC020000}"/>
    <cellStyle name="Vstup 7 2" xfId="733" xr:uid="{00000000-0005-0000-0000-0000DD020000}"/>
    <cellStyle name="Vstup 7 2 2" xfId="2559" xr:uid="{4FAA1E33-8216-4858-82AB-D3132E57B43D}"/>
    <cellStyle name="Vstup 7 3" xfId="2117" xr:uid="{9B8E8E9D-04ED-4EB8-BB3D-B603BEBB442E}"/>
    <cellStyle name="Vstup 7 3 2" xfId="3774" xr:uid="{6A135884-E194-4C2E-A479-2E93229E6655}"/>
    <cellStyle name="Vstup 8" xfId="734" xr:uid="{00000000-0005-0000-0000-0000DE020000}"/>
    <cellStyle name="Vstup 8 2" xfId="735" xr:uid="{00000000-0005-0000-0000-0000DF020000}"/>
    <cellStyle name="Vstup 8 2 2" xfId="2560" xr:uid="{0389B147-FCAF-4332-8A3B-CDDDEF76A55F}"/>
    <cellStyle name="Vstup 8 3" xfId="2105" xr:uid="{9A6707EA-2224-4C0C-9FBD-1763DA3A350C}"/>
    <cellStyle name="Vstup 8 3 2" xfId="3762" xr:uid="{6F3623D8-E8B1-4BCD-83AA-33AADD45534A}"/>
    <cellStyle name="Vstup 9" xfId="736" xr:uid="{00000000-0005-0000-0000-0000E0020000}"/>
    <cellStyle name="Vstup 9 2" xfId="2561" xr:uid="{27461F40-7976-4DC2-95E3-C18C8D481B9F}"/>
    <cellStyle name="Výpočet 2" xfId="737" xr:uid="{00000000-0005-0000-0000-0000E1020000}"/>
    <cellStyle name="Výpočet 2 2" xfId="738" xr:uid="{00000000-0005-0000-0000-0000E2020000}"/>
    <cellStyle name="Výpočet 2 2 2" xfId="739" xr:uid="{00000000-0005-0000-0000-0000E3020000}"/>
    <cellStyle name="Výpočet 2 2 2 2" xfId="2562" xr:uid="{81EA9604-AF7E-42CF-842E-0F3DDF69CDF3}"/>
    <cellStyle name="Výpočet 2 2 3" xfId="2120" xr:uid="{9A855923-080B-40F0-A369-6D047687D6C2}"/>
    <cellStyle name="Výpočet 2 2 3 2" xfId="3777" xr:uid="{B05C7F7C-2D70-4F94-BDFD-E0DF830C7E00}"/>
    <cellStyle name="Výpočet 2 3" xfId="740" xr:uid="{00000000-0005-0000-0000-0000E4020000}"/>
    <cellStyle name="Výpočet 2 3 2" xfId="741" xr:uid="{00000000-0005-0000-0000-0000E5020000}"/>
    <cellStyle name="Výpočet 2 3 2 2" xfId="2563" xr:uid="{9E6FD239-363D-47E0-BEC6-B79965589FFC}"/>
    <cellStyle name="Výpočet 2 3 3" xfId="2121" xr:uid="{9E177255-71EE-4D33-8B1A-8DDE1ECC00C3}"/>
    <cellStyle name="Výpočet 2 3 3 2" xfId="3778" xr:uid="{F10979C9-76B1-4877-9DF5-FCAD4C3C1A1E}"/>
    <cellStyle name="Výpočet 2 4" xfId="742" xr:uid="{00000000-0005-0000-0000-0000E6020000}"/>
    <cellStyle name="Výpočet 2 4 2" xfId="743" xr:uid="{00000000-0005-0000-0000-0000E7020000}"/>
    <cellStyle name="Výpočet 2 4 2 2" xfId="2564" xr:uid="{CC6188AD-5398-4250-8D01-E4BDA8730962}"/>
    <cellStyle name="Výpočet 2 4 3" xfId="2122" xr:uid="{D0F328DA-998F-43B9-9F21-F668BCE10B0B}"/>
    <cellStyle name="Výpočet 2 4 3 2" xfId="3779" xr:uid="{87A72CE1-2AF3-4BE2-B46E-6D2F286ACAE7}"/>
    <cellStyle name="Výpočet 2 5" xfId="744" xr:uid="{00000000-0005-0000-0000-0000E8020000}"/>
    <cellStyle name="Výpočet 2 5 2" xfId="745" xr:uid="{00000000-0005-0000-0000-0000E9020000}"/>
    <cellStyle name="Výpočet 2 5 2 2" xfId="2565" xr:uid="{C22F8836-CF38-4B9B-9EF1-8829B9F74C14}"/>
    <cellStyle name="Výpočet 2 5 3" xfId="2123" xr:uid="{0DEFF9AC-95FC-477D-B041-D5CE38199CAA}"/>
    <cellStyle name="Výpočet 2 5 3 2" xfId="3780" xr:uid="{27BCF319-E428-422D-AB81-0D8AFE5961D1}"/>
    <cellStyle name="Výpočet 2 6" xfId="746" xr:uid="{00000000-0005-0000-0000-0000EA020000}"/>
    <cellStyle name="Výpočet 2 6 2" xfId="747" xr:uid="{00000000-0005-0000-0000-0000EB020000}"/>
    <cellStyle name="Výpočet 2 6 2 2" xfId="2566" xr:uid="{7DDF36CB-4152-4413-B48F-5FE37FC683F0}"/>
    <cellStyle name="Výpočet 2 6 3" xfId="2124" xr:uid="{884DDB4B-2C21-4420-99EE-C6C6DE85084D}"/>
    <cellStyle name="Výpočet 2 6 3 2" xfId="3781" xr:uid="{89DB4DB1-4C1B-4604-97D2-AEA3CABDF9BA}"/>
    <cellStyle name="Výpočet 2 7" xfId="748" xr:uid="{00000000-0005-0000-0000-0000EC020000}"/>
    <cellStyle name="Výpočet 2 7 2" xfId="749" xr:uid="{00000000-0005-0000-0000-0000ED020000}"/>
    <cellStyle name="Výpočet 2 7 2 2" xfId="2567" xr:uid="{B58F8650-BEB2-4B53-AAAB-221175F63905}"/>
    <cellStyle name="Výpočet 2 7 3" xfId="2125" xr:uid="{03A662C2-AE29-4700-A446-624D7CBC5878}"/>
    <cellStyle name="Výpočet 2 7 3 2" xfId="3782" xr:uid="{141F2047-B135-400A-AFB0-E613AFAA733D}"/>
    <cellStyle name="Výpočet 2 8" xfId="750" xr:uid="{00000000-0005-0000-0000-0000EE020000}"/>
    <cellStyle name="Výpočet 2 8 2" xfId="2568" xr:uid="{73FACEFA-B0C8-4CB6-BFE1-65735D796EE5}"/>
    <cellStyle name="Výpočet 2 9" xfId="2119" xr:uid="{637A4C84-DF90-4852-B695-15B4B4042FFF}"/>
    <cellStyle name="Výpočet 2 9 2" xfId="3776" xr:uid="{A206517A-D02D-4A6D-88D7-971A25DFA27F}"/>
    <cellStyle name="Výpočet 3" xfId="751" xr:uid="{00000000-0005-0000-0000-0000EF020000}"/>
    <cellStyle name="Výpočet 3 2" xfId="752" xr:uid="{00000000-0005-0000-0000-0000F0020000}"/>
    <cellStyle name="Výpočet 3 2 2" xfId="2569" xr:uid="{1544FC2E-F7DF-4E10-97F4-1328D6AB34B2}"/>
    <cellStyle name="Výpočet 3 3" xfId="2126" xr:uid="{01F0238B-87D9-4970-BA0C-578F29884048}"/>
    <cellStyle name="Výpočet 3 3 2" xfId="3783" xr:uid="{9C5A26F0-130E-433E-BEEB-E01836CE02BB}"/>
    <cellStyle name="Výpočet 4" xfId="753" xr:uid="{00000000-0005-0000-0000-0000F1020000}"/>
    <cellStyle name="Výpočet 4 2" xfId="754" xr:uid="{00000000-0005-0000-0000-0000F2020000}"/>
    <cellStyle name="Výpočet 4 2 2" xfId="2570" xr:uid="{604D5E1C-C9E7-482C-9C69-19792110D12B}"/>
    <cellStyle name="Výpočet 4 3" xfId="2127" xr:uid="{C4A4D660-B69B-40CA-AD6C-D23953A75A60}"/>
    <cellStyle name="Výpočet 4 3 2" xfId="3784" xr:uid="{03043927-E359-40DB-A8C9-5F70EDC37FC4}"/>
    <cellStyle name="Výpočet 5" xfId="755" xr:uid="{00000000-0005-0000-0000-0000F3020000}"/>
    <cellStyle name="Výpočet 5 2" xfId="756" xr:uid="{00000000-0005-0000-0000-0000F4020000}"/>
    <cellStyle name="Výpočet 5 2 2" xfId="2571" xr:uid="{628F0541-1147-4A3A-94EC-81D4915773A2}"/>
    <cellStyle name="Výpočet 5 3" xfId="2128" xr:uid="{06BA0535-3D08-4284-85C4-6E3CCCF56FBE}"/>
    <cellStyle name="Výpočet 5 3 2" xfId="3785" xr:uid="{681333BB-BCFE-4CBD-8FC7-EFF6DCBE182A}"/>
    <cellStyle name="Výpočet 6" xfId="757" xr:uid="{00000000-0005-0000-0000-0000F5020000}"/>
    <cellStyle name="Výpočet 6 2" xfId="758" xr:uid="{00000000-0005-0000-0000-0000F6020000}"/>
    <cellStyle name="Výpočet 6 2 2" xfId="2572" xr:uid="{5A21507B-98FD-4CF7-A591-6E6FAC2470F9}"/>
    <cellStyle name="Výpočet 6 3" xfId="2129" xr:uid="{912DB7CC-D86C-47D1-B3A4-279F66D50379}"/>
    <cellStyle name="Výpočet 6 3 2" xfId="3786" xr:uid="{144E432D-B39C-4D12-9DA9-E80431F3BC2E}"/>
    <cellStyle name="Výpočet 7" xfId="759" xr:uid="{00000000-0005-0000-0000-0000F7020000}"/>
    <cellStyle name="Výpočet 7 2" xfId="760" xr:uid="{00000000-0005-0000-0000-0000F8020000}"/>
    <cellStyle name="Výpočet 7 2 2" xfId="2573" xr:uid="{65F0FD0F-518A-4501-B75F-E3995EC6F154}"/>
    <cellStyle name="Výpočet 7 3" xfId="2130" xr:uid="{C4E2EEA0-E36A-4026-9011-DEE460AA0B4E}"/>
    <cellStyle name="Výpočet 7 3 2" xfId="3787" xr:uid="{C69AFC38-BCFD-47FC-A409-93CEAC0305C6}"/>
    <cellStyle name="Výpočet 8" xfId="761" xr:uid="{00000000-0005-0000-0000-0000F9020000}"/>
    <cellStyle name="Výpočet 8 2" xfId="762" xr:uid="{00000000-0005-0000-0000-0000FA020000}"/>
    <cellStyle name="Výpočet 8 2 2" xfId="2574" xr:uid="{B7C15E0E-DE63-42FF-920C-91DC87704985}"/>
    <cellStyle name="Výpočet 8 3" xfId="2118" xr:uid="{72359567-72E8-47AF-A113-1457F9DAF1A7}"/>
    <cellStyle name="Výpočet 8 3 2" xfId="3775" xr:uid="{BBE24CD7-2F74-457E-97FF-5B1FD0EE50CE}"/>
    <cellStyle name="Výpočet 9" xfId="763" xr:uid="{00000000-0005-0000-0000-0000FB020000}"/>
    <cellStyle name="Výpočet 9 2" xfId="2575" xr:uid="{7827FCA9-CAED-4232-82B4-E886F6B771A9}"/>
    <cellStyle name="Výsledek 1" xfId="764" xr:uid="{00000000-0005-0000-0000-0000FC020000}"/>
    <cellStyle name="Výsledek2" xfId="765" xr:uid="{00000000-0005-0000-0000-0000FD020000}"/>
    <cellStyle name="Výstup 2" xfId="766" xr:uid="{00000000-0005-0000-0000-0000FE020000}"/>
    <cellStyle name="Výstup 2 2" xfId="767" xr:uid="{00000000-0005-0000-0000-0000FF020000}"/>
    <cellStyle name="Výstup 2 2 2" xfId="768" xr:uid="{00000000-0005-0000-0000-000000030000}"/>
    <cellStyle name="Výstup 2 2 2 2" xfId="2576" xr:uid="{7B4E0350-1F3F-4CC9-97E0-5B6666678D25}"/>
    <cellStyle name="Výstup 2 2 3" xfId="2133" xr:uid="{109BC170-4AA9-4DC5-80D0-DCAC0374550F}"/>
    <cellStyle name="Výstup 2 2 3 2" xfId="3790" xr:uid="{F6D50608-075D-409F-8162-A077835FF36B}"/>
    <cellStyle name="Výstup 2 3" xfId="769" xr:uid="{00000000-0005-0000-0000-000001030000}"/>
    <cellStyle name="Výstup 2 3 2" xfId="770" xr:uid="{00000000-0005-0000-0000-000002030000}"/>
    <cellStyle name="Výstup 2 3 2 2" xfId="2577" xr:uid="{92C9C3B7-D17B-406C-B6F6-55CE7CECB1AA}"/>
    <cellStyle name="Výstup 2 3 3" xfId="2134" xr:uid="{090E3BDE-D1C6-476E-B943-8397455FC017}"/>
    <cellStyle name="Výstup 2 3 3 2" xfId="3791" xr:uid="{B7CF531A-63D9-4FA2-B3C3-63ACE48B03E5}"/>
    <cellStyle name="Výstup 2 4" xfId="771" xr:uid="{00000000-0005-0000-0000-000003030000}"/>
    <cellStyle name="Výstup 2 4 2" xfId="772" xr:uid="{00000000-0005-0000-0000-000004030000}"/>
    <cellStyle name="Výstup 2 4 2 2" xfId="2578" xr:uid="{77AAC62F-5F97-47FD-83A6-0ECF495CE182}"/>
    <cellStyle name="Výstup 2 4 3" xfId="2135" xr:uid="{546D4A28-E57D-4196-A2A7-AC5A808123DD}"/>
    <cellStyle name="Výstup 2 4 3 2" xfId="3792" xr:uid="{27768C50-E1AB-4A08-A45E-EEA7957AE28D}"/>
    <cellStyle name="Výstup 2 5" xfId="773" xr:uid="{00000000-0005-0000-0000-000005030000}"/>
    <cellStyle name="Výstup 2 5 2" xfId="774" xr:uid="{00000000-0005-0000-0000-000006030000}"/>
    <cellStyle name="Výstup 2 5 2 2" xfId="2579" xr:uid="{299F74B9-87CF-43BE-954E-BEBC95DF90C9}"/>
    <cellStyle name="Výstup 2 5 3" xfId="2136" xr:uid="{D2E6B4D3-9A4E-4ED4-AF6B-17D553F5B313}"/>
    <cellStyle name="Výstup 2 5 3 2" xfId="3793" xr:uid="{800B1103-7D37-4F72-9842-0D021BA6FFBD}"/>
    <cellStyle name="Výstup 2 6" xfId="775" xr:uid="{00000000-0005-0000-0000-000007030000}"/>
    <cellStyle name="Výstup 2 6 2" xfId="776" xr:uid="{00000000-0005-0000-0000-000008030000}"/>
    <cellStyle name="Výstup 2 6 2 2" xfId="2580" xr:uid="{D731044F-42CA-4C8A-95C1-506BBCF65467}"/>
    <cellStyle name="Výstup 2 6 3" xfId="2137" xr:uid="{1A9F6675-477D-4395-818E-4CE58C984229}"/>
    <cellStyle name="Výstup 2 6 3 2" xfId="3794" xr:uid="{220B5F74-AD99-4A35-866D-1D90308580C5}"/>
    <cellStyle name="Výstup 2 7" xfId="777" xr:uid="{00000000-0005-0000-0000-000009030000}"/>
    <cellStyle name="Výstup 2 7 2" xfId="778" xr:uid="{00000000-0005-0000-0000-00000A030000}"/>
    <cellStyle name="Výstup 2 7 2 2" xfId="2581" xr:uid="{728164F1-4AA6-4A6F-A8C5-9D533D782E16}"/>
    <cellStyle name="Výstup 2 7 3" xfId="2138" xr:uid="{372C39FC-2DBF-46F9-ACB2-05922186C833}"/>
    <cellStyle name="Výstup 2 7 3 2" xfId="3795" xr:uid="{BE7EEB70-8ECE-416E-9308-CD3FD581FFCC}"/>
    <cellStyle name="Výstup 2 8" xfId="779" xr:uid="{00000000-0005-0000-0000-00000B030000}"/>
    <cellStyle name="Výstup 2 8 2" xfId="2582" xr:uid="{4C8C918B-C7FC-4D75-8DA6-81288BB4431B}"/>
    <cellStyle name="Výstup 2 9" xfId="2132" xr:uid="{8251567F-B5C3-4FE6-A84A-460C247201D5}"/>
    <cellStyle name="Výstup 2 9 2" xfId="3789" xr:uid="{2602AA0C-E90E-4EAB-A42E-470A1D1DE323}"/>
    <cellStyle name="Výstup 3" xfId="780" xr:uid="{00000000-0005-0000-0000-00000C030000}"/>
    <cellStyle name="Výstup 3 2" xfId="781" xr:uid="{00000000-0005-0000-0000-00000D030000}"/>
    <cellStyle name="Výstup 3 2 2" xfId="2583" xr:uid="{A4031406-5315-4A5A-8C22-0BB7490C8A43}"/>
    <cellStyle name="Výstup 3 3" xfId="2139" xr:uid="{D2FE2476-0CBC-465D-ADB3-CF35B5C6539A}"/>
    <cellStyle name="Výstup 3 3 2" xfId="3796" xr:uid="{553C6042-B220-4953-8BFF-5E1E3B424167}"/>
    <cellStyle name="Výstup 4" xfId="782" xr:uid="{00000000-0005-0000-0000-00000E030000}"/>
    <cellStyle name="Výstup 4 2" xfId="783" xr:uid="{00000000-0005-0000-0000-00000F030000}"/>
    <cellStyle name="Výstup 4 2 2" xfId="2584" xr:uid="{C593126E-FBB9-45E0-93FB-14447BDA3642}"/>
    <cellStyle name="Výstup 4 3" xfId="2140" xr:uid="{30404C52-D5A8-4DD0-8D4B-E72CFDBE5DA4}"/>
    <cellStyle name="Výstup 4 3 2" xfId="3797" xr:uid="{BE263864-8B76-43C6-975F-D1509BA5FAE3}"/>
    <cellStyle name="Výstup 5" xfId="784" xr:uid="{00000000-0005-0000-0000-000010030000}"/>
    <cellStyle name="Výstup 5 2" xfId="785" xr:uid="{00000000-0005-0000-0000-000011030000}"/>
    <cellStyle name="Výstup 5 2 2" xfId="2585" xr:uid="{F0A5D9C6-0C47-4DE8-B975-523D9BFE3D8C}"/>
    <cellStyle name="Výstup 5 3" xfId="2141" xr:uid="{7E809D7B-1DCD-4BA4-89C8-C02FDC7A9738}"/>
    <cellStyle name="Výstup 5 3 2" xfId="3798" xr:uid="{6935FEE1-81C6-4C33-908E-5875FA8D6E27}"/>
    <cellStyle name="Výstup 6" xfId="786" xr:uid="{00000000-0005-0000-0000-000012030000}"/>
    <cellStyle name="Výstup 6 2" xfId="787" xr:uid="{00000000-0005-0000-0000-000013030000}"/>
    <cellStyle name="Výstup 6 2 2" xfId="2586" xr:uid="{0B9192D5-80CF-49FD-B450-7B5A09DF6B23}"/>
    <cellStyle name="Výstup 6 3" xfId="2142" xr:uid="{CCD97EB9-921A-4F7A-8282-D46CFBA89458}"/>
    <cellStyle name="Výstup 6 3 2" xfId="3799" xr:uid="{46686E8A-DC7D-437E-B2E1-0AF6AD103155}"/>
    <cellStyle name="Výstup 7" xfId="788" xr:uid="{00000000-0005-0000-0000-000014030000}"/>
    <cellStyle name="Výstup 7 2" xfId="789" xr:uid="{00000000-0005-0000-0000-000015030000}"/>
    <cellStyle name="Výstup 7 2 2" xfId="2587" xr:uid="{9FFC35DA-6F08-454C-A434-BF7E362930A3}"/>
    <cellStyle name="Výstup 7 3" xfId="2143" xr:uid="{C9EDECED-3F32-4541-B0EC-C6AA5847DD35}"/>
    <cellStyle name="Výstup 7 3 2" xfId="3800" xr:uid="{8A1DE754-37FD-4BF8-A6EE-0FEC97569D05}"/>
    <cellStyle name="Výstup 8" xfId="790" xr:uid="{00000000-0005-0000-0000-000016030000}"/>
    <cellStyle name="Výstup 8 2" xfId="791" xr:uid="{00000000-0005-0000-0000-000017030000}"/>
    <cellStyle name="Výstup 8 2 2" xfId="2588" xr:uid="{7C7DA248-5B23-4A11-BC22-5A79F96F1048}"/>
    <cellStyle name="Výstup 8 3" xfId="2131" xr:uid="{8D58CF62-6932-43F7-98E1-0D9FA9227546}"/>
    <cellStyle name="Výstup 8 3 2" xfId="3788" xr:uid="{C0979B05-34E1-4278-8B09-DB7C0143F125}"/>
    <cellStyle name="Výstup 9" xfId="792" xr:uid="{00000000-0005-0000-0000-000018030000}"/>
    <cellStyle name="Výstup 9 2" xfId="2589" xr:uid="{8EE61FFD-78A4-4ED1-8F7B-4CAA4ABFEC18}"/>
    <cellStyle name="Vysvětlující text 2" xfId="793" xr:uid="{00000000-0005-0000-0000-000019030000}"/>
    <cellStyle name="Vysvětlující text 2 2" xfId="794" xr:uid="{00000000-0005-0000-0000-00001A030000}"/>
    <cellStyle name="Vysvětlující text 2 3" xfId="795" xr:uid="{00000000-0005-0000-0000-00001B030000}"/>
    <cellStyle name="Vysvětlující text 2 4" xfId="796" xr:uid="{00000000-0005-0000-0000-00001C030000}"/>
    <cellStyle name="Vysvětlující text 2 5" xfId="797" xr:uid="{00000000-0005-0000-0000-00001D030000}"/>
    <cellStyle name="Vysvětlující text 2 6" xfId="798" xr:uid="{00000000-0005-0000-0000-00001E030000}"/>
    <cellStyle name="Vysvětlující text 2 7" xfId="799" xr:uid="{00000000-0005-0000-0000-00001F030000}"/>
    <cellStyle name="Vysvětlující text 3" xfId="800" xr:uid="{00000000-0005-0000-0000-000020030000}"/>
    <cellStyle name="Vysvětlující text 4" xfId="801" xr:uid="{00000000-0005-0000-0000-000021030000}"/>
    <cellStyle name="Vysvětlující text 5" xfId="802" xr:uid="{00000000-0005-0000-0000-000022030000}"/>
    <cellStyle name="Vysvětlující text 6" xfId="803" xr:uid="{00000000-0005-0000-0000-000023030000}"/>
    <cellStyle name="Vysvětlující text 7" xfId="804" xr:uid="{00000000-0005-0000-0000-000024030000}"/>
    <cellStyle name="Vysvětlující text 8" xfId="805" xr:uid="{00000000-0005-0000-0000-000025030000}"/>
    <cellStyle name="Warning" xfId="1317" xr:uid="{B55CEB5D-5308-4A7E-AB15-BB3EB5862122}"/>
    <cellStyle name="Zvýraznění 1 2" xfId="806" xr:uid="{00000000-0005-0000-0000-000026030000}"/>
    <cellStyle name="Zvýraznění 1 2 2" xfId="807" xr:uid="{00000000-0005-0000-0000-000027030000}"/>
    <cellStyle name="Zvýraznění 1 2 3" xfId="808" xr:uid="{00000000-0005-0000-0000-000028030000}"/>
    <cellStyle name="Zvýraznění 1 2 4" xfId="809" xr:uid="{00000000-0005-0000-0000-000029030000}"/>
    <cellStyle name="Zvýraznění 1 2 5" xfId="810" xr:uid="{00000000-0005-0000-0000-00002A030000}"/>
    <cellStyle name="Zvýraznění 1 2 6" xfId="811" xr:uid="{00000000-0005-0000-0000-00002B030000}"/>
    <cellStyle name="Zvýraznění 1 2 7" xfId="812" xr:uid="{00000000-0005-0000-0000-00002C030000}"/>
    <cellStyle name="Zvýraznění 1 3" xfId="813" xr:uid="{00000000-0005-0000-0000-00002D030000}"/>
    <cellStyle name="Zvýraznění 1 4" xfId="814" xr:uid="{00000000-0005-0000-0000-00002E030000}"/>
    <cellStyle name="Zvýraznění 1 5" xfId="815" xr:uid="{00000000-0005-0000-0000-00002F030000}"/>
    <cellStyle name="Zvýraznění 1 6" xfId="816" xr:uid="{00000000-0005-0000-0000-000030030000}"/>
    <cellStyle name="Zvýraznění 1 7" xfId="817" xr:uid="{00000000-0005-0000-0000-000031030000}"/>
    <cellStyle name="Zvýraznění 1 8" xfId="818" xr:uid="{00000000-0005-0000-0000-000032030000}"/>
    <cellStyle name="Zvýraznění 2 2" xfId="819" xr:uid="{00000000-0005-0000-0000-000033030000}"/>
    <cellStyle name="Zvýraznění 2 2 2" xfId="820" xr:uid="{00000000-0005-0000-0000-000034030000}"/>
    <cellStyle name="Zvýraznění 2 2 3" xfId="821" xr:uid="{00000000-0005-0000-0000-000035030000}"/>
    <cellStyle name="Zvýraznění 2 2 4" xfId="822" xr:uid="{00000000-0005-0000-0000-000036030000}"/>
    <cellStyle name="Zvýraznění 2 2 5" xfId="823" xr:uid="{00000000-0005-0000-0000-000037030000}"/>
    <cellStyle name="Zvýraznění 2 2 6" xfId="824" xr:uid="{00000000-0005-0000-0000-000038030000}"/>
    <cellStyle name="Zvýraznění 2 2 7" xfId="825" xr:uid="{00000000-0005-0000-0000-000039030000}"/>
    <cellStyle name="Zvýraznění 2 3" xfId="826" xr:uid="{00000000-0005-0000-0000-00003A030000}"/>
    <cellStyle name="Zvýraznění 2 4" xfId="827" xr:uid="{00000000-0005-0000-0000-00003B030000}"/>
    <cellStyle name="Zvýraznění 2 5" xfId="828" xr:uid="{00000000-0005-0000-0000-00003C030000}"/>
    <cellStyle name="Zvýraznění 2 6" xfId="829" xr:uid="{00000000-0005-0000-0000-00003D030000}"/>
    <cellStyle name="Zvýraznění 2 7" xfId="830" xr:uid="{00000000-0005-0000-0000-00003E030000}"/>
    <cellStyle name="Zvýraznění 2 8" xfId="831" xr:uid="{00000000-0005-0000-0000-00003F030000}"/>
    <cellStyle name="Zvýraznění 3 2" xfId="832" xr:uid="{00000000-0005-0000-0000-000040030000}"/>
    <cellStyle name="Zvýraznění 3 2 2" xfId="833" xr:uid="{00000000-0005-0000-0000-000041030000}"/>
    <cellStyle name="Zvýraznění 3 2 3" xfId="834" xr:uid="{00000000-0005-0000-0000-000042030000}"/>
    <cellStyle name="Zvýraznění 3 2 4" xfId="835" xr:uid="{00000000-0005-0000-0000-000043030000}"/>
    <cellStyle name="Zvýraznění 3 2 5" xfId="836" xr:uid="{00000000-0005-0000-0000-000044030000}"/>
    <cellStyle name="Zvýraznění 3 2 6" xfId="837" xr:uid="{00000000-0005-0000-0000-000045030000}"/>
    <cellStyle name="Zvýraznění 3 2 7" xfId="838" xr:uid="{00000000-0005-0000-0000-000046030000}"/>
    <cellStyle name="Zvýraznění 3 3" xfId="839" xr:uid="{00000000-0005-0000-0000-000047030000}"/>
    <cellStyle name="Zvýraznění 3 4" xfId="840" xr:uid="{00000000-0005-0000-0000-000048030000}"/>
    <cellStyle name="Zvýraznění 3 5" xfId="841" xr:uid="{00000000-0005-0000-0000-000049030000}"/>
    <cellStyle name="Zvýraznění 3 6" xfId="842" xr:uid="{00000000-0005-0000-0000-00004A030000}"/>
    <cellStyle name="Zvýraznění 3 7" xfId="843" xr:uid="{00000000-0005-0000-0000-00004B030000}"/>
    <cellStyle name="Zvýraznění 3 8" xfId="844" xr:uid="{00000000-0005-0000-0000-00004C030000}"/>
    <cellStyle name="Zvýraznění 4 2" xfId="845" xr:uid="{00000000-0005-0000-0000-00004D030000}"/>
    <cellStyle name="Zvýraznění 4 2 2" xfId="846" xr:uid="{00000000-0005-0000-0000-00004E030000}"/>
    <cellStyle name="Zvýraznění 4 2 3" xfId="847" xr:uid="{00000000-0005-0000-0000-00004F030000}"/>
    <cellStyle name="Zvýraznění 4 2 4" xfId="848" xr:uid="{00000000-0005-0000-0000-000050030000}"/>
    <cellStyle name="Zvýraznění 4 2 5" xfId="849" xr:uid="{00000000-0005-0000-0000-000051030000}"/>
    <cellStyle name="Zvýraznění 4 2 6" xfId="850" xr:uid="{00000000-0005-0000-0000-000052030000}"/>
    <cellStyle name="Zvýraznění 4 2 7" xfId="851" xr:uid="{00000000-0005-0000-0000-000053030000}"/>
    <cellStyle name="Zvýraznění 4 3" xfId="852" xr:uid="{00000000-0005-0000-0000-000054030000}"/>
    <cellStyle name="Zvýraznění 4 4" xfId="853" xr:uid="{00000000-0005-0000-0000-000055030000}"/>
    <cellStyle name="Zvýraznění 4 5" xfId="854" xr:uid="{00000000-0005-0000-0000-000056030000}"/>
    <cellStyle name="Zvýraznění 4 6" xfId="855" xr:uid="{00000000-0005-0000-0000-000057030000}"/>
    <cellStyle name="Zvýraznění 4 7" xfId="856" xr:uid="{00000000-0005-0000-0000-000058030000}"/>
    <cellStyle name="Zvýraznění 4 8" xfId="857" xr:uid="{00000000-0005-0000-0000-000059030000}"/>
    <cellStyle name="Zvýraznění 5 2" xfId="858" xr:uid="{00000000-0005-0000-0000-00005A030000}"/>
    <cellStyle name="Zvýraznění 5 2 2" xfId="859" xr:uid="{00000000-0005-0000-0000-00005B030000}"/>
    <cellStyle name="Zvýraznění 5 2 3" xfId="860" xr:uid="{00000000-0005-0000-0000-00005C030000}"/>
    <cellStyle name="Zvýraznění 5 2 4" xfId="861" xr:uid="{00000000-0005-0000-0000-00005D030000}"/>
    <cellStyle name="Zvýraznění 5 2 5" xfId="862" xr:uid="{00000000-0005-0000-0000-00005E030000}"/>
    <cellStyle name="Zvýraznění 5 2 6" xfId="863" xr:uid="{00000000-0005-0000-0000-00005F030000}"/>
    <cellStyle name="Zvýraznění 5 2 7" xfId="864" xr:uid="{00000000-0005-0000-0000-000060030000}"/>
    <cellStyle name="Zvýraznění 5 3" xfId="865" xr:uid="{00000000-0005-0000-0000-000061030000}"/>
    <cellStyle name="Zvýraznění 5 4" xfId="866" xr:uid="{00000000-0005-0000-0000-000062030000}"/>
    <cellStyle name="Zvýraznění 5 5" xfId="867" xr:uid="{00000000-0005-0000-0000-000063030000}"/>
    <cellStyle name="Zvýraznění 5 6" xfId="868" xr:uid="{00000000-0005-0000-0000-000064030000}"/>
    <cellStyle name="Zvýraznění 5 7" xfId="869" xr:uid="{00000000-0005-0000-0000-000065030000}"/>
    <cellStyle name="Zvýraznění 5 8" xfId="870" xr:uid="{00000000-0005-0000-0000-000066030000}"/>
    <cellStyle name="Zvýraznění 6 2" xfId="871" xr:uid="{00000000-0005-0000-0000-000067030000}"/>
    <cellStyle name="Zvýraznění 6 2 2" xfId="872" xr:uid="{00000000-0005-0000-0000-000068030000}"/>
    <cellStyle name="Zvýraznění 6 2 3" xfId="873" xr:uid="{00000000-0005-0000-0000-000069030000}"/>
    <cellStyle name="Zvýraznění 6 2 4" xfId="874" xr:uid="{00000000-0005-0000-0000-00006A030000}"/>
    <cellStyle name="Zvýraznění 6 2 5" xfId="875" xr:uid="{00000000-0005-0000-0000-00006B030000}"/>
    <cellStyle name="Zvýraznění 6 2 6" xfId="876" xr:uid="{00000000-0005-0000-0000-00006C030000}"/>
    <cellStyle name="Zvýraznění 6 2 7" xfId="877" xr:uid="{00000000-0005-0000-0000-00006D030000}"/>
    <cellStyle name="Zvýraznění 6 3" xfId="878" xr:uid="{00000000-0005-0000-0000-00006E030000}"/>
    <cellStyle name="Zvýraznění 6 4" xfId="879" xr:uid="{00000000-0005-0000-0000-00006F030000}"/>
    <cellStyle name="Zvýraznění 6 5" xfId="880" xr:uid="{00000000-0005-0000-0000-000070030000}"/>
    <cellStyle name="Zvýraznění 6 6" xfId="881" xr:uid="{00000000-0005-0000-0000-000071030000}"/>
    <cellStyle name="Zvýraznění 6 7" xfId="882" xr:uid="{00000000-0005-0000-0000-000072030000}"/>
    <cellStyle name="Zvýraznění 6 8" xfId="883" xr:uid="{00000000-0005-0000-0000-00007303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microsoft.com/office/2017/10/relationships/person" Target="persons/person2.xml"/><Relationship Id="rId21" Type="http://schemas.openxmlformats.org/officeDocument/2006/relationships/worksheet" Target="worksheets/sheet21.xml"/><Relationship Id="rId42" Type="http://schemas.openxmlformats.org/officeDocument/2006/relationships/theme" Target="theme/theme1.xml"/><Relationship Id="rId63" Type="http://schemas.microsoft.com/office/2017/10/relationships/person" Target="persons/person17.xml"/><Relationship Id="rId84" Type="http://schemas.microsoft.com/office/2017/10/relationships/person" Target="persons/person38.xml"/><Relationship Id="rId138" Type="http://schemas.microsoft.com/office/2017/10/relationships/person" Target="persons/person89.xml"/><Relationship Id="rId159" Type="http://schemas.microsoft.com/office/2017/10/relationships/person" Target="persons/person110.xml"/><Relationship Id="rId170" Type="http://schemas.microsoft.com/office/2017/10/relationships/person" Target="persons/person121.xml"/><Relationship Id="rId107" Type="http://schemas.microsoft.com/office/2017/10/relationships/person" Target="persons/person6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microsoft.com/office/2017/10/relationships/person" Target="persons/person8.xml"/><Relationship Id="rId74" Type="http://schemas.microsoft.com/office/2017/10/relationships/person" Target="persons/person27.xml"/><Relationship Id="rId128" Type="http://schemas.microsoft.com/office/2017/10/relationships/person" Target="persons/person79.xml"/><Relationship Id="rId149" Type="http://schemas.microsoft.com/office/2017/10/relationships/person" Target="persons/person100.xml"/><Relationship Id="rId5" Type="http://schemas.openxmlformats.org/officeDocument/2006/relationships/worksheet" Target="worksheets/sheet5.xml"/><Relationship Id="rId95" Type="http://schemas.microsoft.com/office/2017/10/relationships/person" Target="persons/person48.xml"/><Relationship Id="rId160" Type="http://schemas.microsoft.com/office/2017/10/relationships/person" Target="persons/person112.xml"/><Relationship Id="rId181" Type="http://schemas.microsoft.com/office/2017/10/relationships/person" Target="persons/person131.xml"/><Relationship Id="rId22" Type="http://schemas.openxmlformats.org/officeDocument/2006/relationships/worksheet" Target="worksheets/sheet22.xml"/><Relationship Id="rId43" Type="http://schemas.openxmlformats.org/officeDocument/2006/relationships/styles" Target="styles.xml"/><Relationship Id="rId64" Type="http://schemas.microsoft.com/office/2017/10/relationships/person" Target="persons/person21.xml"/><Relationship Id="rId118" Type="http://schemas.microsoft.com/office/2017/10/relationships/person" Target="persons/person70.xml"/><Relationship Id="rId139" Type="http://schemas.microsoft.com/office/2017/10/relationships/person" Target="persons/person91.xml"/><Relationship Id="rId85" Type="http://schemas.microsoft.com/office/2017/10/relationships/person" Target="persons/person39.xml"/><Relationship Id="rId150" Type="http://schemas.microsoft.com/office/2017/10/relationships/person" Target="persons/person102.xml"/><Relationship Id="rId171" Type="http://schemas.microsoft.com/office/2017/10/relationships/person" Target="persons/person123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microsoft.com/office/2017/10/relationships/person" Target="persons/person62.xml"/><Relationship Id="rId129" Type="http://schemas.microsoft.com/office/2017/10/relationships/person" Target="persons/person81.xml"/><Relationship Id="rId54" Type="http://schemas.microsoft.com/office/2017/10/relationships/person" Target="persons/person10.xml"/><Relationship Id="rId75" Type="http://schemas.microsoft.com/office/2017/10/relationships/person" Target="persons/person29.xml"/><Relationship Id="rId96" Type="http://schemas.microsoft.com/office/2017/10/relationships/person" Target="persons/person50.xml"/><Relationship Id="rId140" Type="http://schemas.microsoft.com/office/2017/10/relationships/person" Target="persons/person92.xml"/><Relationship Id="rId161" Type="http://schemas.microsoft.com/office/2017/10/relationships/person" Target="persons/person113.xml"/><Relationship Id="rId182" Type="http://schemas.microsoft.com/office/2017/10/relationships/person" Target="persons/person134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microsoft.com/office/2017/10/relationships/person" Target="persons/person71.xml"/><Relationship Id="rId44" Type="http://schemas.openxmlformats.org/officeDocument/2006/relationships/sharedStrings" Target="sharedStrings.xml"/><Relationship Id="rId86" Type="http://schemas.microsoft.com/office/2017/10/relationships/person" Target="persons/person42.xml"/><Relationship Id="rId65" Type="http://schemas.microsoft.com/office/2017/10/relationships/person" Target="persons/person20.xml"/><Relationship Id="rId130" Type="http://schemas.microsoft.com/office/2017/10/relationships/person" Target="persons/person82.xml"/><Relationship Id="rId151" Type="http://schemas.microsoft.com/office/2017/10/relationships/person" Target="persons/person103.xml"/><Relationship Id="rId81" Type="http://schemas.microsoft.com/office/2017/10/relationships/person" Target="persons/person36.xml"/><Relationship Id="rId60" Type="http://schemas.microsoft.com/office/2017/10/relationships/person" Target="persons/person15.xml"/><Relationship Id="rId135" Type="http://schemas.microsoft.com/office/2017/10/relationships/person" Target="persons/person87.xml"/><Relationship Id="rId156" Type="http://schemas.microsoft.com/office/2017/10/relationships/person" Target="persons/person108.xml"/><Relationship Id="rId177" Type="http://schemas.microsoft.com/office/2017/10/relationships/person" Target="persons/person126.xml"/><Relationship Id="rId172" Type="http://schemas.microsoft.com/office/2017/10/relationships/person" Target="persons/person124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microsoft.com/office/2017/10/relationships/person" Target="persons/person66.xml"/><Relationship Id="rId34" Type="http://schemas.openxmlformats.org/officeDocument/2006/relationships/worksheet" Target="worksheets/sheet34.xml"/><Relationship Id="rId104" Type="http://schemas.microsoft.com/office/2017/10/relationships/person" Target="persons/person60.xml"/><Relationship Id="rId97" Type="http://schemas.microsoft.com/office/2017/10/relationships/person" Target="persons/person56.xml"/><Relationship Id="rId76" Type="http://schemas.microsoft.com/office/2017/10/relationships/person" Target="persons/person31.xml"/><Relationship Id="rId50" Type="http://schemas.microsoft.com/office/2017/10/relationships/person" Target="persons/person5.xml"/><Relationship Id="rId55" Type="http://schemas.microsoft.com/office/2017/10/relationships/person" Target="persons/person9.xml"/><Relationship Id="rId120" Type="http://schemas.microsoft.com/office/2017/10/relationships/person" Target="persons/person72.xml"/><Relationship Id="rId125" Type="http://schemas.microsoft.com/office/2017/10/relationships/person" Target="persons/person77.xml"/><Relationship Id="rId141" Type="http://schemas.microsoft.com/office/2017/10/relationships/person" Target="persons/person93.xml"/><Relationship Id="rId146" Type="http://schemas.microsoft.com/office/2017/10/relationships/person" Target="persons/person98.xml"/><Relationship Id="rId167" Type="http://schemas.microsoft.com/office/2017/10/relationships/person" Target="persons/person119.xml"/><Relationship Id="rId7" Type="http://schemas.openxmlformats.org/officeDocument/2006/relationships/worksheet" Target="worksheets/sheet7.xml"/><Relationship Id="rId92" Type="http://schemas.microsoft.com/office/2017/10/relationships/person" Target="persons/person47.xml"/><Relationship Id="rId71" Type="http://schemas.microsoft.com/office/2017/10/relationships/person" Target="persons/person24.xml"/><Relationship Id="rId162" Type="http://schemas.microsoft.com/office/2017/10/relationships/person" Target="persons/person114.xml"/><Relationship Id="rId183" Type="http://schemas.microsoft.com/office/2017/10/relationships/person" Target="persons/person13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115" Type="http://schemas.microsoft.com/office/2017/10/relationships/person" Target="persons/person68.xml"/><Relationship Id="rId110" Type="http://schemas.microsoft.com/office/2017/10/relationships/person" Target="persons/person65.xml"/><Relationship Id="rId87" Type="http://schemas.microsoft.com/office/2017/10/relationships/person" Target="persons/person41.xml"/><Relationship Id="rId66" Type="http://schemas.microsoft.com/office/2017/10/relationships/person" Target="persons/person19.xml"/><Relationship Id="rId131" Type="http://schemas.microsoft.com/office/2017/10/relationships/person" Target="persons/person83.xml"/><Relationship Id="rId136" Type="http://schemas.microsoft.com/office/2017/10/relationships/person" Target="persons/person88.xml"/><Relationship Id="rId157" Type="http://schemas.microsoft.com/office/2017/10/relationships/person" Target="persons/person109.xml"/><Relationship Id="rId178" Type="http://schemas.microsoft.com/office/2017/10/relationships/person" Target="persons/person130.xml"/><Relationship Id="rId61" Type="http://schemas.microsoft.com/office/2017/10/relationships/person" Target="persons/person14.xml"/><Relationship Id="rId82" Type="http://schemas.microsoft.com/office/2017/10/relationships/person" Target="persons/person35.xml"/><Relationship Id="rId152" Type="http://schemas.microsoft.com/office/2017/10/relationships/person" Target="persons/person104.xml"/><Relationship Id="rId173" Type="http://schemas.microsoft.com/office/2017/10/relationships/person" Target="persons/person12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105" Type="http://schemas.microsoft.com/office/2017/10/relationships/person" Target="persons/person59.xml"/><Relationship Id="rId100" Type="http://schemas.microsoft.com/office/2017/10/relationships/person" Target="persons/person54.xml"/><Relationship Id="rId56" Type="http://schemas.microsoft.com/office/2017/10/relationships/person" Target="persons/person13.xml"/><Relationship Id="rId77" Type="http://schemas.microsoft.com/office/2017/10/relationships/person" Target="persons/person30.xml"/><Relationship Id="rId126" Type="http://schemas.microsoft.com/office/2017/10/relationships/person" Target="persons/person78.xml"/><Relationship Id="rId147" Type="http://schemas.microsoft.com/office/2017/10/relationships/person" Target="persons/person99.xml"/><Relationship Id="rId168" Type="http://schemas.microsoft.com/office/2017/10/relationships/person" Target="persons/person120.xml"/><Relationship Id="rId8" Type="http://schemas.openxmlformats.org/officeDocument/2006/relationships/worksheet" Target="worksheets/sheet8.xml"/><Relationship Id="rId98" Type="http://schemas.microsoft.com/office/2017/10/relationships/person" Target="persons/person52.xml"/><Relationship Id="rId72" Type="http://schemas.microsoft.com/office/2017/10/relationships/person" Target="persons/person0.xml"/><Relationship Id="rId51" Type="http://schemas.microsoft.com/office/2017/10/relationships/person" Target="persons/person7.xml"/><Relationship Id="rId93" Type="http://schemas.microsoft.com/office/2017/10/relationships/person" Target="persons/person46.xml"/><Relationship Id="rId121" Type="http://schemas.microsoft.com/office/2017/10/relationships/person" Target="persons/person73.xml"/><Relationship Id="rId142" Type="http://schemas.microsoft.com/office/2017/10/relationships/person" Target="persons/person94.xml"/><Relationship Id="rId163" Type="http://schemas.microsoft.com/office/2017/10/relationships/person" Target="persons/person115.xml"/><Relationship Id="rId184" Type="http://schemas.microsoft.com/office/2017/10/relationships/person" Target="persons/perso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158" Type="http://schemas.microsoft.com/office/2017/10/relationships/person" Target="persons/person111.xml"/><Relationship Id="rId137" Type="http://schemas.microsoft.com/office/2017/10/relationships/person" Target="persons/person90.xml"/><Relationship Id="rId116" Type="http://schemas.microsoft.com/office/2017/10/relationships/person" Target="persons/person69.xml"/><Relationship Id="rId67" Type="http://schemas.microsoft.com/office/2017/10/relationships/person" Target="persons/person2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179" Type="http://schemas.microsoft.com/office/2017/10/relationships/person" Target="persons/person133.xml"/><Relationship Id="rId174" Type="http://schemas.microsoft.com/office/2017/10/relationships/person" Target="persons/person129.xml"/><Relationship Id="rId153" Type="http://schemas.microsoft.com/office/2017/10/relationships/person" Target="persons/person107.xml"/><Relationship Id="rId132" Type="http://schemas.microsoft.com/office/2017/10/relationships/person" Target="persons/person86.xml"/><Relationship Id="rId111" Type="http://schemas.microsoft.com/office/2017/10/relationships/person" Target="persons/person64.xml"/><Relationship Id="rId62" Type="http://schemas.microsoft.com/office/2017/10/relationships/person" Target="persons/person18.xml"/><Relationship Id="rId83" Type="http://schemas.microsoft.com/office/2017/10/relationships/person" Target="persons/person37.xml"/><Relationship Id="rId88" Type="http://schemas.microsoft.com/office/2017/10/relationships/person" Target="persons/person4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127" Type="http://schemas.microsoft.com/office/2017/10/relationships/person" Target="persons/person80.xml"/><Relationship Id="rId57" Type="http://schemas.microsoft.com/office/2017/10/relationships/person" Target="persons/person12.xml"/><Relationship Id="rId106" Type="http://schemas.microsoft.com/office/2017/10/relationships/person" Target="persons/person5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169" Type="http://schemas.microsoft.com/office/2017/10/relationships/person" Target="persons/person122.xml"/><Relationship Id="rId164" Type="http://schemas.microsoft.com/office/2017/10/relationships/person" Target="persons/person118.xml"/><Relationship Id="rId148" Type="http://schemas.microsoft.com/office/2017/10/relationships/person" Target="persons/person101.xml"/><Relationship Id="rId143" Type="http://schemas.microsoft.com/office/2017/10/relationships/person" Target="persons/person96.xml"/><Relationship Id="rId122" Type="http://schemas.microsoft.com/office/2017/10/relationships/person" Target="persons/person75.xml"/><Relationship Id="rId94" Type="http://schemas.microsoft.com/office/2017/10/relationships/person" Target="persons/person49.xml"/><Relationship Id="rId78" Type="http://schemas.microsoft.com/office/2017/10/relationships/person" Target="persons/person33.xml"/><Relationship Id="rId73" Type="http://schemas.microsoft.com/office/2017/10/relationships/person" Target="persons/person28.xml"/><Relationship Id="rId52" Type="http://schemas.microsoft.com/office/2017/10/relationships/person" Target="persons/person6.xml"/><Relationship Id="rId99" Type="http://schemas.microsoft.com/office/2017/10/relationships/person" Target="persons/person51.xml"/><Relationship Id="rId101" Type="http://schemas.microsoft.com/office/2017/10/relationships/person" Target="persons/person53.xml"/><Relationship Id="rId185" Type="http://schemas.microsoft.com/office/2017/10/relationships/person" Target="persons/pers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microsoft.com/office/2017/10/relationships/person" Target="persons/person132.xml"/><Relationship Id="rId26" Type="http://schemas.openxmlformats.org/officeDocument/2006/relationships/worksheet" Target="worksheets/sheet26.xml"/><Relationship Id="rId175" Type="http://schemas.microsoft.com/office/2017/10/relationships/person" Target="persons/person128.xml"/><Relationship Id="rId154" Type="http://schemas.microsoft.com/office/2017/10/relationships/person" Target="persons/person106.xml"/><Relationship Id="rId133" Type="http://schemas.microsoft.com/office/2017/10/relationships/person" Target="persons/person85.xml"/><Relationship Id="rId68" Type="http://schemas.microsoft.com/office/2017/10/relationships/person" Target="persons/person22.xml"/><Relationship Id="rId89" Type="http://schemas.microsoft.com/office/2017/10/relationships/person" Target="persons/person43.xml"/><Relationship Id="rId112" Type="http://schemas.microsoft.com/office/2017/10/relationships/person" Target="persons/person6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microsoft.com/office/2017/10/relationships/person" Target="persons/person11.xml"/><Relationship Id="rId79" Type="http://schemas.microsoft.com/office/2017/10/relationships/person" Target="persons/person32.xml"/><Relationship Id="rId102" Type="http://schemas.microsoft.com/office/2017/10/relationships/person" Target="persons/person55.xml"/><Relationship Id="rId123" Type="http://schemas.microsoft.com/office/2017/10/relationships/person" Target="persons/person74.xml"/><Relationship Id="rId144" Type="http://schemas.microsoft.com/office/2017/10/relationships/person" Target="persons/person95.xml"/><Relationship Id="rId165" Type="http://schemas.microsoft.com/office/2017/10/relationships/person" Target="persons/person117.xml"/><Relationship Id="rId90" Type="http://schemas.microsoft.com/office/2017/10/relationships/person" Target="persons/person44.xml"/><Relationship Id="rId186" Type="http://schemas.microsoft.com/office/2017/10/relationships/person" Target="persons/person3.xml"/><Relationship Id="rId27" Type="http://schemas.openxmlformats.org/officeDocument/2006/relationships/worksheet" Target="worksheets/sheet27.xml"/><Relationship Id="rId69" Type="http://schemas.microsoft.com/office/2017/10/relationships/person" Target="persons/person26.xml"/><Relationship Id="rId113" Type="http://schemas.microsoft.com/office/2017/10/relationships/person" Target="persons/person4.xml"/><Relationship Id="rId134" Type="http://schemas.microsoft.com/office/2017/10/relationships/person" Target="persons/person84.xml"/><Relationship Id="rId176" Type="http://schemas.microsoft.com/office/2017/10/relationships/person" Target="persons/person127.xml"/><Relationship Id="rId80" Type="http://schemas.microsoft.com/office/2017/10/relationships/person" Target="persons/person34.xml"/><Relationship Id="rId155" Type="http://schemas.microsoft.com/office/2017/10/relationships/person" Target="persons/person10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microsoft.com/office/2017/10/relationships/person" Target="persons/person16.xml"/><Relationship Id="rId103" Type="http://schemas.microsoft.com/office/2017/10/relationships/person" Target="persons/person57.xml"/><Relationship Id="rId124" Type="http://schemas.microsoft.com/office/2017/10/relationships/person" Target="persons/person76.xml"/><Relationship Id="rId70" Type="http://schemas.microsoft.com/office/2017/10/relationships/person" Target="persons/person25.xml"/><Relationship Id="rId91" Type="http://schemas.microsoft.com/office/2017/10/relationships/person" Target="persons/person45.xml"/><Relationship Id="rId145" Type="http://schemas.microsoft.com/office/2017/10/relationships/person" Target="persons/person97.xml"/><Relationship Id="rId166" Type="http://schemas.microsoft.com/office/2017/10/relationships/person" Target="persons/person116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114" Type="http://schemas.microsoft.com/office/2017/10/relationships/person" Target="persons/person67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e03cc532d4a2e71/Documents/LHL%202023-24/vzory/vzor%20LHL.xlsx" TargetMode="External"/><Relationship Id="rId1" Type="http://schemas.openxmlformats.org/officeDocument/2006/relationships/externalLinkPath" Target="/AE03CC532D4A2E71/Documents/LHL%202023-24/vzory/vzor%20LH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kdy"/>
      <sheetName val="tab"/>
      <sheetName val="KB"/>
      <sheetName val="Statis."/>
      <sheetName val="zápis"/>
      <sheetName val="SOM"/>
      <sheetName val="Tyg"/>
      <sheetName val="NUG"/>
      <sheetName val="Nek"/>
      <sheetName val="Těch"/>
      <sheetName val="Klš"/>
      <sheetName val="Hea"/>
      <sheetName val="HTZ"/>
      <sheetName val="Bob"/>
      <sheetName val="Laz"/>
      <sheetName val="Pet"/>
      <sheetName val="Cyk"/>
      <sheetName val="BYS"/>
      <sheetName val="ISL"/>
      <sheetName val="FL"/>
      <sheetName val="LDM"/>
      <sheetName val="SLO"/>
      <sheetName val="Raf"/>
      <sheetName val="ORL"/>
      <sheetName val="SŽK"/>
      <sheetName val="UDA"/>
      <sheetName val="Verm"/>
      <sheetName val="Sna"/>
      <sheetName val="Ští"/>
      <sheetName val="OMB"/>
      <sheetName val="Ráj"/>
      <sheetName val="Srš"/>
      <sheetName val="HTr"/>
      <sheetName val="LUK"/>
      <sheetName val="List5"/>
      <sheetName val="Jed"/>
      <sheetName val="HČe"/>
      <sheetName val="List1"/>
      <sheetName val="dlužní BULDO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7">
          <cell r="G47"/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10.xml><?xml version="1.0" encoding="utf-8"?>
<personList xmlns="http://schemas.microsoft.com/office/spreadsheetml/2018/threadedcomments" xmlns:x="http://schemas.openxmlformats.org/spreadsheetml/2006/main"/>
</file>

<file path=xl/persons/person100.xml><?xml version="1.0" encoding="utf-8"?>
<personList xmlns="http://schemas.microsoft.com/office/spreadsheetml/2018/threadedcomments" xmlns:x="http://schemas.openxmlformats.org/spreadsheetml/2006/main"/>
</file>

<file path=xl/persons/person101.xml><?xml version="1.0" encoding="utf-8"?>
<personList xmlns="http://schemas.microsoft.com/office/spreadsheetml/2018/threadedcomments" xmlns:x="http://schemas.openxmlformats.org/spreadsheetml/2006/main"/>
</file>

<file path=xl/persons/person102.xml><?xml version="1.0" encoding="utf-8"?>
<personList xmlns="http://schemas.microsoft.com/office/spreadsheetml/2018/threadedcomments" xmlns:x="http://schemas.openxmlformats.org/spreadsheetml/2006/main"/>
</file>

<file path=xl/persons/person103.xml><?xml version="1.0" encoding="utf-8"?>
<personList xmlns="http://schemas.microsoft.com/office/spreadsheetml/2018/threadedcomments" xmlns:x="http://schemas.openxmlformats.org/spreadsheetml/2006/main"/>
</file>

<file path=xl/persons/person104.xml><?xml version="1.0" encoding="utf-8"?>
<personList xmlns="http://schemas.microsoft.com/office/spreadsheetml/2018/threadedcomments" xmlns:x="http://schemas.openxmlformats.org/spreadsheetml/2006/main"/>
</file>

<file path=xl/persons/person105.xml><?xml version="1.0" encoding="utf-8"?>
<personList xmlns="http://schemas.microsoft.com/office/spreadsheetml/2018/threadedcomments" xmlns:x="http://schemas.openxmlformats.org/spreadsheetml/2006/main"/>
</file>

<file path=xl/persons/person106.xml><?xml version="1.0" encoding="utf-8"?>
<personList xmlns="http://schemas.microsoft.com/office/spreadsheetml/2018/threadedcomments" xmlns:x="http://schemas.openxmlformats.org/spreadsheetml/2006/main"/>
</file>

<file path=xl/persons/person107.xml><?xml version="1.0" encoding="utf-8"?>
<personList xmlns="http://schemas.microsoft.com/office/spreadsheetml/2018/threadedcomments" xmlns:x="http://schemas.openxmlformats.org/spreadsheetml/2006/main"/>
</file>

<file path=xl/persons/person108.xml><?xml version="1.0" encoding="utf-8"?>
<personList xmlns="http://schemas.microsoft.com/office/spreadsheetml/2018/threadedcomments" xmlns:x="http://schemas.openxmlformats.org/spreadsheetml/2006/main"/>
</file>

<file path=xl/persons/person109.xml><?xml version="1.0" encoding="utf-8"?>
<personList xmlns="http://schemas.microsoft.com/office/spreadsheetml/2018/threadedcomments" xmlns:x="http://schemas.openxmlformats.org/spreadsheetml/2006/main"/>
</file>

<file path=xl/persons/person11.xml><?xml version="1.0" encoding="utf-8"?>
<personList xmlns="http://schemas.microsoft.com/office/spreadsheetml/2018/threadedcomments" xmlns:x="http://schemas.openxmlformats.org/spreadsheetml/2006/main"/>
</file>

<file path=xl/persons/person110.xml><?xml version="1.0" encoding="utf-8"?>
<personList xmlns="http://schemas.microsoft.com/office/spreadsheetml/2018/threadedcomments" xmlns:x="http://schemas.openxmlformats.org/spreadsheetml/2006/main"/>
</file>

<file path=xl/persons/person111.xml><?xml version="1.0" encoding="utf-8"?>
<personList xmlns="http://schemas.microsoft.com/office/spreadsheetml/2018/threadedcomments" xmlns:x="http://schemas.openxmlformats.org/spreadsheetml/2006/main"/>
</file>

<file path=xl/persons/person112.xml><?xml version="1.0" encoding="utf-8"?>
<personList xmlns="http://schemas.microsoft.com/office/spreadsheetml/2018/threadedcomments" xmlns:x="http://schemas.openxmlformats.org/spreadsheetml/2006/main"/>
</file>

<file path=xl/persons/person113.xml><?xml version="1.0" encoding="utf-8"?>
<personList xmlns="http://schemas.microsoft.com/office/spreadsheetml/2018/threadedcomments" xmlns:x="http://schemas.openxmlformats.org/spreadsheetml/2006/main"/>
</file>

<file path=xl/persons/person114.xml><?xml version="1.0" encoding="utf-8"?>
<personList xmlns="http://schemas.microsoft.com/office/spreadsheetml/2018/threadedcomments" xmlns:x="http://schemas.openxmlformats.org/spreadsheetml/2006/main"/>
</file>

<file path=xl/persons/person115.xml><?xml version="1.0" encoding="utf-8"?>
<personList xmlns="http://schemas.microsoft.com/office/spreadsheetml/2018/threadedcomments" xmlns:x="http://schemas.openxmlformats.org/spreadsheetml/2006/main"/>
</file>

<file path=xl/persons/person116.xml><?xml version="1.0" encoding="utf-8"?>
<personList xmlns="http://schemas.microsoft.com/office/spreadsheetml/2018/threadedcomments" xmlns:x="http://schemas.openxmlformats.org/spreadsheetml/2006/main"/>
</file>

<file path=xl/persons/person117.xml><?xml version="1.0" encoding="utf-8"?>
<personList xmlns="http://schemas.microsoft.com/office/spreadsheetml/2018/threadedcomments" xmlns:x="http://schemas.openxmlformats.org/spreadsheetml/2006/main"/>
</file>

<file path=xl/persons/person118.xml><?xml version="1.0" encoding="utf-8"?>
<personList xmlns="http://schemas.microsoft.com/office/spreadsheetml/2018/threadedcomments" xmlns:x="http://schemas.openxmlformats.org/spreadsheetml/2006/main"/>
</file>

<file path=xl/persons/person119.xml><?xml version="1.0" encoding="utf-8"?>
<personList xmlns="http://schemas.microsoft.com/office/spreadsheetml/2018/threadedcomments" xmlns:x="http://schemas.openxmlformats.org/spreadsheetml/2006/main"/>
</file>

<file path=xl/persons/person12.xml><?xml version="1.0" encoding="utf-8"?>
<personList xmlns="http://schemas.microsoft.com/office/spreadsheetml/2018/threadedcomments" xmlns:x="http://schemas.openxmlformats.org/spreadsheetml/2006/main"/>
</file>

<file path=xl/persons/person120.xml><?xml version="1.0" encoding="utf-8"?>
<personList xmlns="http://schemas.microsoft.com/office/spreadsheetml/2018/threadedcomments" xmlns:x="http://schemas.openxmlformats.org/spreadsheetml/2006/main"/>
</file>

<file path=xl/persons/person121.xml><?xml version="1.0" encoding="utf-8"?>
<personList xmlns="http://schemas.microsoft.com/office/spreadsheetml/2018/threadedcomments" xmlns:x="http://schemas.openxmlformats.org/spreadsheetml/2006/main"/>
</file>

<file path=xl/persons/person122.xml><?xml version="1.0" encoding="utf-8"?>
<personList xmlns="http://schemas.microsoft.com/office/spreadsheetml/2018/threadedcomments" xmlns:x="http://schemas.openxmlformats.org/spreadsheetml/2006/main"/>
</file>

<file path=xl/persons/person123.xml><?xml version="1.0" encoding="utf-8"?>
<personList xmlns="http://schemas.microsoft.com/office/spreadsheetml/2018/threadedcomments" xmlns:x="http://schemas.openxmlformats.org/spreadsheetml/2006/main"/>
</file>

<file path=xl/persons/person124.xml><?xml version="1.0" encoding="utf-8"?>
<personList xmlns="http://schemas.microsoft.com/office/spreadsheetml/2018/threadedcomments" xmlns:x="http://schemas.openxmlformats.org/spreadsheetml/2006/main"/>
</file>

<file path=xl/persons/person125.xml><?xml version="1.0" encoding="utf-8"?>
<personList xmlns="http://schemas.microsoft.com/office/spreadsheetml/2018/threadedcomments" xmlns:x="http://schemas.openxmlformats.org/spreadsheetml/2006/main"/>
</file>

<file path=xl/persons/person126.xml><?xml version="1.0" encoding="utf-8"?>
<personList xmlns="http://schemas.microsoft.com/office/spreadsheetml/2018/threadedcomments" xmlns:x="http://schemas.openxmlformats.org/spreadsheetml/2006/main"/>
</file>

<file path=xl/persons/person127.xml><?xml version="1.0" encoding="utf-8"?>
<personList xmlns="http://schemas.microsoft.com/office/spreadsheetml/2018/threadedcomments" xmlns:x="http://schemas.openxmlformats.org/spreadsheetml/2006/main"/>
</file>

<file path=xl/persons/person128.xml><?xml version="1.0" encoding="utf-8"?>
<personList xmlns="http://schemas.microsoft.com/office/spreadsheetml/2018/threadedcomments" xmlns:x="http://schemas.openxmlformats.org/spreadsheetml/2006/main"/>
</file>

<file path=xl/persons/person129.xml><?xml version="1.0" encoding="utf-8"?>
<personList xmlns="http://schemas.microsoft.com/office/spreadsheetml/2018/threadedcomments" xmlns:x="http://schemas.openxmlformats.org/spreadsheetml/2006/main"/>
</file>

<file path=xl/persons/person13.xml><?xml version="1.0" encoding="utf-8"?>
<personList xmlns="http://schemas.microsoft.com/office/spreadsheetml/2018/threadedcomments" xmlns:x="http://schemas.openxmlformats.org/spreadsheetml/2006/main"/>
</file>

<file path=xl/persons/person130.xml><?xml version="1.0" encoding="utf-8"?>
<personList xmlns="http://schemas.microsoft.com/office/spreadsheetml/2018/threadedcomments" xmlns:x="http://schemas.openxmlformats.org/spreadsheetml/2006/main"/>
</file>

<file path=xl/persons/person131.xml><?xml version="1.0" encoding="utf-8"?>
<personList xmlns="http://schemas.microsoft.com/office/spreadsheetml/2018/threadedcomments" xmlns:x="http://schemas.openxmlformats.org/spreadsheetml/2006/main"/>
</file>

<file path=xl/persons/person132.xml><?xml version="1.0" encoding="utf-8"?>
<personList xmlns="http://schemas.microsoft.com/office/spreadsheetml/2018/threadedcomments" xmlns:x="http://schemas.openxmlformats.org/spreadsheetml/2006/main"/>
</file>

<file path=xl/persons/person133.xml><?xml version="1.0" encoding="utf-8"?>
<personList xmlns="http://schemas.microsoft.com/office/spreadsheetml/2018/threadedcomments" xmlns:x="http://schemas.openxmlformats.org/spreadsheetml/2006/main"/>
</file>

<file path=xl/persons/person134.xml><?xml version="1.0" encoding="utf-8"?>
<personList xmlns="http://schemas.microsoft.com/office/spreadsheetml/2018/threadedcomments" xmlns:x="http://schemas.openxmlformats.org/spreadsheetml/2006/main"/>
</file>

<file path=xl/persons/person135.xml><?xml version="1.0" encoding="utf-8"?>
<personList xmlns="http://schemas.microsoft.com/office/spreadsheetml/2018/threadedcomments" xmlns:x="http://schemas.openxmlformats.org/spreadsheetml/2006/main"/>
</file>

<file path=xl/persons/person14.xml><?xml version="1.0" encoding="utf-8"?>
<personList xmlns="http://schemas.microsoft.com/office/spreadsheetml/2018/threadedcomments" xmlns:x="http://schemas.openxmlformats.org/spreadsheetml/2006/main"/>
</file>

<file path=xl/persons/person15.xml><?xml version="1.0" encoding="utf-8"?>
<personList xmlns="http://schemas.microsoft.com/office/spreadsheetml/2018/threadedcomments" xmlns:x="http://schemas.openxmlformats.org/spreadsheetml/2006/main"/>
</file>

<file path=xl/persons/person16.xml><?xml version="1.0" encoding="utf-8"?>
<personList xmlns="http://schemas.microsoft.com/office/spreadsheetml/2018/threadedcomments" xmlns:x="http://schemas.openxmlformats.org/spreadsheetml/2006/main"/>
</file>

<file path=xl/persons/person17.xml><?xml version="1.0" encoding="utf-8"?>
<personList xmlns="http://schemas.microsoft.com/office/spreadsheetml/2018/threadedcomments" xmlns:x="http://schemas.openxmlformats.org/spreadsheetml/2006/main"/>
</file>

<file path=xl/persons/person18.xml><?xml version="1.0" encoding="utf-8"?>
<personList xmlns="http://schemas.microsoft.com/office/spreadsheetml/2018/threadedcomments" xmlns:x="http://schemas.openxmlformats.org/spreadsheetml/2006/main"/>
</file>

<file path=xl/persons/person19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20.xml><?xml version="1.0" encoding="utf-8"?>
<personList xmlns="http://schemas.microsoft.com/office/spreadsheetml/2018/threadedcomments" xmlns:x="http://schemas.openxmlformats.org/spreadsheetml/2006/main"/>
</file>

<file path=xl/persons/person21.xml><?xml version="1.0" encoding="utf-8"?>
<personList xmlns="http://schemas.microsoft.com/office/spreadsheetml/2018/threadedcomments" xmlns:x="http://schemas.openxmlformats.org/spreadsheetml/2006/main"/>
</file>

<file path=xl/persons/person22.xml><?xml version="1.0" encoding="utf-8"?>
<personList xmlns="http://schemas.microsoft.com/office/spreadsheetml/2018/threadedcomments" xmlns:x="http://schemas.openxmlformats.org/spreadsheetml/2006/main"/>
</file>

<file path=xl/persons/person23.xml><?xml version="1.0" encoding="utf-8"?>
<personList xmlns="http://schemas.microsoft.com/office/spreadsheetml/2018/threadedcomments" xmlns:x="http://schemas.openxmlformats.org/spreadsheetml/2006/main"/>
</file>

<file path=xl/persons/person24.xml><?xml version="1.0" encoding="utf-8"?>
<personList xmlns="http://schemas.microsoft.com/office/spreadsheetml/2018/threadedcomments" xmlns:x="http://schemas.openxmlformats.org/spreadsheetml/2006/main"/>
</file>

<file path=xl/persons/person25.xml><?xml version="1.0" encoding="utf-8"?>
<personList xmlns="http://schemas.microsoft.com/office/spreadsheetml/2018/threadedcomments" xmlns:x="http://schemas.openxmlformats.org/spreadsheetml/2006/main"/>
</file>

<file path=xl/persons/person26.xml><?xml version="1.0" encoding="utf-8"?>
<personList xmlns="http://schemas.microsoft.com/office/spreadsheetml/2018/threadedcomments" xmlns:x="http://schemas.openxmlformats.org/spreadsheetml/2006/main"/>
</file>

<file path=xl/persons/person27.xml><?xml version="1.0" encoding="utf-8"?>
<personList xmlns="http://schemas.microsoft.com/office/spreadsheetml/2018/threadedcomments" xmlns:x="http://schemas.openxmlformats.org/spreadsheetml/2006/main"/>
</file>

<file path=xl/persons/person28.xml><?xml version="1.0" encoding="utf-8"?>
<personList xmlns="http://schemas.microsoft.com/office/spreadsheetml/2018/threadedcomments" xmlns:x="http://schemas.openxmlformats.org/spreadsheetml/2006/main"/>
</file>

<file path=xl/persons/person29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30.xml><?xml version="1.0" encoding="utf-8"?>
<personList xmlns="http://schemas.microsoft.com/office/spreadsheetml/2018/threadedcomments" xmlns:x="http://schemas.openxmlformats.org/spreadsheetml/2006/main"/>
</file>

<file path=xl/persons/person31.xml><?xml version="1.0" encoding="utf-8"?>
<personList xmlns="http://schemas.microsoft.com/office/spreadsheetml/2018/threadedcomments" xmlns:x="http://schemas.openxmlformats.org/spreadsheetml/2006/main"/>
</file>

<file path=xl/persons/person32.xml><?xml version="1.0" encoding="utf-8"?>
<personList xmlns="http://schemas.microsoft.com/office/spreadsheetml/2018/threadedcomments" xmlns:x="http://schemas.openxmlformats.org/spreadsheetml/2006/main"/>
</file>

<file path=xl/persons/person33.xml><?xml version="1.0" encoding="utf-8"?>
<personList xmlns="http://schemas.microsoft.com/office/spreadsheetml/2018/threadedcomments" xmlns:x="http://schemas.openxmlformats.org/spreadsheetml/2006/main"/>
</file>

<file path=xl/persons/person34.xml><?xml version="1.0" encoding="utf-8"?>
<personList xmlns="http://schemas.microsoft.com/office/spreadsheetml/2018/threadedcomments" xmlns:x="http://schemas.openxmlformats.org/spreadsheetml/2006/main"/>
</file>

<file path=xl/persons/person35.xml><?xml version="1.0" encoding="utf-8"?>
<personList xmlns="http://schemas.microsoft.com/office/spreadsheetml/2018/threadedcomments" xmlns:x="http://schemas.openxmlformats.org/spreadsheetml/2006/main"/>
</file>

<file path=xl/persons/person36.xml><?xml version="1.0" encoding="utf-8"?>
<personList xmlns="http://schemas.microsoft.com/office/spreadsheetml/2018/threadedcomments" xmlns:x="http://schemas.openxmlformats.org/spreadsheetml/2006/main"/>
</file>

<file path=xl/persons/person37.xml><?xml version="1.0" encoding="utf-8"?>
<personList xmlns="http://schemas.microsoft.com/office/spreadsheetml/2018/threadedcomments" xmlns:x="http://schemas.openxmlformats.org/spreadsheetml/2006/main"/>
</file>

<file path=xl/persons/person38.xml><?xml version="1.0" encoding="utf-8"?>
<personList xmlns="http://schemas.microsoft.com/office/spreadsheetml/2018/threadedcomments" xmlns:x="http://schemas.openxmlformats.org/spreadsheetml/2006/main"/>
</file>

<file path=xl/persons/person39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ersons/person40.xml><?xml version="1.0" encoding="utf-8"?>
<personList xmlns="http://schemas.microsoft.com/office/spreadsheetml/2018/threadedcomments" xmlns:x="http://schemas.openxmlformats.org/spreadsheetml/2006/main"/>
</file>

<file path=xl/persons/person41.xml><?xml version="1.0" encoding="utf-8"?>
<personList xmlns="http://schemas.microsoft.com/office/spreadsheetml/2018/threadedcomments" xmlns:x="http://schemas.openxmlformats.org/spreadsheetml/2006/main"/>
</file>

<file path=xl/persons/person42.xml><?xml version="1.0" encoding="utf-8"?>
<personList xmlns="http://schemas.microsoft.com/office/spreadsheetml/2018/threadedcomments" xmlns:x="http://schemas.openxmlformats.org/spreadsheetml/2006/main"/>
</file>

<file path=xl/persons/person43.xml><?xml version="1.0" encoding="utf-8"?>
<personList xmlns="http://schemas.microsoft.com/office/spreadsheetml/2018/threadedcomments" xmlns:x="http://schemas.openxmlformats.org/spreadsheetml/2006/main"/>
</file>

<file path=xl/persons/person44.xml><?xml version="1.0" encoding="utf-8"?>
<personList xmlns="http://schemas.microsoft.com/office/spreadsheetml/2018/threadedcomments" xmlns:x="http://schemas.openxmlformats.org/spreadsheetml/2006/main"/>
</file>

<file path=xl/persons/person45.xml><?xml version="1.0" encoding="utf-8"?>
<personList xmlns="http://schemas.microsoft.com/office/spreadsheetml/2018/threadedcomments" xmlns:x="http://schemas.openxmlformats.org/spreadsheetml/2006/main"/>
</file>

<file path=xl/persons/person46.xml><?xml version="1.0" encoding="utf-8"?>
<personList xmlns="http://schemas.microsoft.com/office/spreadsheetml/2018/threadedcomments" xmlns:x="http://schemas.openxmlformats.org/spreadsheetml/2006/main"/>
</file>

<file path=xl/persons/person47.xml><?xml version="1.0" encoding="utf-8"?>
<personList xmlns="http://schemas.microsoft.com/office/spreadsheetml/2018/threadedcomments" xmlns:x="http://schemas.openxmlformats.org/spreadsheetml/2006/main"/>
</file>

<file path=xl/persons/person48.xml><?xml version="1.0" encoding="utf-8"?>
<personList xmlns="http://schemas.microsoft.com/office/spreadsheetml/2018/threadedcomments" xmlns:x="http://schemas.openxmlformats.org/spreadsheetml/2006/main"/>
</file>

<file path=xl/persons/person49.xml><?xml version="1.0" encoding="utf-8"?>
<personList xmlns="http://schemas.microsoft.com/office/spreadsheetml/2018/threadedcomments" xmlns:x="http://schemas.openxmlformats.org/spreadsheetml/2006/main"/>
</file>

<file path=xl/persons/person5.xml><?xml version="1.0" encoding="utf-8"?>
<personList xmlns="http://schemas.microsoft.com/office/spreadsheetml/2018/threadedcomments" xmlns:x="http://schemas.openxmlformats.org/spreadsheetml/2006/main"/>
</file>

<file path=xl/persons/person50.xml><?xml version="1.0" encoding="utf-8"?>
<personList xmlns="http://schemas.microsoft.com/office/spreadsheetml/2018/threadedcomments" xmlns:x="http://schemas.openxmlformats.org/spreadsheetml/2006/main"/>
</file>

<file path=xl/persons/person51.xml><?xml version="1.0" encoding="utf-8"?>
<personList xmlns="http://schemas.microsoft.com/office/spreadsheetml/2018/threadedcomments" xmlns:x="http://schemas.openxmlformats.org/spreadsheetml/2006/main"/>
</file>

<file path=xl/persons/person52.xml><?xml version="1.0" encoding="utf-8"?>
<personList xmlns="http://schemas.microsoft.com/office/spreadsheetml/2018/threadedcomments" xmlns:x="http://schemas.openxmlformats.org/spreadsheetml/2006/main"/>
</file>

<file path=xl/persons/person53.xml><?xml version="1.0" encoding="utf-8"?>
<personList xmlns="http://schemas.microsoft.com/office/spreadsheetml/2018/threadedcomments" xmlns:x="http://schemas.openxmlformats.org/spreadsheetml/2006/main"/>
</file>

<file path=xl/persons/person54.xml><?xml version="1.0" encoding="utf-8"?>
<personList xmlns="http://schemas.microsoft.com/office/spreadsheetml/2018/threadedcomments" xmlns:x="http://schemas.openxmlformats.org/spreadsheetml/2006/main"/>
</file>

<file path=xl/persons/person55.xml><?xml version="1.0" encoding="utf-8"?>
<personList xmlns="http://schemas.microsoft.com/office/spreadsheetml/2018/threadedcomments" xmlns:x="http://schemas.openxmlformats.org/spreadsheetml/2006/main"/>
</file>

<file path=xl/persons/person56.xml><?xml version="1.0" encoding="utf-8"?>
<personList xmlns="http://schemas.microsoft.com/office/spreadsheetml/2018/threadedcomments" xmlns:x="http://schemas.openxmlformats.org/spreadsheetml/2006/main"/>
</file>

<file path=xl/persons/person57.xml><?xml version="1.0" encoding="utf-8"?>
<personList xmlns="http://schemas.microsoft.com/office/spreadsheetml/2018/threadedcomments" xmlns:x="http://schemas.openxmlformats.org/spreadsheetml/2006/main"/>
</file>

<file path=xl/persons/person58.xml><?xml version="1.0" encoding="utf-8"?>
<personList xmlns="http://schemas.microsoft.com/office/spreadsheetml/2018/threadedcomments" xmlns:x="http://schemas.openxmlformats.org/spreadsheetml/2006/main"/>
</file>

<file path=xl/persons/person59.xml><?xml version="1.0" encoding="utf-8"?>
<personList xmlns="http://schemas.microsoft.com/office/spreadsheetml/2018/threadedcomments" xmlns:x="http://schemas.openxmlformats.org/spreadsheetml/2006/main"/>
</file>

<file path=xl/persons/person6.xml><?xml version="1.0" encoding="utf-8"?>
<personList xmlns="http://schemas.microsoft.com/office/spreadsheetml/2018/threadedcomments" xmlns:x="http://schemas.openxmlformats.org/spreadsheetml/2006/main"/>
</file>

<file path=xl/persons/person60.xml><?xml version="1.0" encoding="utf-8"?>
<personList xmlns="http://schemas.microsoft.com/office/spreadsheetml/2018/threadedcomments" xmlns:x="http://schemas.openxmlformats.org/spreadsheetml/2006/main"/>
</file>

<file path=xl/persons/person61.xml><?xml version="1.0" encoding="utf-8"?>
<personList xmlns="http://schemas.microsoft.com/office/spreadsheetml/2018/threadedcomments" xmlns:x="http://schemas.openxmlformats.org/spreadsheetml/2006/main"/>
</file>

<file path=xl/persons/person62.xml><?xml version="1.0" encoding="utf-8"?>
<personList xmlns="http://schemas.microsoft.com/office/spreadsheetml/2018/threadedcomments" xmlns:x="http://schemas.openxmlformats.org/spreadsheetml/2006/main"/>
</file>

<file path=xl/persons/person63.xml><?xml version="1.0" encoding="utf-8"?>
<personList xmlns="http://schemas.microsoft.com/office/spreadsheetml/2018/threadedcomments" xmlns:x="http://schemas.openxmlformats.org/spreadsheetml/2006/main"/>
</file>

<file path=xl/persons/person64.xml><?xml version="1.0" encoding="utf-8"?>
<personList xmlns="http://schemas.microsoft.com/office/spreadsheetml/2018/threadedcomments" xmlns:x="http://schemas.openxmlformats.org/spreadsheetml/2006/main"/>
</file>

<file path=xl/persons/person65.xml><?xml version="1.0" encoding="utf-8"?>
<personList xmlns="http://schemas.microsoft.com/office/spreadsheetml/2018/threadedcomments" xmlns:x="http://schemas.openxmlformats.org/spreadsheetml/2006/main"/>
</file>

<file path=xl/persons/person66.xml><?xml version="1.0" encoding="utf-8"?>
<personList xmlns="http://schemas.microsoft.com/office/spreadsheetml/2018/threadedcomments" xmlns:x="http://schemas.openxmlformats.org/spreadsheetml/2006/main"/>
</file>

<file path=xl/persons/person67.xml><?xml version="1.0" encoding="utf-8"?>
<personList xmlns="http://schemas.microsoft.com/office/spreadsheetml/2018/threadedcomments" xmlns:x="http://schemas.openxmlformats.org/spreadsheetml/2006/main"/>
</file>

<file path=xl/persons/person68.xml><?xml version="1.0" encoding="utf-8"?>
<personList xmlns="http://schemas.microsoft.com/office/spreadsheetml/2018/threadedcomments" xmlns:x="http://schemas.openxmlformats.org/spreadsheetml/2006/main"/>
</file>

<file path=xl/persons/person69.xml><?xml version="1.0" encoding="utf-8"?>
<personList xmlns="http://schemas.microsoft.com/office/spreadsheetml/2018/threadedcomments" xmlns:x="http://schemas.openxmlformats.org/spreadsheetml/2006/main"/>
</file>

<file path=xl/persons/person7.xml><?xml version="1.0" encoding="utf-8"?>
<personList xmlns="http://schemas.microsoft.com/office/spreadsheetml/2018/threadedcomments" xmlns:x="http://schemas.openxmlformats.org/spreadsheetml/2006/main"/>
</file>

<file path=xl/persons/person70.xml><?xml version="1.0" encoding="utf-8"?>
<personList xmlns="http://schemas.microsoft.com/office/spreadsheetml/2018/threadedcomments" xmlns:x="http://schemas.openxmlformats.org/spreadsheetml/2006/main"/>
</file>

<file path=xl/persons/person71.xml><?xml version="1.0" encoding="utf-8"?>
<personList xmlns="http://schemas.microsoft.com/office/spreadsheetml/2018/threadedcomments" xmlns:x="http://schemas.openxmlformats.org/spreadsheetml/2006/main"/>
</file>

<file path=xl/persons/person72.xml><?xml version="1.0" encoding="utf-8"?>
<personList xmlns="http://schemas.microsoft.com/office/spreadsheetml/2018/threadedcomments" xmlns:x="http://schemas.openxmlformats.org/spreadsheetml/2006/main"/>
</file>

<file path=xl/persons/person73.xml><?xml version="1.0" encoding="utf-8"?>
<personList xmlns="http://schemas.microsoft.com/office/spreadsheetml/2018/threadedcomments" xmlns:x="http://schemas.openxmlformats.org/spreadsheetml/2006/main"/>
</file>

<file path=xl/persons/person74.xml><?xml version="1.0" encoding="utf-8"?>
<personList xmlns="http://schemas.microsoft.com/office/spreadsheetml/2018/threadedcomments" xmlns:x="http://schemas.openxmlformats.org/spreadsheetml/2006/main"/>
</file>

<file path=xl/persons/person75.xml><?xml version="1.0" encoding="utf-8"?>
<personList xmlns="http://schemas.microsoft.com/office/spreadsheetml/2018/threadedcomments" xmlns:x="http://schemas.openxmlformats.org/spreadsheetml/2006/main"/>
</file>

<file path=xl/persons/person76.xml><?xml version="1.0" encoding="utf-8"?>
<personList xmlns="http://schemas.microsoft.com/office/spreadsheetml/2018/threadedcomments" xmlns:x="http://schemas.openxmlformats.org/spreadsheetml/2006/main"/>
</file>

<file path=xl/persons/person77.xml><?xml version="1.0" encoding="utf-8"?>
<personList xmlns="http://schemas.microsoft.com/office/spreadsheetml/2018/threadedcomments" xmlns:x="http://schemas.openxmlformats.org/spreadsheetml/2006/main"/>
</file>

<file path=xl/persons/person78.xml><?xml version="1.0" encoding="utf-8"?>
<personList xmlns="http://schemas.microsoft.com/office/spreadsheetml/2018/threadedcomments" xmlns:x="http://schemas.openxmlformats.org/spreadsheetml/2006/main"/>
</file>

<file path=xl/persons/person79.xml><?xml version="1.0" encoding="utf-8"?>
<personList xmlns="http://schemas.microsoft.com/office/spreadsheetml/2018/threadedcomments" xmlns:x="http://schemas.openxmlformats.org/spreadsheetml/2006/main"/>
</file>

<file path=xl/persons/person8.xml><?xml version="1.0" encoding="utf-8"?>
<personList xmlns="http://schemas.microsoft.com/office/spreadsheetml/2018/threadedcomments" xmlns:x="http://schemas.openxmlformats.org/spreadsheetml/2006/main"/>
</file>

<file path=xl/persons/person80.xml><?xml version="1.0" encoding="utf-8"?>
<personList xmlns="http://schemas.microsoft.com/office/spreadsheetml/2018/threadedcomments" xmlns:x="http://schemas.openxmlformats.org/spreadsheetml/2006/main"/>
</file>

<file path=xl/persons/person81.xml><?xml version="1.0" encoding="utf-8"?>
<personList xmlns="http://schemas.microsoft.com/office/spreadsheetml/2018/threadedcomments" xmlns:x="http://schemas.openxmlformats.org/spreadsheetml/2006/main"/>
</file>

<file path=xl/persons/person82.xml><?xml version="1.0" encoding="utf-8"?>
<personList xmlns="http://schemas.microsoft.com/office/spreadsheetml/2018/threadedcomments" xmlns:x="http://schemas.openxmlformats.org/spreadsheetml/2006/main"/>
</file>

<file path=xl/persons/person83.xml><?xml version="1.0" encoding="utf-8"?>
<personList xmlns="http://schemas.microsoft.com/office/spreadsheetml/2018/threadedcomments" xmlns:x="http://schemas.openxmlformats.org/spreadsheetml/2006/main"/>
</file>

<file path=xl/persons/person84.xml><?xml version="1.0" encoding="utf-8"?>
<personList xmlns="http://schemas.microsoft.com/office/spreadsheetml/2018/threadedcomments" xmlns:x="http://schemas.openxmlformats.org/spreadsheetml/2006/main"/>
</file>

<file path=xl/persons/person85.xml><?xml version="1.0" encoding="utf-8"?>
<personList xmlns="http://schemas.microsoft.com/office/spreadsheetml/2018/threadedcomments" xmlns:x="http://schemas.openxmlformats.org/spreadsheetml/2006/main"/>
</file>

<file path=xl/persons/person86.xml><?xml version="1.0" encoding="utf-8"?>
<personList xmlns="http://schemas.microsoft.com/office/spreadsheetml/2018/threadedcomments" xmlns:x="http://schemas.openxmlformats.org/spreadsheetml/2006/main"/>
</file>

<file path=xl/persons/person87.xml><?xml version="1.0" encoding="utf-8"?>
<personList xmlns="http://schemas.microsoft.com/office/spreadsheetml/2018/threadedcomments" xmlns:x="http://schemas.openxmlformats.org/spreadsheetml/2006/main"/>
</file>

<file path=xl/persons/person88.xml><?xml version="1.0" encoding="utf-8"?>
<personList xmlns="http://schemas.microsoft.com/office/spreadsheetml/2018/threadedcomments" xmlns:x="http://schemas.openxmlformats.org/spreadsheetml/2006/main"/>
</file>

<file path=xl/persons/person89.xml><?xml version="1.0" encoding="utf-8"?>
<personList xmlns="http://schemas.microsoft.com/office/spreadsheetml/2018/threadedcomments" xmlns:x="http://schemas.openxmlformats.org/spreadsheetml/2006/main"/>
</file>

<file path=xl/persons/person9.xml><?xml version="1.0" encoding="utf-8"?>
<personList xmlns="http://schemas.microsoft.com/office/spreadsheetml/2018/threadedcomments" xmlns:x="http://schemas.openxmlformats.org/spreadsheetml/2006/main"/>
</file>

<file path=xl/persons/person90.xml><?xml version="1.0" encoding="utf-8"?>
<personList xmlns="http://schemas.microsoft.com/office/spreadsheetml/2018/threadedcomments" xmlns:x="http://schemas.openxmlformats.org/spreadsheetml/2006/main"/>
</file>

<file path=xl/persons/person91.xml><?xml version="1.0" encoding="utf-8"?>
<personList xmlns="http://schemas.microsoft.com/office/spreadsheetml/2018/threadedcomments" xmlns:x="http://schemas.openxmlformats.org/spreadsheetml/2006/main"/>
</file>

<file path=xl/persons/person92.xml><?xml version="1.0" encoding="utf-8"?>
<personList xmlns="http://schemas.microsoft.com/office/spreadsheetml/2018/threadedcomments" xmlns:x="http://schemas.openxmlformats.org/spreadsheetml/2006/main"/>
</file>

<file path=xl/persons/person93.xml><?xml version="1.0" encoding="utf-8"?>
<personList xmlns="http://schemas.microsoft.com/office/spreadsheetml/2018/threadedcomments" xmlns:x="http://schemas.openxmlformats.org/spreadsheetml/2006/main"/>
</file>

<file path=xl/persons/person94.xml><?xml version="1.0" encoding="utf-8"?>
<personList xmlns="http://schemas.microsoft.com/office/spreadsheetml/2018/threadedcomments" xmlns:x="http://schemas.openxmlformats.org/spreadsheetml/2006/main"/>
</file>

<file path=xl/persons/person95.xml><?xml version="1.0" encoding="utf-8"?>
<personList xmlns="http://schemas.microsoft.com/office/spreadsheetml/2018/threadedcomments" xmlns:x="http://schemas.openxmlformats.org/spreadsheetml/2006/main"/>
</file>

<file path=xl/persons/person96.xml><?xml version="1.0" encoding="utf-8"?>
<personList xmlns="http://schemas.microsoft.com/office/spreadsheetml/2018/threadedcomments" xmlns:x="http://schemas.openxmlformats.org/spreadsheetml/2006/main"/>
</file>

<file path=xl/persons/person97.xml><?xml version="1.0" encoding="utf-8"?>
<personList xmlns="http://schemas.microsoft.com/office/spreadsheetml/2018/threadedcomments" xmlns:x="http://schemas.openxmlformats.org/spreadsheetml/2006/main"/>
</file>

<file path=xl/persons/person98.xml><?xml version="1.0" encoding="utf-8"?>
<personList xmlns="http://schemas.microsoft.com/office/spreadsheetml/2018/threadedcomments" xmlns:x="http://schemas.openxmlformats.org/spreadsheetml/2006/main"/>
</file>

<file path=xl/persons/person99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verner@soma-eng.com" TargetMode="External"/><Relationship Id="rId1" Type="http://schemas.openxmlformats.org/officeDocument/2006/relationships/hyperlink" Target="mailto:radekholinka@centrum.cz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geencube88@gmail.com" TargetMode="External"/><Relationship Id="rId2" Type="http://schemas.openxmlformats.org/officeDocument/2006/relationships/hyperlink" Target="mailto:vicar@lux-ptz.com" TargetMode="External"/><Relationship Id="rId1" Type="http://schemas.openxmlformats.org/officeDocument/2006/relationships/hyperlink" Target="mailto:michal12sauer@gmail.com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mailto:romanbudina@cargoinvest.cz" TargetMode="External"/><Relationship Id="rId1" Type="http://schemas.openxmlformats.org/officeDocument/2006/relationships/hyperlink" Target="mailto:nuget@nuget.cz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mailto:rmfgroup@seznam.cz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mailto:david.ordy@seznam.cz" TargetMode="External"/><Relationship Id="rId1" Type="http://schemas.openxmlformats.org/officeDocument/2006/relationships/hyperlink" Target="mailto:m.ordos@seznam.cz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mailto:franta.hrdina@centrum.cz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cyklo-dvorak@seznam.cz" TargetMode="External"/><Relationship Id="rId1" Type="http://schemas.openxmlformats.org/officeDocument/2006/relationships/hyperlink" Target="mailto:pospisil@ow.cz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mailto:pt.benes@centrum.cz" TargetMode="External"/><Relationship Id="rId1" Type="http://schemas.openxmlformats.org/officeDocument/2006/relationships/hyperlink" Target="mailto:Flinstounn@seznam.cz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mailto:sobotka.lubos@tiscali.cz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jan.faltus@vmk.cz" TargetMode="External"/><Relationship Id="rId1" Type="http://schemas.openxmlformats.org/officeDocument/2006/relationships/hyperlink" Target="mailto:martin.karl%C3%ADk@fhholding.cz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cabel@seznam.cz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mailto:jindrich.kosek@gmail.com" TargetMode="External"/><Relationship Id="rId1" Type="http://schemas.openxmlformats.org/officeDocument/2006/relationships/hyperlink" Target="mailto:smola.revize@gmail.co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hyperlink" Target="mailto:JirkaW.727@seznam.cz" TargetMode="External"/><Relationship Id="rId1" Type="http://schemas.openxmlformats.org/officeDocument/2006/relationships/hyperlink" Target="mailto:NeubauerStepan@seznam.cz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hyperlink" Target="mailto:kubenka.josef@gmail.com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mailto:skalicky@nhkz.cz" TargetMode="External"/><Relationship Id="rId1" Type="http://schemas.openxmlformats.org/officeDocument/2006/relationships/hyperlink" Target="mailto:Biker-RS@seznam.cz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mailto:stefl2@seznam.cz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hyperlink" Target="mailto:stanislav.vitek@oez.com" TargetMode="External"/><Relationship Id="rId1" Type="http://schemas.openxmlformats.org/officeDocument/2006/relationships/hyperlink" Target="mailto:ondrej.tejkl@oez.com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hyperlink" Target="mailto:DusekLukas@email.cz" TargetMode="External"/><Relationship Id="rId1" Type="http://schemas.openxmlformats.org/officeDocument/2006/relationships/hyperlink" Target="mailto:jardasmika@seznam.cz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hyperlink" Target="mailto:petrminar32@seznam.cz" TargetMode="External"/><Relationship Id="rId1" Type="http://schemas.openxmlformats.org/officeDocument/2006/relationships/hyperlink" Target="mailto:jan.mrazek1@seznam.cz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mailto:letecgsxr@gmail.com" TargetMode="External"/><Relationship Id="rId1" Type="http://schemas.openxmlformats.org/officeDocument/2006/relationships/hyperlink" Target="mailto:m.silar@centrum.cz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hyperlink" Target="mailto:baumd@seznam.cz" TargetMode="External"/><Relationship Id="rId1" Type="http://schemas.openxmlformats.org/officeDocument/2006/relationships/hyperlink" Target="mailto:slezak.otto@seznam.cz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406"/>
  <sheetViews>
    <sheetView topLeftCell="A259" zoomScale="110" zoomScaleNormal="110" workbookViewId="0">
      <selection activeCell="M280" sqref="M280"/>
    </sheetView>
  </sheetViews>
  <sheetFormatPr defaultColWidth="5.42578125" defaultRowHeight="16.149999999999999" customHeight="1"/>
  <cols>
    <col min="1" max="1" width="5.42578125" style="1"/>
    <col min="2" max="2" width="7.28515625" style="2" customWidth="1"/>
    <col min="3" max="3" width="7.28515625" style="3" bestFit="1" customWidth="1"/>
    <col min="4" max="4" width="8" style="1115" customWidth="1"/>
    <col min="5" max="5" width="12.5703125" style="1119" customWidth="1"/>
    <col min="6" max="6" width="1.140625" style="4" customWidth="1"/>
    <col min="7" max="7" width="14.5703125" style="1119" customWidth="1"/>
    <col min="8" max="8" width="5.42578125" style="529"/>
    <col min="9" max="9" width="6.5703125" style="524" customWidth="1"/>
    <col min="10" max="10" width="15.5703125" style="526" customWidth="1"/>
    <col min="11" max="11" width="5.42578125" style="4"/>
    <col min="12" max="12" width="1.5703125" style="2" customWidth="1"/>
    <col min="13" max="13" width="6.140625" style="5" customWidth="1"/>
    <col min="14" max="16384" width="5.42578125" style="4"/>
  </cols>
  <sheetData>
    <row r="1" spans="1:13" ht="16.149999999999999" customHeight="1">
      <c r="A1" s="6">
        <f t="shared" ref="A1" si="0">C1</f>
        <v>1</v>
      </c>
      <c r="B1" s="7" t="s">
        <v>0</v>
      </c>
      <c r="C1" s="1443">
        <v>1</v>
      </c>
      <c r="D1" s="1116" t="s">
        <v>908</v>
      </c>
      <c r="E1" t="s">
        <v>782</v>
      </c>
      <c r="F1" t="s">
        <v>2</v>
      </c>
      <c r="G1" t="s">
        <v>13</v>
      </c>
      <c r="H1" s="514" t="s">
        <v>822</v>
      </c>
      <c r="I1" s="515" t="s">
        <v>825</v>
      </c>
      <c r="J1" s="516">
        <v>0.85416666666666663</v>
      </c>
      <c r="K1" s="9">
        <v>7</v>
      </c>
      <c r="L1" s="10" t="s">
        <v>2</v>
      </c>
      <c r="M1" s="11">
        <v>3</v>
      </c>
    </row>
    <row r="2" spans="1:13" ht="16.149999999999999" customHeight="1">
      <c r="A2" s="6">
        <f t="shared" ref="A2:A65" si="1">C2</f>
        <v>2</v>
      </c>
      <c r="B2" s="7" t="s">
        <v>0</v>
      </c>
      <c r="C2" s="1443">
        <v>2</v>
      </c>
      <c r="D2" s="1113" t="s">
        <v>907</v>
      </c>
      <c r="E2" t="s">
        <v>10</v>
      </c>
      <c r="F2" t="s">
        <v>2</v>
      </c>
      <c r="G2" t="s">
        <v>6</v>
      </c>
      <c r="H2" s="514" t="s">
        <v>745</v>
      </c>
      <c r="I2" s="520" t="s">
        <v>987</v>
      </c>
      <c r="J2" s="517">
        <v>0.86458333333333337</v>
      </c>
      <c r="K2" s="12">
        <v>2</v>
      </c>
      <c r="L2" s="10" t="s">
        <v>2</v>
      </c>
      <c r="M2" s="11">
        <v>6</v>
      </c>
    </row>
    <row r="3" spans="1:13" ht="16.149999999999999" customHeight="1">
      <c r="A3" s="6">
        <f t="shared" si="1"/>
        <v>3</v>
      </c>
      <c r="B3" s="7" t="s">
        <v>0</v>
      </c>
      <c r="C3" s="1443">
        <v>3</v>
      </c>
      <c r="D3" s="1112" t="s">
        <v>906</v>
      </c>
      <c r="E3" t="s">
        <v>1</v>
      </c>
      <c r="F3"/>
      <c r="G3" t="s">
        <v>31</v>
      </c>
      <c r="H3" s="514" t="s">
        <v>820</v>
      </c>
      <c r="I3" s="515" t="s">
        <v>988</v>
      </c>
      <c r="J3" s="516">
        <v>0.79166666666666663</v>
      </c>
      <c r="K3" s="9">
        <v>7</v>
      </c>
      <c r="L3" s="10" t="s">
        <v>2</v>
      </c>
      <c r="M3" s="11">
        <v>1</v>
      </c>
    </row>
    <row r="4" spans="1:13" ht="16.149999999999999" customHeight="1">
      <c r="A4" s="6">
        <f t="shared" si="1"/>
        <v>4</v>
      </c>
      <c r="B4" s="7" t="s">
        <v>0</v>
      </c>
      <c r="C4" s="1443">
        <v>4</v>
      </c>
      <c r="D4" s="1112" t="s">
        <v>906</v>
      </c>
      <c r="E4" t="s">
        <v>14</v>
      </c>
      <c r="F4" t="s">
        <v>2</v>
      </c>
      <c r="G4" t="s">
        <v>862</v>
      </c>
      <c r="H4" s="514" t="s">
        <v>820</v>
      </c>
      <c r="I4" s="515" t="s">
        <v>988</v>
      </c>
      <c r="J4" s="516">
        <v>0.85416666666666663</v>
      </c>
      <c r="K4" s="9">
        <v>4</v>
      </c>
      <c r="L4" s="10" t="s">
        <v>2</v>
      </c>
      <c r="M4" s="11">
        <v>8</v>
      </c>
    </row>
    <row r="5" spans="1:13" ht="16.149999999999999" customHeight="1">
      <c r="A5" s="6">
        <f t="shared" si="1"/>
        <v>5</v>
      </c>
      <c r="B5" s="7" t="s">
        <v>0</v>
      </c>
      <c r="C5" s="1443">
        <v>5</v>
      </c>
      <c r="D5" s="1113" t="s">
        <v>907</v>
      </c>
      <c r="E5" t="s">
        <v>11</v>
      </c>
      <c r="F5" t="s">
        <v>2</v>
      </c>
      <c r="G5" t="s">
        <v>737</v>
      </c>
      <c r="H5" s="514" t="s">
        <v>823</v>
      </c>
      <c r="I5" s="515" t="s">
        <v>858</v>
      </c>
      <c r="J5" s="516">
        <v>0.63541666666666663</v>
      </c>
      <c r="K5" s="9">
        <v>5</v>
      </c>
      <c r="L5" s="10" t="s">
        <v>2</v>
      </c>
      <c r="M5" s="11">
        <v>0</v>
      </c>
    </row>
    <row r="6" spans="1:13" ht="16.149999999999999" customHeight="1">
      <c r="A6" s="6">
        <f t="shared" si="1"/>
        <v>6</v>
      </c>
      <c r="B6" s="7" t="s">
        <v>0</v>
      </c>
      <c r="C6" s="1443">
        <v>6</v>
      </c>
      <c r="D6" s="1116" t="s">
        <v>908</v>
      </c>
      <c r="E6" t="s">
        <v>913</v>
      </c>
      <c r="F6" t="s">
        <v>2</v>
      </c>
      <c r="G6" t="s">
        <v>818</v>
      </c>
      <c r="H6" s="514" t="s">
        <v>823</v>
      </c>
      <c r="I6" s="515" t="s">
        <v>858</v>
      </c>
      <c r="J6" s="516">
        <v>0.75</v>
      </c>
      <c r="K6" s="9">
        <v>2</v>
      </c>
      <c r="L6" s="10" t="s">
        <v>2</v>
      </c>
      <c r="M6" s="11">
        <v>1</v>
      </c>
    </row>
    <row r="7" spans="1:13" ht="16.149999999999999" customHeight="1">
      <c r="A7" s="6">
        <f t="shared" si="1"/>
        <v>7</v>
      </c>
      <c r="B7" s="7" t="s">
        <v>0</v>
      </c>
      <c r="C7" s="1443">
        <v>7</v>
      </c>
      <c r="D7" s="1111" t="s">
        <v>905</v>
      </c>
      <c r="E7" t="s">
        <v>746</v>
      </c>
      <c r="F7" t="s">
        <v>2</v>
      </c>
      <c r="G7" t="s">
        <v>9</v>
      </c>
      <c r="H7" s="514" t="s">
        <v>823</v>
      </c>
      <c r="I7" s="520" t="s">
        <v>858</v>
      </c>
      <c r="J7" s="517">
        <v>0.8125</v>
      </c>
      <c r="K7" s="9">
        <v>10</v>
      </c>
      <c r="L7" s="10" t="s">
        <v>2</v>
      </c>
      <c r="M7" s="11">
        <v>3</v>
      </c>
    </row>
    <row r="8" spans="1:13" ht="16.149999999999999" customHeight="1">
      <c r="A8" s="6">
        <f t="shared" si="1"/>
        <v>8</v>
      </c>
      <c r="B8" s="7" t="s">
        <v>0</v>
      </c>
      <c r="C8" s="1443">
        <v>8</v>
      </c>
      <c r="D8" s="1113" t="s">
        <v>907</v>
      </c>
      <c r="E8" t="s">
        <v>740</v>
      </c>
      <c r="F8" t="s">
        <v>2</v>
      </c>
      <c r="G8" t="s">
        <v>8</v>
      </c>
      <c r="H8" s="514" t="s">
        <v>821</v>
      </c>
      <c r="I8" s="519" t="s">
        <v>857</v>
      </c>
      <c r="J8" s="516">
        <v>0.52083333333333337</v>
      </c>
      <c r="K8" s="12">
        <v>1</v>
      </c>
      <c r="L8" s="10" t="s">
        <v>2</v>
      </c>
      <c r="M8" s="11">
        <v>9</v>
      </c>
    </row>
    <row r="9" spans="1:13" ht="16.149999999999999" customHeight="1">
      <c r="A9" s="6">
        <f t="shared" si="1"/>
        <v>9</v>
      </c>
      <c r="B9" s="7" t="s">
        <v>0</v>
      </c>
      <c r="C9" s="1443">
        <v>9</v>
      </c>
      <c r="D9" s="1111" t="s">
        <v>905</v>
      </c>
      <c r="E9" t="s">
        <v>16</v>
      </c>
      <c r="F9" t="s">
        <v>2</v>
      </c>
      <c r="G9" t="s">
        <v>4</v>
      </c>
      <c r="H9" s="514" t="s">
        <v>821</v>
      </c>
      <c r="I9" s="515" t="s">
        <v>857</v>
      </c>
      <c r="J9" s="516">
        <v>0.63541666666666663</v>
      </c>
      <c r="K9" s="9">
        <v>8</v>
      </c>
      <c r="L9" s="10" t="s">
        <v>2</v>
      </c>
      <c r="M9" s="11">
        <v>2</v>
      </c>
    </row>
    <row r="10" spans="1:13" ht="16.149999999999999" customHeight="1">
      <c r="A10" s="6">
        <f t="shared" si="1"/>
        <v>10</v>
      </c>
      <c r="B10" s="7" t="s">
        <v>0</v>
      </c>
      <c r="C10" s="1443">
        <v>10</v>
      </c>
      <c r="D10" s="1111" t="s">
        <v>905</v>
      </c>
      <c r="E10" t="s">
        <v>18</v>
      </c>
      <c r="F10" t="s">
        <v>2</v>
      </c>
      <c r="G10" t="s">
        <v>730</v>
      </c>
      <c r="H10" s="514" t="s">
        <v>821</v>
      </c>
      <c r="I10" s="515" t="s">
        <v>857</v>
      </c>
      <c r="J10" s="516">
        <v>0.75</v>
      </c>
      <c r="K10" s="9">
        <v>10</v>
      </c>
      <c r="L10" s="10" t="s">
        <v>2</v>
      </c>
      <c r="M10" s="11">
        <v>1</v>
      </c>
    </row>
    <row r="11" spans="1:13" ht="16.149999999999999" customHeight="1">
      <c r="A11" s="6">
        <f t="shared" si="1"/>
        <v>11</v>
      </c>
      <c r="B11" s="7" t="s">
        <v>0</v>
      </c>
      <c r="C11" s="1443">
        <v>11</v>
      </c>
      <c r="D11" s="1113" t="s">
        <v>907</v>
      </c>
      <c r="E11" t="s">
        <v>20</v>
      </c>
      <c r="F11" t="s">
        <v>2</v>
      </c>
      <c r="G11" t="s">
        <v>5</v>
      </c>
      <c r="H11" s="514" t="s">
        <v>824</v>
      </c>
      <c r="I11" s="515" t="s">
        <v>849</v>
      </c>
      <c r="J11" s="517">
        <v>0.79166666666666663</v>
      </c>
      <c r="K11" s="9">
        <v>5</v>
      </c>
      <c r="L11" s="10" t="s">
        <v>2</v>
      </c>
      <c r="M11" s="11">
        <v>3</v>
      </c>
    </row>
    <row r="12" spans="1:13" ht="16.149999999999999" customHeight="1">
      <c r="A12" s="6">
        <f t="shared" si="1"/>
        <v>12</v>
      </c>
      <c r="B12" s="7" t="s">
        <v>0</v>
      </c>
      <c r="C12" s="1443">
        <v>12</v>
      </c>
      <c r="D12" s="1113" t="s">
        <v>907</v>
      </c>
      <c r="E12" t="s">
        <v>3</v>
      </c>
      <c r="F12" t="s">
        <v>2</v>
      </c>
      <c r="G12" t="s">
        <v>10</v>
      </c>
      <c r="H12" s="514" t="s">
        <v>824</v>
      </c>
      <c r="I12" s="515" t="s">
        <v>849</v>
      </c>
      <c r="J12" s="516">
        <v>0.85416666666666663</v>
      </c>
      <c r="K12" s="9">
        <v>4</v>
      </c>
      <c r="L12" s="10" t="s">
        <v>2</v>
      </c>
      <c r="M12" s="11">
        <v>8</v>
      </c>
    </row>
    <row r="13" spans="1:13" ht="16.149999999999999" customHeight="1">
      <c r="A13" s="6">
        <f t="shared" si="1"/>
        <v>13</v>
      </c>
      <c r="B13" s="7" t="s">
        <v>0</v>
      </c>
      <c r="C13" s="1443">
        <v>13</v>
      </c>
      <c r="D13" s="1116" t="s">
        <v>908</v>
      </c>
      <c r="E13" t="s">
        <v>13</v>
      </c>
      <c r="F13" t="s">
        <v>2</v>
      </c>
      <c r="G13" t="s">
        <v>15</v>
      </c>
      <c r="H13" s="514" t="s">
        <v>822</v>
      </c>
      <c r="I13" s="515" t="s">
        <v>989</v>
      </c>
      <c r="J13" s="516">
        <v>0.84375</v>
      </c>
      <c r="K13" s="12">
        <v>1</v>
      </c>
      <c r="L13" s="10" t="s">
        <v>2</v>
      </c>
      <c r="M13" s="11">
        <v>2</v>
      </c>
    </row>
    <row r="14" spans="1:13" ht="16.149999999999999" customHeight="1">
      <c r="A14" s="6">
        <f t="shared" si="1"/>
        <v>14</v>
      </c>
      <c r="B14" s="7" t="s">
        <v>0</v>
      </c>
      <c r="C14" s="1443">
        <v>14</v>
      </c>
      <c r="D14" s="1111" t="s">
        <v>905</v>
      </c>
      <c r="E14" t="s">
        <v>16</v>
      </c>
      <c r="F14" t="s">
        <v>2</v>
      </c>
      <c r="G14" t="s">
        <v>22</v>
      </c>
      <c r="H14" s="514" t="s">
        <v>745</v>
      </c>
      <c r="I14" s="519" t="s">
        <v>990</v>
      </c>
      <c r="J14" s="516">
        <v>0.86458333333333337</v>
      </c>
      <c r="K14" s="9">
        <v>0</v>
      </c>
      <c r="L14" s="10" t="s">
        <v>2</v>
      </c>
      <c r="M14" s="11">
        <v>5</v>
      </c>
    </row>
    <row r="15" spans="1:13" ht="16.149999999999999" customHeight="1">
      <c r="A15" s="6">
        <f t="shared" si="1"/>
        <v>15</v>
      </c>
      <c r="B15" s="7" t="s">
        <v>0</v>
      </c>
      <c r="C15" s="1443">
        <v>15</v>
      </c>
      <c r="D15" s="1112" t="s">
        <v>906</v>
      </c>
      <c r="E15" t="s">
        <v>862</v>
      </c>
      <c r="F15" t="s">
        <v>2</v>
      </c>
      <c r="G15" t="s">
        <v>1</v>
      </c>
      <c r="H15" s="514" t="s">
        <v>820</v>
      </c>
      <c r="I15" s="515" t="s">
        <v>994</v>
      </c>
      <c r="J15" s="516">
        <v>0.79166666666666663</v>
      </c>
      <c r="K15" s="9">
        <v>3</v>
      </c>
      <c r="L15" s="10" t="s">
        <v>2</v>
      </c>
      <c r="M15" s="11">
        <v>5</v>
      </c>
    </row>
    <row r="16" spans="1:13" ht="16.149999999999999" customHeight="1">
      <c r="A16" s="6">
        <f t="shared" si="1"/>
        <v>16</v>
      </c>
      <c r="B16" s="7" t="s">
        <v>0</v>
      </c>
      <c r="C16" s="1443">
        <v>16</v>
      </c>
      <c r="D16" s="1113" t="s">
        <v>907</v>
      </c>
      <c r="E16" t="s">
        <v>3</v>
      </c>
      <c r="F16" t="s">
        <v>2</v>
      </c>
      <c r="G16" t="s">
        <v>5</v>
      </c>
      <c r="H16" s="514" t="s">
        <v>820</v>
      </c>
      <c r="I16" s="515" t="s">
        <v>994</v>
      </c>
      <c r="J16" s="516">
        <v>0.85416666666666663</v>
      </c>
      <c r="K16" s="9">
        <v>3</v>
      </c>
      <c r="L16" s="10" t="s">
        <v>2</v>
      </c>
      <c r="M16" s="11">
        <v>1</v>
      </c>
    </row>
    <row r="17" spans="1:13" ht="16.149999999999999" customHeight="1">
      <c r="A17" s="6">
        <f t="shared" si="1"/>
        <v>17</v>
      </c>
      <c r="B17" s="7" t="s">
        <v>0</v>
      </c>
      <c r="C17" s="1443">
        <v>17</v>
      </c>
      <c r="D17" s="1113" t="s">
        <v>907</v>
      </c>
      <c r="E17" t="s">
        <v>6</v>
      </c>
      <c r="F17" t="s">
        <v>2</v>
      </c>
      <c r="G17" t="s">
        <v>740</v>
      </c>
      <c r="H17" s="514" t="s">
        <v>823</v>
      </c>
      <c r="I17" s="515" t="s">
        <v>993</v>
      </c>
      <c r="J17" s="516">
        <v>0.52083333333333337</v>
      </c>
      <c r="K17" s="9">
        <v>7</v>
      </c>
      <c r="L17" s="10" t="s">
        <v>2</v>
      </c>
      <c r="M17" s="11">
        <v>3</v>
      </c>
    </row>
    <row r="18" spans="1:13" ht="16.149999999999999" customHeight="1">
      <c r="A18" s="6">
        <f t="shared" si="1"/>
        <v>18</v>
      </c>
      <c r="B18" s="7" t="s">
        <v>0</v>
      </c>
      <c r="C18" s="1443">
        <v>18</v>
      </c>
      <c r="D18" s="1111" t="s">
        <v>905</v>
      </c>
      <c r="E18" t="s">
        <v>4</v>
      </c>
      <c r="F18" t="s">
        <v>2</v>
      </c>
      <c r="G18" t="s">
        <v>9</v>
      </c>
      <c r="H18" s="514" t="s">
        <v>821</v>
      </c>
      <c r="I18" s="515" t="s">
        <v>1112</v>
      </c>
      <c r="J18" s="516">
        <v>0.63541666666666663</v>
      </c>
      <c r="K18" s="9">
        <v>5</v>
      </c>
      <c r="L18" s="10" t="s">
        <v>2</v>
      </c>
      <c r="M18" s="11">
        <v>0</v>
      </c>
    </row>
    <row r="19" spans="1:13" ht="16.149999999999999" customHeight="1">
      <c r="A19" s="6">
        <f t="shared" si="1"/>
        <v>19</v>
      </c>
      <c r="B19" s="7" t="s">
        <v>0</v>
      </c>
      <c r="C19" s="1443">
        <v>19</v>
      </c>
      <c r="D19" s="1116" t="s">
        <v>908</v>
      </c>
      <c r="E19" t="s">
        <v>818</v>
      </c>
      <c r="F19" t="s">
        <v>2</v>
      </c>
      <c r="G19" t="s">
        <v>15</v>
      </c>
      <c r="H19" s="514" t="s">
        <v>823</v>
      </c>
      <c r="I19" s="518" t="s">
        <v>993</v>
      </c>
      <c r="J19" s="516">
        <v>0.75</v>
      </c>
      <c r="K19" s="9">
        <v>4</v>
      </c>
      <c r="L19" s="10" t="s">
        <v>2</v>
      </c>
      <c r="M19" s="11">
        <v>4</v>
      </c>
    </row>
    <row r="20" spans="1:13" ht="16.149999999999999" customHeight="1">
      <c r="A20" s="6">
        <f t="shared" si="1"/>
        <v>20</v>
      </c>
      <c r="B20" s="7" t="s">
        <v>0</v>
      </c>
      <c r="C20" s="1443">
        <v>20</v>
      </c>
      <c r="D20" s="1113" t="s">
        <v>907</v>
      </c>
      <c r="E20" t="s">
        <v>8</v>
      </c>
      <c r="F20" t="s">
        <v>2</v>
      </c>
      <c r="G20" t="s">
        <v>11</v>
      </c>
      <c r="H20" s="514" t="s">
        <v>823</v>
      </c>
      <c r="I20" s="520" t="s">
        <v>993</v>
      </c>
      <c r="J20" s="517">
        <v>0.8125</v>
      </c>
      <c r="K20" s="9">
        <v>5</v>
      </c>
      <c r="L20" s="10" t="s">
        <v>2</v>
      </c>
      <c r="M20" s="11">
        <v>4</v>
      </c>
    </row>
    <row r="21" spans="1:13" ht="16.149999999999999" customHeight="1">
      <c r="A21" s="6">
        <f t="shared" si="1"/>
        <v>21</v>
      </c>
      <c r="B21" s="7" t="s">
        <v>0</v>
      </c>
      <c r="C21" s="1443">
        <v>21</v>
      </c>
      <c r="D21" s="1116" t="s">
        <v>908</v>
      </c>
      <c r="E21" t="s">
        <v>782</v>
      </c>
      <c r="F21" t="s">
        <v>2</v>
      </c>
      <c r="G21" t="s">
        <v>913</v>
      </c>
      <c r="H21" s="514" t="s">
        <v>821</v>
      </c>
      <c r="I21" s="515" t="s">
        <v>991</v>
      </c>
      <c r="J21" s="516">
        <v>0.52083333333333337</v>
      </c>
      <c r="K21" s="9">
        <v>1</v>
      </c>
      <c r="L21" s="10" t="s">
        <v>2</v>
      </c>
      <c r="M21" s="11">
        <v>3</v>
      </c>
    </row>
    <row r="22" spans="1:13" ht="16.149999999999999" customHeight="1">
      <c r="A22" s="6">
        <f t="shared" si="1"/>
        <v>22</v>
      </c>
      <c r="B22" s="7" t="s">
        <v>0</v>
      </c>
      <c r="C22" s="1443">
        <v>22</v>
      </c>
      <c r="D22" s="1111" t="s">
        <v>905</v>
      </c>
      <c r="E22" t="s">
        <v>746</v>
      </c>
      <c r="F22" t="s">
        <v>2</v>
      </c>
      <c r="G22" t="s">
        <v>18</v>
      </c>
      <c r="H22" s="514" t="s">
        <v>821</v>
      </c>
      <c r="I22" s="518" t="s">
        <v>991</v>
      </c>
      <c r="J22" s="516">
        <v>0.63541666666666663</v>
      </c>
      <c r="K22" s="9">
        <v>7</v>
      </c>
      <c r="L22" s="10" t="s">
        <v>2</v>
      </c>
      <c r="M22" s="11">
        <v>7</v>
      </c>
    </row>
    <row r="23" spans="1:13" ht="16.149999999999999" customHeight="1">
      <c r="A23" s="6">
        <f t="shared" si="1"/>
        <v>23</v>
      </c>
      <c r="B23" s="7" t="s">
        <v>0</v>
      </c>
      <c r="C23" s="1443">
        <v>23</v>
      </c>
      <c r="D23" s="1111" t="s">
        <v>905</v>
      </c>
      <c r="E23" t="s">
        <v>17</v>
      </c>
      <c r="F23" t="s">
        <v>2</v>
      </c>
      <c r="G23" t="s">
        <v>986</v>
      </c>
      <c r="H23" s="514" t="s">
        <v>821</v>
      </c>
      <c r="I23" s="518" t="s">
        <v>991</v>
      </c>
      <c r="J23" s="516">
        <v>0.75</v>
      </c>
      <c r="K23" s="9">
        <v>5</v>
      </c>
      <c r="L23" s="10" t="s">
        <v>2</v>
      </c>
      <c r="M23" s="11">
        <v>4</v>
      </c>
    </row>
    <row r="24" spans="1:13" ht="16.149999999999999" customHeight="1">
      <c r="A24" s="6">
        <f t="shared" si="1"/>
        <v>24</v>
      </c>
      <c r="B24" s="7" t="s">
        <v>0</v>
      </c>
      <c r="C24" s="1443">
        <v>24</v>
      </c>
      <c r="D24" s="1112" t="s">
        <v>906</v>
      </c>
      <c r="E24" t="s">
        <v>862</v>
      </c>
      <c r="F24" t="s">
        <v>2</v>
      </c>
      <c r="G24" t="s">
        <v>31</v>
      </c>
      <c r="H24" s="514" t="s">
        <v>824</v>
      </c>
      <c r="I24" s="515" t="s">
        <v>995</v>
      </c>
      <c r="J24" s="516">
        <v>0.79166666666666663</v>
      </c>
      <c r="K24" s="9">
        <v>5</v>
      </c>
      <c r="L24" s="10" t="s">
        <v>2</v>
      </c>
      <c r="M24" s="11">
        <v>2</v>
      </c>
    </row>
    <row r="25" spans="1:13" ht="16.149999999999999" customHeight="1">
      <c r="A25" s="6">
        <f t="shared" si="1"/>
        <v>25</v>
      </c>
      <c r="B25" s="7" t="s">
        <v>0</v>
      </c>
      <c r="C25" s="1443">
        <v>25</v>
      </c>
      <c r="D25" s="1113" t="s">
        <v>907</v>
      </c>
      <c r="E25" t="s">
        <v>737</v>
      </c>
      <c r="F25" t="s">
        <v>2</v>
      </c>
      <c r="G25" t="s">
        <v>20</v>
      </c>
      <c r="H25" s="514" t="s">
        <v>824</v>
      </c>
      <c r="I25" s="515" t="s">
        <v>995</v>
      </c>
      <c r="J25" s="516">
        <v>0.85416666666666663</v>
      </c>
      <c r="K25" s="9">
        <v>8</v>
      </c>
      <c r="L25" s="10" t="s">
        <v>2</v>
      </c>
      <c r="M25" s="11">
        <v>4</v>
      </c>
    </row>
    <row r="26" spans="1:13" ht="16.149999999999999" customHeight="1">
      <c r="A26" s="6">
        <f t="shared" si="1"/>
        <v>26</v>
      </c>
      <c r="B26" s="7" t="s">
        <v>0</v>
      </c>
      <c r="C26" s="1443">
        <v>26</v>
      </c>
      <c r="D26" s="1111" t="s">
        <v>905</v>
      </c>
      <c r="E26" t="s">
        <v>22</v>
      </c>
      <c r="F26" t="s">
        <v>2</v>
      </c>
      <c r="G26" t="s">
        <v>19</v>
      </c>
      <c r="H26" s="514" t="s">
        <v>822</v>
      </c>
      <c r="I26" s="515" t="s">
        <v>992</v>
      </c>
      <c r="J26" s="516">
        <v>0.84375</v>
      </c>
      <c r="K26" s="9">
        <v>0</v>
      </c>
      <c r="L26" s="10" t="s">
        <v>2</v>
      </c>
      <c r="M26" s="11">
        <v>8</v>
      </c>
    </row>
    <row r="27" spans="1:13" ht="16.149999999999999" customHeight="1">
      <c r="A27" s="6">
        <f t="shared" si="1"/>
        <v>27</v>
      </c>
      <c r="B27" s="7" t="s">
        <v>0</v>
      </c>
      <c r="C27" s="1443">
        <v>27</v>
      </c>
      <c r="D27" s="1113" t="s">
        <v>907</v>
      </c>
      <c r="E27" t="s">
        <v>10</v>
      </c>
      <c r="F27" t="s">
        <v>2</v>
      </c>
      <c r="G27" t="s">
        <v>11</v>
      </c>
      <c r="H27" s="514" t="s">
        <v>820</v>
      </c>
      <c r="I27" s="515" t="s">
        <v>997</v>
      </c>
      <c r="J27" s="516">
        <v>0.79166666666666663</v>
      </c>
      <c r="K27" s="9">
        <v>4</v>
      </c>
      <c r="L27" s="10" t="s">
        <v>2</v>
      </c>
      <c r="M27" s="11">
        <v>4</v>
      </c>
    </row>
    <row r="28" spans="1:13" ht="16.149999999999999" customHeight="1">
      <c r="A28" s="6">
        <f t="shared" si="1"/>
        <v>28</v>
      </c>
      <c r="B28" s="7" t="s">
        <v>0</v>
      </c>
      <c r="C28" s="1443">
        <v>28</v>
      </c>
      <c r="D28" s="1112" t="s">
        <v>906</v>
      </c>
      <c r="E28" t="s">
        <v>14</v>
      </c>
      <c r="F28" t="s">
        <v>2</v>
      </c>
      <c r="G28" t="s">
        <v>1</v>
      </c>
      <c r="H28" s="514" t="s">
        <v>820</v>
      </c>
      <c r="I28" s="515" t="s">
        <v>997</v>
      </c>
      <c r="J28" s="516">
        <v>0.85416666666666663</v>
      </c>
      <c r="K28" s="9">
        <v>1</v>
      </c>
      <c r="L28" s="10" t="s">
        <v>2</v>
      </c>
      <c r="M28" s="11">
        <v>6</v>
      </c>
    </row>
    <row r="29" spans="1:13" ht="16.149999999999999" customHeight="1">
      <c r="A29" s="6">
        <f t="shared" si="1"/>
        <v>29</v>
      </c>
      <c r="B29" s="7" t="s">
        <v>0</v>
      </c>
      <c r="C29" s="1443">
        <v>29</v>
      </c>
      <c r="D29" s="1113" t="s">
        <v>907</v>
      </c>
      <c r="E29" t="s">
        <v>740</v>
      </c>
      <c r="F29" t="s">
        <v>2</v>
      </c>
      <c r="G29" t="s">
        <v>3</v>
      </c>
      <c r="H29" s="527" t="s">
        <v>823</v>
      </c>
      <c r="I29" s="523" t="s">
        <v>998</v>
      </c>
      <c r="J29" s="516">
        <v>0.52083333333333337</v>
      </c>
      <c r="K29" s="9">
        <v>6</v>
      </c>
      <c r="L29" s="10" t="s">
        <v>2</v>
      </c>
      <c r="M29" s="11">
        <v>9</v>
      </c>
    </row>
    <row r="30" spans="1:13" ht="16.149999999999999" customHeight="1">
      <c r="A30" s="6">
        <f t="shared" si="1"/>
        <v>30</v>
      </c>
      <c r="B30" s="7" t="s">
        <v>0</v>
      </c>
      <c r="C30" s="1443">
        <v>30</v>
      </c>
      <c r="D30" s="1116" t="s">
        <v>908</v>
      </c>
      <c r="E30" t="s">
        <v>15</v>
      </c>
      <c r="F30" t="s">
        <v>2</v>
      </c>
      <c r="G30" t="s">
        <v>913</v>
      </c>
      <c r="H30" s="514" t="s">
        <v>823</v>
      </c>
      <c r="I30" s="518" t="s">
        <v>998</v>
      </c>
      <c r="J30" s="516">
        <v>0.63541666666666663</v>
      </c>
      <c r="K30" s="9">
        <v>3</v>
      </c>
      <c r="L30" s="10" t="s">
        <v>2</v>
      </c>
      <c r="M30" s="11">
        <v>6</v>
      </c>
    </row>
    <row r="31" spans="1:13" ht="16.149999999999999" customHeight="1">
      <c r="A31" s="6">
        <f t="shared" si="1"/>
        <v>31</v>
      </c>
      <c r="B31" s="7" t="s">
        <v>0</v>
      </c>
      <c r="C31" s="1443">
        <v>31</v>
      </c>
      <c r="D31" s="1113" t="s">
        <v>907</v>
      </c>
      <c r="E31" t="s">
        <v>5</v>
      </c>
      <c r="F31" t="s">
        <v>2</v>
      </c>
      <c r="G31" t="s">
        <v>6</v>
      </c>
      <c r="H31" s="514" t="s">
        <v>823</v>
      </c>
      <c r="I31" s="515" t="s">
        <v>998</v>
      </c>
      <c r="J31" s="516">
        <v>0.80208333333333337</v>
      </c>
      <c r="K31" s="9">
        <v>4</v>
      </c>
      <c r="L31" s="10" t="s">
        <v>2</v>
      </c>
      <c r="M31" s="11">
        <v>1</v>
      </c>
    </row>
    <row r="32" spans="1:13" ht="16.149999999999999" customHeight="1">
      <c r="A32" s="6">
        <f t="shared" si="1"/>
        <v>32</v>
      </c>
      <c r="B32" s="7" t="s">
        <v>0</v>
      </c>
      <c r="C32" s="1443">
        <v>32</v>
      </c>
      <c r="D32" s="1113" t="s">
        <v>907</v>
      </c>
      <c r="E32" t="s">
        <v>737</v>
      </c>
      <c r="F32" t="s">
        <v>2</v>
      </c>
      <c r="G32" t="s">
        <v>8</v>
      </c>
      <c r="H32" s="514" t="s">
        <v>823</v>
      </c>
      <c r="I32" s="515" t="s">
        <v>998</v>
      </c>
      <c r="J32" s="516">
        <v>0.86458333333333337</v>
      </c>
      <c r="K32" s="9">
        <v>9</v>
      </c>
      <c r="L32" s="10" t="s">
        <v>2</v>
      </c>
      <c r="M32" s="11">
        <v>4</v>
      </c>
    </row>
    <row r="33" spans="1:13" ht="16.149999999999999" customHeight="1">
      <c r="A33" s="6">
        <f t="shared" si="1"/>
        <v>33</v>
      </c>
      <c r="B33" s="7" t="s">
        <v>0</v>
      </c>
      <c r="C33" s="1443">
        <v>33</v>
      </c>
      <c r="D33" s="1111" t="s">
        <v>905</v>
      </c>
      <c r="E33" t="s">
        <v>730</v>
      </c>
      <c r="F33" t="s">
        <v>2</v>
      </c>
      <c r="G33" t="s">
        <v>16</v>
      </c>
      <c r="H33" s="514" t="s">
        <v>821</v>
      </c>
      <c r="I33" s="515" t="s">
        <v>996</v>
      </c>
      <c r="J33" s="516">
        <v>0.62152777777777779</v>
      </c>
      <c r="K33" s="9">
        <v>2</v>
      </c>
      <c r="L33" s="10" t="s">
        <v>2</v>
      </c>
      <c r="M33" s="11">
        <v>6</v>
      </c>
    </row>
    <row r="34" spans="1:13" ht="16.149999999999999" customHeight="1">
      <c r="A34" s="6">
        <f t="shared" si="1"/>
        <v>34</v>
      </c>
      <c r="B34" s="7" t="s">
        <v>0</v>
      </c>
      <c r="C34" s="1443">
        <v>34</v>
      </c>
      <c r="D34" s="1111" t="s">
        <v>905</v>
      </c>
      <c r="E34" t="s">
        <v>4</v>
      </c>
      <c r="F34" t="s">
        <v>2</v>
      </c>
      <c r="G34" t="s">
        <v>17</v>
      </c>
      <c r="H34" s="514" t="s">
        <v>821</v>
      </c>
      <c r="I34" s="518" t="s">
        <v>996</v>
      </c>
      <c r="J34" s="516">
        <v>0.86458333333333337</v>
      </c>
      <c r="K34" s="9">
        <v>3</v>
      </c>
      <c r="L34" s="10" t="s">
        <v>2</v>
      </c>
      <c r="M34" s="11">
        <v>12</v>
      </c>
    </row>
    <row r="35" spans="1:13" ht="16.149999999999999" customHeight="1">
      <c r="A35" s="6">
        <f t="shared" si="1"/>
        <v>35</v>
      </c>
      <c r="B35" s="7" t="s">
        <v>0</v>
      </c>
      <c r="C35" s="1443">
        <v>35</v>
      </c>
      <c r="D35" s="1112" t="s">
        <v>906</v>
      </c>
      <c r="E35" t="s">
        <v>819</v>
      </c>
      <c r="F35" t="s">
        <v>2</v>
      </c>
      <c r="G35" t="s">
        <v>31</v>
      </c>
      <c r="H35" s="514" t="s">
        <v>824</v>
      </c>
      <c r="I35" s="515" t="s">
        <v>999</v>
      </c>
      <c r="J35" s="516">
        <v>0.79166666666666663</v>
      </c>
      <c r="K35" s="9">
        <v>10</v>
      </c>
      <c r="L35" s="10" t="s">
        <v>2</v>
      </c>
      <c r="M35" s="11">
        <v>1</v>
      </c>
    </row>
    <row r="36" spans="1:13" ht="16.149999999999999" customHeight="1">
      <c r="A36" s="6">
        <f t="shared" si="1"/>
        <v>36</v>
      </c>
      <c r="B36" s="7" t="s">
        <v>0</v>
      </c>
      <c r="C36" s="1443">
        <v>36</v>
      </c>
      <c r="D36" s="1111" t="s">
        <v>905</v>
      </c>
      <c r="E36" t="s">
        <v>19</v>
      </c>
      <c r="F36" t="s">
        <v>2</v>
      </c>
      <c r="G36" t="s">
        <v>18</v>
      </c>
      <c r="H36" s="514" t="s">
        <v>824</v>
      </c>
      <c r="I36" s="515" t="s">
        <v>999</v>
      </c>
      <c r="J36" s="516">
        <v>0.85416666666666663</v>
      </c>
      <c r="K36" s="9">
        <v>7</v>
      </c>
      <c r="L36" s="10" t="s">
        <v>2</v>
      </c>
      <c r="M36" s="13">
        <v>4</v>
      </c>
    </row>
    <row r="37" spans="1:13" ht="16.149999999999999" customHeight="1">
      <c r="A37" s="6">
        <f t="shared" si="1"/>
        <v>37</v>
      </c>
      <c r="B37" s="7" t="s">
        <v>0</v>
      </c>
      <c r="C37" s="1443">
        <v>37</v>
      </c>
      <c r="D37" s="1116" t="s">
        <v>908</v>
      </c>
      <c r="E37" t="s">
        <v>13</v>
      </c>
      <c r="F37" t="s">
        <v>2</v>
      </c>
      <c r="G37" t="s">
        <v>818</v>
      </c>
      <c r="H37" s="514" t="s">
        <v>822</v>
      </c>
      <c r="I37" s="515" t="s">
        <v>1001</v>
      </c>
      <c r="J37" s="516">
        <v>0.84375</v>
      </c>
      <c r="K37" s="9">
        <v>6</v>
      </c>
      <c r="L37" s="10" t="s">
        <v>2</v>
      </c>
      <c r="M37" s="13">
        <v>1</v>
      </c>
    </row>
    <row r="38" spans="1:13" ht="16.149999999999999" customHeight="1">
      <c r="A38" s="6">
        <f t="shared" si="1"/>
        <v>38</v>
      </c>
      <c r="B38" s="7" t="s">
        <v>0</v>
      </c>
      <c r="C38" s="1443">
        <v>38</v>
      </c>
      <c r="D38" s="1112" t="s">
        <v>906</v>
      </c>
      <c r="E38" t="s">
        <v>819</v>
      </c>
      <c r="F38" t="s">
        <v>2</v>
      </c>
      <c r="G38" t="s">
        <v>862</v>
      </c>
      <c r="H38" s="514" t="s">
        <v>745</v>
      </c>
      <c r="I38" s="515" t="s">
        <v>1000</v>
      </c>
      <c r="J38" s="516">
        <v>0.86458333333333337</v>
      </c>
      <c r="K38" s="12">
        <v>14</v>
      </c>
      <c r="L38" s="10" t="s">
        <v>2</v>
      </c>
      <c r="M38" s="11">
        <v>7</v>
      </c>
    </row>
    <row r="39" spans="1:13" ht="16.149999999999999" customHeight="1">
      <c r="A39" s="6">
        <f t="shared" si="1"/>
        <v>39</v>
      </c>
      <c r="B39" s="7" t="s">
        <v>0</v>
      </c>
      <c r="C39" s="1443">
        <v>39</v>
      </c>
      <c r="D39" s="1112" t="s">
        <v>906</v>
      </c>
      <c r="E39" t="s">
        <v>14</v>
      </c>
      <c r="F39" t="s">
        <v>2</v>
      </c>
      <c r="G39" t="s">
        <v>31</v>
      </c>
      <c r="H39" s="514" t="s">
        <v>820</v>
      </c>
      <c r="I39" s="515" t="s">
        <v>1098</v>
      </c>
      <c r="J39" s="516">
        <v>0.79166666666666663</v>
      </c>
      <c r="K39" s="9">
        <v>7</v>
      </c>
      <c r="L39" s="10" t="s">
        <v>2</v>
      </c>
      <c r="M39" s="11">
        <v>5</v>
      </c>
    </row>
    <row r="40" spans="1:13" ht="16.149999999999999" customHeight="1">
      <c r="A40" s="6">
        <f t="shared" si="1"/>
        <v>40</v>
      </c>
      <c r="B40" s="7" t="s">
        <v>0</v>
      </c>
      <c r="C40" s="1443">
        <v>40</v>
      </c>
      <c r="D40" s="1113" t="s">
        <v>907</v>
      </c>
      <c r="E40" t="s">
        <v>5</v>
      </c>
      <c r="F40" t="s">
        <v>2</v>
      </c>
      <c r="G40" t="s">
        <v>10</v>
      </c>
      <c r="H40" s="514" t="s">
        <v>820</v>
      </c>
      <c r="I40" s="515" t="s">
        <v>1098</v>
      </c>
      <c r="J40" s="516">
        <v>0.85416666666666663</v>
      </c>
      <c r="K40" s="12">
        <v>0</v>
      </c>
      <c r="L40" s="10" t="s">
        <v>2</v>
      </c>
      <c r="M40" s="11">
        <v>4</v>
      </c>
    </row>
    <row r="41" spans="1:13" ht="16.149999999999999" customHeight="1">
      <c r="A41" s="6">
        <f t="shared" si="1"/>
        <v>41</v>
      </c>
      <c r="B41" s="7" t="s">
        <v>0</v>
      </c>
      <c r="C41" s="1443">
        <v>41</v>
      </c>
      <c r="D41" s="1111" t="s">
        <v>905</v>
      </c>
      <c r="E41" t="s">
        <v>4</v>
      </c>
      <c r="F41" t="s">
        <v>2</v>
      </c>
      <c r="G41" t="s">
        <v>19</v>
      </c>
      <c r="H41" s="514" t="s">
        <v>823</v>
      </c>
      <c r="I41" s="515" t="s">
        <v>1102</v>
      </c>
      <c r="J41" s="516">
        <v>0.52083333333333337</v>
      </c>
      <c r="K41" s="9">
        <v>2</v>
      </c>
      <c r="L41" s="10" t="s">
        <v>2</v>
      </c>
      <c r="M41" s="11">
        <v>11</v>
      </c>
    </row>
    <row r="42" spans="1:13" ht="16.149999999999999" customHeight="1">
      <c r="A42" s="6">
        <f t="shared" si="1"/>
        <v>42</v>
      </c>
      <c r="B42" s="7" t="s">
        <v>0</v>
      </c>
      <c r="C42" s="1443">
        <v>42</v>
      </c>
      <c r="D42" s="1113" t="s">
        <v>907</v>
      </c>
      <c r="E42" t="s">
        <v>11</v>
      </c>
      <c r="F42" t="s">
        <v>2</v>
      </c>
      <c r="G42" t="s">
        <v>6</v>
      </c>
      <c r="H42" s="514" t="s">
        <v>823</v>
      </c>
      <c r="I42" s="515" t="s">
        <v>1102</v>
      </c>
      <c r="J42" s="516">
        <v>0.63541666666666663</v>
      </c>
      <c r="K42" s="12">
        <v>5</v>
      </c>
      <c r="L42" s="10" t="s">
        <v>2</v>
      </c>
      <c r="M42" s="1118">
        <v>5</v>
      </c>
    </row>
    <row r="43" spans="1:13" ht="16.149999999999999" customHeight="1">
      <c r="A43" s="6">
        <f t="shared" si="1"/>
        <v>43</v>
      </c>
      <c r="B43" s="7" t="s">
        <v>0</v>
      </c>
      <c r="C43" s="1443">
        <v>43</v>
      </c>
      <c r="D43" s="1116" t="s">
        <v>908</v>
      </c>
      <c r="E43" t="s">
        <v>13</v>
      </c>
      <c r="F43" t="s">
        <v>2</v>
      </c>
      <c r="G43" t="s">
        <v>913</v>
      </c>
      <c r="H43" s="514" t="s">
        <v>823</v>
      </c>
      <c r="I43" s="515" t="s">
        <v>1102</v>
      </c>
      <c r="J43" s="516">
        <v>0.75</v>
      </c>
      <c r="K43" s="9">
        <v>6</v>
      </c>
      <c r="L43" s="10" t="s">
        <v>2</v>
      </c>
      <c r="M43" s="1120">
        <v>3</v>
      </c>
    </row>
    <row r="44" spans="1:13" ht="16.149999999999999" customHeight="1">
      <c r="A44" s="6">
        <f t="shared" si="1"/>
        <v>44</v>
      </c>
      <c r="B44" s="7" t="s">
        <v>0</v>
      </c>
      <c r="C44" s="1443">
        <v>44</v>
      </c>
      <c r="D44" s="1111" t="s">
        <v>905</v>
      </c>
      <c r="E44" t="s">
        <v>746</v>
      </c>
      <c r="F44" t="s">
        <v>2</v>
      </c>
      <c r="G44" t="s">
        <v>17</v>
      </c>
      <c r="H44" s="514" t="s">
        <v>821</v>
      </c>
      <c r="I44" s="515" t="s">
        <v>1104</v>
      </c>
      <c r="J44" s="516">
        <v>0.61458333333333337</v>
      </c>
      <c r="K44" s="9">
        <v>5</v>
      </c>
      <c r="L44" s="10" t="s">
        <v>2</v>
      </c>
      <c r="M44" s="1121">
        <v>10</v>
      </c>
    </row>
    <row r="45" spans="1:13" ht="16.149999999999999" customHeight="1">
      <c r="A45" s="6">
        <f t="shared" si="1"/>
        <v>45</v>
      </c>
      <c r="B45" s="7" t="s">
        <v>0</v>
      </c>
      <c r="C45" s="1443">
        <v>45</v>
      </c>
      <c r="D45" s="1116" t="s">
        <v>908</v>
      </c>
      <c r="E45" t="s">
        <v>15</v>
      </c>
      <c r="F45" t="s">
        <v>2</v>
      </c>
      <c r="G45" t="s">
        <v>782</v>
      </c>
      <c r="H45" s="514" t="s">
        <v>824</v>
      </c>
      <c r="I45" s="518" t="s">
        <v>1100</v>
      </c>
      <c r="J45" s="516">
        <v>0.79166666666666663</v>
      </c>
      <c r="K45" s="9">
        <v>6</v>
      </c>
      <c r="L45" s="10" t="s">
        <v>2</v>
      </c>
      <c r="M45" s="11">
        <v>3</v>
      </c>
    </row>
    <row r="46" spans="1:13" ht="16.149999999999999" customHeight="1">
      <c r="A46" s="6">
        <f t="shared" si="1"/>
        <v>46</v>
      </c>
      <c r="B46" s="7" t="s">
        <v>0</v>
      </c>
      <c r="C46" s="1443">
        <v>46</v>
      </c>
      <c r="D46" s="1112" t="s">
        <v>906</v>
      </c>
      <c r="E46" t="s">
        <v>862</v>
      </c>
      <c r="F46" t="s">
        <v>2</v>
      </c>
      <c r="G46" t="s">
        <v>819</v>
      </c>
      <c r="H46" s="514" t="s">
        <v>824</v>
      </c>
      <c r="I46" s="515" t="s">
        <v>1100</v>
      </c>
      <c r="J46" s="516">
        <v>0.85416666666666663</v>
      </c>
      <c r="K46" s="9">
        <v>10</v>
      </c>
      <c r="L46" s="10" t="s">
        <v>2</v>
      </c>
      <c r="M46" s="13">
        <v>6</v>
      </c>
    </row>
    <row r="47" spans="1:13" ht="16.149999999999999" customHeight="1">
      <c r="A47" s="6">
        <f t="shared" si="1"/>
        <v>47</v>
      </c>
      <c r="B47" s="7" t="s">
        <v>0</v>
      </c>
      <c r="C47" s="1443">
        <v>47</v>
      </c>
      <c r="D47" s="1111" t="s">
        <v>905</v>
      </c>
      <c r="E47" t="s">
        <v>19</v>
      </c>
      <c r="F47" t="s">
        <v>2</v>
      </c>
      <c r="G47" t="s">
        <v>730</v>
      </c>
      <c r="H47" s="514" t="s">
        <v>822</v>
      </c>
      <c r="I47" s="515" t="s">
        <v>1099</v>
      </c>
      <c r="J47" s="517">
        <v>0.84375</v>
      </c>
      <c r="K47" s="9">
        <v>11</v>
      </c>
      <c r="L47" s="10" t="s">
        <v>2</v>
      </c>
      <c r="M47" s="11">
        <v>3</v>
      </c>
    </row>
    <row r="48" spans="1:13" ht="16.149999999999999" customHeight="1">
      <c r="A48" s="6">
        <f t="shared" si="1"/>
        <v>48</v>
      </c>
      <c r="B48" s="7" t="s">
        <v>0</v>
      </c>
      <c r="C48" s="1443">
        <v>48</v>
      </c>
      <c r="D48" s="1113" t="s">
        <v>907</v>
      </c>
      <c r="E48" t="s">
        <v>737</v>
      </c>
      <c r="F48" t="s">
        <v>2</v>
      </c>
      <c r="G48" t="s">
        <v>740</v>
      </c>
      <c r="H48" s="514" t="s">
        <v>745</v>
      </c>
      <c r="I48" s="518" t="s">
        <v>1107</v>
      </c>
      <c r="J48" s="516">
        <v>0.86458333333333337</v>
      </c>
      <c r="K48" s="9">
        <v>7</v>
      </c>
      <c r="L48" s="10" t="s">
        <v>2</v>
      </c>
      <c r="M48" s="11">
        <v>1</v>
      </c>
    </row>
    <row r="49" spans="1:13" ht="16.149999999999999" customHeight="1">
      <c r="A49" s="6">
        <f t="shared" si="1"/>
        <v>49</v>
      </c>
      <c r="B49" s="7" t="s">
        <v>0</v>
      </c>
      <c r="C49" s="1443">
        <v>49</v>
      </c>
      <c r="D49" s="1113" t="s">
        <v>907</v>
      </c>
      <c r="E49" t="s">
        <v>20</v>
      </c>
      <c r="F49" t="s">
        <v>2</v>
      </c>
      <c r="G49" t="s">
        <v>11</v>
      </c>
      <c r="H49" s="514" t="s">
        <v>820</v>
      </c>
      <c r="I49" s="515" t="s">
        <v>1097</v>
      </c>
      <c r="J49" s="516">
        <v>0.79166666666666663</v>
      </c>
      <c r="K49" s="9">
        <v>7</v>
      </c>
      <c r="L49" s="10" t="s">
        <v>2</v>
      </c>
      <c r="M49" s="11">
        <v>6</v>
      </c>
    </row>
    <row r="50" spans="1:13" ht="16.149999999999999" customHeight="1">
      <c r="A50" s="6">
        <f t="shared" si="1"/>
        <v>50</v>
      </c>
      <c r="B50" s="7" t="s">
        <v>0</v>
      </c>
      <c r="C50" s="1443">
        <v>50</v>
      </c>
      <c r="D50" s="1111" t="s">
        <v>905</v>
      </c>
      <c r="E50" t="s">
        <v>746</v>
      </c>
      <c r="F50" t="s">
        <v>2</v>
      </c>
      <c r="G50" t="s">
        <v>22</v>
      </c>
      <c r="H50" s="514" t="s">
        <v>820</v>
      </c>
      <c r="I50" s="515" t="s">
        <v>1097</v>
      </c>
      <c r="J50" s="516">
        <v>0.85416666666666663</v>
      </c>
      <c r="K50" s="9">
        <v>4</v>
      </c>
      <c r="L50" s="10" t="s">
        <v>2</v>
      </c>
      <c r="M50" s="11">
        <v>3</v>
      </c>
    </row>
    <row r="51" spans="1:13" ht="16.149999999999999" customHeight="1">
      <c r="A51" s="6">
        <f t="shared" si="1"/>
        <v>51</v>
      </c>
      <c r="B51" s="7" t="s">
        <v>0</v>
      </c>
      <c r="C51" s="1443">
        <v>51</v>
      </c>
      <c r="D51" s="1111" t="s">
        <v>905</v>
      </c>
      <c r="E51" t="s">
        <v>16</v>
      </c>
      <c r="F51" t="s">
        <v>2</v>
      </c>
      <c r="G51" t="s">
        <v>9</v>
      </c>
      <c r="H51" s="514" t="s">
        <v>823</v>
      </c>
      <c r="I51" s="515" t="s">
        <v>1106</v>
      </c>
      <c r="J51" s="516">
        <v>0.45833333333333331</v>
      </c>
      <c r="K51" s="9">
        <v>1</v>
      </c>
      <c r="L51" s="10" t="s">
        <v>2</v>
      </c>
      <c r="M51" s="11">
        <v>6</v>
      </c>
    </row>
    <row r="52" spans="1:13" ht="16.149999999999999" customHeight="1">
      <c r="A52" s="6">
        <f t="shared" si="1"/>
        <v>52</v>
      </c>
      <c r="B52" s="7" t="s">
        <v>0</v>
      </c>
      <c r="C52" s="1443">
        <v>52</v>
      </c>
      <c r="D52" s="1113" t="s">
        <v>907</v>
      </c>
      <c r="E52" t="s">
        <v>8</v>
      </c>
      <c r="F52" t="s">
        <v>2</v>
      </c>
      <c r="G52" t="s">
        <v>6</v>
      </c>
      <c r="H52" s="514" t="s">
        <v>823</v>
      </c>
      <c r="I52" s="520" t="s">
        <v>1106</v>
      </c>
      <c r="J52" s="516">
        <v>0.52083333333333337</v>
      </c>
      <c r="K52" s="9">
        <v>3</v>
      </c>
      <c r="L52" s="10" t="s">
        <v>2</v>
      </c>
      <c r="M52" s="11">
        <v>2</v>
      </c>
    </row>
    <row r="53" spans="1:13" ht="16.149999999999999" customHeight="1">
      <c r="A53" s="6">
        <f t="shared" si="1"/>
        <v>53</v>
      </c>
      <c r="B53" s="7" t="s">
        <v>0</v>
      </c>
      <c r="C53" s="1443">
        <v>53</v>
      </c>
      <c r="D53" s="1112" t="s">
        <v>906</v>
      </c>
      <c r="E53" t="s">
        <v>31</v>
      </c>
      <c r="F53" t="s">
        <v>2</v>
      </c>
      <c r="G53" t="s">
        <v>819</v>
      </c>
      <c r="H53" s="514" t="s">
        <v>823</v>
      </c>
      <c r="I53" s="515" t="s">
        <v>1106</v>
      </c>
      <c r="J53" s="516">
        <v>0.63541666666666663</v>
      </c>
      <c r="K53" s="9">
        <v>4</v>
      </c>
      <c r="L53" s="10" t="s">
        <v>2</v>
      </c>
      <c r="M53" s="11">
        <v>10</v>
      </c>
    </row>
    <row r="54" spans="1:13" ht="16.149999999999999" customHeight="1">
      <c r="A54" s="6">
        <f t="shared" si="1"/>
        <v>54</v>
      </c>
      <c r="B54" s="7" t="s">
        <v>0</v>
      </c>
      <c r="C54" s="1443">
        <v>54</v>
      </c>
      <c r="D54" s="1116" t="s">
        <v>908</v>
      </c>
      <c r="E54" t="s">
        <v>15</v>
      </c>
      <c r="F54" t="s">
        <v>2</v>
      </c>
      <c r="G54" t="s">
        <v>13</v>
      </c>
      <c r="H54" s="514" t="s">
        <v>823</v>
      </c>
      <c r="I54" s="520" t="s">
        <v>1106</v>
      </c>
      <c r="J54" s="517">
        <v>0.80208333333333337</v>
      </c>
      <c r="K54" s="12">
        <v>3</v>
      </c>
      <c r="L54" s="10" t="s">
        <v>2</v>
      </c>
      <c r="M54" s="11">
        <v>3</v>
      </c>
    </row>
    <row r="55" spans="1:13" ht="16.149999999999999" customHeight="1">
      <c r="A55" s="6">
        <f t="shared" si="1"/>
        <v>55</v>
      </c>
      <c r="B55" s="7" t="s">
        <v>0</v>
      </c>
      <c r="C55" s="1443">
        <v>55</v>
      </c>
      <c r="D55" s="1116" t="s">
        <v>908</v>
      </c>
      <c r="E55" t="s">
        <v>782</v>
      </c>
      <c r="F55" t="s">
        <v>2</v>
      </c>
      <c r="G55" t="s">
        <v>818</v>
      </c>
      <c r="H55" s="514" t="s">
        <v>821</v>
      </c>
      <c r="I55" s="515" t="s">
        <v>1101</v>
      </c>
      <c r="J55" s="516">
        <v>0.45833333333333331</v>
      </c>
      <c r="K55" s="9">
        <v>7</v>
      </c>
      <c r="L55" s="10" t="s">
        <v>2</v>
      </c>
      <c r="M55" s="11">
        <v>2</v>
      </c>
    </row>
    <row r="56" spans="1:13" ht="16.149999999999999" customHeight="1">
      <c r="A56" s="6">
        <f t="shared" si="1"/>
        <v>56</v>
      </c>
      <c r="B56" s="7" t="s">
        <v>0</v>
      </c>
      <c r="C56" s="1443">
        <v>56</v>
      </c>
      <c r="D56" s="1111" t="s">
        <v>905</v>
      </c>
      <c r="E56" t="s">
        <v>18</v>
      </c>
      <c r="F56" t="s">
        <v>2</v>
      </c>
      <c r="G56" t="s">
        <v>4</v>
      </c>
      <c r="H56" s="514" t="s">
        <v>821</v>
      </c>
      <c r="I56" s="515" t="s">
        <v>1101</v>
      </c>
      <c r="J56" s="516">
        <v>0.52083333333333337</v>
      </c>
      <c r="K56" s="9">
        <v>16</v>
      </c>
      <c r="L56" s="10" t="s">
        <v>2</v>
      </c>
      <c r="M56" s="11">
        <v>1</v>
      </c>
    </row>
    <row r="57" spans="1:13" ht="16.149999999999999" customHeight="1">
      <c r="A57" s="6">
        <f t="shared" si="1"/>
        <v>57</v>
      </c>
      <c r="B57" s="7" t="s">
        <v>0</v>
      </c>
      <c r="C57" s="1443">
        <v>57</v>
      </c>
      <c r="D57" s="1113" t="s">
        <v>907</v>
      </c>
      <c r="E57" t="s">
        <v>5</v>
      </c>
      <c r="F57" t="s">
        <v>2</v>
      </c>
      <c r="G57" t="s">
        <v>740</v>
      </c>
      <c r="H57" s="514" t="s">
        <v>821</v>
      </c>
      <c r="I57" s="515" t="s">
        <v>1101</v>
      </c>
      <c r="J57" s="516">
        <v>0.63541666666666663</v>
      </c>
      <c r="K57" s="9">
        <v>8</v>
      </c>
      <c r="L57" s="10" t="s">
        <v>2</v>
      </c>
      <c r="M57" s="11">
        <v>1</v>
      </c>
    </row>
    <row r="58" spans="1:13" ht="16.149999999999999" customHeight="1">
      <c r="A58" s="6">
        <f t="shared" si="1"/>
        <v>58</v>
      </c>
      <c r="B58" s="7" t="s">
        <v>0</v>
      </c>
      <c r="C58" s="1443">
        <v>58</v>
      </c>
      <c r="D58" s="1112" t="s">
        <v>906</v>
      </c>
      <c r="E58" t="s">
        <v>862</v>
      </c>
      <c r="F58" t="s">
        <v>2</v>
      </c>
      <c r="G58" t="s">
        <v>14</v>
      </c>
      <c r="H58" s="514" t="s">
        <v>821</v>
      </c>
      <c r="I58" s="515" t="s">
        <v>1101</v>
      </c>
      <c r="J58" s="516">
        <v>0.8125</v>
      </c>
      <c r="K58" s="9">
        <v>13</v>
      </c>
      <c r="L58" s="10" t="s">
        <v>2</v>
      </c>
      <c r="M58" s="11">
        <v>4</v>
      </c>
    </row>
    <row r="59" spans="1:13" ht="16.149999999999999" customHeight="1">
      <c r="A59" s="6">
        <f t="shared" si="1"/>
        <v>59</v>
      </c>
      <c r="B59" s="7" t="s">
        <v>0</v>
      </c>
      <c r="C59" s="1443">
        <v>59</v>
      </c>
      <c r="D59" s="1113" t="s">
        <v>907</v>
      </c>
      <c r="E59" t="s">
        <v>20</v>
      </c>
      <c r="F59" t="s">
        <v>2</v>
      </c>
      <c r="G59" t="s">
        <v>3</v>
      </c>
      <c r="H59" s="514" t="s">
        <v>824</v>
      </c>
      <c r="I59" s="518" t="s">
        <v>1096</v>
      </c>
      <c r="J59" s="516">
        <v>0.79166666666666663</v>
      </c>
      <c r="K59" s="9">
        <v>3</v>
      </c>
      <c r="L59" s="10" t="s">
        <v>2</v>
      </c>
      <c r="M59" s="11">
        <v>5</v>
      </c>
    </row>
    <row r="60" spans="1:13" ht="16.149999999999999" customHeight="1">
      <c r="A60" s="6">
        <f t="shared" si="1"/>
        <v>60</v>
      </c>
      <c r="B60" s="7" t="s">
        <v>0</v>
      </c>
      <c r="C60" s="1443">
        <v>60</v>
      </c>
      <c r="D60" s="1113" t="s">
        <v>907</v>
      </c>
      <c r="E60" t="s">
        <v>10</v>
      </c>
      <c r="F60" t="s">
        <v>2</v>
      </c>
      <c r="G60" t="s">
        <v>737</v>
      </c>
      <c r="H60" s="521" t="s">
        <v>824</v>
      </c>
      <c r="I60" s="520" t="s">
        <v>1096</v>
      </c>
      <c r="J60" s="517">
        <v>0.85416666666666663</v>
      </c>
      <c r="K60" s="9">
        <v>1</v>
      </c>
      <c r="L60" s="10" t="s">
        <v>2</v>
      </c>
      <c r="M60" s="11">
        <v>4</v>
      </c>
    </row>
    <row r="61" spans="1:13" ht="16.149999999999999" customHeight="1">
      <c r="A61" s="6">
        <f t="shared" si="1"/>
        <v>61</v>
      </c>
      <c r="B61" s="7" t="s">
        <v>0</v>
      </c>
      <c r="C61" s="1443">
        <v>61</v>
      </c>
      <c r="D61" s="1111" t="s">
        <v>905</v>
      </c>
      <c r="E61" t="s">
        <v>9</v>
      </c>
      <c r="F61" t="s">
        <v>2</v>
      </c>
      <c r="G61" t="s">
        <v>986</v>
      </c>
      <c r="H61" s="514" t="s">
        <v>822</v>
      </c>
      <c r="I61" s="515" t="s">
        <v>1109</v>
      </c>
      <c r="J61" s="516">
        <v>0.625</v>
      </c>
      <c r="K61" s="9">
        <v>9</v>
      </c>
      <c r="L61" s="10" t="s">
        <v>2</v>
      </c>
      <c r="M61" s="11">
        <v>7</v>
      </c>
    </row>
    <row r="62" spans="1:13" ht="16.149999999999999" customHeight="1">
      <c r="A62" s="6">
        <f t="shared" si="1"/>
        <v>62</v>
      </c>
      <c r="B62" s="7" t="s">
        <v>0</v>
      </c>
      <c r="C62" s="1443">
        <v>62</v>
      </c>
      <c r="D62" s="1111" t="s">
        <v>905</v>
      </c>
      <c r="E62" t="s">
        <v>19</v>
      </c>
      <c r="F62" t="s">
        <v>2</v>
      </c>
      <c r="G62" t="s">
        <v>17</v>
      </c>
      <c r="H62" s="514" t="s">
        <v>822</v>
      </c>
      <c r="I62" s="515" t="s">
        <v>1109</v>
      </c>
      <c r="J62" s="516">
        <v>0.84375</v>
      </c>
      <c r="K62" s="9">
        <v>9</v>
      </c>
      <c r="L62" s="10" t="s">
        <v>2</v>
      </c>
      <c r="M62" s="11">
        <v>5</v>
      </c>
    </row>
    <row r="63" spans="1:13" ht="16.149999999999999" customHeight="1">
      <c r="A63" s="6">
        <f t="shared" si="1"/>
        <v>63</v>
      </c>
      <c r="B63" s="7" t="s">
        <v>0</v>
      </c>
      <c r="C63" s="1443">
        <v>63</v>
      </c>
      <c r="D63" s="1116" t="s">
        <v>908</v>
      </c>
      <c r="E63" t="s">
        <v>913</v>
      </c>
      <c r="F63" t="s">
        <v>2</v>
      </c>
      <c r="G63" t="s">
        <v>13</v>
      </c>
      <c r="H63" s="514" t="s">
        <v>745</v>
      </c>
      <c r="I63" s="515" t="s">
        <v>1111</v>
      </c>
      <c r="J63" s="516">
        <v>0.86458333333333337</v>
      </c>
      <c r="K63" s="9">
        <v>9</v>
      </c>
      <c r="L63" s="10" t="s">
        <v>2</v>
      </c>
      <c r="M63" s="11">
        <v>6</v>
      </c>
    </row>
    <row r="64" spans="1:13" ht="16.149999999999999" customHeight="1">
      <c r="A64" s="6">
        <f t="shared" si="1"/>
        <v>64</v>
      </c>
      <c r="B64" s="7" t="s">
        <v>0</v>
      </c>
      <c r="C64" s="1443">
        <v>64</v>
      </c>
      <c r="D64" s="1112" t="s">
        <v>906</v>
      </c>
      <c r="E64" t="s">
        <v>1</v>
      </c>
      <c r="F64" t="s">
        <v>2</v>
      </c>
      <c r="G64" t="s">
        <v>14</v>
      </c>
      <c r="H64" s="514" t="s">
        <v>820</v>
      </c>
      <c r="I64" s="520" t="s">
        <v>1105</v>
      </c>
      <c r="J64" s="517">
        <v>0.79166666666666663</v>
      </c>
      <c r="K64" s="9">
        <v>11</v>
      </c>
      <c r="L64" s="10" t="s">
        <v>2</v>
      </c>
      <c r="M64" s="11">
        <v>2</v>
      </c>
    </row>
    <row r="65" spans="1:13" ht="16.149999999999999" customHeight="1">
      <c r="A65" s="6">
        <f t="shared" si="1"/>
        <v>65</v>
      </c>
      <c r="B65" s="7" t="s">
        <v>0</v>
      </c>
      <c r="C65" s="1443">
        <v>65</v>
      </c>
      <c r="D65" s="1111" t="s">
        <v>905</v>
      </c>
      <c r="E65" t="s">
        <v>4</v>
      </c>
      <c r="F65" t="s">
        <v>2</v>
      </c>
      <c r="G65" t="s">
        <v>746</v>
      </c>
      <c r="H65" s="514" t="s">
        <v>820</v>
      </c>
      <c r="I65" s="515" t="s">
        <v>1105</v>
      </c>
      <c r="J65" s="516">
        <v>0.85416666666666663</v>
      </c>
      <c r="K65" s="9">
        <v>1</v>
      </c>
      <c r="L65" s="10" t="s">
        <v>2</v>
      </c>
      <c r="M65" s="13">
        <v>13</v>
      </c>
    </row>
    <row r="66" spans="1:13" ht="16.149999999999999" customHeight="1">
      <c r="A66" s="6">
        <f t="shared" ref="A66:A129" si="2">C66</f>
        <v>66</v>
      </c>
      <c r="B66" s="7" t="s">
        <v>0</v>
      </c>
      <c r="C66" s="1443">
        <v>66</v>
      </c>
      <c r="D66" s="1116" t="s">
        <v>908</v>
      </c>
      <c r="E66" t="s">
        <v>818</v>
      </c>
      <c r="F66" t="s">
        <v>2</v>
      </c>
      <c r="G66" t="s">
        <v>782</v>
      </c>
      <c r="H66" s="514" t="s">
        <v>823</v>
      </c>
      <c r="I66" s="515" t="s">
        <v>1110</v>
      </c>
      <c r="J66" s="516">
        <v>0.63541666666666663</v>
      </c>
      <c r="K66" s="12">
        <v>1</v>
      </c>
      <c r="L66" s="10" t="s">
        <v>2</v>
      </c>
      <c r="M66" s="11">
        <v>4</v>
      </c>
    </row>
    <row r="67" spans="1:13" ht="16.149999999999999" customHeight="1">
      <c r="A67" s="6">
        <f t="shared" si="2"/>
        <v>67</v>
      </c>
      <c r="B67" s="7" t="s">
        <v>0</v>
      </c>
      <c r="C67" s="1443">
        <v>67</v>
      </c>
      <c r="D67" s="1113" t="s">
        <v>907</v>
      </c>
      <c r="E67" t="s">
        <v>5</v>
      </c>
      <c r="F67" t="s">
        <v>2</v>
      </c>
      <c r="G67" t="s">
        <v>8</v>
      </c>
      <c r="H67" s="514" t="s">
        <v>823</v>
      </c>
      <c r="I67" s="515" t="s">
        <v>1110</v>
      </c>
      <c r="J67" s="516">
        <v>0.69791666666666663</v>
      </c>
      <c r="K67" s="9">
        <v>6</v>
      </c>
      <c r="L67" s="10" t="s">
        <v>2</v>
      </c>
      <c r="M67" s="11">
        <v>1</v>
      </c>
    </row>
    <row r="68" spans="1:13" ht="16.149999999999999" customHeight="1">
      <c r="A68" s="6">
        <f t="shared" si="2"/>
        <v>68</v>
      </c>
      <c r="B68" s="7" t="s">
        <v>0</v>
      </c>
      <c r="C68" s="1443">
        <v>68</v>
      </c>
      <c r="D68" s="1113" t="s">
        <v>907</v>
      </c>
      <c r="E68" t="s">
        <v>6</v>
      </c>
      <c r="F68" t="s">
        <v>2</v>
      </c>
      <c r="G68" t="s">
        <v>737</v>
      </c>
      <c r="H68" s="514" t="s">
        <v>823</v>
      </c>
      <c r="I68" s="515" t="s">
        <v>1110</v>
      </c>
      <c r="J68" s="516">
        <v>0.76041666666666663</v>
      </c>
      <c r="K68" s="9">
        <v>7</v>
      </c>
      <c r="L68" s="10" t="s">
        <v>2</v>
      </c>
      <c r="M68" s="11">
        <v>10</v>
      </c>
    </row>
    <row r="69" spans="1:13" ht="16.149999999999999" customHeight="1">
      <c r="A69" s="6">
        <f t="shared" si="2"/>
        <v>69</v>
      </c>
      <c r="B69" s="7" t="s">
        <v>0</v>
      </c>
      <c r="C69" s="1443">
        <v>69</v>
      </c>
      <c r="D69" s="1111" t="s">
        <v>905</v>
      </c>
      <c r="E69" t="s">
        <v>16</v>
      </c>
      <c r="F69" t="s">
        <v>2</v>
      </c>
      <c r="G69" t="s">
        <v>18</v>
      </c>
      <c r="H69" s="514" t="s">
        <v>821</v>
      </c>
      <c r="I69" s="515" t="s">
        <v>1112</v>
      </c>
      <c r="J69" s="516">
        <v>0.5</v>
      </c>
      <c r="K69" s="9">
        <v>3</v>
      </c>
      <c r="L69" s="10" t="s">
        <v>2</v>
      </c>
      <c r="M69" s="11">
        <v>18</v>
      </c>
    </row>
    <row r="70" spans="1:13" ht="16.149999999999999" customHeight="1">
      <c r="A70" s="6">
        <f t="shared" si="2"/>
        <v>70</v>
      </c>
      <c r="B70" s="7" t="s">
        <v>0</v>
      </c>
      <c r="C70" s="1443">
        <v>70</v>
      </c>
      <c r="D70" s="1113" t="s">
        <v>907</v>
      </c>
      <c r="E70" t="s">
        <v>740</v>
      </c>
      <c r="F70" t="s">
        <v>2</v>
      </c>
      <c r="G70" t="s">
        <v>20</v>
      </c>
      <c r="H70" s="514" t="s">
        <v>824</v>
      </c>
      <c r="I70" s="518" t="s">
        <v>1120</v>
      </c>
      <c r="J70" s="516">
        <v>0.79166666666666663</v>
      </c>
      <c r="K70" s="9">
        <v>2</v>
      </c>
      <c r="L70" s="10" t="s">
        <v>2</v>
      </c>
      <c r="M70" s="11">
        <v>4</v>
      </c>
    </row>
    <row r="71" spans="1:13" ht="16.149999999999999" customHeight="1">
      <c r="A71" s="6">
        <f t="shared" si="2"/>
        <v>71</v>
      </c>
      <c r="B71" s="7" t="s">
        <v>0</v>
      </c>
      <c r="C71" s="1443">
        <v>71</v>
      </c>
      <c r="D71" s="1116" t="s">
        <v>908</v>
      </c>
      <c r="E71" t="s">
        <v>913</v>
      </c>
      <c r="F71" t="s">
        <v>2</v>
      </c>
      <c r="G71" t="s">
        <v>15</v>
      </c>
      <c r="H71" s="514" t="s">
        <v>824</v>
      </c>
      <c r="I71" s="515" t="s">
        <v>1120</v>
      </c>
      <c r="J71" s="516">
        <v>0.85416666666666663</v>
      </c>
      <c r="K71" s="9">
        <v>7</v>
      </c>
      <c r="L71" s="10" t="s">
        <v>2</v>
      </c>
      <c r="M71" s="11">
        <v>5</v>
      </c>
    </row>
    <row r="72" spans="1:13" ht="16.149999999999999" customHeight="1">
      <c r="A72" s="6">
        <f t="shared" si="2"/>
        <v>72</v>
      </c>
      <c r="B72" s="7" t="s">
        <v>0</v>
      </c>
      <c r="C72" s="1443">
        <v>72</v>
      </c>
      <c r="D72" s="1111" t="s">
        <v>905</v>
      </c>
      <c r="E72" t="s">
        <v>9</v>
      </c>
      <c r="F72" t="s">
        <v>2</v>
      </c>
      <c r="G72" t="s">
        <v>19</v>
      </c>
      <c r="H72" s="514" t="s">
        <v>822</v>
      </c>
      <c r="I72" s="519" t="s">
        <v>1114</v>
      </c>
      <c r="J72" s="516">
        <v>0.84375</v>
      </c>
      <c r="K72" s="12">
        <v>5</v>
      </c>
      <c r="L72" s="10" t="s">
        <v>2</v>
      </c>
      <c r="M72" s="11">
        <v>6</v>
      </c>
    </row>
    <row r="73" spans="1:13" ht="16.149999999999999" customHeight="1">
      <c r="A73" s="6">
        <f t="shared" si="2"/>
        <v>73</v>
      </c>
      <c r="B73" s="7" t="s">
        <v>0</v>
      </c>
      <c r="C73" s="1443">
        <v>73</v>
      </c>
      <c r="D73" s="1113" t="s">
        <v>907</v>
      </c>
      <c r="E73" t="s">
        <v>737</v>
      </c>
      <c r="F73" t="s">
        <v>2</v>
      </c>
      <c r="G73" t="s">
        <v>5</v>
      </c>
      <c r="H73" s="514" t="s">
        <v>1137</v>
      </c>
      <c r="I73" s="515" t="s">
        <v>1138</v>
      </c>
      <c r="J73" s="516">
        <v>0.875</v>
      </c>
      <c r="K73" s="9">
        <v>6</v>
      </c>
      <c r="L73" s="10" t="s">
        <v>2</v>
      </c>
      <c r="M73" s="13">
        <v>5</v>
      </c>
    </row>
    <row r="74" spans="1:13" ht="16.149999999999999" customHeight="1">
      <c r="A74" s="6">
        <f t="shared" si="2"/>
        <v>74</v>
      </c>
      <c r="B74" s="7" t="s">
        <v>0</v>
      </c>
      <c r="C74" s="1443">
        <v>74</v>
      </c>
      <c r="D74" s="1111" t="s">
        <v>905</v>
      </c>
      <c r="E74" t="s">
        <v>730</v>
      </c>
      <c r="F74" t="s">
        <v>2</v>
      </c>
      <c r="G74" t="s">
        <v>22</v>
      </c>
      <c r="H74" s="514" t="s">
        <v>745</v>
      </c>
      <c r="I74" s="515" t="s">
        <v>1121</v>
      </c>
      <c r="J74" s="516">
        <v>0.86458333333333337</v>
      </c>
      <c r="K74" s="9">
        <v>6</v>
      </c>
      <c r="L74" s="10" t="s">
        <v>2</v>
      </c>
      <c r="M74" s="11">
        <v>4</v>
      </c>
    </row>
    <row r="75" spans="1:13" ht="16.149999999999999" customHeight="1">
      <c r="A75" s="6">
        <f t="shared" si="2"/>
        <v>75</v>
      </c>
      <c r="B75" s="7" t="s">
        <v>0</v>
      </c>
      <c r="C75" s="1443">
        <v>75</v>
      </c>
      <c r="D75" s="1116" t="s">
        <v>908</v>
      </c>
      <c r="E75" t="s">
        <v>782</v>
      </c>
      <c r="F75" t="s">
        <v>2</v>
      </c>
      <c r="G75" t="s">
        <v>15</v>
      </c>
      <c r="H75" s="514" t="s">
        <v>820</v>
      </c>
      <c r="I75" s="515" t="s">
        <v>1108</v>
      </c>
      <c r="J75" s="516">
        <v>0.79166666666666663</v>
      </c>
      <c r="K75" s="9">
        <v>2</v>
      </c>
      <c r="L75" s="10" t="s">
        <v>2</v>
      </c>
      <c r="M75" s="11">
        <v>4</v>
      </c>
    </row>
    <row r="76" spans="1:13" ht="16.149999999999999" customHeight="1">
      <c r="A76" s="6">
        <f t="shared" si="2"/>
        <v>76</v>
      </c>
      <c r="B76" s="7" t="s">
        <v>0</v>
      </c>
      <c r="C76" s="1443">
        <v>76</v>
      </c>
      <c r="D76" s="1112" t="s">
        <v>906</v>
      </c>
      <c r="E76" t="s">
        <v>1003</v>
      </c>
      <c r="F76" t="s">
        <v>2</v>
      </c>
      <c r="G76" t="s">
        <v>1</v>
      </c>
      <c r="H76" s="514" t="s">
        <v>820</v>
      </c>
      <c r="I76" s="515" t="s">
        <v>1108</v>
      </c>
      <c r="J76" s="516">
        <v>0.85416666666666663</v>
      </c>
      <c r="K76" s="12">
        <v>4</v>
      </c>
      <c r="L76" s="10" t="s">
        <v>2</v>
      </c>
      <c r="M76" s="11">
        <v>5</v>
      </c>
    </row>
    <row r="77" spans="1:13" ht="16.149999999999999" customHeight="1">
      <c r="A77" s="6">
        <f t="shared" si="2"/>
        <v>77</v>
      </c>
      <c r="B77" s="7" t="s">
        <v>0</v>
      </c>
      <c r="C77" s="1443">
        <v>77</v>
      </c>
      <c r="D77" s="1111" t="s">
        <v>905</v>
      </c>
      <c r="E77" t="s">
        <v>16</v>
      </c>
      <c r="F77" t="s">
        <v>2</v>
      </c>
      <c r="G77" t="s">
        <v>746</v>
      </c>
      <c r="H77" s="514" t="s">
        <v>820</v>
      </c>
      <c r="I77" s="520" t="s">
        <v>1108</v>
      </c>
      <c r="J77" s="517">
        <v>0.91666666666666663</v>
      </c>
      <c r="K77" s="12">
        <v>2</v>
      </c>
      <c r="L77" s="10" t="s">
        <v>2</v>
      </c>
      <c r="M77" s="13">
        <v>8</v>
      </c>
    </row>
    <row r="78" spans="1:13" ht="16.149999999999999" customHeight="1">
      <c r="A78" s="6">
        <f t="shared" si="2"/>
        <v>78</v>
      </c>
      <c r="B78" s="7" t="s">
        <v>0</v>
      </c>
      <c r="C78" s="1443">
        <v>78</v>
      </c>
      <c r="D78" s="1112" t="s">
        <v>906</v>
      </c>
      <c r="E78" t="s">
        <v>31</v>
      </c>
      <c r="F78" t="s">
        <v>2</v>
      </c>
      <c r="G78" t="s">
        <v>862</v>
      </c>
      <c r="H78" s="514" t="s">
        <v>823</v>
      </c>
      <c r="I78" s="515" t="s">
        <v>1123</v>
      </c>
      <c r="J78" s="516">
        <v>0.8125</v>
      </c>
      <c r="K78" s="9">
        <v>5</v>
      </c>
      <c r="L78" s="10" t="s">
        <v>2</v>
      </c>
      <c r="M78" s="11">
        <v>14</v>
      </c>
    </row>
    <row r="79" spans="1:13" ht="16.149999999999999" customHeight="1">
      <c r="A79" s="6">
        <f t="shared" si="2"/>
        <v>79</v>
      </c>
      <c r="B79" s="7" t="s">
        <v>0</v>
      </c>
      <c r="C79" s="1443">
        <v>79</v>
      </c>
      <c r="D79" s="1111" t="s">
        <v>905</v>
      </c>
      <c r="E79" t="s">
        <v>18</v>
      </c>
      <c r="F79" t="s">
        <v>2</v>
      </c>
      <c r="G79" t="s">
        <v>9</v>
      </c>
      <c r="H79" s="514" t="s">
        <v>824</v>
      </c>
      <c r="I79" s="515" t="s">
        <v>1113</v>
      </c>
      <c r="J79" s="516">
        <v>0.79166666666666663</v>
      </c>
      <c r="K79" s="9">
        <v>16</v>
      </c>
      <c r="L79" s="10" t="s">
        <v>2</v>
      </c>
      <c r="M79" s="11">
        <v>3</v>
      </c>
    </row>
    <row r="80" spans="1:13" ht="16.149999999999999" customHeight="1">
      <c r="A80" s="6">
        <f t="shared" si="2"/>
        <v>80</v>
      </c>
      <c r="B80" s="7" t="s">
        <v>0</v>
      </c>
      <c r="C80" s="1443">
        <v>80</v>
      </c>
      <c r="D80" s="1113" t="s">
        <v>907</v>
      </c>
      <c r="E80" t="s">
        <v>20</v>
      </c>
      <c r="F80" t="s">
        <v>2</v>
      </c>
      <c r="G80" t="s">
        <v>10</v>
      </c>
      <c r="H80" s="514" t="s">
        <v>824</v>
      </c>
      <c r="I80" s="515" t="s">
        <v>1113</v>
      </c>
      <c r="J80" s="516">
        <v>0.85416666666666663</v>
      </c>
      <c r="K80" s="12">
        <v>6</v>
      </c>
      <c r="L80" s="10" t="s">
        <v>2</v>
      </c>
      <c r="M80" s="13">
        <v>3</v>
      </c>
    </row>
    <row r="81" spans="1:15" ht="16.149999999999999" customHeight="1">
      <c r="A81" s="6">
        <f t="shared" si="2"/>
        <v>81</v>
      </c>
      <c r="B81" s="7" t="s">
        <v>0</v>
      </c>
      <c r="C81" s="1443">
        <v>81</v>
      </c>
      <c r="D81" s="1111" t="s">
        <v>905</v>
      </c>
      <c r="E81" t="s">
        <v>19</v>
      </c>
      <c r="F81" t="s">
        <v>2</v>
      </c>
      <c r="G81" t="s">
        <v>746</v>
      </c>
      <c r="H81" s="514" t="s">
        <v>822</v>
      </c>
      <c r="I81" s="520" t="s">
        <v>1119</v>
      </c>
      <c r="J81" s="517">
        <v>0.84375</v>
      </c>
      <c r="K81" s="12">
        <v>13</v>
      </c>
      <c r="L81" s="10" t="s">
        <v>2</v>
      </c>
      <c r="M81" s="13">
        <v>2</v>
      </c>
    </row>
    <row r="82" spans="1:15" ht="16.149999999999999" customHeight="1">
      <c r="A82" s="6">
        <f t="shared" si="2"/>
        <v>82</v>
      </c>
      <c r="B82" s="7" t="s">
        <v>0</v>
      </c>
      <c r="C82" s="1443">
        <v>82</v>
      </c>
      <c r="D82" s="1111" t="s">
        <v>905</v>
      </c>
      <c r="E82" t="s">
        <v>17</v>
      </c>
      <c r="F82" t="s">
        <v>2</v>
      </c>
      <c r="G82" t="s">
        <v>16</v>
      </c>
      <c r="H82" s="514" t="s">
        <v>745</v>
      </c>
      <c r="I82" s="515" t="s">
        <v>1116</v>
      </c>
      <c r="J82" s="517">
        <v>0.86458333333333337</v>
      </c>
      <c r="K82" s="9">
        <v>6</v>
      </c>
      <c r="L82" s="10" t="s">
        <v>2</v>
      </c>
      <c r="M82" s="11">
        <v>2</v>
      </c>
    </row>
    <row r="83" spans="1:15" ht="16.149999999999999" customHeight="1">
      <c r="A83" s="6">
        <f t="shared" si="2"/>
        <v>83</v>
      </c>
      <c r="B83" s="7" t="s">
        <v>0</v>
      </c>
      <c r="C83" s="1443">
        <v>83</v>
      </c>
      <c r="D83" s="1112" t="s">
        <v>906</v>
      </c>
      <c r="E83" t="s">
        <v>31</v>
      </c>
      <c r="F83" t="s">
        <v>2</v>
      </c>
      <c r="G83" t="s">
        <v>1</v>
      </c>
      <c r="H83" s="514" t="s">
        <v>820</v>
      </c>
      <c r="I83" s="522" t="s">
        <v>1117</v>
      </c>
      <c r="J83" s="517">
        <v>0.79166666666666663</v>
      </c>
      <c r="K83" s="9">
        <v>0</v>
      </c>
      <c r="L83" s="10" t="s">
        <v>2</v>
      </c>
      <c r="M83" s="13">
        <v>5</v>
      </c>
    </row>
    <row r="84" spans="1:15" ht="16.149999999999999" customHeight="1">
      <c r="A84" s="6">
        <f t="shared" si="2"/>
        <v>84</v>
      </c>
      <c r="B84" s="7" t="s">
        <v>0</v>
      </c>
      <c r="C84" s="1443">
        <v>84</v>
      </c>
      <c r="D84" s="1113" t="s">
        <v>907</v>
      </c>
      <c r="E84" t="s">
        <v>3</v>
      </c>
      <c r="F84" t="s">
        <v>2</v>
      </c>
      <c r="G84" t="s">
        <v>11</v>
      </c>
      <c r="H84" s="514" t="s">
        <v>820</v>
      </c>
      <c r="I84" s="515" t="s">
        <v>1117</v>
      </c>
      <c r="J84" s="516">
        <v>0.85416666666666663</v>
      </c>
      <c r="K84" s="9">
        <v>5</v>
      </c>
      <c r="L84" s="10" t="s">
        <v>2</v>
      </c>
      <c r="M84" s="11">
        <v>4</v>
      </c>
    </row>
    <row r="85" spans="1:15" ht="16.149999999999999" customHeight="1">
      <c r="A85" s="6">
        <f t="shared" si="2"/>
        <v>85</v>
      </c>
      <c r="B85" s="7" t="s">
        <v>0</v>
      </c>
      <c r="C85" s="1443">
        <v>85</v>
      </c>
      <c r="D85" s="1111" t="s">
        <v>905</v>
      </c>
      <c r="E85" t="s">
        <v>22</v>
      </c>
      <c r="F85" t="s">
        <v>2</v>
      </c>
      <c r="G85" t="s">
        <v>9</v>
      </c>
      <c r="H85" s="514" t="s">
        <v>823</v>
      </c>
      <c r="I85" s="519" t="s">
        <v>1122</v>
      </c>
      <c r="J85" s="516">
        <v>0.52083333333333337</v>
      </c>
      <c r="K85" s="9">
        <v>1</v>
      </c>
      <c r="L85" s="10" t="s">
        <v>2</v>
      </c>
      <c r="M85" s="11">
        <v>3</v>
      </c>
    </row>
    <row r="86" spans="1:15" ht="16.149999999999999" customHeight="1">
      <c r="A86" s="6">
        <f t="shared" si="2"/>
        <v>86</v>
      </c>
      <c r="B86" s="7" t="s">
        <v>0</v>
      </c>
      <c r="C86" s="1443">
        <v>86</v>
      </c>
      <c r="D86" s="1113" t="s">
        <v>907</v>
      </c>
      <c r="E86" t="s">
        <v>10</v>
      </c>
      <c r="F86" t="s">
        <v>2</v>
      </c>
      <c r="G86" t="s">
        <v>8</v>
      </c>
      <c r="H86" s="514" t="s">
        <v>823</v>
      </c>
      <c r="I86" s="520" t="s">
        <v>1122</v>
      </c>
      <c r="J86" s="517">
        <v>0.63541666666666663</v>
      </c>
      <c r="K86" s="9">
        <v>5</v>
      </c>
      <c r="L86" s="10" t="s">
        <v>2</v>
      </c>
      <c r="M86" s="11">
        <v>6</v>
      </c>
    </row>
    <row r="87" spans="1:15" ht="16.149999999999999" customHeight="1">
      <c r="A87" s="6">
        <f t="shared" si="2"/>
        <v>87</v>
      </c>
      <c r="B87" s="7" t="s">
        <v>0</v>
      </c>
      <c r="C87" s="1443">
        <v>87</v>
      </c>
      <c r="D87" s="1113" t="s">
        <v>907</v>
      </c>
      <c r="E87" t="s">
        <v>6</v>
      </c>
      <c r="F87" t="s">
        <v>2</v>
      </c>
      <c r="G87" t="s">
        <v>20</v>
      </c>
      <c r="H87" s="514" t="s">
        <v>823</v>
      </c>
      <c r="I87" s="520" t="s">
        <v>1122</v>
      </c>
      <c r="J87" s="517">
        <v>0.75</v>
      </c>
      <c r="K87" s="12">
        <v>5</v>
      </c>
      <c r="L87" s="10" t="s">
        <v>2</v>
      </c>
      <c r="M87" s="13">
        <v>2</v>
      </c>
    </row>
    <row r="88" spans="1:15" ht="16.149999999999999" customHeight="1">
      <c r="A88" s="6">
        <f t="shared" si="2"/>
        <v>88</v>
      </c>
      <c r="B88" s="7" t="s">
        <v>0</v>
      </c>
      <c r="C88" s="1443">
        <v>88</v>
      </c>
      <c r="D88" s="1116" t="s">
        <v>908</v>
      </c>
      <c r="E88" t="s">
        <v>818</v>
      </c>
      <c r="F88" t="s">
        <v>2</v>
      </c>
      <c r="G88" t="s">
        <v>13</v>
      </c>
      <c r="H88" s="514" t="s">
        <v>823</v>
      </c>
      <c r="I88" s="518" t="s">
        <v>1122</v>
      </c>
      <c r="J88" s="516">
        <v>0.8125</v>
      </c>
      <c r="K88" s="9">
        <v>1</v>
      </c>
      <c r="L88" s="10" t="s">
        <v>2</v>
      </c>
      <c r="M88" s="11">
        <v>5</v>
      </c>
    </row>
    <row r="89" spans="1:15" ht="16.149999999999999" customHeight="1">
      <c r="A89" s="6">
        <f t="shared" si="2"/>
        <v>89</v>
      </c>
      <c r="B89" s="7" t="s">
        <v>0</v>
      </c>
      <c r="C89" s="1443">
        <v>89</v>
      </c>
      <c r="D89" s="1116" t="s">
        <v>908</v>
      </c>
      <c r="E89" t="s">
        <v>913</v>
      </c>
      <c r="F89" t="s">
        <v>2</v>
      </c>
      <c r="G89" t="s">
        <v>782</v>
      </c>
      <c r="H89" s="514" t="s">
        <v>821</v>
      </c>
      <c r="I89" s="520" t="s">
        <v>1115</v>
      </c>
      <c r="J89" s="517">
        <v>0.52083333333333337</v>
      </c>
      <c r="K89" s="9">
        <v>6</v>
      </c>
      <c r="L89" s="10" t="s">
        <v>2</v>
      </c>
      <c r="M89" s="11">
        <v>5</v>
      </c>
    </row>
    <row r="90" spans="1:15" ht="16.149999999999999" customHeight="1">
      <c r="A90" s="6">
        <f t="shared" si="2"/>
        <v>90</v>
      </c>
      <c r="B90" s="7" t="s">
        <v>0</v>
      </c>
      <c r="C90" s="1443">
        <v>90</v>
      </c>
      <c r="D90" s="1111" t="s">
        <v>905</v>
      </c>
      <c r="E90" t="s">
        <v>730</v>
      </c>
      <c r="F90" t="s">
        <v>2</v>
      </c>
      <c r="G90" t="s">
        <v>4</v>
      </c>
      <c r="H90" s="514" t="s">
        <v>821</v>
      </c>
      <c r="I90" s="520" t="s">
        <v>1115</v>
      </c>
      <c r="J90" s="517">
        <v>0.75</v>
      </c>
      <c r="K90" s="12">
        <v>15</v>
      </c>
      <c r="L90" s="10" t="s">
        <v>2</v>
      </c>
      <c r="M90" s="11">
        <v>3</v>
      </c>
    </row>
    <row r="91" spans="1:15" ht="16.149999999999999" customHeight="1">
      <c r="A91" s="6">
        <f t="shared" si="2"/>
        <v>91</v>
      </c>
      <c r="B91" s="7" t="s">
        <v>0</v>
      </c>
      <c r="C91" s="1443">
        <v>91</v>
      </c>
      <c r="D91" s="1112" t="s">
        <v>906</v>
      </c>
      <c r="E91" t="s">
        <v>819</v>
      </c>
      <c r="F91" t="s">
        <v>2</v>
      </c>
      <c r="G91" t="s">
        <v>14</v>
      </c>
      <c r="H91" s="514" t="s">
        <v>824</v>
      </c>
      <c r="I91" s="515" t="s">
        <v>1118</v>
      </c>
      <c r="J91" s="516">
        <v>0.51041666666666663</v>
      </c>
      <c r="K91" s="9">
        <v>8</v>
      </c>
      <c r="L91" s="10" t="s">
        <v>2</v>
      </c>
      <c r="M91" s="11">
        <v>1</v>
      </c>
    </row>
    <row r="92" spans="1:15" ht="16.149999999999999" customHeight="1">
      <c r="A92" s="6">
        <f t="shared" si="2"/>
        <v>92</v>
      </c>
      <c r="B92" s="7" t="s">
        <v>0</v>
      </c>
      <c r="C92" s="1443">
        <v>92</v>
      </c>
      <c r="D92" s="1112" t="s">
        <v>906</v>
      </c>
      <c r="E92" t="s">
        <v>1</v>
      </c>
      <c r="F92" t="s">
        <v>2</v>
      </c>
      <c r="G92" t="s">
        <v>862</v>
      </c>
      <c r="H92" s="514" t="s">
        <v>824</v>
      </c>
      <c r="I92" s="515" t="s">
        <v>1118</v>
      </c>
      <c r="J92" s="516">
        <v>0.79166666666666663</v>
      </c>
      <c r="K92" s="9">
        <v>5</v>
      </c>
      <c r="L92" s="10" t="s">
        <v>2</v>
      </c>
      <c r="M92" s="11">
        <v>5</v>
      </c>
    </row>
    <row r="93" spans="1:15" ht="16.149999999999999" customHeight="1">
      <c r="A93" s="6">
        <f t="shared" si="2"/>
        <v>93</v>
      </c>
      <c r="B93" s="7" t="s">
        <v>0</v>
      </c>
      <c r="C93" s="1443">
        <v>93</v>
      </c>
      <c r="D93" s="1111" t="s">
        <v>905</v>
      </c>
      <c r="E93" t="s">
        <v>22</v>
      </c>
      <c r="F93" t="s">
        <v>2</v>
      </c>
      <c r="G93" t="s">
        <v>18</v>
      </c>
      <c r="H93" s="514" t="s">
        <v>824</v>
      </c>
      <c r="I93" s="520" t="s">
        <v>1118</v>
      </c>
      <c r="J93" s="517">
        <v>0.85416666666666663</v>
      </c>
      <c r="K93" s="9">
        <v>1</v>
      </c>
      <c r="L93" s="10" t="s">
        <v>2</v>
      </c>
      <c r="M93" s="471">
        <v>10</v>
      </c>
      <c r="N93"/>
      <c r="O93"/>
    </row>
    <row r="94" spans="1:15" ht="16.149999999999999" customHeight="1">
      <c r="A94" s="6">
        <f t="shared" si="2"/>
        <v>94</v>
      </c>
      <c r="B94" s="7" t="s">
        <v>0</v>
      </c>
      <c r="C94" s="1443">
        <v>94</v>
      </c>
      <c r="D94" s="1113" t="s">
        <v>907</v>
      </c>
      <c r="E94" t="s">
        <v>737</v>
      </c>
      <c r="F94" t="s">
        <v>2</v>
      </c>
      <c r="G94" t="s">
        <v>3</v>
      </c>
      <c r="H94" s="514" t="s">
        <v>822</v>
      </c>
      <c r="I94" s="518" t="s">
        <v>1135</v>
      </c>
      <c r="J94" s="517">
        <v>0.84375</v>
      </c>
      <c r="K94" s="9">
        <v>9</v>
      </c>
      <c r="L94" s="10" t="s">
        <v>2</v>
      </c>
      <c r="M94" s="11">
        <v>4</v>
      </c>
    </row>
    <row r="95" spans="1:15" ht="16.149999999999999" customHeight="1">
      <c r="A95" s="6">
        <f t="shared" si="2"/>
        <v>95</v>
      </c>
      <c r="B95" s="7" t="s">
        <v>0</v>
      </c>
      <c r="C95" s="1443">
        <v>95</v>
      </c>
      <c r="D95" s="1116" t="s">
        <v>908</v>
      </c>
      <c r="E95" t="s">
        <v>15</v>
      </c>
      <c r="F95" t="s">
        <v>2</v>
      </c>
      <c r="G95" t="s">
        <v>818</v>
      </c>
      <c r="H95" s="514" t="s">
        <v>745</v>
      </c>
      <c r="I95" s="515" t="s">
        <v>1134</v>
      </c>
      <c r="J95" s="517">
        <v>0.86458333333333337</v>
      </c>
      <c r="K95" s="9">
        <v>6</v>
      </c>
      <c r="L95" s="10" t="s">
        <v>2</v>
      </c>
      <c r="M95" s="11">
        <v>4</v>
      </c>
    </row>
    <row r="96" spans="1:15" ht="16.149999999999999" customHeight="1">
      <c r="A96" s="6">
        <f t="shared" si="2"/>
        <v>96</v>
      </c>
      <c r="B96" s="7" t="s">
        <v>0</v>
      </c>
      <c r="C96" s="1443">
        <v>96</v>
      </c>
      <c r="D96" s="1112" t="s">
        <v>906</v>
      </c>
      <c r="E96" t="s">
        <v>31</v>
      </c>
      <c r="F96" t="s">
        <v>2</v>
      </c>
      <c r="G96" t="s">
        <v>14</v>
      </c>
      <c r="H96" s="514" t="s">
        <v>820</v>
      </c>
      <c r="I96" s="515" t="s">
        <v>1130</v>
      </c>
      <c r="J96" s="516">
        <v>0.79166666666666663</v>
      </c>
      <c r="K96" s="9">
        <v>3</v>
      </c>
      <c r="L96" s="10" t="s">
        <v>2</v>
      </c>
      <c r="M96" s="11">
        <v>1</v>
      </c>
    </row>
    <row r="97" spans="1:13" ht="16.149999999999999" customHeight="1">
      <c r="A97" s="6">
        <f t="shared" si="2"/>
        <v>97</v>
      </c>
      <c r="B97" s="7" t="s">
        <v>0</v>
      </c>
      <c r="C97" s="1443">
        <v>97</v>
      </c>
      <c r="D97" s="1113" t="s">
        <v>907</v>
      </c>
      <c r="E97" t="s">
        <v>740</v>
      </c>
      <c r="F97" t="s">
        <v>2</v>
      </c>
      <c r="G97" t="s">
        <v>10</v>
      </c>
      <c r="H97" s="514" t="s">
        <v>820</v>
      </c>
      <c r="I97" s="515" t="s">
        <v>1130</v>
      </c>
      <c r="J97" s="516">
        <v>0.85416666666666663</v>
      </c>
      <c r="K97" s="9">
        <v>3</v>
      </c>
      <c r="L97" s="10" t="s">
        <v>2</v>
      </c>
      <c r="M97" s="11">
        <v>5</v>
      </c>
    </row>
    <row r="98" spans="1:13" ht="16.149999999999999" customHeight="1">
      <c r="A98" s="6">
        <f t="shared" si="2"/>
        <v>98</v>
      </c>
      <c r="B98" s="7" t="s">
        <v>0</v>
      </c>
      <c r="C98" s="1443">
        <v>98</v>
      </c>
      <c r="D98" s="1113" t="s">
        <v>907</v>
      </c>
      <c r="E98" t="s">
        <v>11</v>
      </c>
      <c r="F98" t="s">
        <v>2</v>
      </c>
      <c r="G98" t="s">
        <v>5</v>
      </c>
      <c r="H98" s="514" t="s">
        <v>823</v>
      </c>
      <c r="I98" s="515" t="s">
        <v>1127</v>
      </c>
      <c r="J98" s="516">
        <v>0.63541666666666663</v>
      </c>
      <c r="K98" s="12">
        <v>5</v>
      </c>
      <c r="L98" s="10" t="s">
        <v>2</v>
      </c>
      <c r="M98" s="11">
        <v>0</v>
      </c>
    </row>
    <row r="99" spans="1:13" ht="16.149999999999999" customHeight="1">
      <c r="A99" s="6">
        <f t="shared" si="2"/>
        <v>99</v>
      </c>
      <c r="B99" s="7" t="s">
        <v>0</v>
      </c>
      <c r="C99" s="1443">
        <v>99</v>
      </c>
      <c r="D99" s="1116" t="s">
        <v>908</v>
      </c>
      <c r="E99" t="s">
        <v>13</v>
      </c>
      <c r="F99" t="s">
        <v>2</v>
      </c>
      <c r="G99" t="s">
        <v>782</v>
      </c>
      <c r="H99" s="514" t="s">
        <v>823</v>
      </c>
      <c r="I99" s="520" t="s">
        <v>1127</v>
      </c>
      <c r="J99" s="517">
        <v>0.80208333333333337</v>
      </c>
      <c r="K99" s="9">
        <v>6</v>
      </c>
      <c r="L99" s="10" t="s">
        <v>2</v>
      </c>
      <c r="M99" s="13">
        <v>6</v>
      </c>
    </row>
    <row r="100" spans="1:13" ht="16.149999999999999" customHeight="1">
      <c r="A100" s="6">
        <f t="shared" si="2"/>
        <v>100</v>
      </c>
      <c r="B100" s="7" t="s">
        <v>0</v>
      </c>
      <c r="C100" s="1443">
        <v>100</v>
      </c>
      <c r="D100" s="1112" t="s">
        <v>906</v>
      </c>
      <c r="E100" t="s">
        <v>1</v>
      </c>
      <c r="F100" t="s">
        <v>2</v>
      </c>
      <c r="G100" t="s">
        <v>819</v>
      </c>
      <c r="H100" s="514" t="s">
        <v>821</v>
      </c>
      <c r="I100" s="520" t="s">
        <v>1128</v>
      </c>
      <c r="J100" s="516">
        <v>0.51041666666666663</v>
      </c>
      <c r="K100" s="12">
        <v>8</v>
      </c>
      <c r="L100" s="10" t="s">
        <v>2</v>
      </c>
      <c r="M100" s="13">
        <v>6</v>
      </c>
    </row>
    <row r="101" spans="1:13" ht="16.149999999999999" customHeight="1">
      <c r="A101" s="6">
        <f t="shared" si="2"/>
        <v>101</v>
      </c>
      <c r="B101" s="7" t="s">
        <v>0</v>
      </c>
      <c r="C101" s="1443">
        <v>101</v>
      </c>
      <c r="D101" s="1111" t="s">
        <v>905</v>
      </c>
      <c r="E101" t="s">
        <v>730</v>
      </c>
      <c r="F101" t="s">
        <v>2</v>
      </c>
      <c r="G101" t="s">
        <v>746</v>
      </c>
      <c r="H101" s="514" t="s">
        <v>821</v>
      </c>
      <c r="I101" s="520" t="s">
        <v>1128</v>
      </c>
      <c r="J101" s="516">
        <v>0.63541666666666663</v>
      </c>
      <c r="K101" s="9">
        <v>4</v>
      </c>
      <c r="L101" s="10" t="s">
        <v>2</v>
      </c>
      <c r="M101" s="11">
        <v>3</v>
      </c>
    </row>
    <row r="102" spans="1:13" ht="16.149999999999999" customHeight="1">
      <c r="A102" s="6">
        <f t="shared" si="2"/>
        <v>102</v>
      </c>
      <c r="B102" s="7" t="s">
        <v>0</v>
      </c>
      <c r="C102" s="1443">
        <v>102</v>
      </c>
      <c r="D102" s="1111" t="s">
        <v>905</v>
      </c>
      <c r="E102" t="s">
        <v>17</v>
      </c>
      <c r="F102" t="s">
        <v>2</v>
      </c>
      <c r="G102" t="s">
        <v>22</v>
      </c>
      <c r="H102" s="514" t="s">
        <v>821</v>
      </c>
      <c r="I102" s="515" t="s">
        <v>1128</v>
      </c>
      <c r="J102" s="516">
        <v>0.75</v>
      </c>
      <c r="K102" s="9">
        <v>4</v>
      </c>
      <c r="L102" s="10" t="s">
        <v>2</v>
      </c>
      <c r="M102" s="11">
        <v>3</v>
      </c>
    </row>
    <row r="103" spans="1:13" ht="16.149999999999999" customHeight="1">
      <c r="A103" s="6">
        <f t="shared" si="2"/>
        <v>103</v>
      </c>
      <c r="B103" s="7" t="s">
        <v>0</v>
      </c>
      <c r="C103" s="1443">
        <v>103</v>
      </c>
      <c r="D103" s="1113" t="s">
        <v>907</v>
      </c>
      <c r="E103" t="s">
        <v>8</v>
      </c>
      <c r="F103" t="s">
        <v>2</v>
      </c>
      <c r="G103" t="s">
        <v>20</v>
      </c>
      <c r="H103" s="514" t="s">
        <v>824</v>
      </c>
      <c r="I103" s="515" t="s">
        <v>1133</v>
      </c>
      <c r="J103" s="516">
        <v>0.79166666666666663</v>
      </c>
      <c r="K103" s="9">
        <v>5</v>
      </c>
      <c r="L103" s="10" t="s">
        <v>2</v>
      </c>
      <c r="M103" s="11">
        <v>12</v>
      </c>
    </row>
    <row r="104" spans="1:13" ht="16.149999999999999" customHeight="1">
      <c r="A104" s="6">
        <f t="shared" si="2"/>
        <v>104</v>
      </c>
      <c r="B104" s="7" t="s">
        <v>0</v>
      </c>
      <c r="C104" s="1443">
        <v>104</v>
      </c>
      <c r="D104" s="1113" t="s">
        <v>907</v>
      </c>
      <c r="E104" t="s">
        <v>3</v>
      </c>
      <c r="F104" t="s">
        <v>2</v>
      </c>
      <c r="G104" t="s">
        <v>6</v>
      </c>
      <c r="H104" s="514" t="s">
        <v>824</v>
      </c>
      <c r="I104" s="515" t="s">
        <v>1133</v>
      </c>
      <c r="J104" s="516">
        <v>0.85416666666666663</v>
      </c>
      <c r="K104" s="9">
        <v>2</v>
      </c>
      <c r="L104" s="10" t="s">
        <v>2</v>
      </c>
      <c r="M104" s="11">
        <v>4</v>
      </c>
    </row>
    <row r="105" spans="1:13" ht="16.149999999999999" customHeight="1">
      <c r="A105" s="6">
        <f t="shared" si="2"/>
        <v>105</v>
      </c>
      <c r="B105" s="7" t="s">
        <v>0</v>
      </c>
      <c r="C105" s="1443">
        <v>105</v>
      </c>
      <c r="D105" s="1111" t="s">
        <v>905</v>
      </c>
      <c r="E105" t="s">
        <v>19</v>
      </c>
      <c r="F105" t="s">
        <v>2</v>
      </c>
      <c r="G105" t="s">
        <v>16</v>
      </c>
      <c r="H105" s="514" t="s">
        <v>822</v>
      </c>
      <c r="I105" s="520" t="s">
        <v>1132</v>
      </c>
      <c r="J105" s="517">
        <v>0.84375</v>
      </c>
      <c r="K105" s="12">
        <v>13</v>
      </c>
      <c r="L105" s="10" t="s">
        <v>2</v>
      </c>
      <c r="M105" s="13">
        <v>0</v>
      </c>
    </row>
    <row r="106" spans="1:13" ht="16.149999999999999" customHeight="1">
      <c r="A106" s="6">
        <f t="shared" si="2"/>
        <v>106</v>
      </c>
      <c r="B106" s="7" t="s">
        <v>0</v>
      </c>
      <c r="C106" s="1443">
        <v>106</v>
      </c>
      <c r="D106" s="1113" t="s">
        <v>907</v>
      </c>
      <c r="E106" t="s">
        <v>3</v>
      </c>
      <c r="F106" t="s">
        <v>2</v>
      </c>
      <c r="G106" t="s">
        <v>8</v>
      </c>
      <c r="H106" s="514" t="s">
        <v>820</v>
      </c>
      <c r="I106" s="515" t="s">
        <v>1166</v>
      </c>
      <c r="J106" s="516">
        <v>0.79166666666666663</v>
      </c>
      <c r="K106" s="9">
        <v>4</v>
      </c>
      <c r="L106" s="10" t="s">
        <v>2</v>
      </c>
      <c r="M106" s="11">
        <v>7</v>
      </c>
    </row>
    <row r="107" spans="1:13" ht="16.149999999999999" customHeight="1">
      <c r="A107" s="6">
        <f t="shared" si="2"/>
        <v>107</v>
      </c>
      <c r="B107" s="7" t="s">
        <v>0</v>
      </c>
      <c r="C107" s="1443">
        <v>107</v>
      </c>
      <c r="D107" s="1111" t="s">
        <v>905</v>
      </c>
      <c r="E107" t="s">
        <v>9</v>
      </c>
      <c r="F107" t="s">
        <v>2</v>
      </c>
      <c r="G107" t="s">
        <v>17</v>
      </c>
      <c r="H107" s="514" t="s">
        <v>820</v>
      </c>
      <c r="I107" s="520" t="s">
        <v>1166</v>
      </c>
      <c r="J107" s="516">
        <v>0.85416666666666663</v>
      </c>
      <c r="K107" s="9">
        <v>8</v>
      </c>
      <c r="L107" s="10" t="s">
        <v>2</v>
      </c>
      <c r="M107" s="11">
        <v>4</v>
      </c>
    </row>
    <row r="108" spans="1:13" ht="16.149999999999999" customHeight="1">
      <c r="A108" s="6">
        <f t="shared" si="2"/>
        <v>108</v>
      </c>
      <c r="B108" s="7" t="s">
        <v>0</v>
      </c>
      <c r="C108" s="1443">
        <v>108</v>
      </c>
      <c r="D108" s="1113" t="s">
        <v>907</v>
      </c>
      <c r="E108" t="s">
        <v>11</v>
      </c>
      <c r="F108" t="s">
        <v>2</v>
      </c>
      <c r="G108" t="s">
        <v>740</v>
      </c>
      <c r="H108" s="514" t="s">
        <v>823</v>
      </c>
      <c r="I108" s="515" t="s">
        <v>1131</v>
      </c>
      <c r="J108" s="516">
        <v>0.63541666666666663</v>
      </c>
      <c r="K108" s="9">
        <v>3</v>
      </c>
      <c r="L108" s="10" t="s">
        <v>2</v>
      </c>
      <c r="M108" s="11">
        <v>6</v>
      </c>
    </row>
    <row r="109" spans="1:13" ht="16.149999999999999" customHeight="1">
      <c r="A109" s="6">
        <f t="shared" si="2"/>
        <v>109</v>
      </c>
      <c r="B109" s="7" t="s">
        <v>0</v>
      </c>
      <c r="C109" s="1443">
        <v>109</v>
      </c>
      <c r="D109" s="1116" t="s">
        <v>908</v>
      </c>
      <c r="E109" t="s">
        <v>818</v>
      </c>
      <c r="F109" t="s">
        <v>2</v>
      </c>
      <c r="G109" t="s">
        <v>913</v>
      </c>
      <c r="H109" s="514" t="s">
        <v>823</v>
      </c>
      <c r="I109" s="515" t="s">
        <v>1131</v>
      </c>
      <c r="J109" s="516">
        <v>0.75</v>
      </c>
      <c r="K109" s="9">
        <v>0</v>
      </c>
      <c r="L109" s="10" t="s">
        <v>2</v>
      </c>
      <c r="M109" s="11">
        <v>4</v>
      </c>
    </row>
    <row r="110" spans="1:13" ht="16.149999999999999" customHeight="1">
      <c r="A110" s="6">
        <f t="shared" si="2"/>
        <v>110</v>
      </c>
      <c r="B110" s="7" t="s">
        <v>0</v>
      </c>
      <c r="C110" s="1443">
        <v>110</v>
      </c>
      <c r="D110" s="1111" t="s">
        <v>905</v>
      </c>
      <c r="E110" t="s">
        <v>22</v>
      </c>
      <c r="F110" t="s">
        <v>2</v>
      </c>
      <c r="G110" t="s">
        <v>4</v>
      </c>
      <c r="H110" s="514" t="s">
        <v>823</v>
      </c>
      <c r="I110" s="515" t="s">
        <v>1131</v>
      </c>
      <c r="J110" s="516">
        <v>0.8125</v>
      </c>
      <c r="K110" s="9">
        <v>7</v>
      </c>
      <c r="L110" s="10" t="s">
        <v>2</v>
      </c>
      <c r="M110" s="11">
        <v>1</v>
      </c>
    </row>
    <row r="111" spans="1:13" ht="16.149999999999999" customHeight="1">
      <c r="A111" s="6">
        <f t="shared" si="2"/>
        <v>111</v>
      </c>
      <c r="B111" s="7" t="s">
        <v>0</v>
      </c>
      <c r="C111" s="1443">
        <v>111</v>
      </c>
      <c r="D111" s="1112" t="s">
        <v>906</v>
      </c>
      <c r="E111" t="s">
        <v>14</v>
      </c>
      <c r="F111" t="s">
        <v>2</v>
      </c>
      <c r="G111" t="s">
        <v>819</v>
      </c>
      <c r="H111" s="514" t="s">
        <v>821</v>
      </c>
      <c r="I111" s="515" t="s">
        <v>1129</v>
      </c>
      <c r="J111" s="516">
        <v>0.5</v>
      </c>
      <c r="K111" s="12">
        <v>5</v>
      </c>
      <c r="L111" s="10" t="s">
        <v>2</v>
      </c>
      <c r="M111" s="13">
        <v>5</v>
      </c>
    </row>
    <row r="112" spans="1:13" ht="16.149999999999999" customHeight="1">
      <c r="A112" s="6">
        <f t="shared" si="2"/>
        <v>112</v>
      </c>
      <c r="B112" s="7" t="s">
        <v>0</v>
      </c>
      <c r="C112" s="1443">
        <v>112</v>
      </c>
      <c r="D112" s="1111" t="s">
        <v>905</v>
      </c>
      <c r="E112" t="s">
        <v>17</v>
      </c>
      <c r="F112" t="s">
        <v>2</v>
      </c>
      <c r="G112" t="s">
        <v>18</v>
      </c>
      <c r="H112" s="514" t="s">
        <v>821</v>
      </c>
      <c r="I112" s="520" t="s">
        <v>1129</v>
      </c>
      <c r="J112" s="517">
        <v>0.61458333333333337</v>
      </c>
      <c r="K112" s="12">
        <v>0</v>
      </c>
      <c r="L112" s="10" t="s">
        <v>2</v>
      </c>
      <c r="M112" s="13">
        <v>5</v>
      </c>
    </row>
    <row r="113" spans="1:13" ht="16.149999999999999" customHeight="1">
      <c r="A113" s="6">
        <f t="shared" si="2"/>
        <v>113</v>
      </c>
      <c r="B113" s="7" t="s">
        <v>0</v>
      </c>
      <c r="C113" s="1443">
        <v>113</v>
      </c>
      <c r="D113" s="1116" t="s">
        <v>1175</v>
      </c>
      <c r="E113" s="1713" t="s">
        <v>862</v>
      </c>
      <c r="F113" s="1713" t="s">
        <v>2</v>
      </c>
      <c r="G113" s="1713" t="s">
        <v>12</v>
      </c>
      <c r="H113" s="514" t="s">
        <v>824</v>
      </c>
      <c r="I113" s="515" t="s">
        <v>1186</v>
      </c>
      <c r="J113" s="516">
        <v>0.79166666666666663</v>
      </c>
      <c r="K113" s="9">
        <v>7</v>
      </c>
      <c r="L113" s="10" t="s">
        <v>2</v>
      </c>
      <c r="M113" s="11">
        <v>4</v>
      </c>
    </row>
    <row r="114" spans="1:13" ht="16.149999999999999" customHeight="1">
      <c r="A114" s="6">
        <f t="shared" si="2"/>
        <v>114</v>
      </c>
      <c r="B114" s="7" t="s">
        <v>0</v>
      </c>
      <c r="C114" s="1443">
        <v>114</v>
      </c>
      <c r="D114" s="1715" t="s">
        <v>1172</v>
      </c>
      <c r="E114" s="641" t="s">
        <v>737</v>
      </c>
      <c r="F114" s="641" t="s">
        <v>2</v>
      </c>
      <c r="G114" s="641" t="s">
        <v>746</v>
      </c>
      <c r="H114" s="514" t="s">
        <v>824</v>
      </c>
      <c r="I114" s="515" t="s">
        <v>1186</v>
      </c>
      <c r="J114" s="516">
        <v>0.85416666666666663</v>
      </c>
      <c r="K114" s="9">
        <v>1</v>
      </c>
      <c r="L114" s="10" t="s">
        <v>2</v>
      </c>
      <c r="M114" s="11">
        <v>7</v>
      </c>
    </row>
    <row r="115" spans="1:13" ht="16.149999999999999" customHeight="1">
      <c r="A115" s="6">
        <f t="shared" si="2"/>
        <v>115</v>
      </c>
      <c r="B115" s="7" t="s">
        <v>0</v>
      </c>
      <c r="C115" s="1443">
        <v>115</v>
      </c>
      <c r="D115" s="1715" t="s">
        <v>1172</v>
      </c>
      <c r="E115" s="641" t="s">
        <v>9</v>
      </c>
      <c r="F115" s="641" t="s">
        <v>2</v>
      </c>
      <c r="G115" s="641" t="s">
        <v>19</v>
      </c>
      <c r="H115" s="514" t="s">
        <v>822</v>
      </c>
      <c r="I115" s="515" t="s">
        <v>1185</v>
      </c>
      <c r="J115" s="517">
        <v>0.84375</v>
      </c>
      <c r="K115" s="12">
        <v>5</v>
      </c>
      <c r="L115" s="10" t="s">
        <v>2</v>
      </c>
      <c r="M115" s="13">
        <v>6</v>
      </c>
    </row>
    <row r="116" spans="1:13" ht="16.149999999999999" customHeight="1">
      <c r="A116" s="6">
        <f t="shared" si="2"/>
        <v>116</v>
      </c>
      <c r="B116" s="7" t="s">
        <v>0</v>
      </c>
      <c r="C116" s="1443">
        <v>116</v>
      </c>
      <c r="D116" s="1113" t="s">
        <v>1173</v>
      </c>
      <c r="E116" s="959" t="s">
        <v>16</v>
      </c>
      <c r="F116" s="959" t="s">
        <v>2</v>
      </c>
      <c r="G116" s="959" t="s">
        <v>913</v>
      </c>
      <c r="H116" s="514" t="s">
        <v>745</v>
      </c>
      <c r="I116" s="520" t="s">
        <v>1190</v>
      </c>
      <c r="J116" s="517">
        <v>0.86458333333333337</v>
      </c>
      <c r="K116" s="9">
        <v>5</v>
      </c>
      <c r="L116" s="10" t="s">
        <v>2</v>
      </c>
      <c r="M116" s="13">
        <v>3</v>
      </c>
    </row>
    <row r="117" spans="1:13" ht="16.149999999999999" customHeight="1">
      <c r="A117" s="6">
        <f t="shared" si="2"/>
        <v>117</v>
      </c>
      <c r="B117" s="7" t="s">
        <v>0</v>
      </c>
      <c r="C117" s="1443">
        <v>117</v>
      </c>
      <c r="D117" s="1716" t="s">
        <v>1174</v>
      </c>
      <c r="E117" s="642" t="s">
        <v>10</v>
      </c>
      <c r="F117" s="642" t="s">
        <v>2</v>
      </c>
      <c r="G117" s="642" t="s">
        <v>1</v>
      </c>
      <c r="H117" s="514" t="s">
        <v>820</v>
      </c>
      <c r="I117" s="515" t="s">
        <v>1191</v>
      </c>
      <c r="J117" s="516">
        <v>0.79166666666666663</v>
      </c>
      <c r="K117" s="9">
        <v>3</v>
      </c>
      <c r="L117" s="10" t="s">
        <v>2</v>
      </c>
      <c r="M117" s="11">
        <v>2</v>
      </c>
    </row>
    <row r="118" spans="1:13" ht="16.149999999999999" customHeight="1">
      <c r="A118" s="6">
        <f t="shared" si="2"/>
        <v>118</v>
      </c>
      <c r="B118" s="7" t="s">
        <v>0</v>
      </c>
      <c r="C118" s="1443">
        <v>118</v>
      </c>
      <c r="D118" s="1716" t="s">
        <v>1174</v>
      </c>
      <c r="E118" s="642" t="s">
        <v>13</v>
      </c>
      <c r="F118" s="642" t="s">
        <v>2</v>
      </c>
      <c r="G118" s="642" t="s">
        <v>5</v>
      </c>
      <c r="H118" s="514" t="s">
        <v>820</v>
      </c>
      <c r="I118" s="515" t="s">
        <v>1191</v>
      </c>
      <c r="J118" s="516">
        <v>0.85416666666666663</v>
      </c>
      <c r="K118" s="9">
        <v>2</v>
      </c>
      <c r="L118" s="10" t="s">
        <v>2</v>
      </c>
      <c r="M118" s="11">
        <v>2</v>
      </c>
    </row>
    <row r="119" spans="1:13" ht="16.149999999999999" customHeight="1">
      <c r="A119" s="6">
        <f t="shared" si="2"/>
        <v>119</v>
      </c>
      <c r="B119" s="7" t="s">
        <v>0</v>
      </c>
      <c r="C119" s="1443">
        <v>119</v>
      </c>
      <c r="D119" s="1746" t="s">
        <v>1175</v>
      </c>
      <c r="E119" s="1745" t="s">
        <v>31</v>
      </c>
      <c r="F119" s="1745" t="s">
        <v>2</v>
      </c>
      <c r="G119" s="1745" t="s">
        <v>1187</v>
      </c>
      <c r="H119" s="514" t="s">
        <v>823</v>
      </c>
      <c r="I119" s="515" t="s">
        <v>1196</v>
      </c>
      <c r="J119" s="516">
        <v>0.63541666666666663</v>
      </c>
      <c r="K119" s="9">
        <v>3</v>
      </c>
      <c r="L119" s="10" t="s">
        <v>2</v>
      </c>
      <c r="M119" s="11">
        <v>8</v>
      </c>
    </row>
    <row r="120" spans="1:13" ht="16.149999999999999" customHeight="1">
      <c r="A120" s="6">
        <f t="shared" si="2"/>
        <v>120</v>
      </c>
      <c r="B120" s="7" t="s">
        <v>0</v>
      </c>
      <c r="C120" s="1443">
        <v>120</v>
      </c>
      <c r="D120" s="1113" t="s">
        <v>1173</v>
      </c>
      <c r="E120" s="959" t="s">
        <v>3</v>
      </c>
      <c r="F120" s="959" t="s">
        <v>2</v>
      </c>
      <c r="G120" s="959" t="s">
        <v>730</v>
      </c>
      <c r="H120" s="514" t="s">
        <v>823</v>
      </c>
      <c r="I120" s="515" t="s">
        <v>1196</v>
      </c>
      <c r="J120" s="516">
        <v>0.77083333333333337</v>
      </c>
      <c r="K120" s="9">
        <v>5</v>
      </c>
      <c r="L120" s="10" t="s">
        <v>2</v>
      </c>
      <c r="M120" s="11">
        <v>9</v>
      </c>
    </row>
    <row r="121" spans="1:13" ht="16.149999999999999" customHeight="1">
      <c r="A121" s="6">
        <f t="shared" si="2"/>
        <v>121</v>
      </c>
      <c r="B121" s="7" t="s">
        <v>0</v>
      </c>
      <c r="C121" s="1443">
        <v>121</v>
      </c>
      <c r="D121" s="1746" t="s">
        <v>1175</v>
      </c>
      <c r="E121" s="1745" t="s">
        <v>782</v>
      </c>
      <c r="F121" s="1745" t="s">
        <v>2</v>
      </c>
      <c r="G121" s="1745" t="s">
        <v>14</v>
      </c>
      <c r="H121" s="514" t="s">
        <v>821</v>
      </c>
      <c r="I121" s="515" t="s">
        <v>1195</v>
      </c>
      <c r="J121" s="516">
        <v>0.46875</v>
      </c>
      <c r="K121" s="9">
        <v>6</v>
      </c>
      <c r="L121" s="10" t="s">
        <v>2</v>
      </c>
      <c r="M121" s="11">
        <v>3</v>
      </c>
    </row>
    <row r="122" spans="1:13" ht="16.149999999999999" customHeight="1">
      <c r="A122" s="6">
        <f t="shared" si="2"/>
        <v>122</v>
      </c>
      <c r="B122" s="7" t="s">
        <v>0</v>
      </c>
      <c r="C122" s="1443">
        <v>122</v>
      </c>
      <c r="D122" s="1113" t="s">
        <v>1173</v>
      </c>
      <c r="E122" s="959" t="s">
        <v>8</v>
      </c>
      <c r="F122" s="959" t="s">
        <v>2</v>
      </c>
      <c r="G122" s="959" t="s">
        <v>6</v>
      </c>
      <c r="H122" s="514" t="s">
        <v>824</v>
      </c>
      <c r="I122" s="515" t="s">
        <v>1203</v>
      </c>
      <c r="J122" s="516">
        <v>0.79166666666666663</v>
      </c>
      <c r="K122" s="9">
        <v>3</v>
      </c>
      <c r="L122" s="10" t="s">
        <v>2</v>
      </c>
      <c r="M122" s="11">
        <v>3</v>
      </c>
    </row>
    <row r="123" spans="1:13" ht="16.149999999999999" customHeight="1">
      <c r="A123" s="6">
        <f t="shared" si="2"/>
        <v>123</v>
      </c>
      <c r="B123" s="7" t="s">
        <v>0</v>
      </c>
      <c r="C123" s="1443">
        <v>123</v>
      </c>
      <c r="D123" s="1715" t="s">
        <v>1172</v>
      </c>
      <c r="E123" s="641" t="s">
        <v>9</v>
      </c>
      <c r="F123" s="641" t="s">
        <v>2</v>
      </c>
      <c r="G123" s="641" t="s">
        <v>18</v>
      </c>
      <c r="H123" s="514" t="s">
        <v>824</v>
      </c>
      <c r="I123" s="515" t="s">
        <v>1203</v>
      </c>
      <c r="J123" s="516">
        <v>0.85416666666666663</v>
      </c>
      <c r="K123" s="9">
        <v>1</v>
      </c>
      <c r="L123" s="10" t="s">
        <v>2</v>
      </c>
      <c r="M123" s="11">
        <v>12</v>
      </c>
    </row>
    <row r="124" spans="1:13" ht="16.149999999999999" customHeight="1">
      <c r="A124" s="6">
        <f t="shared" si="2"/>
        <v>124</v>
      </c>
      <c r="B124" s="7" t="s">
        <v>0</v>
      </c>
      <c r="C124" s="1443">
        <v>124</v>
      </c>
      <c r="D124" s="1715" t="s">
        <v>1172</v>
      </c>
      <c r="E124" s="641" t="s">
        <v>19</v>
      </c>
      <c r="F124" s="641" t="s">
        <v>2</v>
      </c>
      <c r="G124" s="641" t="s">
        <v>17</v>
      </c>
      <c r="H124" s="521" t="s">
        <v>822</v>
      </c>
      <c r="I124" s="525" t="s">
        <v>1204</v>
      </c>
      <c r="J124" s="517">
        <v>0.84375</v>
      </c>
      <c r="K124" s="9">
        <v>5</v>
      </c>
      <c r="L124" s="10" t="s">
        <v>2</v>
      </c>
      <c r="M124" s="11">
        <v>8</v>
      </c>
    </row>
    <row r="125" spans="1:13" ht="16.149999999999999" customHeight="1">
      <c r="A125" s="6">
        <f t="shared" si="2"/>
        <v>125</v>
      </c>
      <c r="B125" s="7" t="s">
        <v>0</v>
      </c>
      <c r="C125" s="1443">
        <v>125</v>
      </c>
      <c r="D125" s="1716" t="s">
        <v>1174</v>
      </c>
      <c r="E125" s="642" t="s">
        <v>15</v>
      </c>
      <c r="F125" s="642" t="s">
        <v>2</v>
      </c>
      <c r="G125" s="642" t="s">
        <v>10</v>
      </c>
      <c r="H125" s="514" t="s">
        <v>1137</v>
      </c>
      <c r="I125" s="515" t="s">
        <v>1205</v>
      </c>
      <c r="J125" s="516">
        <v>0.82291666666666663</v>
      </c>
      <c r="K125" s="9">
        <v>4</v>
      </c>
      <c r="L125" s="10" t="s">
        <v>2</v>
      </c>
      <c r="M125" s="11">
        <v>3</v>
      </c>
    </row>
    <row r="126" spans="1:13" ht="16.149999999999999" customHeight="1">
      <c r="A126" s="6">
        <f t="shared" si="2"/>
        <v>126</v>
      </c>
      <c r="B126" s="7" t="s">
        <v>0</v>
      </c>
      <c r="C126" s="1443">
        <v>126</v>
      </c>
      <c r="D126" s="1715" t="s">
        <v>1172</v>
      </c>
      <c r="E126" s="641" t="s">
        <v>737</v>
      </c>
      <c r="F126" s="641" t="s">
        <v>2</v>
      </c>
      <c r="G126" s="641" t="s">
        <v>20</v>
      </c>
      <c r="H126" s="514" t="s">
        <v>745</v>
      </c>
      <c r="I126" s="515" t="s">
        <v>1201</v>
      </c>
      <c r="J126" s="516">
        <v>0.86458333333333337</v>
      </c>
      <c r="K126" s="9">
        <v>5</v>
      </c>
      <c r="L126" s="10" t="s">
        <v>2</v>
      </c>
      <c r="M126" s="11">
        <v>6</v>
      </c>
    </row>
    <row r="127" spans="1:13" ht="16.149999999999999" customHeight="1">
      <c r="A127" s="6">
        <f t="shared" si="2"/>
        <v>127</v>
      </c>
      <c r="B127" s="7" t="s">
        <v>0</v>
      </c>
      <c r="C127" s="1443">
        <v>127</v>
      </c>
      <c r="D127" s="1746" t="s">
        <v>1175</v>
      </c>
      <c r="E127" s="1745" t="s">
        <v>819</v>
      </c>
      <c r="F127" s="1745" t="s">
        <v>2</v>
      </c>
      <c r="G127" s="1745" t="s">
        <v>862</v>
      </c>
      <c r="H127" s="514" t="s">
        <v>820</v>
      </c>
      <c r="I127" s="515" t="s">
        <v>1200</v>
      </c>
      <c r="J127" s="516">
        <v>0.72916666666666663</v>
      </c>
      <c r="K127" s="9">
        <v>1</v>
      </c>
      <c r="L127" s="10" t="s">
        <v>2</v>
      </c>
      <c r="M127" s="11">
        <v>12</v>
      </c>
    </row>
    <row r="128" spans="1:13" ht="16.149999999999999" customHeight="1">
      <c r="A128" s="6">
        <f t="shared" si="2"/>
        <v>128</v>
      </c>
      <c r="B128" s="7" t="s">
        <v>0</v>
      </c>
      <c r="C128" s="1443">
        <v>128</v>
      </c>
      <c r="D128" s="1716" t="s">
        <v>1174</v>
      </c>
      <c r="E128" s="642" t="s">
        <v>11</v>
      </c>
      <c r="F128" s="642" t="s">
        <v>2</v>
      </c>
      <c r="G128" s="642" t="s">
        <v>1</v>
      </c>
      <c r="H128" s="514" t="s">
        <v>820</v>
      </c>
      <c r="I128" s="518" t="s">
        <v>1200</v>
      </c>
      <c r="J128" s="517">
        <v>0.79166666666666663</v>
      </c>
      <c r="K128" s="9">
        <v>4</v>
      </c>
      <c r="L128" s="10" t="s">
        <v>2</v>
      </c>
      <c r="M128" s="11">
        <v>4</v>
      </c>
    </row>
    <row r="129" spans="1:13" ht="16.149999999999999" customHeight="1">
      <c r="A129" s="6">
        <f t="shared" si="2"/>
        <v>129</v>
      </c>
      <c r="B129" s="7" t="s">
        <v>0</v>
      </c>
      <c r="C129" s="1443">
        <v>129</v>
      </c>
      <c r="D129" s="1746" t="s">
        <v>1175</v>
      </c>
      <c r="E129" s="1745" t="s">
        <v>1187</v>
      </c>
      <c r="F129" s="1745" t="s">
        <v>2</v>
      </c>
      <c r="G129" s="1745" t="s">
        <v>14</v>
      </c>
      <c r="H129" s="514" t="s">
        <v>823</v>
      </c>
      <c r="I129" s="515" t="s">
        <v>1197</v>
      </c>
      <c r="J129" s="516">
        <v>0.63541666666666663</v>
      </c>
      <c r="K129" s="9">
        <v>13</v>
      </c>
      <c r="L129" s="10" t="s">
        <v>2</v>
      </c>
      <c r="M129" s="11">
        <v>3</v>
      </c>
    </row>
    <row r="130" spans="1:13" ht="13.9" customHeight="1">
      <c r="A130" s="6">
        <f t="shared" ref="A130:A193" si="3">C130</f>
        <v>130</v>
      </c>
      <c r="B130" s="7" t="s">
        <v>0</v>
      </c>
      <c r="C130" s="1443">
        <v>130</v>
      </c>
      <c r="D130" s="1746" t="s">
        <v>1175</v>
      </c>
      <c r="E130" s="1745" t="s">
        <v>782</v>
      </c>
      <c r="F130" s="1745" t="s">
        <v>2</v>
      </c>
      <c r="G130" s="1745" t="s">
        <v>21</v>
      </c>
      <c r="H130" s="514" t="s">
        <v>823</v>
      </c>
      <c r="I130" s="515" t="s">
        <v>1197</v>
      </c>
      <c r="J130" s="516">
        <v>0.75</v>
      </c>
      <c r="K130" s="9">
        <v>4</v>
      </c>
      <c r="L130" s="10" t="s">
        <v>2</v>
      </c>
      <c r="M130" s="11">
        <v>2</v>
      </c>
    </row>
    <row r="131" spans="1:13" ht="13.9" customHeight="1">
      <c r="A131" s="6">
        <f t="shared" si="3"/>
        <v>131</v>
      </c>
      <c r="B131" s="7" t="s">
        <v>0</v>
      </c>
      <c r="C131" s="1443">
        <v>131</v>
      </c>
      <c r="D131" s="1716" t="s">
        <v>1174</v>
      </c>
      <c r="E131" s="642" t="s">
        <v>13</v>
      </c>
      <c r="F131" s="642" t="s">
        <v>2</v>
      </c>
      <c r="G131" s="642" t="s">
        <v>15</v>
      </c>
      <c r="H131" s="514" t="s">
        <v>823</v>
      </c>
      <c r="I131" s="515" t="s">
        <v>1197</v>
      </c>
      <c r="J131" s="516">
        <v>0.8125</v>
      </c>
      <c r="K131" s="9">
        <v>5</v>
      </c>
      <c r="L131" s="10" t="s">
        <v>2</v>
      </c>
      <c r="M131" s="11">
        <v>0</v>
      </c>
    </row>
    <row r="132" spans="1:13" ht="16.149999999999999" customHeight="1">
      <c r="A132" s="6">
        <f t="shared" si="3"/>
        <v>132</v>
      </c>
      <c r="B132" s="7" t="s">
        <v>0</v>
      </c>
      <c r="C132" s="1443">
        <v>132</v>
      </c>
      <c r="D132" s="1113" t="s">
        <v>1173</v>
      </c>
      <c r="E132" s="959" t="s">
        <v>913</v>
      </c>
      <c r="F132" s="959" t="s">
        <v>2</v>
      </c>
      <c r="G132" s="959" t="s">
        <v>730</v>
      </c>
      <c r="H132" s="514" t="s">
        <v>821</v>
      </c>
      <c r="I132" s="520" t="s">
        <v>1194</v>
      </c>
      <c r="J132" s="516">
        <v>0.45833333333333331</v>
      </c>
      <c r="K132" s="9">
        <v>3</v>
      </c>
      <c r="L132" s="10" t="s">
        <v>2</v>
      </c>
      <c r="M132" s="11">
        <v>6</v>
      </c>
    </row>
    <row r="133" spans="1:13" ht="16.149999999999999" customHeight="1">
      <c r="A133" s="6">
        <f t="shared" si="3"/>
        <v>133</v>
      </c>
      <c r="B133" s="7" t="s">
        <v>0</v>
      </c>
      <c r="C133" s="1443">
        <v>133</v>
      </c>
      <c r="D133" s="1715" t="s">
        <v>1172</v>
      </c>
      <c r="E133" s="641" t="s">
        <v>18</v>
      </c>
      <c r="F133" s="641" t="s">
        <v>2</v>
      </c>
      <c r="G133" s="641" t="s">
        <v>746</v>
      </c>
      <c r="H133" s="514" t="s">
        <v>821</v>
      </c>
      <c r="I133" s="515" t="s">
        <v>1194</v>
      </c>
      <c r="J133" s="516">
        <v>0.52083333333333337</v>
      </c>
      <c r="K133" s="9">
        <v>13</v>
      </c>
      <c r="L133" s="10" t="s">
        <v>2</v>
      </c>
      <c r="M133" s="11">
        <v>4</v>
      </c>
    </row>
    <row r="134" spans="1:13" ht="16.149999999999999" customHeight="1">
      <c r="A134" s="6">
        <f t="shared" si="3"/>
        <v>134</v>
      </c>
      <c r="B134" s="7" t="s">
        <v>0</v>
      </c>
      <c r="C134" s="1443">
        <v>134</v>
      </c>
      <c r="D134" s="1716" t="s">
        <v>1174</v>
      </c>
      <c r="E134" s="642" t="s">
        <v>4</v>
      </c>
      <c r="F134" s="642" t="s">
        <v>2</v>
      </c>
      <c r="G134" s="642" t="s">
        <v>5</v>
      </c>
      <c r="H134" s="514" t="s">
        <v>821</v>
      </c>
      <c r="I134" s="524" t="s">
        <v>1194</v>
      </c>
      <c r="J134" s="516">
        <v>0.63541666666666663</v>
      </c>
      <c r="K134" s="12">
        <v>0</v>
      </c>
      <c r="L134" s="10" t="s">
        <v>2</v>
      </c>
      <c r="M134" s="11">
        <v>7</v>
      </c>
    </row>
    <row r="135" spans="1:13" ht="16.149999999999999" customHeight="1">
      <c r="A135" s="6">
        <f t="shared" si="3"/>
        <v>135</v>
      </c>
      <c r="B135" s="7" t="s">
        <v>0</v>
      </c>
      <c r="C135" s="1443">
        <v>135</v>
      </c>
      <c r="D135" s="1113" t="s">
        <v>1173</v>
      </c>
      <c r="E135" s="959" t="s">
        <v>16</v>
      </c>
      <c r="F135" s="959" t="s">
        <v>2</v>
      </c>
      <c r="G135" s="959" t="s">
        <v>22</v>
      </c>
      <c r="H135" s="514" t="s">
        <v>821</v>
      </c>
      <c r="I135" s="515" t="s">
        <v>1194</v>
      </c>
      <c r="J135" s="516">
        <v>0.75</v>
      </c>
      <c r="K135" s="9">
        <v>1</v>
      </c>
      <c r="L135" s="10" t="s">
        <v>2</v>
      </c>
      <c r="M135" s="11">
        <v>2</v>
      </c>
    </row>
    <row r="136" spans="1:13" ht="16.149999999999999" customHeight="1">
      <c r="A136" s="6">
        <f t="shared" si="3"/>
        <v>136</v>
      </c>
      <c r="B136" s="7" t="s">
        <v>0</v>
      </c>
      <c r="C136" s="1443">
        <v>136</v>
      </c>
      <c r="D136" s="1746" t="s">
        <v>1175</v>
      </c>
      <c r="E136" s="1745" t="s">
        <v>12</v>
      </c>
      <c r="F136" s="1745" t="s">
        <v>2</v>
      </c>
      <c r="G136" s="1745" t="s">
        <v>819</v>
      </c>
      <c r="H136" s="514" t="s">
        <v>824</v>
      </c>
      <c r="I136" s="515" t="s">
        <v>1213</v>
      </c>
      <c r="J136" s="516">
        <v>0.79166666666666663</v>
      </c>
      <c r="K136" s="9">
        <v>7</v>
      </c>
      <c r="L136" s="10" t="s">
        <v>2</v>
      </c>
      <c r="M136" s="11">
        <v>4</v>
      </c>
    </row>
    <row r="137" spans="1:13" ht="16.149999999999999" customHeight="1">
      <c r="A137" s="6">
        <f t="shared" si="3"/>
        <v>137</v>
      </c>
      <c r="B137" s="7" t="s">
        <v>0</v>
      </c>
      <c r="C137" s="1443">
        <v>137</v>
      </c>
      <c r="D137" s="1113" t="s">
        <v>1173</v>
      </c>
      <c r="E137" s="959" t="s">
        <v>3</v>
      </c>
      <c r="F137" s="959" t="s">
        <v>2</v>
      </c>
      <c r="G137" s="959" t="s">
        <v>8</v>
      </c>
      <c r="H137" s="514" t="s">
        <v>824</v>
      </c>
      <c r="I137" s="515" t="s">
        <v>1213</v>
      </c>
      <c r="J137" s="516">
        <v>0.85416666666666663</v>
      </c>
      <c r="K137" s="9">
        <v>4</v>
      </c>
      <c r="L137" s="10" t="s">
        <v>2</v>
      </c>
      <c r="M137" s="11">
        <v>8</v>
      </c>
    </row>
    <row r="138" spans="1:13" ht="16.149999999999999" customHeight="1">
      <c r="A138" s="6">
        <f t="shared" si="3"/>
        <v>138</v>
      </c>
      <c r="B138" s="7" t="s">
        <v>0</v>
      </c>
      <c r="C138" s="1443">
        <v>138</v>
      </c>
      <c r="D138" s="1715" t="s">
        <v>1172</v>
      </c>
      <c r="E138" s="641" t="s">
        <v>20</v>
      </c>
      <c r="F138" s="641" t="s">
        <v>2</v>
      </c>
      <c r="G138" s="641" t="s">
        <v>17</v>
      </c>
      <c r="H138" s="514" t="s">
        <v>822</v>
      </c>
      <c r="I138" s="515" t="s">
        <v>1211</v>
      </c>
      <c r="J138" s="516">
        <v>0.84375</v>
      </c>
      <c r="K138" s="9">
        <v>2</v>
      </c>
      <c r="L138" s="10" t="s">
        <v>2</v>
      </c>
      <c r="M138" s="11">
        <v>4</v>
      </c>
    </row>
    <row r="139" spans="1:13" ht="16.149999999999999" customHeight="1">
      <c r="A139" s="6">
        <f t="shared" si="3"/>
        <v>139</v>
      </c>
      <c r="B139" s="7" t="s">
        <v>0</v>
      </c>
      <c r="C139" s="1443">
        <v>139</v>
      </c>
      <c r="D139" s="1746" t="s">
        <v>1175</v>
      </c>
      <c r="E139" s="1745" t="s">
        <v>862</v>
      </c>
      <c r="F139" s="1745" t="s">
        <v>2</v>
      </c>
      <c r="G139" s="1745" t="s">
        <v>21</v>
      </c>
      <c r="H139" s="514" t="s">
        <v>745</v>
      </c>
      <c r="I139" s="515" t="s">
        <v>1215</v>
      </c>
      <c r="J139" s="517">
        <v>0.86458333333333337</v>
      </c>
      <c r="K139" s="9">
        <v>3</v>
      </c>
      <c r="L139" s="10" t="s">
        <v>2</v>
      </c>
      <c r="M139" s="11">
        <v>4</v>
      </c>
    </row>
    <row r="140" spans="1:13" ht="16.149999999999999" customHeight="1">
      <c r="A140" s="6">
        <f t="shared" si="3"/>
        <v>140</v>
      </c>
      <c r="B140" s="7" t="s">
        <v>0</v>
      </c>
      <c r="C140" s="1443">
        <v>140</v>
      </c>
      <c r="D140" s="1716" t="s">
        <v>1174</v>
      </c>
      <c r="E140" s="642" t="s">
        <v>1</v>
      </c>
      <c r="F140" s="642" t="s">
        <v>2</v>
      </c>
      <c r="G140" s="642" t="s">
        <v>15</v>
      </c>
      <c r="H140" s="514" t="s">
        <v>820</v>
      </c>
      <c r="I140" s="520" t="s">
        <v>1212</v>
      </c>
      <c r="J140" s="517">
        <v>0.79166666666666663</v>
      </c>
      <c r="K140" s="12">
        <v>9</v>
      </c>
      <c r="L140" s="10" t="s">
        <v>2</v>
      </c>
      <c r="M140" s="11">
        <v>3</v>
      </c>
    </row>
    <row r="141" spans="1:13" ht="16.149999999999999" customHeight="1">
      <c r="A141" s="6">
        <f t="shared" si="3"/>
        <v>141</v>
      </c>
      <c r="B141" s="7" t="s">
        <v>0</v>
      </c>
      <c r="C141" s="1443">
        <v>141</v>
      </c>
      <c r="D141" s="1113" t="s">
        <v>1173</v>
      </c>
      <c r="E141" s="959" t="s">
        <v>22</v>
      </c>
      <c r="F141" s="959" t="s">
        <v>2</v>
      </c>
      <c r="G141" s="959" t="s">
        <v>6</v>
      </c>
      <c r="H141" s="514" t="s">
        <v>820</v>
      </c>
      <c r="I141" s="515" t="s">
        <v>1212</v>
      </c>
      <c r="J141" s="516">
        <v>0.85416666666666663</v>
      </c>
      <c r="K141" s="9">
        <v>5</v>
      </c>
      <c r="L141" s="10" t="s">
        <v>2</v>
      </c>
      <c r="M141" s="11">
        <v>3</v>
      </c>
    </row>
    <row r="142" spans="1:13" ht="16.149999999999999" customHeight="1">
      <c r="A142" s="6">
        <f t="shared" si="3"/>
        <v>142</v>
      </c>
      <c r="B142" s="7" t="s">
        <v>0</v>
      </c>
      <c r="C142" s="1443">
        <v>142</v>
      </c>
      <c r="D142" s="1716" t="s">
        <v>1174</v>
      </c>
      <c r="E142" s="642" t="s">
        <v>5</v>
      </c>
      <c r="F142" s="642" t="s">
        <v>2</v>
      </c>
      <c r="G142" s="642" t="s">
        <v>11</v>
      </c>
      <c r="H142" s="514" t="s">
        <v>823</v>
      </c>
      <c r="I142" s="515" t="s">
        <v>1214</v>
      </c>
      <c r="J142" s="516">
        <v>0.8125</v>
      </c>
      <c r="K142" s="9">
        <v>7</v>
      </c>
      <c r="L142" s="10" t="s">
        <v>2</v>
      </c>
      <c r="M142" s="11">
        <v>5</v>
      </c>
    </row>
    <row r="143" spans="1:13" ht="16.149999999999999" customHeight="1">
      <c r="A143" s="6">
        <f t="shared" si="3"/>
        <v>143</v>
      </c>
      <c r="B143" s="7" t="s">
        <v>0</v>
      </c>
      <c r="C143" s="1443">
        <v>143</v>
      </c>
      <c r="D143" s="1113" t="s">
        <v>1173</v>
      </c>
      <c r="E143" s="959" t="s">
        <v>730</v>
      </c>
      <c r="F143" s="959" t="s">
        <v>2</v>
      </c>
      <c r="G143" s="959" t="s">
        <v>16</v>
      </c>
      <c r="H143" s="514" t="s">
        <v>821</v>
      </c>
      <c r="I143" s="515" t="s">
        <v>1218</v>
      </c>
      <c r="J143" s="516">
        <v>0.63541666666666663</v>
      </c>
      <c r="K143" s="9">
        <v>6</v>
      </c>
      <c r="L143" s="10" t="s">
        <v>2</v>
      </c>
      <c r="M143" s="11">
        <v>4</v>
      </c>
    </row>
    <row r="144" spans="1:13" ht="16.149999999999999" customHeight="1">
      <c r="A144" s="6">
        <f t="shared" si="3"/>
        <v>144</v>
      </c>
      <c r="B144" s="7" t="s">
        <v>0</v>
      </c>
      <c r="C144" s="1443">
        <v>144</v>
      </c>
      <c r="D144" s="1746" t="s">
        <v>1175</v>
      </c>
      <c r="E144" s="1745" t="s">
        <v>1187</v>
      </c>
      <c r="F144" s="1745" t="s">
        <v>2</v>
      </c>
      <c r="G144" s="1745" t="s">
        <v>782</v>
      </c>
      <c r="H144" s="514" t="s">
        <v>824</v>
      </c>
      <c r="I144" s="515" t="s">
        <v>1216</v>
      </c>
      <c r="J144" s="517">
        <v>0.80208333333333337</v>
      </c>
      <c r="K144" s="9">
        <v>5</v>
      </c>
      <c r="L144" s="10" t="s">
        <v>2</v>
      </c>
      <c r="M144" s="11">
        <v>5</v>
      </c>
    </row>
    <row r="145" spans="1:13" ht="16.149999999999999" customHeight="1">
      <c r="A145" s="6">
        <f t="shared" si="3"/>
        <v>145</v>
      </c>
      <c r="B145" s="7" t="s">
        <v>0</v>
      </c>
      <c r="C145" s="1443">
        <v>145</v>
      </c>
      <c r="D145" s="1716" t="s">
        <v>1174</v>
      </c>
      <c r="E145" s="642" t="s">
        <v>4</v>
      </c>
      <c r="F145" s="642" t="s">
        <v>2</v>
      </c>
      <c r="G145" s="642" t="s">
        <v>10</v>
      </c>
      <c r="H145" s="514" t="s">
        <v>824</v>
      </c>
      <c r="I145" s="520" t="s">
        <v>1216</v>
      </c>
      <c r="J145" s="517">
        <v>0.86458333333333337</v>
      </c>
      <c r="K145" s="9">
        <v>10</v>
      </c>
      <c r="L145" s="10" t="s">
        <v>2</v>
      </c>
      <c r="M145" s="11">
        <v>3</v>
      </c>
    </row>
    <row r="146" spans="1:13" ht="16.149999999999999" customHeight="1">
      <c r="A146" s="6">
        <f t="shared" si="3"/>
        <v>146</v>
      </c>
      <c r="B146" s="7" t="s">
        <v>0</v>
      </c>
      <c r="C146" s="1443">
        <v>146</v>
      </c>
      <c r="D146" s="1715" t="s">
        <v>1172</v>
      </c>
      <c r="E146" s="641" t="s">
        <v>746</v>
      </c>
      <c r="F146" s="641" t="s">
        <v>2</v>
      </c>
      <c r="G146" s="641" t="s">
        <v>19</v>
      </c>
      <c r="H146" s="514" t="s">
        <v>822</v>
      </c>
      <c r="I146" s="515" t="s">
        <v>1217</v>
      </c>
      <c r="J146" s="516">
        <v>0.8125</v>
      </c>
      <c r="K146" s="9">
        <v>2</v>
      </c>
      <c r="L146" s="10" t="s">
        <v>2</v>
      </c>
      <c r="M146" s="11">
        <v>4</v>
      </c>
    </row>
    <row r="147" spans="1:13" ht="16.149999999999999" customHeight="1">
      <c r="A147" s="6">
        <f t="shared" si="3"/>
        <v>147</v>
      </c>
      <c r="B147" s="7" t="s">
        <v>0</v>
      </c>
      <c r="C147" s="1443">
        <v>147</v>
      </c>
      <c r="D147" s="1715" t="s">
        <v>1172</v>
      </c>
      <c r="E147" s="641" t="s">
        <v>9</v>
      </c>
      <c r="F147" s="641" t="s">
        <v>2</v>
      </c>
      <c r="G147" s="641" t="s">
        <v>737</v>
      </c>
      <c r="H147" s="514" t="s">
        <v>822</v>
      </c>
      <c r="I147" s="515" t="s">
        <v>1217</v>
      </c>
      <c r="J147" s="516">
        <v>0.875</v>
      </c>
      <c r="K147" s="12">
        <v>9</v>
      </c>
      <c r="L147" s="10" t="s">
        <v>2</v>
      </c>
      <c r="M147" s="13">
        <v>4</v>
      </c>
    </row>
    <row r="148" spans="1:13" ht="16.149999999999999" customHeight="1">
      <c r="A148" s="6">
        <f t="shared" si="3"/>
        <v>148</v>
      </c>
      <c r="B148" s="7" t="s">
        <v>0</v>
      </c>
      <c r="C148" s="1443">
        <v>148</v>
      </c>
      <c r="D148" s="1715" t="s">
        <v>1172</v>
      </c>
      <c r="E148" s="641" t="s">
        <v>20</v>
      </c>
      <c r="F148" s="641" t="s">
        <v>2</v>
      </c>
      <c r="G148" s="641" t="s">
        <v>18</v>
      </c>
      <c r="H148" s="514" t="s">
        <v>824</v>
      </c>
      <c r="I148" s="515" t="s">
        <v>1255</v>
      </c>
      <c r="J148" s="516">
        <v>0.85416666666666663</v>
      </c>
      <c r="K148" s="12">
        <v>0</v>
      </c>
      <c r="L148" s="10" t="s">
        <v>2</v>
      </c>
      <c r="M148" s="11">
        <v>5</v>
      </c>
    </row>
    <row r="149" spans="1:13" ht="16.149999999999999" customHeight="1">
      <c r="A149" s="6">
        <f t="shared" si="3"/>
        <v>149</v>
      </c>
      <c r="B149" s="7" t="s">
        <v>0</v>
      </c>
      <c r="C149" s="1443">
        <v>149</v>
      </c>
      <c r="D149" s="1113" t="s">
        <v>1173</v>
      </c>
      <c r="E149" s="959" t="s">
        <v>3</v>
      </c>
      <c r="F149" s="959" t="s">
        <v>2</v>
      </c>
      <c r="G149" s="959" t="s">
        <v>22</v>
      </c>
      <c r="H149" s="514" t="s">
        <v>822</v>
      </c>
      <c r="I149" s="515" t="s">
        <v>1220</v>
      </c>
      <c r="J149" s="516">
        <v>0.8125</v>
      </c>
      <c r="K149" s="9">
        <v>3</v>
      </c>
      <c r="L149" s="10" t="s">
        <v>2</v>
      </c>
      <c r="M149" s="11">
        <v>3</v>
      </c>
    </row>
    <row r="150" spans="1:13" ht="16.149999999999999" customHeight="1">
      <c r="A150" s="6">
        <f t="shared" si="3"/>
        <v>150</v>
      </c>
      <c r="B150" s="7" t="s">
        <v>0</v>
      </c>
      <c r="C150" s="1443">
        <v>150</v>
      </c>
      <c r="D150" s="1113" t="s">
        <v>1173</v>
      </c>
      <c r="E150" s="959" t="s">
        <v>8</v>
      </c>
      <c r="F150" s="959" t="s">
        <v>2</v>
      </c>
      <c r="G150" s="959" t="s">
        <v>913</v>
      </c>
      <c r="H150" s="514" t="s">
        <v>822</v>
      </c>
      <c r="I150" s="1758" t="s">
        <v>1220</v>
      </c>
      <c r="J150" s="516">
        <v>0.875</v>
      </c>
      <c r="K150" s="9">
        <v>6</v>
      </c>
      <c r="L150" s="10" t="s">
        <v>2</v>
      </c>
      <c r="M150" s="11">
        <v>10</v>
      </c>
    </row>
    <row r="151" spans="1:13" ht="16.149999999999999" customHeight="1">
      <c r="A151" s="6">
        <f t="shared" si="3"/>
        <v>151</v>
      </c>
      <c r="B151" s="7" t="s">
        <v>0</v>
      </c>
      <c r="C151" s="1443">
        <v>151</v>
      </c>
      <c r="D151" s="1715" t="s">
        <v>1172</v>
      </c>
      <c r="E151" s="641" t="s">
        <v>19</v>
      </c>
      <c r="F151" s="641" t="s">
        <v>2</v>
      </c>
      <c r="G151" s="641" t="s">
        <v>737</v>
      </c>
      <c r="H151" s="514" t="s">
        <v>821</v>
      </c>
      <c r="I151" s="515" t="s">
        <v>1289</v>
      </c>
      <c r="J151" s="516" t="s">
        <v>1290</v>
      </c>
      <c r="K151" s="12">
        <v>5</v>
      </c>
      <c r="L151" s="10" t="s">
        <v>2</v>
      </c>
      <c r="M151" s="13">
        <v>0</v>
      </c>
    </row>
    <row r="152" spans="1:13" ht="16.149999999999999" customHeight="1">
      <c r="A152" s="6">
        <f t="shared" si="3"/>
        <v>152</v>
      </c>
      <c r="B152" s="7" t="s">
        <v>0</v>
      </c>
      <c r="C152" s="1443">
        <v>152</v>
      </c>
      <c r="D152" s="1715" t="s">
        <v>1172</v>
      </c>
      <c r="E152" s="641" t="s">
        <v>17</v>
      </c>
      <c r="F152" s="641" t="s">
        <v>2</v>
      </c>
      <c r="G152" s="641" t="s">
        <v>737</v>
      </c>
      <c r="H152" s="514" t="s">
        <v>820</v>
      </c>
      <c r="I152" s="515" t="s">
        <v>1219</v>
      </c>
      <c r="J152" s="516">
        <v>0.80208333333333337</v>
      </c>
      <c r="K152" s="9">
        <v>12</v>
      </c>
      <c r="L152" s="10" t="s">
        <v>2</v>
      </c>
      <c r="M152" s="11">
        <v>3</v>
      </c>
    </row>
    <row r="153" spans="1:13" ht="17.25" customHeight="1">
      <c r="A153" s="6">
        <f t="shared" si="3"/>
        <v>153</v>
      </c>
      <c r="B153" s="7" t="s">
        <v>0</v>
      </c>
      <c r="C153" s="1443">
        <v>153</v>
      </c>
      <c r="D153" s="1746" t="s">
        <v>1175</v>
      </c>
      <c r="E153" s="1745" t="s">
        <v>12</v>
      </c>
      <c r="F153" s="1745" t="s">
        <v>2</v>
      </c>
      <c r="G153" s="1745" t="s">
        <v>14</v>
      </c>
      <c r="H153" s="514" t="s">
        <v>820</v>
      </c>
      <c r="I153" s="515" t="s">
        <v>1219</v>
      </c>
      <c r="J153" s="516">
        <v>0.86458333333333337</v>
      </c>
      <c r="K153" s="12">
        <v>0</v>
      </c>
      <c r="L153" s="10" t="s">
        <v>2</v>
      </c>
      <c r="M153" s="13">
        <v>8</v>
      </c>
    </row>
    <row r="154" spans="1:13" ht="16.149999999999999" customHeight="1">
      <c r="A154" s="6">
        <f t="shared" si="3"/>
        <v>154</v>
      </c>
      <c r="B154" s="7" t="s">
        <v>0</v>
      </c>
      <c r="C154" s="1443">
        <v>154</v>
      </c>
      <c r="D154" s="1113" t="s">
        <v>1173</v>
      </c>
      <c r="E154" s="959" t="s">
        <v>6</v>
      </c>
      <c r="F154" s="959" t="s">
        <v>2</v>
      </c>
      <c r="G154" s="959" t="s">
        <v>16</v>
      </c>
      <c r="H154" s="514" t="s">
        <v>823</v>
      </c>
      <c r="I154" s="520" t="s">
        <v>1210</v>
      </c>
      <c r="J154" s="517">
        <v>0.46875</v>
      </c>
      <c r="K154" s="9">
        <v>2</v>
      </c>
      <c r="L154" s="10" t="s">
        <v>2</v>
      </c>
      <c r="M154" s="11">
        <v>8</v>
      </c>
    </row>
    <row r="155" spans="1:13" ht="16.149999999999999" customHeight="1">
      <c r="A155" s="6">
        <f t="shared" si="3"/>
        <v>155</v>
      </c>
      <c r="B155" s="7" t="s">
        <v>0</v>
      </c>
      <c r="C155" s="1443">
        <v>155</v>
      </c>
      <c r="D155" s="1716" t="s">
        <v>1174</v>
      </c>
      <c r="E155" s="642" t="s">
        <v>11</v>
      </c>
      <c r="F155" s="642" t="s">
        <v>2</v>
      </c>
      <c r="G155" s="642" t="s">
        <v>13</v>
      </c>
      <c r="H155" s="514" t="s">
        <v>823</v>
      </c>
      <c r="I155" s="515" t="s">
        <v>1210</v>
      </c>
      <c r="J155" s="516">
        <v>0.8125</v>
      </c>
      <c r="K155" s="9">
        <v>8</v>
      </c>
      <c r="L155" s="10" t="s">
        <v>2</v>
      </c>
      <c r="M155" s="11">
        <v>5</v>
      </c>
    </row>
    <row r="156" spans="1:13" ht="16.149999999999999" customHeight="1">
      <c r="A156" s="6">
        <f t="shared" si="3"/>
        <v>156</v>
      </c>
      <c r="B156" s="7" t="s">
        <v>0</v>
      </c>
      <c r="C156" s="1443">
        <v>156</v>
      </c>
      <c r="D156" s="1746" t="s">
        <v>1175</v>
      </c>
      <c r="E156" s="1745" t="s">
        <v>1187</v>
      </c>
      <c r="F156" s="1745" t="s">
        <v>2</v>
      </c>
      <c r="G156" s="1745" t="s">
        <v>1188</v>
      </c>
      <c r="H156" s="514" t="s">
        <v>821</v>
      </c>
      <c r="I156" s="520" t="s">
        <v>1221</v>
      </c>
      <c r="J156" s="517">
        <v>0.45833333333333331</v>
      </c>
      <c r="K156" s="12">
        <v>4</v>
      </c>
      <c r="L156" s="10" t="s">
        <v>2</v>
      </c>
      <c r="M156" s="13">
        <v>7</v>
      </c>
    </row>
    <row r="157" spans="1:13" ht="16.149999999999999" customHeight="1">
      <c r="A157" s="6">
        <f t="shared" si="3"/>
        <v>157</v>
      </c>
      <c r="B157" s="7" t="s">
        <v>0</v>
      </c>
      <c r="C157" s="1443">
        <v>157</v>
      </c>
      <c r="D157" s="1716" t="s">
        <v>1174</v>
      </c>
      <c r="E157" s="642" t="s">
        <v>15</v>
      </c>
      <c r="F157" s="642" t="s">
        <v>2</v>
      </c>
      <c r="G157" s="642" t="s">
        <v>4</v>
      </c>
      <c r="H157" s="514" t="s">
        <v>821</v>
      </c>
      <c r="I157" s="520" t="s">
        <v>1221</v>
      </c>
      <c r="J157" s="517">
        <v>0.52083333333333337</v>
      </c>
      <c r="K157" s="12">
        <v>5</v>
      </c>
      <c r="L157" s="10" t="s">
        <v>2</v>
      </c>
      <c r="M157" s="13">
        <v>3</v>
      </c>
    </row>
    <row r="158" spans="1:13" ht="16.149999999999999" customHeight="1">
      <c r="A158" s="6">
        <f t="shared" si="3"/>
        <v>158</v>
      </c>
      <c r="B158" s="7" t="s">
        <v>0</v>
      </c>
      <c r="C158" s="1443">
        <v>158</v>
      </c>
      <c r="D158" s="1715" t="s">
        <v>1172</v>
      </c>
      <c r="E158" s="641" t="s">
        <v>18</v>
      </c>
      <c r="F158" s="641" t="s">
        <v>2</v>
      </c>
      <c r="G158" s="641" t="s">
        <v>19</v>
      </c>
      <c r="H158" s="514" t="s">
        <v>824</v>
      </c>
      <c r="I158" s="515" t="s">
        <v>1226</v>
      </c>
      <c r="J158" s="516">
        <v>0.79166666666666663</v>
      </c>
      <c r="K158" s="9">
        <v>14</v>
      </c>
      <c r="L158" s="10" t="s">
        <v>2</v>
      </c>
      <c r="M158" s="11">
        <v>3</v>
      </c>
    </row>
    <row r="159" spans="1:13" ht="16.149999999999999" customHeight="1">
      <c r="A159" s="6">
        <f t="shared" si="3"/>
        <v>159</v>
      </c>
      <c r="B159" s="7" t="s">
        <v>0</v>
      </c>
      <c r="C159" s="1443">
        <v>159</v>
      </c>
      <c r="D159" s="1715" t="s">
        <v>1172</v>
      </c>
      <c r="E159" s="641" t="s">
        <v>746</v>
      </c>
      <c r="F159" s="641" t="s">
        <v>2</v>
      </c>
      <c r="G159" s="641" t="s">
        <v>9</v>
      </c>
      <c r="H159" s="514" t="s">
        <v>824</v>
      </c>
      <c r="I159" s="515" t="s">
        <v>1226</v>
      </c>
      <c r="J159" s="516">
        <v>0.85416666666666663</v>
      </c>
      <c r="K159" s="9">
        <v>2</v>
      </c>
      <c r="L159" s="10" t="s">
        <v>2</v>
      </c>
      <c r="M159" s="11">
        <v>3</v>
      </c>
    </row>
    <row r="160" spans="1:13" ht="16.149999999999999" customHeight="1">
      <c r="A160" s="6">
        <f t="shared" si="3"/>
        <v>160</v>
      </c>
      <c r="B160" s="7" t="s">
        <v>0</v>
      </c>
      <c r="C160" s="1443">
        <v>160</v>
      </c>
      <c r="D160" s="1746" t="s">
        <v>1175</v>
      </c>
      <c r="E160" s="1745" t="s">
        <v>862</v>
      </c>
      <c r="F160" s="1745" t="s">
        <v>2</v>
      </c>
      <c r="G160" s="1745" t="s">
        <v>782</v>
      </c>
      <c r="H160" s="514" t="s">
        <v>822</v>
      </c>
      <c r="I160" s="515" t="s">
        <v>1227</v>
      </c>
      <c r="J160" s="516">
        <v>0.84375</v>
      </c>
      <c r="K160" s="9">
        <v>1</v>
      </c>
      <c r="L160" s="10" t="s">
        <v>2</v>
      </c>
      <c r="M160" s="11">
        <v>4</v>
      </c>
    </row>
    <row r="161" spans="1:13" ht="16.149999999999999" customHeight="1">
      <c r="A161" s="6">
        <f t="shared" si="3"/>
        <v>161</v>
      </c>
      <c r="B161" s="7" t="s">
        <v>0</v>
      </c>
      <c r="C161" s="1443">
        <v>161</v>
      </c>
      <c r="D161" s="1715" t="s">
        <v>1172</v>
      </c>
      <c r="E161" s="641" t="s">
        <v>746</v>
      </c>
      <c r="F161" s="641" t="s">
        <v>2</v>
      </c>
      <c r="G161" s="641" t="s">
        <v>20</v>
      </c>
      <c r="H161" s="514" t="s">
        <v>1256</v>
      </c>
      <c r="I161" s="515" t="s">
        <v>1257</v>
      </c>
      <c r="J161" s="516" t="s">
        <v>1258</v>
      </c>
      <c r="K161" s="9">
        <v>5</v>
      </c>
      <c r="L161" s="10" t="s">
        <v>2</v>
      </c>
      <c r="M161" s="13">
        <v>1</v>
      </c>
    </row>
    <row r="162" spans="1:13" ht="16.149999999999999" customHeight="1">
      <c r="A162" s="6">
        <f t="shared" si="3"/>
        <v>162</v>
      </c>
      <c r="B162" s="7" t="s">
        <v>0</v>
      </c>
      <c r="C162" s="1443">
        <v>162</v>
      </c>
      <c r="D162" s="1716" t="s">
        <v>1174</v>
      </c>
      <c r="E162" s="642" t="s">
        <v>10</v>
      </c>
      <c r="F162" s="642" t="s">
        <v>2</v>
      </c>
      <c r="G162" s="642" t="s">
        <v>13</v>
      </c>
      <c r="H162" s="514" t="s">
        <v>745</v>
      </c>
      <c r="I162" s="515" t="s">
        <v>1228</v>
      </c>
      <c r="J162" s="516">
        <v>0.86458333333333337</v>
      </c>
      <c r="K162" s="9">
        <v>4</v>
      </c>
      <c r="L162" s="10" t="s">
        <v>2</v>
      </c>
      <c r="M162" s="11">
        <v>6</v>
      </c>
    </row>
    <row r="163" spans="1:13" ht="16.149999999999999" customHeight="1">
      <c r="A163" s="6">
        <f t="shared" si="3"/>
        <v>163</v>
      </c>
      <c r="B163" s="7" t="s">
        <v>0</v>
      </c>
      <c r="C163" s="1443">
        <v>163</v>
      </c>
      <c r="D163" s="1716" t="s">
        <v>1174</v>
      </c>
      <c r="E163" s="642" t="s">
        <v>1</v>
      </c>
      <c r="F163" s="642" t="s">
        <v>2</v>
      </c>
      <c r="G163" s="642" t="s">
        <v>4</v>
      </c>
      <c r="H163" s="514" t="s">
        <v>820</v>
      </c>
      <c r="I163" s="515" t="s">
        <v>1225</v>
      </c>
      <c r="J163" s="516">
        <v>0.79166666666666663</v>
      </c>
      <c r="K163" s="9">
        <v>1</v>
      </c>
      <c r="L163" s="10" t="s">
        <v>2</v>
      </c>
      <c r="M163" s="11">
        <v>1</v>
      </c>
    </row>
    <row r="164" spans="1:13" ht="16.149999999999999" customHeight="1">
      <c r="A164" s="6">
        <f t="shared" si="3"/>
        <v>164</v>
      </c>
      <c r="B164" s="7" t="s">
        <v>0</v>
      </c>
      <c r="C164" s="1443">
        <v>164</v>
      </c>
      <c r="D164" s="1746" t="s">
        <v>1175</v>
      </c>
      <c r="E164" s="1745" t="s">
        <v>14</v>
      </c>
      <c r="F164" s="1745" t="s">
        <v>2</v>
      </c>
      <c r="G164" s="1745" t="s">
        <v>862</v>
      </c>
      <c r="H164" s="514" t="s">
        <v>820</v>
      </c>
      <c r="I164" s="520" t="s">
        <v>1225</v>
      </c>
      <c r="J164" s="517">
        <v>0.85416666666666663</v>
      </c>
      <c r="K164" s="12">
        <v>5</v>
      </c>
      <c r="L164" s="10" t="s">
        <v>2</v>
      </c>
      <c r="M164" s="13">
        <v>4</v>
      </c>
    </row>
    <row r="165" spans="1:13" ht="16.149999999999999" customHeight="1">
      <c r="A165" s="6">
        <f t="shared" si="3"/>
        <v>165</v>
      </c>
      <c r="B165" s="7" t="s">
        <v>0</v>
      </c>
      <c r="C165" s="1443">
        <v>165</v>
      </c>
      <c r="D165" s="1113" t="s">
        <v>1173</v>
      </c>
      <c r="E165" s="959" t="s">
        <v>22</v>
      </c>
      <c r="F165" s="959" t="s">
        <v>2</v>
      </c>
      <c r="G165" s="959" t="s">
        <v>913</v>
      </c>
      <c r="H165" s="514" t="s">
        <v>823</v>
      </c>
      <c r="I165" s="515" t="s">
        <v>1245</v>
      </c>
      <c r="J165" s="516">
        <v>0.80208333333333337</v>
      </c>
      <c r="K165" s="9">
        <v>7</v>
      </c>
      <c r="L165" s="10" t="s">
        <v>2</v>
      </c>
      <c r="M165" s="11">
        <v>3</v>
      </c>
    </row>
    <row r="166" spans="1:13" ht="16.149999999999999" customHeight="1">
      <c r="A166" s="6">
        <f t="shared" si="3"/>
        <v>166</v>
      </c>
      <c r="B166" s="7" t="s">
        <v>0</v>
      </c>
      <c r="C166" s="1443">
        <v>166</v>
      </c>
      <c r="D166" s="1746" t="s">
        <v>1175</v>
      </c>
      <c r="E166" s="1745" t="s">
        <v>819</v>
      </c>
      <c r="F166" s="1745" t="s">
        <v>2</v>
      </c>
      <c r="G166" s="1745" t="s">
        <v>21</v>
      </c>
      <c r="H166" s="514" t="s">
        <v>821</v>
      </c>
      <c r="I166" s="515" t="s">
        <v>1232</v>
      </c>
      <c r="J166" s="516">
        <v>0.52083333333333337</v>
      </c>
      <c r="K166" s="9">
        <v>10</v>
      </c>
      <c r="L166" s="10" t="s">
        <v>2</v>
      </c>
      <c r="M166" s="11">
        <v>2</v>
      </c>
    </row>
    <row r="167" spans="1:13" ht="16.149999999999999" customHeight="1">
      <c r="A167" s="6">
        <f t="shared" si="3"/>
        <v>167</v>
      </c>
      <c r="B167" s="7" t="s">
        <v>0</v>
      </c>
      <c r="C167" s="1443">
        <v>167</v>
      </c>
      <c r="D167" s="1113" t="s">
        <v>1173</v>
      </c>
      <c r="E167" s="959" t="s">
        <v>730</v>
      </c>
      <c r="F167" s="959" t="s">
        <v>2</v>
      </c>
      <c r="G167" s="959" t="s">
        <v>8</v>
      </c>
      <c r="H167" s="514" t="s">
        <v>821</v>
      </c>
      <c r="I167" s="515" t="s">
        <v>1232</v>
      </c>
      <c r="J167" s="516">
        <v>0.63541666666666663</v>
      </c>
      <c r="K167" s="12">
        <v>7</v>
      </c>
      <c r="L167" s="10" t="s">
        <v>2</v>
      </c>
      <c r="M167" s="13">
        <v>2</v>
      </c>
    </row>
    <row r="168" spans="1:13" ht="16.149999999999999" customHeight="1">
      <c r="A168" s="6">
        <f t="shared" si="3"/>
        <v>168</v>
      </c>
      <c r="B168" s="7" t="s">
        <v>0</v>
      </c>
      <c r="C168" s="1443">
        <v>168</v>
      </c>
      <c r="D168" s="1715" t="s">
        <v>1172</v>
      </c>
      <c r="E168" s="641" t="s">
        <v>17</v>
      </c>
      <c r="F168" s="641" t="s">
        <v>2</v>
      </c>
      <c r="G168" s="641" t="s">
        <v>18</v>
      </c>
      <c r="H168" s="514" t="s">
        <v>821</v>
      </c>
      <c r="I168" s="515" t="s">
        <v>1232</v>
      </c>
      <c r="J168" s="516">
        <v>0.75</v>
      </c>
      <c r="K168" s="9">
        <v>4</v>
      </c>
      <c r="L168" s="10" t="s">
        <v>2</v>
      </c>
      <c r="M168" s="11">
        <v>6</v>
      </c>
    </row>
    <row r="169" spans="1:13" ht="16.149999999999999" customHeight="1">
      <c r="A169" s="6">
        <f t="shared" si="3"/>
        <v>169</v>
      </c>
      <c r="B169" s="7" t="s">
        <v>0</v>
      </c>
      <c r="C169" s="1443">
        <v>169</v>
      </c>
      <c r="D169" s="1113" t="s">
        <v>1173</v>
      </c>
      <c r="E169" s="959" t="s">
        <v>913</v>
      </c>
      <c r="F169" s="959" t="s">
        <v>2</v>
      </c>
      <c r="G169" s="959" t="s">
        <v>3</v>
      </c>
      <c r="H169" s="514" t="s">
        <v>824</v>
      </c>
      <c r="I169" s="520" t="s">
        <v>1229</v>
      </c>
      <c r="J169" s="517">
        <v>0.79166666666666663</v>
      </c>
      <c r="K169" s="12">
        <v>8</v>
      </c>
      <c r="L169" s="10" t="s">
        <v>2</v>
      </c>
      <c r="M169" s="13">
        <v>3</v>
      </c>
    </row>
    <row r="170" spans="1:13" ht="16.149999999999999" customHeight="1">
      <c r="A170" s="6">
        <f t="shared" si="3"/>
        <v>170</v>
      </c>
      <c r="B170" s="7" t="s">
        <v>0</v>
      </c>
      <c r="C170" s="1443">
        <v>170</v>
      </c>
      <c r="D170" s="1716" t="s">
        <v>1174</v>
      </c>
      <c r="E170" s="642" t="s">
        <v>5</v>
      </c>
      <c r="F170" s="642" t="s">
        <v>2</v>
      </c>
      <c r="G170" s="642" t="s">
        <v>15</v>
      </c>
      <c r="H170" s="514" t="s">
        <v>824</v>
      </c>
      <c r="I170" s="520" t="s">
        <v>1229</v>
      </c>
      <c r="J170" s="517">
        <v>0.85416666666666663</v>
      </c>
      <c r="K170" s="9">
        <v>2</v>
      </c>
      <c r="L170" s="10" t="s">
        <v>2</v>
      </c>
      <c r="M170" s="11">
        <v>5</v>
      </c>
    </row>
    <row r="171" spans="1:13" ht="16.149999999999999" customHeight="1">
      <c r="A171" s="6">
        <f t="shared" si="3"/>
        <v>171</v>
      </c>
      <c r="B171" s="7" t="s">
        <v>0</v>
      </c>
      <c r="C171" s="1443">
        <v>171</v>
      </c>
      <c r="D171" s="1746" t="s">
        <v>1175</v>
      </c>
      <c r="E171" s="1745" t="s">
        <v>1187</v>
      </c>
      <c r="F171" s="1745" t="s">
        <v>2</v>
      </c>
      <c r="G171" s="1745" t="s">
        <v>862</v>
      </c>
      <c r="H171" s="514" t="s">
        <v>745</v>
      </c>
      <c r="I171" s="515" t="s">
        <v>1253</v>
      </c>
      <c r="J171" s="516">
        <v>0.86458333333333337</v>
      </c>
      <c r="K171" s="9">
        <v>8</v>
      </c>
      <c r="L171" s="10" t="s">
        <v>2</v>
      </c>
      <c r="M171" s="11">
        <v>1</v>
      </c>
    </row>
    <row r="172" spans="1:13" ht="16.149999999999999" customHeight="1">
      <c r="A172" s="6">
        <f t="shared" si="3"/>
        <v>172</v>
      </c>
      <c r="B172" s="7" t="s">
        <v>0</v>
      </c>
      <c r="C172" s="1443">
        <v>172</v>
      </c>
      <c r="D172" s="1716" t="s">
        <v>1174</v>
      </c>
      <c r="E172" s="642" t="s">
        <v>1</v>
      </c>
      <c r="F172" s="642" t="s">
        <v>2</v>
      </c>
      <c r="G172" s="642" t="s">
        <v>5</v>
      </c>
      <c r="H172" s="514" t="s">
        <v>820</v>
      </c>
      <c r="I172" s="515" t="s">
        <v>1254</v>
      </c>
      <c r="J172" s="516">
        <v>0.88541666666666663</v>
      </c>
      <c r="K172" s="9">
        <v>3</v>
      </c>
      <c r="L172" s="10" t="s">
        <v>2</v>
      </c>
      <c r="M172" s="13">
        <v>3</v>
      </c>
    </row>
    <row r="173" spans="1:13" ht="16.149999999999999" customHeight="1">
      <c r="A173" s="6">
        <f t="shared" si="3"/>
        <v>173</v>
      </c>
      <c r="B173" s="7" t="s">
        <v>0</v>
      </c>
      <c r="C173" s="1443">
        <v>173</v>
      </c>
      <c r="D173" s="1113" t="s">
        <v>1173</v>
      </c>
      <c r="E173" s="959" t="s">
        <v>16</v>
      </c>
      <c r="F173" s="959" t="s">
        <v>2</v>
      </c>
      <c r="G173" s="959" t="s">
        <v>8</v>
      </c>
      <c r="H173" s="514" t="s">
        <v>823</v>
      </c>
      <c r="I173" s="515" t="s">
        <v>1235</v>
      </c>
      <c r="J173" s="516">
        <v>0.75</v>
      </c>
      <c r="K173" s="9">
        <v>4</v>
      </c>
      <c r="L173" s="10" t="s">
        <v>2</v>
      </c>
      <c r="M173" s="11">
        <v>3</v>
      </c>
    </row>
    <row r="174" spans="1:13" ht="16.149999999999999" customHeight="1">
      <c r="A174" s="6">
        <f t="shared" si="3"/>
        <v>174</v>
      </c>
      <c r="B174" s="7" t="s">
        <v>0</v>
      </c>
      <c r="C174" s="1443">
        <v>174</v>
      </c>
      <c r="D174" s="1746" t="s">
        <v>1175</v>
      </c>
      <c r="E174" s="1745" t="s">
        <v>21</v>
      </c>
      <c r="F174" s="1745" t="s">
        <v>2</v>
      </c>
      <c r="G174" s="1745" t="s">
        <v>12</v>
      </c>
      <c r="H174" s="514" t="s">
        <v>823</v>
      </c>
      <c r="I174" s="524" t="s">
        <v>1235</v>
      </c>
      <c r="J174" s="516">
        <v>0.8125</v>
      </c>
      <c r="K174" s="9">
        <v>11</v>
      </c>
      <c r="L174" s="10" t="s">
        <v>2</v>
      </c>
      <c r="M174" s="11">
        <v>2</v>
      </c>
    </row>
    <row r="175" spans="1:13" ht="16.149999999999999" customHeight="1">
      <c r="A175" s="6">
        <f t="shared" si="3"/>
        <v>175</v>
      </c>
      <c r="B175" s="7" t="s">
        <v>0</v>
      </c>
      <c r="C175" s="1443">
        <v>175</v>
      </c>
      <c r="D175" s="1746" t="s">
        <v>1175</v>
      </c>
      <c r="E175" s="1745" t="s">
        <v>782</v>
      </c>
      <c r="F175" s="1745" t="s">
        <v>2</v>
      </c>
      <c r="G175" s="1745" t="s">
        <v>819</v>
      </c>
      <c r="H175" s="514" t="s">
        <v>821</v>
      </c>
      <c r="I175" s="515" t="s">
        <v>1230</v>
      </c>
      <c r="J175" s="516">
        <v>0.52083333333333337</v>
      </c>
      <c r="K175" s="9">
        <v>8</v>
      </c>
      <c r="L175" s="10" t="s">
        <v>2</v>
      </c>
      <c r="M175" s="11">
        <v>6</v>
      </c>
    </row>
    <row r="176" spans="1:13" ht="16.149999999999999" customHeight="1">
      <c r="A176" s="6">
        <f t="shared" si="3"/>
        <v>176</v>
      </c>
      <c r="B176" s="7" t="s">
        <v>0</v>
      </c>
      <c r="C176" s="1443">
        <v>176</v>
      </c>
      <c r="D176" s="1715" t="s">
        <v>1172</v>
      </c>
      <c r="E176" s="641" t="s">
        <v>746</v>
      </c>
      <c r="F176" s="641" t="s">
        <v>2</v>
      </c>
      <c r="G176" s="641" t="s">
        <v>17</v>
      </c>
      <c r="H176" s="514" t="s">
        <v>821</v>
      </c>
      <c r="I176" s="515" t="s">
        <v>1230</v>
      </c>
      <c r="J176" s="516">
        <v>0.63541666666666663</v>
      </c>
      <c r="K176" s="9">
        <v>7</v>
      </c>
      <c r="L176" s="10" t="s">
        <v>2</v>
      </c>
      <c r="M176" s="11">
        <v>5</v>
      </c>
    </row>
    <row r="177" spans="1:13" ht="16.149999999999999" customHeight="1">
      <c r="A177" s="6">
        <f t="shared" si="3"/>
        <v>177</v>
      </c>
      <c r="B177" s="7" t="s">
        <v>0</v>
      </c>
      <c r="C177" s="1443">
        <v>177</v>
      </c>
      <c r="D177" s="1113" t="s">
        <v>1173</v>
      </c>
      <c r="E177" s="959" t="s">
        <v>730</v>
      </c>
      <c r="F177" s="959" t="s">
        <v>2</v>
      </c>
      <c r="G177" s="959" t="s">
        <v>22</v>
      </c>
      <c r="H177" s="514" t="s">
        <v>821</v>
      </c>
      <c r="I177" s="515" t="s">
        <v>1230</v>
      </c>
      <c r="J177" s="516">
        <v>0.75</v>
      </c>
      <c r="K177" s="9">
        <v>5</v>
      </c>
      <c r="L177" s="10" t="s">
        <v>2</v>
      </c>
      <c r="M177" s="11">
        <v>2</v>
      </c>
    </row>
    <row r="178" spans="1:13" ht="16.149999999999999" customHeight="1">
      <c r="A178" s="6">
        <f t="shared" si="3"/>
        <v>178</v>
      </c>
      <c r="B178" s="7" t="s">
        <v>0</v>
      </c>
      <c r="C178" s="1443">
        <v>178</v>
      </c>
      <c r="D178" s="1716" t="s">
        <v>1174</v>
      </c>
      <c r="E178" s="642" t="s">
        <v>10</v>
      </c>
      <c r="F178" s="642" t="s">
        <v>2</v>
      </c>
      <c r="G178" s="642" t="s">
        <v>11</v>
      </c>
      <c r="H178" s="514" t="s">
        <v>824</v>
      </c>
      <c r="I178" s="515" t="s">
        <v>1233</v>
      </c>
      <c r="J178" s="516">
        <v>0.79166666666666663</v>
      </c>
      <c r="K178" s="9">
        <v>9</v>
      </c>
      <c r="L178" s="10" t="s">
        <v>2</v>
      </c>
      <c r="M178" s="11">
        <v>3</v>
      </c>
    </row>
    <row r="179" spans="1:13" ht="16.149999999999999" customHeight="1">
      <c r="A179" s="6">
        <f t="shared" si="3"/>
        <v>179</v>
      </c>
      <c r="B179" s="7" t="s">
        <v>0</v>
      </c>
      <c r="C179" s="1443">
        <v>179</v>
      </c>
      <c r="D179" s="1113" t="s">
        <v>1173</v>
      </c>
      <c r="E179" s="959" t="s">
        <v>6</v>
      </c>
      <c r="F179" s="959" t="s">
        <v>2</v>
      </c>
      <c r="G179" s="959" t="s">
        <v>3</v>
      </c>
      <c r="H179" s="514" t="s">
        <v>824</v>
      </c>
      <c r="I179" s="515" t="s">
        <v>1233</v>
      </c>
      <c r="J179" s="516">
        <v>0.85416666666666663</v>
      </c>
      <c r="K179" s="9">
        <v>1</v>
      </c>
      <c r="L179" s="10" t="s">
        <v>2</v>
      </c>
      <c r="M179" s="11">
        <v>0</v>
      </c>
    </row>
    <row r="180" spans="1:13" ht="16.149999999999999" customHeight="1">
      <c r="A180" s="6">
        <f t="shared" si="3"/>
        <v>180</v>
      </c>
      <c r="B180" s="7" t="s">
        <v>0</v>
      </c>
      <c r="C180" s="1443">
        <v>180</v>
      </c>
      <c r="D180" s="1715" t="s">
        <v>1172</v>
      </c>
      <c r="E180" s="641" t="s">
        <v>20</v>
      </c>
      <c r="F180" s="641" t="s">
        <v>2</v>
      </c>
      <c r="G180" s="641" t="s">
        <v>9</v>
      </c>
      <c r="H180" s="514" t="s">
        <v>822</v>
      </c>
      <c r="I180" s="515" t="s">
        <v>1251</v>
      </c>
      <c r="J180" s="516">
        <v>0.84375</v>
      </c>
      <c r="K180" s="9">
        <v>5</v>
      </c>
      <c r="L180" s="10" t="s">
        <v>2</v>
      </c>
      <c r="M180" s="11">
        <v>8</v>
      </c>
    </row>
    <row r="181" spans="1:13" ht="16.149999999999999" customHeight="1">
      <c r="A181" s="6">
        <f t="shared" si="3"/>
        <v>181</v>
      </c>
      <c r="B181" s="7" t="s">
        <v>0</v>
      </c>
      <c r="C181" s="1443">
        <v>181</v>
      </c>
      <c r="D181" s="1746" t="s">
        <v>1175</v>
      </c>
      <c r="E181" s="1745" t="s">
        <v>21</v>
      </c>
      <c r="F181" s="1745" t="s">
        <v>2</v>
      </c>
      <c r="G181" s="1745" t="s">
        <v>1187</v>
      </c>
      <c r="H181" s="514" t="s">
        <v>745</v>
      </c>
      <c r="I181" s="515" t="s">
        <v>1249</v>
      </c>
      <c r="J181" s="516">
        <v>0.86458333333333337</v>
      </c>
      <c r="K181" s="9">
        <v>1</v>
      </c>
      <c r="L181" s="10" t="s">
        <v>2</v>
      </c>
      <c r="M181" s="11">
        <v>12</v>
      </c>
    </row>
    <row r="182" spans="1:13" ht="16.149999999999999" customHeight="1">
      <c r="A182" s="6">
        <f t="shared" si="3"/>
        <v>182</v>
      </c>
      <c r="B182" s="7" t="s">
        <v>0</v>
      </c>
      <c r="C182" s="1443">
        <v>182</v>
      </c>
      <c r="D182" s="1716" t="s">
        <v>1174</v>
      </c>
      <c r="E182" s="642" t="s">
        <v>11</v>
      </c>
      <c r="F182" s="642" t="s">
        <v>2</v>
      </c>
      <c r="G182" s="642" t="s">
        <v>15</v>
      </c>
      <c r="H182" s="514" t="s">
        <v>820</v>
      </c>
      <c r="I182" s="515" t="s">
        <v>1248</v>
      </c>
      <c r="J182" s="516">
        <v>0.79166666666666663</v>
      </c>
      <c r="K182" s="9">
        <v>5</v>
      </c>
      <c r="L182" s="10" t="s">
        <v>2</v>
      </c>
      <c r="M182" s="11">
        <v>0</v>
      </c>
    </row>
    <row r="183" spans="1:13" ht="16.149999999999999" customHeight="1">
      <c r="A183" s="6">
        <f t="shared" si="3"/>
        <v>183</v>
      </c>
      <c r="B183" s="7" t="s">
        <v>0</v>
      </c>
      <c r="C183" s="1443">
        <v>183</v>
      </c>
      <c r="D183" s="1716" t="s">
        <v>1174</v>
      </c>
      <c r="E183" s="642" t="s">
        <v>4</v>
      </c>
      <c r="F183" s="642" t="s">
        <v>2</v>
      </c>
      <c r="G183" s="642" t="s">
        <v>13</v>
      </c>
      <c r="H183" s="514" t="s">
        <v>820</v>
      </c>
      <c r="I183" s="515" t="s">
        <v>1248</v>
      </c>
      <c r="J183" s="516">
        <v>0.85416666666666663</v>
      </c>
      <c r="K183" s="9">
        <v>3</v>
      </c>
      <c r="L183" s="10" t="s">
        <v>2</v>
      </c>
      <c r="M183" s="11">
        <v>4</v>
      </c>
    </row>
    <row r="184" spans="1:13" ht="16.149999999999999" customHeight="1">
      <c r="A184" s="6">
        <f t="shared" si="3"/>
        <v>184</v>
      </c>
      <c r="B184" s="7" t="s">
        <v>0</v>
      </c>
      <c r="C184" s="1443">
        <v>184</v>
      </c>
      <c r="D184" s="1746" t="s">
        <v>1175</v>
      </c>
      <c r="E184" s="1745" t="s">
        <v>12</v>
      </c>
      <c r="F184" s="1745" t="s">
        <v>2</v>
      </c>
      <c r="G184" s="1745" t="s">
        <v>782</v>
      </c>
      <c r="H184" s="514" t="s">
        <v>823</v>
      </c>
      <c r="I184" s="515" t="s">
        <v>1231</v>
      </c>
      <c r="J184" s="516">
        <v>0.63541666666666663</v>
      </c>
      <c r="K184" s="9">
        <v>3</v>
      </c>
      <c r="L184" s="10" t="s">
        <v>2</v>
      </c>
      <c r="M184" s="11">
        <v>7</v>
      </c>
    </row>
    <row r="185" spans="1:13" ht="16.149999999999999" customHeight="1">
      <c r="A185" s="6">
        <f t="shared" si="3"/>
        <v>185</v>
      </c>
      <c r="B185" s="7" t="s">
        <v>0</v>
      </c>
      <c r="C185" s="1443">
        <v>185</v>
      </c>
      <c r="D185" s="1715" t="s">
        <v>1172</v>
      </c>
      <c r="E185" s="641" t="s">
        <v>17</v>
      </c>
      <c r="F185" s="641" t="s">
        <v>2</v>
      </c>
      <c r="G185" s="641" t="s">
        <v>9</v>
      </c>
      <c r="H185" s="514" t="s">
        <v>823</v>
      </c>
      <c r="I185" s="515" t="s">
        <v>1231</v>
      </c>
      <c r="J185" s="516">
        <v>0.75</v>
      </c>
      <c r="K185" s="9">
        <v>9</v>
      </c>
      <c r="L185" s="10" t="s">
        <v>2</v>
      </c>
      <c r="M185" s="11">
        <v>4</v>
      </c>
    </row>
    <row r="186" spans="1:13" ht="16.149999999999999" customHeight="1">
      <c r="A186" s="6">
        <f t="shared" si="3"/>
        <v>186</v>
      </c>
      <c r="B186" s="7" t="s">
        <v>0</v>
      </c>
      <c r="C186" s="1443">
        <v>186</v>
      </c>
      <c r="D186" s="1113" t="s">
        <v>1173</v>
      </c>
      <c r="E186" s="959" t="s">
        <v>22</v>
      </c>
      <c r="F186" s="959" t="s">
        <v>2</v>
      </c>
      <c r="G186" s="959" t="s">
        <v>8</v>
      </c>
      <c r="H186" s="514" t="s">
        <v>823</v>
      </c>
      <c r="I186" s="515" t="s">
        <v>1231</v>
      </c>
      <c r="J186" s="516">
        <v>0.8125</v>
      </c>
      <c r="K186" s="9">
        <v>9</v>
      </c>
      <c r="L186" s="10" t="s">
        <v>2</v>
      </c>
      <c r="M186" s="11">
        <v>0</v>
      </c>
    </row>
    <row r="187" spans="1:13" ht="16.149999999999999" customHeight="1">
      <c r="A187" s="6">
        <f t="shared" si="3"/>
        <v>187</v>
      </c>
      <c r="B187" s="7" t="s">
        <v>0</v>
      </c>
      <c r="C187" s="1443">
        <v>187</v>
      </c>
      <c r="D187" s="1746" t="s">
        <v>1175</v>
      </c>
      <c r="E187" s="1745" t="s">
        <v>14</v>
      </c>
      <c r="F187" s="1745" t="s">
        <v>2</v>
      </c>
      <c r="G187" s="1745" t="s">
        <v>819</v>
      </c>
      <c r="H187" s="514" t="s">
        <v>821</v>
      </c>
      <c r="I187" s="515" t="s">
        <v>1247</v>
      </c>
      <c r="J187" s="516">
        <v>0.5</v>
      </c>
      <c r="K187" s="9">
        <v>5</v>
      </c>
      <c r="L187" s="10" t="s">
        <v>2</v>
      </c>
      <c r="M187" s="11">
        <v>8</v>
      </c>
    </row>
    <row r="188" spans="1:13" ht="16.149999999999999" customHeight="1">
      <c r="A188" s="6">
        <f t="shared" si="3"/>
        <v>188</v>
      </c>
      <c r="B188" s="7" t="s">
        <v>0</v>
      </c>
      <c r="C188" s="1443">
        <v>188</v>
      </c>
      <c r="D188" s="1113" t="s">
        <v>1173</v>
      </c>
      <c r="E188" s="959" t="s">
        <v>730</v>
      </c>
      <c r="F188" s="959" t="s">
        <v>2</v>
      </c>
      <c r="G188" s="959" t="s">
        <v>6</v>
      </c>
      <c r="H188" s="514" t="s">
        <v>821</v>
      </c>
      <c r="I188" s="515" t="s">
        <v>1247</v>
      </c>
      <c r="J188" s="516">
        <v>0.61458333333333337</v>
      </c>
      <c r="K188" s="9">
        <v>13</v>
      </c>
      <c r="L188" s="10" t="s">
        <v>2</v>
      </c>
      <c r="M188" s="11">
        <v>5</v>
      </c>
    </row>
    <row r="189" spans="1:13" ht="16.149999999999999" customHeight="1">
      <c r="A189" s="6">
        <f t="shared" si="3"/>
        <v>189</v>
      </c>
      <c r="B189" s="7" t="s">
        <v>0</v>
      </c>
      <c r="C189" s="1443">
        <v>189</v>
      </c>
      <c r="D189" s="1715" t="s">
        <v>1172</v>
      </c>
      <c r="E189" s="641" t="s">
        <v>18</v>
      </c>
      <c r="F189" s="641" t="s">
        <v>2</v>
      </c>
      <c r="G189" s="641" t="s">
        <v>737</v>
      </c>
      <c r="H189" s="514" t="s">
        <v>824</v>
      </c>
      <c r="I189" s="515" t="s">
        <v>1234</v>
      </c>
      <c r="J189" s="516">
        <v>0.79166666666666663</v>
      </c>
      <c r="K189" s="12">
        <v>8</v>
      </c>
      <c r="L189" s="10" t="s">
        <v>2</v>
      </c>
      <c r="M189" s="13">
        <v>4</v>
      </c>
    </row>
    <row r="190" spans="1:13" ht="16.149999999999999" customHeight="1">
      <c r="A190" s="6">
        <f t="shared" si="3"/>
        <v>190</v>
      </c>
      <c r="B190" s="7" t="s">
        <v>0</v>
      </c>
      <c r="C190" s="1443">
        <v>190</v>
      </c>
      <c r="D190" s="1113" t="s">
        <v>1173</v>
      </c>
      <c r="E190" s="959" t="s">
        <v>3</v>
      </c>
      <c r="F190" s="959" t="s">
        <v>2</v>
      </c>
      <c r="G190" s="959" t="s">
        <v>16</v>
      </c>
      <c r="H190" s="514" t="s">
        <v>824</v>
      </c>
      <c r="I190" s="515" t="s">
        <v>1234</v>
      </c>
      <c r="J190" s="516">
        <v>0.85416666666666663</v>
      </c>
      <c r="K190" s="9">
        <v>4</v>
      </c>
      <c r="L190" s="10" t="s">
        <v>2</v>
      </c>
      <c r="M190" s="11">
        <v>5</v>
      </c>
    </row>
    <row r="191" spans="1:13" ht="16.149999999999999" customHeight="1">
      <c r="A191" s="6">
        <f t="shared" si="3"/>
        <v>191</v>
      </c>
      <c r="B191" s="7" t="s">
        <v>0</v>
      </c>
      <c r="C191" s="1443">
        <v>191</v>
      </c>
      <c r="D191" s="1715" t="s">
        <v>1172</v>
      </c>
      <c r="E191" s="641" t="s">
        <v>19</v>
      </c>
      <c r="F191" s="641" t="s">
        <v>2</v>
      </c>
      <c r="G191" s="641" t="s">
        <v>20</v>
      </c>
      <c r="H191" s="514" t="s">
        <v>822</v>
      </c>
      <c r="I191" s="518" t="s">
        <v>1246</v>
      </c>
      <c r="J191" s="516">
        <v>0.84375</v>
      </c>
      <c r="K191" s="9">
        <v>9</v>
      </c>
      <c r="L191" s="10" t="s">
        <v>2</v>
      </c>
      <c r="M191" s="11">
        <v>3</v>
      </c>
    </row>
    <row r="192" spans="1:13" ht="16.149999999999999" customHeight="1">
      <c r="A192" s="6">
        <f t="shared" si="3"/>
        <v>192</v>
      </c>
      <c r="B192" s="7" t="s">
        <v>0</v>
      </c>
      <c r="C192" s="1443">
        <v>192</v>
      </c>
      <c r="D192" s="1113" t="s">
        <v>1173</v>
      </c>
      <c r="E192" s="959" t="s">
        <v>6</v>
      </c>
      <c r="F192" s="959" t="s">
        <v>2</v>
      </c>
      <c r="G192" s="959" t="s">
        <v>913</v>
      </c>
      <c r="H192" s="514" t="s">
        <v>745</v>
      </c>
      <c r="I192" s="1758" t="s">
        <v>1252</v>
      </c>
      <c r="J192" s="516">
        <v>0.86458333333333337</v>
      </c>
      <c r="K192" s="9">
        <v>4</v>
      </c>
      <c r="L192" s="10" t="s">
        <v>2</v>
      </c>
      <c r="M192" s="11">
        <v>0</v>
      </c>
    </row>
    <row r="193" spans="1:13" ht="16.149999999999999" customHeight="1">
      <c r="A193" s="6">
        <f t="shared" si="3"/>
        <v>193</v>
      </c>
      <c r="B193" s="7" t="s">
        <v>0</v>
      </c>
      <c r="C193" s="1443">
        <v>193</v>
      </c>
      <c r="D193" s="1716" t="s">
        <v>1174</v>
      </c>
      <c r="E193" s="642" t="s">
        <v>13</v>
      </c>
      <c r="F193" s="642" t="s">
        <v>2</v>
      </c>
      <c r="G193" s="642" t="s">
        <v>1</v>
      </c>
      <c r="H193" s="514" t="s">
        <v>820</v>
      </c>
      <c r="I193" s="515" t="s">
        <v>1236</v>
      </c>
      <c r="J193" s="516">
        <v>0.79166666666666663</v>
      </c>
      <c r="K193" s="9">
        <v>5</v>
      </c>
      <c r="L193" s="10" t="s">
        <v>2</v>
      </c>
      <c r="M193" s="11">
        <v>7</v>
      </c>
    </row>
    <row r="194" spans="1:13" ht="16.149999999999999" customHeight="1">
      <c r="A194" s="6">
        <f t="shared" ref="A194:A257" si="4">C194</f>
        <v>194</v>
      </c>
      <c r="B194" s="7" t="s">
        <v>0</v>
      </c>
      <c r="C194" s="1443">
        <v>194</v>
      </c>
      <c r="D194" s="1716" t="s">
        <v>1174</v>
      </c>
      <c r="E194" s="642" t="s">
        <v>5</v>
      </c>
      <c r="F194" s="642" t="s">
        <v>2</v>
      </c>
      <c r="G194" s="642" t="s">
        <v>10</v>
      </c>
      <c r="H194" s="514" t="s">
        <v>820</v>
      </c>
      <c r="I194" s="520" t="s">
        <v>1236</v>
      </c>
      <c r="J194" s="517">
        <v>0.85416666666666663</v>
      </c>
      <c r="K194" s="9">
        <v>4</v>
      </c>
      <c r="L194" s="10" t="s">
        <v>2</v>
      </c>
      <c r="M194" s="11">
        <v>7</v>
      </c>
    </row>
    <row r="195" spans="1:13" ht="16.149999999999999" customHeight="1">
      <c r="A195" s="6">
        <f t="shared" si="4"/>
        <v>195</v>
      </c>
      <c r="B195" s="7" t="s">
        <v>0</v>
      </c>
      <c r="C195" s="1443">
        <v>195</v>
      </c>
      <c r="D195" s="1746" t="s">
        <v>1175</v>
      </c>
      <c r="E195" s="1745" t="s">
        <v>14</v>
      </c>
      <c r="F195" s="1745" t="s">
        <v>2</v>
      </c>
      <c r="G195" s="1745" t="s">
        <v>21</v>
      </c>
      <c r="H195" s="514" t="s">
        <v>823</v>
      </c>
      <c r="I195" s="520" t="s">
        <v>1250</v>
      </c>
      <c r="J195" s="517">
        <v>0.80208333333333337</v>
      </c>
      <c r="K195" s="12">
        <v>4</v>
      </c>
      <c r="L195" s="10" t="s">
        <v>2</v>
      </c>
      <c r="M195" s="13">
        <v>14</v>
      </c>
    </row>
    <row r="196" spans="1:13" ht="16.149999999999999" customHeight="1">
      <c r="A196" s="6">
        <f t="shared" si="4"/>
        <v>196</v>
      </c>
      <c r="B196" s="7" t="s">
        <v>0</v>
      </c>
      <c r="C196" s="1443">
        <v>196</v>
      </c>
      <c r="D196" s="1836" t="s">
        <v>1174</v>
      </c>
      <c r="E196" s="642" t="s">
        <v>4</v>
      </c>
      <c r="F196" s="642" t="s">
        <v>2</v>
      </c>
      <c r="G196" s="642" t="s">
        <v>11</v>
      </c>
      <c r="H196" s="528" t="s">
        <v>821</v>
      </c>
      <c r="I196" s="515" t="s">
        <v>1259</v>
      </c>
      <c r="J196" s="516">
        <v>0.61458333333333337</v>
      </c>
      <c r="K196" s="9">
        <v>6</v>
      </c>
      <c r="L196" s="10" t="s">
        <v>2</v>
      </c>
      <c r="M196" s="11">
        <v>3</v>
      </c>
    </row>
    <row r="197" spans="1:13" ht="16.149999999999999" customHeight="1">
      <c r="A197" s="6">
        <f t="shared" si="4"/>
        <v>197</v>
      </c>
      <c r="B197" s="1800" t="s">
        <v>0</v>
      </c>
      <c r="C197" s="1443">
        <v>197</v>
      </c>
      <c r="D197" s="1816" t="s">
        <v>1272</v>
      </c>
      <c r="E197" s="1817" t="s">
        <v>12</v>
      </c>
      <c r="F197" s="1817" t="s">
        <v>2</v>
      </c>
      <c r="G197" s="1817" t="s">
        <v>862</v>
      </c>
      <c r="H197" s="1806" t="s">
        <v>1273</v>
      </c>
      <c r="I197" s="1802" t="s">
        <v>1259</v>
      </c>
      <c r="J197" s="516">
        <v>0.72916666666666663</v>
      </c>
      <c r="K197" s="9">
        <v>6</v>
      </c>
      <c r="L197" s="10" t="s">
        <v>2</v>
      </c>
      <c r="M197" s="11">
        <v>6</v>
      </c>
    </row>
    <row r="198" spans="1:13" ht="16.149999999999999" customHeight="1">
      <c r="A198" s="6">
        <f t="shared" si="4"/>
        <v>198</v>
      </c>
      <c r="B198" s="1800" t="s">
        <v>0</v>
      </c>
      <c r="C198" s="1443">
        <v>198</v>
      </c>
      <c r="D198" s="1813" t="s">
        <v>1271</v>
      </c>
      <c r="E198" s="1813" t="s">
        <v>3</v>
      </c>
      <c r="F198" s="1813" t="s">
        <v>2</v>
      </c>
      <c r="G198" s="1813" t="s">
        <v>1276</v>
      </c>
      <c r="H198" s="1808" t="s">
        <v>824</v>
      </c>
      <c r="I198" s="1802" t="s">
        <v>1274</v>
      </c>
      <c r="J198" s="516">
        <v>0.79166666666666663</v>
      </c>
      <c r="K198" s="9">
        <v>8</v>
      </c>
      <c r="L198" s="10" t="s">
        <v>2</v>
      </c>
      <c r="M198" s="11">
        <v>4</v>
      </c>
    </row>
    <row r="199" spans="1:13" ht="16.149999999999999" customHeight="1">
      <c r="A199" s="6">
        <f t="shared" si="4"/>
        <v>199</v>
      </c>
      <c r="B199" s="1800" t="s">
        <v>0</v>
      </c>
      <c r="C199" s="1443">
        <v>199</v>
      </c>
      <c r="D199" s="1814" t="s">
        <v>939</v>
      </c>
      <c r="E199" s="1815" t="s">
        <v>1275</v>
      </c>
      <c r="F199" s="1815" t="s">
        <v>2</v>
      </c>
      <c r="G199" s="1815" t="s">
        <v>819</v>
      </c>
      <c r="H199" s="1806" t="s">
        <v>824</v>
      </c>
      <c r="I199" s="1802" t="s">
        <v>1274</v>
      </c>
      <c r="J199" s="516">
        <v>0.85416666666666663</v>
      </c>
      <c r="K199" s="9">
        <v>2</v>
      </c>
      <c r="L199" s="10" t="s">
        <v>2</v>
      </c>
      <c r="M199" s="11">
        <v>5</v>
      </c>
    </row>
    <row r="200" spans="1:13" ht="16.149999999999999" customHeight="1">
      <c r="A200" s="6">
        <f t="shared" si="4"/>
        <v>200</v>
      </c>
      <c r="B200" s="1800" t="s">
        <v>0</v>
      </c>
      <c r="C200" s="1443">
        <v>200</v>
      </c>
      <c r="D200" s="1818" t="s">
        <v>905</v>
      </c>
      <c r="E200" s="1818" t="s">
        <v>9</v>
      </c>
      <c r="F200" s="1818" t="s">
        <v>2</v>
      </c>
      <c r="G200" s="1818" t="s">
        <v>19</v>
      </c>
      <c r="H200" s="1806" t="s">
        <v>822</v>
      </c>
      <c r="I200" s="1802" t="s">
        <v>1279</v>
      </c>
      <c r="J200" s="516">
        <v>0.84375</v>
      </c>
      <c r="K200" s="9">
        <v>3</v>
      </c>
      <c r="L200" s="10" t="s">
        <v>2</v>
      </c>
      <c r="M200" s="11">
        <v>5</v>
      </c>
    </row>
    <row r="201" spans="1:13" ht="16.149999999999999" customHeight="1">
      <c r="A201" s="6">
        <f t="shared" si="4"/>
        <v>201</v>
      </c>
      <c r="B201" s="1800" t="s">
        <v>0</v>
      </c>
      <c r="C201" s="1443">
        <v>201</v>
      </c>
      <c r="D201" s="1809" t="s">
        <v>931</v>
      </c>
      <c r="E201" s="1810" t="s">
        <v>737</v>
      </c>
      <c r="F201" s="1810" t="s">
        <v>2</v>
      </c>
      <c r="G201" s="1810" t="s">
        <v>16</v>
      </c>
      <c r="H201" s="1806" t="s">
        <v>745</v>
      </c>
      <c r="I201" s="1802" t="s">
        <v>1280</v>
      </c>
      <c r="J201" s="516">
        <v>0.86458333333333337</v>
      </c>
      <c r="K201" s="9">
        <v>3</v>
      </c>
      <c r="L201" s="10" t="s">
        <v>2</v>
      </c>
      <c r="M201" s="11">
        <v>5</v>
      </c>
    </row>
    <row r="202" spans="1:13" ht="16.149999999999999" customHeight="1">
      <c r="A202" s="6">
        <f t="shared" si="4"/>
        <v>202</v>
      </c>
      <c r="B202" s="1800" t="s">
        <v>0</v>
      </c>
      <c r="C202" s="1443">
        <v>202</v>
      </c>
      <c r="D202" s="1816" t="s">
        <v>1272</v>
      </c>
      <c r="E202" s="1817" t="s">
        <v>21</v>
      </c>
      <c r="F202" s="1817" t="s">
        <v>2</v>
      </c>
      <c r="G202" s="1817" t="s">
        <v>12</v>
      </c>
      <c r="H202" s="1806" t="s">
        <v>820</v>
      </c>
      <c r="I202" s="1802" t="s">
        <v>1281</v>
      </c>
      <c r="J202" s="516">
        <v>0.72916666666666663</v>
      </c>
      <c r="K202" s="9">
        <v>4</v>
      </c>
      <c r="L202" s="10" t="s">
        <v>2</v>
      </c>
      <c r="M202" s="11">
        <v>4</v>
      </c>
    </row>
    <row r="203" spans="1:13" ht="16.149999999999999" customHeight="1">
      <c r="A203" s="6">
        <f t="shared" si="4"/>
        <v>203</v>
      </c>
      <c r="B203" s="1800" t="s">
        <v>0</v>
      </c>
      <c r="C203" s="1443">
        <v>203</v>
      </c>
      <c r="D203" s="1816" t="s">
        <v>1272</v>
      </c>
      <c r="E203" s="1817" t="s">
        <v>862</v>
      </c>
      <c r="F203" s="1817" t="s">
        <v>2</v>
      </c>
      <c r="G203" s="1817" t="s">
        <v>14</v>
      </c>
      <c r="H203" s="1806" t="s">
        <v>820</v>
      </c>
      <c r="I203" s="1802" t="s">
        <v>1281</v>
      </c>
      <c r="J203" s="516">
        <v>0.79166666666666663</v>
      </c>
      <c r="K203" s="9">
        <v>3</v>
      </c>
      <c r="L203" s="10" t="s">
        <v>2</v>
      </c>
      <c r="M203" s="11">
        <v>11</v>
      </c>
    </row>
    <row r="204" spans="1:13" ht="16.149999999999999" customHeight="1">
      <c r="A204" s="6">
        <f t="shared" si="4"/>
        <v>204</v>
      </c>
      <c r="B204" s="1800" t="s">
        <v>0</v>
      </c>
      <c r="C204" s="1443">
        <v>204</v>
      </c>
      <c r="D204" s="1807" t="s">
        <v>907</v>
      </c>
      <c r="E204" s="1807" t="s">
        <v>22</v>
      </c>
      <c r="F204" s="1807" t="s">
        <v>2</v>
      </c>
      <c r="G204" s="1807" t="s">
        <v>730</v>
      </c>
      <c r="H204" s="1808" t="s">
        <v>820</v>
      </c>
      <c r="I204" s="1802" t="s">
        <v>1281</v>
      </c>
      <c r="J204" s="516">
        <v>0.85416666666666663</v>
      </c>
      <c r="K204" s="9">
        <v>4</v>
      </c>
      <c r="L204" s="10" t="s">
        <v>2</v>
      </c>
      <c r="M204" s="11">
        <v>1</v>
      </c>
    </row>
    <row r="205" spans="1:13" ht="16.149999999999999" customHeight="1">
      <c r="A205" s="6">
        <f t="shared" si="4"/>
        <v>205</v>
      </c>
      <c r="B205" s="1800" t="s">
        <v>0</v>
      </c>
      <c r="C205" s="1443">
        <v>205</v>
      </c>
      <c r="D205" s="1811" t="s">
        <v>932</v>
      </c>
      <c r="E205" s="1812" t="s">
        <v>1286</v>
      </c>
      <c r="F205" s="1812" t="s">
        <v>2</v>
      </c>
      <c r="G205" s="1812" t="s">
        <v>8</v>
      </c>
      <c r="H205" s="1806" t="s">
        <v>823</v>
      </c>
      <c r="I205" s="1802" t="s">
        <v>1282</v>
      </c>
      <c r="J205" s="516">
        <v>0.45833333333333331</v>
      </c>
      <c r="K205" s="9">
        <v>7</v>
      </c>
      <c r="L205" s="10" t="s">
        <v>2</v>
      </c>
      <c r="M205" s="11">
        <v>1</v>
      </c>
    </row>
    <row r="206" spans="1:13" ht="16.149999999999999" customHeight="1">
      <c r="A206" s="6">
        <f t="shared" si="4"/>
        <v>206</v>
      </c>
      <c r="B206" s="1800" t="s">
        <v>0</v>
      </c>
      <c r="C206" s="1443">
        <v>206</v>
      </c>
      <c r="D206" s="1809" t="s">
        <v>931</v>
      </c>
      <c r="E206" s="1810" t="s">
        <v>16</v>
      </c>
      <c r="F206" s="1810" t="s">
        <v>2</v>
      </c>
      <c r="G206" s="1810" t="s">
        <v>1285</v>
      </c>
      <c r="H206" s="1806" t="s">
        <v>823</v>
      </c>
      <c r="I206" s="1802" t="s">
        <v>1282</v>
      </c>
      <c r="J206" s="516">
        <v>0.52083333333333337</v>
      </c>
      <c r="K206" s="9">
        <v>5</v>
      </c>
      <c r="L206" s="10" t="s">
        <v>2</v>
      </c>
      <c r="M206" s="11">
        <v>2</v>
      </c>
    </row>
    <row r="207" spans="1:13" ht="16.149999999999999" customHeight="1">
      <c r="A207" s="6">
        <f t="shared" si="4"/>
        <v>207</v>
      </c>
      <c r="B207" s="1800" t="s">
        <v>0</v>
      </c>
      <c r="C207" s="1870">
        <v>207</v>
      </c>
      <c r="D207" s="1814" t="s">
        <v>939</v>
      </c>
      <c r="E207" s="1815" t="s">
        <v>1187</v>
      </c>
      <c r="F207" s="1815" t="s">
        <v>2</v>
      </c>
      <c r="G207" s="1815" t="s">
        <v>4</v>
      </c>
      <c r="H207" s="1806" t="s">
        <v>823</v>
      </c>
      <c r="I207" s="1802" t="s">
        <v>1282</v>
      </c>
      <c r="J207" s="516">
        <v>0.63541666666666663</v>
      </c>
      <c r="K207" s="9">
        <v>5</v>
      </c>
      <c r="L207" s="10" t="s">
        <v>2</v>
      </c>
      <c r="M207" s="11">
        <v>2</v>
      </c>
    </row>
    <row r="208" spans="1:13" ht="16.149999999999999" customHeight="1">
      <c r="A208" s="6">
        <f t="shared" si="4"/>
        <v>208</v>
      </c>
      <c r="B208" s="1800" t="s">
        <v>0</v>
      </c>
      <c r="C208" s="1870">
        <v>208</v>
      </c>
      <c r="D208" s="1811" t="s">
        <v>932</v>
      </c>
      <c r="E208" s="1812" t="s">
        <v>13</v>
      </c>
      <c r="F208" s="1812" t="s">
        <v>2</v>
      </c>
      <c r="G208" s="1812" t="s">
        <v>15</v>
      </c>
      <c r="H208" s="1806" t="s">
        <v>823</v>
      </c>
      <c r="I208" s="1802" t="s">
        <v>1282</v>
      </c>
      <c r="J208" s="516">
        <v>0.80208333333333337</v>
      </c>
      <c r="K208" s="9">
        <v>10</v>
      </c>
      <c r="L208" s="10" t="s">
        <v>2</v>
      </c>
      <c r="M208" s="11">
        <v>4</v>
      </c>
    </row>
    <row r="209" spans="1:13" ht="16.149999999999999" customHeight="1">
      <c r="A209" s="6">
        <f t="shared" si="4"/>
        <v>209</v>
      </c>
      <c r="B209" s="1800" t="s">
        <v>0</v>
      </c>
      <c r="C209" s="1871">
        <v>209</v>
      </c>
      <c r="D209" s="1814" t="s">
        <v>939</v>
      </c>
      <c r="E209" s="1815" t="s">
        <v>819</v>
      </c>
      <c r="F209" s="1815" t="s">
        <v>2</v>
      </c>
      <c r="G209" s="1815" t="s">
        <v>11</v>
      </c>
      <c r="H209" s="1806" t="s">
        <v>821</v>
      </c>
      <c r="I209" s="1802" t="s">
        <v>1291</v>
      </c>
      <c r="J209" s="516">
        <v>0.5</v>
      </c>
      <c r="K209" s="9">
        <v>3</v>
      </c>
      <c r="L209" s="10" t="s">
        <v>2</v>
      </c>
      <c r="M209" s="11">
        <v>7</v>
      </c>
    </row>
    <row r="210" spans="1:13" ht="16.149999999999999" customHeight="1">
      <c r="A210" s="6">
        <f t="shared" si="4"/>
        <v>210</v>
      </c>
      <c r="B210" s="1800" t="s">
        <v>0</v>
      </c>
      <c r="C210" s="1871">
        <v>210</v>
      </c>
      <c r="D210" s="1813" t="s">
        <v>1271</v>
      </c>
      <c r="E210" s="1813" t="s">
        <v>782</v>
      </c>
      <c r="F210" s="1813" t="s">
        <v>2</v>
      </c>
      <c r="G210" s="1813" t="s">
        <v>5</v>
      </c>
      <c r="H210" s="1806" t="s">
        <v>821</v>
      </c>
      <c r="I210" s="1802" t="s">
        <v>1291</v>
      </c>
      <c r="J210" s="516">
        <v>0.61458333333333337</v>
      </c>
      <c r="K210" s="9">
        <v>8</v>
      </c>
      <c r="L210" s="10" t="s">
        <v>2</v>
      </c>
      <c r="M210" s="11">
        <v>5</v>
      </c>
    </row>
    <row r="211" spans="1:13" ht="16.149999999999999" customHeight="1">
      <c r="A211" s="6">
        <f t="shared" si="4"/>
        <v>211</v>
      </c>
      <c r="B211" s="1800" t="s">
        <v>0</v>
      </c>
      <c r="C211" s="1871">
        <v>211</v>
      </c>
      <c r="D211" s="1813" t="s">
        <v>1271</v>
      </c>
      <c r="E211" s="1813" t="s">
        <v>3</v>
      </c>
      <c r="F211" s="1813" t="s">
        <v>2</v>
      </c>
      <c r="G211" s="1813" t="s">
        <v>10</v>
      </c>
      <c r="H211" s="1806" t="s">
        <v>824</v>
      </c>
      <c r="I211" s="1802" t="s">
        <v>1283</v>
      </c>
      <c r="J211" s="516">
        <v>0.79166666666666663</v>
      </c>
      <c r="K211" s="9">
        <v>4</v>
      </c>
      <c r="L211" s="10" t="s">
        <v>2</v>
      </c>
      <c r="M211" s="11">
        <v>3</v>
      </c>
    </row>
    <row r="212" spans="1:13" ht="16.149999999999999" customHeight="1">
      <c r="A212" s="6">
        <f t="shared" si="4"/>
        <v>212</v>
      </c>
      <c r="B212" s="1800" t="s">
        <v>0</v>
      </c>
      <c r="C212" s="1872">
        <v>212</v>
      </c>
      <c r="D212" s="1807" t="s">
        <v>907</v>
      </c>
      <c r="E212" s="1807" t="s">
        <v>746</v>
      </c>
      <c r="F212" s="1807" t="s">
        <v>2</v>
      </c>
      <c r="G212" s="1807" t="s">
        <v>20</v>
      </c>
      <c r="H212" s="1806" t="s">
        <v>824</v>
      </c>
      <c r="I212" s="1802" t="s">
        <v>1283</v>
      </c>
      <c r="J212" s="516">
        <v>0.85416666666666663</v>
      </c>
      <c r="K212" s="9">
        <v>9</v>
      </c>
      <c r="L212" s="10" t="s">
        <v>2</v>
      </c>
      <c r="M212" s="11">
        <v>4</v>
      </c>
    </row>
    <row r="213" spans="1:13" ht="16.149999999999999" customHeight="1">
      <c r="A213" s="6">
        <f t="shared" si="4"/>
        <v>213</v>
      </c>
      <c r="B213" s="1800" t="s">
        <v>0</v>
      </c>
      <c r="C213" s="1871">
        <v>213</v>
      </c>
      <c r="D213" s="1816" t="s">
        <v>1272</v>
      </c>
      <c r="E213" s="1817" t="s">
        <v>862</v>
      </c>
      <c r="F213" s="1817" t="s">
        <v>2</v>
      </c>
      <c r="G213" s="1817" t="s">
        <v>12</v>
      </c>
      <c r="H213" s="1806" t="s">
        <v>822</v>
      </c>
      <c r="I213" s="1802" t="s">
        <v>1293</v>
      </c>
      <c r="J213" s="516">
        <v>0.83333333333333337</v>
      </c>
      <c r="K213" s="9">
        <v>4</v>
      </c>
      <c r="L213" s="10" t="s">
        <v>2</v>
      </c>
      <c r="M213" s="11">
        <v>2</v>
      </c>
    </row>
    <row r="214" spans="1:13" ht="16.149999999999999" customHeight="1">
      <c r="A214" s="6">
        <f t="shared" si="4"/>
        <v>214</v>
      </c>
      <c r="B214" s="1800" t="s">
        <v>0</v>
      </c>
      <c r="C214" s="1871">
        <v>214</v>
      </c>
      <c r="D214" s="1809" t="s">
        <v>931</v>
      </c>
      <c r="E214" s="1810" t="s">
        <v>16</v>
      </c>
      <c r="F214" s="1810" t="s">
        <v>2</v>
      </c>
      <c r="G214" s="1810" t="s">
        <v>737</v>
      </c>
      <c r="H214" s="1806" t="s">
        <v>745</v>
      </c>
      <c r="I214" s="1802" t="s">
        <v>1314</v>
      </c>
      <c r="J214" s="516">
        <v>0.8125</v>
      </c>
      <c r="K214" s="9">
        <v>3</v>
      </c>
      <c r="L214" s="10" t="s">
        <v>2</v>
      </c>
      <c r="M214" s="11">
        <v>5</v>
      </c>
    </row>
    <row r="215" spans="1:13" ht="16.149999999999999" customHeight="1">
      <c r="A215" s="6">
        <f t="shared" si="4"/>
        <v>215</v>
      </c>
      <c r="B215" s="1800" t="s">
        <v>0</v>
      </c>
      <c r="C215" s="1871">
        <v>215</v>
      </c>
      <c r="D215" s="1816" t="s">
        <v>1272</v>
      </c>
      <c r="E215" s="1817" t="s">
        <v>21</v>
      </c>
      <c r="F215" s="1817" t="s">
        <v>2</v>
      </c>
      <c r="G215" s="1817" t="s">
        <v>14</v>
      </c>
      <c r="H215" s="1806" t="s">
        <v>823</v>
      </c>
      <c r="I215" s="1802" t="s">
        <v>1294</v>
      </c>
      <c r="J215" s="516">
        <v>0.75</v>
      </c>
      <c r="K215" s="9">
        <v>6</v>
      </c>
      <c r="L215" s="10" t="s">
        <v>2</v>
      </c>
      <c r="M215" s="11">
        <v>9</v>
      </c>
    </row>
    <row r="216" spans="1:13" ht="16.149999999999999" customHeight="1" thickBot="1">
      <c r="A216" s="6">
        <f t="shared" si="4"/>
        <v>216</v>
      </c>
      <c r="B216" s="1800" t="s">
        <v>0</v>
      </c>
      <c r="C216" s="1871">
        <v>216</v>
      </c>
      <c r="D216" s="1809" t="s">
        <v>931</v>
      </c>
      <c r="E216" s="1810" t="s">
        <v>1285</v>
      </c>
      <c r="F216" s="1810" t="s">
        <v>2</v>
      </c>
      <c r="G216" s="1810" t="s">
        <v>1</v>
      </c>
      <c r="H216" s="1806" t="s">
        <v>821</v>
      </c>
      <c r="I216" s="1804" t="s">
        <v>1313</v>
      </c>
      <c r="J216" s="516">
        <v>0.72916666666666663</v>
      </c>
      <c r="K216" s="9">
        <v>2</v>
      </c>
      <c r="L216" s="10" t="s">
        <v>2</v>
      </c>
      <c r="M216" s="11">
        <v>4</v>
      </c>
    </row>
    <row r="217" spans="1:13" ht="16.149999999999999" customHeight="1">
      <c r="A217" s="6">
        <f t="shared" si="4"/>
        <v>217</v>
      </c>
      <c r="B217" s="1800" t="s">
        <v>0</v>
      </c>
      <c r="C217" s="1871">
        <v>217</v>
      </c>
      <c r="D217" s="1818" t="s">
        <v>905</v>
      </c>
      <c r="E217" s="1818" t="s">
        <v>9</v>
      </c>
      <c r="F217" s="1818" t="s">
        <v>2</v>
      </c>
      <c r="G217" s="1818" t="s">
        <v>18</v>
      </c>
      <c r="H217" s="1806" t="s">
        <v>824</v>
      </c>
      <c r="I217" s="1837" t="s">
        <v>1295</v>
      </c>
      <c r="J217" s="516">
        <v>0.79166666666666663</v>
      </c>
      <c r="K217" s="9">
        <v>0</v>
      </c>
      <c r="L217" s="10" t="s">
        <v>2</v>
      </c>
      <c r="M217" s="11">
        <v>5</v>
      </c>
    </row>
    <row r="218" spans="1:13" ht="16.149999999999999" customHeight="1">
      <c r="A218" s="6">
        <f t="shared" si="4"/>
        <v>218</v>
      </c>
      <c r="B218" s="1800" t="s">
        <v>0</v>
      </c>
      <c r="C218" s="1871">
        <v>218</v>
      </c>
      <c r="D218" s="1807" t="s">
        <v>907</v>
      </c>
      <c r="E218" s="1807" t="s">
        <v>730</v>
      </c>
      <c r="F218" s="1807" t="s">
        <v>2</v>
      </c>
      <c r="G218" s="1807" t="s">
        <v>22</v>
      </c>
      <c r="H218" s="1806" t="s">
        <v>824</v>
      </c>
      <c r="I218" s="1802" t="s">
        <v>1295</v>
      </c>
      <c r="J218" s="516">
        <v>0.85416666666666663</v>
      </c>
      <c r="K218" s="9">
        <v>4</v>
      </c>
      <c r="L218" s="10" t="s">
        <v>2</v>
      </c>
      <c r="M218" s="11">
        <v>4</v>
      </c>
    </row>
    <row r="219" spans="1:13" ht="16.149999999999999" customHeight="1">
      <c r="A219" s="6">
        <f t="shared" si="4"/>
        <v>219</v>
      </c>
      <c r="B219" s="1800" t="s">
        <v>0</v>
      </c>
      <c r="C219" s="1871">
        <v>219</v>
      </c>
      <c r="D219" s="1818" t="s">
        <v>905</v>
      </c>
      <c r="E219" s="1818" t="s">
        <v>17</v>
      </c>
      <c r="F219" s="1818" t="s">
        <v>2</v>
      </c>
      <c r="G219" s="1818" t="s">
        <v>19</v>
      </c>
      <c r="H219" s="1806" t="s">
        <v>822</v>
      </c>
      <c r="I219" s="1802" t="s">
        <v>1297</v>
      </c>
      <c r="J219" s="516">
        <v>0.84375</v>
      </c>
      <c r="K219" s="9">
        <v>2</v>
      </c>
      <c r="L219" s="10" t="s">
        <v>2</v>
      </c>
      <c r="M219" s="11">
        <v>9</v>
      </c>
    </row>
    <row r="220" spans="1:13" ht="16.149999999999999" customHeight="1">
      <c r="A220" s="6">
        <f t="shared" si="4"/>
        <v>220</v>
      </c>
      <c r="B220" s="1800" t="s">
        <v>0</v>
      </c>
      <c r="C220" s="1871">
        <v>220</v>
      </c>
      <c r="D220" s="1811" t="s">
        <v>932</v>
      </c>
      <c r="E220" s="1812" t="s">
        <v>8</v>
      </c>
      <c r="F220" s="1812" t="s">
        <v>2</v>
      </c>
      <c r="G220" s="1812" t="s">
        <v>13</v>
      </c>
      <c r="H220" s="1806" t="s">
        <v>745</v>
      </c>
      <c r="I220" s="1802" t="s">
        <v>1307</v>
      </c>
      <c r="J220" s="516">
        <v>0.85416666666666663</v>
      </c>
      <c r="K220" s="9">
        <v>5</v>
      </c>
      <c r="L220" s="10" t="s">
        <v>2</v>
      </c>
      <c r="M220" s="11">
        <v>2</v>
      </c>
    </row>
    <row r="221" spans="1:13" ht="16.149999999999999" customHeight="1">
      <c r="A221" s="6">
        <f t="shared" si="4"/>
        <v>221</v>
      </c>
      <c r="B221" s="1800" t="s">
        <v>0</v>
      </c>
      <c r="C221" s="1871">
        <v>221</v>
      </c>
      <c r="D221" s="1809" t="s">
        <v>931</v>
      </c>
      <c r="E221" s="1810" t="s">
        <v>1</v>
      </c>
      <c r="F221" s="1810" t="s">
        <v>2</v>
      </c>
      <c r="G221" s="1810" t="s">
        <v>737</v>
      </c>
      <c r="H221" s="1806" t="s">
        <v>820</v>
      </c>
      <c r="I221" s="1802" t="s">
        <v>1298</v>
      </c>
      <c r="J221" s="1874">
        <v>0.79166666666666663</v>
      </c>
      <c r="K221" s="9">
        <v>2</v>
      </c>
      <c r="L221" s="10" t="s">
        <v>2</v>
      </c>
      <c r="M221" s="11">
        <v>3</v>
      </c>
    </row>
    <row r="222" spans="1:13" ht="16.149999999999999" customHeight="1">
      <c r="A222" s="6">
        <f t="shared" si="4"/>
        <v>222</v>
      </c>
      <c r="B222" s="1800" t="s">
        <v>0</v>
      </c>
      <c r="C222" s="1871">
        <v>222</v>
      </c>
      <c r="D222" s="1813" t="s">
        <v>1271</v>
      </c>
      <c r="E222" s="1813" t="s">
        <v>3</v>
      </c>
      <c r="F222" s="1813" t="s">
        <v>2</v>
      </c>
      <c r="G222" s="1813" t="s">
        <v>5</v>
      </c>
      <c r="H222" s="1806" t="s">
        <v>745</v>
      </c>
      <c r="I222" s="1802" t="s">
        <v>1319</v>
      </c>
      <c r="J222" s="516">
        <v>0.79166666666666663</v>
      </c>
      <c r="K222" s="9">
        <v>5</v>
      </c>
      <c r="L222" s="10" t="s">
        <v>2</v>
      </c>
      <c r="M222" s="11">
        <v>0</v>
      </c>
    </row>
    <row r="223" spans="1:13" ht="16.149999999999999" customHeight="1">
      <c r="A223" s="6">
        <f t="shared" si="4"/>
        <v>223</v>
      </c>
      <c r="B223" s="1800" t="s">
        <v>0</v>
      </c>
      <c r="C223" s="1871">
        <v>223</v>
      </c>
      <c r="D223" s="1814" t="s">
        <v>939</v>
      </c>
      <c r="E223" s="1815" t="s">
        <v>4</v>
      </c>
      <c r="F223" s="1815" t="s">
        <v>2</v>
      </c>
      <c r="G223" s="1815" t="s">
        <v>11</v>
      </c>
      <c r="H223" s="1869" t="s">
        <v>821</v>
      </c>
      <c r="I223" s="1802" t="s">
        <v>1315</v>
      </c>
      <c r="J223" s="516">
        <v>0.63541666666666663</v>
      </c>
      <c r="K223" s="9">
        <v>5</v>
      </c>
      <c r="L223" s="10" t="s">
        <v>2</v>
      </c>
      <c r="M223" s="11">
        <v>5</v>
      </c>
    </row>
    <row r="224" spans="1:13" ht="16.149999999999999" customHeight="1">
      <c r="A224" s="6">
        <f t="shared" si="4"/>
        <v>224</v>
      </c>
      <c r="B224" s="1800" t="s">
        <v>0</v>
      </c>
      <c r="C224" s="1871">
        <v>224</v>
      </c>
      <c r="D224" s="1807" t="s">
        <v>907</v>
      </c>
      <c r="E224" s="1807" t="s">
        <v>730</v>
      </c>
      <c r="F224" s="1807" t="s">
        <v>2</v>
      </c>
      <c r="G224" s="1807" t="s">
        <v>746</v>
      </c>
      <c r="H224" s="1806" t="s">
        <v>821</v>
      </c>
      <c r="I224" s="1802" t="s">
        <v>1315</v>
      </c>
      <c r="J224" s="516">
        <v>0.75</v>
      </c>
      <c r="K224" s="9">
        <v>3</v>
      </c>
      <c r="L224" s="10" t="s">
        <v>2</v>
      </c>
      <c r="M224" s="11">
        <v>8</v>
      </c>
    </row>
    <row r="225" spans="1:13" ht="16.149999999999999" customHeight="1">
      <c r="A225" s="6">
        <f t="shared" si="4"/>
        <v>225</v>
      </c>
      <c r="B225" s="1800" t="s">
        <v>0</v>
      </c>
      <c r="C225" s="1871">
        <v>225</v>
      </c>
      <c r="D225" s="1818" t="s">
        <v>905</v>
      </c>
      <c r="E225" s="1818" t="s">
        <v>17</v>
      </c>
      <c r="F225" s="1818" t="s">
        <v>2</v>
      </c>
      <c r="G225" s="1818" t="s">
        <v>18</v>
      </c>
      <c r="H225" s="1806" t="s">
        <v>824</v>
      </c>
      <c r="I225" s="1802" t="s">
        <v>1306</v>
      </c>
      <c r="J225" s="516">
        <v>0.79166666666666663</v>
      </c>
      <c r="K225" s="9">
        <v>4</v>
      </c>
      <c r="L225" s="10" t="s">
        <v>2</v>
      </c>
      <c r="M225" s="11">
        <v>11</v>
      </c>
    </row>
    <row r="226" spans="1:13" ht="16.149999999999999" customHeight="1">
      <c r="A226" s="6">
        <f t="shared" si="4"/>
        <v>226</v>
      </c>
      <c r="B226" s="1800" t="s">
        <v>0</v>
      </c>
      <c r="C226" s="1871">
        <v>226</v>
      </c>
      <c r="D226" s="1814" t="s">
        <v>939</v>
      </c>
      <c r="E226" s="1815" t="s">
        <v>819</v>
      </c>
      <c r="F226" s="1815" t="s">
        <v>2</v>
      </c>
      <c r="G226" s="1815" t="s">
        <v>1275</v>
      </c>
      <c r="H226" s="1806" t="s">
        <v>824</v>
      </c>
      <c r="I226" s="1802" t="s">
        <v>1306</v>
      </c>
      <c r="J226" s="516">
        <v>0.85416666666666663</v>
      </c>
      <c r="K226" s="9">
        <v>3</v>
      </c>
      <c r="L226" s="10" t="s">
        <v>2</v>
      </c>
      <c r="M226" s="11">
        <v>11</v>
      </c>
    </row>
    <row r="227" spans="1:13" ht="16.149999999999999" customHeight="1">
      <c r="A227" s="6">
        <f t="shared" si="4"/>
        <v>227</v>
      </c>
      <c r="B227" s="1800" t="s">
        <v>0</v>
      </c>
      <c r="C227" s="1871">
        <v>227</v>
      </c>
      <c r="D227" s="1807" t="s">
        <v>907</v>
      </c>
      <c r="E227" s="1807" t="s">
        <v>22</v>
      </c>
      <c r="F227" s="1807" t="s">
        <v>2</v>
      </c>
      <c r="G227" s="1807" t="s">
        <v>20</v>
      </c>
      <c r="H227" s="1806" t="s">
        <v>822</v>
      </c>
      <c r="I227" s="1802" t="s">
        <v>1316</v>
      </c>
      <c r="J227" s="516">
        <v>0.84375</v>
      </c>
      <c r="K227" s="9">
        <v>5</v>
      </c>
      <c r="L227" s="10" t="s">
        <v>2</v>
      </c>
      <c r="M227" s="11">
        <v>0</v>
      </c>
    </row>
    <row r="228" spans="1:13" ht="16.149999999999999" customHeight="1">
      <c r="A228" s="6">
        <f t="shared" si="4"/>
        <v>228</v>
      </c>
      <c r="B228" s="1800" t="s">
        <v>0</v>
      </c>
      <c r="C228" s="1871">
        <v>228</v>
      </c>
      <c r="D228" s="1818" t="s">
        <v>905</v>
      </c>
      <c r="E228" s="1818" t="s">
        <v>19</v>
      </c>
      <c r="F228" s="1818" t="s">
        <v>2</v>
      </c>
      <c r="G228" s="1818" t="s">
        <v>9</v>
      </c>
      <c r="H228" s="1869" t="s">
        <v>745</v>
      </c>
      <c r="I228" s="1802" t="s">
        <v>1319</v>
      </c>
      <c r="J228" s="516">
        <v>0.86458333333333337</v>
      </c>
      <c r="K228" s="9">
        <v>3</v>
      </c>
      <c r="L228" s="10" t="s">
        <v>2</v>
      </c>
      <c r="M228" s="11">
        <v>10</v>
      </c>
    </row>
    <row r="229" spans="1:13" ht="16.149999999999999" customHeight="1">
      <c r="A229" s="6">
        <f t="shared" si="4"/>
        <v>229</v>
      </c>
      <c r="B229" s="1800" t="s">
        <v>0</v>
      </c>
      <c r="C229" s="1871">
        <v>229</v>
      </c>
      <c r="D229" s="1813" t="s">
        <v>1271</v>
      </c>
      <c r="E229" s="1813" t="s">
        <v>5</v>
      </c>
      <c r="F229" s="1813" t="s">
        <v>2</v>
      </c>
      <c r="G229" s="1813" t="s">
        <v>10</v>
      </c>
      <c r="H229" s="1806" t="s">
        <v>820</v>
      </c>
      <c r="I229" s="1802" t="s">
        <v>1302</v>
      </c>
      <c r="J229" s="516">
        <v>0.85416666666666663</v>
      </c>
      <c r="K229" s="9">
        <v>3</v>
      </c>
      <c r="L229" s="10" t="s">
        <v>2</v>
      </c>
      <c r="M229" s="11">
        <v>11</v>
      </c>
    </row>
    <row r="230" spans="1:13" ht="16.149999999999999" customHeight="1">
      <c r="A230" s="6">
        <f t="shared" si="4"/>
        <v>230</v>
      </c>
      <c r="B230" s="1800" t="s">
        <v>0</v>
      </c>
      <c r="C230" s="1871">
        <v>230</v>
      </c>
      <c r="D230" s="1811" t="s">
        <v>932</v>
      </c>
      <c r="E230" s="1812" t="s">
        <v>1287</v>
      </c>
      <c r="F230" s="1812" t="s">
        <v>2</v>
      </c>
      <c r="G230" s="1812" t="s">
        <v>13</v>
      </c>
      <c r="H230" s="1806" t="s">
        <v>823</v>
      </c>
      <c r="I230" s="1802" t="s">
        <v>1303</v>
      </c>
      <c r="J230" s="516">
        <v>0.63541666666666663</v>
      </c>
      <c r="K230" s="9">
        <v>8</v>
      </c>
      <c r="L230" s="10" t="s">
        <v>2</v>
      </c>
      <c r="M230" s="11">
        <v>6</v>
      </c>
    </row>
    <row r="231" spans="1:13" ht="16.149999999999999" customHeight="1">
      <c r="A231" s="6">
        <f t="shared" si="4"/>
        <v>231</v>
      </c>
      <c r="B231" s="1800" t="s">
        <v>0</v>
      </c>
      <c r="C231" s="1871">
        <v>231</v>
      </c>
      <c r="D231" s="1816" t="s">
        <v>1272</v>
      </c>
      <c r="E231" s="1817" t="s">
        <v>862</v>
      </c>
      <c r="F231" s="1817" t="s">
        <v>2</v>
      </c>
      <c r="G231" s="1817" t="s">
        <v>21</v>
      </c>
      <c r="H231" s="1806" t="s">
        <v>823</v>
      </c>
      <c r="I231" s="1802" t="s">
        <v>1303</v>
      </c>
      <c r="J231" s="516">
        <v>0.75</v>
      </c>
      <c r="K231" s="9">
        <v>3</v>
      </c>
      <c r="L231" s="10" t="s">
        <v>2</v>
      </c>
      <c r="M231" s="11">
        <v>0</v>
      </c>
    </row>
    <row r="232" spans="1:13" ht="16.149999999999999" customHeight="1">
      <c r="A232" s="6">
        <f t="shared" si="4"/>
        <v>232</v>
      </c>
      <c r="B232" s="1800" t="s">
        <v>0</v>
      </c>
      <c r="C232" s="1871">
        <v>232</v>
      </c>
      <c r="D232" s="1811" t="s">
        <v>932</v>
      </c>
      <c r="E232" s="1812" t="s">
        <v>15</v>
      </c>
      <c r="F232" s="1812" t="s">
        <v>2</v>
      </c>
      <c r="G232" s="1812" t="s">
        <v>8</v>
      </c>
      <c r="H232" s="1806" t="s">
        <v>823</v>
      </c>
      <c r="I232" s="1802" t="s">
        <v>1303</v>
      </c>
      <c r="J232" s="516">
        <v>0.8125</v>
      </c>
      <c r="K232" s="9">
        <v>0</v>
      </c>
      <c r="L232" s="10" t="s">
        <v>2</v>
      </c>
      <c r="M232" s="11">
        <v>1</v>
      </c>
    </row>
    <row r="233" spans="1:13" ht="16.149999999999999" customHeight="1">
      <c r="A233" s="6">
        <f t="shared" si="4"/>
        <v>233</v>
      </c>
      <c r="B233" s="1800" t="s">
        <v>0</v>
      </c>
      <c r="C233" s="1871">
        <v>233</v>
      </c>
      <c r="D233" s="1816" t="s">
        <v>1272</v>
      </c>
      <c r="E233" s="1817" t="s">
        <v>14</v>
      </c>
      <c r="F233" s="1817" t="s">
        <v>2</v>
      </c>
      <c r="G233" s="1817" t="s">
        <v>12</v>
      </c>
      <c r="H233" s="1806" t="s">
        <v>821</v>
      </c>
      <c r="I233" s="1802" t="s">
        <v>1321</v>
      </c>
      <c r="J233" s="516">
        <v>0.45833333333333331</v>
      </c>
      <c r="K233" s="9">
        <v>2</v>
      </c>
      <c r="L233" s="10" t="s">
        <v>2</v>
      </c>
      <c r="M233" s="11">
        <v>7</v>
      </c>
    </row>
    <row r="234" spans="1:13" ht="16.149999999999999" customHeight="1">
      <c r="A234" s="6">
        <f t="shared" si="4"/>
        <v>234</v>
      </c>
      <c r="B234" s="1800" t="s">
        <v>0</v>
      </c>
      <c r="C234" s="1871">
        <v>234</v>
      </c>
      <c r="D234" s="1818" t="s">
        <v>905</v>
      </c>
      <c r="E234" s="1818" t="s">
        <v>18</v>
      </c>
      <c r="F234" s="1818" t="s">
        <v>2</v>
      </c>
      <c r="G234" s="1818" t="s">
        <v>17</v>
      </c>
      <c r="H234" s="1806" t="s">
        <v>821</v>
      </c>
      <c r="I234" s="1802" t="s">
        <v>1321</v>
      </c>
      <c r="J234" s="516">
        <v>0.75</v>
      </c>
      <c r="K234" s="9">
        <v>12</v>
      </c>
      <c r="L234" s="10" t="s">
        <v>2</v>
      </c>
      <c r="M234" s="13">
        <v>1</v>
      </c>
    </row>
    <row r="235" spans="1:13" ht="16.149999999999999" customHeight="1">
      <c r="A235" s="6">
        <f t="shared" si="4"/>
        <v>235</v>
      </c>
      <c r="B235" s="1800" t="s">
        <v>0</v>
      </c>
      <c r="C235" s="1871">
        <v>235</v>
      </c>
      <c r="D235" s="1807" t="s">
        <v>907</v>
      </c>
      <c r="E235" s="1807" t="s">
        <v>22</v>
      </c>
      <c r="F235" s="1807" t="s">
        <v>2</v>
      </c>
      <c r="G235" s="1807" t="s">
        <v>746</v>
      </c>
      <c r="H235" s="1806" t="s">
        <v>824</v>
      </c>
      <c r="I235" s="1802" t="s">
        <v>1322</v>
      </c>
      <c r="J235" s="516">
        <v>0.79166666666666663</v>
      </c>
      <c r="K235" s="9">
        <v>2</v>
      </c>
      <c r="L235" s="10" t="s">
        <v>2</v>
      </c>
      <c r="M235" s="11">
        <v>3</v>
      </c>
    </row>
    <row r="236" spans="1:13" ht="16.149999999999999" customHeight="1">
      <c r="A236" s="6">
        <f t="shared" si="4"/>
        <v>236</v>
      </c>
      <c r="B236" s="1800" t="s">
        <v>0</v>
      </c>
      <c r="C236" s="1871">
        <v>236</v>
      </c>
      <c r="D236" s="1807" t="s">
        <v>907</v>
      </c>
      <c r="E236" s="1807" t="s">
        <v>20</v>
      </c>
      <c r="F236" s="1807" t="s">
        <v>2</v>
      </c>
      <c r="G236" s="1807" t="s">
        <v>730</v>
      </c>
      <c r="H236" s="1806" t="s">
        <v>822</v>
      </c>
      <c r="I236" s="1803" t="s">
        <v>1320</v>
      </c>
      <c r="J236" s="1875">
        <v>0.84375</v>
      </c>
      <c r="K236" s="12">
        <v>2</v>
      </c>
      <c r="L236" s="10" t="s">
        <v>2</v>
      </c>
      <c r="M236" s="11">
        <v>7</v>
      </c>
    </row>
    <row r="237" spans="1:13" ht="16.149999999999999" customHeight="1">
      <c r="A237" s="6">
        <f t="shared" si="4"/>
        <v>237</v>
      </c>
      <c r="B237" s="1800" t="s">
        <v>0</v>
      </c>
      <c r="C237" s="1871">
        <v>237</v>
      </c>
      <c r="D237" s="1811" t="s">
        <v>932</v>
      </c>
      <c r="E237" s="1812" t="s">
        <v>15</v>
      </c>
      <c r="F237" s="1812" t="s">
        <v>2</v>
      </c>
      <c r="G237" s="1812" t="s">
        <v>1286</v>
      </c>
      <c r="H237" s="1806" t="s">
        <v>1334</v>
      </c>
      <c r="I237" s="1802" t="s">
        <v>1335</v>
      </c>
      <c r="J237" s="516">
        <v>0.82291666666666663</v>
      </c>
      <c r="K237" s="9">
        <v>4</v>
      </c>
      <c r="L237" s="10" t="s">
        <v>2</v>
      </c>
      <c r="M237" s="11">
        <v>9</v>
      </c>
    </row>
    <row r="238" spans="1:13" ht="16.149999999999999" customHeight="1">
      <c r="A238" s="6">
        <f t="shared" si="4"/>
        <v>238</v>
      </c>
      <c r="B238" s="1800" t="s">
        <v>0</v>
      </c>
      <c r="C238" s="1871">
        <v>238</v>
      </c>
      <c r="D238" s="1813" t="s">
        <v>1271</v>
      </c>
      <c r="E238" s="1813" t="s">
        <v>10</v>
      </c>
      <c r="F238" s="1813" t="s">
        <v>2</v>
      </c>
      <c r="G238" s="1813" t="s">
        <v>3</v>
      </c>
      <c r="H238" s="1806" t="s">
        <v>820</v>
      </c>
      <c r="I238" s="1802" t="s">
        <v>1300</v>
      </c>
      <c r="J238" s="516">
        <v>0.79166666666666663</v>
      </c>
      <c r="K238" s="9">
        <v>3</v>
      </c>
      <c r="L238" s="10" t="s">
        <v>2</v>
      </c>
      <c r="M238" s="11">
        <v>3</v>
      </c>
    </row>
    <row r="239" spans="1:13" ht="16.149999999999999" customHeight="1">
      <c r="A239" s="6">
        <f t="shared" si="4"/>
        <v>239</v>
      </c>
      <c r="B239" s="1800" t="s">
        <v>0</v>
      </c>
      <c r="C239" s="1871">
        <v>239</v>
      </c>
      <c r="D239" s="1809" t="s">
        <v>931</v>
      </c>
      <c r="E239" s="1810" t="s">
        <v>1</v>
      </c>
      <c r="F239" s="1810" t="s">
        <v>2</v>
      </c>
      <c r="G239" s="1810" t="s">
        <v>6</v>
      </c>
      <c r="H239" s="1806" t="s">
        <v>820</v>
      </c>
      <c r="I239" s="1802" t="s">
        <v>1300</v>
      </c>
      <c r="J239" s="516">
        <v>0.85416666666666663</v>
      </c>
      <c r="K239" s="9">
        <v>4</v>
      </c>
      <c r="L239" s="10" t="s">
        <v>2</v>
      </c>
      <c r="M239" s="11">
        <v>4</v>
      </c>
    </row>
    <row r="240" spans="1:13" ht="16.149999999999999" customHeight="1">
      <c r="A240" s="6">
        <f t="shared" si="4"/>
        <v>240</v>
      </c>
      <c r="B240" s="1800" t="s">
        <v>0</v>
      </c>
      <c r="C240" s="1871">
        <v>240</v>
      </c>
      <c r="D240" s="1814" t="s">
        <v>939</v>
      </c>
      <c r="E240" s="1815" t="s">
        <v>11</v>
      </c>
      <c r="F240" s="1815" t="s">
        <v>2</v>
      </c>
      <c r="G240" s="1815" t="s">
        <v>4</v>
      </c>
      <c r="H240" s="1806" t="s">
        <v>823</v>
      </c>
      <c r="I240" s="1802" t="s">
        <v>1323</v>
      </c>
      <c r="J240" s="516">
        <v>0.63541666666666663</v>
      </c>
      <c r="K240" s="9">
        <v>1</v>
      </c>
      <c r="L240" s="10" t="s">
        <v>2</v>
      </c>
      <c r="M240" s="11">
        <v>6</v>
      </c>
    </row>
    <row r="241" spans="1:13" ht="16.149999999999999" customHeight="1">
      <c r="A241" s="6">
        <f t="shared" si="4"/>
        <v>240</v>
      </c>
      <c r="B241" s="1800" t="s">
        <v>0</v>
      </c>
      <c r="C241" s="1871">
        <v>240</v>
      </c>
      <c r="D241" s="1809" t="s">
        <v>931</v>
      </c>
      <c r="E241" s="1810" t="s">
        <v>737</v>
      </c>
      <c r="F241" s="1810" t="s">
        <v>2</v>
      </c>
      <c r="G241" s="1810" t="s">
        <v>1</v>
      </c>
      <c r="H241" s="1894" t="s">
        <v>821</v>
      </c>
      <c r="I241" s="1891" t="s">
        <v>1317</v>
      </c>
      <c r="J241" s="1892">
        <v>0.8125</v>
      </c>
      <c r="K241" s="9">
        <v>5</v>
      </c>
      <c r="L241" s="10" t="s">
        <v>2</v>
      </c>
      <c r="M241" s="11">
        <v>0</v>
      </c>
    </row>
    <row r="242" spans="1:13" ht="16.149999999999999" customHeight="1">
      <c r="A242" s="6">
        <f t="shared" si="4"/>
        <v>240</v>
      </c>
      <c r="B242" s="1800" t="s">
        <v>0</v>
      </c>
      <c r="C242" s="1871">
        <v>240</v>
      </c>
      <c r="D242" s="1809" t="s">
        <v>931</v>
      </c>
      <c r="E242" s="1810" t="s">
        <v>737</v>
      </c>
      <c r="F242" s="1810" t="s">
        <v>2</v>
      </c>
      <c r="G242" s="1810" t="s">
        <v>6</v>
      </c>
      <c r="H242" s="1883"/>
      <c r="I242" s="1884"/>
      <c r="J242" s="1885"/>
      <c r="K242" s="9">
        <v>5</v>
      </c>
      <c r="L242" s="10" t="s">
        <v>2</v>
      </c>
      <c r="M242" s="11">
        <v>0</v>
      </c>
    </row>
    <row r="243" spans="1:13" ht="16.149999999999999" customHeight="1">
      <c r="A243" s="6">
        <f t="shared" si="4"/>
        <v>241</v>
      </c>
      <c r="B243" s="1800" t="s">
        <v>0</v>
      </c>
      <c r="C243" s="1871">
        <v>241</v>
      </c>
      <c r="D243" s="1816" t="s">
        <v>1272</v>
      </c>
      <c r="E243" s="1817" t="s">
        <v>21</v>
      </c>
      <c r="F243" s="1817" t="s">
        <v>2</v>
      </c>
      <c r="G243" s="1817" t="s">
        <v>862</v>
      </c>
      <c r="H243" s="1806" t="s">
        <v>823</v>
      </c>
      <c r="I243" s="1802" t="s">
        <v>1323</v>
      </c>
      <c r="J243" s="516">
        <v>0.75</v>
      </c>
      <c r="K243" s="9">
        <v>11</v>
      </c>
      <c r="L243" s="10" t="s">
        <v>2</v>
      </c>
      <c r="M243" s="11">
        <v>1</v>
      </c>
    </row>
    <row r="244" spans="1:13" ht="16.149999999999999" customHeight="1">
      <c r="A244" s="6">
        <f t="shared" si="4"/>
        <v>242</v>
      </c>
      <c r="B244" s="1800" t="s">
        <v>0</v>
      </c>
      <c r="C244" s="1871">
        <v>242</v>
      </c>
      <c r="D244" s="1816" t="s">
        <v>1272</v>
      </c>
      <c r="E244" s="1817" t="s">
        <v>12</v>
      </c>
      <c r="F244" s="1817" t="s">
        <v>2</v>
      </c>
      <c r="G244" s="1817" t="s">
        <v>14</v>
      </c>
      <c r="H244" s="1808" t="s">
        <v>823</v>
      </c>
      <c r="I244" s="1802" t="s">
        <v>1323</v>
      </c>
      <c r="J244" s="516">
        <v>0.8125</v>
      </c>
      <c r="K244" s="9">
        <v>4</v>
      </c>
      <c r="L244" s="10" t="s">
        <v>2</v>
      </c>
      <c r="M244" s="11">
        <v>1</v>
      </c>
    </row>
    <row r="245" spans="1:13" ht="16.149999999999999" customHeight="1">
      <c r="A245" s="6">
        <f t="shared" si="4"/>
        <v>243</v>
      </c>
      <c r="B245" s="1800" t="s">
        <v>0</v>
      </c>
      <c r="C245" s="1871">
        <v>243</v>
      </c>
      <c r="D245" s="1813" t="s">
        <v>1271</v>
      </c>
      <c r="E245" s="1813" t="s">
        <v>5</v>
      </c>
      <c r="F245" s="1813" t="s">
        <v>2</v>
      </c>
      <c r="G245" s="1813" t="s">
        <v>1276</v>
      </c>
      <c r="H245" s="1806" t="s">
        <v>821</v>
      </c>
      <c r="I245" s="1802" t="s">
        <v>1317</v>
      </c>
      <c r="J245" s="516">
        <v>0.45833333333333331</v>
      </c>
      <c r="K245" s="9">
        <v>9</v>
      </c>
      <c r="L245" s="10" t="s">
        <v>2</v>
      </c>
      <c r="M245" s="11">
        <v>5</v>
      </c>
    </row>
    <row r="246" spans="1:13" ht="16.149999999999999" customHeight="1">
      <c r="A246" s="6">
        <f t="shared" si="4"/>
        <v>244</v>
      </c>
      <c r="B246" s="1800" t="s">
        <v>0</v>
      </c>
      <c r="C246" s="1871">
        <v>244</v>
      </c>
      <c r="D246" s="1811" t="s">
        <v>932</v>
      </c>
      <c r="E246" s="1812" t="s">
        <v>8</v>
      </c>
      <c r="F246" s="1812" t="s">
        <v>2</v>
      </c>
      <c r="G246" s="1812" t="s">
        <v>1287</v>
      </c>
      <c r="H246" s="1806" t="s">
        <v>821</v>
      </c>
      <c r="I246" s="1802" t="s">
        <v>1317</v>
      </c>
      <c r="J246" s="516">
        <v>0.52083333333333337</v>
      </c>
      <c r="K246" s="9">
        <v>4</v>
      </c>
      <c r="L246" s="10" t="s">
        <v>2</v>
      </c>
      <c r="M246" s="11">
        <v>3</v>
      </c>
    </row>
    <row r="247" spans="1:13" ht="16.149999999999999" customHeight="1">
      <c r="A247" s="6">
        <f t="shared" si="4"/>
        <v>245</v>
      </c>
      <c r="B247" s="1800" t="s">
        <v>0</v>
      </c>
      <c r="C247" s="1871">
        <v>245</v>
      </c>
      <c r="D247" s="1814" t="s">
        <v>939</v>
      </c>
      <c r="E247" s="1815" t="s">
        <v>4</v>
      </c>
      <c r="F247" s="1815" t="s">
        <v>2</v>
      </c>
      <c r="G247" s="1815" t="s">
        <v>819</v>
      </c>
      <c r="H247" s="1806" t="s">
        <v>821</v>
      </c>
      <c r="I247" s="1802" t="s">
        <v>1317</v>
      </c>
      <c r="J247" s="516">
        <v>0.63541666666666663</v>
      </c>
      <c r="K247" s="9">
        <v>11</v>
      </c>
      <c r="L247" s="10" t="s">
        <v>2</v>
      </c>
      <c r="M247" s="11">
        <v>2</v>
      </c>
    </row>
    <row r="248" spans="1:13" ht="16.149999999999999" customHeight="1">
      <c r="A248" s="6">
        <f t="shared" si="4"/>
        <v>246</v>
      </c>
      <c r="B248" s="1800" t="s">
        <v>0</v>
      </c>
      <c r="C248" s="1871">
        <v>246</v>
      </c>
      <c r="D248" s="1807" t="s">
        <v>907</v>
      </c>
      <c r="E248" s="1807" t="s">
        <v>746</v>
      </c>
      <c r="F248" s="1807" t="s">
        <v>2</v>
      </c>
      <c r="G248" s="1807" t="s">
        <v>730</v>
      </c>
      <c r="H248" s="1806" t="s">
        <v>821</v>
      </c>
      <c r="I248" s="1802" t="s">
        <v>1317</v>
      </c>
      <c r="J248" s="516">
        <v>0.75</v>
      </c>
      <c r="K248" s="9">
        <v>6</v>
      </c>
      <c r="L248" s="10" t="s">
        <v>2</v>
      </c>
      <c r="M248" s="11">
        <v>2</v>
      </c>
    </row>
    <row r="249" spans="1:13" ht="16.149999999999999" customHeight="1">
      <c r="A249" s="6">
        <f t="shared" si="4"/>
        <v>249</v>
      </c>
      <c r="B249" s="1800" t="s">
        <v>0</v>
      </c>
      <c r="C249" s="1871">
        <v>249</v>
      </c>
      <c r="D249" s="1818" t="s">
        <v>905</v>
      </c>
      <c r="E249" s="1818" t="s">
        <v>9</v>
      </c>
      <c r="F249" s="1818" t="s">
        <v>2</v>
      </c>
      <c r="G249" s="1818" t="s">
        <v>17</v>
      </c>
      <c r="H249" s="1806" t="s">
        <v>824</v>
      </c>
      <c r="I249" s="1802" t="s">
        <v>1324</v>
      </c>
      <c r="J249" s="516">
        <v>0.79166666666666663</v>
      </c>
      <c r="K249" s="9">
        <v>8</v>
      </c>
      <c r="L249" s="10" t="s">
        <v>2</v>
      </c>
      <c r="M249" s="11">
        <v>6</v>
      </c>
    </row>
    <row r="250" spans="1:13" ht="15" customHeight="1">
      <c r="A250" s="6">
        <f t="shared" si="4"/>
        <v>250</v>
      </c>
      <c r="B250" s="1800" t="s">
        <v>0</v>
      </c>
      <c r="C250" s="1871">
        <v>250</v>
      </c>
      <c r="D250" s="1811" t="s">
        <v>932</v>
      </c>
      <c r="E250" s="1812" t="s">
        <v>15</v>
      </c>
      <c r="F250" s="1812" t="s">
        <v>2</v>
      </c>
      <c r="G250" s="1812" t="s">
        <v>13</v>
      </c>
      <c r="H250" s="1806" t="s">
        <v>824</v>
      </c>
      <c r="I250" s="1802" t="s">
        <v>1324</v>
      </c>
      <c r="J250" s="516">
        <v>0.85416666666666663</v>
      </c>
      <c r="K250" s="9">
        <v>8</v>
      </c>
      <c r="L250" s="10" t="s">
        <v>2</v>
      </c>
      <c r="M250" s="11">
        <v>10</v>
      </c>
    </row>
    <row r="251" spans="1:13" ht="16.149999999999999" customHeight="1">
      <c r="A251" s="6">
        <f t="shared" si="4"/>
        <v>251</v>
      </c>
      <c r="B251" s="1800" t="s">
        <v>0</v>
      </c>
      <c r="C251" s="1871">
        <v>251</v>
      </c>
      <c r="D251" s="1814" t="s">
        <v>939</v>
      </c>
      <c r="E251" s="1815" t="s">
        <v>1275</v>
      </c>
      <c r="F251" s="1815" t="s">
        <v>2</v>
      </c>
      <c r="G251" s="1815" t="s">
        <v>11</v>
      </c>
      <c r="H251" s="1806" t="s">
        <v>822</v>
      </c>
      <c r="I251" s="1802" t="s">
        <v>1339</v>
      </c>
      <c r="J251" s="516">
        <v>0.84375</v>
      </c>
      <c r="K251" s="9">
        <v>11</v>
      </c>
      <c r="L251" s="10" t="s">
        <v>2</v>
      </c>
      <c r="M251" s="11">
        <v>1</v>
      </c>
    </row>
    <row r="252" spans="1:13" ht="16.149999999999999" customHeight="1">
      <c r="A252" s="6">
        <f t="shared" si="4"/>
        <v>252</v>
      </c>
      <c r="B252" s="1800" t="s">
        <v>0</v>
      </c>
      <c r="C252" s="1871">
        <v>252</v>
      </c>
      <c r="D252" s="1809" t="s">
        <v>931</v>
      </c>
      <c r="E252" s="1810" t="s">
        <v>1</v>
      </c>
      <c r="F252" s="1810" t="s">
        <v>2</v>
      </c>
      <c r="G252" s="1810" t="s">
        <v>16</v>
      </c>
      <c r="H252" s="1806" t="s">
        <v>820</v>
      </c>
      <c r="I252" s="1802" t="s">
        <v>1299</v>
      </c>
      <c r="J252" s="516">
        <v>0.79166666666666663</v>
      </c>
      <c r="K252" s="9">
        <v>0</v>
      </c>
      <c r="L252" s="10" t="s">
        <v>2</v>
      </c>
      <c r="M252" s="11">
        <v>4</v>
      </c>
    </row>
    <row r="253" spans="1:13" ht="16.149999999999999" customHeight="1">
      <c r="A253" s="6">
        <f t="shared" si="4"/>
        <v>253</v>
      </c>
      <c r="B253" s="1800" t="s">
        <v>0</v>
      </c>
      <c r="C253" s="1871">
        <v>253</v>
      </c>
      <c r="D253" s="1813" t="s">
        <v>1271</v>
      </c>
      <c r="E253" s="1813" t="s">
        <v>10</v>
      </c>
      <c r="F253" s="1813" t="s">
        <v>2</v>
      </c>
      <c r="G253" s="1813" t="s">
        <v>1276</v>
      </c>
      <c r="H253" s="1806" t="s">
        <v>820</v>
      </c>
      <c r="I253" s="1802" t="s">
        <v>1299</v>
      </c>
      <c r="J253" s="516">
        <v>0.85416666666666663</v>
      </c>
      <c r="K253" s="9">
        <v>8</v>
      </c>
      <c r="L253" s="10" t="s">
        <v>2</v>
      </c>
      <c r="M253" s="11">
        <v>6</v>
      </c>
    </row>
    <row r="254" spans="1:13" ht="16.149999999999999" customHeight="1">
      <c r="A254" s="6">
        <f t="shared" si="4"/>
        <v>254</v>
      </c>
      <c r="B254" s="1800" t="s">
        <v>0</v>
      </c>
      <c r="C254" s="1871">
        <v>254</v>
      </c>
      <c r="D254" s="1813" t="s">
        <v>1271</v>
      </c>
      <c r="E254" s="1813" t="s">
        <v>1344</v>
      </c>
      <c r="F254" s="1813" t="s">
        <v>2</v>
      </c>
      <c r="G254" s="1813" t="s">
        <v>3</v>
      </c>
      <c r="H254" s="1806" t="s">
        <v>823</v>
      </c>
      <c r="I254" s="1802" t="s">
        <v>1304</v>
      </c>
      <c r="J254" s="516">
        <v>0.8125</v>
      </c>
      <c r="K254" s="9">
        <v>0</v>
      </c>
      <c r="L254" s="10" t="s">
        <v>2</v>
      </c>
      <c r="M254" s="11">
        <v>5</v>
      </c>
    </row>
    <row r="255" spans="1:13" ht="16.149999999999999" customHeight="1">
      <c r="A255" s="6">
        <f t="shared" si="4"/>
        <v>255</v>
      </c>
      <c r="B255" s="1800" t="s">
        <v>0</v>
      </c>
      <c r="C255" s="1871">
        <v>255</v>
      </c>
      <c r="D255" s="1814" t="s">
        <v>939</v>
      </c>
      <c r="E255" s="1815" t="s">
        <v>4</v>
      </c>
      <c r="F255" s="1815" t="s">
        <v>2</v>
      </c>
      <c r="G255" s="1815" t="s">
        <v>1275</v>
      </c>
      <c r="H255" s="1806" t="s">
        <v>821</v>
      </c>
      <c r="I255" s="1802" t="s">
        <v>1326</v>
      </c>
      <c r="J255" s="516">
        <v>0.52083333333333337</v>
      </c>
      <c r="K255" s="9">
        <v>2</v>
      </c>
      <c r="L255" s="10" t="s">
        <v>2</v>
      </c>
      <c r="M255" s="11">
        <v>4</v>
      </c>
    </row>
    <row r="256" spans="1:13" ht="16.149999999999999" customHeight="1">
      <c r="A256" s="6">
        <f t="shared" si="4"/>
        <v>256</v>
      </c>
      <c r="B256" s="1800" t="s">
        <v>0</v>
      </c>
      <c r="C256" s="1871">
        <v>256</v>
      </c>
      <c r="D256" s="1814" t="s">
        <v>939</v>
      </c>
      <c r="E256" s="1815" t="s">
        <v>11</v>
      </c>
      <c r="F256" s="1815" t="s">
        <v>2</v>
      </c>
      <c r="G256" s="1815" t="s">
        <v>819</v>
      </c>
      <c r="H256" s="1806" t="s">
        <v>821</v>
      </c>
      <c r="I256" s="1802" t="s">
        <v>1326</v>
      </c>
      <c r="J256" s="516">
        <v>0.63541666666666663</v>
      </c>
      <c r="K256" s="9">
        <v>4</v>
      </c>
      <c r="L256" s="10" t="s">
        <v>2</v>
      </c>
      <c r="M256" s="11">
        <v>9</v>
      </c>
    </row>
    <row r="257" spans="1:13" ht="16.149999999999999" customHeight="1">
      <c r="A257" s="6">
        <f t="shared" si="4"/>
        <v>257</v>
      </c>
      <c r="B257" s="1800" t="s">
        <v>0</v>
      </c>
      <c r="C257" s="1871">
        <v>257</v>
      </c>
      <c r="D257" s="1807" t="s">
        <v>907</v>
      </c>
      <c r="E257" s="1807" t="s">
        <v>746</v>
      </c>
      <c r="F257" s="1807" t="s">
        <v>2</v>
      </c>
      <c r="G257" s="1807" t="s">
        <v>22</v>
      </c>
      <c r="H257" s="1808" t="s">
        <v>821</v>
      </c>
      <c r="I257" s="1802" t="s">
        <v>1326</v>
      </c>
      <c r="J257" s="516">
        <v>0.75</v>
      </c>
      <c r="K257" s="9">
        <v>10</v>
      </c>
      <c r="L257" s="10" t="s">
        <v>2</v>
      </c>
      <c r="M257" s="11">
        <v>1</v>
      </c>
    </row>
    <row r="258" spans="1:13" ht="16.149999999999999" customHeight="1">
      <c r="A258" s="6">
        <f t="shared" ref="A258:A280" si="5">C258</f>
        <v>258</v>
      </c>
      <c r="B258" s="1800" t="s">
        <v>0</v>
      </c>
      <c r="C258" s="1871">
        <v>258</v>
      </c>
      <c r="D258" s="1807" t="s">
        <v>907</v>
      </c>
      <c r="E258" s="1807" t="s">
        <v>730</v>
      </c>
      <c r="F258" s="1807" t="s">
        <v>2</v>
      </c>
      <c r="G258" s="1807" t="s">
        <v>20</v>
      </c>
      <c r="H258" s="1806" t="s">
        <v>824</v>
      </c>
      <c r="I258" s="1802" t="s">
        <v>1318</v>
      </c>
      <c r="J258" s="516">
        <v>0.79166666666666663</v>
      </c>
      <c r="K258" s="9">
        <v>9</v>
      </c>
      <c r="L258" s="10" t="s">
        <v>2</v>
      </c>
      <c r="M258" s="11">
        <v>5</v>
      </c>
    </row>
    <row r="259" spans="1:13" ht="16.149999999999999" customHeight="1">
      <c r="A259" s="6">
        <f t="shared" si="5"/>
        <v>259</v>
      </c>
      <c r="B259" s="1800" t="s">
        <v>0</v>
      </c>
      <c r="C259" s="1871">
        <v>259</v>
      </c>
      <c r="D259" s="1811" t="s">
        <v>932</v>
      </c>
      <c r="E259" s="1812" t="s">
        <v>13</v>
      </c>
      <c r="F259" s="1812" t="s">
        <v>2</v>
      </c>
      <c r="G259" s="1812" t="s">
        <v>8</v>
      </c>
      <c r="H259" s="1806" t="s">
        <v>824</v>
      </c>
      <c r="I259" s="1802" t="s">
        <v>1318</v>
      </c>
      <c r="J259" s="516">
        <v>0.85416666666666663</v>
      </c>
      <c r="K259" s="9">
        <v>4</v>
      </c>
      <c r="L259" s="10" t="s">
        <v>2</v>
      </c>
      <c r="M259" s="11">
        <v>3</v>
      </c>
    </row>
    <row r="260" spans="1:13" ht="16.149999999999999" customHeight="1">
      <c r="A260" s="6">
        <f t="shared" si="5"/>
        <v>260</v>
      </c>
      <c r="B260" s="1800" t="s">
        <v>0</v>
      </c>
      <c r="C260" s="1871">
        <v>260</v>
      </c>
      <c r="D260" s="1818" t="s">
        <v>905</v>
      </c>
      <c r="E260" s="1818" t="s">
        <v>19</v>
      </c>
      <c r="F260" s="1818" t="s">
        <v>2</v>
      </c>
      <c r="G260" s="1818" t="s">
        <v>17</v>
      </c>
      <c r="H260" s="1806" t="s">
        <v>822</v>
      </c>
      <c r="I260" s="1803" t="s">
        <v>1328</v>
      </c>
      <c r="J260" s="517">
        <v>0.84375</v>
      </c>
      <c r="K260" s="9">
        <v>7</v>
      </c>
      <c r="L260" s="10" t="s">
        <v>2</v>
      </c>
      <c r="M260" s="11">
        <v>2</v>
      </c>
    </row>
    <row r="261" spans="1:13" ht="16.149999999999999" customHeight="1">
      <c r="A261" s="6">
        <f t="shared" si="5"/>
        <v>261</v>
      </c>
      <c r="B261" s="1800" t="s">
        <v>0</v>
      </c>
      <c r="C261" s="1871">
        <v>261</v>
      </c>
      <c r="D261" s="1816" t="s">
        <v>1272</v>
      </c>
      <c r="E261" s="1817" t="s">
        <v>12</v>
      </c>
      <c r="F261" s="1817" t="s">
        <v>2</v>
      </c>
      <c r="G261" s="1817" t="s">
        <v>21</v>
      </c>
      <c r="H261" s="1806" t="s">
        <v>1256</v>
      </c>
      <c r="I261" s="1802" t="s">
        <v>1333</v>
      </c>
      <c r="J261" s="516">
        <v>0.82291666666666663</v>
      </c>
      <c r="K261" s="9">
        <v>5</v>
      </c>
      <c r="L261" s="10" t="s">
        <v>2</v>
      </c>
      <c r="M261" s="11">
        <v>1</v>
      </c>
    </row>
    <row r="262" spans="1:13" ht="16.149999999999999" customHeight="1">
      <c r="A262" s="6">
        <f t="shared" si="5"/>
        <v>262</v>
      </c>
      <c r="B262" s="1800" t="s">
        <v>0</v>
      </c>
      <c r="C262" s="1871">
        <v>262</v>
      </c>
      <c r="D262" s="1813" t="s">
        <v>1271</v>
      </c>
      <c r="E262" s="1813" t="s">
        <v>782</v>
      </c>
      <c r="F262" s="1813" t="s">
        <v>2</v>
      </c>
      <c r="G262" s="1813" t="s">
        <v>10</v>
      </c>
      <c r="H262" s="1806" t="s">
        <v>745</v>
      </c>
      <c r="I262" s="1802" t="s">
        <v>1330</v>
      </c>
      <c r="J262" s="516">
        <v>0.73958333333333337</v>
      </c>
      <c r="K262" s="9">
        <v>6</v>
      </c>
      <c r="L262" s="10" t="s">
        <v>2</v>
      </c>
      <c r="M262" s="11">
        <v>6</v>
      </c>
    </row>
    <row r="263" spans="1:13" ht="16.149999999999999" customHeight="1">
      <c r="A263" s="6">
        <f t="shared" si="5"/>
        <v>263</v>
      </c>
      <c r="B263" s="1800" t="s">
        <v>0</v>
      </c>
      <c r="C263" s="1871">
        <v>263</v>
      </c>
      <c r="D263" s="1818" t="s">
        <v>905</v>
      </c>
      <c r="E263" s="1818" t="s">
        <v>18</v>
      </c>
      <c r="F263" s="1818" t="s">
        <v>2</v>
      </c>
      <c r="G263" s="1818" t="s">
        <v>9</v>
      </c>
      <c r="H263" s="1806" t="s">
        <v>745</v>
      </c>
      <c r="I263" s="1802" t="s">
        <v>1330</v>
      </c>
      <c r="J263" s="516">
        <v>0.80208333333333337</v>
      </c>
      <c r="K263" s="12">
        <v>11</v>
      </c>
      <c r="L263" s="10" t="s">
        <v>2</v>
      </c>
      <c r="M263" s="13">
        <v>3</v>
      </c>
    </row>
    <row r="264" spans="1:13" ht="16.149999999999999" customHeight="1">
      <c r="A264" s="6">
        <f t="shared" si="5"/>
        <v>264</v>
      </c>
      <c r="B264" s="1800" t="s">
        <v>0</v>
      </c>
      <c r="C264" s="1871">
        <v>264</v>
      </c>
      <c r="D264" s="1809" t="s">
        <v>931</v>
      </c>
      <c r="E264" s="1810" t="s">
        <v>1285</v>
      </c>
      <c r="F264" s="1810" t="s">
        <v>2</v>
      </c>
      <c r="G264" s="1810" t="s">
        <v>737</v>
      </c>
      <c r="H264" s="1806" t="s">
        <v>820</v>
      </c>
      <c r="I264" s="1802" t="s">
        <v>1343</v>
      </c>
      <c r="J264" s="516">
        <v>0.79166666666666663</v>
      </c>
      <c r="K264" s="9">
        <v>9</v>
      </c>
      <c r="L264" s="10" t="s">
        <v>2</v>
      </c>
      <c r="M264" s="11">
        <v>7</v>
      </c>
    </row>
    <row r="265" spans="1:13" ht="16.149999999999999" customHeight="1">
      <c r="A265" s="6">
        <f t="shared" si="5"/>
        <v>265</v>
      </c>
      <c r="B265" s="1800" t="s">
        <v>0</v>
      </c>
      <c r="C265" s="1871">
        <v>265</v>
      </c>
      <c r="D265" s="1809" t="s">
        <v>931</v>
      </c>
      <c r="E265" s="1810" t="s">
        <v>6</v>
      </c>
      <c r="F265" s="1810" t="s">
        <v>2</v>
      </c>
      <c r="G265" s="1810" t="s">
        <v>16</v>
      </c>
      <c r="H265" s="1806" t="s">
        <v>823</v>
      </c>
      <c r="I265" s="1802" t="s">
        <v>1305</v>
      </c>
      <c r="J265" s="516">
        <v>0.63541666666666663</v>
      </c>
      <c r="K265" s="9">
        <v>0</v>
      </c>
      <c r="L265" s="10" t="s">
        <v>2</v>
      </c>
      <c r="M265" s="11">
        <v>5</v>
      </c>
    </row>
    <row r="266" spans="1:13" ht="16.149999999999999" customHeight="1">
      <c r="A266" s="6">
        <f t="shared" si="5"/>
        <v>266</v>
      </c>
      <c r="B266" s="1800" t="s">
        <v>0</v>
      </c>
      <c r="C266" s="1871">
        <v>266</v>
      </c>
      <c r="D266" s="1811" t="s">
        <v>932</v>
      </c>
      <c r="E266" s="1812" t="s">
        <v>13</v>
      </c>
      <c r="F266" s="1812" t="s">
        <v>2</v>
      </c>
      <c r="G266" s="1812" t="s">
        <v>1286</v>
      </c>
      <c r="H266" s="1806" t="s">
        <v>821</v>
      </c>
      <c r="I266" s="1802" t="s">
        <v>1325</v>
      </c>
      <c r="J266" s="516">
        <v>0.63541666666666663</v>
      </c>
      <c r="K266" s="9">
        <v>5</v>
      </c>
      <c r="L266" s="10" t="s">
        <v>2</v>
      </c>
      <c r="M266" s="11">
        <v>2</v>
      </c>
    </row>
    <row r="267" spans="1:13" ht="16.149999999999999" customHeight="1">
      <c r="A267" s="6">
        <f t="shared" si="5"/>
        <v>267</v>
      </c>
      <c r="B267" s="1800" t="s">
        <v>0</v>
      </c>
      <c r="C267" s="1871">
        <v>267</v>
      </c>
      <c r="D267" s="1816" t="s">
        <v>1272</v>
      </c>
      <c r="E267" s="1817" t="s">
        <v>14</v>
      </c>
      <c r="F267" s="1817" t="s">
        <v>2</v>
      </c>
      <c r="G267" s="1817" t="s">
        <v>862</v>
      </c>
      <c r="H267" s="1806" t="s">
        <v>821</v>
      </c>
      <c r="I267" s="1802" t="s">
        <v>1325</v>
      </c>
      <c r="J267" s="516">
        <v>0.69791666666666663</v>
      </c>
      <c r="K267" s="9">
        <v>2</v>
      </c>
      <c r="L267" s="10" t="s">
        <v>2</v>
      </c>
      <c r="M267" s="11">
        <v>10</v>
      </c>
    </row>
    <row r="268" spans="1:13" ht="16.149999999999999" customHeight="1">
      <c r="A268" s="6">
        <f t="shared" si="5"/>
        <v>268</v>
      </c>
      <c r="B268" s="1800" t="s">
        <v>0</v>
      </c>
      <c r="C268" s="1871">
        <v>268</v>
      </c>
      <c r="D268" s="1818" t="s">
        <v>905</v>
      </c>
      <c r="E268" s="1818" t="s">
        <v>1338</v>
      </c>
      <c r="F268" s="1818" t="s">
        <v>2</v>
      </c>
      <c r="G268" s="1818" t="s">
        <v>19</v>
      </c>
      <c r="H268" s="1806" t="s">
        <v>821</v>
      </c>
      <c r="I268" s="1802" t="s">
        <v>1325</v>
      </c>
      <c r="J268" s="516">
        <v>0.76041666666666663</v>
      </c>
      <c r="K268" s="9">
        <v>5</v>
      </c>
      <c r="L268" s="10" t="s">
        <v>2</v>
      </c>
      <c r="M268" s="11">
        <v>0</v>
      </c>
    </row>
    <row r="269" spans="1:13" ht="16.149999999999999" customHeight="1">
      <c r="A269" s="6">
        <f t="shared" si="5"/>
        <v>269</v>
      </c>
      <c r="B269" s="1800" t="s">
        <v>0</v>
      </c>
      <c r="C269" s="1871">
        <v>269</v>
      </c>
      <c r="D269" s="1807" t="s">
        <v>907</v>
      </c>
      <c r="E269" s="1807" t="s">
        <v>20</v>
      </c>
      <c r="F269" s="1807" t="s">
        <v>2</v>
      </c>
      <c r="G269" s="1807" t="s">
        <v>746</v>
      </c>
      <c r="H269" s="1806" t="s">
        <v>824</v>
      </c>
      <c r="I269" s="1802" t="s">
        <v>1327</v>
      </c>
      <c r="J269" s="516">
        <v>0.79166666666666663</v>
      </c>
      <c r="K269" s="9">
        <v>5</v>
      </c>
      <c r="L269" s="10" t="s">
        <v>2</v>
      </c>
      <c r="M269" s="11">
        <v>7</v>
      </c>
    </row>
    <row r="270" spans="1:13" ht="16.149999999999999" customHeight="1">
      <c r="A270" s="6">
        <f t="shared" si="5"/>
        <v>270</v>
      </c>
      <c r="B270" s="1800" t="s">
        <v>0</v>
      </c>
      <c r="C270" s="1871">
        <v>270</v>
      </c>
      <c r="D270" s="1811" t="s">
        <v>932</v>
      </c>
      <c r="E270" s="1812" t="s">
        <v>8</v>
      </c>
      <c r="F270" s="1812" t="s">
        <v>2</v>
      </c>
      <c r="G270" s="1812" t="s">
        <v>15</v>
      </c>
      <c r="H270" s="1806" t="s">
        <v>824</v>
      </c>
      <c r="I270" s="1802" t="s">
        <v>1327</v>
      </c>
      <c r="J270" s="516">
        <v>0.85416666666666663</v>
      </c>
      <c r="K270" s="9">
        <v>5</v>
      </c>
      <c r="L270" s="10" t="s">
        <v>2</v>
      </c>
      <c r="M270" s="11">
        <v>0</v>
      </c>
    </row>
    <row r="271" spans="1:13" ht="16.149999999999999" customHeight="1">
      <c r="A271" s="6">
        <f t="shared" si="5"/>
        <v>271</v>
      </c>
      <c r="B271" s="1800" t="s">
        <v>0</v>
      </c>
      <c r="C271" s="1871">
        <v>271</v>
      </c>
      <c r="D271" s="1813" t="s">
        <v>1271</v>
      </c>
      <c r="E271" s="1813" t="s">
        <v>10</v>
      </c>
      <c r="F271" s="1813" t="s">
        <v>2</v>
      </c>
      <c r="G271" s="1813" t="s">
        <v>5</v>
      </c>
      <c r="H271" s="1806" t="s">
        <v>745</v>
      </c>
      <c r="I271" s="1802" t="s">
        <v>1331</v>
      </c>
      <c r="J271" s="516">
        <v>0.73958333333333337</v>
      </c>
      <c r="K271" s="9">
        <v>4</v>
      </c>
      <c r="L271" s="10" t="s">
        <v>2</v>
      </c>
      <c r="M271" s="11">
        <v>2</v>
      </c>
    </row>
    <row r="272" spans="1:13" ht="16.149999999999999" customHeight="1">
      <c r="A272" s="6">
        <f t="shared" si="5"/>
        <v>272</v>
      </c>
      <c r="B272" s="1801" t="s">
        <v>0</v>
      </c>
      <c r="C272" s="1871">
        <v>272</v>
      </c>
      <c r="D272" s="1807" t="s">
        <v>907</v>
      </c>
      <c r="E272" s="1807" t="s">
        <v>1342</v>
      </c>
      <c r="F272" s="1807" t="s">
        <v>2</v>
      </c>
      <c r="G272" s="1807" t="s">
        <v>22</v>
      </c>
      <c r="H272" s="1806" t="s">
        <v>745</v>
      </c>
      <c r="I272" s="1805" t="s">
        <v>1331</v>
      </c>
      <c r="J272" s="482">
        <v>0.80208333333333337</v>
      </c>
      <c r="K272" s="1117">
        <v>4</v>
      </c>
      <c r="L272" s="10" t="s">
        <v>2</v>
      </c>
      <c r="M272" s="1118">
        <v>7</v>
      </c>
    </row>
    <row r="273" spans="1:13" ht="16.149999999999999" customHeight="1">
      <c r="A273" s="6">
        <f t="shared" si="5"/>
        <v>273</v>
      </c>
      <c r="B273" s="1801" t="s">
        <v>0</v>
      </c>
      <c r="C273" s="1871">
        <v>273</v>
      </c>
      <c r="D273" s="1809" t="s">
        <v>931</v>
      </c>
      <c r="E273" s="1810" t="s">
        <v>16</v>
      </c>
      <c r="F273" s="1810" t="s">
        <v>2</v>
      </c>
      <c r="G273" s="1810" t="s">
        <v>1</v>
      </c>
      <c r="H273" s="1806" t="s">
        <v>820</v>
      </c>
      <c r="I273" s="1805" t="s">
        <v>1301</v>
      </c>
      <c r="J273" s="482">
        <v>0.79166666666666663</v>
      </c>
      <c r="K273" s="1117">
        <v>4</v>
      </c>
      <c r="L273" s="10" t="s">
        <v>2</v>
      </c>
      <c r="M273" s="1118">
        <v>2</v>
      </c>
    </row>
    <row r="274" spans="1:13" ht="16.149999999999999" customHeight="1">
      <c r="A274" s="6">
        <f t="shared" si="5"/>
        <v>274</v>
      </c>
      <c r="B274" s="1801" t="s">
        <v>0</v>
      </c>
      <c r="C274" s="1871">
        <v>274</v>
      </c>
      <c r="D274" s="1816" t="s">
        <v>1272</v>
      </c>
      <c r="E274" s="1817" t="s">
        <v>14</v>
      </c>
      <c r="F274" s="1817" t="s">
        <v>2</v>
      </c>
      <c r="G274" s="1817" t="s">
        <v>21</v>
      </c>
      <c r="H274" s="1806" t="s">
        <v>820</v>
      </c>
      <c r="I274" s="1805" t="s">
        <v>1301</v>
      </c>
      <c r="J274" s="482">
        <v>0.85416666666666663</v>
      </c>
      <c r="K274" s="1117">
        <v>8</v>
      </c>
      <c r="L274" s="10" t="s">
        <v>2</v>
      </c>
      <c r="M274" s="1118">
        <v>8</v>
      </c>
    </row>
    <row r="275" spans="1:13" ht="16.149999999999999" customHeight="1">
      <c r="A275" s="6">
        <f t="shared" si="5"/>
        <v>275</v>
      </c>
      <c r="B275" s="1801" t="s">
        <v>0</v>
      </c>
      <c r="C275" s="1871">
        <v>275</v>
      </c>
      <c r="D275" s="1813" t="s">
        <v>1271</v>
      </c>
      <c r="E275" s="1813" t="s">
        <v>782</v>
      </c>
      <c r="F275" s="1813" t="s">
        <v>2</v>
      </c>
      <c r="G275" s="1813" t="s">
        <v>3</v>
      </c>
      <c r="H275" s="1806" t="s">
        <v>823</v>
      </c>
      <c r="I275" s="1805" t="s">
        <v>1296</v>
      </c>
      <c r="J275" s="482">
        <v>0.45833333333333331</v>
      </c>
      <c r="K275" s="1117">
        <v>6</v>
      </c>
      <c r="L275" s="10" t="s">
        <v>2</v>
      </c>
      <c r="M275" s="1118">
        <v>5</v>
      </c>
    </row>
    <row r="276" spans="1:13" ht="16.149999999999999" customHeight="1">
      <c r="A276" s="6">
        <f t="shared" si="5"/>
        <v>276</v>
      </c>
      <c r="B276" s="1801" t="s">
        <v>0</v>
      </c>
      <c r="C276" s="1871">
        <v>276</v>
      </c>
      <c r="D276" s="1811" t="s">
        <v>932</v>
      </c>
      <c r="E276" s="1812" t="s">
        <v>1286</v>
      </c>
      <c r="F276" s="1812" t="s">
        <v>2</v>
      </c>
      <c r="G276" s="1812" t="s">
        <v>15</v>
      </c>
      <c r="H276" s="1806" t="s">
        <v>823</v>
      </c>
      <c r="I276" s="1805" t="s">
        <v>1296</v>
      </c>
      <c r="J276" s="482">
        <v>0.75</v>
      </c>
      <c r="K276" s="1117">
        <v>11</v>
      </c>
      <c r="L276" s="10" t="s">
        <v>2</v>
      </c>
      <c r="M276" s="1118">
        <v>3</v>
      </c>
    </row>
    <row r="277" spans="1:13" ht="16.149999999999999" customHeight="1">
      <c r="A277" s="6">
        <f t="shared" si="5"/>
        <v>277</v>
      </c>
      <c r="B277" s="1801" t="s">
        <v>0</v>
      </c>
      <c r="C277" s="1871">
        <v>277</v>
      </c>
      <c r="D277" s="1814" t="s">
        <v>939</v>
      </c>
      <c r="E277" s="1815" t="s">
        <v>11</v>
      </c>
      <c r="F277" s="1815" t="s">
        <v>2</v>
      </c>
      <c r="G277" s="1815" t="s">
        <v>1187</v>
      </c>
      <c r="H277" s="1806" t="s">
        <v>821</v>
      </c>
      <c r="I277" s="1805" t="s">
        <v>1332</v>
      </c>
      <c r="J277" s="482">
        <v>0.63541666666666663</v>
      </c>
      <c r="K277" s="1117">
        <v>1</v>
      </c>
      <c r="L277" s="10" t="s">
        <v>2</v>
      </c>
      <c r="M277" s="1118">
        <v>5</v>
      </c>
    </row>
    <row r="278" spans="1:13" ht="16.149999999999999" customHeight="1">
      <c r="A278" s="6">
        <f t="shared" si="5"/>
        <v>278</v>
      </c>
      <c r="B278" s="1801" t="s">
        <v>0</v>
      </c>
      <c r="C278" s="1871">
        <v>278</v>
      </c>
      <c r="D278" s="1814" t="s">
        <v>939</v>
      </c>
      <c r="E278" s="1815" t="s">
        <v>819</v>
      </c>
      <c r="F278" s="1815" t="s">
        <v>2</v>
      </c>
      <c r="G278" s="1815" t="s">
        <v>4</v>
      </c>
      <c r="H278" s="1806" t="s">
        <v>821</v>
      </c>
      <c r="I278" s="1805" t="s">
        <v>1332</v>
      </c>
      <c r="J278" s="482">
        <v>0.69791666666666663</v>
      </c>
      <c r="K278" s="1117">
        <v>6</v>
      </c>
      <c r="L278" s="10" t="s">
        <v>2</v>
      </c>
      <c r="M278" s="1118">
        <v>6</v>
      </c>
    </row>
    <row r="279" spans="1:13" ht="16.149999999999999" customHeight="1">
      <c r="A279" s="6">
        <f t="shared" si="5"/>
        <v>279</v>
      </c>
      <c r="B279" s="1801" t="s">
        <v>0</v>
      </c>
      <c r="C279" s="1871">
        <v>279</v>
      </c>
      <c r="D279" s="1818" t="s">
        <v>905</v>
      </c>
      <c r="E279" s="1818" t="s">
        <v>19</v>
      </c>
      <c r="F279" s="1818" t="s">
        <v>2</v>
      </c>
      <c r="G279" s="1818" t="s">
        <v>18</v>
      </c>
      <c r="H279" s="1806" t="s">
        <v>824</v>
      </c>
      <c r="I279" s="1866" t="s">
        <v>1329</v>
      </c>
      <c r="J279" s="1867">
        <v>0.79166666666666663</v>
      </c>
      <c r="K279" s="1868">
        <v>3</v>
      </c>
      <c r="L279" s="10" t="s">
        <v>2</v>
      </c>
      <c r="M279" s="1118">
        <v>9</v>
      </c>
    </row>
    <row r="280" spans="1:13" ht="16.149999999999999" customHeight="1">
      <c r="A280" s="6">
        <f t="shared" si="5"/>
        <v>280</v>
      </c>
      <c r="B280" s="1801" t="s">
        <v>0</v>
      </c>
      <c r="C280" s="1871">
        <v>280</v>
      </c>
      <c r="D280" s="1818" t="s">
        <v>905</v>
      </c>
      <c r="E280" s="1818" t="s">
        <v>17</v>
      </c>
      <c r="F280" s="1818" t="s">
        <v>2</v>
      </c>
      <c r="G280" s="1818" t="s">
        <v>9</v>
      </c>
      <c r="H280" s="1869" t="s">
        <v>824</v>
      </c>
      <c r="I280" s="1895" t="s">
        <v>1329</v>
      </c>
      <c r="J280" s="1896">
        <v>0.85416666666666663</v>
      </c>
      <c r="K280" s="1897">
        <v>2</v>
      </c>
      <c r="L280" s="1898" t="s">
        <v>2</v>
      </c>
      <c r="M280" s="1899">
        <v>4</v>
      </c>
    </row>
    <row r="281" spans="1:13" customFormat="1" ht="15" customHeight="1">
      <c r="C281" s="29"/>
    </row>
    <row r="282" spans="1:13" customFormat="1" ht="15" customHeight="1">
      <c r="C282" s="29"/>
    </row>
    <row r="283" spans="1:13" customFormat="1" ht="15" customHeight="1">
      <c r="C283" s="29"/>
    </row>
    <row r="284" spans="1:13" customFormat="1" ht="15" customHeight="1">
      <c r="C284" s="29"/>
    </row>
    <row r="285" spans="1:13" customFormat="1" ht="15" customHeight="1">
      <c r="C285" s="29"/>
    </row>
    <row r="286" spans="1:13" customFormat="1" ht="15" customHeight="1">
      <c r="C286" s="29"/>
    </row>
    <row r="287" spans="1:13" customFormat="1" ht="15" customHeight="1">
      <c r="C287" s="29"/>
    </row>
    <row r="288" spans="1:13" customFormat="1" ht="15" customHeight="1">
      <c r="C288" s="29"/>
    </row>
    <row r="289" spans="3:3" customFormat="1" ht="15" customHeight="1">
      <c r="C289" s="29"/>
    </row>
    <row r="290" spans="3:3" customFormat="1" ht="15" customHeight="1">
      <c r="C290" s="29"/>
    </row>
    <row r="291" spans="3:3" customFormat="1" ht="15" customHeight="1">
      <c r="C291" s="29"/>
    </row>
    <row r="292" spans="3:3" customFormat="1" ht="15" customHeight="1">
      <c r="C292" s="29"/>
    </row>
    <row r="293" spans="3:3" customFormat="1" ht="15" customHeight="1">
      <c r="C293" s="29"/>
    </row>
    <row r="294" spans="3:3" customFormat="1" ht="15" customHeight="1">
      <c r="C294" s="29"/>
    </row>
    <row r="295" spans="3:3" customFormat="1" ht="15" customHeight="1">
      <c r="C295" s="29"/>
    </row>
    <row r="296" spans="3:3" customFormat="1" ht="15" customHeight="1">
      <c r="C296" s="29"/>
    </row>
    <row r="297" spans="3:3" customFormat="1" ht="15" customHeight="1">
      <c r="C297" s="29"/>
    </row>
    <row r="298" spans="3:3" customFormat="1" ht="15" customHeight="1">
      <c r="C298" s="29"/>
    </row>
    <row r="299" spans="3:3" customFormat="1" ht="15" customHeight="1">
      <c r="C299" s="29"/>
    </row>
    <row r="300" spans="3:3" customFormat="1" ht="15" customHeight="1">
      <c r="C300" s="29"/>
    </row>
    <row r="301" spans="3:3" customFormat="1" ht="15" customHeight="1">
      <c r="C301" s="29"/>
    </row>
    <row r="302" spans="3:3" customFormat="1" ht="15" customHeight="1">
      <c r="C302" s="29"/>
    </row>
    <row r="303" spans="3:3" customFormat="1" ht="15" customHeight="1">
      <c r="C303" s="29"/>
    </row>
    <row r="304" spans="3:3" customFormat="1" ht="15" customHeight="1">
      <c r="C304" s="29"/>
    </row>
    <row r="305" spans="1:5" customFormat="1" ht="15" customHeight="1">
      <c r="C305" s="29"/>
    </row>
    <row r="306" spans="1:5" customFormat="1" ht="15" customHeight="1">
      <c r="C306" s="29"/>
    </row>
    <row r="307" spans="1:5" customFormat="1" ht="15" customHeight="1">
      <c r="C307" s="29"/>
    </row>
    <row r="308" spans="1:5" ht="16.149999999999999" customHeight="1">
      <c r="A308" s="14"/>
      <c r="B308" s="15"/>
      <c r="C308" s="1873"/>
      <c r="D308" s="1114"/>
      <c r="E308" s="15"/>
    </row>
    <row r="309" spans="1:5" ht="16.149999999999999" customHeight="1">
      <c r="A309" s="14"/>
      <c r="B309" s="15"/>
      <c r="C309" s="1873"/>
      <c r="D309" s="1114"/>
      <c r="E309" s="15"/>
    </row>
    <row r="310" spans="1:5" ht="16.149999999999999" customHeight="1">
      <c r="A310" s="14"/>
      <c r="B310" s="15"/>
      <c r="C310" s="1873"/>
      <c r="D310" s="1114"/>
      <c r="E310" s="15"/>
    </row>
    <row r="311" spans="1:5" ht="16.149999999999999" customHeight="1">
      <c r="A311" s="14"/>
      <c r="B311" s="15"/>
      <c r="C311" s="1873"/>
      <c r="D311" s="1114"/>
      <c r="E311" s="15"/>
    </row>
    <row r="312" spans="1:5" ht="16.149999999999999" customHeight="1">
      <c r="A312" s="14"/>
      <c r="B312" s="15"/>
      <c r="C312" s="1873"/>
      <c r="D312" s="1114"/>
      <c r="E312" s="15"/>
    </row>
    <row r="313" spans="1:5" ht="16.149999999999999" customHeight="1">
      <c r="A313" s="14"/>
      <c r="B313" s="15"/>
      <c r="C313" s="1873"/>
      <c r="D313" s="1114"/>
      <c r="E313" s="15"/>
    </row>
    <row r="314" spans="1:5" ht="16.149999999999999" customHeight="1">
      <c r="A314" s="14"/>
      <c r="B314" s="15"/>
      <c r="C314" s="1873"/>
      <c r="D314" s="1114"/>
      <c r="E314" s="15"/>
    </row>
    <row r="315" spans="1:5" ht="16.149999999999999" customHeight="1">
      <c r="A315" s="14"/>
      <c r="B315" s="15"/>
      <c r="C315" s="1873"/>
      <c r="D315" s="1114"/>
      <c r="E315" s="15"/>
    </row>
    <row r="316" spans="1:5" ht="16.149999999999999" customHeight="1">
      <c r="A316" s="14"/>
      <c r="B316" s="15"/>
      <c r="C316" s="1873"/>
      <c r="D316" s="1114"/>
      <c r="E316" s="15"/>
    </row>
    <row r="317" spans="1:5" ht="16.149999999999999" customHeight="1">
      <c r="A317" s="14"/>
      <c r="B317" s="15"/>
      <c r="C317" s="1873"/>
      <c r="D317" s="1114"/>
      <c r="E317" s="15"/>
    </row>
    <row r="318" spans="1:5" ht="16.149999999999999" customHeight="1">
      <c r="A318" s="14"/>
      <c r="B318" s="15"/>
      <c r="C318" s="1873"/>
      <c r="D318" s="1114"/>
      <c r="E318" s="15"/>
    </row>
    <row r="319" spans="1:5" ht="16.149999999999999" customHeight="1">
      <c r="A319" s="14"/>
      <c r="B319" s="15"/>
      <c r="C319" s="1873"/>
      <c r="D319" s="1114"/>
      <c r="E319" s="15"/>
    </row>
    <row r="320" spans="1:5" ht="16.149999999999999" customHeight="1">
      <c r="A320" s="14"/>
      <c r="B320" s="15"/>
      <c r="C320" s="1873"/>
      <c r="D320" s="1114"/>
      <c r="E320" s="15"/>
    </row>
    <row r="321" spans="1:5" ht="16.149999999999999" customHeight="1">
      <c r="A321" s="14"/>
      <c r="B321" s="15"/>
      <c r="C321" s="1873"/>
      <c r="D321" s="1114"/>
      <c r="E321" s="15"/>
    </row>
    <row r="322" spans="1:5" ht="16.149999999999999" customHeight="1">
      <c r="A322" s="14"/>
      <c r="B322" s="15"/>
      <c r="C322" s="1873"/>
      <c r="D322" s="1114"/>
      <c r="E322" s="15"/>
    </row>
    <row r="323" spans="1:5" ht="16.149999999999999" customHeight="1">
      <c r="A323" s="14"/>
      <c r="B323" s="15"/>
      <c r="C323" s="1873"/>
      <c r="D323" s="1114"/>
      <c r="E323" s="15"/>
    </row>
    <row r="324" spans="1:5" ht="16.149999999999999" customHeight="1">
      <c r="A324" s="14"/>
      <c r="B324" s="15"/>
      <c r="C324" s="1873"/>
      <c r="D324" s="1114"/>
      <c r="E324" s="15"/>
    </row>
    <row r="325" spans="1:5" ht="16.149999999999999" customHeight="1">
      <c r="A325" s="14"/>
      <c r="B325" s="15"/>
      <c r="C325" s="1873"/>
      <c r="D325" s="1114"/>
      <c r="E325" s="15"/>
    </row>
    <row r="326" spans="1:5" ht="16.149999999999999" customHeight="1">
      <c r="A326" s="14"/>
      <c r="B326" s="15"/>
      <c r="C326" s="1873"/>
      <c r="D326" s="1114"/>
      <c r="E326" s="15"/>
    </row>
    <row r="327" spans="1:5" ht="16.149999999999999" customHeight="1">
      <c r="A327" s="14"/>
      <c r="B327" s="15"/>
      <c r="C327" s="1873"/>
      <c r="D327" s="1114"/>
      <c r="E327" s="15"/>
    </row>
    <row r="328" spans="1:5" ht="16.149999999999999" customHeight="1">
      <c r="A328" s="14"/>
      <c r="B328" s="15"/>
      <c r="C328" s="1873"/>
      <c r="D328" s="1114"/>
      <c r="E328" s="15"/>
    </row>
    <row r="329" spans="1:5" ht="16.149999999999999" customHeight="1">
      <c r="A329" s="14"/>
      <c r="B329" s="15"/>
      <c r="C329" s="1873"/>
      <c r="D329" s="1114"/>
      <c r="E329" s="15"/>
    </row>
    <row r="330" spans="1:5" ht="16.149999999999999" customHeight="1">
      <c r="A330" s="14"/>
      <c r="B330" s="15"/>
      <c r="C330" s="1873"/>
      <c r="D330" s="1114"/>
      <c r="E330" s="15"/>
    </row>
    <row r="331" spans="1:5" ht="16.149999999999999" customHeight="1">
      <c r="A331" s="14"/>
      <c r="B331" s="15"/>
      <c r="C331" s="1873"/>
      <c r="D331" s="1114"/>
      <c r="E331" s="15"/>
    </row>
    <row r="332" spans="1:5" ht="16.149999999999999" customHeight="1">
      <c r="A332" s="14"/>
      <c r="B332" s="15"/>
      <c r="C332" s="1873"/>
      <c r="D332" s="1114"/>
      <c r="E332" s="15"/>
    </row>
    <row r="333" spans="1:5" ht="16.149999999999999" customHeight="1">
      <c r="A333" s="14"/>
      <c r="B333" s="15"/>
      <c r="C333" s="1873"/>
      <c r="D333" s="1114"/>
      <c r="E333" s="15"/>
    </row>
    <row r="334" spans="1:5" ht="16.149999999999999" customHeight="1">
      <c r="A334" s="14"/>
      <c r="B334" s="15"/>
      <c r="C334" s="1873"/>
      <c r="D334" s="1114"/>
      <c r="E334" s="15"/>
    </row>
    <row r="335" spans="1:5" ht="16.149999999999999" customHeight="1">
      <c r="A335" s="14"/>
      <c r="B335" s="15"/>
      <c r="C335" s="1873"/>
      <c r="D335" s="1114"/>
      <c r="E335" s="15"/>
    </row>
    <row r="336" spans="1:5" ht="16.149999999999999" customHeight="1">
      <c r="A336" s="14"/>
      <c r="B336" s="15"/>
      <c r="C336" s="1873"/>
      <c r="D336" s="1114"/>
      <c r="E336" s="15"/>
    </row>
    <row r="337" spans="1:5" ht="16.149999999999999" customHeight="1">
      <c r="A337" s="14"/>
      <c r="B337" s="15"/>
      <c r="C337" s="1873"/>
      <c r="D337" s="1114"/>
      <c r="E337" s="15"/>
    </row>
    <row r="338" spans="1:5" ht="16.149999999999999" customHeight="1">
      <c r="A338" s="14"/>
      <c r="B338" s="15"/>
      <c r="C338" s="1873"/>
      <c r="D338" s="1114"/>
      <c r="E338" s="15"/>
    </row>
    <row r="339" spans="1:5" ht="16.149999999999999" customHeight="1">
      <c r="A339" s="14"/>
      <c r="B339" s="15"/>
      <c r="C339" s="1873"/>
      <c r="D339" s="1114"/>
      <c r="E339" s="15"/>
    </row>
    <row r="340" spans="1:5" ht="16.149999999999999" customHeight="1">
      <c r="A340" s="14"/>
      <c r="B340" s="15"/>
      <c r="C340" s="1873"/>
      <c r="D340" s="1114"/>
      <c r="E340" s="15"/>
    </row>
    <row r="341" spans="1:5" ht="16.149999999999999" customHeight="1">
      <c r="A341" s="14"/>
      <c r="B341" s="15"/>
      <c r="C341" s="1873"/>
      <c r="D341" s="1114"/>
      <c r="E341" s="15"/>
    </row>
    <row r="342" spans="1:5" ht="16.149999999999999" customHeight="1">
      <c r="A342" s="14"/>
      <c r="B342" s="15"/>
      <c r="C342" s="1873"/>
      <c r="D342" s="1114"/>
      <c r="E342" s="15"/>
    </row>
    <row r="343" spans="1:5" ht="16.149999999999999" customHeight="1">
      <c r="A343" s="14"/>
      <c r="B343" s="15"/>
      <c r="C343" s="1873"/>
      <c r="D343" s="1114"/>
      <c r="E343" s="15"/>
    </row>
    <row r="344" spans="1:5" ht="16.149999999999999" customHeight="1">
      <c r="A344" s="14"/>
      <c r="B344" s="15"/>
      <c r="C344" s="1873"/>
      <c r="D344" s="1114"/>
      <c r="E344" s="15"/>
    </row>
    <row r="345" spans="1:5" ht="16.149999999999999" customHeight="1">
      <c r="A345" s="14"/>
      <c r="B345" s="15"/>
      <c r="C345" s="1873"/>
      <c r="D345" s="1114"/>
      <c r="E345" s="15"/>
    </row>
    <row r="346" spans="1:5" ht="16.149999999999999" customHeight="1">
      <c r="A346" s="14"/>
      <c r="B346" s="15"/>
      <c r="C346" s="1873"/>
      <c r="D346" s="1114"/>
      <c r="E346" s="15"/>
    </row>
    <row r="347" spans="1:5" ht="16.149999999999999" customHeight="1">
      <c r="A347" s="14"/>
      <c r="B347" s="15"/>
      <c r="C347" s="1873"/>
      <c r="D347" s="1114"/>
      <c r="E347" s="15"/>
    </row>
    <row r="348" spans="1:5" ht="16.149999999999999" customHeight="1">
      <c r="A348" s="14"/>
      <c r="B348" s="15"/>
      <c r="C348" s="1873"/>
      <c r="D348" s="1114"/>
      <c r="E348" s="15"/>
    </row>
    <row r="349" spans="1:5" ht="16.149999999999999" customHeight="1">
      <c r="A349" s="14"/>
      <c r="B349" s="15"/>
      <c r="C349" s="1873"/>
      <c r="D349" s="1114"/>
      <c r="E349" s="15"/>
    </row>
    <row r="350" spans="1:5" ht="16.149999999999999" customHeight="1">
      <c r="A350" s="14"/>
      <c r="B350" s="15"/>
      <c r="C350" s="1873"/>
      <c r="D350" s="1114"/>
      <c r="E350" s="15"/>
    </row>
    <row r="351" spans="1:5" ht="16.149999999999999" customHeight="1">
      <c r="A351" s="14"/>
      <c r="B351" s="15"/>
      <c r="C351" s="1873"/>
      <c r="D351" s="1114"/>
      <c r="E351" s="15"/>
    </row>
    <row r="352" spans="1:5" ht="16.149999999999999" customHeight="1">
      <c r="A352" s="14"/>
      <c r="B352" s="15"/>
      <c r="C352" s="1873"/>
      <c r="D352" s="1114"/>
      <c r="E352" s="15"/>
    </row>
    <row r="353" spans="1:5" ht="16.149999999999999" customHeight="1">
      <c r="A353" s="14"/>
      <c r="B353" s="15"/>
      <c r="C353" s="1873"/>
      <c r="D353" s="1114"/>
      <c r="E353" s="15"/>
    </row>
    <row r="354" spans="1:5" ht="16.149999999999999" customHeight="1">
      <c r="A354" s="14"/>
      <c r="B354" s="15"/>
      <c r="C354" s="1873"/>
      <c r="D354" s="1114"/>
      <c r="E354" s="15"/>
    </row>
    <row r="355" spans="1:5" ht="16.149999999999999" customHeight="1">
      <c r="A355" s="14"/>
      <c r="B355" s="15"/>
      <c r="C355" s="1873"/>
      <c r="D355" s="1114"/>
      <c r="E355" s="15"/>
    </row>
    <row r="356" spans="1:5" ht="16.149999999999999" customHeight="1">
      <c r="A356" s="14"/>
      <c r="B356" s="15"/>
      <c r="C356" s="1873"/>
      <c r="D356" s="1114"/>
      <c r="E356" s="15"/>
    </row>
    <row r="357" spans="1:5" ht="16.149999999999999" customHeight="1">
      <c r="A357" s="14"/>
      <c r="B357" s="15"/>
      <c r="C357" s="1873"/>
      <c r="D357" s="1114"/>
      <c r="E357" s="15"/>
    </row>
    <row r="358" spans="1:5" ht="16.149999999999999" customHeight="1">
      <c r="A358" s="14"/>
      <c r="B358" s="15"/>
      <c r="C358" s="1873"/>
      <c r="D358" s="1114"/>
      <c r="E358" s="15"/>
    </row>
    <row r="359" spans="1:5" ht="16.149999999999999" customHeight="1">
      <c r="A359" s="14"/>
      <c r="B359" s="15"/>
      <c r="C359" s="1873"/>
      <c r="D359" s="1114"/>
      <c r="E359" s="15"/>
    </row>
    <row r="360" spans="1:5" ht="16.149999999999999" customHeight="1">
      <c r="A360" s="14"/>
      <c r="B360" s="15"/>
      <c r="C360" s="1873"/>
      <c r="D360" s="1114"/>
      <c r="E360" s="15"/>
    </row>
    <row r="361" spans="1:5" ht="16.149999999999999" customHeight="1">
      <c r="A361" s="14"/>
      <c r="B361" s="15"/>
      <c r="C361" s="1873"/>
      <c r="D361" s="1114"/>
      <c r="E361" s="15"/>
    </row>
    <row r="362" spans="1:5" ht="16.149999999999999" customHeight="1">
      <c r="A362" s="14"/>
      <c r="B362" s="15"/>
      <c r="C362" s="1873"/>
      <c r="D362" s="1114"/>
      <c r="E362" s="15"/>
    </row>
    <row r="363" spans="1:5" ht="16.149999999999999" customHeight="1">
      <c r="A363" s="14"/>
      <c r="B363" s="15"/>
      <c r="C363" s="1873"/>
      <c r="D363" s="1114"/>
      <c r="E363" s="15"/>
    </row>
    <row r="364" spans="1:5" ht="16.149999999999999" customHeight="1">
      <c r="A364" s="14"/>
      <c r="B364" s="15"/>
      <c r="C364" s="1873"/>
      <c r="D364" s="1114"/>
      <c r="E364" s="15"/>
    </row>
    <row r="365" spans="1:5" ht="16.149999999999999" customHeight="1">
      <c r="A365" s="14"/>
      <c r="B365" s="15"/>
      <c r="C365" s="1873"/>
      <c r="D365" s="1114"/>
      <c r="E365" s="15"/>
    </row>
    <row r="366" spans="1:5" ht="16.149999999999999" customHeight="1">
      <c r="A366" s="14"/>
      <c r="B366" s="15"/>
      <c r="C366" s="1873"/>
      <c r="D366" s="1114"/>
      <c r="E366" s="15"/>
    </row>
    <row r="367" spans="1:5" ht="16.149999999999999" customHeight="1">
      <c r="A367" s="14"/>
      <c r="B367" s="15"/>
      <c r="C367" s="1873"/>
      <c r="D367" s="1114"/>
      <c r="E367" s="15"/>
    </row>
    <row r="368" spans="1:5" ht="16.149999999999999" customHeight="1">
      <c r="A368" s="14"/>
      <c r="B368" s="15"/>
      <c r="C368" s="1873"/>
      <c r="D368" s="1114"/>
      <c r="E368" s="15"/>
    </row>
    <row r="369" spans="1:5" ht="16.149999999999999" customHeight="1">
      <c r="A369" s="14"/>
      <c r="B369" s="15"/>
      <c r="C369" s="1873"/>
      <c r="D369" s="1114"/>
      <c r="E369" s="15"/>
    </row>
    <row r="370" spans="1:5" ht="16.149999999999999" customHeight="1">
      <c r="A370" s="14"/>
      <c r="B370" s="15"/>
      <c r="C370" s="1873"/>
      <c r="D370" s="1114"/>
      <c r="E370" s="15"/>
    </row>
    <row r="371" spans="1:5" ht="16.149999999999999" customHeight="1">
      <c r="A371" s="14"/>
      <c r="B371" s="15"/>
      <c r="C371" s="1873"/>
      <c r="D371" s="1114"/>
      <c r="E371" s="15"/>
    </row>
    <row r="372" spans="1:5" ht="16.149999999999999" customHeight="1">
      <c r="A372" s="14"/>
      <c r="B372" s="15"/>
      <c r="C372" s="1873"/>
      <c r="D372" s="1114"/>
      <c r="E372" s="15"/>
    </row>
    <row r="373" spans="1:5" ht="16.149999999999999" customHeight="1">
      <c r="A373" s="14"/>
      <c r="B373" s="15"/>
      <c r="C373" s="1873"/>
      <c r="D373" s="1114"/>
      <c r="E373" s="15"/>
    </row>
    <row r="374" spans="1:5" ht="16.149999999999999" customHeight="1">
      <c r="A374" s="14"/>
      <c r="B374" s="15"/>
      <c r="C374" s="1873"/>
      <c r="D374" s="1114"/>
      <c r="E374" s="15"/>
    </row>
    <row r="375" spans="1:5" ht="16.149999999999999" customHeight="1">
      <c r="A375" s="14"/>
      <c r="B375" s="15"/>
      <c r="C375" s="1873"/>
      <c r="D375" s="1114"/>
      <c r="E375" s="15"/>
    </row>
    <row r="376" spans="1:5" ht="16.149999999999999" customHeight="1">
      <c r="A376" s="14"/>
      <c r="B376" s="15"/>
      <c r="C376" s="1873"/>
      <c r="D376" s="1114"/>
      <c r="E376" s="15"/>
    </row>
    <row r="377" spans="1:5" ht="16.149999999999999" customHeight="1">
      <c r="A377" s="14"/>
      <c r="B377" s="15"/>
      <c r="C377" s="1873"/>
      <c r="D377" s="1114"/>
      <c r="E377" s="15"/>
    </row>
    <row r="378" spans="1:5" ht="16.149999999999999" customHeight="1">
      <c r="A378" s="14"/>
      <c r="B378" s="15"/>
      <c r="C378" s="1873"/>
      <c r="D378" s="1114"/>
      <c r="E378" s="15"/>
    </row>
    <row r="379" spans="1:5" ht="16.149999999999999" customHeight="1">
      <c r="A379" s="14"/>
      <c r="B379" s="15"/>
      <c r="C379" s="1873"/>
      <c r="D379" s="1114"/>
      <c r="E379" s="15"/>
    </row>
    <row r="380" spans="1:5" ht="16.149999999999999" customHeight="1">
      <c r="A380" s="14"/>
      <c r="B380" s="15"/>
      <c r="C380" s="1873"/>
      <c r="D380" s="1114"/>
      <c r="E380" s="15"/>
    </row>
    <row r="381" spans="1:5" ht="16.149999999999999" customHeight="1">
      <c r="A381" s="14"/>
      <c r="B381" s="15"/>
      <c r="C381" s="1873"/>
      <c r="D381" s="1114"/>
      <c r="E381" s="15"/>
    </row>
    <row r="382" spans="1:5" ht="16.149999999999999" customHeight="1">
      <c r="A382" s="14"/>
      <c r="B382" s="15"/>
      <c r="C382" s="1873"/>
      <c r="D382" s="1114"/>
      <c r="E382" s="15"/>
    </row>
    <row r="383" spans="1:5" ht="16.149999999999999" customHeight="1">
      <c r="A383" s="14"/>
      <c r="B383" s="15"/>
      <c r="C383" s="1873"/>
      <c r="D383" s="1114"/>
      <c r="E383" s="15"/>
    </row>
    <row r="384" spans="1:5" ht="16.149999999999999" customHeight="1">
      <c r="A384" s="14"/>
      <c r="B384" s="15"/>
      <c r="C384" s="1873"/>
      <c r="D384" s="1114"/>
      <c r="E384" s="15"/>
    </row>
    <row r="385" spans="1:5" ht="16.149999999999999" customHeight="1">
      <c r="A385" s="14"/>
      <c r="B385" s="15"/>
      <c r="C385" s="1873"/>
      <c r="D385" s="1114"/>
      <c r="E385" s="15"/>
    </row>
    <row r="386" spans="1:5" ht="16.149999999999999" customHeight="1">
      <c r="A386" s="14"/>
      <c r="B386" s="15"/>
      <c r="C386" s="1873"/>
      <c r="D386" s="1114"/>
      <c r="E386" s="15"/>
    </row>
    <row r="387" spans="1:5" ht="16.149999999999999" customHeight="1">
      <c r="A387" s="14"/>
      <c r="B387" s="15"/>
      <c r="C387" s="1873"/>
      <c r="D387" s="1114"/>
      <c r="E387" s="15"/>
    </row>
    <row r="388" spans="1:5" ht="16.149999999999999" customHeight="1">
      <c r="A388" s="14"/>
      <c r="B388" s="15"/>
      <c r="C388" s="1873"/>
      <c r="D388" s="1114"/>
      <c r="E388" s="15"/>
    </row>
    <row r="389" spans="1:5" ht="16.149999999999999" customHeight="1">
      <c r="A389" s="14"/>
      <c r="B389" s="15"/>
      <c r="C389" s="1873"/>
      <c r="D389" s="1114"/>
      <c r="E389" s="15"/>
    </row>
    <row r="390" spans="1:5" ht="16.149999999999999" customHeight="1">
      <c r="A390" s="14"/>
      <c r="B390" s="15"/>
      <c r="C390" s="1873"/>
      <c r="D390" s="1114"/>
      <c r="E390" s="15"/>
    </row>
    <row r="391" spans="1:5" ht="16.149999999999999" customHeight="1">
      <c r="A391" s="14"/>
      <c r="B391" s="15"/>
      <c r="C391" s="1873"/>
      <c r="D391" s="1114"/>
      <c r="E391" s="15"/>
    </row>
    <row r="392" spans="1:5" ht="16.149999999999999" customHeight="1">
      <c r="A392" s="14"/>
      <c r="B392" s="15"/>
      <c r="C392" s="1873"/>
      <c r="D392" s="1114"/>
      <c r="E392" s="15"/>
    </row>
    <row r="393" spans="1:5" ht="16.149999999999999" customHeight="1">
      <c r="A393" s="14"/>
      <c r="B393" s="15"/>
      <c r="C393" s="1873"/>
      <c r="D393" s="1114"/>
      <c r="E393" s="15"/>
    </row>
    <row r="394" spans="1:5" ht="16.149999999999999" customHeight="1">
      <c r="A394" s="14"/>
      <c r="B394" s="15"/>
      <c r="C394" s="1873"/>
      <c r="D394" s="1114"/>
      <c r="E394" s="15"/>
    </row>
    <row r="395" spans="1:5" ht="16.149999999999999" customHeight="1">
      <c r="A395" s="14"/>
      <c r="B395" s="15"/>
      <c r="C395" s="1873"/>
      <c r="D395" s="1114"/>
      <c r="E395" s="15"/>
    </row>
    <row r="396" spans="1:5" ht="16.149999999999999" customHeight="1">
      <c r="A396" s="14"/>
      <c r="B396" s="15"/>
      <c r="C396" s="1873"/>
      <c r="D396" s="1114"/>
      <c r="E396" s="15"/>
    </row>
    <row r="397" spans="1:5" ht="16.149999999999999" customHeight="1">
      <c r="A397" s="14"/>
      <c r="B397" s="15"/>
      <c r="C397" s="1873"/>
      <c r="D397" s="1114"/>
      <c r="E397" s="15"/>
    </row>
    <row r="398" spans="1:5" ht="16.149999999999999" customHeight="1">
      <c r="A398" s="14"/>
      <c r="B398" s="15"/>
      <c r="C398" s="1873"/>
      <c r="D398" s="1114"/>
      <c r="E398" s="15"/>
    </row>
    <row r="399" spans="1:5" ht="16.149999999999999" customHeight="1">
      <c r="A399" s="14"/>
      <c r="B399" s="15"/>
      <c r="C399" s="1873"/>
      <c r="D399" s="1114"/>
      <c r="E399" s="15"/>
    </row>
    <row r="400" spans="1:5" ht="16.149999999999999" customHeight="1">
      <c r="A400" s="14"/>
      <c r="B400" s="15"/>
      <c r="C400" s="1873"/>
      <c r="D400" s="1114"/>
      <c r="E400" s="15"/>
    </row>
    <row r="401" spans="1:5" ht="16.149999999999999" customHeight="1">
      <c r="A401" s="14"/>
      <c r="B401" s="15"/>
      <c r="C401" s="1873"/>
      <c r="D401" s="1114"/>
      <c r="E401" s="15"/>
    </row>
    <row r="402" spans="1:5" ht="16.149999999999999" customHeight="1">
      <c r="A402" s="14"/>
      <c r="B402" s="15"/>
      <c r="C402" s="1873"/>
      <c r="D402" s="1114"/>
      <c r="E402" s="15"/>
    </row>
    <row r="403" spans="1:5" ht="16.149999999999999" customHeight="1">
      <c r="A403" s="14"/>
      <c r="B403" s="15"/>
      <c r="C403" s="1873"/>
      <c r="D403" s="1114"/>
      <c r="E403" s="15"/>
    </row>
    <row r="404" spans="1:5" ht="16.149999999999999" customHeight="1">
      <c r="A404" s="14"/>
      <c r="B404" s="15"/>
      <c r="C404" s="1873"/>
      <c r="D404" s="1114"/>
      <c r="E404" s="15"/>
    </row>
    <row r="405" spans="1:5" ht="16.149999999999999" customHeight="1">
      <c r="A405" s="14"/>
      <c r="B405" s="15"/>
      <c r="C405" s="1873"/>
      <c r="D405" s="1114"/>
      <c r="E405" s="15"/>
    </row>
    <row r="406" spans="1:5" ht="16.149999999999999" customHeight="1">
      <c r="B406" s="15"/>
      <c r="C406" s="1873"/>
      <c r="D406" s="1114"/>
      <c r="E406" s="15"/>
    </row>
  </sheetData>
  <sheetProtection selectLockedCells="1" selectUnlockedCells="1"/>
  <sortState xmlns:xlrd2="http://schemas.microsoft.com/office/spreadsheetml/2017/richdata2" ref="A2:O406">
    <sortCondition ref="A253:A406"/>
  </sortState>
  <pageMargins left="0.25" right="0.25" top="0.75" bottom="0.75" header="0.51181102362204722" footer="0.51181102362204722"/>
  <pageSetup paperSize="9" scale="16" firstPageNumber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A1:G52"/>
  <sheetViews>
    <sheetView topLeftCell="A8" workbookViewId="0">
      <selection activeCell="A18" sqref="A18:C40"/>
    </sheetView>
  </sheetViews>
  <sheetFormatPr defaultRowHeight="12.75"/>
  <cols>
    <col min="5" max="5" width="14.85546875" customWidth="1"/>
    <col min="6" max="7" width="16.28515625" customWidth="1"/>
  </cols>
  <sheetData>
    <row r="1" spans="1:7" ht="18">
      <c r="A1" s="1180" t="s">
        <v>1015</v>
      </c>
      <c r="B1" s="1179"/>
      <c r="C1" s="1179"/>
      <c r="D1" s="1179"/>
      <c r="E1" s="1179"/>
      <c r="F1" s="1179"/>
      <c r="G1" s="1179"/>
    </row>
    <row r="2" spans="1:7">
      <c r="A2" s="1179"/>
      <c r="B2" s="1179"/>
      <c r="C2" s="1179"/>
      <c r="D2" s="1179"/>
      <c r="E2" s="1179"/>
      <c r="F2" s="1179"/>
      <c r="G2" s="1179"/>
    </row>
    <row r="3" spans="1:7">
      <c r="A3" s="2006" t="s">
        <v>230</v>
      </c>
      <c r="B3" s="2006"/>
      <c r="C3" s="2006"/>
      <c r="D3" s="2006"/>
      <c r="E3" s="1179"/>
      <c r="F3" s="2006" t="s">
        <v>231</v>
      </c>
      <c r="G3" s="2006"/>
    </row>
    <row r="4" spans="1:7" ht="18">
      <c r="A4" s="2007" t="s">
        <v>232</v>
      </c>
      <c r="B4" s="2007"/>
      <c r="C4" s="2007"/>
      <c r="D4" s="2007"/>
      <c r="E4" s="1182"/>
      <c r="F4" s="2007" t="s">
        <v>56</v>
      </c>
      <c r="G4" s="2007"/>
    </row>
    <row r="5" spans="1:7">
      <c r="A5" s="1182"/>
      <c r="B5" s="1182"/>
      <c r="C5" s="1182"/>
      <c r="D5" s="1182"/>
      <c r="E5" s="1182"/>
      <c r="F5" s="1182"/>
      <c r="G5" s="1182"/>
    </row>
    <row r="6" spans="1:7">
      <c r="A6" s="1187" t="s">
        <v>233</v>
      </c>
      <c r="B6" s="1182"/>
      <c r="C6" s="1182"/>
      <c r="D6" s="1182"/>
      <c r="E6" s="1182"/>
      <c r="F6" s="1182"/>
      <c r="G6" s="1182"/>
    </row>
    <row r="7" spans="1:7">
      <c r="A7" s="1998" t="s">
        <v>234</v>
      </c>
      <c r="B7" s="1998"/>
      <c r="C7" s="1998"/>
      <c r="D7" s="1998"/>
      <c r="E7" s="1182"/>
      <c r="F7" s="1182"/>
      <c r="G7" s="1182"/>
    </row>
    <row r="8" spans="1:7">
      <c r="A8" s="2000" t="s">
        <v>45</v>
      </c>
      <c r="B8" s="2000"/>
      <c r="C8" s="1177" t="s">
        <v>46</v>
      </c>
      <c r="D8" s="2000" t="s">
        <v>235</v>
      </c>
      <c r="E8" s="2000"/>
      <c r="F8" s="2000" t="s">
        <v>236</v>
      </c>
      <c r="G8" s="2000"/>
    </row>
    <row r="9" spans="1:7" ht="15">
      <c r="A9" s="2004" t="s">
        <v>248</v>
      </c>
      <c r="B9" s="2004"/>
      <c r="C9" s="1660" t="s">
        <v>249</v>
      </c>
      <c r="D9" s="2002" t="s">
        <v>1142</v>
      </c>
      <c r="E9" s="2005"/>
      <c r="F9" s="2001"/>
      <c r="G9" s="2001"/>
    </row>
    <row r="10" spans="1:7">
      <c r="A10" s="1998" t="s">
        <v>239</v>
      </c>
      <c r="B10" s="1998"/>
      <c r="C10" s="1998"/>
      <c r="D10" s="1998"/>
      <c r="E10" s="1182"/>
      <c r="F10" s="1182"/>
      <c r="G10" s="1182"/>
    </row>
    <row r="11" spans="1:7">
      <c r="A11" s="2000" t="s">
        <v>45</v>
      </c>
      <c r="B11" s="2000"/>
      <c r="C11" s="1177" t="s">
        <v>46</v>
      </c>
      <c r="D11" s="2000" t="s">
        <v>235</v>
      </c>
      <c r="E11" s="2000"/>
      <c r="F11" s="2000" t="s">
        <v>236</v>
      </c>
      <c r="G11" s="2000"/>
    </row>
    <row r="12" spans="1:7" ht="15">
      <c r="A12" s="2001" t="s">
        <v>240</v>
      </c>
      <c r="B12" s="2001"/>
      <c r="C12" s="1176" t="s">
        <v>71</v>
      </c>
      <c r="D12" s="2002" t="s">
        <v>241</v>
      </c>
      <c r="E12" s="2003"/>
      <c r="F12" s="2001">
        <v>606787803</v>
      </c>
      <c r="G12" s="2001"/>
    </row>
    <row r="13" spans="1:7">
      <c r="A13" s="2001"/>
      <c r="B13" s="2001"/>
      <c r="C13" s="1176"/>
      <c r="D13" s="2001"/>
      <c r="E13" s="2001"/>
      <c r="F13" s="2001"/>
      <c r="G13" s="2001"/>
    </row>
    <row r="14" spans="1:7">
      <c r="A14" s="1182"/>
      <c r="B14" s="1182"/>
      <c r="C14" s="1182"/>
      <c r="D14" s="1182"/>
      <c r="E14" s="1182"/>
      <c r="F14" s="1182"/>
      <c r="G14" s="1182"/>
    </row>
    <row r="15" spans="1:7">
      <c r="A15" s="1187" t="s">
        <v>242</v>
      </c>
      <c r="B15" s="1182"/>
      <c r="C15" s="1182"/>
      <c r="D15" s="1182"/>
      <c r="E15" s="1182"/>
      <c r="F15" s="1182"/>
      <c r="G15" s="1182"/>
    </row>
    <row r="16" spans="1:7">
      <c r="A16" s="1998" t="s">
        <v>243</v>
      </c>
      <c r="B16" s="1998"/>
      <c r="C16" s="1998"/>
      <c r="D16" s="1998"/>
      <c r="E16" s="1182"/>
      <c r="F16" s="1182"/>
      <c r="G16" s="1182"/>
    </row>
    <row r="17" spans="1:7">
      <c r="A17" s="1192" t="s">
        <v>244</v>
      </c>
      <c r="B17" s="1183" t="s">
        <v>45</v>
      </c>
      <c r="C17" s="1183" t="s">
        <v>46</v>
      </c>
      <c r="D17" s="1183" t="s">
        <v>754</v>
      </c>
      <c r="E17" s="1194"/>
      <c r="F17" s="1188"/>
      <c r="G17" s="1188"/>
    </row>
    <row r="18" spans="1:7">
      <c r="A18" s="1671">
        <v>2</v>
      </c>
      <c r="B18" s="1196" t="s">
        <v>245</v>
      </c>
      <c r="C18" s="1196" t="s">
        <v>90</v>
      </c>
      <c r="D18" s="1201">
        <v>820112</v>
      </c>
      <c r="E18" s="1197" t="s">
        <v>246</v>
      </c>
      <c r="F18" s="1182"/>
      <c r="G18" s="1189"/>
    </row>
    <row r="19" spans="1:7">
      <c r="A19" s="1193">
        <v>5</v>
      </c>
      <c r="B19" s="1184" t="s">
        <v>167</v>
      </c>
      <c r="C19" s="1184" t="s">
        <v>247</v>
      </c>
      <c r="D19" s="1193">
        <v>750522</v>
      </c>
      <c r="E19" s="1197" t="s">
        <v>246</v>
      </c>
      <c r="F19" s="1182"/>
      <c r="G19" s="1189"/>
    </row>
    <row r="20" spans="1:7" ht="15">
      <c r="A20" s="1195">
        <v>6</v>
      </c>
      <c r="B20" s="1195" t="s">
        <v>260</v>
      </c>
      <c r="C20" s="1195" t="s">
        <v>125</v>
      </c>
      <c r="D20" s="1195">
        <v>941105</v>
      </c>
      <c r="E20" s="1186" t="s">
        <v>1020</v>
      </c>
      <c r="F20" s="1182"/>
      <c r="G20" s="1189"/>
    </row>
    <row r="21" spans="1:7">
      <c r="A21" s="1671">
        <v>7</v>
      </c>
      <c r="B21" s="1196" t="s">
        <v>248</v>
      </c>
      <c r="C21" s="1196" t="s">
        <v>249</v>
      </c>
      <c r="D21" s="1201">
        <v>570219</v>
      </c>
      <c r="E21" s="1197" t="s">
        <v>246</v>
      </c>
      <c r="F21" s="1182"/>
      <c r="G21" s="1189"/>
    </row>
    <row r="22" spans="1:7">
      <c r="A22" s="1193">
        <v>8</v>
      </c>
      <c r="B22" s="1181" t="s">
        <v>250</v>
      </c>
      <c r="C22" s="1181" t="s">
        <v>123</v>
      </c>
      <c r="D22" s="1200">
        <v>781004</v>
      </c>
      <c r="E22" s="1186" t="s">
        <v>246</v>
      </c>
      <c r="F22" s="1182"/>
      <c r="G22" s="1190"/>
    </row>
    <row r="23" spans="1:7">
      <c r="A23" s="1672">
        <v>9</v>
      </c>
      <c r="B23" s="1185" t="s">
        <v>240</v>
      </c>
      <c r="C23" s="1185" t="s">
        <v>71</v>
      </c>
      <c r="D23" s="1202">
        <v>691201</v>
      </c>
      <c r="E23" s="1186" t="s">
        <v>246</v>
      </c>
      <c r="F23" s="1182"/>
      <c r="G23" s="1189"/>
    </row>
    <row r="24" spans="1:7">
      <c r="A24" s="1671"/>
      <c r="B24" s="1199" t="s">
        <v>1143</v>
      </c>
      <c r="C24" s="1199" t="s">
        <v>87</v>
      </c>
      <c r="D24" s="1198">
        <v>1090813</v>
      </c>
      <c r="E24" s="1197" t="s">
        <v>57</v>
      </c>
      <c r="F24" s="1182"/>
      <c r="G24" s="1189"/>
    </row>
    <row r="25" spans="1:7" ht="15">
      <c r="A25" s="1195">
        <v>12</v>
      </c>
      <c r="B25" s="1195" t="s">
        <v>419</v>
      </c>
      <c r="C25" s="1195" t="s">
        <v>59</v>
      </c>
      <c r="D25" s="1195">
        <v>940531</v>
      </c>
      <c r="E25" s="1204" t="s">
        <v>246</v>
      </c>
      <c r="F25" s="1182"/>
      <c r="G25" s="1189"/>
    </row>
    <row r="26" spans="1:7" ht="15">
      <c r="A26" s="1195">
        <v>13</v>
      </c>
      <c r="B26" s="1181" t="s">
        <v>261</v>
      </c>
      <c r="C26" s="1181" t="s">
        <v>262</v>
      </c>
      <c r="D26" s="1195"/>
      <c r="E26" s="1186" t="s">
        <v>98</v>
      </c>
      <c r="F26" s="1182"/>
      <c r="G26" s="1189"/>
    </row>
    <row r="27" spans="1:7">
      <c r="A27" s="1672">
        <v>15</v>
      </c>
      <c r="B27" s="1184" t="s">
        <v>251</v>
      </c>
      <c r="C27" s="1184" t="s">
        <v>104</v>
      </c>
      <c r="D27" s="1193">
        <v>890816</v>
      </c>
      <c r="E27" s="1186" t="s">
        <v>246</v>
      </c>
      <c r="F27" s="1182"/>
      <c r="G27" s="1189"/>
    </row>
    <row r="28" spans="1:7">
      <c r="A28" s="1671">
        <v>20</v>
      </c>
      <c r="B28" s="1196" t="s">
        <v>256</v>
      </c>
      <c r="C28" s="1196" t="s">
        <v>71</v>
      </c>
      <c r="D28" s="1201">
        <v>860528</v>
      </c>
      <c r="E28" s="1197" t="s">
        <v>246</v>
      </c>
      <c r="F28" s="1182"/>
      <c r="G28" s="1189"/>
    </row>
    <row r="29" spans="1:7">
      <c r="A29" s="1671">
        <v>21</v>
      </c>
      <c r="B29" s="1196" t="s">
        <v>264</v>
      </c>
      <c r="C29" s="1196" t="s">
        <v>99</v>
      </c>
      <c r="D29" s="1201">
        <v>861121</v>
      </c>
      <c r="E29" s="1197" t="s">
        <v>1020</v>
      </c>
      <c r="F29" s="1182"/>
      <c r="G29" s="1189"/>
    </row>
    <row r="30" spans="1:7">
      <c r="A30" s="1672">
        <v>22</v>
      </c>
      <c r="B30" s="1181" t="s">
        <v>252</v>
      </c>
      <c r="C30" s="1181" t="s">
        <v>99</v>
      </c>
      <c r="D30" s="1200">
        <v>850704</v>
      </c>
      <c r="E30" s="1197" t="s">
        <v>246</v>
      </c>
      <c r="F30" s="1182"/>
      <c r="G30" s="1182"/>
    </row>
    <row r="31" spans="1:7">
      <c r="A31" s="1193">
        <v>23</v>
      </c>
      <c r="B31" s="1184" t="s">
        <v>258</v>
      </c>
      <c r="C31" s="1184" t="s">
        <v>163</v>
      </c>
      <c r="D31" s="1193">
        <v>930212</v>
      </c>
      <c r="E31" s="1186" t="s">
        <v>246</v>
      </c>
      <c r="F31" s="1182"/>
      <c r="G31" s="1182"/>
    </row>
    <row r="32" spans="1:7">
      <c r="A32" s="1198">
        <v>24</v>
      </c>
      <c r="B32" s="1181" t="s">
        <v>253</v>
      </c>
      <c r="C32" s="1181" t="s">
        <v>68</v>
      </c>
      <c r="D32" s="1200">
        <v>801227</v>
      </c>
      <c r="E32" s="1197" t="s">
        <v>98</v>
      </c>
      <c r="F32" s="1182"/>
      <c r="G32" s="1182"/>
    </row>
    <row r="33" spans="1:7">
      <c r="A33" s="1671"/>
      <c r="B33" s="1196" t="s">
        <v>1144</v>
      </c>
      <c r="C33" s="1196" t="s">
        <v>99</v>
      </c>
      <c r="D33" s="1201">
        <v>1001201</v>
      </c>
      <c r="E33" s="1197" t="s">
        <v>98</v>
      </c>
      <c r="F33" s="1182"/>
      <c r="G33" s="1182"/>
    </row>
    <row r="34" spans="1:7" ht="15">
      <c r="A34" s="1195">
        <v>37</v>
      </c>
      <c r="B34" s="1181" t="s">
        <v>167</v>
      </c>
      <c r="C34" s="1181" t="s">
        <v>90</v>
      </c>
      <c r="D34">
        <v>1000129</v>
      </c>
      <c r="E34" s="1197" t="s">
        <v>246</v>
      </c>
      <c r="F34" s="1182"/>
      <c r="G34" s="1182"/>
    </row>
    <row r="35" spans="1:7">
      <c r="A35" s="1193">
        <v>48</v>
      </c>
      <c r="B35" s="1181" t="s">
        <v>240</v>
      </c>
      <c r="C35" s="1181" t="s">
        <v>125</v>
      </c>
      <c r="D35" s="1200">
        <v>920807</v>
      </c>
      <c r="E35" s="1186" t="s">
        <v>246</v>
      </c>
      <c r="F35" s="1182"/>
      <c r="G35" s="1182"/>
    </row>
    <row r="36" spans="1:7" ht="15.75">
      <c r="A36" s="1195">
        <v>67</v>
      </c>
      <c r="B36" s="1195" t="s">
        <v>263</v>
      </c>
      <c r="C36" s="1195" t="s">
        <v>95</v>
      </c>
      <c r="D36" s="1195">
        <v>980520</v>
      </c>
      <c r="E36" s="1203" t="s">
        <v>246</v>
      </c>
      <c r="F36" s="1182"/>
      <c r="G36" s="1182"/>
    </row>
    <row r="37" spans="1:7" ht="15">
      <c r="A37" s="1195">
        <v>88</v>
      </c>
      <c r="B37" s="1181" t="s">
        <v>254</v>
      </c>
      <c r="C37" s="1181" t="s">
        <v>87</v>
      </c>
      <c r="D37" s="1200"/>
      <c r="E37" s="1186" t="s">
        <v>57</v>
      </c>
      <c r="F37" s="1178"/>
      <c r="G37" s="1182"/>
    </row>
    <row r="38" spans="1:7" ht="15">
      <c r="A38" s="1195">
        <v>89</v>
      </c>
      <c r="B38" s="1181" t="s">
        <v>259</v>
      </c>
      <c r="C38" s="1181" t="s">
        <v>68</v>
      </c>
      <c r="D38" s="1195">
        <v>890618</v>
      </c>
      <c r="E38" s="1186" t="s">
        <v>246</v>
      </c>
      <c r="F38" s="1182"/>
      <c r="G38" s="1182"/>
    </row>
    <row r="39" spans="1:7">
      <c r="A39" s="1671">
        <v>94</v>
      </c>
      <c r="B39" s="1199" t="s">
        <v>254</v>
      </c>
      <c r="C39" s="1199" t="s">
        <v>255</v>
      </c>
      <c r="D39" s="1198">
        <v>750826</v>
      </c>
      <c r="E39" s="1197" t="s">
        <v>246</v>
      </c>
      <c r="F39" s="1182"/>
      <c r="G39" s="1182"/>
    </row>
    <row r="40" spans="1:7" ht="15">
      <c r="A40" s="1195"/>
      <c r="B40" s="1744" t="s">
        <v>1182</v>
      </c>
      <c r="C40" s="1744" t="s">
        <v>1063</v>
      </c>
      <c r="D40" s="1195"/>
      <c r="E40" s="1186"/>
      <c r="F40" s="1178"/>
      <c r="G40" s="1178"/>
    </row>
    <row r="41" spans="1:7" ht="15">
      <c r="A41" s="1195"/>
      <c r="B41" s="1195"/>
      <c r="C41" s="1195"/>
      <c r="D41" s="1195"/>
      <c r="E41" s="1186"/>
      <c r="F41" s="1178"/>
      <c r="G41" s="1178"/>
    </row>
    <row r="42" spans="1:7" ht="15">
      <c r="A42" s="1195"/>
      <c r="B42" s="1195"/>
      <c r="C42" s="1195"/>
      <c r="D42" s="1195"/>
      <c r="E42" s="1186"/>
      <c r="F42" s="1178"/>
      <c r="G42" s="1178"/>
    </row>
    <row r="43" spans="1:7" ht="15">
      <c r="A43" s="1195"/>
      <c r="B43" s="1195"/>
      <c r="C43" s="1195"/>
      <c r="D43" s="1195"/>
      <c r="E43" s="1186"/>
      <c r="F43" s="1178"/>
      <c r="G43" s="1178"/>
    </row>
    <row r="44" spans="1:7" ht="15">
      <c r="A44" s="1178"/>
      <c r="B44" s="1178"/>
      <c r="C44" s="1178"/>
      <c r="D44" s="1178"/>
      <c r="E44" s="1182"/>
      <c r="F44" s="1182"/>
      <c r="G44" s="1182"/>
    </row>
    <row r="45" spans="1:7">
      <c r="A45" s="1998" t="s">
        <v>267</v>
      </c>
      <c r="B45" s="1998"/>
      <c r="C45" s="1998"/>
      <c r="D45" s="1998"/>
      <c r="E45" s="1182"/>
      <c r="F45" s="1182"/>
      <c r="G45" s="1182"/>
    </row>
    <row r="46" spans="1:7">
      <c r="A46" s="1193"/>
      <c r="B46" s="1183" t="s">
        <v>45</v>
      </c>
      <c r="C46" s="1183" t="s">
        <v>46</v>
      </c>
      <c r="D46" s="1183" t="s">
        <v>758</v>
      </c>
      <c r="E46" s="1182"/>
      <c r="F46" s="1191" t="s">
        <v>269</v>
      </c>
      <c r="G46" s="1182"/>
    </row>
    <row r="47" spans="1:7">
      <c r="A47" s="1202">
        <v>32</v>
      </c>
      <c r="B47" s="1181" t="s">
        <v>61</v>
      </c>
      <c r="C47" s="1181" t="s">
        <v>62</v>
      </c>
      <c r="D47" s="1200">
        <v>910712</v>
      </c>
      <c r="E47" s="1182"/>
      <c r="F47" s="1999" t="s">
        <v>270</v>
      </c>
      <c r="G47" s="1999"/>
    </row>
    <row r="48" spans="1:7" ht="15">
      <c r="A48" s="1202"/>
      <c r="B48" s="1185"/>
      <c r="C48" s="1185"/>
      <c r="D48" s="1202"/>
      <c r="E48" s="1178"/>
      <c r="F48" s="1999"/>
      <c r="G48" s="1999"/>
    </row>
    <row r="49" spans="1:7" ht="15">
      <c r="A49" s="1195"/>
      <c r="B49" s="1195"/>
      <c r="C49" s="1195"/>
      <c r="D49" s="1195"/>
      <c r="E49" s="1178"/>
      <c r="F49" s="1178"/>
      <c r="G49" s="1178"/>
    </row>
    <row r="50" spans="1:7" ht="15">
      <c r="A50" s="1195"/>
      <c r="B50" s="1195"/>
      <c r="C50" s="1195"/>
      <c r="D50" s="1195"/>
      <c r="E50" s="1178"/>
      <c r="F50" s="1178"/>
      <c r="G50" s="1178"/>
    </row>
    <row r="51" spans="1:7" ht="15">
      <c r="A51" s="1193"/>
      <c r="B51" s="1195"/>
      <c r="C51" s="1195"/>
      <c r="D51" s="1202"/>
      <c r="E51" s="1178"/>
      <c r="F51" s="1178"/>
      <c r="G51" s="1178"/>
    </row>
    <row r="52" spans="1:7" ht="15">
      <c r="A52" s="1184"/>
      <c r="B52" s="1184"/>
      <c r="C52" s="1184"/>
      <c r="D52" s="1193"/>
      <c r="E52" s="1178"/>
      <c r="F52" s="1178"/>
      <c r="G52" s="1178"/>
    </row>
  </sheetData>
  <sheetProtection selectLockedCells="1" selectUnlockedCells="1"/>
  <sortState xmlns:xlrd2="http://schemas.microsoft.com/office/spreadsheetml/2017/richdata2" ref="A19:F43">
    <sortCondition ref="A18:A43"/>
  </sortState>
  <mergeCells count="24">
    <mergeCell ref="D13:E13"/>
    <mergeCell ref="A9:B9"/>
    <mergeCell ref="D9:E9"/>
    <mergeCell ref="A3:D3"/>
    <mergeCell ref="F3:G3"/>
    <mergeCell ref="A4:D4"/>
    <mergeCell ref="F4:G4"/>
    <mergeCell ref="A7:D7"/>
    <mergeCell ref="A16:D16"/>
    <mergeCell ref="A45:D45"/>
    <mergeCell ref="F47:G48"/>
    <mergeCell ref="A8:B8"/>
    <mergeCell ref="D8:E8"/>
    <mergeCell ref="F8:G8"/>
    <mergeCell ref="F9:G9"/>
    <mergeCell ref="A10:D10"/>
    <mergeCell ref="A11:B11"/>
    <mergeCell ref="D11:E11"/>
    <mergeCell ref="F11:G11"/>
    <mergeCell ref="F13:G13"/>
    <mergeCell ref="A12:B12"/>
    <mergeCell ref="D12:E12"/>
    <mergeCell ref="F12:G12"/>
    <mergeCell ref="A13:B13"/>
  </mergeCells>
  <hyperlinks>
    <hyperlink ref="D12" r:id="rId1" xr:uid="{00000000-0004-0000-0000-000001000000}"/>
    <hyperlink ref="D9" r:id="rId2" xr:uid="{00000000-0004-0000-0000-000000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A1:Z1004"/>
  <sheetViews>
    <sheetView topLeftCell="A8" workbookViewId="0">
      <selection activeCell="B18" sqref="B18:D40"/>
    </sheetView>
  </sheetViews>
  <sheetFormatPr defaultColWidth="9" defaultRowHeight="12.75"/>
  <cols>
    <col min="1" max="1" width="9" style="269"/>
    <col min="2" max="2" width="5.140625" style="269" customWidth="1"/>
    <col min="3" max="3" width="14.140625" style="269" customWidth="1"/>
    <col min="4" max="4" width="13" style="269" customWidth="1"/>
    <col min="5" max="5" width="19.42578125" style="269" customWidth="1"/>
    <col min="6" max="8" width="9" style="269"/>
    <col min="9" max="9" width="10" style="269" bestFit="1" customWidth="1"/>
    <col min="10" max="10" width="9" style="269"/>
    <col min="11" max="11" width="10" style="269" bestFit="1" customWidth="1"/>
    <col min="12" max="16384" width="9" style="269"/>
  </cols>
  <sheetData>
    <row r="1" spans="1:26" ht="18">
      <c r="A1"/>
      <c r="B1" s="295" t="s">
        <v>963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7.5" customHeight="1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spans="1:26" ht="13.5" thickBot="1">
      <c r="A3" s="281"/>
      <c r="B3" s="2012" t="s">
        <v>230</v>
      </c>
      <c r="C3" s="2013"/>
      <c r="D3" s="2013"/>
      <c r="E3" s="2013"/>
      <c r="F3" s="281"/>
      <c r="G3" s="2012" t="s">
        <v>231</v>
      </c>
      <c r="H3" s="2013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6" s="32" customFormat="1" ht="27.95" customHeight="1" thickBot="1">
      <c r="A4" s="282"/>
      <c r="B4" s="2016" t="s">
        <v>795</v>
      </c>
      <c r="C4" s="2017"/>
      <c r="D4" s="2017"/>
      <c r="E4" s="2018"/>
      <c r="F4" s="282"/>
      <c r="G4" s="2014" t="s">
        <v>78</v>
      </c>
      <c r="H4" s="2015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</row>
    <row r="5" spans="1:26" s="32" customFormat="1" ht="14.1" customHeight="1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</row>
    <row r="6" spans="1:26" s="32" customFormat="1">
      <c r="A6" s="282"/>
      <c r="B6" s="293" t="s">
        <v>233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</row>
    <row r="7" spans="1:26" s="32" customFormat="1">
      <c r="A7" s="282"/>
      <c r="B7" s="280" t="s">
        <v>234</v>
      </c>
      <c r="C7" s="308"/>
      <c r="D7" s="308"/>
      <c r="E7" s="308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</row>
    <row r="8" spans="1:26" s="32" customFormat="1" ht="9.9499999999999993" customHeight="1" thickBot="1">
      <c r="A8" s="282"/>
      <c r="B8" s="1021" t="s">
        <v>45</v>
      </c>
      <c r="C8" s="1020"/>
      <c r="D8" s="1024" t="s">
        <v>46</v>
      </c>
      <c r="E8" s="1021" t="s">
        <v>235</v>
      </c>
      <c r="F8" s="1020"/>
      <c r="G8" s="2008" t="s">
        <v>236</v>
      </c>
      <c r="H8" s="2009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</row>
    <row r="9" spans="1:26" s="32" customFormat="1" ht="15.95" customHeight="1" thickBot="1">
      <c r="A9" s="282"/>
      <c r="B9" s="1023" t="s">
        <v>322</v>
      </c>
      <c r="C9" s="1020"/>
      <c r="D9" s="944" t="s">
        <v>323</v>
      </c>
      <c r="E9" s="1022" t="s">
        <v>796</v>
      </c>
      <c r="F9" s="1020"/>
      <c r="G9" s="2010">
        <v>731449613</v>
      </c>
      <c r="H9" s="2011"/>
      <c r="I9" s="1044"/>
      <c r="J9" s="1043" t="s">
        <v>324</v>
      </c>
      <c r="K9" s="1029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</row>
    <row r="10" spans="1:26" s="32" customFormat="1">
      <c r="A10" s="282"/>
      <c r="B10" s="280" t="s">
        <v>239</v>
      </c>
      <c r="C10" s="308"/>
      <c r="D10" s="308"/>
      <c r="E10" s="308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</row>
    <row r="11" spans="1:26" s="32" customFormat="1" ht="9.9499999999999993" customHeight="1">
      <c r="A11" s="282"/>
      <c r="B11" s="1021" t="s">
        <v>45</v>
      </c>
      <c r="C11" s="1020"/>
      <c r="D11" s="1024" t="s">
        <v>46</v>
      </c>
      <c r="E11" s="2008" t="s">
        <v>235</v>
      </c>
      <c r="F11" s="2009"/>
      <c r="G11" s="2008" t="s">
        <v>236</v>
      </c>
      <c r="H11" s="2009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</row>
    <row r="12" spans="1:26" s="32" customFormat="1" ht="15.95" customHeight="1">
      <c r="A12" s="282"/>
      <c r="B12" s="1023" t="s">
        <v>328</v>
      </c>
      <c r="C12" s="1020"/>
      <c r="D12" s="944" t="s">
        <v>68</v>
      </c>
      <c r="E12" s="2023" t="s">
        <v>797</v>
      </c>
      <c r="F12" s="2009"/>
      <c r="G12" s="2010">
        <v>737417822</v>
      </c>
      <c r="H12" s="2009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</row>
    <row r="13" spans="1:26" s="32" customFormat="1" ht="15.95" customHeight="1">
      <c r="A13" s="282"/>
      <c r="B13" s="1023"/>
      <c r="C13" s="1020"/>
      <c r="D13" s="944"/>
      <c r="E13" s="2024"/>
      <c r="F13" s="2009"/>
      <c r="G13" s="2010"/>
      <c r="H13" s="2009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</row>
    <row r="14" spans="1:26" s="32" customFormat="1" ht="14.1" customHeight="1">
      <c r="A14" s="282"/>
      <c r="B14" s="282"/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</row>
    <row r="15" spans="1:26" s="32" customFormat="1">
      <c r="A15" s="282"/>
      <c r="B15" s="293" t="s">
        <v>242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</row>
    <row r="16" spans="1:26" s="32" customFormat="1" ht="13.5" thickBot="1">
      <c r="A16" s="282"/>
      <c r="B16" s="280" t="s">
        <v>325</v>
      </c>
      <c r="C16" s="308"/>
      <c r="D16" s="308"/>
      <c r="E16" s="308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</row>
    <row r="17" spans="1:26" s="32" customFormat="1" ht="13.5" thickBot="1">
      <c r="A17" s="282"/>
      <c r="B17" s="1030" t="s">
        <v>244</v>
      </c>
      <c r="C17" s="1027" t="s">
        <v>45</v>
      </c>
      <c r="D17" s="1050" t="s">
        <v>46</v>
      </c>
      <c r="E17" s="1028" t="s">
        <v>799</v>
      </c>
      <c r="F17" s="1051"/>
      <c r="G17" s="289"/>
      <c r="H17" s="289"/>
      <c r="I17" s="288"/>
      <c r="J17" s="288"/>
      <c r="K17" s="288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</row>
    <row r="18" spans="1:26" s="32" customFormat="1" ht="14.1" customHeight="1">
      <c r="A18" s="304">
        <v>1</v>
      </c>
      <c r="B18" s="1693">
        <v>88</v>
      </c>
      <c r="C18" s="1033" t="s">
        <v>417</v>
      </c>
      <c r="D18" s="1033" t="s">
        <v>323</v>
      </c>
      <c r="E18" s="1054">
        <v>681218</v>
      </c>
      <c r="F18" s="1062" t="s">
        <v>246</v>
      </c>
      <c r="G18" s="285"/>
      <c r="H18" s="286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</row>
    <row r="19" spans="1:26" s="32" customFormat="1" ht="14.1" customHeight="1">
      <c r="A19" s="304">
        <v>2</v>
      </c>
      <c r="B19" s="1694">
        <v>92</v>
      </c>
      <c r="C19" s="1034" t="s">
        <v>277</v>
      </c>
      <c r="D19" s="1034" t="s">
        <v>68</v>
      </c>
      <c r="E19" s="1052">
        <v>780504</v>
      </c>
      <c r="F19" s="1062" t="s">
        <v>246</v>
      </c>
      <c r="G19" s="285"/>
      <c r="H19" s="286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</row>
    <row r="20" spans="1:26" s="32" customFormat="1" ht="14.1" customHeight="1">
      <c r="A20" s="304">
        <v>3</v>
      </c>
      <c r="B20" s="1694">
        <v>8</v>
      </c>
      <c r="C20" s="1034" t="s">
        <v>791</v>
      </c>
      <c r="D20" s="1034" t="s">
        <v>283</v>
      </c>
      <c r="E20" s="1052">
        <v>790228</v>
      </c>
      <c r="F20" s="1062" t="s">
        <v>246</v>
      </c>
      <c r="G20" s="285"/>
      <c r="H20" s="286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</row>
    <row r="21" spans="1:26" s="32" customFormat="1" ht="14.1" customHeight="1">
      <c r="A21" s="304">
        <v>4</v>
      </c>
      <c r="B21" s="1694">
        <v>4</v>
      </c>
      <c r="C21" s="1034" t="s">
        <v>335</v>
      </c>
      <c r="D21" s="1034" t="s">
        <v>141</v>
      </c>
      <c r="E21" s="1052">
        <v>761216</v>
      </c>
      <c r="F21" s="1062" t="s">
        <v>246</v>
      </c>
      <c r="G21" s="285"/>
      <c r="H21" s="287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</row>
    <row r="22" spans="1:26" s="32" customFormat="1" ht="14.1" customHeight="1">
      <c r="A22" s="304">
        <v>5</v>
      </c>
      <c r="B22" s="1695">
        <v>16</v>
      </c>
      <c r="C22" s="1034" t="s">
        <v>330</v>
      </c>
      <c r="D22" s="1034" t="s">
        <v>125</v>
      </c>
      <c r="E22" s="1052">
        <v>931108</v>
      </c>
      <c r="F22" s="1062" t="s">
        <v>246</v>
      </c>
      <c r="G22" s="285"/>
      <c r="H22" s="286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</row>
    <row r="23" spans="1:26" s="32" customFormat="1" ht="14.1" customHeight="1">
      <c r="A23" s="304">
        <v>6</v>
      </c>
      <c r="B23" s="1695">
        <v>20</v>
      </c>
      <c r="C23" s="1035" t="s">
        <v>964</v>
      </c>
      <c r="D23" s="1035" t="s">
        <v>97</v>
      </c>
      <c r="E23" s="1052">
        <v>950803</v>
      </c>
      <c r="F23" s="1062" t="s">
        <v>366</v>
      </c>
      <c r="G23" s="285"/>
      <c r="H23" s="286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</row>
    <row r="24" spans="1:26" s="32" customFormat="1" ht="14.1" customHeight="1">
      <c r="A24" s="304">
        <v>7</v>
      </c>
      <c r="B24" s="1695">
        <v>79</v>
      </c>
      <c r="C24" s="1034" t="s">
        <v>329</v>
      </c>
      <c r="D24" s="1034" t="s">
        <v>125</v>
      </c>
      <c r="E24" s="1052">
        <v>790813</v>
      </c>
      <c r="F24" s="1062" t="s">
        <v>246</v>
      </c>
      <c r="G24" s="285"/>
      <c r="H24" s="286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</row>
    <row r="25" spans="1:26" s="32" customFormat="1" ht="14.1" customHeight="1">
      <c r="A25" s="304">
        <v>8</v>
      </c>
      <c r="B25" s="1695">
        <v>7</v>
      </c>
      <c r="C25" s="1035" t="s">
        <v>965</v>
      </c>
      <c r="D25" s="1035" t="s">
        <v>142</v>
      </c>
      <c r="E25" s="1055">
        <v>911018</v>
      </c>
      <c r="F25" s="1062" t="s">
        <v>366</v>
      </c>
      <c r="G25" s="285"/>
      <c r="H25" s="286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</row>
    <row r="26" spans="1:26" s="32" customFormat="1" ht="14.1" customHeight="1">
      <c r="A26" s="304">
        <v>9</v>
      </c>
      <c r="B26" s="1695">
        <v>81</v>
      </c>
      <c r="C26" s="1035" t="s">
        <v>319</v>
      </c>
      <c r="D26" s="1035" t="s">
        <v>320</v>
      </c>
      <c r="E26" s="1052">
        <v>740401</v>
      </c>
      <c r="F26" s="1062" t="s">
        <v>246</v>
      </c>
      <c r="G26" s="285"/>
      <c r="H26" s="286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</row>
    <row r="27" spans="1:26" s="32" customFormat="1" ht="14.1" customHeight="1">
      <c r="A27" s="304">
        <v>10</v>
      </c>
      <c r="B27" s="1695">
        <v>12</v>
      </c>
      <c r="C27" s="1035" t="s">
        <v>328</v>
      </c>
      <c r="D27" s="1035" t="s">
        <v>68</v>
      </c>
      <c r="E27" s="1052">
        <v>860807</v>
      </c>
      <c r="F27" s="1062" t="s">
        <v>246</v>
      </c>
      <c r="G27" s="285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</row>
    <row r="28" spans="1:26" s="32" customFormat="1" ht="14.1" customHeight="1">
      <c r="A28" s="304">
        <v>11</v>
      </c>
      <c r="B28" s="1695">
        <v>21</v>
      </c>
      <c r="C28" s="1034" t="s">
        <v>792</v>
      </c>
      <c r="D28" s="1034" t="s">
        <v>99</v>
      </c>
      <c r="E28" s="1052">
        <v>930518</v>
      </c>
      <c r="F28" s="1062" t="s">
        <v>246</v>
      </c>
      <c r="G28" s="285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</row>
    <row r="29" spans="1:26" s="32" customFormat="1" ht="14.1" customHeight="1">
      <c r="A29" s="304">
        <v>12</v>
      </c>
      <c r="B29" s="1695">
        <v>23</v>
      </c>
      <c r="C29" s="1036" t="s">
        <v>331</v>
      </c>
      <c r="D29" s="1036" t="s">
        <v>71</v>
      </c>
      <c r="E29" s="1056">
        <v>790312</v>
      </c>
      <c r="F29" s="1062" t="s">
        <v>246</v>
      </c>
      <c r="G29" s="285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</row>
    <row r="30" spans="1:26" s="32" customFormat="1" ht="14.1" customHeight="1">
      <c r="A30" s="304">
        <v>13</v>
      </c>
      <c r="B30" s="1695">
        <v>22</v>
      </c>
      <c r="C30" s="1037" t="s">
        <v>332</v>
      </c>
      <c r="D30" s="1038" t="s">
        <v>90</v>
      </c>
      <c r="E30" s="1055">
        <v>831027</v>
      </c>
      <c r="F30" s="1062" t="s">
        <v>98</v>
      </c>
      <c r="G30" s="285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</row>
    <row r="31" spans="1:26" s="32" customFormat="1" ht="14.1" customHeight="1">
      <c r="A31" s="304">
        <v>14</v>
      </c>
      <c r="B31" s="1695">
        <v>13</v>
      </c>
      <c r="C31" s="1038" t="s">
        <v>786</v>
      </c>
      <c r="D31" s="1035" t="s">
        <v>202</v>
      </c>
      <c r="E31" s="1052">
        <v>930718</v>
      </c>
      <c r="F31" s="1062" t="s">
        <v>246</v>
      </c>
      <c r="G31" s="285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</row>
    <row r="32" spans="1:26" s="32" customFormat="1" ht="14.1" customHeight="1">
      <c r="A32" s="304">
        <v>15</v>
      </c>
      <c r="B32" s="1695">
        <v>33</v>
      </c>
      <c r="C32" s="1035" t="s">
        <v>881</v>
      </c>
      <c r="D32" s="1035" t="s">
        <v>314</v>
      </c>
      <c r="E32" s="1052">
        <v>950730</v>
      </c>
      <c r="F32" s="1062" t="s">
        <v>246</v>
      </c>
      <c r="G32" s="285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</row>
    <row r="33" spans="1:26" s="32" customFormat="1" ht="14.1" customHeight="1">
      <c r="A33" s="304">
        <v>16</v>
      </c>
      <c r="B33" s="1695">
        <v>18</v>
      </c>
      <c r="C33" s="1035" t="s">
        <v>417</v>
      </c>
      <c r="D33" s="1035" t="s">
        <v>130</v>
      </c>
      <c r="E33" s="1056">
        <v>920424</v>
      </c>
      <c r="F33" s="1062" t="s">
        <v>246</v>
      </c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</row>
    <row r="34" spans="1:26" s="32" customFormat="1" ht="14.1" customHeight="1">
      <c r="A34" s="304">
        <v>17</v>
      </c>
      <c r="B34" s="1695">
        <v>91</v>
      </c>
      <c r="C34" s="1035" t="s">
        <v>417</v>
      </c>
      <c r="D34" s="1035" t="s">
        <v>318</v>
      </c>
      <c r="E34" s="1052">
        <v>1040913</v>
      </c>
      <c r="F34" s="1063" t="s">
        <v>98</v>
      </c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</row>
    <row r="35" spans="1:26" s="32" customFormat="1" ht="14.1" customHeight="1">
      <c r="A35" s="304">
        <v>18</v>
      </c>
      <c r="B35" s="1031">
        <v>72</v>
      </c>
      <c r="C35" s="1039" t="s">
        <v>1157</v>
      </c>
      <c r="D35" s="1039" t="s">
        <v>123</v>
      </c>
      <c r="E35" s="1057">
        <v>720720</v>
      </c>
      <c r="F35" s="1064" t="s">
        <v>366</v>
      </c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</row>
    <row r="36" spans="1:26" s="32" customFormat="1" ht="14.1" customHeight="1">
      <c r="A36" s="304">
        <v>19</v>
      </c>
      <c r="B36" s="1031">
        <v>3</v>
      </c>
      <c r="C36" s="1039" t="s">
        <v>889</v>
      </c>
      <c r="D36" s="1039" t="s">
        <v>309</v>
      </c>
      <c r="E36" s="1057">
        <v>970625</v>
      </c>
      <c r="F36" s="1064" t="s">
        <v>246</v>
      </c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</row>
    <row r="37" spans="1:26" s="32" customFormat="1" ht="14.1" customHeight="1">
      <c r="A37" s="304">
        <v>20</v>
      </c>
      <c r="B37" s="1031">
        <v>34</v>
      </c>
      <c r="C37" s="1039" t="s">
        <v>966</v>
      </c>
      <c r="D37" s="1039" t="s">
        <v>84</v>
      </c>
      <c r="E37" s="1057">
        <v>950116</v>
      </c>
      <c r="F37" s="1064" t="s">
        <v>246</v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</row>
    <row r="38" spans="1:26" s="32" customFormat="1" ht="14.1" customHeight="1">
      <c r="A38" s="304">
        <v>21</v>
      </c>
      <c r="B38" s="1031">
        <v>11</v>
      </c>
      <c r="C38" s="1039" t="s">
        <v>967</v>
      </c>
      <c r="D38" s="1039" t="s">
        <v>321</v>
      </c>
      <c r="E38" s="1057">
        <v>991017</v>
      </c>
      <c r="F38" s="1064" t="s">
        <v>366</v>
      </c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</row>
    <row r="39" spans="1:26" s="32" customFormat="1" ht="14.1" customHeight="1">
      <c r="A39" s="304">
        <v>22</v>
      </c>
      <c r="B39" s="1031">
        <v>19</v>
      </c>
      <c r="C39" s="1039" t="s">
        <v>1139</v>
      </c>
      <c r="D39" s="1039" t="s">
        <v>123</v>
      </c>
      <c r="E39" s="1057">
        <v>920715</v>
      </c>
      <c r="F39" s="1064" t="s">
        <v>98</v>
      </c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</row>
    <row r="40" spans="1:26" s="32" customFormat="1" ht="14.1" customHeight="1">
      <c r="A40" s="304">
        <v>23</v>
      </c>
      <c r="B40" s="1031"/>
      <c r="C40" s="1039" t="s">
        <v>63</v>
      </c>
      <c r="D40" s="1039" t="s">
        <v>1208</v>
      </c>
      <c r="E40" s="1057">
        <v>850823</v>
      </c>
      <c r="F40" s="1064" t="s">
        <v>246</v>
      </c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</row>
    <row r="41" spans="1:26" s="32" customFormat="1" ht="14.1" customHeight="1" thickBot="1">
      <c r="A41" s="304">
        <v>24</v>
      </c>
      <c r="B41" s="1032"/>
      <c r="C41" s="1040"/>
      <c r="D41" s="1040"/>
      <c r="E41" s="1058"/>
      <c r="F41" s="1041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</row>
    <row r="42" spans="1:26" s="32" customFormat="1" ht="14.1" customHeight="1" thickBot="1">
      <c r="A42" s="284"/>
      <c r="B42" s="282"/>
      <c r="C42" s="280"/>
      <c r="D42" s="280"/>
      <c r="E42" s="1053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</row>
    <row r="43" spans="1:26" s="32" customFormat="1" ht="14.1" customHeight="1" thickBot="1">
      <c r="A43" s="284"/>
      <c r="B43" s="1025"/>
      <c r="C43" s="1028" t="s">
        <v>45</v>
      </c>
      <c r="D43" s="1028" t="s">
        <v>46</v>
      </c>
      <c r="E43" s="1028" t="s">
        <v>694</v>
      </c>
      <c r="F43" s="282"/>
      <c r="G43" s="2025" t="s">
        <v>800</v>
      </c>
      <c r="H43" s="2026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</row>
    <row r="44" spans="1:26" s="32" customFormat="1" ht="14.25">
      <c r="A44" s="282"/>
      <c r="B44" s="1045">
        <v>49</v>
      </c>
      <c r="C44" s="1042" t="s">
        <v>968</v>
      </c>
      <c r="D44" s="1042" t="s">
        <v>271</v>
      </c>
      <c r="E44" s="1059">
        <v>920205</v>
      </c>
      <c r="F44" s="282"/>
      <c r="G44" s="2019" t="s">
        <v>1156</v>
      </c>
      <c r="H44" s="2020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</row>
    <row r="45" spans="1:26" s="32" customFormat="1" ht="15" thickBot="1">
      <c r="A45" s="282"/>
      <c r="B45" s="1046">
        <v>42</v>
      </c>
      <c r="C45" s="1047" t="s">
        <v>890</v>
      </c>
      <c r="D45" s="1047" t="s">
        <v>891</v>
      </c>
      <c r="E45" s="1060">
        <v>986119</v>
      </c>
      <c r="F45" s="282"/>
      <c r="G45" s="2021"/>
      <c r="H45" s="202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</row>
    <row r="46" spans="1:26" s="32" customFormat="1" ht="14.1" customHeight="1" thickBot="1">
      <c r="A46" s="282"/>
      <c r="B46" s="1048"/>
      <c r="C46" s="1049"/>
      <c r="D46" s="1049"/>
      <c r="E46" s="1061"/>
      <c r="F46" s="282"/>
      <c r="G46" s="1026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</row>
    <row r="47" spans="1:26" s="32" customFormat="1" ht="14.1" customHeight="1">
      <c r="A47" s="282"/>
      <c r="B47" s="269"/>
      <c r="C47" s="269"/>
      <c r="D47" s="269"/>
      <c r="E47" s="396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</row>
    <row r="48" spans="1:26" s="32" customFormat="1" ht="14.1" customHeight="1">
      <c r="A48" s="282"/>
      <c r="B48" s="282"/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</row>
    <row r="49" spans="1:26" s="32" customFormat="1" ht="14.1" customHeight="1">
      <c r="A49" s="282"/>
      <c r="B49" s="282"/>
      <c r="C49" s="282"/>
      <c r="D49" s="282"/>
      <c r="E49" s="282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</row>
    <row r="50" spans="1:26" s="32" customFormat="1" ht="14.1" customHeight="1">
      <c r="A50" s="282"/>
      <c r="B50" s="282"/>
      <c r="C50" s="282"/>
      <c r="D50" s="282"/>
      <c r="E50" s="282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</row>
    <row r="51" spans="1:26" s="32" customFormat="1" ht="7.5" customHeight="1">
      <c r="A51" s="282"/>
      <c r="B51" s="282"/>
      <c r="C51" s="282"/>
      <c r="D51" s="282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</row>
    <row r="52" spans="1:26" s="32" customFormat="1">
      <c r="A52" s="282"/>
      <c r="B52" s="282"/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</row>
    <row r="53" spans="1:26" s="32" customFormat="1">
      <c r="A53" s="282"/>
      <c r="B53" s="282"/>
      <c r="C53" s="282"/>
      <c r="D53" s="282"/>
      <c r="E53" s="282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</row>
    <row r="54" spans="1:26" s="32" customFormat="1">
      <c r="A54" s="282"/>
      <c r="B54" s="282"/>
      <c r="C54" s="282"/>
      <c r="D54" s="282"/>
      <c r="E54" s="282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</row>
    <row r="55" spans="1:26" s="32" customFormat="1">
      <c r="A55" s="282"/>
      <c r="B55" s="282"/>
      <c r="C55" s="282"/>
      <c r="D55" s="282"/>
      <c r="E55" s="282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</row>
    <row r="56" spans="1:26" s="32" customFormat="1">
      <c r="A56" s="282"/>
      <c r="B56" s="282"/>
      <c r="C56" s="282"/>
      <c r="D56" s="282"/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</row>
    <row r="57" spans="1:26" s="32" customFormat="1">
      <c r="A57" s="282"/>
      <c r="B57" s="282"/>
      <c r="C57" s="282"/>
      <c r="D57" s="282"/>
      <c r="E57" s="282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</row>
    <row r="58" spans="1:26" s="32" customFormat="1">
      <c r="A58" s="282"/>
      <c r="B58" s="282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</row>
    <row r="59" spans="1:26" s="32" customFormat="1">
      <c r="A59" s="282"/>
      <c r="B59" s="282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</row>
    <row r="60" spans="1:26" s="32" customFormat="1">
      <c r="A60" s="282"/>
      <c r="B60" s="282"/>
      <c r="C60" s="282"/>
      <c r="D60" s="282"/>
      <c r="E60" s="282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</row>
    <row r="61" spans="1:26" s="32" customFormat="1">
      <c r="A61" s="282"/>
      <c r="B61" s="282"/>
      <c r="C61" s="282"/>
      <c r="D61" s="282"/>
      <c r="E61" s="282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</row>
    <row r="62" spans="1:26" s="32" customFormat="1">
      <c r="A62" s="282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</row>
    <row r="63" spans="1:26" s="32" customFormat="1">
      <c r="A63" s="282"/>
      <c r="B63" s="282"/>
      <c r="C63" s="282"/>
      <c r="D63" s="282"/>
      <c r="E63" s="282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</row>
    <row r="64" spans="1:26" s="32" customFormat="1">
      <c r="A64" s="282"/>
      <c r="B64" s="282"/>
      <c r="C64" s="281"/>
      <c r="D64" s="281"/>
      <c r="E64" s="281"/>
      <c r="F64" s="281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</row>
    <row r="65" spans="1:26" s="32" customFormat="1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</row>
    <row r="66" spans="1:26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</row>
    <row r="67" spans="1:26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</row>
    <row r="68" spans="1:26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</row>
    <row r="69" spans="1:26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</row>
    <row r="70" spans="1:26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</row>
    <row r="71" spans="1:26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</row>
    <row r="72" spans="1:26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</row>
    <row r="73" spans="1:26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</row>
    <row r="74" spans="1:26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</row>
    <row r="75" spans="1:26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</row>
    <row r="76" spans="1:26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</row>
    <row r="77" spans="1:26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</row>
    <row r="78" spans="1:26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</row>
    <row r="79" spans="1:26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</row>
    <row r="80" spans="1:26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</row>
    <row r="81" spans="1:26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</row>
    <row r="82" spans="1:26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</row>
    <row r="83" spans="1:26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</row>
    <row r="84" spans="1:26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</row>
    <row r="85" spans="1:26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</row>
    <row r="86" spans="1:26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</row>
    <row r="87" spans="1:26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</row>
    <row r="88" spans="1:26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</row>
    <row r="89" spans="1:26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</row>
    <row r="90" spans="1:26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</row>
    <row r="91" spans="1:26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</row>
    <row r="92" spans="1:26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</row>
    <row r="93" spans="1:26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</row>
    <row r="94" spans="1:26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spans="1:26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spans="1:26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spans="1:26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spans="1:26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spans="1:26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spans="1:26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spans="1:26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spans="1:26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spans="1:26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spans="1:26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spans="1:26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spans="1:26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spans="1:26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spans="1:26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spans="1:26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spans="1:26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spans="1:26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spans="1:26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spans="1:26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spans="1:26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spans="1:26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spans="1:26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spans="1:26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spans="1:26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spans="1:26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spans="1:26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spans="1:26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spans="1:26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spans="1:26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spans="1:26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spans="1:26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spans="1:26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spans="1:26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spans="1:26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spans="1:26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spans="1:26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spans="1:26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spans="1:26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spans="1:26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spans="1:26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spans="1:26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spans="1:26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spans="1:26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spans="1:26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spans="1:26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spans="1:26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spans="1:26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spans="1:26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spans="1:26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spans="1:26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spans="1:26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spans="1:26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spans="1:26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spans="1:26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spans="1:26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spans="1:26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spans="1:26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spans="1:26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spans="1:26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spans="1:26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spans="1:26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spans="1:26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spans="1:26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spans="1:26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spans="1:26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spans="1:26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spans="1:26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spans="1:26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spans="1:26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spans="1:26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spans="1:26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spans="1:26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spans="1:26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spans="1:26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spans="1:26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spans="1:26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spans="1:26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spans="1:26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spans="1:26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spans="1:26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spans="1:26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spans="1:26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spans="1:26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spans="1:26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spans="1:26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spans="1:26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spans="1:26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spans="1:26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spans="1:26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spans="1:26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spans="1:26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spans="1:26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spans="1:26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spans="1:26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spans="1:26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spans="1:26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spans="1:26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spans="1:26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spans="1:26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spans="1:26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spans="1:26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spans="1:26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spans="1:26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spans="1:26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spans="1:26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spans="1:26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spans="1:26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spans="1:26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spans="1:26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spans="1:26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spans="1:26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spans="1:26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spans="1:26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spans="1:26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spans="1:26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spans="1:26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spans="1:26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spans="1:26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spans="1:26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spans="1:26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spans="1:26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spans="1:26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spans="1:26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spans="1:26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spans="1:26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spans="1:26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spans="1:26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spans="1:26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spans="1:26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spans="1:26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spans="1:26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spans="1:26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spans="1:26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spans="1:26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spans="1:26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spans="1:26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spans="1:26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spans="1:26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spans="1:26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spans="1:26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spans="1:26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spans="1:26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spans="1:26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spans="1:26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spans="1:26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spans="1:26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spans="1:26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spans="1:26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spans="1:26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spans="1:26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spans="1:26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spans="1:26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spans="1:26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spans="1:26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spans="1:26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spans="1:26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spans="1:26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spans="1:26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spans="1:26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spans="1:26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spans="1:26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spans="1:26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spans="1:26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spans="1:26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spans="1:26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spans="1:26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spans="1:26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spans="1:26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spans="1:26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spans="1:26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spans="1:26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spans="1:26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spans="1:26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spans="1:26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spans="1:26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spans="1:26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spans="1:26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spans="1:26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spans="1:26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spans="1:26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spans="1:26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spans="1:26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spans="1:26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spans="1:26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spans="1:26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spans="1:26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spans="1:26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spans="1:26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spans="1:26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spans="1:26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spans="1:26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spans="1:26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spans="1:26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spans="1:26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spans="1:26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spans="1:26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spans="1:26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spans="1:26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spans="1:26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spans="1:26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spans="1:26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spans="1:26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spans="1:26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spans="1:26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spans="1:26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spans="1:26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spans="1:26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spans="1:26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spans="1:26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spans="1:26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spans="1:26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spans="1:26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spans="1:26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spans="1:26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spans="1:26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spans="1:26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spans="1:26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spans="1:26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spans="1:26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spans="1:26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spans="1:26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spans="1:26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spans="1:26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spans="1:26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spans="1:26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spans="1:26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spans="1:26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spans="1:26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spans="1:26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spans="1:26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spans="1:26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spans="1:26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spans="1:26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spans="1:26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spans="1:26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spans="1:26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spans="1:26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spans="1:26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spans="1:26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spans="1:26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spans="1:26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spans="1:26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spans="1:26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spans="1:26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spans="1:26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spans="1:26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spans="1:26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spans="1:26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spans="1:26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spans="1:26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spans="1:26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spans="1:26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spans="1:26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spans="1:26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spans="1:26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spans="1:26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spans="1:26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spans="1:26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spans="1:26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spans="1:26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spans="1:26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spans="1:26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spans="1:26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spans="1:26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spans="1:26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spans="1:26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spans="1:26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spans="1:26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spans="1:26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spans="1:26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spans="1:26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spans="1:26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spans="1:26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spans="1:26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spans="1:26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spans="1:26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spans="1:26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spans="1:26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spans="1:26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spans="1:26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spans="1:26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spans="1:26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spans="1:26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spans="1:26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spans="1:26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spans="1:26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spans="1:26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spans="1:26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spans="1:26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spans="1:26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spans="1:26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spans="1:26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spans="1:26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spans="1:26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spans="1:26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spans="1:26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spans="1:26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spans="1:26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spans="1:26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spans="1:26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spans="1:26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spans="1:26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spans="1:26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spans="1:26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spans="1:26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spans="1:26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spans="1:26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spans="1:26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spans="1:26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spans="1:26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spans="1:26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spans="1:26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spans="1:26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spans="1:26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spans="1:26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spans="1:26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spans="1:26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spans="1:26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spans="1:26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spans="1:26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spans="1:26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spans="1:26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spans="1:26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spans="1:26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spans="1:26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spans="1:26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spans="1:26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spans="1:26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spans="1:26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spans="1:26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spans="1:26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spans="1:26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spans="1:26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spans="1:26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spans="1:26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spans="1:26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spans="1:26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spans="1:26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spans="1:26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spans="1:26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spans="1:26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spans="1:26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spans="1:26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spans="1:26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spans="1:26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spans="1:26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spans="1:26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spans="1:26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spans="1:26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spans="1:26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spans="1:26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spans="1:26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spans="1:26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spans="1:26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spans="1:26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spans="1:26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spans="1:26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spans="1:26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spans="1:26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spans="1:26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spans="1:26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spans="1:26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spans="1:26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spans="1:26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spans="1:26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spans="1:26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spans="1:26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spans="1:26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spans="1:26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spans="1:26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spans="1:26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spans="1:26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spans="1:26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spans="1:26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spans="1:26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spans="1:26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spans="1:26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spans="1:26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spans="1:26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spans="1:26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spans="1:26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spans="1:26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spans="1:26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spans="1:26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spans="1:26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spans="1:26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spans="1:26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spans="1:26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spans="1:26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spans="1:26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spans="1:26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spans="1:26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spans="1:26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spans="1:26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spans="1:26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spans="1:26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spans="1:26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spans="1:26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spans="1:26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spans="1:26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spans="1:26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spans="1:26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spans="1:26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spans="1:26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spans="1:26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spans="1:26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spans="1:26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spans="1:26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spans="1:26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spans="1:26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spans="1:26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spans="1:26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spans="1:26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spans="1:26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spans="1:26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spans="1:26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spans="1:26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spans="1:26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spans="1:26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spans="1:26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spans="1:26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spans="1:26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spans="1:26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spans="1:26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spans="1:26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spans="1:26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spans="1:26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spans="1:26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spans="1:26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spans="1:26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spans="1:26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spans="1:26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spans="1:26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spans="1:26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spans="1:26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spans="1:26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spans="1:26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spans="1:26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spans="1:26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spans="1:26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spans="1:26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spans="1:26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spans="1:26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spans="1:26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spans="1:26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spans="1:26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spans="1:26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spans="1:26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spans="1:26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spans="1:26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spans="1:26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spans="1:26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spans="1:26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spans="1:26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spans="1:26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spans="1:26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spans="1:26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spans="1:26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spans="1:26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spans="1:26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spans="1:26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spans="1:26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spans="1:26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spans="1:26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spans="1:26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spans="1:26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spans="1:26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spans="1:26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spans="1:26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spans="1:26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spans="1:26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spans="1:26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spans="1:26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spans="1:26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spans="1:26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spans="1:26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spans="1:26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spans="1:26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spans="1:26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spans="1:26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spans="1:26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spans="1:26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spans="1:26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spans="1:26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spans="1:26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spans="1:26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spans="1:26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spans="1:26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spans="1:26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spans="1:26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spans="1:26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spans="1:26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spans="1:26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spans="1:26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spans="1:26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spans="1:26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spans="1:26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spans="1:26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spans="1:26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spans="1:26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spans="1:26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spans="1:26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spans="1:26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spans="1:26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spans="1:26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spans="1:26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spans="1:26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spans="1:26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spans="1:26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spans="1:26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spans="1:26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spans="1:26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spans="1:26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spans="1:26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spans="1:26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spans="1:26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spans="1:26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spans="1:26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spans="1:26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spans="1:26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spans="1:26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spans="1:26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spans="1:26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spans="1:26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spans="1:26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spans="1:26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spans="1:26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spans="1:26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spans="1:26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spans="1:26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spans="1:26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spans="1:26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spans="1:26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spans="1:26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spans="1:26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spans="1:26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spans="1:26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spans="1:26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spans="1:26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spans="1:26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spans="1:26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spans="1:26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spans="1:26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spans="1:26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spans="1:26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spans="1:26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spans="1:26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spans="1:26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spans="1:26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spans="1:26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spans="1:26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spans="1:26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spans="1:26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spans="1:26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spans="1:26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spans="1:26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spans="1:26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spans="1:26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spans="1:26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spans="1:26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spans="1:26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spans="1:26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spans="1:26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spans="1:26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spans="1:26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spans="1:26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spans="1:26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spans="1:26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spans="1:26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spans="1:26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spans="1:26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spans="1:26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spans="1:26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spans="1:26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spans="1:26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spans="1:26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spans="1:26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spans="1:26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spans="1:26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spans="1:26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spans="1:26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spans="1:26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spans="1:26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spans="1:26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spans="1:26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spans="1:26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spans="1:26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spans="1:26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spans="1:26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spans="1:26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spans="1:26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spans="1:26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spans="1:26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spans="1:26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spans="1:26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spans="1:26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spans="1:26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spans="1:26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spans="1:26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spans="1:26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spans="1:26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spans="1:26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spans="1:26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spans="1:26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spans="1:26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spans="1:26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spans="1:26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spans="1:26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spans="1:26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spans="1:26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spans="1:26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spans="1:26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spans="1:26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spans="1:26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spans="1:26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spans="1:26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spans="1:26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spans="1:26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spans="1:26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spans="1:26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spans="1:26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spans="1:26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spans="1:26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spans="1:26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spans="1:26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spans="1:26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spans="1:26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spans="1:26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spans="1:26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spans="1:26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spans="1:26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spans="1:26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spans="1:26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spans="1:26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spans="1:26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spans="1:26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spans="1:26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spans="1:26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spans="1:26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spans="1:26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spans="1:26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spans="1:26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spans="1:26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spans="1:26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spans="1:26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spans="1:26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spans="1:26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spans="1:26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spans="1:26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spans="1:26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spans="1:26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spans="1:26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spans="1:26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spans="1:26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spans="1:26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spans="1:26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spans="1:26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spans="1:26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spans="1:26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spans="1:26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spans="1:26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spans="1:26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spans="1:26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spans="1:26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spans="1:26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spans="1:26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spans="1:26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spans="1:26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spans="1:26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spans="1:26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spans="1:26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spans="1:26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spans="1:26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spans="1:26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spans="1:26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spans="1:26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spans="1:26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spans="1:26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spans="1:26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spans="1:26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spans="1:26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spans="1:26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spans="1:26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spans="1:26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spans="1:26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spans="1:26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spans="1:26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spans="1:26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spans="1:26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spans="1:26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spans="1:26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spans="1:26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spans="1:26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spans="1:26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spans="1:26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spans="1:26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spans="1:26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spans="1:26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spans="1:26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spans="1:26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spans="1:26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spans="1:26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spans="1:26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spans="1:26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spans="1:26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spans="1:26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spans="1:26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spans="1:26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spans="1:26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spans="1:26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spans="1:26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spans="1:26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spans="1:26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spans="1:26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spans="1:26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spans="1:26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spans="1:26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spans="1:26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spans="1:26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spans="1:26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spans="1:26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spans="1:26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spans="1:26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spans="1:26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spans="1:26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spans="1:26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spans="1:26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spans="1:26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spans="1:26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spans="1:26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spans="1:26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spans="1:26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spans="1:26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spans="1:26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spans="1:26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spans="1:26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spans="1:26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spans="1:26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spans="1:26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spans="1:26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spans="1:26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spans="1:26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spans="1:26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spans="1:26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spans="1:26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spans="1:26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spans="1:26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spans="1:26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spans="1:26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spans="1:26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spans="1:26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spans="1:26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spans="1:26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spans="1:26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spans="1:26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spans="1:26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spans="1:26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spans="1:26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spans="1:26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spans="1:26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spans="1:26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spans="1:26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spans="1:26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spans="1:26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spans="1:26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spans="1:26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spans="1:26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spans="1:26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spans="1:26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spans="1:26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spans="1:26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spans="1:26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spans="1:26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spans="1:26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spans="1:26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spans="1:26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spans="1:26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spans="1:26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spans="1:26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spans="1:26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spans="1:26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spans="1:26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spans="1:26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spans="1:26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spans="1:26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spans="1:26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spans="1:26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spans="1:26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spans="1:26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spans="1:26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spans="1:26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spans="1:26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spans="1:26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spans="1:26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spans="1:26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spans="1:26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spans="1:26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spans="1:26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spans="1:26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spans="1:26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spans="1:26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spans="1:26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spans="1:26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spans="1:26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spans="1:26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spans="1:26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spans="1:26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spans="1:26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spans="1:26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spans="1:26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spans="1:26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spans="1:26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spans="1:26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spans="1:26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spans="1:26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spans="1:26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spans="1:26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spans="1:26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spans="1:26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spans="1:26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spans="1:26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spans="1:26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spans="1:26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spans="1:26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spans="1:26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spans="1:26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spans="1:26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spans="1:26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spans="1:26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spans="1:26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spans="1:26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spans="1:26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spans="1:26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spans="1:26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spans="1:26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spans="1:26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spans="1:26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spans="1:26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spans="1:26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spans="1:26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spans="1:26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spans="1:26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spans="1:26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spans="1:26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spans="1:26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spans="1:26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spans="1:26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spans="1:26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spans="1:26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spans="1:26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spans="1:26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spans="1:26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spans="1:26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spans="1:26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spans="1:26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spans="1:26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spans="1:26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spans="1:26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spans="1:26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spans="1:26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spans="1:26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spans="1:26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spans="1:26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spans="1:26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spans="1:26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spans="1:26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spans="1:26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spans="1:26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spans="1:26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spans="1:26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spans="1:26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spans="1:26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spans="1:26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spans="1:26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spans="1:26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spans="1:26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spans="1:26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spans="1:26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spans="1:26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spans="1:26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spans="1:26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  <row r="983" spans="1:26">
      <c r="A983" s="281"/>
      <c r="B983" s="281"/>
      <c r="C983" s="281"/>
      <c r="D983" s="281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</row>
    <row r="984" spans="1:26">
      <c r="A984" s="281"/>
      <c r="B984" s="281"/>
      <c r="C984" s="281"/>
      <c r="D984" s="281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</row>
    <row r="985" spans="1:26">
      <c r="A985" s="281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</row>
    <row r="986" spans="1:26">
      <c r="A986" s="281"/>
      <c r="B986" s="281"/>
      <c r="C986" s="281"/>
      <c r="D986" s="281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</row>
    <row r="987" spans="1:26">
      <c r="A987" s="281"/>
      <c r="B987" s="281"/>
      <c r="C987" s="281"/>
      <c r="D987" s="281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</row>
    <row r="988" spans="1:26">
      <c r="A988" s="281"/>
      <c r="B988" s="281"/>
      <c r="C988" s="281"/>
      <c r="D988" s="281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</row>
    <row r="989" spans="1:26">
      <c r="A989" s="281"/>
      <c r="B989" s="281"/>
      <c r="C989" s="281"/>
      <c r="D989" s="281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</row>
    <row r="990" spans="1:26">
      <c r="A990" s="281"/>
      <c r="B990" s="281"/>
      <c r="C990" s="281"/>
      <c r="D990" s="281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</row>
    <row r="991" spans="1:26">
      <c r="A991" s="281"/>
      <c r="B991" s="281"/>
      <c r="C991" s="281"/>
      <c r="D991" s="281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</row>
    <row r="992" spans="1:26">
      <c r="A992" s="281"/>
      <c r="B992" s="281"/>
      <c r="C992" s="281"/>
      <c r="D992" s="281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</row>
    <row r="993" spans="1:26">
      <c r="A993" s="281"/>
      <c r="B993" s="281"/>
      <c r="C993" s="281"/>
      <c r="D993" s="281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</row>
    <row r="994" spans="1:26">
      <c r="A994" s="281"/>
      <c r="B994" s="281"/>
      <c r="C994" s="281"/>
      <c r="D994" s="281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</row>
    <row r="995" spans="1:26">
      <c r="A995" s="281"/>
      <c r="B995" s="281"/>
      <c r="C995" s="281"/>
      <c r="D995" s="281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</row>
    <row r="996" spans="1:26">
      <c r="A996" s="281"/>
      <c r="B996" s="281"/>
      <c r="C996" s="281"/>
      <c r="D996" s="281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</row>
    <row r="997" spans="1:26">
      <c r="A997" s="281"/>
      <c r="B997" s="281"/>
      <c r="C997" s="281"/>
      <c r="D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</row>
    <row r="998" spans="1:26">
      <c r="A998" s="281"/>
      <c r="B998" s="281"/>
      <c r="C998" s="281"/>
      <c r="D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</row>
    <row r="999" spans="1:26">
      <c r="A999" s="281"/>
      <c r="B999" s="281"/>
      <c r="C999" s="281"/>
      <c r="D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</row>
    <row r="1000" spans="1:26">
      <c r="A1000" s="281"/>
      <c r="B1000" s="281"/>
      <c r="C1000" s="281"/>
      <c r="D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</row>
    <row r="1001" spans="1:26">
      <c r="A1001" s="281"/>
      <c r="B1001" s="281"/>
      <c r="C1001" s="281"/>
      <c r="D1001" s="281"/>
      <c r="E1001" s="281"/>
      <c r="F1001" s="281"/>
      <c r="G1001" s="281"/>
      <c r="H1001" s="281"/>
      <c r="I1001" s="281"/>
      <c r="J1001" s="281"/>
      <c r="K1001" s="281"/>
      <c r="L1001" s="281"/>
      <c r="M1001" s="281"/>
      <c r="N1001" s="281"/>
      <c r="O1001" s="281"/>
      <c r="P1001" s="281"/>
      <c r="Q1001" s="281"/>
      <c r="R1001" s="281"/>
      <c r="S1001" s="281"/>
      <c r="T1001" s="281"/>
      <c r="U1001" s="281"/>
      <c r="V1001" s="281"/>
      <c r="W1001" s="281"/>
      <c r="X1001" s="281"/>
      <c r="Y1001" s="281"/>
      <c r="Z1001" s="281"/>
    </row>
    <row r="1002" spans="1:26">
      <c r="A1002" s="281"/>
      <c r="B1002" s="281"/>
      <c r="C1002" s="281"/>
      <c r="D1002" s="281"/>
      <c r="E1002" s="281"/>
      <c r="F1002" s="281"/>
      <c r="G1002" s="281"/>
      <c r="H1002" s="281"/>
      <c r="I1002" s="281"/>
      <c r="J1002" s="281"/>
      <c r="K1002" s="281"/>
      <c r="L1002" s="281"/>
      <c r="M1002" s="281"/>
      <c r="N1002" s="281"/>
      <c r="O1002" s="281"/>
      <c r="P1002" s="281"/>
      <c r="Q1002" s="281"/>
      <c r="R1002" s="281"/>
      <c r="S1002" s="281"/>
      <c r="T1002" s="281"/>
      <c r="U1002" s="281"/>
      <c r="V1002" s="281"/>
      <c r="W1002" s="281"/>
      <c r="X1002" s="281"/>
      <c r="Y1002" s="281"/>
      <c r="Z1002" s="281"/>
    </row>
    <row r="1003" spans="1:26">
      <c r="A1003" s="281"/>
      <c r="B1003" s="281"/>
      <c r="C1003" s="281"/>
      <c r="D1003" s="281"/>
      <c r="E1003" s="281"/>
      <c r="F1003" s="281"/>
      <c r="G1003" s="281"/>
      <c r="H1003" s="281"/>
      <c r="I1003" s="281"/>
      <c r="J1003" s="281"/>
      <c r="K1003" s="281"/>
      <c r="L1003" s="281"/>
      <c r="M1003" s="281"/>
      <c r="N1003" s="281"/>
      <c r="O1003" s="281"/>
      <c r="P1003" s="281"/>
      <c r="Q1003" s="281"/>
      <c r="R1003" s="281"/>
      <c r="S1003" s="281"/>
      <c r="T1003" s="281"/>
      <c r="U1003" s="281"/>
      <c r="V1003" s="281"/>
      <c r="W1003" s="281"/>
      <c r="X1003" s="281"/>
      <c r="Y1003" s="281"/>
      <c r="Z1003" s="281"/>
    </row>
    <row r="1004" spans="1:26">
      <c r="A1004" s="281"/>
      <c r="B1004" s="281"/>
      <c r="C1004" s="281"/>
      <c r="D1004" s="281"/>
      <c r="E1004" s="281"/>
      <c r="F1004" s="281"/>
      <c r="G1004" s="281"/>
      <c r="H1004" s="281"/>
      <c r="I1004" s="281"/>
      <c r="J1004" s="281"/>
      <c r="K1004" s="281"/>
      <c r="L1004" s="281"/>
      <c r="M1004" s="281"/>
      <c r="N1004" s="281"/>
      <c r="O1004" s="281"/>
      <c r="P1004" s="281"/>
      <c r="Q1004" s="281"/>
      <c r="R1004" s="281"/>
      <c r="S1004" s="281"/>
      <c r="T1004" s="281"/>
      <c r="U1004" s="281"/>
      <c r="V1004" s="281"/>
      <c r="W1004" s="281"/>
      <c r="X1004" s="281"/>
      <c r="Y1004" s="281"/>
      <c r="Z1004" s="281"/>
    </row>
  </sheetData>
  <sheetProtection selectLockedCells="1" selectUnlockedCells="1"/>
  <mergeCells count="14">
    <mergeCell ref="G44:H45"/>
    <mergeCell ref="E12:F12"/>
    <mergeCell ref="G12:H12"/>
    <mergeCell ref="E13:F13"/>
    <mergeCell ref="G13:H13"/>
    <mergeCell ref="G43:H43"/>
    <mergeCell ref="E11:F11"/>
    <mergeCell ref="G9:H9"/>
    <mergeCell ref="G11:H11"/>
    <mergeCell ref="G3:H3"/>
    <mergeCell ref="G4:H4"/>
    <mergeCell ref="B3:E3"/>
    <mergeCell ref="B4:E4"/>
    <mergeCell ref="G8:H8"/>
  </mergeCells>
  <hyperlinks>
    <hyperlink ref="E12" r:id="rId1" xr:uid="{0C40421F-4258-4482-B44C-C19343AD9BB9}"/>
    <hyperlink ref="E9" r:id="rId2" xr:uid="{600261B8-8F3E-496A-8E8D-4F02E2FBCFBC}"/>
    <hyperlink ref="J9" r:id="rId3" xr:uid="{7187E958-A882-4371-8D72-703D386979B1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I47"/>
  <sheetViews>
    <sheetView zoomScale="107" zoomScaleNormal="107" workbookViewId="0">
      <selection activeCell="A17" sqref="A17:C36"/>
    </sheetView>
  </sheetViews>
  <sheetFormatPr defaultColWidth="9" defaultRowHeight="12.75"/>
  <cols>
    <col min="1" max="1" width="6.5703125" style="269" customWidth="1"/>
    <col min="2" max="2" width="22.28515625" style="269" customWidth="1"/>
    <col min="3" max="3" width="22.42578125" style="269" customWidth="1"/>
    <col min="4" max="4" width="20.140625" style="269" customWidth="1"/>
    <col min="5" max="5" width="6.28515625" style="269" customWidth="1"/>
    <col min="6" max="7" width="4.7109375" style="269" customWidth="1"/>
    <col min="8" max="8" width="11.7109375" style="269" customWidth="1"/>
    <col min="9" max="256" width="9" style="269"/>
    <col min="257" max="257" width="6.5703125" style="269" customWidth="1"/>
    <col min="258" max="258" width="22.28515625" style="269" customWidth="1"/>
    <col min="259" max="259" width="22.42578125" style="269" customWidth="1"/>
    <col min="260" max="260" width="20.140625" style="269" customWidth="1"/>
    <col min="261" max="261" width="6.28515625" style="269" customWidth="1"/>
    <col min="262" max="263" width="4.7109375" style="269" customWidth="1"/>
    <col min="264" max="264" width="11.7109375" style="269" customWidth="1"/>
    <col min="265" max="512" width="9" style="269"/>
    <col min="513" max="513" width="6.5703125" style="269" customWidth="1"/>
    <col min="514" max="514" width="22.28515625" style="269" customWidth="1"/>
    <col min="515" max="515" width="22.42578125" style="269" customWidth="1"/>
    <col min="516" max="516" width="20.140625" style="269" customWidth="1"/>
    <col min="517" max="517" width="6.28515625" style="269" customWidth="1"/>
    <col min="518" max="519" width="4.7109375" style="269" customWidth="1"/>
    <col min="520" max="520" width="11.7109375" style="269" customWidth="1"/>
    <col min="521" max="768" width="9" style="269"/>
    <col min="769" max="769" width="6.5703125" style="269" customWidth="1"/>
    <col min="770" max="770" width="22.28515625" style="269" customWidth="1"/>
    <col min="771" max="771" width="22.42578125" style="269" customWidth="1"/>
    <col min="772" max="772" width="20.140625" style="269" customWidth="1"/>
    <col min="773" max="773" width="6.28515625" style="269" customWidth="1"/>
    <col min="774" max="775" width="4.7109375" style="269" customWidth="1"/>
    <col min="776" max="776" width="11.7109375" style="269" customWidth="1"/>
    <col min="777" max="1024" width="9" style="269"/>
    <col min="1025" max="1025" width="6.5703125" style="269" customWidth="1"/>
    <col min="1026" max="1026" width="22.28515625" style="269" customWidth="1"/>
    <col min="1027" max="1027" width="22.42578125" style="269" customWidth="1"/>
    <col min="1028" max="1028" width="20.140625" style="269" customWidth="1"/>
    <col min="1029" max="1029" width="6.28515625" style="269" customWidth="1"/>
    <col min="1030" max="1031" width="4.7109375" style="269" customWidth="1"/>
    <col min="1032" max="1032" width="11.7109375" style="269" customWidth="1"/>
    <col min="1033" max="1280" width="9" style="269"/>
    <col min="1281" max="1281" width="6.5703125" style="269" customWidth="1"/>
    <col min="1282" max="1282" width="22.28515625" style="269" customWidth="1"/>
    <col min="1283" max="1283" width="22.42578125" style="269" customWidth="1"/>
    <col min="1284" max="1284" width="20.140625" style="269" customWidth="1"/>
    <col min="1285" max="1285" width="6.28515625" style="269" customWidth="1"/>
    <col min="1286" max="1287" width="4.7109375" style="269" customWidth="1"/>
    <col min="1288" max="1288" width="11.7109375" style="269" customWidth="1"/>
    <col min="1289" max="1536" width="9" style="269"/>
    <col min="1537" max="1537" width="6.5703125" style="269" customWidth="1"/>
    <col min="1538" max="1538" width="22.28515625" style="269" customWidth="1"/>
    <col min="1539" max="1539" width="22.42578125" style="269" customWidth="1"/>
    <col min="1540" max="1540" width="20.140625" style="269" customWidth="1"/>
    <col min="1541" max="1541" width="6.28515625" style="269" customWidth="1"/>
    <col min="1542" max="1543" width="4.7109375" style="269" customWidth="1"/>
    <col min="1544" max="1544" width="11.7109375" style="269" customWidth="1"/>
    <col min="1545" max="1792" width="9" style="269"/>
    <col min="1793" max="1793" width="6.5703125" style="269" customWidth="1"/>
    <col min="1794" max="1794" width="22.28515625" style="269" customWidth="1"/>
    <col min="1795" max="1795" width="22.42578125" style="269" customWidth="1"/>
    <col min="1796" max="1796" width="20.140625" style="269" customWidth="1"/>
    <col min="1797" max="1797" width="6.28515625" style="269" customWidth="1"/>
    <col min="1798" max="1799" width="4.7109375" style="269" customWidth="1"/>
    <col min="1800" max="1800" width="11.7109375" style="269" customWidth="1"/>
    <col min="1801" max="2048" width="9" style="269"/>
    <col min="2049" max="2049" width="6.5703125" style="269" customWidth="1"/>
    <col min="2050" max="2050" width="22.28515625" style="269" customWidth="1"/>
    <col min="2051" max="2051" width="22.42578125" style="269" customWidth="1"/>
    <col min="2052" max="2052" width="20.140625" style="269" customWidth="1"/>
    <col min="2053" max="2053" width="6.28515625" style="269" customWidth="1"/>
    <col min="2054" max="2055" width="4.7109375" style="269" customWidth="1"/>
    <col min="2056" max="2056" width="11.7109375" style="269" customWidth="1"/>
    <col min="2057" max="2304" width="9" style="269"/>
    <col min="2305" max="2305" width="6.5703125" style="269" customWidth="1"/>
    <col min="2306" max="2306" width="22.28515625" style="269" customWidth="1"/>
    <col min="2307" max="2307" width="22.42578125" style="269" customWidth="1"/>
    <col min="2308" max="2308" width="20.140625" style="269" customWidth="1"/>
    <col min="2309" max="2309" width="6.28515625" style="269" customWidth="1"/>
    <col min="2310" max="2311" width="4.7109375" style="269" customWidth="1"/>
    <col min="2312" max="2312" width="11.7109375" style="269" customWidth="1"/>
    <col min="2313" max="2560" width="9" style="269"/>
    <col min="2561" max="2561" width="6.5703125" style="269" customWidth="1"/>
    <col min="2562" max="2562" width="22.28515625" style="269" customWidth="1"/>
    <col min="2563" max="2563" width="22.42578125" style="269" customWidth="1"/>
    <col min="2564" max="2564" width="20.140625" style="269" customWidth="1"/>
    <col min="2565" max="2565" width="6.28515625" style="269" customWidth="1"/>
    <col min="2566" max="2567" width="4.7109375" style="269" customWidth="1"/>
    <col min="2568" max="2568" width="11.7109375" style="269" customWidth="1"/>
    <col min="2569" max="2816" width="9" style="269"/>
    <col min="2817" max="2817" width="6.5703125" style="269" customWidth="1"/>
    <col min="2818" max="2818" width="22.28515625" style="269" customWidth="1"/>
    <col min="2819" max="2819" width="22.42578125" style="269" customWidth="1"/>
    <col min="2820" max="2820" width="20.140625" style="269" customWidth="1"/>
    <col min="2821" max="2821" width="6.28515625" style="269" customWidth="1"/>
    <col min="2822" max="2823" width="4.7109375" style="269" customWidth="1"/>
    <col min="2824" max="2824" width="11.7109375" style="269" customWidth="1"/>
    <col min="2825" max="3072" width="9" style="269"/>
    <col min="3073" max="3073" width="6.5703125" style="269" customWidth="1"/>
    <col min="3074" max="3074" width="22.28515625" style="269" customWidth="1"/>
    <col min="3075" max="3075" width="22.42578125" style="269" customWidth="1"/>
    <col min="3076" max="3076" width="20.140625" style="269" customWidth="1"/>
    <col min="3077" max="3077" width="6.28515625" style="269" customWidth="1"/>
    <col min="3078" max="3079" width="4.7109375" style="269" customWidth="1"/>
    <col min="3080" max="3080" width="11.7109375" style="269" customWidth="1"/>
    <col min="3081" max="3328" width="9" style="269"/>
    <col min="3329" max="3329" width="6.5703125" style="269" customWidth="1"/>
    <col min="3330" max="3330" width="22.28515625" style="269" customWidth="1"/>
    <col min="3331" max="3331" width="22.42578125" style="269" customWidth="1"/>
    <col min="3332" max="3332" width="20.140625" style="269" customWidth="1"/>
    <col min="3333" max="3333" width="6.28515625" style="269" customWidth="1"/>
    <col min="3334" max="3335" width="4.7109375" style="269" customWidth="1"/>
    <col min="3336" max="3336" width="11.7109375" style="269" customWidth="1"/>
    <col min="3337" max="3584" width="9" style="269"/>
    <col min="3585" max="3585" width="6.5703125" style="269" customWidth="1"/>
    <col min="3586" max="3586" width="22.28515625" style="269" customWidth="1"/>
    <col min="3587" max="3587" width="22.42578125" style="269" customWidth="1"/>
    <col min="3588" max="3588" width="20.140625" style="269" customWidth="1"/>
    <col min="3589" max="3589" width="6.28515625" style="269" customWidth="1"/>
    <col min="3590" max="3591" width="4.7109375" style="269" customWidth="1"/>
    <col min="3592" max="3592" width="11.7109375" style="269" customWidth="1"/>
    <col min="3593" max="3840" width="9" style="269"/>
    <col min="3841" max="3841" width="6.5703125" style="269" customWidth="1"/>
    <col min="3842" max="3842" width="22.28515625" style="269" customWidth="1"/>
    <col min="3843" max="3843" width="22.42578125" style="269" customWidth="1"/>
    <col min="3844" max="3844" width="20.140625" style="269" customWidth="1"/>
    <col min="3845" max="3845" width="6.28515625" style="269" customWidth="1"/>
    <col min="3846" max="3847" width="4.7109375" style="269" customWidth="1"/>
    <col min="3848" max="3848" width="11.7109375" style="269" customWidth="1"/>
    <col min="3849" max="4096" width="9" style="269"/>
    <col min="4097" max="4097" width="6.5703125" style="269" customWidth="1"/>
    <col min="4098" max="4098" width="22.28515625" style="269" customWidth="1"/>
    <col min="4099" max="4099" width="22.42578125" style="269" customWidth="1"/>
    <col min="4100" max="4100" width="20.140625" style="269" customWidth="1"/>
    <col min="4101" max="4101" width="6.28515625" style="269" customWidth="1"/>
    <col min="4102" max="4103" width="4.7109375" style="269" customWidth="1"/>
    <col min="4104" max="4104" width="11.7109375" style="269" customWidth="1"/>
    <col min="4105" max="4352" width="9" style="269"/>
    <col min="4353" max="4353" width="6.5703125" style="269" customWidth="1"/>
    <col min="4354" max="4354" width="22.28515625" style="269" customWidth="1"/>
    <col min="4355" max="4355" width="22.42578125" style="269" customWidth="1"/>
    <col min="4356" max="4356" width="20.140625" style="269" customWidth="1"/>
    <col min="4357" max="4357" width="6.28515625" style="269" customWidth="1"/>
    <col min="4358" max="4359" width="4.7109375" style="269" customWidth="1"/>
    <col min="4360" max="4360" width="11.7109375" style="269" customWidth="1"/>
    <col min="4361" max="4608" width="9" style="269"/>
    <col min="4609" max="4609" width="6.5703125" style="269" customWidth="1"/>
    <col min="4610" max="4610" width="22.28515625" style="269" customWidth="1"/>
    <col min="4611" max="4611" width="22.42578125" style="269" customWidth="1"/>
    <col min="4612" max="4612" width="20.140625" style="269" customWidth="1"/>
    <col min="4613" max="4613" width="6.28515625" style="269" customWidth="1"/>
    <col min="4614" max="4615" width="4.7109375" style="269" customWidth="1"/>
    <col min="4616" max="4616" width="11.7109375" style="269" customWidth="1"/>
    <col min="4617" max="4864" width="9" style="269"/>
    <col min="4865" max="4865" width="6.5703125" style="269" customWidth="1"/>
    <col min="4866" max="4866" width="22.28515625" style="269" customWidth="1"/>
    <col min="4867" max="4867" width="22.42578125" style="269" customWidth="1"/>
    <col min="4868" max="4868" width="20.140625" style="269" customWidth="1"/>
    <col min="4869" max="4869" width="6.28515625" style="269" customWidth="1"/>
    <col min="4870" max="4871" width="4.7109375" style="269" customWidth="1"/>
    <col min="4872" max="4872" width="11.7109375" style="269" customWidth="1"/>
    <col min="4873" max="5120" width="9" style="269"/>
    <col min="5121" max="5121" width="6.5703125" style="269" customWidth="1"/>
    <col min="5122" max="5122" width="22.28515625" style="269" customWidth="1"/>
    <col min="5123" max="5123" width="22.42578125" style="269" customWidth="1"/>
    <col min="5124" max="5124" width="20.140625" style="269" customWidth="1"/>
    <col min="5125" max="5125" width="6.28515625" style="269" customWidth="1"/>
    <col min="5126" max="5127" width="4.7109375" style="269" customWidth="1"/>
    <col min="5128" max="5128" width="11.7109375" style="269" customWidth="1"/>
    <col min="5129" max="5376" width="9" style="269"/>
    <col min="5377" max="5377" width="6.5703125" style="269" customWidth="1"/>
    <col min="5378" max="5378" width="22.28515625" style="269" customWidth="1"/>
    <col min="5379" max="5379" width="22.42578125" style="269" customWidth="1"/>
    <col min="5380" max="5380" width="20.140625" style="269" customWidth="1"/>
    <col min="5381" max="5381" width="6.28515625" style="269" customWidth="1"/>
    <col min="5382" max="5383" width="4.7109375" style="269" customWidth="1"/>
    <col min="5384" max="5384" width="11.7109375" style="269" customWidth="1"/>
    <col min="5385" max="5632" width="9" style="269"/>
    <col min="5633" max="5633" width="6.5703125" style="269" customWidth="1"/>
    <col min="5634" max="5634" width="22.28515625" style="269" customWidth="1"/>
    <col min="5635" max="5635" width="22.42578125" style="269" customWidth="1"/>
    <col min="5636" max="5636" width="20.140625" style="269" customWidth="1"/>
    <col min="5637" max="5637" width="6.28515625" style="269" customWidth="1"/>
    <col min="5638" max="5639" width="4.7109375" style="269" customWidth="1"/>
    <col min="5640" max="5640" width="11.7109375" style="269" customWidth="1"/>
    <col min="5641" max="5888" width="9" style="269"/>
    <col min="5889" max="5889" width="6.5703125" style="269" customWidth="1"/>
    <col min="5890" max="5890" width="22.28515625" style="269" customWidth="1"/>
    <col min="5891" max="5891" width="22.42578125" style="269" customWidth="1"/>
    <col min="5892" max="5892" width="20.140625" style="269" customWidth="1"/>
    <col min="5893" max="5893" width="6.28515625" style="269" customWidth="1"/>
    <col min="5894" max="5895" width="4.7109375" style="269" customWidth="1"/>
    <col min="5896" max="5896" width="11.7109375" style="269" customWidth="1"/>
    <col min="5897" max="6144" width="9" style="269"/>
    <col min="6145" max="6145" width="6.5703125" style="269" customWidth="1"/>
    <col min="6146" max="6146" width="22.28515625" style="269" customWidth="1"/>
    <col min="6147" max="6147" width="22.42578125" style="269" customWidth="1"/>
    <col min="6148" max="6148" width="20.140625" style="269" customWidth="1"/>
    <col min="6149" max="6149" width="6.28515625" style="269" customWidth="1"/>
    <col min="6150" max="6151" width="4.7109375" style="269" customWidth="1"/>
    <col min="6152" max="6152" width="11.7109375" style="269" customWidth="1"/>
    <col min="6153" max="6400" width="9" style="269"/>
    <col min="6401" max="6401" width="6.5703125" style="269" customWidth="1"/>
    <col min="6402" max="6402" width="22.28515625" style="269" customWidth="1"/>
    <col min="6403" max="6403" width="22.42578125" style="269" customWidth="1"/>
    <col min="6404" max="6404" width="20.140625" style="269" customWidth="1"/>
    <col min="6405" max="6405" width="6.28515625" style="269" customWidth="1"/>
    <col min="6406" max="6407" width="4.7109375" style="269" customWidth="1"/>
    <col min="6408" max="6408" width="11.7109375" style="269" customWidth="1"/>
    <col min="6409" max="6656" width="9" style="269"/>
    <col min="6657" max="6657" width="6.5703125" style="269" customWidth="1"/>
    <col min="6658" max="6658" width="22.28515625" style="269" customWidth="1"/>
    <col min="6659" max="6659" width="22.42578125" style="269" customWidth="1"/>
    <col min="6660" max="6660" width="20.140625" style="269" customWidth="1"/>
    <col min="6661" max="6661" width="6.28515625" style="269" customWidth="1"/>
    <col min="6662" max="6663" width="4.7109375" style="269" customWidth="1"/>
    <col min="6664" max="6664" width="11.7109375" style="269" customWidth="1"/>
    <col min="6665" max="6912" width="9" style="269"/>
    <col min="6913" max="6913" width="6.5703125" style="269" customWidth="1"/>
    <col min="6914" max="6914" width="22.28515625" style="269" customWidth="1"/>
    <col min="6915" max="6915" width="22.42578125" style="269" customWidth="1"/>
    <col min="6916" max="6916" width="20.140625" style="269" customWidth="1"/>
    <col min="6917" max="6917" width="6.28515625" style="269" customWidth="1"/>
    <col min="6918" max="6919" width="4.7109375" style="269" customWidth="1"/>
    <col min="6920" max="6920" width="11.7109375" style="269" customWidth="1"/>
    <col min="6921" max="7168" width="9" style="269"/>
    <col min="7169" max="7169" width="6.5703125" style="269" customWidth="1"/>
    <col min="7170" max="7170" width="22.28515625" style="269" customWidth="1"/>
    <col min="7171" max="7171" width="22.42578125" style="269" customWidth="1"/>
    <col min="7172" max="7172" width="20.140625" style="269" customWidth="1"/>
    <col min="7173" max="7173" width="6.28515625" style="269" customWidth="1"/>
    <col min="7174" max="7175" width="4.7109375" style="269" customWidth="1"/>
    <col min="7176" max="7176" width="11.7109375" style="269" customWidth="1"/>
    <col min="7177" max="7424" width="9" style="269"/>
    <col min="7425" max="7425" width="6.5703125" style="269" customWidth="1"/>
    <col min="7426" max="7426" width="22.28515625" style="269" customWidth="1"/>
    <col min="7427" max="7427" width="22.42578125" style="269" customWidth="1"/>
    <col min="7428" max="7428" width="20.140625" style="269" customWidth="1"/>
    <col min="7429" max="7429" width="6.28515625" style="269" customWidth="1"/>
    <col min="7430" max="7431" width="4.7109375" style="269" customWidth="1"/>
    <col min="7432" max="7432" width="11.7109375" style="269" customWidth="1"/>
    <col min="7433" max="7680" width="9" style="269"/>
    <col min="7681" max="7681" width="6.5703125" style="269" customWidth="1"/>
    <col min="7682" max="7682" width="22.28515625" style="269" customWidth="1"/>
    <col min="7683" max="7683" width="22.42578125" style="269" customWidth="1"/>
    <col min="7684" max="7684" width="20.140625" style="269" customWidth="1"/>
    <col min="7685" max="7685" width="6.28515625" style="269" customWidth="1"/>
    <col min="7686" max="7687" width="4.7109375" style="269" customWidth="1"/>
    <col min="7688" max="7688" width="11.7109375" style="269" customWidth="1"/>
    <col min="7689" max="7936" width="9" style="269"/>
    <col min="7937" max="7937" width="6.5703125" style="269" customWidth="1"/>
    <col min="7938" max="7938" width="22.28515625" style="269" customWidth="1"/>
    <col min="7939" max="7939" width="22.42578125" style="269" customWidth="1"/>
    <col min="7940" max="7940" width="20.140625" style="269" customWidth="1"/>
    <col min="7941" max="7941" width="6.28515625" style="269" customWidth="1"/>
    <col min="7942" max="7943" width="4.7109375" style="269" customWidth="1"/>
    <col min="7944" max="7944" width="11.7109375" style="269" customWidth="1"/>
    <col min="7945" max="8192" width="9" style="269"/>
    <col min="8193" max="8193" width="6.5703125" style="269" customWidth="1"/>
    <col min="8194" max="8194" width="22.28515625" style="269" customWidth="1"/>
    <col min="8195" max="8195" width="22.42578125" style="269" customWidth="1"/>
    <col min="8196" max="8196" width="20.140625" style="269" customWidth="1"/>
    <col min="8197" max="8197" width="6.28515625" style="269" customWidth="1"/>
    <col min="8198" max="8199" width="4.7109375" style="269" customWidth="1"/>
    <col min="8200" max="8200" width="11.7109375" style="269" customWidth="1"/>
    <col min="8201" max="8448" width="9" style="269"/>
    <col min="8449" max="8449" width="6.5703125" style="269" customWidth="1"/>
    <col min="8450" max="8450" width="22.28515625" style="269" customWidth="1"/>
    <col min="8451" max="8451" width="22.42578125" style="269" customWidth="1"/>
    <col min="8452" max="8452" width="20.140625" style="269" customWidth="1"/>
    <col min="8453" max="8453" width="6.28515625" style="269" customWidth="1"/>
    <col min="8454" max="8455" width="4.7109375" style="269" customWidth="1"/>
    <col min="8456" max="8456" width="11.7109375" style="269" customWidth="1"/>
    <col min="8457" max="8704" width="9" style="269"/>
    <col min="8705" max="8705" width="6.5703125" style="269" customWidth="1"/>
    <col min="8706" max="8706" width="22.28515625" style="269" customWidth="1"/>
    <col min="8707" max="8707" width="22.42578125" style="269" customWidth="1"/>
    <col min="8708" max="8708" width="20.140625" style="269" customWidth="1"/>
    <col min="8709" max="8709" width="6.28515625" style="269" customWidth="1"/>
    <col min="8710" max="8711" width="4.7109375" style="269" customWidth="1"/>
    <col min="8712" max="8712" width="11.7109375" style="269" customWidth="1"/>
    <col min="8713" max="8960" width="9" style="269"/>
    <col min="8961" max="8961" width="6.5703125" style="269" customWidth="1"/>
    <col min="8962" max="8962" width="22.28515625" style="269" customWidth="1"/>
    <col min="8963" max="8963" width="22.42578125" style="269" customWidth="1"/>
    <col min="8964" max="8964" width="20.140625" style="269" customWidth="1"/>
    <col min="8965" max="8965" width="6.28515625" style="269" customWidth="1"/>
    <col min="8966" max="8967" width="4.7109375" style="269" customWidth="1"/>
    <col min="8968" max="8968" width="11.7109375" style="269" customWidth="1"/>
    <col min="8969" max="9216" width="9" style="269"/>
    <col min="9217" max="9217" width="6.5703125" style="269" customWidth="1"/>
    <col min="9218" max="9218" width="22.28515625" style="269" customWidth="1"/>
    <col min="9219" max="9219" width="22.42578125" style="269" customWidth="1"/>
    <col min="9220" max="9220" width="20.140625" style="269" customWidth="1"/>
    <col min="9221" max="9221" width="6.28515625" style="269" customWidth="1"/>
    <col min="9222" max="9223" width="4.7109375" style="269" customWidth="1"/>
    <col min="9224" max="9224" width="11.7109375" style="269" customWidth="1"/>
    <col min="9225" max="9472" width="9" style="269"/>
    <col min="9473" max="9473" width="6.5703125" style="269" customWidth="1"/>
    <col min="9474" max="9474" width="22.28515625" style="269" customWidth="1"/>
    <col min="9475" max="9475" width="22.42578125" style="269" customWidth="1"/>
    <col min="9476" max="9476" width="20.140625" style="269" customWidth="1"/>
    <col min="9477" max="9477" width="6.28515625" style="269" customWidth="1"/>
    <col min="9478" max="9479" width="4.7109375" style="269" customWidth="1"/>
    <col min="9480" max="9480" width="11.7109375" style="269" customWidth="1"/>
    <col min="9481" max="9728" width="9" style="269"/>
    <col min="9729" max="9729" width="6.5703125" style="269" customWidth="1"/>
    <col min="9730" max="9730" width="22.28515625" style="269" customWidth="1"/>
    <col min="9731" max="9731" width="22.42578125" style="269" customWidth="1"/>
    <col min="9732" max="9732" width="20.140625" style="269" customWidth="1"/>
    <col min="9733" max="9733" width="6.28515625" style="269" customWidth="1"/>
    <col min="9734" max="9735" width="4.7109375" style="269" customWidth="1"/>
    <col min="9736" max="9736" width="11.7109375" style="269" customWidth="1"/>
    <col min="9737" max="9984" width="9" style="269"/>
    <col min="9985" max="9985" width="6.5703125" style="269" customWidth="1"/>
    <col min="9986" max="9986" width="22.28515625" style="269" customWidth="1"/>
    <col min="9987" max="9987" width="22.42578125" style="269" customWidth="1"/>
    <col min="9988" max="9988" width="20.140625" style="269" customWidth="1"/>
    <col min="9989" max="9989" width="6.28515625" style="269" customWidth="1"/>
    <col min="9990" max="9991" width="4.7109375" style="269" customWidth="1"/>
    <col min="9992" max="9992" width="11.7109375" style="269" customWidth="1"/>
    <col min="9993" max="10240" width="9" style="269"/>
    <col min="10241" max="10241" width="6.5703125" style="269" customWidth="1"/>
    <col min="10242" max="10242" width="22.28515625" style="269" customWidth="1"/>
    <col min="10243" max="10243" width="22.42578125" style="269" customWidth="1"/>
    <col min="10244" max="10244" width="20.140625" style="269" customWidth="1"/>
    <col min="10245" max="10245" width="6.28515625" style="269" customWidth="1"/>
    <col min="10246" max="10247" width="4.7109375" style="269" customWidth="1"/>
    <col min="10248" max="10248" width="11.7109375" style="269" customWidth="1"/>
    <col min="10249" max="10496" width="9" style="269"/>
    <col min="10497" max="10497" width="6.5703125" style="269" customWidth="1"/>
    <col min="10498" max="10498" width="22.28515625" style="269" customWidth="1"/>
    <col min="10499" max="10499" width="22.42578125" style="269" customWidth="1"/>
    <col min="10500" max="10500" width="20.140625" style="269" customWidth="1"/>
    <col min="10501" max="10501" width="6.28515625" style="269" customWidth="1"/>
    <col min="10502" max="10503" width="4.7109375" style="269" customWidth="1"/>
    <col min="10504" max="10504" width="11.7109375" style="269" customWidth="1"/>
    <col min="10505" max="10752" width="9" style="269"/>
    <col min="10753" max="10753" width="6.5703125" style="269" customWidth="1"/>
    <col min="10754" max="10754" width="22.28515625" style="269" customWidth="1"/>
    <col min="10755" max="10755" width="22.42578125" style="269" customWidth="1"/>
    <col min="10756" max="10756" width="20.140625" style="269" customWidth="1"/>
    <col min="10757" max="10757" width="6.28515625" style="269" customWidth="1"/>
    <col min="10758" max="10759" width="4.7109375" style="269" customWidth="1"/>
    <col min="10760" max="10760" width="11.7109375" style="269" customWidth="1"/>
    <col min="10761" max="11008" width="9" style="269"/>
    <col min="11009" max="11009" width="6.5703125" style="269" customWidth="1"/>
    <col min="11010" max="11010" width="22.28515625" style="269" customWidth="1"/>
    <col min="11011" max="11011" width="22.42578125" style="269" customWidth="1"/>
    <col min="11012" max="11012" width="20.140625" style="269" customWidth="1"/>
    <col min="11013" max="11013" width="6.28515625" style="269" customWidth="1"/>
    <col min="11014" max="11015" width="4.7109375" style="269" customWidth="1"/>
    <col min="11016" max="11016" width="11.7109375" style="269" customWidth="1"/>
    <col min="11017" max="11264" width="9" style="269"/>
    <col min="11265" max="11265" width="6.5703125" style="269" customWidth="1"/>
    <col min="11266" max="11266" width="22.28515625" style="269" customWidth="1"/>
    <col min="11267" max="11267" width="22.42578125" style="269" customWidth="1"/>
    <col min="11268" max="11268" width="20.140625" style="269" customWidth="1"/>
    <col min="11269" max="11269" width="6.28515625" style="269" customWidth="1"/>
    <col min="11270" max="11271" width="4.7109375" style="269" customWidth="1"/>
    <col min="11272" max="11272" width="11.7109375" style="269" customWidth="1"/>
    <col min="11273" max="11520" width="9" style="269"/>
    <col min="11521" max="11521" width="6.5703125" style="269" customWidth="1"/>
    <col min="11522" max="11522" width="22.28515625" style="269" customWidth="1"/>
    <col min="11523" max="11523" width="22.42578125" style="269" customWidth="1"/>
    <col min="11524" max="11524" width="20.140625" style="269" customWidth="1"/>
    <col min="11525" max="11525" width="6.28515625" style="269" customWidth="1"/>
    <col min="11526" max="11527" width="4.7109375" style="269" customWidth="1"/>
    <col min="11528" max="11528" width="11.7109375" style="269" customWidth="1"/>
    <col min="11529" max="11776" width="9" style="269"/>
    <col min="11777" max="11777" width="6.5703125" style="269" customWidth="1"/>
    <col min="11778" max="11778" width="22.28515625" style="269" customWidth="1"/>
    <col min="11779" max="11779" width="22.42578125" style="269" customWidth="1"/>
    <col min="11780" max="11780" width="20.140625" style="269" customWidth="1"/>
    <col min="11781" max="11781" width="6.28515625" style="269" customWidth="1"/>
    <col min="11782" max="11783" width="4.7109375" style="269" customWidth="1"/>
    <col min="11784" max="11784" width="11.7109375" style="269" customWidth="1"/>
    <col min="11785" max="12032" width="9" style="269"/>
    <col min="12033" max="12033" width="6.5703125" style="269" customWidth="1"/>
    <col min="12034" max="12034" width="22.28515625" style="269" customWidth="1"/>
    <col min="12035" max="12035" width="22.42578125" style="269" customWidth="1"/>
    <col min="12036" max="12036" width="20.140625" style="269" customWidth="1"/>
    <col min="12037" max="12037" width="6.28515625" style="269" customWidth="1"/>
    <col min="12038" max="12039" width="4.7109375" style="269" customWidth="1"/>
    <col min="12040" max="12040" width="11.7109375" style="269" customWidth="1"/>
    <col min="12041" max="12288" width="9" style="269"/>
    <col min="12289" max="12289" width="6.5703125" style="269" customWidth="1"/>
    <col min="12290" max="12290" width="22.28515625" style="269" customWidth="1"/>
    <col min="12291" max="12291" width="22.42578125" style="269" customWidth="1"/>
    <col min="12292" max="12292" width="20.140625" style="269" customWidth="1"/>
    <col min="12293" max="12293" width="6.28515625" style="269" customWidth="1"/>
    <col min="12294" max="12295" width="4.7109375" style="269" customWidth="1"/>
    <col min="12296" max="12296" width="11.7109375" style="269" customWidth="1"/>
    <col min="12297" max="12544" width="9" style="269"/>
    <col min="12545" max="12545" width="6.5703125" style="269" customWidth="1"/>
    <col min="12546" max="12546" width="22.28515625" style="269" customWidth="1"/>
    <col min="12547" max="12547" width="22.42578125" style="269" customWidth="1"/>
    <col min="12548" max="12548" width="20.140625" style="269" customWidth="1"/>
    <col min="12549" max="12549" width="6.28515625" style="269" customWidth="1"/>
    <col min="12550" max="12551" width="4.7109375" style="269" customWidth="1"/>
    <col min="12552" max="12552" width="11.7109375" style="269" customWidth="1"/>
    <col min="12553" max="12800" width="9" style="269"/>
    <col min="12801" max="12801" width="6.5703125" style="269" customWidth="1"/>
    <col min="12802" max="12802" width="22.28515625" style="269" customWidth="1"/>
    <col min="12803" max="12803" width="22.42578125" style="269" customWidth="1"/>
    <col min="12804" max="12804" width="20.140625" style="269" customWidth="1"/>
    <col min="12805" max="12805" width="6.28515625" style="269" customWidth="1"/>
    <col min="12806" max="12807" width="4.7109375" style="269" customWidth="1"/>
    <col min="12808" max="12808" width="11.7109375" style="269" customWidth="1"/>
    <col min="12809" max="13056" width="9" style="269"/>
    <col min="13057" max="13057" width="6.5703125" style="269" customWidth="1"/>
    <col min="13058" max="13058" width="22.28515625" style="269" customWidth="1"/>
    <col min="13059" max="13059" width="22.42578125" style="269" customWidth="1"/>
    <col min="13060" max="13060" width="20.140625" style="269" customWidth="1"/>
    <col min="13061" max="13061" width="6.28515625" style="269" customWidth="1"/>
    <col min="13062" max="13063" width="4.7109375" style="269" customWidth="1"/>
    <col min="13064" max="13064" width="11.7109375" style="269" customWidth="1"/>
    <col min="13065" max="13312" width="9" style="269"/>
    <col min="13313" max="13313" width="6.5703125" style="269" customWidth="1"/>
    <col min="13314" max="13314" width="22.28515625" style="269" customWidth="1"/>
    <col min="13315" max="13315" width="22.42578125" style="269" customWidth="1"/>
    <col min="13316" max="13316" width="20.140625" style="269" customWidth="1"/>
    <col min="13317" max="13317" width="6.28515625" style="269" customWidth="1"/>
    <col min="13318" max="13319" width="4.7109375" style="269" customWidth="1"/>
    <col min="13320" max="13320" width="11.7109375" style="269" customWidth="1"/>
    <col min="13321" max="13568" width="9" style="269"/>
    <col min="13569" max="13569" width="6.5703125" style="269" customWidth="1"/>
    <col min="13570" max="13570" width="22.28515625" style="269" customWidth="1"/>
    <col min="13571" max="13571" width="22.42578125" style="269" customWidth="1"/>
    <col min="13572" max="13572" width="20.140625" style="269" customWidth="1"/>
    <col min="13573" max="13573" width="6.28515625" style="269" customWidth="1"/>
    <col min="13574" max="13575" width="4.7109375" style="269" customWidth="1"/>
    <col min="13576" max="13576" width="11.7109375" style="269" customWidth="1"/>
    <col min="13577" max="13824" width="9" style="269"/>
    <col min="13825" max="13825" width="6.5703125" style="269" customWidth="1"/>
    <col min="13826" max="13826" width="22.28515625" style="269" customWidth="1"/>
    <col min="13827" max="13827" width="22.42578125" style="269" customWidth="1"/>
    <col min="13828" max="13828" width="20.140625" style="269" customWidth="1"/>
    <col min="13829" max="13829" width="6.28515625" style="269" customWidth="1"/>
    <col min="13830" max="13831" width="4.7109375" style="269" customWidth="1"/>
    <col min="13832" max="13832" width="11.7109375" style="269" customWidth="1"/>
    <col min="13833" max="14080" width="9" style="269"/>
    <col min="14081" max="14081" width="6.5703125" style="269" customWidth="1"/>
    <col min="14082" max="14082" width="22.28515625" style="269" customWidth="1"/>
    <col min="14083" max="14083" width="22.42578125" style="269" customWidth="1"/>
    <col min="14084" max="14084" width="20.140625" style="269" customWidth="1"/>
    <col min="14085" max="14085" width="6.28515625" style="269" customWidth="1"/>
    <col min="14086" max="14087" width="4.7109375" style="269" customWidth="1"/>
    <col min="14088" max="14088" width="11.7109375" style="269" customWidth="1"/>
    <col min="14089" max="14336" width="9" style="269"/>
    <col min="14337" max="14337" width="6.5703125" style="269" customWidth="1"/>
    <col min="14338" max="14338" width="22.28515625" style="269" customWidth="1"/>
    <col min="14339" max="14339" width="22.42578125" style="269" customWidth="1"/>
    <col min="14340" max="14340" width="20.140625" style="269" customWidth="1"/>
    <col min="14341" max="14341" width="6.28515625" style="269" customWidth="1"/>
    <col min="14342" max="14343" width="4.7109375" style="269" customWidth="1"/>
    <col min="14344" max="14344" width="11.7109375" style="269" customWidth="1"/>
    <col min="14345" max="14592" width="9" style="269"/>
    <col min="14593" max="14593" width="6.5703125" style="269" customWidth="1"/>
    <col min="14594" max="14594" width="22.28515625" style="269" customWidth="1"/>
    <col min="14595" max="14595" width="22.42578125" style="269" customWidth="1"/>
    <col min="14596" max="14596" width="20.140625" style="269" customWidth="1"/>
    <col min="14597" max="14597" width="6.28515625" style="269" customWidth="1"/>
    <col min="14598" max="14599" width="4.7109375" style="269" customWidth="1"/>
    <col min="14600" max="14600" width="11.7109375" style="269" customWidth="1"/>
    <col min="14601" max="14848" width="9" style="269"/>
    <col min="14849" max="14849" width="6.5703125" style="269" customWidth="1"/>
    <col min="14850" max="14850" width="22.28515625" style="269" customWidth="1"/>
    <col min="14851" max="14851" width="22.42578125" style="269" customWidth="1"/>
    <col min="14852" max="14852" width="20.140625" style="269" customWidth="1"/>
    <col min="14853" max="14853" width="6.28515625" style="269" customWidth="1"/>
    <col min="14854" max="14855" width="4.7109375" style="269" customWidth="1"/>
    <col min="14856" max="14856" width="11.7109375" style="269" customWidth="1"/>
    <col min="14857" max="15104" width="9" style="269"/>
    <col min="15105" max="15105" width="6.5703125" style="269" customWidth="1"/>
    <col min="15106" max="15106" width="22.28515625" style="269" customWidth="1"/>
    <col min="15107" max="15107" width="22.42578125" style="269" customWidth="1"/>
    <col min="15108" max="15108" width="20.140625" style="269" customWidth="1"/>
    <col min="15109" max="15109" width="6.28515625" style="269" customWidth="1"/>
    <col min="15110" max="15111" width="4.7109375" style="269" customWidth="1"/>
    <col min="15112" max="15112" width="11.7109375" style="269" customWidth="1"/>
    <col min="15113" max="15360" width="9" style="269"/>
    <col min="15361" max="15361" width="6.5703125" style="269" customWidth="1"/>
    <col min="15362" max="15362" width="22.28515625" style="269" customWidth="1"/>
    <col min="15363" max="15363" width="22.42578125" style="269" customWidth="1"/>
    <col min="15364" max="15364" width="20.140625" style="269" customWidth="1"/>
    <col min="15365" max="15365" width="6.28515625" style="269" customWidth="1"/>
    <col min="15366" max="15367" width="4.7109375" style="269" customWidth="1"/>
    <col min="15368" max="15368" width="11.7109375" style="269" customWidth="1"/>
    <col min="15369" max="15616" width="9" style="269"/>
    <col min="15617" max="15617" width="6.5703125" style="269" customWidth="1"/>
    <col min="15618" max="15618" width="22.28515625" style="269" customWidth="1"/>
    <col min="15619" max="15619" width="22.42578125" style="269" customWidth="1"/>
    <col min="15620" max="15620" width="20.140625" style="269" customWidth="1"/>
    <col min="15621" max="15621" width="6.28515625" style="269" customWidth="1"/>
    <col min="15622" max="15623" width="4.7109375" style="269" customWidth="1"/>
    <col min="15624" max="15624" width="11.7109375" style="269" customWidth="1"/>
    <col min="15625" max="15872" width="9" style="269"/>
    <col min="15873" max="15873" width="6.5703125" style="269" customWidth="1"/>
    <col min="15874" max="15874" width="22.28515625" style="269" customWidth="1"/>
    <col min="15875" max="15875" width="22.42578125" style="269" customWidth="1"/>
    <col min="15876" max="15876" width="20.140625" style="269" customWidth="1"/>
    <col min="15877" max="15877" width="6.28515625" style="269" customWidth="1"/>
    <col min="15878" max="15879" width="4.7109375" style="269" customWidth="1"/>
    <col min="15880" max="15880" width="11.7109375" style="269" customWidth="1"/>
    <col min="15881" max="16128" width="9" style="269"/>
    <col min="16129" max="16129" width="6.5703125" style="269" customWidth="1"/>
    <col min="16130" max="16130" width="22.28515625" style="269" customWidth="1"/>
    <col min="16131" max="16131" width="22.42578125" style="269" customWidth="1"/>
    <col min="16132" max="16132" width="20.140625" style="269" customWidth="1"/>
    <col min="16133" max="16133" width="6.28515625" style="269" customWidth="1"/>
    <col min="16134" max="16135" width="4.7109375" style="269" customWidth="1"/>
    <col min="16136" max="16136" width="11.7109375" style="269" customWidth="1"/>
    <col min="16137" max="16384" width="9" style="269"/>
  </cols>
  <sheetData>
    <row r="1" spans="1:9" ht="18">
      <c r="A1" s="631" t="s">
        <v>1014</v>
      </c>
    </row>
    <row r="2" spans="1:9" ht="7.5" customHeight="1"/>
    <row r="3" spans="1:9" ht="13.5" thickBot="1">
      <c r="A3" s="2028" t="s">
        <v>230</v>
      </c>
      <c r="B3" s="2028"/>
      <c r="C3" s="2028"/>
      <c r="D3" s="2028"/>
      <c r="F3" s="2028" t="s">
        <v>231</v>
      </c>
      <c r="G3" s="2028"/>
      <c r="H3" s="2028"/>
    </row>
    <row r="4" spans="1:9" ht="32.1" customHeight="1" thickBot="1">
      <c r="A4" s="2039" t="s">
        <v>272</v>
      </c>
      <c r="B4" s="2039"/>
      <c r="C4" s="2039"/>
      <c r="D4" s="2039"/>
      <c r="F4" s="2039" t="s">
        <v>273</v>
      </c>
      <c r="G4" s="2039"/>
      <c r="H4" s="2039"/>
    </row>
    <row r="5" spans="1:9" ht="9" customHeight="1"/>
    <row r="6" spans="1:9">
      <c r="A6" s="28" t="s">
        <v>233</v>
      </c>
    </row>
    <row r="7" spans="1:9" ht="13.5" thickBot="1">
      <c r="A7" s="2028" t="s">
        <v>274</v>
      </c>
      <c r="B7" s="2028"/>
      <c r="C7" s="2028"/>
      <c r="D7" s="2028"/>
    </row>
    <row r="8" spans="1:9" ht="11.1" customHeight="1">
      <c r="A8" s="2029" t="s">
        <v>45</v>
      </c>
      <c r="B8" s="2029"/>
      <c r="C8" s="80" t="s">
        <v>46</v>
      </c>
      <c r="D8" s="2030" t="s">
        <v>235</v>
      </c>
      <c r="E8" s="2030"/>
      <c r="F8" s="2031" t="s">
        <v>236</v>
      </c>
      <c r="G8" s="2031"/>
      <c r="H8" s="2031"/>
    </row>
    <row r="9" spans="1:9" ht="15.95" customHeight="1" thickBot="1">
      <c r="A9" s="2032" t="s">
        <v>275</v>
      </c>
      <c r="B9" s="2032"/>
      <c r="C9" s="617" t="s">
        <v>211</v>
      </c>
      <c r="D9" s="2034" t="s">
        <v>826</v>
      </c>
      <c r="E9" s="2034"/>
      <c r="F9" s="2035">
        <v>777750500</v>
      </c>
      <c r="G9" s="2035"/>
      <c r="H9" s="2035"/>
    </row>
    <row r="10" spans="1:9" ht="13.5" thickBot="1">
      <c r="A10" s="2028" t="s">
        <v>276</v>
      </c>
      <c r="B10" s="2028"/>
      <c r="C10" s="2028"/>
      <c r="D10" s="2028"/>
    </row>
    <row r="11" spans="1:9" ht="11.1" customHeight="1">
      <c r="A11" s="2029" t="s">
        <v>45</v>
      </c>
      <c r="B11" s="2029"/>
      <c r="C11" s="80" t="s">
        <v>46</v>
      </c>
      <c r="D11" s="2030" t="s">
        <v>235</v>
      </c>
      <c r="E11" s="2030"/>
      <c r="F11" s="2031" t="s">
        <v>236</v>
      </c>
      <c r="G11" s="2031"/>
      <c r="H11" s="2031"/>
    </row>
    <row r="12" spans="1:9" ht="15.95" customHeight="1" thickBot="1">
      <c r="A12" s="2032" t="s">
        <v>277</v>
      </c>
      <c r="B12" s="2032"/>
      <c r="C12" s="617" t="s">
        <v>211</v>
      </c>
      <c r="D12" s="2033" t="s">
        <v>278</v>
      </c>
      <c r="E12" s="2034"/>
      <c r="F12" s="2035">
        <v>608862907</v>
      </c>
      <c r="G12" s="2035"/>
      <c r="H12" s="2035"/>
    </row>
    <row r="13" spans="1:9" ht="14.1" customHeight="1"/>
    <row r="14" spans="1:9">
      <c r="A14" s="28" t="s">
        <v>242</v>
      </c>
    </row>
    <row r="15" spans="1:9">
      <c r="A15" s="83" t="s">
        <v>279</v>
      </c>
      <c r="B15" s="83"/>
      <c r="C15" s="83"/>
      <c r="D15" s="83"/>
      <c r="E15" s="83"/>
      <c r="F15" s="83"/>
      <c r="G15" s="83"/>
    </row>
    <row r="16" spans="1:9">
      <c r="A16" s="84" t="s">
        <v>244</v>
      </c>
      <c r="B16" s="85" t="s">
        <v>45</v>
      </c>
      <c r="C16" s="85" t="s">
        <v>46</v>
      </c>
      <c r="D16" s="85" t="s">
        <v>280</v>
      </c>
      <c r="E16" s="2036" t="s">
        <v>281</v>
      </c>
      <c r="F16" s="2036"/>
      <c r="G16" s="2036"/>
      <c r="H16" s="86"/>
      <c r="I16" s="321"/>
    </row>
    <row r="17" spans="1:7" ht="15" customHeight="1">
      <c r="A17" s="618">
        <v>5</v>
      </c>
      <c r="B17" s="72" t="s">
        <v>293</v>
      </c>
      <c r="C17" s="72" t="s">
        <v>62</v>
      </c>
      <c r="D17" s="88">
        <v>781212</v>
      </c>
      <c r="E17" s="618" t="s">
        <v>246</v>
      </c>
      <c r="F17" s="618" t="s">
        <v>282</v>
      </c>
      <c r="G17" s="618"/>
    </row>
    <row r="18" spans="1:7" ht="15" customHeight="1">
      <c r="A18" s="69">
        <v>6</v>
      </c>
      <c r="B18" s="72" t="s">
        <v>265</v>
      </c>
      <c r="C18" s="72" t="s">
        <v>62</v>
      </c>
      <c r="D18" s="88">
        <v>840529</v>
      </c>
      <c r="E18" s="618" t="s">
        <v>246</v>
      </c>
      <c r="F18" s="618"/>
      <c r="G18" s="618"/>
    </row>
    <row r="19" spans="1:7" ht="15" customHeight="1">
      <c r="A19" s="69">
        <v>7</v>
      </c>
      <c r="B19" s="72" t="s">
        <v>290</v>
      </c>
      <c r="C19" s="72" t="s">
        <v>93</v>
      </c>
      <c r="D19" s="620">
        <v>940504</v>
      </c>
      <c r="E19" s="618" t="s">
        <v>246</v>
      </c>
      <c r="F19" s="618"/>
      <c r="G19" s="618"/>
    </row>
    <row r="20" spans="1:7" ht="15" customHeight="1">
      <c r="A20" s="401">
        <v>12</v>
      </c>
      <c r="B20" s="72" t="s">
        <v>284</v>
      </c>
      <c r="C20" s="72" t="s">
        <v>211</v>
      </c>
      <c r="D20" s="88">
        <v>750513</v>
      </c>
      <c r="E20" s="618" t="s">
        <v>246</v>
      </c>
      <c r="F20" s="618" t="s">
        <v>282</v>
      </c>
      <c r="G20" s="618"/>
    </row>
    <row r="21" spans="1:7" ht="15" customHeight="1">
      <c r="A21" s="618">
        <v>13</v>
      </c>
      <c r="B21" s="639" t="s">
        <v>294</v>
      </c>
      <c r="C21" s="639" t="s">
        <v>130</v>
      </c>
      <c r="D21" s="639"/>
      <c r="E21" s="618" t="s">
        <v>98</v>
      </c>
      <c r="F21" s="618" t="s">
        <v>282</v>
      </c>
      <c r="G21" s="618"/>
    </row>
    <row r="22" spans="1:7" ht="15" customHeight="1">
      <c r="A22" s="90">
        <v>14</v>
      </c>
      <c r="B22" s="91" t="s">
        <v>285</v>
      </c>
      <c r="C22" s="91" t="s">
        <v>71</v>
      </c>
      <c r="D22" s="92">
        <v>821210</v>
      </c>
      <c r="E22" s="618" t="s">
        <v>246</v>
      </c>
      <c r="F22" s="619" t="s">
        <v>282</v>
      </c>
      <c r="G22" s="618"/>
    </row>
    <row r="23" spans="1:7" ht="15" customHeight="1">
      <c r="A23" s="618">
        <v>15</v>
      </c>
      <c r="B23" s="72" t="s">
        <v>286</v>
      </c>
      <c r="C23" s="72" t="s">
        <v>287</v>
      </c>
      <c r="D23" s="88" t="s">
        <v>282</v>
      </c>
      <c r="E23" s="618" t="s">
        <v>246</v>
      </c>
      <c r="F23" s="618"/>
      <c r="G23" s="618" t="s">
        <v>282</v>
      </c>
    </row>
    <row r="24" spans="1:7" ht="15" customHeight="1">
      <c r="A24" s="69">
        <v>16</v>
      </c>
      <c r="B24" s="72" t="s">
        <v>288</v>
      </c>
      <c r="C24" s="72" t="s">
        <v>211</v>
      </c>
      <c r="D24" s="88">
        <v>781022</v>
      </c>
      <c r="E24" s="618" t="s">
        <v>246</v>
      </c>
      <c r="F24" s="618" t="s">
        <v>282</v>
      </c>
      <c r="G24" s="618"/>
    </row>
    <row r="25" spans="1:7" ht="15" customHeight="1">
      <c r="A25" s="69">
        <v>17</v>
      </c>
      <c r="B25" s="72" t="s">
        <v>289</v>
      </c>
      <c r="C25" s="72" t="s">
        <v>205</v>
      </c>
      <c r="D25" s="88">
        <v>790216</v>
      </c>
      <c r="E25" s="618" t="s">
        <v>246</v>
      </c>
      <c r="F25" s="618" t="s">
        <v>282</v>
      </c>
      <c r="G25" s="618" t="s">
        <v>282</v>
      </c>
    </row>
    <row r="26" spans="1:7" ht="15" customHeight="1">
      <c r="A26" s="401">
        <v>18</v>
      </c>
      <c r="B26" s="400" t="s">
        <v>289</v>
      </c>
      <c r="C26" s="400" t="s">
        <v>90</v>
      </c>
      <c r="D26" s="324">
        <v>830402</v>
      </c>
      <c r="E26" s="618" t="s">
        <v>246</v>
      </c>
      <c r="F26" s="618"/>
      <c r="G26" s="618"/>
    </row>
    <row r="27" spans="1:7" ht="15" customHeight="1">
      <c r="A27" s="618">
        <v>37</v>
      </c>
      <c r="B27" s="639" t="s">
        <v>291</v>
      </c>
      <c r="C27" s="639" t="s">
        <v>262</v>
      </c>
      <c r="D27" s="640">
        <v>931102</v>
      </c>
      <c r="E27" s="618" t="s">
        <v>246</v>
      </c>
      <c r="F27" s="618" t="s">
        <v>282</v>
      </c>
      <c r="G27" s="618"/>
    </row>
    <row r="28" spans="1:7" ht="15" customHeight="1">
      <c r="A28" s="401">
        <v>44</v>
      </c>
      <c r="B28" s="400" t="s">
        <v>275</v>
      </c>
      <c r="C28" s="400" t="s">
        <v>211</v>
      </c>
      <c r="D28" s="324">
        <v>700305</v>
      </c>
      <c r="E28" s="618" t="s">
        <v>246</v>
      </c>
      <c r="F28" s="619" t="s">
        <v>282</v>
      </c>
      <c r="G28" s="618"/>
    </row>
    <row r="29" spans="1:7" ht="15" customHeight="1">
      <c r="A29" s="401">
        <v>91</v>
      </c>
      <c r="B29" s="400" t="s">
        <v>292</v>
      </c>
      <c r="C29" s="400" t="s">
        <v>93</v>
      </c>
      <c r="D29" s="324">
        <v>891015</v>
      </c>
      <c r="E29" s="310" t="s">
        <v>246</v>
      </c>
      <c r="F29" s="618"/>
      <c r="G29" s="618"/>
    </row>
    <row r="30" spans="1:7" ht="15" customHeight="1">
      <c r="A30" s="310">
        <v>19</v>
      </c>
      <c r="B30" s="621" t="s">
        <v>295</v>
      </c>
      <c r="C30" s="621" t="s">
        <v>296</v>
      </c>
      <c r="D30" s="622">
        <v>991107</v>
      </c>
      <c r="E30" s="310" t="s">
        <v>98</v>
      </c>
      <c r="F30" s="619" t="s">
        <v>282</v>
      </c>
      <c r="G30" s="618" t="s">
        <v>282</v>
      </c>
    </row>
    <row r="31" spans="1:7">
      <c r="A31" s="310"/>
      <c r="B31" s="623" t="s">
        <v>298</v>
      </c>
      <c r="C31" s="623" t="s">
        <v>97</v>
      </c>
      <c r="D31" s="624"/>
      <c r="E31" s="310" t="s">
        <v>98</v>
      </c>
      <c r="F31" s="619" t="s">
        <v>282</v>
      </c>
      <c r="G31" s="618" t="s">
        <v>282</v>
      </c>
    </row>
    <row r="32" spans="1:7">
      <c r="A32" s="310">
        <v>8</v>
      </c>
      <c r="B32" s="623" t="s">
        <v>89</v>
      </c>
      <c r="C32" s="623" t="s">
        <v>125</v>
      </c>
      <c r="D32" s="624"/>
      <c r="E32" s="310" t="s">
        <v>246</v>
      </c>
      <c r="F32" s="619" t="s">
        <v>282</v>
      </c>
      <c r="G32" s="618" t="s">
        <v>282</v>
      </c>
    </row>
    <row r="33" spans="1:8">
      <c r="A33" s="396">
        <v>33</v>
      </c>
      <c r="B33" s="1574" t="s">
        <v>1170</v>
      </c>
      <c r="C33" s="1574" t="s">
        <v>1171</v>
      </c>
      <c r="D33" s="1575"/>
      <c r="E33" s="396"/>
      <c r="F33" s="396"/>
      <c r="G33" s="396"/>
    </row>
    <row r="34" spans="1:8">
      <c r="A34" s="396"/>
      <c r="B34" s="1574" t="s">
        <v>214</v>
      </c>
      <c r="C34" s="1574" t="s">
        <v>99</v>
      </c>
      <c r="D34" s="1575"/>
      <c r="E34" s="396"/>
      <c r="F34" s="396"/>
      <c r="G34" s="396"/>
    </row>
    <row r="35" spans="1:8">
      <c r="A35" s="396"/>
      <c r="B35" s="1574" t="s">
        <v>343</v>
      </c>
      <c r="C35" s="1574" t="s">
        <v>59</v>
      </c>
      <c r="D35" s="1575"/>
      <c r="E35" s="396"/>
      <c r="F35" s="396"/>
      <c r="G35" s="396"/>
    </row>
    <row r="36" spans="1:8">
      <c r="A36" s="396"/>
      <c r="B36" s="1574" t="s">
        <v>1224</v>
      </c>
      <c r="C36" s="1574" t="s">
        <v>110</v>
      </c>
      <c r="D36" s="1575"/>
      <c r="E36" s="396"/>
      <c r="F36" s="396"/>
      <c r="G36" s="396"/>
    </row>
    <row r="37" spans="1:8">
      <c r="A37" s="396"/>
      <c r="B37" s="1574"/>
      <c r="C37" s="1574"/>
      <c r="D37" s="1575"/>
      <c r="E37" s="396"/>
      <c r="F37" s="396"/>
      <c r="G37" s="396"/>
    </row>
    <row r="38" spans="1:8" ht="9.75" customHeight="1"/>
    <row r="39" spans="1:8" ht="13.5" thickBot="1">
      <c r="A39" s="2037" t="s">
        <v>267</v>
      </c>
      <c r="B39" s="2037"/>
      <c r="C39" s="2037"/>
      <c r="D39" s="2037"/>
    </row>
    <row r="40" spans="1:8" ht="13.5" thickBot="1">
      <c r="A40" s="79" t="s">
        <v>244</v>
      </c>
      <c r="B40" s="95" t="s">
        <v>45</v>
      </c>
      <c r="C40" s="96" t="s">
        <v>46</v>
      </c>
      <c r="D40" s="97" t="s">
        <v>268</v>
      </c>
      <c r="F40" s="98" t="s">
        <v>269</v>
      </c>
    </row>
    <row r="41" spans="1:8" ht="15" customHeight="1" thickBot="1">
      <c r="A41" s="99">
        <v>33</v>
      </c>
      <c r="B41" s="102" t="s">
        <v>299</v>
      </c>
      <c r="C41" s="102" t="s">
        <v>59</v>
      </c>
      <c r="D41" s="625" t="s">
        <v>282</v>
      </c>
      <c r="F41" s="2038" t="s">
        <v>300</v>
      </c>
      <c r="G41" s="2038"/>
      <c r="H41" s="2038"/>
    </row>
    <row r="42" spans="1:8" ht="15" customHeight="1" thickBot="1">
      <c r="A42" s="626"/>
      <c r="B42" s="627" t="s">
        <v>135</v>
      </c>
      <c r="C42" s="627" t="s">
        <v>136</v>
      </c>
      <c r="D42" s="628" t="s">
        <v>301</v>
      </c>
      <c r="F42" s="2038"/>
      <c r="G42" s="2038"/>
      <c r="H42" s="2038"/>
    </row>
    <row r="43" spans="1:8" ht="15" customHeight="1">
      <c r="A43" s="200"/>
      <c r="B43" s="275" t="s">
        <v>827</v>
      </c>
      <c r="C43" s="275" t="s">
        <v>93</v>
      </c>
      <c r="D43" s="275"/>
    </row>
    <row r="44" spans="1:8" ht="15" customHeight="1" thickBot="1">
      <c r="A44" s="103"/>
      <c r="B44" s="629"/>
      <c r="C44" s="629"/>
      <c r="D44" s="630" t="s">
        <v>282</v>
      </c>
    </row>
    <row r="45" spans="1:8" ht="7.5" customHeight="1"/>
    <row r="46" spans="1:8" ht="14.1" customHeight="1">
      <c r="A46" s="2027" t="s">
        <v>302</v>
      </c>
      <c r="B46" s="2027"/>
      <c r="C46" s="2027"/>
      <c r="D46" s="2027"/>
      <c r="E46" s="2027"/>
      <c r="F46" s="2027"/>
      <c r="G46" s="2027"/>
      <c r="H46" s="2027"/>
    </row>
    <row r="47" spans="1:8" ht="14.1" customHeight="1">
      <c r="A47" s="2027"/>
      <c r="B47" s="2027"/>
      <c r="C47" s="2027"/>
      <c r="D47" s="2027"/>
      <c r="E47" s="2027"/>
      <c r="F47" s="2027"/>
      <c r="G47" s="2027"/>
      <c r="H47" s="2027"/>
    </row>
  </sheetData>
  <sheetProtection selectLockedCells="1" selectUnlockedCells="1"/>
  <sortState xmlns:xlrd2="http://schemas.microsoft.com/office/spreadsheetml/2017/richdata2" ref="A17:D29">
    <sortCondition ref="A17:A29"/>
  </sortState>
  <mergeCells count="22">
    <mergeCell ref="A3:D3"/>
    <mergeCell ref="F3:H3"/>
    <mergeCell ref="A4:D4"/>
    <mergeCell ref="F4:H4"/>
    <mergeCell ref="A7:D7"/>
    <mergeCell ref="A8:B8"/>
    <mergeCell ref="D8:E8"/>
    <mergeCell ref="F8:H8"/>
    <mergeCell ref="A9:B9"/>
    <mergeCell ref="D9:E9"/>
    <mergeCell ref="F9:H9"/>
    <mergeCell ref="A46:H47"/>
    <mergeCell ref="A10:D10"/>
    <mergeCell ref="A11:B11"/>
    <mergeCell ref="D11:E11"/>
    <mergeCell ref="F11:H11"/>
    <mergeCell ref="A12:B12"/>
    <mergeCell ref="D12:E12"/>
    <mergeCell ref="F12:H12"/>
    <mergeCell ref="E16:G16"/>
    <mergeCell ref="A39:D39"/>
    <mergeCell ref="F41:H42"/>
  </mergeCells>
  <hyperlinks>
    <hyperlink ref="D9" r:id="rId1" xr:uid="{DB3CF2D1-FD01-46A0-93F0-27C5E4CB1B66}"/>
    <hyperlink ref="D12" r:id="rId2" xr:uid="{4254745E-F00D-4DBA-8A46-0060ECEBF370}"/>
  </hyperlinks>
  <pageMargins left="0.78749999999999998" right="0.78749999999999998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K54"/>
  <sheetViews>
    <sheetView topLeftCell="A4" workbookViewId="0">
      <selection activeCell="B18" sqref="B18:D43"/>
    </sheetView>
  </sheetViews>
  <sheetFormatPr defaultRowHeight="12.75"/>
  <cols>
    <col min="2" max="2" width="6.5703125" customWidth="1"/>
    <col min="3" max="3" width="22.28515625" customWidth="1"/>
    <col min="4" max="4" width="11.85546875" customWidth="1"/>
    <col min="5" max="5" width="20.140625" style="31" customWidth="1"/>
    <col min="6" max="7" width="4.7109375" customWidth="1"/>
    <col min="8" max="8" width="7" customWidth="1"/>
  </cols>
  <sheetData>
    <row r="1" spans="1:11" ht="18">
      <c r="A1" s="647"/>
      <c r="B1" s="78" t="s">
        <v>972</v>
      </c>
      <c r="C1" s="269"/>
      <c r="D1" s="269"/>
      <c r="E1" s="1381"/>
      <c r="F1" s="269"/>
      <c r="G1" s="269"/>
      <c r="H1" s="269"/>
      <c r="I1" s="269"/>
      <c r="J1" s="269"/>
      <c r="K1" s="269"/>
    </row>
    <row r="2" spans="1:11" ht="7.5" customHeight="1">
      <c r="A2" s="269"/>
      <c r="B2" s="269"/>
      <c r="C2" s="269"/>
      <c r="D2" s="269"/>
      <c r="E2" s="1382"/>
      <c r="F2" s="269"/>
      <c r="G2" s="269"/>
      <c r="H2" s="269"/>
      <c r="I2" s="269"/>
      <c r="J2" s="269"/>
      <c r="K2" s="269"/>
    </row>
    <row r="3" spans="1:11" ht="13.5" thickBot="1">
      <c r="A3" s="269"/>
      <c r="B3" s="115" t="s">
        <v>230</v>
      </c>
      <c r="F3" s="269"/>
      <c r="G3" s="115" t="s">
        <v>231</v>
      </c>
      <c r="H3" s="174"/>
      <c r="I3" s="269"/>
      <c r="J3" s="269"/>
      <c r="K3" s="269"/>
    </row>
    <row r="4" spans="1:11" ht="32.1" customHeight="1" thickBot="1">
      <c r="A4" s="269"/>
      <c r="B4" s="1166" t="s">
        <v>834</v>
      </c>
      <c r="C4" s="1167"/>
      <c r="D4" s="1167"/>
      <c r="E4" s="1383"/>
      <c r="F4" s="269"/>
      <c r="G4" s="1168" t="s">
        <v>391</v>
      </c>
      <c r="H4" s="1169"/>
      <c r="I4" s="269"/>
      <c r="J4" s="269"/>
      <c r="K4" s="269"/>
    </row>
    <row r="5" spans="1:11" ht="9" customHeight="1">
      <c r="A5" s="269"/>
      <c r="B5" s="269"/>
      <c r="C5" s="269"/>
      <c r="D5" s="269"/>
      <c r="E5" s="1382"/>
      <c r="F5" s="269"/>
      <c r="G5" s="269"/>
      <c r="H5" s="269"/>
      <c r="I5" s="269"/>
      <c r="J5" s="269"/>
      <c r="K5" s="269"/>
    </row>
    <row r="6" spans="1:11">
      <c r="A6" s="269"/>
      <c r="B6" s="28" t="s">
        <v>233</v>
      </c>
      <c r="C6" s="269"/>
      <c r="D6" s="269"/>
      <c r="E6" s="1382"/>
      <c r="F6" s="269"/>
      <c r="G6" s="269"/>
      <c r="H6" s="269"/>
      <c r="I6" s="269"/>
      <c r="J6" s="269"/>
      <c r="K6" s="269"/>
    </row>
    <row r="7" spans="1:11" ht="13.5" thickBot="1">
      <c r="A7" s="269"/>
      <c r="B7" s="115" t="s">
        <v>234</v>
      </c>
      <c r="F7" s="269"/>
      <c r="G7" s="269"/>
      <c r="H7" s="269"/>
      <c r="I7" s="269"/>
      <c r="J7" s="269"/>
      <c r="K7" s="269"/>
    </row>
    <row r="8" spans="1:11" ht="11.1" customHeight="1">
      <c r="A8" s="269"/>
      <c r="B8" s="644" t="s">
        <v>45</v>
      </c>
      <c r="C8" s="488"/>
      <c r="D8" s="643" t="s">
        <v>46</v>
      </c>
      <c r="E8" s="1384" t="s">
        <v>235</v>
      </c>
      <c r="F8" s="643"/>
      <c r="G8" s="643" t="s">
        <v>236</v>
      </c>
      <c r="H8" s="643"/>
      <c r="I8" s="269"/>
      <c r="J8" s="269"/>
      <c r="K8" s="269"/>
    </row>
    <row r="9" spans="1:11" ht="15.95" customHeight="1" thickBot="1">
      <c r="A9" s="269"/>
      <c r="B9" s="487" t="s">
        <v>207</v>
      </c>
      <c r="C9" s="398"/>
      <c r="D9" s="398" t="s">
        <v>141</v>
      </c>
      <c r="E9" s="1385" t="s">
        <v>394</v>
      </c>
      <c r="F9" s="398"/>
      <c r="G9" s="1159">
        <v>731767561</v>
      </c>
      <c r="H9" s="1160"/>
      <c r="I9" s="269"/>
      <c r="J9" s="269"/>
      <c r="K9" s="269"/>
    </row>
    <row r="10" spans="1:11" ht="13.5" thickBot="1">
      <c r="A10" s="269"/>
      <c r="B10" s="115" t="s">
        <v>239</v>
      </c>
      <c r="F10" s="269"/>
      <c r="G10" s="269"/>
      <c r="H10" s="269"/>
      <c r="I10" s="269"/>
      <c r="J10" s="269"/>
      <c r="K10" s="269"/>
    </row>
    <row r="11" spans="1:11" ht="11.1" customHeight="1">
      <c r="A11" s="269"/>
      <c r="B11" s="644" t="s">
        <v>45</v>
      </c>
      <c r="C11" s="488"/>
      <c r="D11" s="643" t="s">
        <v>46</v>
      </c>
      <c r="E11" s="1384" t="s">
        <v>235</v>
      </c>
      <c r="F11" s="643"/>
      <c r="G11" s="643" t="s">
        <v>236</v>
      </c>
      <c r="H11" s="643"/>
      <c r="I11" s="269"/>
      <c r="J11" s="269"/>
      <c r="K11" s="269"/>
    </row>
    <row r="12" spans="1:11" ht="15.95" customHeight="1" thickBot="1">
      <c r="A12" s="269"/>
      <c r="B12" s="487" t="s">
        <v>935</v>
      </c>
      <c r="C12" s="398"/>
      <c r="D12" s="398" t="s">
        <v>163</v>
      </c>
      <c r="E12" s="1385" t="s">
        <v>835</v>
      </c>
      <c r="F12" s="398"/>
      <c r="G12" s="1159">
        <v>774371456</v>
      </c>
      <c r="H12" s="1160"/>
      <c r="I12" s="269"/>
      <c r="J12" s="269"/>
      <c r="K12" s="269"/>
    </row>
    <row r="13" spans="1:11" ht="14.1" customHeight="1">
      <c r="A13" s="269"/>
      <c r="B13" s="269" t="s">
        <v>237</v>
      </c>
      <c r="C13" s="269"/>
      <c r="D13" s="269" t="s">
        <v>323</v>
      </c>
      <c r="E13" s="1386" t="s">
        <v>1005</v>
      </c>
      <c r="F13" s="269"/>
      <c r="G13" s="269">
        <v>777557663</v>
      </c>
      <c r="H13" s="269"/>
      <c r="I13" s="269"/>
      <c r="J13" s="269"/>
      <c r="K13" s="269"/>
    </row>
    <row r="14" spans="1:11">
      <c r="A14" s="269"/>
      <c r="B14" s="28"/>
      <c r="C14" s="269"/>
      <c r="D14" s="269"/>
      <c r="E14" s="1382"/>
      <c r="F14" s="269"/>
      <c r="G14" s="269"/>
      <c r="H14" s="269"/>
      <c r="I14" s="269"/>
      <c r="J14" s="269"/>
      <c r="K14" s="269"/>
    </row>
    <row r="15" spans="1:11" ht="13.5" thickBot="1">
      <c r="A15" s="269"/>
      <c r="B15" s="648" t="s">
        <v>242</v>
      </c>
      <c r="C15" s="648"/>
      <c r="D15" s="648"/>
      <c r="E15" s="1387"/>
      <c r="F15" s="83"/>
      <c r="G15" s="83"/>
      <c r="H15" s="83"/>
      <c r="I15" s="269"/>
      <c r="J15" s="269"/>
      <c r="K15" s="269"/>
    </row>
    <row r="16" spans="1:11">
      <c r="A16" s="269"/>
      <c r="B16" s="644" t="s">
        <v>325</v>
      </c>
      <c r="C16" s="645"/>
      <c r="D16" s="645"/>
      <c r="E16" s="1388"/>
      <c r="F16" s="1164"/>
      <c r="G16" s="1164"/>
      <c r="H16" s="1165"/>
      <c r="I16" s="87"/>
      <c r="J16" s="87"/>
      <c r="K16" s="87"/>
    </row>
    <row r="17" spans="1:8" ht="15" customHeight="1">
      <c r="A17" s="112"/>
      <c r="B17" s="401" t="s">
        <v>244</v>
      </c>
      <c r="C17" s="400" t="s">
        <v>45</v>
      </c>
      <c r="D17" s="400" t="s">
        <v>46</v>
      </c>
      <c r="E17" s="1389" t="s">
        <v>360</v>
      </c>
      <c r="F17" s="399"/>
      <c r="G17" s="399"/>
      <c r="H17" s="323"/>
    </row>
    <row r="18" spans="1:8" ht="15" customHeight="1">
      <c r="A18" s="1377">
        <v>1</v>
      </c>
      <c r="B18" s="1377">
        <v>2</v>
      </c>
      <c r="C18" s="513" t="s">
        <v>398</v>
      </c>
      <c r="D18" s="513" t="s">
        <v>399</v>
      </c>
      <c r="E18" s="1390">
        <v>690218</v>
      </c>
      <c r="F18" s="399" t="s">
        <v>246</v>
      </c>
      <c r="G18" s="399"/>
      <c r="H18" s="323"/>
    </row>
    <row r="19" spans="1:8" ht="15" customHeight="1">
      <c r="A19" s="1377">
        <v>2</v>
      </c>
      <c r="B19" s="1377">
        <v>3</v>
      </c>
      <c r="C19" s="513" t="s">
        <v>396</v>
      </c>
      <c r="D19" s="513" t="s">
        <v>397</v>
      </c>
      <c r="E19" s="1390">
        <v>870812</v>
      </c>
      <c r="F19" s="399" t="s">
        <v>246</v>
      </c>
      <c r="G19" s="399"/>
      <c r="H19" s="323"/>
    </row>
    <row r="20" spans="1:8" ht="15" customHeight="1">
      <c r="A20" s="1377">
        <v>3</v>
      </c>
      <c r="B20" s="1377">
        <v>6</v>
      </c>
      <c r="C20" s="513" t="s">
        <v>402</v>
      </c>
      <c r="D20" s="513" t="s">
        <v>403</v>
      </c>
      <c r="E20" s="1390">
        <v>950628</v>
      </c>
      <c r="F20" s="399" t="s">
        <v>1020</v>
      </c>
      <c r="G20" s="399"/>
      <c r="H20" s="323"/>
    </row>
    <row r="21" spans="1:8" ht="15" customHeight="1">
      <c r="A21" s="1377">
        <v>4</v>
      </c>
      <c r="B21" s="1377">
        <v>7</v>
      </c>
      <c r="C21" s="513" t="s">
        <v>392</v>
      </c>
      <c r="D21" s="513" t="s">
        <v>393</v>
      </c>
      <c r="E21" s="1390">
        <v>790427</v>
      </c>
      <c r="F21" s="399" t="s">
        <v>246</v>
      </c>
      <c r="G21" s="399"/>
      <c r="H21" s="323"/>
    </row>
    <row r="22" spans="1:8" ht="15" customHeight="1">
      <c r="A22" s="1377">
        <v>5</v>
      </c>
      <c r="B22" s="1377">
        <v>9</v>
      </c>
      <c r="C22" s="513" t="s">
        <v>406</v>
      </c>
      <c r="D22" s="513" t="s">
        <v>407</v>
      </c>
      <c r="E22" s="1390">
        <v>860603</v>
      </c>
      <c r="F22" s="399" t="s">
        <v>246</v>
      </c>
      <c r="G22" s="399"/>
      <c r="H22" s="323"/>
    </row>
    <row r="23" spans="1:8" ht="15" customHeight="1">
      <c r="A23" s="1377">
        <v>6</v>
      </c>
      <c r="B23" s="1377">
        <v>10</v>
      </c>
      <c r="C23" s="513" t="s">
        <v>756</v>
      </c>
      <c r="D23" s="513" t="s">
        <v>757</v>
      </c>
      <c r="E23" s="1390">
        <v>950519</v>
      </c>
      <c r="F23" s="399" t="s">
        <v>246</v>
      </c>
      <c r="G23" s="399"/>
      <c r="H23" s="323"/>
    </row>
    <row r="24" spans="1:8" ht="15" customHeight="1">
      <c r="A24" s="1377">
        <v>7</v>
      </c>
      <c r="B24" s="1377"/>
      <c r="C24" s="513" t="s">
        <v>410</v>
      </c>
      <c r="D24" s="513" t="s">
        <v>395</v>
      </c>
      <c r="E24" s="1390">
        <v>740710</v>
      </c>
      <c r="F24" s="399" t="s">
        <v>246</v>
      </c>
      <c r="G24" s="399"/>
      <c r="H24" s="323"/>
    </row>
    <row r="25" spans="1:8">
      <c r="A25" s="1377">
        <v>8</v>
      </c>
      <c r="B25" s="1377">
        <v>14</v>
      </c>
      <c r="C25" s="513" t="s">
        <v>837</v>
      </c>
      <c r="D25" s="513" t="s">
        <v>838</v>
      </c>
      <c r="E25" s="1390">
        <v>820404</v>
      </c>
      <c r="F25" s="399" t="s">
        <v>246</v>
      </c>
      <c r="G25" s="399"/>
      <c r="H25" s="323"/>
    </row>
    <row r="26" spans="1:8">
      <c r="A26" s="1377">
        <v>9</v>
      </c>
      <c r="B26" s="1377">
        <v>15</v>
      </c>
      <c r="C26" s="513" t="s">
        <v>404</v>
      </c>
      <c r="D26" s="513" t="s">
        <v>411</v>
      </c>
      <c r="E26" s="1390">
        <v>960306</v>
      </c>
      <c r="F26" s="399" t="s">
        <v>246</v>
      </c>
      <c r="G26" s="399"/>
      <c r="H26" s="323"/>
    </row>
    <row r="27" spans="1:8" ht="15" customHeight="1">
      <c r="A27" s="1377">
        <v>10</v>
      </c>
      <c r="B27" s="1377">
        <v>16</v>
      </c>
      <c r="C27" s="513" t="s">
        <v>755</v>
      </c>
      <c r="D27" s="513" t="s">
        <v>409</v>
      </c>
      <c r="E27" s="1390">
        <v>870423</v>
      </c>
      <c r="F27" s="399" t="s">
        <v>246</v>
      </c>
      <c r="G27" s="399"/>
      <c r="H27" s="323"/>
    </row>
    <row r="28" spans="1:8" ht="15" customHeight="1">
      <c r="A28" s="1377">
        <v>11</v>
      </c>
      <c r="B28" s="1377">
        <v>17</v>
      </c>
      <c r="C28" s="513" t="s">
        <v>412</v>
      </c>
      <c r="D28" s="513" t="s">
        <v>395</v>
      </c>
      <c r="E28" s="1390">
        <v>670121</v>
      </c>
      <c r="F28" s="399" t="s">
        <v>246</v>
      </c>
      <c r="G28" s="399"/>
      <c r="H28" s="323"/>
    </row>
    <row r="29" spans="1:8" ht="15" customHeight="1">
      <c r="A29" s="1377">
        <v>12</v>
      </c>
      <c r="B29" s="1377"/>
      <c r="C29" s="513" t="s">
        <v>413</v>
      </c>
      <c r="D29" s="513" t="s">
        <v>403</v>
      </c>
      <c r="E29" s="1390">
        <v>850319</v>
      </c>
      <c r="F29" s="399" t="s">
        <v>246</v>
      </c>
      <c r="G29" s="399"/>
      <c r="H29" s="323"/>
    </row>
    <row r="30" spans="1:8" ht="15" customHeight="1">
      <c r="A30" s="1377">
        <v>13</v>
      </c>
      <c r="B30" s="1377">
        <v>19</v>
      </c>
      <c r="C30" s="513" t="s">
        <v>400</v>
      </c>
      <c r="D30" s="513" t="s">
        <v>401</v>
      </c>
      <c r="E30" s="1390">
        <v>811021</v>
      </c>
      <c r="F30" s="399" t="s">
        <v>246</v>
      </c>
      <c r="G30" s="399"/>
      <c r="H30" s="323"/>
    </row>
    <row r="31" spans="1:8" ht="15" customHeight="1">
      <c r="A31" s="1377">
        <v>14</v>
      </c>
      <c r="B31" s="1377">
        <v>20</v>
      </c>
      <c r="C31" s="513" t="s">
        <v>1006</v>
      </c>
      <c r="D31" s="513" t="s">
        <v>1007</v>
      </c>
      <c r="E31" s="1390">
        <v>970131</v>
      </c>
      <c r="F31" s="399" t="s">
        <v>246</v>
      </c>
      <c r="G31" s="399"/>
      <c r="H31" s="323"/>
    </row>
    <row r="32" spans="1:8" ht="15" customHeight="1">
      <c r="A32" s="1377">
        <v>15</v>
      </c>
      <c r="B32" s="1377"/>
      <c r="C32" s="1378" t="s">
        <v>1008</v>
      </c>
      <c r="D32" s="1378" t="s">
        <v>1009</v>
      </c>
      <c r="E32" s="1390">
        <v>1040601</v>
      </c>
      <c r="F32" s="399" t="s">
        <v>246</v>
      </c>
      <c r="G32" s="29"/>
      <c r="H32" s="29"/>
    </row>
    <row r="33" spans="1:8" ht="15" customHeight="1">
      <c r="A33" s="1377">
        <v>16</v>
      </c>
      <c r="B33" s="1377"/>
      <c r="C33" s="1378" t="s">
        <v>1010</v>
      </c>
      <c r="D33" s="1378" t="s">
        <v>407</v>
      </c>
      <c r="E33" s="1390">
        <v>1010209</v>
      </c>
      <c r="F33" s="399" t="s">
        <v>246</v>
      </c>
      <c r="G33" s="29"/>
      <c r="H33" s="29"/>
    </row>
    <row r="34" spans="1:8" ht="15" customHeight="1">
      <c r="A34" s="1377">
        <v>17</v>
      </c>
      <c r="B34" s="1377"/>
      <c r="C34" s="513" t="s">
        <v>404</v>
      </c>
      <c r="D34" s="513" t="s">
        <v>405</v>
      </c>
      <c r="E34" s="1390">
        <v>1010401</v>
      </c>
      <c r="F34" s="399" t="s">
        <v>246</v>
      </c>
      <c r="G34" s="29"/>
      <c r="H34" s="29"/>
    </row>
    <row r="35" spans="1:8" ht="15" customHeight="1">
      <c r="A35" s="1377">
        <v>18</v>
      </c>
      <c r="B35" s="1377"/>
      <c r="C35" s="513" t="s">
        <v>410</v>
      </c>
      <c r="D35" s="513" t="s">
        <v>836</v>
      </c>
      <c r="E35" s="1390">
        <v>1020912</v>
      </c>
      <c r="F35" s="399" t="s">
        <v>246</v>
      </c>
      <c r="G35" s="29"/>
      <c r="H35" s="29"/>
    </row>
    <row r="36" spans="1:8" ht="15" customHeight="1">
      <c r="A36" s="1377">
        <v>19</v>
      </c>
      <c r="B36" s="1377"/>
      <c r="C36" s="513" t="s">
        <v>1011</v>
      </c>
      <c r="D36" s="513" t="s">
        <v>405</v>
      </c>
      <c r="E36" s="1390">
        <v>1020608</v>
      </c>
      <c r="F36" s="399" t="s">
        <v>246</v>
      </c>
      <c r="G36" s="29"/>
      <c r="H36" s="29"/>
    </row>
    <row r="37" spans="1:8" ht="15" customHeight="1">
      <c r="A37" s="1377">
        <v>20</v>
      </c>
      <c r="B37" s="1377"/>
      <c r="C37" s="513" t="s">
        <v>408</v>
      </c>
      <c r="D37" s="513" t="s">
        <v>409</v>
      </c>
      <c r="E37" s="1390">
        <v>810104</v>
      </c>
      <c r="F37" s="399" t="s">
        <v>246</v>
      </c>
      <c r="G37" s="269"/>
      <c r="H37" s="269"/>
    </row>
    <row r="38" spans="1:8" ht="15" customHeight="1">
      <c r="A38" s="1377">
        <v>21</v>
      </c>
      <c r="B38" s="1377">
        <v>12</v>
      </c>
      <c r="C38" s="1379" t="s">
        <v>1048</v>
      </c>
      <c r="D38" s="1380" t="s">
        <v>1049</v>
      </c>
      <c r="E38" s="1391">
        <v>1080131</v>
      </c>
      <c r="F38" s="29" t="s">
        <v>366</v>
      </c>
      <c r="G38" s="269"/>
      <c r="H38" s="269"/>
    </row>
    <row r="39" spans="1:8" ht="15" customHeight="1">
      <c r="A39" s="1377">
        <v>22</v>
      </c>
      <c r="B39" s="1377">
        <v>13</v>
      </c>
      <c r="C39" s="1379" t="s">
        <v>1048</v>
      </c>
      <c r="D39" s="1380" t="s">
        <v>415</v>
      </c>
      <c r="E39" s="1391">
        <v>1050414</v>
      </c>
      <c r="F39" s="29" t="s">
        <v>366</v>
      </c>
      <c r="G39" s="269"/>
      <c r="H39" s="269"/>
    </row>
    <row r="40" spans="1:8" ht="15" customHeight="1">
      <c r="A40" s="269"/>
      <c r="C40" s="1677" t="s">
        <v>149</v>
      </c>
      <c r="D40" s="165" t="s">
        <v>314</v>
      </c>
      <c r="E40" s="335">
        <v>1010927</v>
      </c>
      <c r="F40" s="29"/>
      <c r="G40" s="269"/>
      <c r="H40" s="269"/>
    </row>
    <row r="41" spans="1:8" ht="15" customHeight="1">
      <c r="A41" s="269"/>
      <c r="C41" s="1677" t="s">
        <v>213</v>
      </c>
      <c r="D41" s="165" t="s">
        <v>318</v>
      </c>
      <c r="E41" s="335">
        <v>930921</v>
      </c>
      <c r="F41" s="29"/>
      <c r="G41" s="269"/>
      <c r="H41" s="269"/>
    </row>
    <row r="42" spans="1:8" ht="15" customHeight="1">
      <c r="A42" s="269"/>
      <c r="C42" s="1677" t="s">
        <v>1207</v>
      </c>
      <c r="D42" s="165" t="s">
        <v>125</v>
      </c>
      <c r="E42" s="335">
        <v>1010908</v>
      </c>
      <c r="F42" s="29"/>
      <c r="G42" s="269"/>
      <c r="H42" s="269"/>
    </row>
    <row r="43" spans="1:8" ht="15" customHeight="1">
      <c r="A43" s="269"/>
      <c r="C43" s="1677" t="s">
        <v>911</v>
      </c>
      <c r="D43" s="165" t="s">
        <v>130</v>
      </c>
      <c r="E43" s="335"/>
      <c r="F43" s="29"/>
      <c r="G43" s="269"/>
      <c r="H43" s="269"/>
    </row>
    <row r="44" spans="1:8" ht="15" customHeight="1">
      <c r="A44" s="269"/>
      <c r="C44" s="165"/>
      <c r="D44" s="165"/>
      <c r="E44" s="335"/>
      <c r="F44" s="29"/>
      <c r="G44" s="269"/>
      <c r="H44" s="269"/>
    </row>
    <row r="45" spans="1:8" ht="13.9" customHeight="1">
      <c r="A45" s="269"/>
      <c r="B45" s="269"/>
      <c r="C45" s="402" t="s">
        <v>45</v>
      </c>
      <c r="D45" s="402" t="s">
        <v>46</v>
      </c>
      <c r="E45" s="322" t="s">
        <v>388</v>
      </c>
      <c r="F45" s="29"/>
      <c r="G45" s="269"/>
      <c r="H45" s="269"/>
    </row>
    <row r="46" spans="1:8" ht="14.1" customHeight="1" thickBot="1">
      <c r="A46" s="269"/>
      <c r="B46" s="115"/>
      <c r="C46" t="s">
        <v>759</v>
      </c>
      <c r="D46" t="s">
        <v>405</v>
      </c>
      <c r="E46" s="31">
        <v>851026</v>
      </c>
      <c r="F46" s="269"/>
      <c r="G46" s="269" t="s">
        <v>269</v>
      </c>
      <c r="H46" s="269"/>
    </row>
    <row r="47" spans="1:8" ht="14.1" customHeight="1" thickBot="1">
      <c r="A47" s="269"/>
      <c r="B47" s="644"/>
      <c r="C47" s="649" t="s">
        <v>839</v>
      </c>
      <c r="D47" s="645" t="s">
        <v>146</v>
      </c>
      <c r="E47" s="1392">
        <v>890921</v>
      </c>
      <c r="F47" s="269"/>
      <c r="G47" s="98" t="s">
        <v>1012</v>
      </c>
      <c r="H47" s="269"/>
    </row>
    <row r="48" spans="1:8">
      <c r="A48" s="269"/>
      <c r="B48" s="646"/>
      <c r="C48" s="400" t="s">
        <v>1013</v>
      </c>
      <c r="D48" s="400" t="s">
        <v>838</v>
      </c>
      <c r="E48" s="1393">
        <v>830416</v>
      </c>
      <c r="F48" s="269"/>
      <c r="G48" s="1161"/>
      <c r="H48" s="1162"/>
    </row>
    <row r="49" spans="1:8" ht="13.5" thickBot="1">
      <c r="A49" s="269"/>
      <c r="B49" s="650"/>
      <c r="C49" s="400"/>
      <c r="D49" s="400"/>
      <c r="E49" s="1393"/>
      <c r="F49" s="269"/>
      <c r="G49" s="1163"/>
      <c r="H49" s="934"/>
    </row>
    <row r="50" spans="1:8">
      <c r="A50" s="269"/>
      <c r="B50" s="646"/>
      <c r="C50" s="400"/>
      <c r="D50" s="400"/>
      <c r="E50" s="1393"/>
      <c r="F50" s="269"/>
      <c r="G50" s="269"/>
      <c r="H50" s="269"/>
    </row>
    <row r="51" spans="1:8">
      <c r="A51" s="269"/>
      <c r="B51" s="646"/>
      <c r="C51" s="400"/>
      <c r="D51" s="400"/>
      <c r="E51" s="1393"/>
      <c r="F51" s="269"/>
      <c r="G51" s="269"/>
      <c r="H51" s="269"/>
    </row>
    <row r="52" spans="1:8" ht="12.75" customHeight="1">
      <c r="B52" s="99"/>
      <c r="C52" s="72"/>
      <c r="D52" s="72"/>
      <c r="E52" s="1394"/>
    </row>
    <row r="53" spans="1:8" ht="12.75" customHeight="1">
      <c r="A53" s="269"/>
      <c r="B53" s="104"/>
      <c r="C53" s="83"/>
      <c r="D53" s="83"/>
      <c r="E53" s="1395"/>
      <c r="F53" s="83"/>
      <c r="G53" s="83"/>
      <c r="H53" s="83"/>
    </row>
    <row r="54" spans="1:8">
      <c r="A54" s="269"/>
      <c r="B54" s="83"/>
      <c r="C54" s="83"/>
      <c r="D54" s="83"/>
      <c r="E54" s="1395"/>
      <c r="F54" s="83"/>
      <c r="G54" s="83"/>
      <c r="H54" s="83"/>
    </row>
  </sheetData>
  <sheetProtection selectLockedCells="1" selectUnlockedCells="1"/>
  <hyperlinks>
    <hyperlink ref="E13" r:id="rId1" xr:uid="{D9B8070C-1146-4F5D-9EC3-064F8CAE2916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K75"/>
  <sheetViews>
    <sheetView topLeftCell="A25" workbookViewId="0">
      <selection activeCell="B21" sqref="B21:D52"/>
    </sheetView>
  </sheetViews>
  <sheetFormatPr defaultColWidth="7.7109375" defaultRowHeight="12.75"/>
  <cols>
    <col min="2" max="2" width="8.28515625" customWidth="1"/>
    <col min="3" max="3" width="9" customWidth="1"/>
    <col min="4" max="4" width="19.140625" customWidth="1"/>
    <col min="5" max="5" width="17.140625" customWidth="1"/>
    <col min="6" max="6" width="6.42578125" customWidth="1"/>
    <col min="7" max="7" width="11" customWidth="1"/>
    <col min="8" max="8" width="11.42578125" customWidth="1"/>
    <col min="9" max="9" width="10" customWidth="1"/>
    <col min="258" max="258" width="8.28515625" customWidth="1"/>
    <col min="259" max="259" width="9" customWidth="1"/>
    <col min="260" max="260" width="19.140625" customWidth="1"/>
    <col min="261" max="261" width="17.140625" customWidth="1"/>
    <col min="262" max="262" width="6.42578125" customWidth="1"/>
    <col min="263" max="263" width="11" customWidth="1"/>
    <col min="264" max="264" width="11.42578125" customWidth="1"/>
    <col min="265" max="265" width="10" customWidth="1"/>
    <col min="514" max="514" width="8.28515625" customWidth="1"/>
    <col min="515" max="515" width="9" customWidth="1"/>
    <col min="516" max="516" width="19.140625" customWidth="1"/>
    <col min="517" max="517" width="17.140625" customWidth="1"/>
    <col min="518" max="518" width="6.42578125" customWidth="1"/>
    <col min="519" max="519" width="11" customWidth="1"/>
    <col min="520" max="520" width="11.42578125" customWidth="1"/>
    <col min="521" max="521" width="10" customWidth="1"/>
    <col min="770" max="770" width="8.28515625" customWidth="1"/>
    <col min="771" max="771" width="9" customWidth="1"/>
    <col min="772" max="772" width="19.140625" customWidth="1"/>
    <col min="773" max="773" width="17.140625" customWidth="1"/>
    <col min="774" max="774" width="6.42578125" customWidth="1"/>
    <col min="775" max="775" width="11" customWidth="1"/>
    <col min="776" max="776" width="11.42578125" customWidth="1"/>
    <col min="777" max="777" width="10" customWidth="1"/>
    <col min="1026" max="1026" width="8.28515625" customWidth="1"/>
    <col min="1027" max="1027" width="9" customWidth="1"/>
    <col min="1028" max="1028" width="19.140625" customWidth="1"/>
    <col min="1029" max="1029" width="17.140625" customWidth="1"/>
    <col min="1030" max="1030" width="6.42578125" customWidth="1"/>
    <col min="1031" max="1031" width="11" customWidth="1"/>
    <col min="1032" max="1032" width="11.42578125" customWidth="1"/>
    <col min="1033" max="1033" width="10" customWidth="1"/>
    <col min="1282" max="1282" width="8.28515625" customWidth="1"/>
    <col min="1283" max="1283" width="9" customWidth="1"/>
    <col min="1284" max="1284" width="19.140625" customWidth="1"/>
    <col min="1285" max="1285" width="17.140625" customWidth="1"/>
    <col min="1286" max="1286" width="6.42578125" customWidth="1"/>
    <col min="1287" max="1287" width="11" customWidth="1"/>
    <col min="1288" max="1288" width="11.42578125" customWidth="1"/>
    <col min="1289" max="1289" width="10" customWidth="1"/>
    <col min="1538" max="1538" width="8.28515625" customWidth="1"/>
    <col min="1539" max="1539" width="9" customWidth="1"/>
    <col min="1540" max="1540" width="19.140625" customWidth="1"/>
    <col min="1541" max="1541" width="17.140625" customWidth="1"/>
    <col min="1542" max="1542" width="6.42578125" customWidth="1"/>
    <col min="1543" max="1543" width="11" customWidth="1"/>
    <col min="1544" max="1544" width="11.42578125" customWidth="1"/>
    <col min="1545" max="1545" width="10" customWidth="1"/>
    <col min="1794" max="1794" width="8.28515625" customWidth="1"/>
    <col min="1795" max="1795" width="9" customWidth="1"/>
    <col min="1796" max="1796" width="19.140625" customWidth="1"/>
    <col min="1797" max="1797" width="17.140625" customWidth="1"/>
    <col min="1798" max="1798" width="6.42578125" customWidth="1"/>
    <col min="1799" max="1799" width="11" customWidth="1"/>
    <col min="1800" max="1800" width="11.42578125" customWidth="1"/>
    <col min="1801" max="1801" width="10" customWidth="1"/>
    <col min="2050" max="2050" width="8.28515625" customWidth="1"/>
    <col min="2051" max="2051" width="9" customWidth="1"/>
    <col min="2052" max="2052" width="19.140625" customWidth="1"/>
    <col min="2053" max="2053" width="17.140625" customWidth="1"/>
    <col min="2054" max="2054" width="6.42578125" customWidth="1"/>
    <col min="2055" max="2055" width="11" customWidth="1"/>
    <col min="2056" max="2056" width="11.42578125" customWidth="1"/>
    <col min="2057" max="2057" width="10" customWidth="1"/>
    <col min="2306" max="2306" width="8.28515625" customWidth="1"/>
    <col min="2307" max="2307" width="9" customWidth="1"/>
    <col min="2308" max="2308" width="19.140625" customWidth="1"/>
    <col min="2309" max="2309" width="17.140625" customWidth="1"/>
    <col min="2310" max="2310" width="6.42578125" customWidth="1"/>
    <col min="2311" max="2311" width="11" customWidth="1"/>
    <col min="2312" max="2312" width="11.42578125" customWidth="1"/>
    <col min="2313" max="2313" width="10" customWidth="1"/>
    <col min="2562" max="2562" width="8.28515625" customWidth="1"/>
    <col min="2563" max="2563" width="9" customWidth="1"/>
    <col min="2564" max="2564" width="19.140625" customWidth="1"/>
    <col min="2565" max="2565" width="17.140625" customWidth="1"/>
    <col min="2566" max="2566" width="6.42578125" customWidth="1"/>
    <col min="2567" max="2567" width="11" customWidth="1"/>
    <col min="2568" max="2568" width="11.42578125" customWidth="1"/>
    <col min="2569" max="2569" width="10" customWidth="1"/>
    <col min="2818" max="2818" width="8.28515625" customWidth="1"/>
    <col min="2819" max="2819" width="9" customWidth="1"/>
    <col min="2820" max="2820" width="19.140625" customWidth="1"/>
    <col min="2821" max="2821" width="17.140625" customWidth="1"/>
    <col min="2822" max="2822" width="6.42578125" customWidth="1"/>
    <col min="2823" max="2823" width="11" customWidth="1"/>
    <col min="2824" max="2824" width="11.42578125" customWidth="1"/>
    <col min="2825" max="2825" width="10" customWidth="1"/>
    <col min="3074" max="3074" width="8.28515625" customWidth="1"/>
    <col min="3075" max="3075" width="9" customWidth="1"/>
    <col min="3076" max="3076" width="19.140625" customWidth="1"/>
    <col min="3077" max="3077" width="17.140625" customWidth="1"/>
    <col min="3078" max="3078" width="6.42578125" customWidth="1"/>
    <col min="3079" max="3079" width="11" customWidth="1"/>
    <col min="3080" max="3080" width="11.42578125" customWidth="1"/>
    <col min="3081" max="3081" width="10" customWidth="1"/>
    <col min="3330" max="3330" width="8.28515625" customWidth="1"/>
    <col min="3331" max="3331" width="9" customWidth="1"/>
    <col min="3332" max="3332" width="19.140625" customWidth="1"/>
    <col min="3333" max="3333" width="17.140625" customWidth="1"/>
    <col min="3334" max="3334" width="6.42578125" customWidth="1"/>
    <col min="3335" max="3335" width="11" customWidth="1"/>
    <col min="3336" max="3336" width="11.42578125" customWidth="1"/>
    <col min="3337" max="3337" width="10" customWidth="1"/>
    <col min="3586" max="3586" width="8.28515625" customWidth="1"/>
    <col min="3587" max="3587" width="9" customWidth="1"/>
    <col min="3588" max="3588" width="19.140625" customWidth="1"/>
    <col min="3589" max="3589" width="17.140625" customWidth="1"/>
    <col min="3590" max="3590" width="6.42578125" customWidth="1"/>
    <col min="3591" max="3591" width="11" customWidth="1"/>
    <col min="3592" max="3592" width="11.42578125" customWidth="1"/>
    <col min="3593" max="3593" width="10" customWidth="1"/>
    <col min="3842" max="3842" width="8.28515625" customWidth="1"/>
    <col min="3843" max="3843" width="9" customWidth="1"/>
    <col min="3844" max="3844" width="19.140625" customWidth="1"/>
    <col min="3845" max="3845" width="17.140625" customWidth="1"/>
    <col min="3846" max="3846" width="6.42578125" customWidth="1"/>
    <col min="3847" max="3847" width="11" customWidth="1"/>
    <col min="3848" max="3848" width="11.42578125" customWidth="1"/>
    <col min="3849" max="3849" width="10" customWidth="1"/>
    <col min="4098" max="4098" width="8.28515625" customWidth="1"/>
    <col min="4099" max="4099" width="9" customWidth="1"/>
    <col min="4100" max="4100" width="19.140625" customWidth="1"/>
    <col min="4101" max="4101" width="17.140625" customWidth="1"/>
    <col min="4102" max="4102" width="6.42578125" customWidth="1"/>
    <col min="4103" max="4103" width="11" customWidth="1"/>
    <col min="4104" max="4104" width="11.42578125" customWidth="1"/>
    <col min="4105" max="4105" width="10" customWidth="1"/>
    <col min="4354" max="4354" width="8.28515625" customWidth="1"/>
    <col min="4355" max="4355" width="9" customWidth="1"/>
    <col min="4356" max="4356" width="19.140625" customWidth="1"/>
    <col min="4357" max="4357" width="17.140625" customWidth="1"/>
    <col min="4358" max="4358" width="6.42578125" customWidth="1"/>
    <col min="4359" max="4359" width="11" customWidth="1"/>
    <col min="4360" max="4360" width="11.42578125" customWidth="1"/>
    <col min="4361" max="4361" width="10" customWidth="1"/>
    <col min="4610" max="4610" width="8.28515625" customWidth="1"/>
    <col min="4611" max="4611" width="9" customWidth="1"/>
    <col min="4612" max="4612" width="19.140625" customWidth="1"/>
    <col min="4613" max="4613" width="17.140625" customWidth="1"/>
    <col min="4614" max="4614" width="6.42578125" customWidth="1"/>
    <col min="4615" max="4615" width="11" customWidth="1"/>
    <col min="4616" max="4616" width="11.42578125" customWidth="1"/>
    <col min="4617" max="4617" width="10" customWidth="1"/>
    <col min="4866" max="4866" width="8.28515625" customWidth="1"/>
    <col min="4867" max="4867" width="9" customWidth="1"/>
    <col min="4868" max="4868" width="19.140625" customWidth="1"/>
    <col min="4869" max="4869" width="17.140625" customWidth="1"/>
    <col min="4870" max="4870" width="6.42578125" customWidth="1"/>
    <col min="4871" max="4871" width="11" customWidth="1"/>
    <col min="4872" max="4872" width="11.42578125" customWidth="1"/>
    <col min="4873" max="4873" width="10" customWidth="1"/>
    <col min="5122" max="5122" width="8.28515625" customWidth="1"/>
    <col min="5123" max="5123" width="9" customWidth="1"/>
    <col min="5124" max="5124" width="19.140625" customWidth="1"/>
    <col min="5125" max="5125" width="17.140625" customWidth="1"/>
    <col min="5126" max="5126" width="6.42578125" customWidth="1"/>
    <col min="5127" max="5127" width="11" customWidth="1"/>
    <col min="5128" max="5128" width="11.42578125" customWidth="1"/>
    <col min="5129" max="5129" width="10" customWidth="1"/>
    <col min="5378" max="5378" width="8.28515625" customWidth="1"/>
    <col min="5379" max="5379" width="9" customWidth="1"/>
    <col min="5380" max="5380" width="19.140625" customWidth="1"/>
    <col min="5381" max="5381" width="17.140625" customWidth="1"/>
    <col min="5382" max="5382" width="6.42578125" customWidth="1"/>
    <col min="5383" max="5383" width="11" customWidth="1"/>
    <col min="5384" max="5384" width="11.42578125" customWidth="1"/>
    <col min="5385" max="5385" width="10" customWidth="1"/>
    <col min="5634" max="5634" width="8.28515625" customWidth="1"/>
    <col min="5635" max="5635" width="9" customWidth="1"/>
    <col min="5636" max="5636" width="19.140625" customWidth="1"/>
    <col min="5637" max="5637" width="17.140625" customWidth="1"/>
    <col min="5638" max="5638" width="6.42578125" customWidth="1"/>
    <col min="5639" max="5639" width="11" customWidth="1"/>
    <col min="5640" max="5640" width="11.42578125" customWidth="1"/>
    <col min="5641" max="5641" width="10" customWidth="1"/>
    <col min="5890" max="5890" width="8.28515625" customWidth="1"/>
    <col min="5891" max="5891" width="9" customWidth="1"/>
    <col min="5892" max="5892" width="19.140625" customWidth="1"/>
    <col min="5893" max="5893" width="17.140625" customWidth="1"/>
    <col min="5894" max="5894" width="6.42578125" customWidth="1"/>
    <col min="5895" max="5895" width="11" customWidth="1"/>
    <col min="5896" max="5896" width="11.42578125" customWidth="1"/>
    <col min="5897" max="5897" width="10" customWidth="1"/>
    <col min="6146" max="6146" width="8.28515625" customWidth="1"/>
    <col min="6147" max="6147" width="9" customWidth="1"/>
    <col min="6148" max="6148" width="19.140625" customWidth="1"/>
    <col min="6149" max="6149" width="17.140625" customWidth="1"/>
    <col min="6150" max="6150" width="6.42578125" customWidth="1"/>
    <col min="6151" max="6151" width="11" customWidth="1"/>
    <col min="6152" max="6152" width="11.42578125" customWidth="1"/>
    <col min="6153" max="6153" width="10" customWidth="1"/>
    <col min="6402" max="6402" width="8.28515625" customWidth="1"/>
    <col min="6403" max="6403" width="9" customWidth="1"/>
    <col min="6404" max="6404" width="19.140625" customWidth="1"/>
    <col min="6405" max="6405" width="17.140625" customWidth="1"/>
    <col min="6406" max="6406" width="6.42578125" customWidth="1"/>
    <col min="6407" max="6407" width="11" customWidth="1"/>
    <col min="6408" max="6408" width="11.42578125" customWidth="1"/>
    <col min="6409" max="6409" width="10" customWidth="1"/>
    <col min="6658" max="6658" width="8.28515625" customWidth="1"/>
    <col min="6659" max="6659" width="9" customWidth="1"/>
    <col min="6660" max="6660" width="19.140625" customWidth="1"/>
    <col min="6661" max="6661" width="17.140625" customWidth="1"/>
    <col min="6662" max="6662" width="6.42578125" customWidth="1"/>
    <col min="6663" max="6663" width="11" customWidth="1"/>
    <col min="6664" max="6664" width="11.42578125" customWidth="1"/>
    <col min="6665" max="6665" width="10" customWidth="1"/>
    <col min="6914" max="6914" width="8.28515625" customWidth="1"/>
    <col min="6915" max="6915" width="9" customWidth="1"/>
    <col min="6916" max="6916" width="19.140625" customWidth="1"/>
    <col min="6917" max="6917" width="17.140625" customWidth="1"/>
    <col min="6918" max="6918" width="6.42578125" customWidth="1"/>
    <col min="6919" max="6919" width="11" customWidth="1"/>
    <col min="6920" max="6920" width="11.42578125" customWidth="1"/>
    <col min="6921" max="6921" width="10" customWidth="1"/>
    <col min="7170" max="7170" width="8.28515625" customWidth="1"/>
    <col min="7171" max="7171" width="9" customWidth="1"/>
    <col min="7172" max="7172" width="19.140625" customWidth="1"/>
    <col min="7173" max="7173" width="17.140625" customWidth="1"/>
    <col min="7174" max="7174" width="6.42578125" customWidth="1"/>
    <col min="7175" max="7175" width="11" customWidth="1"/>
    <col min="7176" max="7176" width="11.42578125" customWidth="1"/>
    <col min="7177" max="7177" width="10" customWidth="1"/>
    <col min="7426" max="7426" width="8.28515625" customWidth="1"/>
    <col min="7427" max="7427" width="9" customWidth="1"/>
    <col min="7428" max="7428" width="19.140625" customWidth="1"/>
    <col min="7429" max="7429" width="17.140625" customWidth="1"/>
    <col min="7430" max="7430" width="6.42578125" customWidth="1"/>
    <col min="7431" max="7431" width="11" customWidth="1"/>
    <col min="7432" max="7432" width="11.42578125" customWidth="1"/>
    <col min="7433" max="7433" width="10" customWidth="1"/>
    <col min="7682" max="7682" width="8.28515625" customWidth="1"/>
    <col min="7683" max="7683" width="9" customWidth="1"/>
    <col min="7684" max="7684" width="19.140625" customWidth="1"/>
    <col min="7685" max="7685" width="17.140625" customWidth="1"/>
    <col min="7686" max="7686" width="6.42578125" customWidth="1"/>
    <col min="7687" max="7687" width="11" customWidth="1"/>
    <col min="7688" max="7688" width="11.42578125" customWidth="1"/>
    <col min="7689" max="7689" width="10" customWidth="1"/>
    <col min="7938" max="7938" width="8.28515625" customWidth="1"/>
    <col min="7939" max="7939" width="9" customWidth="1"/>
    <col min="7940" max="7940" width="19.140625" customWidth="1"/>
    <col min="7941" max="7941" width="17.140625" customWidth="1"/>
    <col min="7942" max="7942" width="6.42578125" customWidth="1"/>
    <col min="7943" max="7943" width="11" customWidth="1"/>
    <col min="7944" max="7944" width="11.42578125" customWidth="1"/>
    <col min="7945" max="7945" width="10" customWidth="1"/>
    <col min="8194" max="8194" width="8.28515625" customWidth="1"/>
    <col min="8195" max="8195" width="9" customWidth="1"/>
    <col min="8196" max="8196" width="19.140625" customWidth="1"/>
    <col min="8197" max="8197" width="17.140625" customWidth="1"/>
    <col min="8198" max="8198" width="6.42578125" customWidth="1"/>
    <col min="8199" max="8199" width="11" customWidth="1"/>
    <col min="8200" max="8200" width="11.42578125" customWidth="1"/>
    <col min="8201" max="8201" width="10" customWidth="1"/>
    <col min="8450" max="8450" width="8.28515625" customWidth="1"/>
    <col min="8451" max="8451" width="9" customWidth="1"/>
    <col min="8452" max="8452" width="19.140625" customWidth="1"/>
    <col min="8453" max="8453" width="17.140625" customWidth="1"/>
    <col min="8454" max="8454" width="6.42578125" customWidth="1"/>
    <col min="8455" max="8455" width="11" customWidth="1"/>
    <col min="8456" max="8456" width="11.42578125" customWidth="1"/>
    <col min="8457" max="8457" width="10" customWidth="1"/>
    <col min="8706" max="8706" width="8.28515625" customWidth="1"/>
    <col min="8707" max="8707" width="9" customWidth="1"/>
    <col min="8708" max="8708" width="19.140625" customWidth="1"/>
    <col min="8709" max="8709" width="17.140625" customWidth="1"/>
    <col min="8710" max="8710" width="6.42578125" customWidth="1"/>
    <col min="8711" max="8711" width="11" customWidth="1"/>
    <col min="8712" max="8712" width="11.42578125" customWidth="1"/>
    <col min="8713" max="8713" width="10" customWidth="1"/>
    <col min="8962" max="8962" width="8.28515625" customWidth="1"/>
    <col min="8963" max="8963" width="9" customWidth="1"/>
    <col min="8964" max="8964" width="19.140625" customWidth="1"/>
    <col min="8965" max="8965" width="17.140625" customWidth="1"/>
    <col min="8966" max="8966" width="6.42578125" customWidth="1"/>
    <col min="8967" max="8967" width="11" customWidth="1"/>
    <col min="8968" max="8968" width="11.42578125" customWidth="1"/>
    <col min="8969" max="8969" width="10" customWidth="1"/>
    <col min="9218" max="9218" width="8.28515625" customWidth="1"/>
    <col min="9219" max="9219" width="9" customWidth="1"/>
    <col min="9220" max="9220" width="19.140625" customWidth="1"/>
    <col min="9221" max="9221" width="17.140625" customWidth="1"/>
    <col min="9222" max="9222" width="6.42578125" customWidth="1"/>
    <col min="9223" max="9223" width="11" customWidth="1"/>
    <col min="9224" max="9224" width="11.42578125" customWidth="1"/>
    <col min="9225" max="9225" width="10" customWidth="1"/>
    <col min="9474" max="9474" width="8.28515625" customWidth="1"/>
    <col min="9475" max="9475" width="9" customWidth="1"/>
    <col min="9476" max="9476" width="19.140625" customWidth="1"/>
    <col min="9477" max="9477" width="17.140625" customWidth="1"/>
    <col min="9478" max="9478" width="6.42578125" customWidth="1"/>
    <col min="9479" max="9479" width="11" customWidth="1"/>
    <col min="9480" max="9480" width="11.42578125" customWidth="1"/>
    <col min="9481" max="9481" width="10" customWidth="1"/>
    <col min="9730" max="9730" width="8.28515625" customWidth="1"/>
    <col min="9731" max="9731" width="9" customWidth="1"/>
    <col min="9732" max="9732" width="19.140625" customWidth="1"/>
    <col min="9733" max="9733" width="17.140625" customWidth="1"/>
    <col min="9734" max="9734" width="6.42578125" customWidth="1"/>
    <col min="9735" max="9735" width="11" customWidth="1"/>
    <col min="9736" max="9736" width="11.42578125" customWidth="1"/>
    <col min="9737" max="9737" width="10" customWidth="1"/>
    <col min="9986" max="9986" width="8.28515625" customWidth="1"/>
    <col min="9987" max="9987" width="9" customWidth="1"/>
    <col min="9988" max="9988" width="19.140625" customWidth="1"/>
    <col min="9989" max="9989" width="17.140625" customWidth="1"/>
    <col min="9990" max="9990" width="6.42578125" customWidth="1"/>
    <col min="9991" max="9991" width="11" customWidth="1"/>
    <col min="9992" max="9992" width="11.42578125" customWidth="1"/>
    <col min="9993" max="9993" width="10" customWidth="1"/>
    <col min="10242" max="10242" width="8.28515625" customWidth="1"/>
    <col min="10243" max="10243" width="9" customWidth="1"/>
    <col min="10244" max="10244" width="19.140625" customWidth="1"/>
    <col min="10245" max="10245" width="17.140625" customWidth="1"/>
    <col min="10246" max="10246" width="6.42578125" customWidth="1"/>
    <col min="10247" max="10247" width="11" customWidth="1"/>
    <col min="10248" max="10248" width="11.42578125" customWidth="1"/>
    <col min="10249" max="10249" width="10" customWidth="1"/>
    <col min="10498" max="10498" width="8.28515625" customWidth="1"/>
    <col min="10499" max="10499" width="9" customWidth="1"/>
    <col min="10500" max="10500" width="19.140625" customWidth="1"/>
    <col min="10501" max="10501" width="17.140625" customWidth="1"/>
    <col min="10502" max="10502" width="6.42578125" customWidth="1"/>
    <col min="10503" max="10503" width="11" customWidth="1"/>
    <col min="10504" max="10504" width="11.42578125" customWidth="1"/>
    <col min="10505" max="10505" width="10" customWidth="1"/>
    <col min="10754" max="10754" width="8.28515625" customWidth="1"/>
    <col min="10755" max="10755" width="9" customWidth="1"/>
    <col min="10756" max="10756" width="19.140625" customWidth="1"/>
    <col min="10757" max="10757" width="17.140625" customWidth="1"/>
    <col min="10758" max="10758" width="6.42578125" customWidth="1"/>
    <col min="10759" max="10759" width="11" customWidth="1"/>
    <col min="10760" max="10760" width="11.42578125" customWidth="1"/>
    <col min="10761" max="10761" width="10" customWidth="1"/>
    <col min="11010" max="11010" width="8.28515625" customWidth="1"/>
    <col min="11011" max="11011" width="9" customWidth="1"/>
    <col min="11012" max="11012" width="19.140625" customWidth="1"/>
    <col min="11013" max="11013" width="17.140625" customWidth="1"/>
    <col min="11014" max="11014" width="6.42578125" customWidth="1"/>
    <col min="11015" max="11015" width="11" customWidth="1"/>
    <col min="11016" max="11016" width="11.42578125" customWidth="1"/>
    <col min="11017" max="11017" width="10" customWidth="1"/>
    <col min="11266" max="11266" width="8.28515625" customWidth="1"/>
    <col min="11267" max="11267" width="9" customWidth="1"/>
    <col min="11268" max="11268" width="19.140625" customWidth="1"/>
    <col min="11269" max="11269" width="17.140625" customWidth="1"/>
    <col min="11270" max="11270" width="6.42578125" customWidth="1"/>
    <col min="11271" max="11271" width="11" customWidth="1"/>
    <col min="11272" max="11272" width="11.42578125" customWidth="1"/>
    <col min="11273" max="11273" width="10" customWidth="1"/>
    <col min="11522" max="11522" width="8.28515625" customWidth="1"/>
    <col min="11523" max="11523" width="9" customWidth="1"/>
    <col min="11524" max="11524" width="19.140625" customWidth="1"/>
    <col min="11525" max="11525" width="17.140625" customWidth="1"/>
    <col min="11526" max="11526" width="6.42578125" customWidth="1"/>
    <col min="11527" max="11527" width="11" customWidth="1"/>
    <col min="11528" max="11528" width="11.42578125" customWidth="1"/>
    <col min="11529" max="11529" width="10" customWidth="1"/>
    <col min="11778" max="11778" width="8.28515625" customWidth="1"/>
    <col min="11779" max="11779" width="9" customWidth="1"/>
    <col min="11780" max="11780" width="19.140625" customWidth="1"/>
    <col min="11781" max="11781" width="17.140625" customWidth="1"/>
    <col min="11782" max="11782" width="6.42578125" customWidth="1"/>
    <col min="11783" max="11783" width="11" customWidth="1"/>
    <col min="11784" max="11784" width="11.42578125" customWidth="1"/>
    <col min="11785" max="11785" width="10" customWidth="1"/>
    <col min="12034" max="12034" width="8.28515625" customWidth="1"/>
    <col min="12035" max="12035" width="9" customWidth="1"/>
    <col min="12036" max="12036" width="19.140625" customWidth="1"/>
    <col min="12037" max="12037" width="17.140625" customWidth="1"/>
    <col min="12038" max="12038" width="6.42578125" customWidth="1"/>
    <col min="12039" max="12039" width="11" customWidth="1"/>
    <col min="12040" max="12040" width="11.42578125" customWidth="1"/>
    <col min="12041" max="12041" width="10" customWidth="1"/>
    <col min="12290" max="12290" width="8.28515625" customWidth="1"/>
    <col min="12291" max="12291" width="9" customWidth="1"/>
    <col min="12292" max="12292" width="19.140625" customWidth="1"/>
    <col min="12293" max="12293" width="17.140625" customWidth="1"/>
    <col min="12294" max="12294" width="6.42578125" customWidth="1"/>
    <col min="12295" max="12295" width="11" customWidth="1"/>
    <col min="12296" max="12296" width="11.42578125" customWidth="1"/>
    <col min="12297" max="12297" width="10" customWidth="1"/>
    <col min="12546" max="12546" width="8.28515625" customWidth="1"/>
    <col min="12547" max="12547" width="9" customWidth="1"/>
    <col min="12548" max="12548" width="19.140625" customWidth="1"/>
    <col min="12549" max="12549" width="17.140625" customWidth="1"/>
    <col min="12550" max="12550" width="6.42578125" customWidth="1"/>
    <col min="12551" max="12551" width="11" customWidth="1"/>
    <col min="12552" max="12552" width="11.42578125" customWidth="1"/>
    <col min="12553" max="12553" width="10" customWidth="1"/>
    <col min="12802" max="12802" width="8.28515625" customWidth="1"/>
    <col min="12803" max="12803" width="9" customWidth="1"/>
    <col min="12804" max="12804" width="19.140625" customWidth="1"/>
    <col min="12805" max="12805" width="17.140625" customWidth="1"/>
    <col min="12806" max="12806" width="6.42578125" customWidth="1"/>
    <col min="12807" max="12807" width="11" customWidth="1"/>
    <col min="12808" max="12808" width="11.42578125" customWidth="1"/>
    <col min="12809" max="12809" width="10" customWidth="1"/>
    <col min="13058" max="13058" width="8.28515625" customWidth="1"/>
    <col min="13059" max="13059" width="9" customWidth="1"/>
    <col min="13060" max="13060" width="19.140625" customWidth="1"/>
    <col min="13061" max="13061" width="17.140625" customWidth="1"/>
    <col min="13062" max="13062" width="6.42578125" customWidth="1"/>
    <col min="13063" max="13063" width="11" customWidth="1"/>
    <col min="13064" max="13064" width="11.42578125" customWidth="1"/>
    <col min="13065" max="13065" width="10" customWidth="1"/>
    <col min="13314" max="13314" width="8.28515625" customWidth="1"/>
    <col min="13315" max="13315" width="9" customWidth="1"/>
    <col min="13316" max="13316" width="19.140625" customWidth="1"/>
    <col min="13317" max="13317" width="17.140625" customWidth="1"/>
    <col min="13318" max="13318" width="6.42578125" customWidth="1"/>
    <col min="13319" max="13319" width="11" customWidth="1"/>
    <col min="13320" max="13320" width="11.42578125" customWidth="1"/>
    <col min="13321" max="13321" width="10" customWidth="1"/>
    <col min="13570" max="13570" width="8.28515625" customWidth="1"/>
    <col min="13571" max="13571" width="9" customWidth="1"/>
    <col min="13572" max="13572" width="19.140625" customWidth="1"/>
    <col min="13573" max="13573" width="17.140625" customWidth="1"/>
    <col min="13574" max="13574" width="6.42578125" customWidth="1"/>
    <col min="13575" max="13575" width="11" customWidth="1"/>
    <col min="13576" max="13576" width="11.42578125" customWidth="1"/>
    <col min="13577" max="13577" width="10" customWidth="1"/>
    <col min="13826" max="13826" width="8.28515625" customWidth="1"/>
    <col min="13827" max="13827" width="9" customWidth="1"/>
    <col min="13828" max="13828" width="19.140625" customWidth="1"/>
    <col min="13829" max="13829" width="17.140625" customWidth="1"/>
    <col min="13830" max="13830" width="6.42578125" customWidth="1"/>
    <col min="13831" max="13831" width="11" customWidth="1"/>
    <col min="13832" max="13832" width="11.42578125" customWidth="1"/>
    <col min="13833" max="13833" width="10" customWidth="1"/>
    <col min="14082" max="14082" width="8.28515625" customWidth="1"/>
    <col min="14083" max="14083" width="9" customWidth="1"/>
    <col min="14084" max="14084" width="19.140625" customWidth="1"/>
    <col min="14085" max="14085" width="17.140625" customWidth="1"/>
    <col min="14086" max="14086" width="6.42578125" customWidth="1"/>
    <col min="14087" max="14087" width="11" customWidth="1"/>
    <col min="14088" max="14088" width="11.42578125" customWidth="1"/>
    <col min="14089" max="14089" width="10" customWidth="1"/>
    <col min="14338" max="14338" width="8.28515625" customWidth="1"/>
    <col min="14339" max="14339" width="9" customWidth="1"/>
    <col min="14340" max="14340" width="19.140625" customWidth="1"/>
    <col min="14341" max="14341" width="17.140625" customWidth="1"/>
    <col min="14342" max="14342" width="6.42578125" customWidth="1"/>
    <col min="14343" max="14343" width="11" customWidth="1"/>
    <col min="14344" max="14344" width="11.42578125" customWidth="1"/>
    <col min="14345" max="14345" width="10" customWidth="1"/>
    <col min="14594" max="14594" width="8.28515625" customWidth="1"/>
    <col min="14595" max="14595" width="9" customWidth="1"/>
    <col min="14596" max="14596" width="19.140625" customWidth="1"/>
    <col min="14597" max="14597" width="17.140625" customWidth="1"/>
    <col min="14598" max="14598" width="6.42578125" customWidth="1"/>
    <col min="14599" max="14599" width="11" customWidth="1"/>
    <col min="14600" max="14600" width="11.42578125" customWidth="1"/>
    <col min="14601" max="14601" width="10" customWidth="1"/>
    <col min="14850" max="14850" width="8.28515625" customWidth="1"/>
    <col min="14851" max="14851" width="9" customWidth="1"/>
    <col min="14852" max="14852" width="19.140625" customWidth="1"/>
    <col min="14853" max="14853" width="17.140625" customWidth="1"/>
    <col min="14854" max="14854" width="6.42578125" customWidth="1"/>
    <col min="14855" max="14855" width="11" customWidth="1"/>
    <col min="14856" max="14856" width="11.42578125" customWidth="1"/>
    <col min="14857" max="14857" width="10" customWidth="1"/>
    <col min="15106" max="15106" width="8.28515625" customWidth="1"/>
    <col min="15107" max="15107" width="9" customWidth="1"/>
    <col min="15108" max="15108" width="19.140625" customWidth="1"/>
    <col min="15109" max="15109" width="17.140625" customWidth="1"/>
    <col min="15110" max="15110" width="6.42578125" customWidth="1"/>
    <col min="15111" max="15111" width="11" customWidth="1"/>
    <col min="15112" max="15112" width="11.42578125" customWidth="1"/>
    <col min="15113" max="15113" width="10" customWidth="1"/>
    <col min="15362" max="15362" width="8.28515625" customWidth="1"/>
    <col min="15363" max="15363" width="9" customWidth="1"/>
    <col min="15364" max="15364" width="19.140625" customWidth="1"/>
    <col min="15365" max="15365" width="17.140625" customWidth="1"/>
    <col min="15366" max="15366" width="6.42578125" customWidth="1"/>
    <col min="15367" max="15367" width="11" customWidth="1"/>
    <col min="15368" max="15368" width="11.42578125" customWidth="1"/>
    <col min="15369" max="15369" width="10" customWidth="1"/>
    <col min="15618" max="15618" width="8.28515625" customWidth="1"/>
    <col min="15619" max="15619" width="9" customWidth="1"/>
    <col min="15620" max="15620" width="19.140625" customWidth="1"/>
    <col min="15621" max="15621" width="17.140625" customWidth="1"/>
    <col min="15622" max="15622" width="6.42578125" customWidth="1"/>
    <col min="15623" max="15623" width="11" customWidth="1"/>
    <col min="15624" max="15624" width="11.42578125" customWidth="1"/>
    <col min="15625" max="15625" width="10" customWidth="1"/>
    <col min="15874" max="15874" width="8.28515625" customWidth="1"/>
    <col min="15875" max="15875" width="9" customWidth="1"/>
    <col min="15876" max="15876" width="19.140625" customWidth="1"/>
    <col min="15877" max="15877" width="17.140625" customWidth="1"/>
    <col min="15878" max="15878" width="6.42578125" customWidth="1"/>
    <col min="15879" max="15879" width="11" customWidth="1"/>
    <col min="15880" max="15880" width="11.42578125" customWidth="1"/>
    <col min="15881" max="15881" width="10" customWidth="1"/>
    <col min="16130" max="16130" width="8.28515625" customWidth="1"/>
    <col min="16131" max="16131" width="9" customWidth="1"/>
    <col min="16132" max="16132" width="19.140625" customWidth="1"/>
    <col min="16133" max="16133" width="17.140625" customWidth="1"/>
    <col min="16134" max="16134" width="6.42578125" customWidth="1"/>
    <col min="16135" max="16135" width="11" customWidth="1"/>
    <col min="16136" max="16136" width="11.42578125" customWidth="1"/>
    <col min="16137" max="16137" width="10" customWidth="1"/>
  </cols>
  <sheetData>
    <row r="1" spans="1:11" ht="18">
      <c r="A1" s="693"/>
      <c r="B1" s="78" t="s">
        <v>971</v>
      </c>
    </row>
    <row r="3" spans="1:11">
      <c r="B3" s="83" t="s">
        <v>230</v>
      </c>
      <c r="C3" s="83"/>
      <c r="D3" s="83"/>
      <c r="E3" s="83"/>
      <c r="G3" s="83" t="s">
        <v>231</v>
      </c>
      <c r="H3" s="83"/>
    </row>
    <row r="4" spans="1:11" s="32" customFormat="1" ht="18">
      <c r="B4" s="652" t="s">
        <v>7</v>
      </c>
      <c r="C4" s="652"/>
      <c r="D4" s="652"/>
      <c r="E4" s="652"/>
      <c r="G4" s="652" t="s">
        <v>81</v>
      </c>
      <c r="H4" s="692"/>
      <c r="K4" s="111"/>
    </row>
    <row r="5" spans="1:11" s="32" customFormat="1" ht="15">
      <c r="K5" s="111"/>
    </row>
    <row r="6" spans="1:11" s="32" customFormat="1" ht="15">
      <c r="B6" s="691" t="s">
        <v>233</v>
      </c>
      <c r="K6" s="111"/>
    </row>
    <row r="7" spans="1:11" s="32" customFormat="1" ht="15">
      <c r="B7" s="690" t="s">
        <v>234</v>
      </c>
      <c r="C7" s="690"/>
      <c r="D7" s="690"/>
      <c r="E7" s="690"/>
      <c r="K7" s="111"/>
    </row>
    <row r="8" spans="1:11" s="32" customFormat="1" ht="15">
      <c r="B8" s="689" t="s">
        <v>45</v>
      </c>
      <c r="C8" s="689"/>
      <c r="D8" s="689" t="s">
        <v>46</v>
      </c>
      <c r="E8" s="689" t="s">
        <v>235</v>
      </c>
      <c r="F8" s="689"/>
      <c r="G8" s="689" t="s">
        <v>236</v>
      </c>
      <c r="H8" s="689"/>
      <c r="K8" s="111"/>
    </row>
    <row r="9" spans="1:11" s="32" customFormat="1" ht="15">
      <c r="B9" s="688" t="s">
        <v>357</v>
      </c>
      <c r="C9" s="688"/>
      <c r="D9" s="688" t="s">
        <v>68</v>
      </c>
      <c r="E9" s="687" t="s">
        <v>358</v>
      </c>
      <c r="F9" s="686"/>
      <c r="G9" s="688">
        <v>737402013</v>
      </c>
      <c r="H9" s="688"/>
      <c r="K9" s="111"/>
    </row>
    <row r="10" spans="1:11" s="32" customFormat="1" ht="15">
      <c r="B10" s="690" t="s">
        <v>239</v>
      </c>
      <c r="C10" s="690"/>
      <c r="D10" s="690"/>
      <c r="E10" s="690"/>
      <c r="K10" s="111"/>
    </row>
    <row r="11" spans="1:11" s="32" customFormat="1" ht="15">
      <c r="B11" s="689" t="s">
        <v>45</v>
      </c>
      <c r="C11" s="689"/>
      <c r="D11" s="689" t="s">
        <v>46</v>
      </c>
      <c r="E11" s="689" t="s">
        <v>235</v>
      </c>
      <c r="F11" s="689"/>
      <c r="G11" s="689" t="s">
        <v>236</v>
      </c>
      <c r="H11" s="689"/>
      <c r="K11" s="111"/>
    </row>
    <row r="12" spans="1:11" s="32" customFormat="1" ht="15">
      <c r="B12" s="688" t="s">
        <v>357</v>
      </c>
      <c r="C12" s="688"/>
      <c r="D12" s="688" t="s">
        <v>99</v>
      </c>
      <c r="E12" s="685" t="s">
        <v>359</v>
      </c>
      <c r="F12" s="675"/>
      <c r="G12" s="688">
        <v>734487337</v>
      </c>
      <c r="H12" s="688"/>
      <c r="K12" s="111"/>
    </row>
    <row r="13" spans="1:11" s="32" customFormat="1" ht="15">
      <c r="B13" s="688"/>
      <c r="C13" s="688"/>
      <c r="D13" s="688"/>
      <c r="E13" s="684"/>
      <c r="F13" s="684"/>
      <c r="G13" s="688"/>
      <c r="H13" s="688"/>
      <c r="K13" s="111"/>
    </row>
    <row r="14" spans="1:11" s="32" customFormat="1" ht="15">
      <c r="K14" s="111"/>
    </row>
    <row r="15" spans="1:11" s="32" customFormat="1" ht="15">
      <c r="B15" s="691" t="s">
        <v>242</v>
      </c>
      <c r="K15" s="111"/>
    </row>
    <row r="16" spans="1:11" s="32" customFormat="1" ht="15">
      <c r="B16" s="691"/>
      <c r="K16" s="111"/>
    </row>
    <row r="17" spans="1:11" s="32" customFormat="1" ht="15">
      <c r="B17" s="691"/>
      <c r="J17" s="683"/>
      <c r="K17" s="683"/>
    </row>
    <row r="18" spans="1:11" s="32" customFormat="1" ht="15">
      <c r="B18" s="691"/>
      <c r="J18" s="683"/>
      <c r="K18" s="683"/>
    </row>
    <row r="19" spans="1:11" s="32" customFormat="1" ht="15">
      <c r="B19" s="690" t="s">
        <v>325</v>
      </c>
      <c r="C19" s="690"/>
      <c r="D19" s="690"/>
      <c r="E19" s="690"/>
      <c r="J19" s="683"/>
      <c r="K19" s="683"/>
    </row>
    <row r="20" spans="1:11" s="32" customFormat="1" ht="13.5" thickBot="1">
      <c r="B20" s="1065" t="s">
        <v>244</v>
      </c>
      <c r="C20" s="1066" t="s">
        <v>45</v>
      </c>
      <c r="D20" s="1066" t="s">
        <v>46</v>
      </c>
      <c r="E20" s="1066" t="s">
        <v>360</v>
      </c>
      <c r="F20" s="1067"/>
      <c r="G20" s="682"/>
      <c r="H20" s="682"/>
      <c r="I20" s="681"/>
      <c r="J20" s="680"/>
      <c r="K20" s="680"/>
    </row>
    <row r="21" spans="1:11" s="32" customFormat="1" ht="15">
      <c r="A21" s="679" t="s">
        <v>361</v>
      </c>
      <c r="B21" s="678">
        <v>4</v>
      </c>
      <c r="C21" s="677" t="s">
        <v>362</v>
      </c>
      <c r="D21" s="677" t="s">
        <v>112</v>
      </c>
      <c r="E21" s="677">
        <v>760212</v>
      </c>
      <c r="F21" s="676" t="s">
        <v>246</v>
      </c>
      <c r="G21" s="669"/>
      <c r="J21" s="683"/>
      <c r="K21" s="683"/>
    </row>
    <row r="22" spans="1:11" s="32" customFormat="1" ht="15">
      <c r="A22" s="679" t="s">
        <v>363</v>
      </c>
      <c r="B22" s="674">
        <v>6</v>
      </c>
      <c r="C22" s="1068" t="s">
        <v>357</v>
      </c>
      <c r="D22" s="1068" t="s">
        <v>99</v>
      </c>
      <c r="E22" s="1068">
        <v>860410</v>
      </c>
      <c r="F22" s="673" t="s">
        <v>246</v>
      </c>
      <c r="G22" s="669"/>
      <c r="J22" s="683"/>
      <c r="K22" s="683"/>
    </row>
    <row r="23" spans="1:11" s="32" customFormat="1" ht="15">
      <c r="A23" s="679" t="s">
        <v>364</v>
      </c>
      <c r="B23" s="674">
        <v>9</v>
      </c>
      <c r="C23" s="1068" t="s">
        <v>237</v>
      </c>
      <c r="D23" s="1068" t="s">
        <v>365</v>
      </c>
      <c r="E23" s="1068">
        <v>1050831</v>
      </c>
      <c r="F23" s="673" t="s">
        <v>98</v>
      </c>
      <c r="G23" s="669"/>
      <c r="J23" s="683"/>
      <c r="K23" s="683"/>
    </row>
    <row r="24" spans="1:11" s="32" customFormat="1" ht="15">
      <c r="A24" s="679" t="s">
        <v>367</v>
      </c>
      <c r="B24" s="674">
        <v>13</v>
      </c>
      <c r="C24" s="1068" t="s">
        <v>368</v>
      </c>
      <c r="D24" s="1068" t="s">
        <v>211</v>
      </c>
      <c r="E24" s="1068">
        <v>951213</v>
      </c>
      <c r="F24" s="673" t="s">
        <v>246</v>
      </c>
      <c r="G24" s="669"/>
      <c r="J24" s="683"/>
      <c r="K24" s="683"/>
    </row>
    <row r="25" spans="1:11" s="32" customFormat="1" ht="15">
      <c r="A25" s="679" t="s">
        <v>369</v>
      </c>
      <c r="B25" s="674">
        <v>19</v>
      </c>
      <c r="C25" s="1068" t="s">
        <v>370</v>
      </c>
      <c r="D25" s="1068" t="s">
        <v>104</v>
      </c>
      <c r="E25" s="1068">
        <v>860223</v>
      </c>
      <c r="F25" s="673" t="s">
        <v>246</v>
      </c>
      <c r="G25" s="672"/>
      <c r="J25" s="683"/>
      <c r="K25" s="683"/>
    </row>
    <row r="26" spans="1:11" s="32" customFormat="1" ht="15">
      <c r="A26" s="679" t="s">
        <v>371</v>
      </c>
      <c r="B26" s="674">
        <v>68</v>
      </c>
      <c r="C26" s="1069" t="s">
        <v>374</v>
      </c>
      <c r="D26" s="1069" t="s">
        <v>84</v>
      </c>
      <c r="E26" s="1069">
        <v>900329</v>
      </c>
      <c r="F26" s="671" t="s">
        <v>246</v>
      </c>
      <c r="G26" s="672"/>
      <c r="J26" s="683"/>
      <c r="K26" s="683"/>
    </row>
    <row r="27" spans="1:11" s="32" customFormat="1" ht="15">
      <c r="A27" s="679" t="s">
        <v>372</v>
      </c>
      <c r="B27" s="674">
        <v>71</v>
      </c>
      <c r="C27" s="1068" t="s">
        <v>67</v>
      </c>
      <c r="D27" s="1068" t="s">
        <v>68</v>
      </c>
      <c r="E27" s="1068">
        <v>851026</v>
      </c>
      <c r="F27" s="673" t="s">
        <v>246</v>
      </c>
      <c r="G27" s="669"/>
      <c r="J27" s="683"/>
      <c r="K27" s="683"/>
    </row>
    <row r="28" spans="1:11" s="32" customFormat="1" ht="15">
      <c r="A28" s="679" t="s">
        <v>373</v>
      </c>
      <c r="B28" s="674">
        <v>76</v>
      </c>
      <c r="C28" s="1068" t="s">
        <v>237</v>
      </c>
      <c r="D28" s="1068" t="s">
        <v>377</v>
      </c>
      <c r="E28" s="1068">
        <v>761201</v>
      </c>
      <c r="F28" s="673" t="s">
        <v>246</v>
      </c>
      <c r="G28" s="672"/>
      <c r="J28" s="683"/>
      <c r="K28" s="683"/>
    </row>
    <row r="29" spans="1:11" s="32" customFormat="1" ht="15">
      <c r="A29" s="679" t="s">
        <v>375</v>
      </c>
      <c r="B29" s="674">
        <v>77</v>
      </c>
      <c r="C29" s="1068" t="s">
        <v>798</v>
      </c>
      <c r="D29" s="1068" t="s">
        <v>211</v>
      </c>
      <c r="E29" s="1068">
        <v>770214</v>
      </c>
      <c r="F29" s="673" t="s">
        <v>246</v>
      </c>
      <c r="G29" s="669"/>
      <c r="J29" s="683"/>
      <c r="K29" s="683"/>
    </row>
    <row r="30" spans="1:11" s="32" customFormat="1" ht="15">
      <c r="A30" s="679" t="s">
        <v>376</v>
      </c>
      <c r="B30" s="674">
        <v>79</v>
      </c>
      <c r="C30" s="1070" t="s">
        <v>62</v>
      </c>
      <c r="D30" s="1070" t="s">
        <v>93</v>
      </c>
      <c r="E30" s="1071">
        <v>790805</v>
      </c>
      <c r="F30" s="673" t="s">
        <v>246</v>
      </c>
      <c r="G30" s="672"/>
      <c r="J30" s="683"/>
      <c r="K30" s="683"/>
    </row>
    <row r="31" spans="1:11" s="32" customFormat="1" ht="15">
      <c r="A31" s="679" t="s">
        <v>378</v>
      </c>
      <c r="B31" s="674">
        <v>84</v>
      </c>
      <c r="C31" s="1068" t="s">
        <v>357</v>
      </c>
      <c r="D31" s="1068" t="s">
        <v>68</v>
      </c>
      <c r="E31" s="1068">
        <v>840606</v>
      </c>
      <c r="F31" s="673" t="s">
        <v>246</v>
      </c>
      <c r="G31" s="669"/>
      <c r="J31" s="683"/>
      <c r="K31" s="683"/>
    </row>
    <row r="32" spans="1:11" s="32" customFormat="1" ht="15">
      <c r="A32" s="679" t="s">
        <v>379</v>
      </c>
      <c r="B32" s="674">
        <v>93</v>
      </c>
      <c r="C32" s="1068" t="s">
        <v>381</v>
      </c>
      <c r="D32" s="1068" t="s">
        <v>93</v>
      </c>
      <c r="E32" s="1068">
        <v>830328</v>
      </c>
      <c r="F32" s="673" t="s">
        <v>246</v>
      </c>
      <c r="G32" s="672"/>
      <c r="J32" s="683"/>
      <c r="K32" s="683"/>
    </row>
    <row r="33" spans="1:8" s="32" customFormat="1" ht="15">
      <c r="A33" s="679" t="s">
        <v>380</v>
      </c>
      <c r="B33" s="674">
        <v>14</v>
      </c>
      <c r="C33" s="1068" t="s">
        <v>897</v>
      </c>
      <c r="D33" s="1068" t="s">
        <v>68</v>
      </c>
      <c r="E33" s="1068">
        <v>850826</v>
      </c>
      <c r="F33" s="673" t="s">
        <v>246</v>
      </c>
      <c r="G33" s="669"/>
    </row>
    <row r="34" spans="1:8" s="32" customFormat="1" ht="15">
      <c r="A34" s="679" t="s">
        <v>382</v>
      </c>
      <c r="B34" s="674"/>
      <c r="C34" s="1072" t="s">
        <v>810</v>
      </c>
      <c r="D34" s="1072" t="s">
        <v>62</v>
      </c>
      <c r="E34" s="1068">
        <v>910812</v>
      </c>
      <c r="F34" s="673" t="s">
        <v>98</v>
      </c>
      <c r="G34" s="669"/>
    </row>
    <row r="35" spans="1:8" s="32" customFormat="1" ht="15">
      <c r="A35" s="679" t="s">
        <v>383</v>
      </c>
      <c r="B35" s="674"/>
      <c r="C35" s="1068" t="s">
        <v>900</v>
      </c>
      <c r="D35" s="1068" t="s">
        <v>59</v>
      </c>
      <c r="E35" s="1068"/>
      <c r="F35" s="673" t="s">
        <v>246</v>
      </c>
      <c r="G35" s="669"/>
    </row>
    <row r="36" spans="1:8" s="32" customFormat="1" ht="15">
      <c r="A36" s="679" t="s">
        <v>386</v>
      </c>
      <c r="B36" s="674"/>
      <c r="C36" s="1068" t="s">
        <v>481</v>
      </c>
      <c r="D36" s="1068" t="s">
        <v>211</v>
      </c>
      <c r="E36" s="1068"/>
      <c r="F36" s="673" t="s">
        <v>246</v>
      </c>
      <c r="G36" s="669"/>
    </row>
    <row r="37" spans="1:8" s="32" customFormat="1" ht="15">
      <c r="A37" s="679" t="s">
        <v>387</v>
      </c>
      <c r="B37" s="674"/>
      <c r="C37" s="1073" t="s">
        <v>63</v>
      </c>
      <c r="D37" s="1073" t="s">
        <v>87</v>
      </c>
      <c r="E37" s="273"/>
      <c r="F37" s="673" t="s">
        <v>98</v>
      </c>
      <c r="G37" s="669"/>
    </row>
    <row r="38" spans="1:8" s="32" customFormat="1" ht="15">
      <c r="A38" s="679">
        <v>18</v>
      </c>
      <c r="B38" s="674"/>
      <c r="C38" s="273" t="s">
        <v>969</v>
      </c>
      <c r="D38" s="273" t="s">
        <v>327</v>
      </c>
      <c r="E38" s="273">
        <v>790728</v>
      </c>
      <c r="F38" s="673" t="s">
        <v>246</v>
      </c>
      <c r="G38" s="669"/>
    </row>
    <row r="39" spans="1:8" s="32" customFormat="1" ht="15">
      <c r="A39" s="679">
        <v>19</v>
      </c>
      <c r="B39" s="674"/>
      <c r="C39" s="273" t="s">
        <v>1193</v>
      </c>
      <c r="D39" s="273" t="s">
        <v>62</v>
      </c>
      <c r="E39" s="273">
        <v>830318</v>
      </c>
      <c r="F39" s="673" t="s">
        <v>246</v>
      </c>
      <c r="G39" s="669"/>
    </row>
    <row r="40" spans="1:8" s="32" customFormat="1">
      <c r="A40" s="679">
        <v>20</v>
      </c>
      <c r="B40" s="325"/>
      <c r="C40" s="486" t="s">
        <v>527</v>
      </c>
      <c r="D40" s="1074" t="s">
        <v>314</v>
      </c>
      <c r="E40" s="273">
        <v>1000610</v>
      </c>
      <c r="F40" s="673" t="s">
        <v>98</v>
      </c>
    </row>
    <row r="41" spans="1:8" s="32" customFormat="1">
      <c r="A41" s="679">
        <v>21</v>
      </c>
      <c r="B41" s="325"/>
      <c r="C41" s="273" t="s">
        <v>921</v>
      </c>
      <c r="D41" s="273" t="s">
        <v>59</v>
      </c>
      <c r="E41" s="324"/>
      <c r="F41" s="673" t="s">
        <v>246</v>
      </c>
    </row>
    <row r="42" spans="1:8" s="32" customFormat="1">
      <c r="A42" s="679">
        <v>22</v>
      </c>
      <c r="B42" s="325"/>
      <c r="C42" s="670" t="s">
        <v>903</v>
      </c>
      <c r="D42" s="670" t="s">
        <v>68</v>
      </c>
      <c r="E42" s="324">
        <v>1030628</v>
      </c>
      <c r="F42" s="673" t="s">
        <v>98</v>
      </c>
    </row>
    <row r="43" spans="1:8" s="32" customFormat="1">
      <c r="A43" s="679"/>
      <c r="B43" s="325"/>
      <c r="C43" s="670" t="s">
        <v>970</v>
      </c>
      <c r="D43" s="670" t="s">
        <v>59</v>
      </c>
      <c r="E43" s="324">
        <v>800217</v>
      </c>
      <c r="F43" s="673" t="s">
        <v>366</v>
      </c>
    </row>
    <row r="44" spans="1:8" s="32" customFormat="1">
      <c r="A44" s="679"/>
      <c r="B44" s="657"/>
      <c r="C44" s="668" t="s">
        <v>1148</v>
      </c>
      <c r="D44" s="668" t="s">
        <v>163</v>
      </c>
      <c r="E44" s="668"/>
      <c r="F44" s="667"/>
    </row>
    <row r="45" spans="1:8" s="32" customFormat="1">
      <c r="A45" s="679"/>
      <c r="B45" s="657"/>
      <c r="C45" s="668" t="s">
        <v>553</v>
      </c>
      <c r="D45" s="668" t="s">
        <v>84</v>
      </c>
      <c r="E45" s="668"/>
      <c r="F45" s="1708" t="s">
        <v>98</v>
      </c>
    </row>
    <row r="46" spans="1:8" s="32" customFormat="1" ht="15">
      <c r="A46" s="679"/>
      <c r="B46" s="657"/>
      <c r="C46" s="668" t="s">
        <v>510</v>
      </c>
      <c r="D46" s="668" t="s">
        <v>512</v>
      </c>
      <c r="E46" s="668"/>
      <c r="F46" s="667"/>
      <c r="H46" s="1075"/>
    </row>
    <row r="47" spans="1:8" s="32" customFormat="1" ht="15">
      <c r="A47" s="679"/>
      <c r="B47" s="657"/>
      <c r="C47" s="668" t="s">
        <v>1176</v>
      </c>
      <c r="D47" s="668" t="s">
        <v>84</v>
      </c>
      <c r="E47" s="668"/>
      <c r="F47" s="667"/>
      <c r="H47" s="1075"/>
    </row>
    <row r="48" spans="1:8" s="32" customFormat="1" ht="12.75" customHeight="1">
      <c r="A48" s="679"/>
      <c r="B48" s="657"/>
      <c r="C48" s="668" t="s">
        <v>545</v>
      </c>
      <c r="D48" s="668" t="s">
        <v>112</v>
      </c>
      <c r="E48" s="668"/>
      <c r="F48" s="667"/>
    </row>
    <row r="49" spans="1:8" s="32" customFormat="1" ht="12.75" customHeight="1">
      <c r="A49" s="679"/>
      <c r="B49" s="657"/>
      <c r="C49" s="668" t="s">
        <v>1183</v>
      </c>
      <c r="D49" s="668" t="s">
        <v>257</v>
      </c>
      <c r="E49" s="668"/>
      <c r="F49" s="667"/>
    </row>
    <row r="50" spans="1:8" s="32" customFormat="1">
      <c r="A50" s="679"/>
      <c r="B50" s="657"/>
      <c r="C50" s="668" t="s">
        <v>1184</v>
      </c>
      <c r="D50" s="668" t="s">
        <v>59</v>
      </c>
      <c r="E50" s="668"/>
      <c r="F50" s="667"/>
    </row>
    <row r="51" spans="1:8" s="32" customFormat="1">
      <c r="A51" s="679"/>
      <c r="B51" s="657"/>
      <c r="C51" s="668" t="s">
        <v>97</v>
      </c>
      <c r="D51" s="668" t="s">
        <v>501</v>
      </c>
      <c r="E51" s="668"/>
      <c r="F51" s="667"/>
    </row>
    <row r="52" spans="1:8" s="32" customFormat="1" ht="13.5" thickBot="1">
      <c r="A52" s="679"/>
      <c r="B52" s="666"/>
      <c r="C52" s="665" t="s">
        <v>311</v>
      </c>
      <c r="D52" s="665" t="s">
        <v>163</v>
      </c>
      <c r="E52" s="665"/>
      <c r="F52" s="664"/>
    </row>
    <row r="53" spans="1:8" s="32" customFormat="1">
      <c r="B53" s="663"/>
      <c r="C53" s="662" t="s">
        <v>45</v>
      </c>
      <c r="D53" s="662" t="s">
        <v>46</v>
      </c>
      <c r="E53" s="662" t="s">
        <v>388</v>
      </c>
      <c r="G53" s="661" t="s">
        <v>269</v>
      </c>
    </row>
    <row r="54" spans="1:8" s="32" customFormat="1" ht="15">
      <c r="B54" s="660">
        <v>30</v>
      </c>
      <c r="C54" s="659" t="s">
        <v>389</v>
      </c>
      <c r="D54" s="659" t="s">
        <v>221</v>
      </c>
      <c r="E54" s="659">
        <v>860716</v>
      </c>
      <c r="F54" s="669"/>
      <c r="G54" s="326"/>
      <c r="H54" s="326"/>
    </row>
    <row r="55" spans="1:8" s="32" customFormat="1" ht="15">
      <c r="B55" s="658">
        <v>33</v>
      </c>
      <c r="C55" s="656" t="s">
        <v>83</v>
      </c>
      <c r="D55" s="656" t="s">
        <v>84</v>
      </c>
      <c r="E55" s="655">
        <v>930317</v>
      </c>
      <c r="G55" s="326" t="s">
        <v>390</v>
      </c>
      <c r="H55" s="326"/>
    </row>
    <row r="56" spans="1:8" s="32" customFormat="1" ht="15">
      <c r="B56" s="654">
        <v>35</v>
      </c>
      <c r="C56" s="651" t="s">
        <v>74</v>
      </c>
      <c r="D56" s="651" t="s">
        <v>59</v>
      </c>
      <c r="E56" s="324">
        <v>930612</v>
      </c>
      <c r="F56" s="669"/>
    </row>
    <row r="57" spans="1:8" s="32" customFormat="1" ht="15">
      <c r="B57" s="660">
        <v>88</v>
      </c>
      <c r="C57" s="659" t="s">
        <v>67</v>
      </c>
      <c r="D57" s="653" t="s">
        <v>68</v>
      </c>
      <c r="E57" s="324">
        <v>851026</v>
      </c>
      <c r="F57" s="669"/>
    </row>
    <row r="58" spans="1:8" s="32" customFormat="1">
      <c r="B58" s="688"/>
      <c r="C58" s="688"/>
      <c r="D58" s="688"/>
      <c r="E58" s="663"/>
    </row>
    <row r="59" spans="1:8" s="32" customFormat="1"/>
    <row r="60" spans="1:8" s="32" customFormat="1"/>
    <row r="61" spans="1:8" s="32" customFormat="1"/>
    <row r="62" spans="1:8" s="32" customFormat="1" ht="15">
      <c r="B62" s="683"/>
      <c r="C62" s="683"/>
      <c r="D62" s="683"/>
      <c r="E62" s="683"/>
      <c r="F62" s="683"/>
    </row>
    <row r="63" spans="1:8" s="32" customFormat="1" ht="15">
      <c r="B63" s="683"/>
      <c r="C63" s="683"/>
      <c r="D63" s="683"/>
      <c r="E63" s="683"/>
      <c r="F63" s="683"/>
    </row>
    <row r="64" spans="1:8" s="32" customFormat="1" ht="15">
      <c r="B64" s="683"/>
      <c r="C64" s="683"/>
      <c r="D64" s="683"/>
      <c r="E64" s="683"/>
      <c r="F64" s="683"/>
    </row>
    <row r="65" spans="2:6" s="32" customFormat="1" ht="15">
      <c r="B65" s="683"/>
      <c r="C65" s="683"/>
      <c r="D65" s="683"/>
      <c r="E65" s="683"/>
      <c r="F65" s="683"/>
    </row>
    <row r="66" spans="2:6" s="32" customFormat="1" ht="15">
      <c r="B66" s="683"/>
      <c r="C66" s="683"/>
      <c r="D66" s="683"/>
      <c r="E66" s="683"/>
      <c r="F66" s="683"/>
    </row>
    <row r="67" spans="2:6" s="32" customFormat="1" ht="15">
      <c r="B67" s="683"/>
      <c r="C67" s="683"/>
      <c r="D67" s="683"/>
      <c r="E67" s="683"/>
      <c r="F67" s="683"/>
    </row>
    <row r="68" spans="2:6" ht="15">
      <c r="B68" s="683"/>
      <c r="C68" s="683"/>
      <c r="D68" s="683"/>
      <c r="E68" s="683"/>
      <c r="F68" s="683"/>
    </row>
    <row r="69" spans="2:6" ht="15">
      <c r="B69" s="683"/>
      <c r="C69" s="683"/>
      <c r="D69" s="683"/>
      <c r="E69" s="683"/>
      <c r="F69" s="683"/>
    </row>
    <row r="70" spans="2:6" ht="15">
      <c r="B70" s="683"/>
      <c r="C70" s="683"/>
      <c r="D70" s="683"/>
      <c r="E70" s="683"/>
      <c r="F70" s="683"/>
    </row>
    <row r="71" spans="2:6" ht="15">
      <c r="B71" s="683"/>
      <c r="C71" s="683"/>
      <c r="D71" s="683"/>
      <c r="E71" s="683"/>
      <c r="F71" s="683"/>
    </row>
    <row r="72" spans="2:6" ht="15">
      <c r="B72" s="683"/>
      <c r="C72" s="683"/>
      <c r="D72" s="683"/>
      <c r="E72" s="683"/>
      <c r="F72" s="683"/>
    </row>
    <row r="73" spans="2:6" ht="15">
      <c r="B73" s="683"/>
      <c r="C73" s="683"/>
      <c r="D73" s="683"/>
      <c r="E73" s="683"/>
      <c r="F73" s="683"/>
    </row>
    <row r="74" spans="2:6">
      <c r="B74" s="32"/>
      <c r="C74" s="32"/>
      <c r="D74" s="32"/>
      <c r="E74" s="32"/>
      <c r="F74" s="32"/>
    </row>
    <row r="75" spans="2:6">
      <c r="B75" s="32"/>
      <c r="C75" s="32"/>
      <c r="D75" s="32"/>
      <c r="E75" s="32"/>
      <c r="F75" s="32"/>
    </row>
  </sheetData>
  <sheetProtection selectLockedCells="1" selectUnlockedCells="1"/>
  <hyperlinks>
    <hyperlink ref="E9" r:id="rId1" display="mailto:m.ordos@seznam.cz" xr:uid="{12F1CA8B-6F47-44A7-8A7C-64ADA9C0833A}"/>
    <hyperlink ref="E12" r:id="rId2" display="mailto:david.ordy@seznam.cz" xr:uid="{E5381345-505B-4931-BB2C-8A9A255F3489}"/>
  </hyperlinks>
  <pageMargins left="0.78749999999999998" right="0.78749999999999998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</sheetPr>
  <dimension ref="A1:Q40"/>
  <sheetViews>
    <sheetView zoomScale="80" zoomScaleNormal="80" workbookViewId="0">
      <selection activeCell="A10" sqref="A10:C40"/>
    </sheetView>
  </sheetViews>
  <sheetFormatPr defaultRowHeight="18"/>
  <cols>
    <col min="1" max="1" width="9.28515625" style="478" bestFit="1" customWidth="1"/>
    <col min="2" max="2" width="13.42578125" style="461" customWidth="1"/>
    <col min="3" max="3" width="9.140625" style="461"/>
    <col min="4" max="4" width="10.7109375" style="461" bestFit="1" customWidth="1"/>
    <col min="5" max="7" width="9.140625" style="461"/>
    <col min="8" max="8" width="15.7109375" style="461" customWidth="1"/>
    <col min="9" max="9" width="15.5703125" style="461" customWidth="1"/>
    <col min="10" max="16384" width="9.140625" style="461"/>
  </cols>
  <sheetData>
    <row r="1" spans="1:17">
      <c r="D1" s="461" t="s">
        <v>303</v>
      </c>
      <c r="Q1" s="461" t="s">
        <v>987</v>
      </c>
    </row>
    <row r="2" spans="1:17">
      <c r="D2" s="461" t="s">
        <v>304</v>
      </c>
    </row>
    <row r="3" spans="1:17">
      <c r="D3" s="461" t="s">
        <v>305</v>
      </c>
      <c r="N3" s="461" t="s">
        <v>186</v>
      </c>
    </row>
    <row r="9" spans="1:17" ht="18.75" thickBot="1"/>
    <row r="10" spans="1:17">
      <c r="A10" s="1678">
        <v>3</v>
      </c>
      <c r="B10" s="462" t="s">
        <v>306</v>
      </c>
      <c r="C10" s="462" t="s">
        <v>62</v>
      </c>
      <c r="D10" s="463">
        <v>610818</v>
      </c>
      <c r="E10" s="464" t="s">
        <v>246</v>
      </c>
    </row>
    <row r="11" spans="1:17">
      <c r="A11" s="1679">
        <v>5</v>
      </c>
      <c r="B11" s="466" t="s">
        <v>317</v>
      </c>
      <c r="C11" s="466" t="s">
        <v>318</v>
      </c>
      <c r="D11" s="466"/>
      <c r="E11" s="467" t="s">
        <v>98</v>
      </c>
    </row>
    <row r="12" spans="1:17">
      <c r="A12" s="1679">
        <v>7</v>
      </c>
      <c r="B12" s="465" t="s">
        <v>307</v>
      </c>
      <c r="C12" s="465" t="s">
        <v>68</v>
      </c>
      <c r="D12" s="466">
        <v>911210</v>
      </c>
      <c r="E12" s="467" t="s">
        <v>246</v>
      </c>
    </row>
    <row r="13" spans="1:17">
      <c r="A13" s="1679">
        <v>13</v>
      </c>
      <c r="B13" s="465" t="s">
        <v>213</v>
      </c>
      <c r="C13" s="465" t="s">
        <v>99</v>
      </c>
      <c r="D13" s="466">
        <v>780408</v>
      </c>
      <c r="E13" s="467" t="s">
        <v>246</v>
      </c>
    </row>
    <row r="14" spans="1:17">
      <c r="A14" s="1679">
        <v>20</v>
      </c>
      <c r="B14" s="465" t="s">
        <v>316</v>
      </c>
      <c r="C14" s="465" t="s">
        <v>84</v>
      </c>
      <c r="D14" s="466">
        <v>820524</v>
      </c>
      <c r="E14" s="467" t="s">
        <v>246</v>
      </c>
    </row>
    <row r="15" spans="1:17">
      <c r="A15" s="1679">
        <v>26</v>
      </c>
      <c r="B15" s="465" t="s">
        <v>308</v>
      </c>
      <c r="C15" s="465" t="s">
        <v>309</v>
      </c>
      <c r="D15" s="466"/>
      <c r="E15" s="467" t="s">
        <v>98</v>
      </c>
    </row>
    <row r="16" spans="1:17">
      <c r="A16" s="1679">
        <v>33</v>
      </c>
      <c r="B16" s="465" t="s">
        <v>310</v>
      </c>
      <c r="C16" s="465" t="s">
        <v>125</v>
      </c>
      <c r="D16" s="466">
        <v>851130</v>
      </c>
      <c r="E16" s="467" t="s">
        <v>246</v>
      </c>
    </row>
    <row r="17" spans="1:5" ht="3" customHeight="1">
      <c r="A17" s="1679"/>
      <c r="B17" s="1799" t="s">
        <v>97</v>
      </c>
      <c r="C17" s="1799" t="s">
        <v>84</v>
      </c>
      <c r="D17" s="466"/>
      <c r="E17" s="467" t="s">
        <v>57</v>
      </c>
    </row>
    <row r="18" spans="1:5">
      <c r="A18" s="1679">
        <v>73</v>
      </c>
      <c r="B18" s="465" t="s">
        <v>312</v>
      </c>
      <c r="C18" s="465" t="s">
        <v>62</v>
      </c>
      <c r="D18" s="466">
        <v>911209</v>
      </c>
      <c r="E18" s="467" t="s">
        <v>246</v>
      </c>
    </row>
    <row r="19" spans="1:5">
      <c r="A19" s="1679">
        <v>91</v>
      </c>
      <c r="B19" s="465" t="s">
        <v>214</v>
      </c>
      <c r="C19" s="465" t="s">
        <v>99</v>
      </c>
      <c r="D19" s="466"/>
      <c r="E19" s="467" t="s">
        <v>128</v>
      </c>
    </row>
    <row r="20" spans="1:5">
      <c r="A20" s="1679">
        <v>93</v>
      </c>
      <c r="B20" s="465" t="s">
        <v>315</v>
      </c>
      <c r="C20" s="465" t="s">
        <v>59</v>
      </c>
      <c r="D20" s="466"/>
      <c r="E20" s="467" t="s">
        <v>98</v>
      </c>
    </row>
    <row r="21" spans="1:5">
      <c r="A21" s="1679"/>
      <c r="B21" s="466" t="s">
        <v>313</v>
      </c>
      <c r="C21" s="466" t="s">
        <v>314</v>
      </c>
      <c r="D21" s="466"/>
      <c r="E21" s="467" t="s">
        <v>1020</v>
      </c>
    </row>
    <row r="22" spans="1:5">
      <c r="A22" s="1680"/>
      <c r="B22" s="461" t="s">
        <v>253</v>
      </c>
      <c r="C22" s="461" t="s">
        <v>68</v>
      </c>
      <c r="D22" s="466"/>
      <c r="E22" s="466" t="s">
        <v>1079</v>
      </c>
    </row>
    <row r="23" spans="1:5">
      <c r="A23" s="1680"/>
      <c r="B23" s="466" t="s">
        <v>266</v>
      </c>
      <c r="C23" s="466" t="s">
        <v>95</v>
      </c>
      <c r="D23" s="466"/>
      <c r="E23" s="466" t="s">
        <v>1020</v>
      </c>
    </row>
    <row r="24" spans="1:5" ht="18.75" thickBot="1">
      <c r="A24" s="1681"/>
      <c r="B24" s="468" t="s">
        <v>1047</v>
      </c>
      <c r="C24" s="468" t="s">
        <v>95</v>
      </c>
      <c r="D24" s="468"/>
      <c r="E24" s="469"/>
    </row>
    <row r="25" spans="1:5">
      <c r="A25" s="1682"/>
      <c r="B25" s="470" t="s">
        <v>1064</v>
      </c>
      <c r="C25" s="470" t="s">
        <v>1063</v>
      </c>
    </row>
    <row r="26" spans="1:5">
      <c r="A26" s="1682"/>
      <c r="B26" s="470" t="s">
        <v>419</v>
      </c>
      <c r="C26" s="470" t="s">
        <v>99</v>
      </c>
    </row>
    <row r="27" spans="1:5">
      <c r="A27" s="1682"/>
      <c r="B27" s="470" t="s">
        <v>1066</v>
      </c>
      <c r="C27" s="470" t="s">
        <v>59</v>
      </c>
    </row>
    <row r="28" spans="1:5">
      <c r="B28" s="470" t="s">
        <v>207</v>
      </c>
      <c r="C28" s="470" t="s">
        <v>93</v>
      </c>
      <c r="E28" s="461" t="s">
        <v>128</v>
      </c>
    </row>
    <row r="29" spans="1:5">
      <c r="B29" s="470" t="s">
        <v>1088</v>
      </c>
      <c r="C29" s="470"/>
      <c r="E29" s="461" t="s">
        <v>98</v>
      </c>
    </row>
    <row r="30" spans="1:5">
      <c r="B30" s="461" t="s">
        <v>860</v>
      </c>
      <c r="C30" s="461" t="s">
        <v>163</v>
      </c>
      <c r="E30" s="461" t="s">
        <v>1020</v>
      </c>
    </row>
    <row r="31" spans="1:5">
      <c r="B31" s="461" t="s">
        <v>319</v>
      </c>
      <c r="C31" s="461" t="s">
        <v>320</v>
      </c>
      <c r="E31" s="461" t="s">
        <v>128</v>
      </c>
    </row>
    <row r="32" spans="1:5">
      <c r="B32" s="461" t="s">
        <v>319</v>
      </c>
      <c r="C32" s="461" t="s">
        <v>99</v>
      </c>
      <c r="E32" s="461" t="s">
        <v>129</v>
      </c>
    </row>
    <row r="33" spans="2:5">
      <c r="B33" s="461" t="s">
        <v>656</v>
      </c>
      <c r="C33" s="461" t="s">
        <v>856</v>
      </c>
      <c r="E33" s="461" t="s">
        <v>129</v>
      </c>
    </row>
    <row r="34" spans="2:5">
      <c r="B34" s="461" t="s">
        <v>149</v>
      </c>
      <c r="C34" s="461" t="s">
        <v>125</v>
      </c>
    </row>
    <row r="35" spans="2:5">
      <c r="B35" s="461" t="s">
        <v>572</v>
      </c>
      <c r="C35" s="461" t="s">
        <v>262</v>
      </c>
    </row>
    <row r="36" spans="2:5">
      <c r="B36" s="461" t="s">
        <v>1202</v>
      </c>
      <c r="C36" s="461" t="s">
        <v>71</v>
      </c>
    </row>
    <row r="37" spans="2:5">
      <c r="B37" s="461" t="s">
        <v>167</v>
      </c>
      <c r="C37" s="461" t="s">
        <v>90</v>
      </c>
    </row>
    <row r="38" spans="2:5">
      <c r="B38" s="461" t="s">
        <v>453</v>
      </c>
      <c r="C38" s="461" t="s">
        <v>99</v>
      </c>
    </row>
    <row r="39" spans="2:5">
      <c r="B39" s="461" t="s">
        <v>923</v>
      </c>
      <c r="C39" s="461" t="s">
        <v>206</v>
      </c>
    </row>
    <row r="40" spans="2:5">
      <c r="B40" s="461" t="s">
        <v>575</v>
      </c>
      <c r="C40" s="461" t="s">
        <v>99</v>
      </c>
    </row>
  </sheetData>
  <sheetProtection selectLockedCells="1" selectUnlockedCells="1"/>
  <sortState xmlns:xlrd2="http://schemas.microsoft.com/office/spreadsheetml/2017/richdata2" ref="A11:E30">
    <sortCondition ref="A10:A30"/>
  </sortState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R51"/>
  <sheetViews>
    <sheetView workbookViewId="0">
      <selection activeCell="B18" sqref="B18:D37"/>
    </sheetView>
  </sheetViews>
  <sheetFormatPr defaultRowHeight="12.75"/>
  <cols>
    <col min="2" max="2" width="9.140625" style="29"/>
    <col min="3" max="3" width="9.7109375" customWidth="1"/>
    <col min="5" max="5" width="10.85546875" bestFit="1" customWidth="1"/>
    <col min="6" max="6" width="12.140625" customWidth="1"/>
    <col min="7" max="8" width="15.140625" customWidth="1"/>
    <col min="9" max="9" width="11.5703125" customWidth="1"/>
    <col min="12" max="12" width="12.28515625" customWidth="1"/>
  </cols>
  <sheetData>
    <row r="1" spans="2:12" ht="18">
      <c r="B1" s="697" t="s">
        <v>1019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</row>
    <row r="3" spans="2:12" ht="15">
      <c r="B3" s="1174" t="s">
        <v>230</v>
      </c>
      <c r="C3" s="1174"/>
      <c r="D3" s="1174"/>
      <c r="E3" s="1174"/>
      <c r="F3" s="696"/>
      <c r="G3" s="1174" t="s">
        <v>231</v>
      </c>
      <c r="H3" s="1174"/>
      <c r="I3" s="696"/>
      <c r="J3" s="696"/>
      <c r="K3" s="696"/>
      <c r="L3" s="696"/>
    </row>
    <row r="4" spans="2:12" ht="18">
      <c r="B4" s="1175" t="s">
        <v>730</v>
      </c>
      <c r="C4" s="1175"/>
      <c r="D4" s="1175"/>
      <c r="E4" s="1175"/>
      <c r="F4" s="698"/>
      <c r="G4" s="1175" t="s">
        <v>731</v>
      </c>
      <c r="H4" s="1175"/>
      <c r="I4" s="696"/>
      <c r="J4" s="696"/>
      <c r="K4" s="696"/>
      <c r="L4" s="696"/>
    </row>
    <row r="5" spans="2:12" ht="15">
      <c r="B5" s="698"/>
      <c r="C5" s="698"/>
      <c r="D5" s="698"/>
      <c r="E5" s="698"/>
      <c r="F5" s="698"/>
      <c r="G5" s="698"/>
      <c r="H5" s="698"/>
      <c r="I5" s="696"/>
      <c r="J5" s="696"/>
      <c r="K5" s="696"/>
      <c r="L5" s="696"/>
    </row>
    <row r="6" spans="2:12" ht="15">
      <c r="B6" s="699" t="s">
        <v>233</v>
      </c>
      <c r="C6" s="698"/>
      <c r="D6" s="698"/>
      <c r="E6" s="698"/>
      <c r="F6" s="698"/>
      <c r="G6" s="698"/>
      <c r="H6" s="698"/>
      <c r="I6" s="696"/>
      <c r="J6" s="696"/>
      <c r="K6" s="696"/>
      <c r="L6" s="696"/>
    </row>
    <row r="7" spans="2:12" ht="15">
      <c r="B7" s="1170" t="s">
        <v>234</v>
      </c>
      <c r="C7" s="1170"/>
      <c r="D7" s="1170"/>
      <c r="E7" s="1170"/>
      <c r="F7" s="698"/>
      <c r="G7" s="698"/>
      <c r="H7" s="698"/>
      <c r="I7" s="696"/>
      <c r="J7" s="696"/>
      <c r="K7" s="696"/>
      <c r="L7" s="696"/>
    </row>
    <row r="8" spans="2:12" ht="15">
      <c r="B8" s="694" t="s">
        <v>45</v>
      </c>
      <c r="C8" s="694"/>
      <c r="D8" s="694" t="s">
        <v>46</v>
      </c>
      <c r="E8" s="694" t="s">
        <v>235</v>
      </c>
      <c r="F8" s="694"/>
      <c r="G8" s="694" t="s">
        <v>236</v>
      </c>
      <c r="H8" s="694"/>
      <c r="I8" s="696"/>
      <c r="J8" s="696"/>
      <c r="K8" s="696"/>
      <c r="L8" s="696"/>
    </row>
    <row r="9" spans="2:12" ht="15">
      <c r="B9" s="695" t="s">
        <v>228</v>
      </c>
      <c r="C9" s="695"/>
      <c r="D9" s="695" t="s">
        <v>136</v>
      </c>
      <c r="E9" s="1172" t="s">
        <v>808</v>
      </c>
      <c r="F9" s="1171"/>
      <c r="G9" s="695">
        <v>605110269</v>
      </c>
      <c r="H9" s="695"/>
      <c r="I9" s="696"/>
      <c r="J9" s="696"/>
      <c r="K9" s="696"/>
      <c r="L9" s="698"/>
    </row>
    <row r="10" spans="2:12" ht="15">
      <c r="B10" s="1170" t="s">
        <v>239</v>
      </c>
      <c r="C10" s="1170"/>
      <c r="D10" s="1170"/>
      <c r="E10" s="1170"/>
      <c r="F10" s="698"/>
      <c r="G10" s="698"/>
      <c r="H10" s="698"/>
      <c r="I10" s="696"/>
      <c r="J10" s="696"/>
      <c r="K10" s="696"/>
      <c r="L10" s="696"/>
    </row>
    <row r="11" spans="2:12" ht="15">
      <c r="B11" s="694" t="s">
        <v>45</v>
      </c>
      <c r="C11" s="694"/>
      <c r="D11" s="694" t="s">
        <v>46</v>
      </c>
      <c r="E11" s="694" t="s">
        <v>235</v>
      </c>
      <c r="F11" s="694"/>
      <c r="G11" s="694" t="s">
        <v>236</v>
      </c>
      <c r="H11" s="694"/>
      <c r="I11" s="696"/>
      <c r="J11" s="696"/>
      <c r="K11" s="696"/>
      <c r="L11" s="696"/>
    </row>
    <row r="12" spans="2:12" ht="15">
      <c r="B12" s="695" t="s">
        <v>338</v>
      </c>
      <c r="C12" s="695"/>
      <c r="D12" s="695" t="s">
        <v>93</v>
      </c>
      <c r="E12" s="1171" t="s">
        <v>339</v>
      </c>
      <c r="F12" s="1171"/>
      <c r="G12" s="695">
        <v>702210677</v>
      </c>
      <c r="H12" s="695"/>
      <c r="I12" s="696"/>
      <c r="J12" s="696"/>
      <c r="K12" s="696"/>
      <c r="L12" s="696"/>
    </row>
    <row r="13" spans="2:12" ht="15">
      <c r="B13" s="695" t="s">
        <v>732</v>
      </c>
      <c r="C13" s="695"/>
      <c r="D13" s="721" t="s">
        <v>59</v>
      </c>
      <c r="E13" s="1172" t="s">
        <v>733</v>
      </c>
      <c r="F13" s="1173"/>
      <c r="G13" s="695">
        <v>776068539</v>
      </c>
      <c r="H13" s="695"/>
      <c r="I13" s="696"/>
      <c r="J13" s="696"/>
      <c r="K13" s="696"/>
      <c r="L13" s="696"/>
    </row>
    <row r="14" spans="2:12" ht="15">
      <c r="B14" s="698"/>
      <c r="C14" s="698"/>
      <c r="D14" s="698"/>
      <c r="E14" s="698"/>
      <c r="F14" s="698"/>
      <c r="G14" s="698"/>
      <c r="H14" s="698"/>
      <c r="I14" s="696"/>
      <c r="J14" s="696"/>
      <c r="K14" s="696"/>
      <c r="L14" s="696"/>
    </row>
    <row r="15" spans="2:12" ht="15">
      <c r="B15" s="699" t="s">
        <v>242</v>
      </c>
      <c r="C15" s="698"/>
      <c r="D15" s="698"/>
      <c r="E15" s="698"/>
      <c r="F15" s="698"/>
      <c r="G15" s="698"/>
      <c r="H15" s="698"/>
      <c r="I15" s="696"/>
      <c r="J15" s="696"/>
      <c r="K15" s="696"/>
      <c r="L15" s="696"/>
    </row>
    <row r="16" spans="2:12" ht="15.75" thickBot="1">
      <c r="B16" s="1170" t="s">
        <v>325</v>
      </c>
      <c r="C16" s="1170"/>
      <c r="D16" s="1170"/>
      <c r="E16" s="1170"/>
      <c r="F16" s="698"/>
      <c r="G16" s="698"/>
      <c r="H16" s="698"/>
      <c r="I16" s="696"/>
      <c r="J16" s="696"/>
      <c r="K16" s="696"/>
      <c r="L16" s="696"/>
    </row>
    <row r="17" spans="1:18" ht="15.75" thickBot="1">
      <c r="A17" s="696"/>
      <c r="B17" s="729" t="s">
        <v>244</v>
      </c>
      <c r="C17" s="730" t="s">
        <v>45</v>
      </c>
      <c r="D17" s="730" t="s">
        <v>46</v>
      </c>
      <c r="E17" s="730" t="s">
        <v>360</v>
      </c>
      <c r="F17" s="731"/>
      <c r="G17" s="712"/>
      <c r="H17" s="700"/>
      <c r="I17" s="696"/>
      <c r="J17" s="696"/>
      <c r="K17" s="696"/>
      <c r="L17" s="696"/>
      <c r="M17" s="696"/>
      <c r="N17" s="696"/>
      <c r="O17" s="696"/>
      <c r="P17" s="696"/>
      <c r="Q17" s="696"/>
      <c r="R17" s="696"/>
    </row>
    <row r="18" spans="1:18" ht="15">
      <c r="A18" s="737"/>
      <c r="B18" s="847">
        <v>2</v>
      </c>
      <c r="C18" s="745" t="s">
        <v>340</v>
      </c>
      <c r="D18" s="745" t="s">
        <v>321</v>
      </c>
      <c r="E18" s="746">
        <v>690105</v>
      </c>
      <c r="F18" s="763" t="s">
        <v>246</v>
      </c>
      <c r="G18" s="713"/>
      <c r="H18" s="701"/>
      <c r="I18" s="696"/>
      <c r="J18" s="696"/>
      <c r="K18" s="696"/>
      <c r="L18" s="696"/>
      <c r="M18" s="696"/>
      <c r="N18" s="696"/>
      <c r="O18" s="696"/>
      <c r="P18" s="696"/>
      <c r="Q18" s="696"/>
      <c r="R18" s="696"/>
    </row>
    <row r="19" spans="1:18" ht="15">
      <c r="A19" s="737"/>
      <c r="B19" s="727">
        <v>8</v>
      </c>
      <c r="C19" s="747" t="s">
        <v>338</v>
      </c>
      <c r="D19" s="747" t="s">
        <v>93</v>
      </c>
      <c r="E19" s="748">
        <v>750519</v>
      </c>
      <c r="F19" s="741" t="s">
        <v>246</v>
      </c>
      <c r="G19" s="713"/>
      <c r="H19" s="701"/>
      <c r="I19" s="708"/>
      <c r="J19" s="709"/>
      <c r="K19" s="709"/>
      <c r="L19" s="710"/>
      <c r="M19" s="711"/>
      <c r="N19" s="696"/>
      <c r="O19" s="696"/>
      <c r="P19" s="696"/>
      <c r="Q19" s="696"/>
      <c r="R19" s="696"/>
    </row>
    <row r="20" spans="1:18" ht="15">
      <c r="A20" s="737"/>
      <c r="B20" s="727">
        <v>9</v>
      </c>
      <c r="C20" s="747" t="s">
        <v>341</v>
      </c>
      <c r="D20" s="747" t="s">
        <v>342</v>
      </c>
      <c r="E20" s="748">
        <v>690822</v>
      </c>
      <c r="F20" s="741" t="s">
        <v>246</v>
      </c>
      <c r="G20" s="713"/>
      <c r="H20" s="701"/>
      <c r="I20" s="696"/>
      <c r="J20" s="696"/>
      <c r="K20" s="696"/>
      <c r="L20" s="696"/>
      <c r="M20" s="696"/>
      <c r="N20" s="696"/>
      <c r="O20" s="696"/>
      <c r="P20" s="696"/>
      <c r="Q20" s="696"/>
      <c r="R20" s="696"/>
    </row>
    <row r="21" spans="1:18" ht="15">
      <c r="A21" s="738"/>
      <c r="B21" s="727">
        <v>30</v>
      </c>
      <c r="C21" s="747" t="s">
        <v>343</v>
      </c>
      <c r="D21" s="747" t="s">
        <v>59</v>
      </c>
      <c r="E21" s="748">
        <v>800806</v>
      </c>
      <c r="F21" s="741" t="s">
        <v>246</v>
      </c>
      <c r="G21" s="713"/>
      <c r="H21" s="696"/>
      <c r="I21" s="756"/>
      <c r="J21" s="696"/>
      <c r="K21" s="696"/>
      <c r="L21" s="696"/>
      <c r="M21" s="696"/>
      <c r="N21" s="696"/>
      <c r="O21" s="696"/>
      <c r="P21" s="696"/>
      <c r="Q21" s="696"/>
      <c r="R21" s="696"/>
    </row>
    <row r="22" spans="1:18" ht="15">
      <c r="A22" s="696"/>
      <c r="B22" s="733">
        <v>93</v>
      </c>
      <c r="C22" s="732" t="s">
        <v>349</v>
      </c>
      <c r="D22" s="732" t="s">
        <v>318</v>
      </c>
      <c r="E22" s="748">
        <v>931006</v>
      </c>
      <c r="F22" s="741" t="s">
        <v>1020</v>
      </c>
      <c r="G22" s="713"/>
      <c r="H22" s="696"/>
      <c r="I22" s="756"/>
      <c r="J22" s="696"/>
      <c r="K22" s="696"/>
      <c r="L22" s="696"/>
      <c r="M22" s="696"/>
      <c r="N22" s="696"/>
      <c r="O22" s="696"/>
      <c r="P22" s="696"/>
      <c r="Q22" s="696"/>
      <c r="R22" s="696"/>
    </row>
    <row r="23" spans="1:18" ht="15">
      <c r="A23" s="711"/>
      <c r="B23" s="727">
        <v>66</v>
      </c>
      <c r="C23" s="732" t="s">
        <v>228</v>
      </c>
      <c r="D23" s="732" t="s">
        <v>136</v>
      </c>
      <c r="E23" s="748">
        <v>621205</v>
      </c>
      <c r="F23" s="741" t="s">
        <v>246</v>
      </c>
      <c r="G23" s="713"/>
      <c r="H23" s="696"/>
      <c r="I23" s="696"/>
      <c r="J23" s="696"/>
      <c r="K23" s="696"/>
      <c r="L23" s="696"/>
      <c r="M23" s="696"/>
      <c r="N23" s="696"/>
      <c r="O23" s="696"/>
      <c r="P23" s="696"/>
      <c r="Q23" s="696"/>
      <c r="R23" s="696"/>
    </row>
    <row r="24" spans="1:18" ht="15">
      <c r="A24" s="711"/>
      <c r="B24" s="727">
        <v>6</v>
      </c>
      <c r="C24" s="749" t="s">
        <v>344</v>
      </c>
      <c r="D24" s="749" t="s">
        <v>323</v>
      </c>
      <c r="E24" s="750">
        <v>750527</v>
      </c>
      <c r="F24" s="764" t="s">
        <v>246</v>
      </c>
      <c r="G24" s="713"/>
      <c r="H24" s="696"/>
      <c r="I24" s="696"/>
      <c r="J24" s="696"/>
      <c r="K24" s="696"/>
      <c r="L24" s="696"/>
      <c r="M24" s="711"/>
      <c r="N24" s="696"/>
      <c r="O24" s="696"/>
      <c r="P24" s="696"/>
      <c r="Q24" s="696"/>
      <c r="R24" s="696"/>
    </row>
    <row r="25" spans="1:18" ht="15">
      <c r="A25" s="737"/>
      <c r="B25" s="846">
        <v>24</v>
      </c>
      <c r="C25" s="751" t="s">
        <v>266</v>
      </c>
      <c r="D25" s="751" t="s">
        <v>95</v>
      </c>
      <c r="E25" s="752">
        <v>890517</v>
      </c>
      <c r="F25" s="741" t="s">
        <v>1020</v>
      </c>
      <c r="G25" s="713"/>
      <c r="H25" s="708"/>
      <c r="I25" s="709"/>
      <c r="J25" s="709"/>
      <c r="K25" s="710"/>
      <c r="L25" s="711"/>
      <c r="M25" s="696"/>
      <c r="N25" s="696"/>
      <c r="O25" s="696"/>
      <c r="P25" s="696"/>
      <c r="Q25" s="696"/>
      <c r="R25" s="696"/>
    </row>
    <row r="26" spans="1:18" ht="15">
      <c r="A26" s="711"/>
      <c r="B26" s="727">
        <v>23</v>
      </c>
      <c r="C26" s="732" t="s">
        <v>345</v>
      </c>
      <c r="D26" s="732" t="s">
        <v>110</v>
      </c>
      <c r="E26" s="740">
        <v>820714</v>
      </c>
      <c r="F26" s="741" t="s">
        <v>246</v>
      </c>
      <c r="G26" s="713"/>
      <c r="H26" s="708"/>
      <c r="I26" s="709"/>
      <c r="J26" s="709"/>
      <c r="K26" s="710"/>
      <c r="L26" s="711"/>
      <c r="M26" s="696"/>
      <c r="N26" s="696"/>
      <c r="O26" s="735"/>
      <c r="P26" s="735"/>
      <c r="Q26" s="736"/>
      <c r="R26" s="734"/>
    </row>
    <row r="27" spans="1:18" ht="15">
      <c r="A27" s="711"/>
      <c r="B27" s="733">
        <v>39</v>
      </c>
      <c r="C27" s="732" t="s">
        <v>346</v>
      </c>
      <c r="D27" s="732" t="s">
        <v>123</v>
      </c>
      <c r="E27" s="748">
        <v>660908</v>
      </c>
      <c r="F27" s="741" t="s">
        <v>246</v>
      </c>
      <c r="G27" s="713"/>
      <c r="H27" s="708"/>
      <c r="I27" s="696"/>
      <c r="J27" s="696"/>
      <c r="K27" s="710"/>
      <c r="L27" s="711"/>
      <c r="M27" s="696"/>
      <c r="N27" s="696"/>
      <c r="O27" s="696"/>
      <c r="P27" s="696"/>
      <c r="Q27" s="696"/>
      <c r="R27" s="696"/>
    </row>
    <row r="28" spans="1:18" ht="15">
      <c r="A28" s="696"/>
      <c r="B28" s="727">
        <v>88</v>
      </c>
      <c r="C28" s="747" t="s">
        <v>350</v>
      </c>
      <c r="D28" s="747" t="s">
        <v>62</v>
      </c>
      <c r="E28" s="748">
        <v>900114</v>
      </c>
      <c r="F28" s="741" t="s">
        <v>246</v>
      </c>
      <c r="G28" s="713"/>
      <c r="H28" s="708"/>
      <c r="I28" s="709"/>
      <c r="J28" s="709"/>
      <c r="K28" s="710"/>
      <c r="L28" s="711"/>
      <c r="M28" s="696"/>
      <c r="N28" s="696"/>
      <c r="O28" s="696"/>
      <c r="P28" s="696"/>
      <c r="Q28" s="696"/>
      <c r="R28" s="696"/>
    </row>
    <row r="29" spans="1:18" ht="15">
      <c r="A29" s="696"/>
      <c r="B29" s="727">
        <v>27</v>
      </c>
      <c r="C29" s="747" t="s">
        <v>734</v>
      </c>
      <c r="D29" s="747" t="s">
        <v>342</v>
      </c>
      <c r="E29" s="748">
        <v>661227</v>
      </c>
      <c r="F29" s="741" t="s">
        <v>246</v>
      </c>
      <c r="G29" s="713"/>
      <c r="H29" s="708"/>
      <c r="I29" s="757"/>
      <c r="J29" s="757"/>
      <c r="K29" s="758"/>
      <c r="L29" s="711"/>
      <c r="M29" s="696"/>
      <c r="N29" s="696"/>
      <c r="O29" s="696"/>
      <c r="P29" s="696"/>
      <c r="Q29" s="696"/>
      <c r="R29" s="696"/>
    </row>
    <row r="30" spans="1:18" ht="15">
      <c r="A30" s="711"/>
      <c r="B30" s="733"/>
      <c r="C30" s="749" t="s">
        <v>264</v>
      </c>
      <c r="D30" s="749" t="s">
        <v>99</v>
      </c>
      <c r="E30" s="750">
        <v>861121</v>
      </c>
      <c r="F30" s="764" t="s">
        <v>1020</v>
      </c>
      <c r="G30" s="713"/>
      <c r="H30" s="708"/>
      <c r="I30" s="709"/>
      <c r="J30" s="709"/>
      <c r="K30" s="710"/>
      <c r="L30" s="711"/>
      <c r="M30" s="696"/>
      <c r="N30" s="696"/>
      <c r="O30" s="696"/>
      <c r="P30" s="696"/>
      <c r="Q30" s="696"/>
      <c r="R30" s="696"/>
    </row>
    <row r="31" spans="1:18" ht="15">
      <c r="A31" s="696"/>
      <c r="B31" s="733"/>
      <c r="C31" s="749" t="s">
        <v>735</v>
      </c>
      <c r="D31" s="749" t="s">
        <v>90</v>
      </c>
      <c r="E31" s="750">
        <v>791025</v>
      </c>
      <c r="F31" s="764" t="s">
        <v>1020</v>
      </c>
      <c r="G31" s="713"/>
      <c r="H31" s="698"/>
      <c r="I31" s="725"/>
      <c r="J31" s="725"/>
      <c r="K31" s="710"/>
      <c r="L31" s="711"/>
      <c r="M31" s="696"/>
      <c r="N31" s="696"/>
      <c r="O31" s="696"/>
      <c r="P31" s="696"/>
      <c r="Q31" s="696"/>
      <c r="R31" s="696"/>
    </row>
    <row r="32" spans="1:18" ht="15">
      <c r="A32" s="711"/>
      <c r="B32" s="727"/>
      <c r="C32" s="747" t="s">
        <v>347</v>
      </c>
      <c r="D32" s="747" t="s">
        <v>348</v>
      </c>
      <c r="E32" s="748">
        <v>790116</v>
      </c>
      <c r="F32" s="741" t="s">
        <v>246</v>
      </c>
      <c r="G32" s="713"/>
      <c r="H32" s="696"/>
      <c r="I32" s="709"/>
      <c r="J32" s="709"/>
      <c r="K32" s="710"/>
      <c r="L32" s="711"/>
      <c r="M32" s="696"/>
      <c r="N32" s="696"/>
      <c r="O32" s="696"/>
      <c r="P32" s="696"/>
      <c r="Q32" s="696"/>
      <c r="R32" s="696"/>
    </row>
    <row r="33" spans="1:13" ht="15">
      <c r="A33" s="696"/>
      <c r="B33" s="742"/>
      <c r="C33" s="732" t="s">
        <v>352</v>
      </c>
      <c r="D33" s="732" t="s">
        <v>97</v>
      </c>
      <c r="E33" s="748">
        <v>830705</v>
      </c>
      <c r="F33" s="741" t="s">
        <v>246</v>
      </c>
      <c r="G33" s="696"/>
      <c r="H33" s="759"/>
      <c r="I33" s="725"/>
      <c r="J33" s="725"/>
      <c r="K33" s="710"/>
      <c r="L33" s="711"/>
      <c r="M33" s="711"/>
    </row>
    <row r="34" spans="1:13" ht="15">
      <c r="A34" s="696"/>
      <c r="B34" s="722"/>
      <c r="C34" s="732" t="s">
        <v>349</v>
      </c>
      <c r="D34" s="732" t="s">
        <v>62</v>
      </c>
      <c r="E34" s="748">
        <v>840509</v>
      </c>
      <c r="F34" s="741" t="s">
        <v>1020</v>
      </c>
      <c r="G34" s="696"/>
      <c r="H34" s="760"/>
      <c r="I34" s="725"/>
      <c r="J34" s="725"/>
      <c r="K34" s="710"/>
      <c r="L34" s="711"/>
      <c r="M34" s="711"/>
    </row>
    <row r="35" spans="1:13" ht="15">
      <c r="A35" s="696"/>
      <c r="B35" s="743"/>
      <c r="C35" s="1767" t="s">
        <v>167</v>
      </c>
      <c r="D35" s="1767" t="s">
        <v>247</v>
      </c>
      <c r="E35" s="748"/>
      <c r="F35" s="1768" t="s">
        <v>129</v>
      </c>
      <c r="G35" s="696"/>
      <c r="H35" s="708"/>
      <c r="I35" s="725"/>
      <c r="J35" s="725"/>
      <c r="K35" s="710"/>
      <c r="L35" s="711"/>
      <c r="M35" s="711"/>
    </row>
    <row r="36" spans="1:13" ht="15">
      <c r="A36" s="711"/>
      <c r="B36" s="727"/>
      <c r="C36" s="313" t="s">
        <v>1310</v>
      </c>
      <c r="D36" s="313" t="s">
        <v>1260</v>
      </c>
      <c r="E36" s="748">
        <v>1020509</v>
      </c>
      <c r="F36" s="1877" t="s">
        <v>1020</v>
      </c>
      <c r="G36" s="696"/>
      <c r="H36" s="698"/>
      <c r="I36" s="725"/>
      <c r="J36" s="725"/>
      <c r="K36" s="761"/>
      <c r="L36" s="711"/>
      <c r="M36" s="711"/>
    </row>
    <row r="37" spans="1:13" ht="15">
      <c r="A37" s="696"/>
      <c r="B37" s="742"/>
      <c r="C37" s="1890" t="s">
        <v>635</v>
      </c>
      <c r="D37" s="1890" t="s">
        <v>147</v>
      </c>
      <c r="E37" s="704"/>
      <c r="F37" s="766"/>
      <c r="G37" s="713"/>
      <c r="H37" s="759"/>
      <c r="I37" s="709"/>
      <c r="J37" s="709"/>
      <c r="K37" s="710"/>
      <c r="L37" s="711"/>
      <c r="M37" s="711"/>
    </row>
    <row r="38" spans="1:13" ht="15">
      <c r="A38" s="696"/>
      <c r="B38" s="765"/>
      <c r="C38" s="911"/>
      <c r="D38" s="911"/>
      <c r="E38" s="704"/>
      <c r="F38" s="766"/>
      <c r="G38" s="713"/>
      <c r="H38" s="696"/>
      <c r="I38" s="709"/>
      <c r="J38" s="709"/>
      <c r="K38" s="710"/>
      <c r="L38" s="711"/>
      <c r="M38" s="711"/>
    </row>
    <row r="39" spans="1:13" ht="15">
      <c r="A39" s="696"/>
      <c r="B39" s="727"/>
      <c r="C39" s="848"/>
      <c r="D39" s="848"/>
      <c r="E39" s="748"/>
      <c r="F39" s="723"/>
      <c r="G39" s="713"/>
      <c r="H39" s="696"/>
      <c r="I39" s="725"/>
      <c r="J39" s="725"/>
      <c r="K39" s="710"/>
      <c r="L39" s="711"/>
      <c r="M39" s="711"/>
    </row>
    <row r="40" spans="1:13" ht="15">
      <c r="A40" s="696"/>
      <c r="B40" s="722"/>
      <c r="C40" s="732"/>
      <c r="D40" s="732"/>
      <c r="E40" s="748"/>
      <c r="F40" s="723"/>
      <c r="G40" s="711"/>
      <c r="H40" s="696"/>
      <c r="I40" s="725"/>
      <c r="J40" s="725"/>
      <c r="K40" s="710"/>
      <c r="L40" s="711"/>
      <c r="M40" s="696"/>
    </row>
    <row r="41" spans="1:13" ht="15">
      <c r="A41" s="696"/>
      <c r="B41" s="742"/>
      <c r="C41" s="732"/>
      <c r="D41" s="732"/>
      <c r="E41" s="748"/>
      <c r="F41" s="723"/>
      <c r="G41" s="696"/>
      <c r="H41" s="698"/>
      <c r="I41" s="725"/>
      <c r="J41" s="725"/>
      <c r="K41" s="710"/>
      <c r="L41" s="728"/>
      <c r="M41" s="696"/>
    </row>
    <row r="42" spans="1:13" ht="16.5" thickBot="1">
      <c r="A42" s="696"/>
      <c r="B42" s="744"/>
      <c r="C42" s="753"/>
      <c r="D42" s="754"/>
      <c r="E42" s="755"/>
      <c r="F42" s="726"/>
      <c r="G42" s="724"/>
      <c r="H42" s="696"/>
      <c r="I42" s="696"/>
      <c r="J42" s="696"/>
      <c r="K42" s="696"/>
      <c r="L42" s="696"/>
      <c r="M42" s="696"/>
    </row>
    <row r="43" spans="1:13">
      <c r="C43" s="110"/>
      <c r="D43" s="108"/>
    </row>
    <row r="44" spans="1:13" ht="15">
      <c r="A44" s="696"/>
      <c r="B44" s="698"/>
      <c r="C44" s="698"/>
      <c r="D44" s="698"/>
      <c r="E44" s="698"/>
      <c r="F44" s="698"/>
      <c r="G44" s="705" t="s">
        <v>269</v>
      </c>
      <c r="H44" s="698"/>
      <c r="I44" s="696"/>
      <c r="J44" s="696"/>
      <c r="K44" s="696"/>
      <c r="L44" s="696"/>
      <c r="M44" s="696"/>
    </row>
    <row r="45" spans="1:13" ht="25.5">
      <c r="A45" s="696"/>
      <c r="B45" s="1170" t="s">
        <v>267</v>
      </c>
      <c r="C45" s="1170"/>
      <c r="D45" s="1170"/>
      <c r="E45" s="1170"/>
      <c r="F45" s="698"/>
      <c r="G45" s="716" t="s">
        <v>736</v>
      </c>
      <c r="H45" s="719"/>
      <c r="I45" s="696"/>
      <c r="J45" s="696"/>
      <c r="K45" s="696"/>
      <c r="L45" s="696"/>
      <c r="M45" s="696"/>
    </row>
    <row r="46" spans="1:13" ht="15">
      <c r="A46" s="696"/>
      <c r="B46" s="695"/>
      <c r="C46" s="706" t="s">
        <v>45</v>
      </c>
      <c r="D46" s="714" t="s">
        <v>46</v>
      </c>
      <c r="E46" s="715" t="s">
        <v>388</v>
      </c>
      <c r="F46" s="720"/>
      <c r="G46" s="718"/>
      <c r="H46" s="717"/>
      <c r="I46" s="696"/>
      <c r="J46" s="696"/>
      <c r="K46" s="696"/>
      <c r="L46" s="696"/>
      <c r="M46" s="696"/>
    </row>
    <row r="47" spans="1:13" ht="15">
      <c r="A47" s="696"/>
      <c r="B47" s="739">
        <v>35</v>
      </c>
      <c r="C47" s="707" t="s">
        <v>354</v>
      </c>
      <c r="D47" s="707" t="s">
        <v>59</v>
      </c>
      <c r="E47" s="762" t="s">
        <v>843</v>
      </c>
      <c r="F47" s="740" t="s">
        <v>246</v>
      </c>
      <c r="G47" s="698"/>
      <c r="H47" s="698"/>
      <c r="I47" s="696"/>
      <c r="J47" s="696"/>
      <c r="K47" s="696"/>
      <c r="L47" s="696"/>
      <c r="M47" s="696"/>
    </row>
    <row r="48" spans="1:13" ht="15">
      <c r="A48" s="696"/>
      <c r="B48" s="702"/>
      <c r="C48" s="702"/>
      <c r="D48" s="702"/>
      <c r="E48" s="703"/>
      <c r="F48" s="698"/>
      <c r="G48" s="713"/>
      <c r="H48" s="698"/>
      <c r="I48" s="696"/>
      <c r="J48" s="696"/>
      <c r="K48" s="696"/>
      <c r="L48" s="696"/>
      <c r="M48" s="696"/>
    </row>
    <row r="49" spans="2:8" ht="15">
      <c r="B49" s="702"/>
      <c r="C49" s="702"/>
      <c r="D49" s="702"/>
      <c r="E49" s="703"/>
      <c r="F49" s="698"/>
      <c r="G49" s="713"/>
      <c r="H49" s="698"/>
    </row>
    <row r="50" spans="2:8" ht="15">
      <c r="B50" s="702"/>
      <c r="C50" s="702"/>
      <c r="D50" s="702"/>
      <c r="E50" s="703"/>
      <c r="F50" s="698"/>
      <c r="G50" s="696"/>
      <c r="H50" s="696"/>
    </row>
    <row r="51" spans="2:8" ht="15">
      <c r="B51" s="695"/>
      <c r="C51" s="695"/>
      <c r="D51" s="695"/>
      <c r="E51" s="704"/>
      <c r="F51" s="698"/>
      <c r="G51" s="696"/>
      <c r="H51" s="696"/>
    </row>
  </sheetData>
  <sheetProtection selectLockedCells="1" selectUnlockedCells="1"/>
  <sortState xmlns:xlrd2="http://schemas.microsoft.com/office/spreadsheetml/2017/richdata2" ref="B19:G31">
    <sortCondition ref="B18:B31"/>
  </sortState>
  <pageMargins left="0.70000000000000007" right="0.70000000000000007" top="0.78749999999999998" bottom="0.78749999999999998" header="0.51181102362204722" footer="0.51181102362204722"/>
  <pageSetup paperSize="9" firstPageNumber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</sheetPr>
  <dimension ref="A1:Z1003"/>
  <sheetViews>
    <sheetView workbookViewId="0">
      <selection activeCell="B18" sqref="B18:D36"/>
    </sheetView>
  </sheetViews>
  <sheetFormatPr defaultRowHeight="12.75"/>
  <cols>
    <col min="4" max="4" width="11.140625" customWidth="1"/>
    <col min="6" max="6" width="10.85546875" customWidth="1"/>
    <col min="7" max="7" width="16.28515625" customWidth="1"/>
  </cols>
  <sheetData>
    <row r="1" spans="1:26" ht="18">
      <c r="A1" s="1205"/>
      <c r="B1" s="1206" t="s">
        <v>972</v>
      </c>
      <c r="C1" s="1205"/>
      <c r="D1" s="1205"/>
      <c r="E1" s="1205"/>
      <c r="F1" s="1205"/>
      <c r="G1" s="1205"/>
      <c r="H1" s="1205"/>
      <c r="I1" s="1205"/>
      <c r="J1" s="1205"/>
      <c r="K1" s="1205"/>
      <c r="L1" s="1205"/>
      <c r="M1" s="1205"/>
      <c r="N1" s="1205"/>
      <c r="O1" s="1205"/>
      <c r="P1" s="1205"/>
      <c r="Q1" s="1205"/>
      <c r="R1" s="1205"/>
      <c r="S1" s="1205"/>
      <c r="T1" s="1205"/>
      <c r="U1" s="1205"/>
      <c r="V1" s="1205"/>
      <c r="W1" s="1205"/>
      <c r="X1" s="1205"/>
      <c r="Y1" s="1205"/>
      <c r="Z1" s="1205"/>
    </row>
    <row r="2" spans="1:26">
      <c r="A2" s="1205"/>
      <c r="B2" s="1205"/>
      <c r="C2" s="1205"/>
      <c r="D2" s="1205"/>
      <c r="E2" s="1205"/>
      <c r="F2" s="1205"/>
      <c r="G2" s="1205"/>
      <c r="H2" s="1205"/>
      <c r="I2" s="1205"/>
      <c r="J2" s="1205"/>
      <c r="K2" s="1205"/>
      <c r="L2" s="1205"/>
      <c r="M2" s="1205"/>
      <c r="N2" s="1205"/>
      <c r="O2" s="1205"/>
      <c r="P2" s="1205"/>
      <c r="Q2" s="1205"/>
      <c r="R2" s="1205"/>
      <c r="S2" s="1205"/>
      <c r="T2" s="1205"/>
      <c r="U2" s="1205"/>
      <c r="V2" s="1205"/>
      <c r="W2" s="1205"/>
      <c r="X2" s="1205"/>
      <c r="Y2" s="1205"/>
      <c r="Z2" s="1205"/>
    </row>
    <row r="3" spans="1:26">
      <c r="A3" s="1205"/>
      <c r="B3" s="2054" t="s">
        <v>230</v>
      </c>
      <c r="C3" s="2050"/>
      <c r="D3" s="2050"/>
      <c r="E3" s="2050"/>
      <c r="F3" s="1205"/>
      <c r="G3" s="2054" t="s">
        <v>231</v>
      </c>
      <c r="H3" s="2050"/>
      <c r="I3" s="1205"/>
      <c r="J3" s="1205"/>
      <c r="K3" s="1205"/>
      <c r="L3" s="1205"/>
      <c r="M3" s="1205"/>
      <c r="N3" s="1205"/>
      <c r="O3" s="1205"/>
      <c r="P3" s="1205"/>
      <c r="Q3" s="1205"/>
      <c r="R3" s="1205"/>
      <c r="S3" s="1205"/>
      <c r="T3" s="1205"/>
      <c r="U3" s="1205"/>
      <c r="V3" s="1205"/>
      <c r="W3" s="1205"/>
      <c r="X3" s="1205"/>
      <c r="Y3" s="1205"/>
      <c r="Z3" s="1205"/>
    </row>
    <row r="4" spans="1:26" s="32" customFormat="1" ht="18">
      <c r="A4" s="1207"/>
      <c r="B4" s="2055" t="s">
        <v>506</v>
      </c>
      <c r="C4" s="2056"/>
      <c r="D4" s="2056"/>
      <c r="E4" s="2041"/>
      <c r="F4" s="1207"/>
      <c r="G4" s="2055" t="s">
        <v>137</v>
      </c>
      <c r="H4" s="2041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</row>
    <row r="5" spans="1:26" s="32" customFormat="1">
      <c r="A5" s="1207"/>
      <c r="B5" s="1207"/>
      <c r="C5" s="1207"/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</row>
    <row r="6" spans="1:26" s="32" customFormat="1">
      <c r="A6" s="1207"/>
      <c r="B6" s="1208" t="s">
        <v>233</v>
      </c>
      <c r="C6" s="1207"/>
      <c r="D6" s="1207"/>
      <c r="E6" s="1207"/>
      <c r="F6" s="1207"/>
      <c r="G6" s="1207"/>
      <c r="H6" s="1207"/>
      <c r="I6" s="1207"/>
      <c r="J6" s="1207"/>
      <c r="K6" s="1207"/>
      <c r="L6" s="1207"/>
      <c r="M6" s="1207"/>
      <c r="N6" s="1207"/>
      <c r="O6" s="1207"/>
      <c r="P6" s="1207"/>
      <c r="Q6" s="1207"/>
      <c r="R6" s="1207"/>
      <c r="S6" s="1207"/>
      <c r="T6" s="1207"/>
      <c r="U6" s="1207"/>
      <c r="V6" s="1207"/>
      <c r="W6" s="1207"/>
      <c r="X6" s="1207"/>
      <c r="Y6" s="1207"/>
      <c r="Z6" s="1207"/>
    </row>
    <row r="7" spans="1:26" s="32" customFormat="1">
      <c r="A7" s="1207"/>
      <c r="B7" s="2049" t="s">
        <v>234</v>
      </c>
      <c r="C7" s="2050"/>
      <c r="D7" s="2050"/>
      <c r="E7" s="2050"/>
      <c r="F7" s="1207"/>
      <c r="G7" s="1207"/>
      <c r="H7" s="1207"/>
      <c r="I7" s="1207"/>
      <c r="J7" s="1207"/>
      <c r="K7" s="1207"/>
      <c r="L7" s="1207"/>
      <c r="M7" s="1207"/>
      <c r="N7" s="1207"/>
      <c r="O7" s="1207"/>
      <c r="P7" s="1207"/>
      <c r="Q7" s="1207"/>
      <c r="R7" s="1207"/>
      <c r="S7" s="1207"/>
      <c r="T7" s="1207"/>
      <c r="U7" s="1207"/>
      <c r="V7" s="1207"/>
      <c r="W7" s="1207"/>
      <c r="X7" s="1207"/>
      <c r="Y7" s="1207"/>
      <c r="Z7" s="1207"/>
    </row>
    <row r="8" spans="1:26" s="32" customFormat="1">
      <c r="A8" s="1207"/>
      <c r="B8" s="2051" t="s">
        <v>45</v>
      </c>
      <c r="C8" s="2041"/>
      <c r="D8" s="1210" t="s">
        <v>46</v>
      </c>
      <c r="E8" s="2051" t="s">
        <v>235</v>
      </c>
      <c r="F8" s="2041"/>
      <c r="G8" s="2051" t="s">
        <v>236</v>
      </c>
      <c r="H8" s="2041"/>
      <c r="I8" s="1207"/>
      <c r="J8" s="1207"/>
      <c r="K8" s="1207"/>
      <c r="L8" s="1207"/>
      <c r="M8" s="1207"/>
      <c r="N8" s="1207"/>
      <c r="O8" s="1207"/>
      <c r="P8" s="1207"/>
      <c r="Q8" s="1207"/>
      <c r="R8" s="1207"/>
      <c r="S8" s="1207"/>
      <c r="T8" s="1207"/>
      <c r="U8" s="1207"/>
      <c r="V8" s="1207"/>
      <c r="W8" s="1207"/>
      <c r="X8" s="1207"/>
      <c r="Y8" s="1207"/>
      <c r="Z8" s="1207"/>
    </row>
    <row r="9" spans="1:26" s="32" customFormat="1">
      <c r="A9" s="1207"/>
      <c r="B9" s="2053" t="s">
        <v>510</v>
      </c>
      <c r="C9" s="2041"/>
      <c r="D9" s="1211" t="s">
        <v>221</v>
      </c>
      <c r="E9" s="2057" t="s">
        <v>508</v>
      </c>
      <c r="F9" s="2041"/>
      <c r="G9" s="2053">
        <v>603933918</v>
      </c>
      <c r="H9" s="2041"/>
      <c r="I9" s="1207"/>
      <c r="J9" s="1207"/>
      <c r="K9" s="1207"/>
      <c r="L9" s="1207"/>
      <c r="M9" s="1207"/>
      <c r="N9" s="1207"/>
      <c r="O9" s="1207"/>
      <c r="P9" s="1207"/>
      <c r="Q9" s="1207"/>
      <c r="R9" s="1207"/>
      <c r="S9" s="1207"/>
      <c r="T9" s="1207"/>
      <c r="U9" s="1207"/>
      <c r="V9" s="1207"/>
      <c r="W9" s="1207"/>
      <c r="X9" s="1207"/>
      <c r="Y9" s="1207"/>
      <c r="Z9" s="1207"/>
    </row>
    <row r="10" spans="1:26" s="32" customFormat="1">
      <c r="A10" s="1207"/>
      <c r="B10" s="2049" t="s">
        <v>239</v>
      </c>
      <c r="C10" s="2050"/>
      <c r="D10" s="2050"/>
      <c r="E10" s="2050"/>
      <c r="F10" s="1207"/>
      <c r="G10" s="1207"/>
      <c r="H10" s="1207"/>
      <c r="I10" s="1207"/>
      <c r="J10" s="1207"/>
      <c r="K10" s="1207"/>
      <c r="L10" s="1207"/>
      <c r="M10" s="1207"/>
      <c r="N10" s="1207"/>
      <c r="O10" s="1207"/>
      <c r="P10" s="1207"/>
      <c r="Q10" s="1207"/>
      <c r="R10" s="1207"/>
      <c r="S10" s="1207"/>
      <c r="T10" s="1207"/>
      <c r="U10" s="1207"/>
      <c r="V10" s="1207"/>
      <c r="W10" s="1207"/>
      <c r="X10" s="1207"/>
      <c r="Y10" s="1207"/>
      <c r="Z10" s="1207"/>
    </row>
    <row r="11" spans="1:26" s="32" customFormat="1">
      <c r="A11" s="1207"/>
      <c r="B11" s="2051" t="s">
        <v>45</v>
      </c>
      <c r="C11" s="2041"/>
      <c r="D11" s="1210" t="s">
        <v>46</v>
      </c>
      <c r="E11" s="2051" t="s">
        <v>235</v>
      </c>
      <c r="F11" s="2041"/>
      <c r="G11" s="2051" t="s">
        <v>236</v>
      </c>
      <c r="H11" s="2041"/>
      <c r="I11" s="1207"/>
      <c r="J11" s="1207"/>
      <c r="K11" s="1207"/>
      <c r="L11" s="1207"/>
      <c r="M11" s="1207"/>
      <c r="N11" s="1207"/>
      <c r="O11" s="1207"/>
      <c r="P11" s="1207"/>
      <c r="Q11" s="1207"/>
      <c r="R11" s="1207"/>
      <c r="S11" s="1207"/>
      <c r="T11" s="1207"/>
      <c r="U11" s="1207"/>
      <c r="V11" s="1207"/>
      <c r="W11" s="1207"/>
      <c r="X11" s="1207"/>
      <c r="Y11" s="1207"/>
      <c r="Z11" s="1207"/>
    </row>
    <row r="12" spans="1:26" s="32" customFormat="1">
      <c r="A12" s="1207"/>
      <c r="B12" s="2040" t="s">
        <v>510</v>
      </c>
      <c r="C12" s="2041"/>
      <c r="D12" s="1211" t="s">
        <v>125</v>
      </c>
      <c r="E12" s="2052" t="s">
        <v>509</v>
      </c>
      <c r="F12" s="2041"/>
      <c r="G12" s="2040">
        <v>731216663</v>
      </c>
      <c r="H12" s="2041"/>
      <c r="I12" s="1207"/>
      <c r="J12" s="1207"/>
      <c r="K12" s="1207"/>
      <c r="L12" s="1207"/>
      <c r="M12" s="1207"/>
      <c r="N12" s="1207"/>
      <c r="O12" s="1207"/>
      <c r="P12" s="1207"/>
      <c r="Q12" s="1207"/>
      <c r="R12" s="1207"/>
      <c r="S12" s="1207"/>
      <c r="T12" s="1207"/>
      <c r="U12" s="1207"/>
      <c r="V12" s="1207"/>
      <c r="W12" s="1207"/>
      <c r="X12" s="1207"/>
      <c r="Y12" s="1207"/>
      <c r="Z12" s="1207"/>
    </row>
    <row r="13" spans="1:26" s="32" customFormat="1">
      <c r="A13" s="1207"/>
      <c r="B13" s="2040" t="s">
        <v>510</v>
      </c>
      <c r="C13" s="2041"/>
      <c r="D13" s="1211" t="s">
        <v>518</v>
      </c>
      <c r="E13" s="2048" t="s">
        <v>854</v>
      </c>
      <c r="F13" s="2041"/>
      <c r="G13" s="2040">
        <v>732519243</v>
      </c>
      <c r="H13" s="2041"/>
      <c r="I13" s="1207"/>
      <c r="J13" s="1207"/>
      <c r="K13" s="1207"/>
      <c r="L13" s="1207"/>
      <c r="M13" s="1207"/>
      <c r="N13" s="1207"/>
      <c r="O13" s="1207"/>
      <c r="P13" s="1207"/>
      <c r="Q13" s="1207"/>
      <c r="R13" s="1207"/>
      <c r="S13" s="1207"/>
      <c r="T13" s="1207"/>
      <c r="U13" s="1207"/>
      <c r="V13" s="1207"/>
      <c r="W13" s="1207"/>
      <c r="X13" s="1207"/>
      <c r="Y13" s="1207"/>
      <c r="Z13" s="1207"/>
    </row>
    <row r="14" spans="1:26" s="32" customFormat="1">
      <c r="A14" s="1207"/>
      <c r="B14" s="1207"/>
      <c r="C14" s="1207"/>
      <c r="D14" s="1207"/>
      <c r="E14" s="1207"/>
      <c r="F14" s="1207"/>
      <c r="G14" s="1207"/>
      <c r="H14" s="1207"/>
      <c r="I14" s="1207"/>
      <c r="J14" s="1207"/>
      <c r="K14" s="1207"/>
      <c r="L14" s="1207"/>
      <c r="M14" s="1207"/>
      <c r="N14" s="1207"/>
      <c r="O14" s="1207"/>
      <c r="P14" s="1207"/>
      <c r="Q14" s="1207"/>
      <c r="R14" s="1207"/>
      <c r="S14" s="1207"/>
      <c r="T14" s="1207"/>
      <c r="U14" s="1207"/>
      <c r="V14" s="1207"/>
      <c r="W14" s="1207"/>
      <c r="X14" s="1207"/>
      <c r="Y14" s="1207"/>
      <c r="Z14" s="1207"/>
    </row>
    <row r="15" spans="1:26" s="32" customFormat="1">
      <c r="A15" s="1207"/>
      <c r="B15" s="1208" t="s">
        <v>242</v>
      </c>
      <c r="C15" s="1207"/>
      <c r="D15" s="1207"/>
      <c r="E15" s="1207"/>
      <c r="F15" s="1207"/>
      <c r="G15" s="1207"/>
      <c r="H15" s="1207"/>
      <c r="I15" s="1207"/>
      <c r="J15" s="1207"/>
      <c r="K15" s="1207"/>
      <c r="L15" s="1207"/>
      <c r="M15" s="1207"/>
      <c r="N15" s="1207"/>
      <c r="O15" s="1207"/>
      <c r="P15" s="1207"/>
      <c r="Q15" s="1207"/>
      <c r="R15" s="1207"/>
      <c r="S15" s="1207"/>
      <c r="T15" s="1207"/>
      <c r="U15" s="1207"/>
      <c r="V15" s="1207"/>
      <c r="W15" s="1207"/>
      <c r="X15" s="1207"/>
      <c r="Y15" s="1207"/>
      <c r="Z15" s="1207"/>
    </row>
    <row r="16" spans="1:26" s="32" customFormat="1">
      <c r="A16" s="1207"/>
      <c r="B16" s="2049" t="s">
        <v>325</v>
      </c>
      <c r="C16" s="2050"/>
      <c r="D16" s="2050"/>
      <c r="E16" s="2050"/>
      <c r="F16" s="1207"/>
      <c r="G16" s="1207"/>
      <c r="H16" s="1207"/>
      <c r="I16" s="1207"/>
      <c r="J16" s="1207"/>
      <c r="K16" s="1207"/>
      <c r="L16" s="1207"/>
      <c r="M16" s="1207"/>
      <c r="N16" s="1207"/>
      <c r="O16" s="1207"/>
      <c r="P16" s="1207"/>
      <c r="Q16" s="1207"/>
      <c r="R16" s="1207"/>
      <c r="S16" s="1207"/>
      <c r="T16" s="1207"/>
      <c r="U16" s="1207"/>
      <c r="V16" s="1207"/>
      <c r="W16" s="1207"/>
      <c r="X16" s="1207"/>
      <c r="Y16" s="1207"/>
      <c r="Z16" s="1207"/>
    </row>
    <row r="17" spans="1:26" s="32" customFormat="1">
      <c r="A17" s="1207"/>
      <c r="B17" s="1210" t="s">
        <v>244</v>
      </c>
      <c r="C17" s="1212" t="s">
        <v>45</v>
      </c>
      <c r="D17" s="1212" t="s">
        <v>46</v>
      </c>
      <c r="E17" s="1212" t="s">
        <v>1016</v>
      </c>
      <c r="F17" s="1213"/>
      <c r="G17" s="1214"/>
      <c r="H17" s="1214"/>
      <c r="I17" s="1215"/>
      <c r="J17" s="1215"/>
      <c r="K17" s="1215"/>
      <c r="L17" s="1207"/>
      <c r="M17" s="1207"/>
      <c r="N17" s="1207"/>
      <c r="O17" s="1207"/>
      <c r="P17" s="1207"/>
      <c r="Q17" s="1207"/>
      <c r="R17" s="1207"/>
      <c r="S17" s="1207"/>
      <c r="T17" s="1207"/>
      <c r="U17" s="1207"/>
      <c r="V17" s="1207"/>
      <c r="W17" s="1207"/>
      <c r="X17" s="1207"/>
      <c r="Y17" s="1207"/>
      <c r="Z17" s="1207"/>
    </row>
    <row r="18" spans="1:26" s="32" customFormat="1" ht="15">
      <c r="A18" s="1216">
        <v>1</v>
      </c>
      <c r="B18" s="1217">
        <v>8</v>
      </c>
      <c r="C18" s="1218" t="s">
        <v>510</v>
      </c>
      <c r="D18" s="1218" t="s">
        <v>95</v>
      </c>
      <c r="E18" s="1218">
        <v>980710</v>
      </c>
      <c r="F18" s="1219" t="s">
        <v>582</v>
      </c>
      <c r="G18" s="1220"/>
      <c r="H18" s="1221"/>
      <c r="I18" s="1207"/>
      <c r="J18" s="1207"/>
      <c r="K18" s="1207"/>
      <c r="L18" s="1207"/>
      <c r="M18" s="1207"/>
      <c r="N18" s="1207"/>
      <c r="O18" s="1207"/>
      <c r="P18" s="1207"/>
      <c r="Q18" s="1207"/>
      <c r="R18" s="1207"/>
      <c r="S18" s="1207"/>
      <c r="T18" s="1207"/>
      <c r="U18" s="1207"/>
      <c r="V18" s="1207"/>
      <c r="W18" s="1207"/>
      <c r="X18" s="1207"/>
      <c r="Y18" s="1207"/>
      <c r="Z18" s="1207"/>
    </row>
    <row r="19" spans="1:26" s="32" customFormat="1" ht="15">
      <c r="A19" s="1216">
        <v>2</v>
      </c>
      <c r="B19" s="1217">
        <v>9</v>
      </c>
      <c r="C19" s="1218" t="s">
        <v>511</v>
      </c>
      <c r="D19" s="1218" t="s">
        <v>93</v>
      </c>
      <c r="E19" s="1218">
        <v>751019</v>
      </c>
      <c r="F19" s="1219" t="s">
        <v>582</v>
      </c>
      <c r="G19" s="1220"/>
      <c r="H19" s="1221"/>
      <c r="I19" s="1207"/>
      <c r="J19" s="1207"/>
      <c r="K19" s="1207"/>
      <c r="L19" s="1207"/>
      <c r="M19" s="1207"/>
      <c r="N19" s="1207"/>
      <c r="O19" s="1207"/>
      <c r="P19" s="1207"/>
      <c r="Q19" s="1207"/>
      <c r="R19" s="1207"/>
      <c r="S19" s="1207"/>
      <c r="T19" s="1207"/>
      <c r="U19" s="1207"/>
      <c r="V19" s="1207"/>
      <c r="W19" s="1207"/>
      <c r="X19" s="1207"/>
      <c r="Y19" s="1207"/>
      <c r="Z19" s="1207"/>
    </row>
    <row r="20" spans="1:26" s="32" customFormat="1" ht="15">
      <c r="A20" s="1216">
        <v>3</v>
      </c>
      <c r="B20" s="1217">
        <v>11</v>
      </c>
      <c r="C20" s="1218" t="s">
        <v>510</v>
      </c>
      <c r="D20" s="1218" t="s">
        <v>512</v>
      </c>
      <c r="E20" s="1207">
        <v>1010505</v>
      </c>
      <c r="F20" s="1219" t="s">
        <v>582</v>
      </c>
      <c r="G20" s="1220"/>
      <c r="H20" s="1221"/>
      <c r="I20" s="1207"/>
      <c r="J20" s="1207"/>
      <c r="K20" s="1207"/>
      <c r="L20" s="1207"/>
      <c r="M20" s="1207"/>
      <c r="N20" s="1207"/>
      <c r="O20" s="1207"/>
      <c r="P20" s="1207"/>
      <c r="Q20" s="1207"/>
      <c r="R20" s="1207"/>
      <c r="S20" s="1207"/>
      <c r="T20" s="1207"/>
      <c r="U20" s="1207"/>
      <c r="V20" s="1207"/>
      <c r="W20" s="1207"/>
      <c r="X20" s="1207"/>
      <c r="Y20" s="1207"/>
      <c r="Z20" s="1207"/>
    </row>
    <row r="21" spans="1:26" s="32" customFormat="1" ht="15">
      <c r="A21" s="1216">
        <v>4</v>
      </c>
      <c r="B21" s="1217">
        <v>12</v>
      </c>
      <c r="C21" s="1218" t="s">
        <v>510</v>
      </c>
      <c r="D21" s="1218" t="s">
        <v>104</v>
      </c>
      <c r="E21" s="1218">
        <v>740806</v>
      </c>
      <c r="F21" s="1219" t="s">
        <v>582</v>
      </c>
      <c r="G21" s="1220"/>
      <c r="H21" s="1222"/>
      <c r="I21" s="1207"/>
      <c r="J21" s="1207"/>
      <c r="K21" s="1207"/>
      <c r="L21" s="1207"/>
      <c r="M21" s="1207"/>
      <c r="N21" s="1207"/>
      <c r="O21" s="1207"/>
      <c r="P21" s="1207"/>
      <c r="Q21" s="1207"/>
      <c r="R21" s="1207"/>
      <c r="S21" s="1207"/>
      <c r="T21" s="1207"/>
      <c r="U21" s="1207"/>
      <c r="V21" s="1207"/>
      <c r="W21" s="1207"/>
      <c r="X21" s="1207"/>
      <c r="Y21" s="1207"/>
      <c r="Z21" s="1207"/>
    </row>
    <row r="22" spans="1:26" s="32" customFormat="1" ht="15">
      <c r="A22" s="1216">
        <v>5</v>
      </c>
      <c r="B22" s="1217">
        <v>13</v>
      </c>
      <c r="C22" s="1218" t="s">
        <v>513</v>
      </c>
      <c r="D22" s="1218" t="s">
        <v>221</v>
      </c>
      <c r="E22" s="1218">
        <v>750228</v>
      </c>
      <c r="F22" s="1219" t="s">
        <v>582</v>
      </c>
      <c r="G22" s="1220"/>
      <c r="H22" s="1221"/>
      <c r="I22" s="1207"/>
      <c r="J22" s="1207"/>
      <c r="K22" s="1207"/>
      <c r="L22" s="1207"/>
      <c r="M22" s="1207"/>
      <c r="N22" s="1207"/>
      <c r="O22" s="1207"/>
      <c r="P22" s="1207"/>
      <c r="Q22" s="1207"/>
      <c r="R22" s="1207"/>
      <c r="S22" s="1207"/>
      <c r="T22" s="1207"/>
      <c r="U22" s="1207"/>
      <c r="V22" s="1207"/>
      <c r="W22" s="1207"/>
      <c r="X22" s="1207"/>
      <c r="Y22" s="1207"/>
      <c r="Z22" s="1207"/>
    </row>
    <row r="23" spans="1:26" s="32" customFormat="1" ht="15">
      <c r="A23" s="1216">
        <v>6</v>
      </c>
      <c r="B23" s="1217">
        <v>14</v>
      </c>
      <c r="C23" s="1218" t="s">
        <v>510</v>
      </c>
      <c r="D23" s="1218" t="s">
        <v>163</v>
      </c>
      <c r="E23" s="1218">
        <v>950920</v>
      </c>
      <c r="F23" s="1219" t="s">
        <v>582</v>
      </c>
      <c r="G23" s="1220"/>
      <c r="H23" s="1221"/>
      <c r="I23" s="1207"/>
      <c r="J23" s="1207"/>
      <c r="K23" s="1207"/>
      <c r="L23" s="1207"/>
      <c r="M23" s="1207"/>
      <c r="N23" s="1207"/>
      <c r="O23" s="1207"/>
      <c r="P23" s="1207"/>
      <c r="Q23" s="1207"/>
      <c r="R23" s="1207"/>
      <c r="S23" s="1207"/>
      <c r="T23" s="1207"/>
      <c r="U23" s="1207"/>
      <c r="V23" s="1207"/>
      <c r="W23" s="1207"/>
      <c r="X23" s="1207"/>
      <c r="Y23" s="1207"/>
      <c r="Z23" s="1207"/>
    </row>
    <row r="24" spans="1:26" s="32" customFormat="1" ht="15">
      <c r="A24" s="1216">
        <v>7</v>
      </c>
      <c r="B24" s="1217">
        <v>15</v>
      </c>
      <c r="C24" s="1218" t="s">
        <v>510</v>
      </c>
      <c r="D24" s="1218" t="s">
        <v>514</v>
      </c>
      <c r="E24" s="1207">
        <v>1001226</v>
      </c>
      <c r="F24" s="1219" t="s">
        <v>582</v>
      </c>
      <c r="G24" s="1220"/>
      <c r="H24" s="1221"/>
      <c r="I24" s="1207"/>
      <c r="J24" s="1207"/>
      <c r="K24" s="1207"/>
      <c r="L24" s="1207"/>
      <c r="M24" s="1207"/>
      <c r="N24" s="1207"/>
      <c r="O24" s="1207"/>
      <c r="P24" s="1207"/>
      <c r="Q24" s="1207"/>
      <c r="R24" s="1207"/>
      <c r="S24" s="1207"/>
      <c r="T24" s="1207"/>
      <c r="U24" s="1207"/>
      <c r="V24" s="1207"/>
      <c r="W24" s="1207"/>
      <c r="X24" s="1207"/>
      <c r="Y24" s="1207"/>
      <c r="Z24" s="1207"/>
    </row>
    <row r="25" spans="1:26" s="32" customFormat="1" ht="15">
      <c r="A25" s="1216">
        <v>8</v>
      </c>
      <c r="B25" s="1217">
        <v>18</v>
      </c>
      <c r="C25" s="1218" t="s">
        <v>515</v>
      </c>
      <c r="D25" s="1218" t="s">
        <v>95</v>
      </c>
      <c r="E25" s="1218">
        <v>850515</v>
      </c>
      <c r="F25" s="1219" t="s">
        <v>582</v>
      </c>
      <c r="G25" s="1220"/>
      <c r="H25" s="1221"/>
      <c r="I25" s="1207"/>
      <c r="J25" s="1207"/>
      <c r="K25" s="1207"/>
      <c r="L25" s="1207"/>
      <c r="M25" s="1207"/>
      <c r="N25" s="1207"/>
      <c r="O25" s="1207"/>
      <c r="P25" s="1207"/>
      <c r="Q25" s="1207"/>
      <c r="R25" s="1207"/>
      <c r="S25" s="1207"/>
      <c r="T25" s="1207"/>
      <c r="U25" s="1207"/>
      <c r="V25" s="1207"/>
      <c r="W25" s="1207"/>
      <c r="X25" s="1207"/>
      <c r="Y25" s="1207"/>
      <c r="Z25" s="1207"/>
    </row>
    <row r="26" spans="1:26" s="32" customFormat="1" ht="15">
      <c r="A26" s="1216">
        <v>9</v>
      </c>
      <c r="B26" s="1217">
        <v>19</v>
      </c>
      <c r="C26" s="1218" t="s">
        <v>510</v>
      </c>
      <c r="D26" s="1218" t="s">
        <v>516</v>
      </c>
      <c r="E26" s="1218">
        <v>690801</v>
      </c>
      <c r="F26" s="1219" t="s">
        <v>582</v>
      </c>
      <c r="G26" s="1220"/>
      <c r="H26" s="1221"/>
      <c r="I26" s="1207"/>
      <c r="J26" s="1207"/>
      <c r="K26" s="1207"/>
      <c r="L26" s="1207"/>
      <c r="M26" s="1207"/>
      <c r="N26" s="1207"/>
      <c r="O26" s="1207"/>
      <c r="P26" s="1207"/>
      <c r="Q26" s="1207"/>
      <c r="R26" s="1207"/>
      <c r="S26" s="1207"/>
      <c r="T26" s="1207"/>
      <c r="U26" s="1207"/>
      <c r="V26" s="1207"/>
      <c r="W26" s="1207"/>
      <c r="X26" s="1207"/>
      <c r="Y26" s="1207"/>
      <c r="Z26" s="1207"/>
    </row>
    <row r="27" spans="1:26" s="32" customFormat="1" ht="15">
      <c r="A27" s="1216">
        <v>10</v>
      </c>
      <c r="B27" s="1217">
        <v>20</v>
      </c>
      <c r="C27" s="1218" t="s">
        <v>510</v>
      </c>
      <c r="D27" s="1218" t="s">
        <v>517</v>
      </c>
      <c r="E27" s="1218">
        <v>740806</v>
      </c>
      <c r="F27" s="1219" t="s">
        <v>582</v>
      </c>
      <c r="G27" s="1220"/>
      <c r="H27" s="1207"/>
      <c r="I27" s="1207"/>
      <c r="J27" s="1207"/>
      <c r="K27" s="1207"/>
      <c r="L27" s="1207"/>
      <c r="M27" s="1207"/>
      <c r="N27" s="1207"/>
      <c r="O27" s="1207"/>
      <c r="P27" s="1207"/>
      <c r="Q27" s="1207"/>
      <c r="R27" s="1207"/>
      <c r="S27" s="1207"/>
      <c r="T27" s="1207"/>
      <c r="U27" s="1207"/>
      <c r="V27" s="1207"/>
      <c r="W27" s="1207"/>
      <c r="X27" s="1207"/>
      <c r="Y27" s="1207"/>
      <c r="Z27" s="1207"/>
    </row>
    <row r="28" spans="1:26" s="32" customFormat="1" ht="15">
      <c r="A28" s="1216">
        <v>11</v>
      </c>
      <c r="B28" s="1217">
        <v>21</v>
      </c>
      <c r="C28" s="1218" t="s">
        <v>510</v>
      </c>
      <c r="D28" s="1218" t="s">
        <v>518</v>
      </c>
      <c r="E28" s="1218">
        <v>931128</v>
      </c>
      <c r="F28" s="1219" t="s">
        <v>582</v>
      </c>
      <c r="G28" s="1220"/>
      <c r="H28" s="1207"/>
      <c r="I28" s="1207"/>
      <c r="J28" s="1207"/>
      <c r="K28" s="1207"/>
      <c r="L28" s="1207"/>
      <c r="M28" s="1207"/>
      <c r="N28" s="1207"/>
      <c r="O28" s="1207"/>
      <c r="P28" s="1207"/>
      <c r="Q28" s="1207"/>
      <c r="R28" s="1207"/>
      <c r="S28" s="1207"/>
      <c r="T28" s="1207"/>
      <c r="U28" s="1207"/>
      <c r="V28" s="1207"/>
      <c r="W28" s="1207"/>
      <c r="X28" s="1207"/>
      <c r="Y28" s="1207"/>
      <c r="Z28" s="1207"/>
    </row>
    <row r="29" spans="1:26" s="32" customFormat="1" ht="15">
      <c r="A29" s="1216">
        <v>12</v>
      </c>
      <c r="B29" s="1217">
        <v>23</v>
      </c>
      <c r="C29" s="1218" t="s">
        <v>519</v>
      </c>
      <c r="D29" s="1218" t="s">
        <v>99</v>
      </c>
      <c r="E29" s="1218">
        <v>751223</v>
      </c>
      <c r="F29" s="1219" t="s">
        <v>582</v>
      </c>
      <c r="G29" s="1220"/>
      <c r="H29" s="1207"/>
      <c r="I29" s="1207"/>
      <c r="J29" s="1207"/>
      <c r="K29" s="1207"/>
      <c r="L29" s="1207"/>
      <c r="M29" s="1207"/>
      <c r="N29" s="1207"/>
      <c r="O29" s="1207"/>
      <c r="P29" s="1207"/>
      <c r="Q29" s="1207"/>
      <c r="R29" s="1207"/>
      <c r="S29" s="1207"/>
      <c r="T29" s="1207"/>
      <c r="U29" s="1207"/>
      <c r="V29" s="1207"/>
      <c r="W29" s="1207"/>
      <c r="X29" s="1207"/>
      <c r="Y29" s="1207"/>
      <c r="Z29" s="1207"/>
    </row>
    <row r="30" spans="1:26" s="32" customFormat="1" ht="15">
      <c r="A30" s="1216">
        <v>13</v>
      </c>
      <c r="B30" s="1217"/>
      <c r="C30" s="1218" t="s">
        <v>122</v>
      </c>
      <c r="D30" s="1218" t="s">
        <v>62</v>
      </c>
      <c r="E30" s="1218">
        <v>690924</v>
      </c>
      <c r="F30" s="1219" t="s">
        <v>582</v>
      </c>
      <c r="G30" s="1220"/>
      <c r="H30" s="1207"/>
      <c r="I30" s="1207"/>
      <c r="J30" s="1207"/>
      <c r="K30" s="1207"/>
      <c r="L30" s="1207"/>
      <c r="M30" s="1207"/>
      <c r="N30" s="1207"/>
      <c r="O30" s="1207"/>
      <c r="P30" s="1207"/>
      <c r="Q30" s="1207"/>
      <c r="R30" s="1207"/>
      <c r="S30" s="1207"/>
      <c r="T30" s="1207"/>
      <c r="U30" s="1207"/>
      <c r="V30" s="1207"/>
      <c r="W30" s="1207"/>
      <c r="X30" s="1207"/>
      <c r="Y30" s="1207"/>
      <c r="Z30" s="1207"/>
    </row>
    <row r="31" spans="1:26" s="32" customFormat="1" ht="15">
      <c r="A31" s="1216">
        <v>14</v>
      </c>
      <c r="B31" s="1217">
        <v>6</v>
      </c>
      <c r="C31" s="1219" t="s">
        <v>855</v>
      </c>
      <c r="D31" s="1219" t="s">
        <v>125</v>
      </c>
      <c r="E31" s="1223">
        <v>991210</v>
      </c>
      <c r="F31" s="1219" t="s">
        <v>582</v>
      </c>
      <c r="G31" s="1220"/>
      <c r="H31" s="1207"/>
      <c r="I31" s="1207"/>
      <c r="J31" s="1207"/>
      <c r="K31" s="1207"/>
      <c r="L31" s="1207"/>
      <c r="M31" s="1207"/>
      <c r="N31" s="1207"/>
      <c r="O31" s="1207"/>
      <c r="P31" s="1207"/>
      <c r="Q31" s="1207"/>
      <c r="R31" s="1207"/>
      <c r="S31" s="1207"/>
      <c r="T31" s="1207"/>
      <c r="U31" s="1207"/>
      <c r="V31" s="1207"/>
      <c r="W31" s="1207"/>
      <c r="X31" s="1207"/>
      <c r="Y31" s="1207"/>
      <c r="Z31" s="1207"/>
    </row>
    <row r="32" spans="1:26" s="32" customFormat="1" ht="15">
      <c r="A32" s="1216">
        <v>15</v>
      </c>
      <c r="B32" s="1224"/>
      <c r="C32" s="1218" t="s">
        <v>521</v>
      </c>
      <c r="D32" s="1218" t="s">
        <v>112</v>
      </c>
      <c r="E32" s="1218">
        <v>740913</v>
      </c>
      <c r="F32" s="1219" t="s">
        <v>582</v>
      </c>
      <c r="G32" s="1220"/>
      <c r="H32" s="1207"/>
      <c r="I32" s="1207"/>
      <c r="J32" s="1207"/>
      <c r="K32" s="1207"/>
      <c r="L32" s="1207"/>
      <c r="M32" s="1207"/>
      <c r="N32" s="1207"/>
      <c r="O32" s="1207"/>
      <c r="P32" s="1207"/>
      <c r="Q32" s="1207"/>
      <c r="R32" s="1207"/>
      <c r="S32" s="1207"/>
      <c r="T32" s="1207"/>
      <c r="U32" s="1207"/>
      <c r="V32" s="1207"/>
      <c r="W32" s="1207"/>
      <c r="X32" s="1207"/>
      <c r="Y32" s="1207"/>
      <c r="Z32" s="1207"/>
    </row>
    <row r="33" spans="1:26" s="32" customFormat="1" ht="14.25">
      <c r="A33" s="1216">
        <v>17</v>
      </c>
      <c r="B33" s="1224">
        <v>10</v>
      </c>
      <c r="C33" s="1219" t="s">
        <v>510</v>
      </c>
      <c r="D33" s="1219" t="s">
        <v>257</v>
      </c>
      <c r="E33" s="1207">
        <v>1030226</v>
      </c>
      <c r="F33" s="1219" t="s">
        <v>98</v>
      </c>
      <c r="G33" s="1207"/>
      <c r="H33" s="1207"/>
      <c r="I33" s="1207"/>
      <c r="J33" s="1207"/>
      <c r="K33" s="1207"/>
      <c r="L33" s="1207"/>
      <c r="M33" s="1207"/>
      <c r="N33" s="1207"/>
      <c r="O33" s="1207"/>
      <c r="P33" s="1207"/>
      <c r="Q33" s="1207"/>
      <c r="R33" s="1207"/>
      <c r="S33" s="1207"/>
      <c r="T33" s="1207"/>
      <c r="U33" s="1207"/>
      <c r="V33" s="1207"/>
      <c r="W33" s="1207"/>
      <c r="X33" s="1207"/>
      <c r="Y33" s="1207"/>
      <c r="Z33" s="1207"/>
    </row>
    <row r="34" spans="1:26" s="32" customFormat="1" ht="14.25">
      <c r="A34" s="1216">
        <v>18</v>
      </c>
      <c r="B34" s="1224"/>
      <c r="C34" s="1219" t="s">
        <v>502</v>
      </c>
      <c r="D34" s="1219" t="s">
        <v>163</v>
      </c>
      <c r="E34" s="1207">
        <v>1021126</v>
      </c>
      <c r="F34" s="1225" t="s">
        <v>1017</v>
      </c>
      <c r="G34" s="1207"/>
      <c r="H34" s="1207"/>
      <c r="I34" s="1207"/>
      <c r="J34" s="1207"/>
      <c r="K34" s="1207"/>
      <c r="L34" s="1207"/>
      <c r="M34" s="1207"/>
      <c r="N34" s="1207"/>
      <c r="O34" s="1207"/>
      <c r="P34" s="1207"/>
      <c r="Q34" s="1207"/>
      <c r="R34" s="1207"/>
      <c r="S34" s="1207"/>
      <c r="T34" s="1207"/>
      <c r="U34" s="1207"/>
      <c r="V34" s="1207"/>
      <c r="W34" s="1207"/>
      <c r="X34" s="1207"/>
      <c r="Y34" s="1207"/>
      <c r="Z34" s="1207"/>
    </row>
    <row r="35" spans="1:26" s="32" customFormat="1" ht="14.25">
      <c r="A35" s="1216">
        <v>19</v>
      </c>
      <c r="B35" s="1224"/>
      <c r="C35" s="1219" t="s">
        <v>426</v>
      </c>
      <c r="D35" s="1219" t="s">
        <v>68</v>
      </c>
      <c r="E35" s="1207">
        <v>1020704</v>
      </c>
      <c r="F35" s="1225" t="s">
        <v>1017</v>
      </c>
      <c r="G35" s="1207"/>
      <c r="H35" s="1207"/>
      <c r="I35" s="1207"/>
      <c r="J35" s="1207"/>
      <c r="K35" s="1207"/>
      <c r="L35" s="1207"/>
      <c r="M35" s="1207"/>
      <c r="N35" s="1207"/>
      <c r="O35" s="1207"/>
      <c r="P35" s="1207"/>
      <c r="Q35" s="1207"/>
      <c r="R35" s="1207"/>
      <c r="S35" s="1207"/>
      <c r="T35" s="1207"/>
      <c r="U35" s="1207"/>
      <c r="V35" s="1207"/>
      <c r="W35" s="1207"/>
      <c r="X35" s="1207"/>
      <c r="Y35" s="1207"/>
      <c r="Z35" s="1207"/>
    </row>
    <row r="36" spans="1:26" s="32" customFormat="1" ht="14.25">
      <c r="A36" s="1216">
        <v>20</v>
      </c>
      <c r="B36" s="1224"/>
      <c r="C36" s="1645" t="s">
        <v>421</v>
      </c>
      <c r="D36" s="1645" t="s">
        <v>68</v>
      </c>
      <c r="E36" s="1218"/>
      <c r="F36" s="1225" t="s">
        <v>129</v>
      </c>
      <c r="G36" s="1207"/>
      <c r="H36" s="1207"/>
      <c r="I36" s="1207"/>
      <c r="J36" s="1207"/>
      <c r="K36" s="1207"/>
      <c r="L36" s="1207"/>
      <c r="M36" s="1207"/>
      <c r="N36" s="1207"/>
      <c r="O36" s="1207"/>
      <c r="P36" s="1207"/>
      <c r="Q36" s="1207"/>
      <c r="R36" s="1207"/>
      <c r="S36" s="1207"/>
      <c r="T36" s="1207"/>
      <c r="U36" s="1207"/>
      <c r="V36" s="1207"/>
      <c r="W36" s="1207"/>
      <c r="X36" s="1207"/>
      <c r="Y36" s="1207"/>
      <c r="Z36" s="1207"/>
    </row>
    <row r="37" spans="1:26" s="32" customFormat="1" ht="14.25">
      <c r="A37" s="1216">
        <v>21</v>
      </c>
      <c r="B37" s="1217"/>
      <c r="C37" s="1218"/>
      <c r="D37" s="1218"/>
      <c r="E37" s="1218"/>
      <c r="F37" s="1219"/>
      <c r="G37" s="1207"/>
      <c r="H37" s="1207"/>
      <c r="I37" s="1207"/>
      <c r="J37" s="1207"/>
      <c r="K37" s="1207"/>
      <c r="L37" s="1207"/>
      <c r="M37" s="1207"/>
      <c r="N37" s="1207"/>
      <c r="O37" s="1207"/>
      <c r="P37" s="1207"/>
      <c r="Q37" s="1207"/>
      <c r="R37" s="1207"/>
      <c r="S37" s="1207"/>
      <c r="T37" s="1207"/>
      <c r="U37" s="1207"/>
      <c r="V37" s="1207"/>
      <c r="W37" s="1207"/>
      <c r="X37" s="1207"/>
      <c r="Y37" s="1207"/>
      <c r="Z37" s="1207"/>
    </row>
    <row r="38" spans="1:26" s="32" customFormat="1" ht="14.25">
      <c r="A38" s="1216">
        <v>22</v>
      </c>
      <c r="B38" s="1217"/>
      <c r="C38" s="1218"/>
      <c r="D38" s="1218"/>
      <c r="E38" s="1218"/>
      <c r="F38" s="1219"/>
      <c r="G38" s="1207"/>
      <c r="H38" s="1207"/>
      <c r="I38" s="1207"/>
      <c r="J38" s="1207"/>
      <c r="K38" s="1207"/>
      <c r="L38" s="1207"/>
      <c r="M38" s="1207"/>
      <c r="N38" s="1207"/>
      <c r="O38" s="1207"/>
      <c r="P38" s="1207"/>
      <c r="Q38" s="1207"/>
      <c r="R38" s="1207"/>
      <c r="S38" s="1207"/>
      <c r="T38" s="1207"/>
      <c r="U38" s="1207"/>
      <c r="V38" s="1207"/>
      <c r="W38" s="1207"/>
      <c r="X38" s="1207"/>
      <c r="Y38" s="1207"/>
      <c r="Z38" s="1207"/>
    </row>
    <row r="39" spans="1:26" s="32" customFormat="1" ht="14.25">
      <c r="A39" s="1216">
        <v>23</v>
      </c>
      <c r="B39" s="1217"/>
      <c r="C39" s="1218"/>
      <c r="D39" s="1218"/>
      <c r="E39" s="1218"/>
      <c r="F39" s="1219"/>
      <c r="G39" s="1207"/>
      <c r="H39" s="1207"/>
      <c r="I39" s="1207"/>
      <c r="J39" s="1207"/>
      <c r="K39" s="1207"/>
      <c r="L39" s="1207"/>
      <c r="M39" s="1207"/>
      <c r="N39" s="1207"/>
      <c r="O39" s="1207"/>
      <c r="P39" s="1207"/>
      <c r="Q39" s="1207"/>
      <c r="R39" s="1207"/>
      <c r="S39" s="1207"/>
      <c r="T39" s="1207"/>
      <c r="U39" s="1207"/>
      <c r="V39" s="1207"/>
      <c r="W39" s="1207"/>
      <c r="X39" s="1207"/>
      <c r="Y39" s="1207"/>
      <c r="Z39" s="1207"/>
    </row>
    <row r="40" spans="1:26" s="32" customFormat="1" ht="14.25">
      <c r="A40" s="1216">
        <v>24</v>
      </c>
      <c r="B40" s="1224"/>
      <c r="C40" s="1219"/>
      <c r="D40" s="1219"/>
      <c r="E40" s="1223"/>
      <c r="F40" s="1219"/>
      <c r="G40" s="1207"/>
      <c r="H40" s="1207"/>
      <c r="I40" s="1207"/>
      <c r="J40" s="1207"/>
      <c r="K40" s="1207"/>
      <c r="L40" s="1207"/>
      <c r="M40" s="1207"/>
      <c r="N40" s="1207"/>
      <c r="O40" s="1207"/>
      <c r="P40" s="1207"/>
      <c r="Q40" s="1207"/>
      <c r="R40" s="1207"/>
      <c r="S40" s="1207"/>
      <c r="T40" s="1207"/>
      <c r="U40" s="1207"/>
      <c r="V40" s="1207"/>
      <c r="W40" s="1207"/>
      <c r="X40" s="1207"/>
      <c r="Y40" s="1207"/>
      <c r="Z40" s="1207"/>
    </row>
    <row r="41" spans="1:26" s="32" customFormat="1">
      <c r="A41" s="1226"/>
      <c r="B41" s="1207"/>
      <c r="C41" s="1209"/>
      <c r="D41" s="1209"/>
      <c r="E41" s="1209"/>
      <c r="F41" s="1207"/>
      <c r="G41" s="1207"/>
      <c r="H41" s="1207"/>
      <c r="I41" s="1207"/>
      <c r="J41" s="1207"/>
      <c r="K41" s="1207"/>
      <c r="L41" s="1207"/>
      <c r="M41" s="1207"/>
      <c r="N41" s="1207"/>
      <c r="O41" s="1207"/>
      <c r="P41" s="1207"/>
      <c r="Q41" s="1207"/>
      <c r="R41" s="1207"/>
      <c r="S41" s="1207"/>
      <c r="T41" s="1207"/>
      <c r="U41" s="1207"/>
      <c r="V41" s="1207"/>
      <c r="W41" s="1207"/>
      <c r="X41" s="1207"/>
      <c r="Y41" s="1207"/>
      <c r="Z41" s="1207"/>
    </row>
    <row r="42" spans="1:26" s="32" customFormat="1">
      <c r="A42" s="1226"/>
      <c r="B42" s="1211"/>
      <c r="C42" s="1212" t="s">
        <v>45</v>
      </c>
      <c r="D42" s="1212" t="s">
        <v>46</v>
      </c>
      <c r="E42" s="1212" t="s">
        <v>1018</v>
      </c>
      <c r="F42" s="1207"/>
      <c r="G42" s="1207"/>
      <c r="H42" s="1207"/>
      <c r="I42" s="1207"/>
      <c r="J42" s="1207"/>
      <c r="K42" s="1207"/>
      <c r="L42" s="1207"/>
      <c r="M42" s="1207"/>
      <c r="N42" s="1207"/>
      <c r="O42" s="1207"/>
      <c r="P42" s="1207"/>
      <c r="Q42" s="1207"/>
      <c r="R42" s="1207"/>
      <c r="S42" s="1207"/>
      <c r="T42" s="1207"/>
      <c r="U42" s="1207"/>
      <c r="V42" s="1207"/>
      <c r="W42" s="1207"/>
      <c r="X42" s="1207"/>
      <c r="Y42" s="1207"/>
      <c r="Z42" s="1207"/>
    </row>
    <row r="43" spans="1:26" s="32" customFormat="1" ht="14.25">
      <c r="A43" s="1207"/>
      <c r="B43" s="1211"/>
      <c r="C43" s="1219" t="s">
        <v>124</v>
      </c>
      <c r="D43" s="1219" t="s">
        <v>125</v>
      </c>
      <c r="E43" s="1223">
        <v>870224</v>
      </c>
      <c r="F43" s="1207"/>
      <c r="G43" s="1205" t="s">
        <v>269</v>
      </c>
      <c r="H43" s="1207"/>
      <c r="I43" s="1207"/>
      <c r="J43" s="1207"/>
      <c r="K43" s="1207"/>
      <c r="L43" s="1207"/>
      <c r="M43" s="1207"/>
      <c r="N43" s="1207"/>
      <c r="O43" s="1207"/>
      <c r="P43" s="1207"/>
      <c r="Q43" s="1207"/>
      <c r="R43" s="1207"/>
      <c r="S43" s="1207"/>
      <c r="T43" s="1207"/>
      <c r="U43" s="1207"/>
      <c r="V43" s="1207"/>
      <c r="W43" s="1207"/>
      <c r="X43" s="1207"/>
      <c r="Y43" s="1207"/>
      <c r="Z43" s="1207"/>
    </row>
    <row r="44" spans="1:26" s="32" customFormat="1" ht="14.25">
      <c r="A44" s="1207"/>
      <c r="B44" s="1227"/>
      <c r="C44" s="1219" t="s">
        <v>116</v>
      </c>
      <c r="D44" s="1219" t="s">
        <v>117</v>
      </c>
      <c r="E44" s="1223">
        <v>960218</v>
      </c>
      <c r="F44" s="1207"/>
      <c r="G44" s="2042" t="s">
        <v>524</v>
      </c>
      <c r="H44" s="2043"/>
      <c r="I44" s="1207"/>
      <c r="J44" s="1207"/>
      <c r="K44" s="1207"/>
      <c r="L44" s="1207"/>
      <c r="M44" s="1207"/>
      <c r="N44" s="1207"/>
      <c r="O44" s="1207"/>
      <c r="P44" s="1207"/>
      <c r="Q44" s="1207"/>
      <c r="R44" s="1207"/>
      <c r="S44" s="1207"/>
      <c r="T44" s="1207"/>
      <c r="U44" s="1207"/>
      <c r="V44" s="1207"/>
      <c r="W44" s="1207"/>
      <c r="X44" s="1207"/>
      <c r="Y44" s="1207"/>
      <c r="Z44" s="1207"/>
    </row>
    <row r="45" spans="1:26" s="32" customFormat="1" ht="14.25">
      <c r="A45" s="1207"/>
      <c r="B45" s="1227"/>
      <c r="C45" s="1219" t="s">
        <v>139</v>
      </c>
      <c r="D45" s="1219" t="s">
        <v>125</v>
      </c>
      <c r="E45" s="1223">
        <v>810415</v>
      </c>
      <c r="F45" s="1207"/>
      <c r="G45" s="2044"/>
      <c r="H45" s="2045"/>
      <c r="I45" s="1207"/>
      <c r="J45" s="1207"/>
      <c r="K45" s="1207"/>
      <c r="L45" s="1207"/>
      <c r="M45" s="1207"/>
      <c r="N45" s="1207"/>
      <c r="O45" s="1207"/>
      <c r="P45" s="1207"/>
      <c r="Q45" s="1207"/>
      <c r="R45" s="1207"/>
      <c r="S45" s="1207"/>
      <c r="T45" s="1207"/>
      <c r="U45" s="1207"/>
      <c r="V45" s="1207"/>
      <c r="W45" s="1207"/>
      <c r="X45" s="1207"/>
      <c r="Y45" s="1207"/>
      <c r="Z45" s="1207"/>
    </row>
    <row r="46" spans="1:26" s="32" customFormat="1">
      <c r="A46" s="1207"/>
      <c r="B46" s="1205"/>
      <c r="C46" s="1205"/>
      <c r="D46" s="1205"/>
      <c r="E46" s="1205"/>
      <c r="F46" s="1207"/>
      <c r="G46" s="2044"/>
      <c r="H46" s="2045"/>
      <c r="I46" s="1207"/>
      <c r="J46" s="1207"/>
      <c r="K46" s="1207"/>
      <c r="L46" s="1207"/>
      <c r="M46" s="1207"/>
      <c r="N46" s="1207"/>
      <c r="O46" s="1207"/>
      <c r="P46" s="1207"/>
      <c r="Q46" s="1207"/>
      <c r="R46" s="1207"/>
      <c r="S46" s="1207"/>
      <c r="T46" s="1207"/>
      <c r="U46" s="1207"/>
      <c r="V46" s="1207"/>
      <c r="W46" s="1207"/>
      <c r="X46" s="1207"/>
      <c r="Y46" s="1207"/>
      <c r="Z46" s="1207"/>
    </row>
    <row r="47" spans="1:26" s="32" customFormat="1" ht="14.25" customHeight="1">
      <c r="A47" s="1207"/>
      <c r="B47" s="1211"/>
      <c r="C47" s="1211"/>
      <c r="D47" s="1211"/>
      <c r="E47" s="1211"/>
      <c r="F47" s="1207"/>
      <c r="G47" s="2046"/>
      <c r="H47" s="2047"/>
      <c r="I47" s="1207"/>
      <c r="J47" s="1207"/>
      <c r="K47" s="1207"/>
      <c r="L47" s="1207"/>
      <c r="M47" s="1207"/>
      <c r="N47" s="1207"/>
      <c r="O47" s="1207"/>
      <c r="P47" s="1207"/>
      <c r="Q47" s="1207"/>
      <c r="R47" s="1207"/>
      <c r="S47" s="1207"/>
      <c r="T47" s="1207"/>
      <c r="U47" s="1207"/>
      <c r="V47" s="1207"/>
      <c r="W47" s="1207"/>
      <c r="X47" s="1207"/>
      <c r="Y47" s="1207"/>
      <c r="Z47" s="1207"/>
    </row>
    <row r="48" spans="1:26" s="32" customFormat="1" ht="14.25" customHeight="1">
      <c r="A48" s="1207"/>
      <c r="B48" s="1207"/>
      <c r="C48" s="1207"/>
      <c r="D48" s="1207"/>
      <c r="E48" s="1207"/>
      <c r="F48" s="1207"/>
      <c r="G48" s="1207"/>
      <c r="H48" s="1207"/>
      <c r="I48" s="1207"/>
      <c r="J48" s="1207"/>
      <c r="K48" s="1207"/>
      <c r="L48" s="1207"/>
      <c r="M48" s="1207"/>
      <c r="N48" s="1207"/>
      <c r="O48" s="1207"/>
      <c r="P48" s="1207"/>
      <c r="Q48" s="1207"/>
      <c r="R48" s="1207"/>
      <c r="S48" s="1207"/>
      <c r="T48" s="1207"/>
      <c r="U48" s="1207"/>
      <c r="V48" s="1207"/>
      <c r="W48" s="1207"/>
      <c r="X48" s="1207"/>
      <c r="Y48" s="1207"/>
      <c r="Z48" s="1207"/>
    </row>
    <row r="49" spans="1:26" s="32" customFormat="1" ht="12.75" customHeight="1">
      <c r="A49" s="1207"/>
      <c r="B49" s="1207"/>
      <c r="C49" s="1207"/>
      <c r="D49" s="1207"/>
      <c r="E49" s="1207"/>
      <c r="F49" s="1207"/>
      <c r="G49" s="1207"/>
      <c r="H49" s="1207"/>
      <c r="I49" s="1207"/>
      <c r="J49" s="1207"/>
      <c r="K49" s="1207"/>
      <c r="L49" s="1207"/>
      <c r="M49" s="1207"/>
      <c r="N49" s="1207"/>
      <c r="O49" s="1207"/>
      <c r="P49" s="1207"/>
      <c r="Q49" s="1207"/>
      <c r="R49" s="1207"/>
      <c r="S49" s="1207"/>
      <c r="T49" s="1207"/>
      <c r="U49" s="1207"/>
      <c r="V49" s="1207"/>
      <c r="W49" s="1207"/>
      <c r="X49" s="1207"/>
      <c r="Y49" s="1207"/>
      <c r="Z49" s="1207"/>
    </row>
    <row r="50" spans="1:26" s="32" customFormat="1" ht="12.75" customHeight="1">
      <c r="A50" s="1207"/>
      <c r="B50" s="1207"/>
      <c r="C50" s="1207"/>
      <c r="D50" s="1207"/>
      <c r="E50" s="1207"/>
      <c r="F50" s="1207"/>
      <c r="G50" s="1207"/>
      <c r="H50" s="1207"/>
      <c r="I50" s="1207"/>
      <c r="J50" s="1207"/>
      <c r="K50" s="1207"/>
      <c r="L50" s="1207"/>
      <c r="M50" s="1207"/>
      <c r="N50" s="1207"/>
      <c r="O50" s="1207"/>
      <c r="P50" s="1207"/>
      <c r="Q50" s="1207"/>
      <c r="R50" s="1207"/>
      <c r="S50" s="1207"/>
      <c r="T50" s="1207"/>
      <c r="U50" s="1207"/>
      <c r="V50" s="1207"/>
      <c r="W50" s="1207"/>
      <c r="X50" s="1207"/>
      <c r="Y50" s="1207"/>
      <c r="Z50" s="1207"/>
    </row>
    <row r="51" spans="1:26" s="32" customFormat="1" ht="12.75" customHeight="1">
      <c r="A51" s="1207"/>
      <c r="B51" s="1207"/>
      <c r="C51" s="1207"/>
      <c r="D51" s="1207"/>
      <c r="E51" s="1207"/>
      <c r="F51" s="1207"/>
      <c r="G51" s="1207"/>
      <c r="H51" s="1207"/>
      <c r="I51" s="1207"/>
      <c r="J51" s="1207"/>
      <c r="K51" s="1207"/>
      <c r="L51" s="1207"/>
      <c r="M51" s="1207"/>
      <c r="N51" s="1207"/>
      <c r="O51" s="1207"/>
      <c r="P51" s="1207"/>
      <c r="Q51" s="1207"/>
      <c r="R51" s="1207"/>
      <c r="S51" s="1207"/>
      <c r="T51" s="1207"/>
      <c r="U51" s="1207"/>
      <c r="V51" s="1207"/>
      <c r="W51" s="1207"/>
      <c r="X51" s="1207"/>
      <c r="Y51" s="1207"/>
      <c r="Z51" s="1207"/>
    </row>
    <row r="52" spans="1:26" s="32" customFormat="1" ht="12.75" customHeight="1">
      <c r="A52" s="1207"/>
      <c r="B52" s="1207"/>
      <c r="C52" s="1207"/>
      <c r="D52" s="1207"/>
      <c r="E52" s="1207"/>
      <c r="F52" s="1207"/>
      <c r="G52" s="1207"/>
      <c r="H52" s="1207"/>
      <c r="I52" s="1207"/>
      <c r="J52" s="1207"/>
      <c r="K52" s="1207"/>
      <c r="L52" s="1207"/>
      <c r="M52" s="1207"/>
      <c r="N52" s="1207"/>
      <c r="O52" s="1207"/>
      <c r="P52" s="1207"/>
      <c r="Q52" s="1207"/>
      <c r="R52" s="1207"/>
      <c r="S52" s="1207"/>
      <c r="T52" s="1207"/>
      <c r="U52" s="1207"/>
      <c r="V52" s="1207"/>
      <c r="W52" s="1207"/>
      <c r="X52" s="1207"/>
      <c r="Y52" s="1207"/>
      <c r="Z52" s="1207"/>
    </row>
    <row r="53" spans="1:26" s="32" customFormat="1" ht="13.15" customHeight="1">
      <c r="A53" s="1207"/>
      <c r="B53" s="1207"/>
      <c r="C53" s="1207"/>
      <c r="D53" s="1207"/>
      <c r="E53" s="1207"/>
      <c r="F53" s="1207"/>
      <c r="G53" s="1207"/>
      <c r="H53" s="1207"/>
      <c r="I53" s="1207"/>
      <c r="J53" s="1207"/>
      <c r="K53" s="1207"/>
      <c r="L53" s="1207"/>
      <c r="M53" s="1207"/>
      <c r="N53" s="1207"/>
      <c r="O53" s="1207"/>
      <c r="P53" s="1207"/>
      <c r="Q53" s="1207"/>
      <c r="R53" s="1207"/>
      <c r="S53" s="1207"/>
      <c r="T53" s="1207"/>
      <c r="U53" s="1207"/>
      <c r="V53" s="1207"/>
      <c r="W53" s="1207"/>
      <c r="X53" s="1207"/>
      <c r="Y53" s="1207"/>
      <c r="Z53" s="1207"/>
    </row>
    <row r="54" spans="1:26" s="32" customFormat="1">
      <c r="A54" s="1207"/>
      <c r="B54" s="1207"/>
      <c r="C54" s="1207"/>
      <c r="D54" s="1207"/>
      <c r="E54" s="1207"/>
      <c r="F54" s="1207"/>
      <c r="G54" s="1207"/>
      <c r="H54" s="1207"/>
      <c r="I54" s="1207"/>
      <c r="J54" s="1207"/>
      <c r="K54" s="1207"/>
      <c r="L54" s="1207"/>
      <c r="M54" s="1207"/>
      <c r="N54" s="1207"/>
      <c r="O54" s="1207"/>
      <c r="P54" s="1207"/>
      <c r="Q54" s="1207"/>
      <c r="R54" s="1207"/>
      <c r="S54" s="1207"/>
      <c r="T54" s="1207"/>
      <c r="U54" s="1207"/>
      <c r="V54" s="1207"/>
      <c r="W54" s="1207"/>
      <c r="X54" s="1207"/>
      <c r="Y54" s="1207"/>
      <c r="Z54" s="1207"/>
    </row>
    <row r="55" spans="1:26" s="32" customFormat="1">
      <c r="A55" s="1207"/>
      <c r="B55" s="1207"/>
      <c r="C55" s="1207"/>
      <c r="D55" s="1207"/>
      <c r="E55" s="1207"/>
      <c r="F55" s="1207"/>
      <c r="G55" s="1207"/>
      <c r="H55" s="1207"/>
      <c r="I55" s="1207"/>
      <c r="J55" s="1207"/>
      <c r="K55" s="1207"/>
      <c r="L55" s="1207"/>
      <c r="M55" s="1207"/>
      <c r="N55" s="1207"/>
      <c r="O55" s="1207"/>
      <c r="P55" s="1207"/>
      <c r="Q55" s="1207"/>
      <c r="R55" s="1207"/>
      <c r="S55" s="1207"/>
      <c r="T55" s="1207"/>
      <c r="U55" s="1207"/>
      <c r="V55" s="1207"/>
      <c r="W55" s="1207"/>
      <c r="X55" s="1207"/>
      <c r="Y55" s="1207"/>
      <c r="Z55" s="1207"/>
    </row>
    <row r="56" spans="1:26" s="32" customFormat="1">
      <c r="A56" s="1207"/>
      <c r="B56" s="1207"/>
      <c r="C56" s="1207"/>
      <c r="D56" s="1207"/>
      <c r="E56" s="1207"/>
      <c r="F56" s="1207"/>
      <c r="G56" s="1207"/>
      <c r="H56" s="1207"/>
      <c r="I56" s="1207"/>
      <c r="J56" s="1207"/>
      <c r="K56" s="1207"/>
      <c r="L56" s="1207"/>
      <c r="M56" s="1207"/>
      <c r="N56" s="1207"/>
      <c r="O56" s="1207"/>
      <c r="P56" s="1207"/>
      <c r="Q56" s="1207"/>
      <c r="R56" s="1207"/>
      <c r="S56" s="1207"/>
      <c r="T56" s="1207"/>
      <c r="U56" s="1207"/>
      <c r="V56" s="1207"/>
      <c r="W56" s="1207"/>
      <c r="X56" s="1207"/>
      <c r="Y56" s="1207"/>
      <c r="Z56" s="1207"/>
    </row>
    <row r="57" spans="1:26" s="32" customFormat="1">
      <c r="A57" s="1207"/>
      <c r="B57" s="1207"/>
      <c r="C57" s="1207"/>
      <c r="D57" s="1207"/>
      <c r="E57" s="1207"/>
      <c r="F57" s="1207"/>
      <c r="G57" s="1207"/>
      <c r="H57" s="1207"/>
      <c r="I57" s="1207"/>
      <c r="J57" s="1207"/>
      <c r="K57" s="1207"/>
      <c r="L57" s="1207"/>
      <c r="M57" s="1207"/>
      <c r="N57" s="1207"/>
      <c r="O57" s="1207"/>
      <c r="P57" s="1207"/>
      <c r="Q57" s="1207"/>
      <c r="R57" s="1207"/>
      <c r="S57" s="1207"/>
      <c r="T57" s="1207"/>
      <c r="U57" s="1207"/>
      <c r="V57" s="1207"/>
      <c r="W57" s="1207"/>
      <c r="X57" s="1207"/>
      <c r="Y57" s="1207"/>
      <c r="Z57" s="1207"/>
    </row>
    <row r="58" spans="1:26" s="32" customFormat="1">
      <c r="A58" s="1207"/>
      <c r="B58" s="1207"/>
      <c r="C58" s="1207"/>
      <c r="D58" s="1207"/>
      <c r="E58" s="1207"/>
      <c r="F58" s="1207"/>
      <c r="G58" s="1207"/>
      <c r="H58" s="1207"/>
      <c r="I58" s="1207"/>
      <c r="J58" s="1207"/>
      <c r="K58" s="1207"/>
      <c r="L58" s="1207"/>
      <c r="M58" s="1207"/>
      <c r="N58" s="1207"/>
      <c r="O58" s="1207"/>
      <c r="P58" s="1207"/>
      <c r="Q58" s="1207"/>
      <c r="R58" s="1207"/>
      <c r="S58" s="1207"/>
      <c r="T58" s="1207"/>
      <c r="U58" s="1207"/>
      <c r="V58" s="1207"/>
      <c r="W58" s="1207"/>
      <c r="X58" s="1207"/>
      <c r="Y58" s="1207"/>
      <c r="Z58" s="1207"/>
    </row>
    <row r="59" spans="1:26" s="32" customFormat="1">
      <c r="A59" s="1207"/>
      <c r="B59" s="1207"/>
      <c r="C59" s="1207"/>
      <c r="D59" s="1207"/>
      <c r="E59" s="1207"/>
      <c r="F59" s="1207"/>
      <c r="G59" s="1207"/>
      <c r="H59" s="1207"/>
      <c r="I59" s="1207"/>
      <c r="J59" s="1207"/>
      <c r="K59" s="1207"/>
      <c r="L59" s="1207"/>
      <c r="M59" s="1207"/>
      <c r="N59" s="1207"/>
      <c r="O59" s="1207"/>
      <c r="P59" s="1207"/>
      <c r="Q59" s="1207"/>
      <c r="R59" s="1207"/>
      <c r="S59" s="1207"/>
      <c r="T59" s="1207"/>
      <c r="U59" s="1207"/>
      <c r="V59" s="1207"/>
      <c r="W59" s="1207"/>
      <c r="X59" s="1207"/>
      <c r="Y59" s="1207"/>
      <c r="Z59" s="1207"/>
    </row>
    <row r="60" spans="1:26" s="32" customFormat="1">
      <c r="A60" s="1207"/>
      <c r="B60" s="1207"/>
      <c r="C60" s="1207"/>
      <c r="D60" s="1207"/>
      <c r="E60" s="1207"/>
      <c r="F60" s="1207"/>
      <c r="G60" s="1207"/>
      <c r="H60" s="1207"/>
      <c r="I60" s="1207"/>
      <c r="J60" s="1207"/>
      <c r="K60" s="1207"/>
      <c r="L60" s="1207"/>
      <c r="M60" s="1207"/>
      <c r="N60" s="1207"/>
      <c r="O60" s="1207"/>
      <c r="P60" s="1207"/>
      <c r="Q60" s="1207"/>
      <c r="R60" s="1207"/>
      <c r="S60" s="1207"/>
      <c r="T60" s="1207"/>
      <c r="U60" s="1207"/>
      <c r="V60" s="1207"/>
      <c r="W60" s="1207"/>
      <c r="X60" s="1207"/>
      <c r="Y60" s="1207"/>
      <c r="Z60" s="1207"/>
    </row>
    <row r="61" spans="1:26" s="32" customFormat="1">
      <c r="A61" s="1207"/>
      <c r="B61" s="1207"/>
      <c r="C61" s="1207"/>
      <c r="D61" s="1207"/>
      <c r="E61" s="1207"/>
      <c r="F61" s="1207"/>
      <c r="G61" s="1207"/>
      <c r="H61" s="1207"/>
      <c r="I61" s="1207"/>
      <c r="J61" s="1207"/>
      <c r="K61" s="1207"/>
      <c r="L61" s="1207"/>
      <c r="M61" s="1207"/>
      <c r="N61" s="1207"/>
      <c r="O61" s="1207"/>
      <c r="P61" s="1207"/>
      <c r="Q61" s="1207"/>
      <c r="R61" s="1207"/>
      <c r="S61" s="1207"/>
      <c r="T61" s="1207"/>
      <c r="U61" s="1207"/>
      <c r="V61" s="1207"/>
      <c r="W61" s="1207"/>
      <c r="X61" s="1207"/>
      <c r="Y61" s="1207"/>
      <c r="Z61" s="1207"/>
    </row>
    <row r="62" spans="1:26" s="32" customFormat="1">
      <c r="A62" s="1207"/>
      <c r="B62" s="1207"/>
      <c r="C62" s="1207"/>
      <c r="D62" s="1207"/>
      <c r="E62" s="1207"/>
      <c r="F62" s="1207"/>
      <c r="G62" s="1207"/>
      <c r="H62" s="1207"/>
      <c r="I62" s="1207"/>
      <c r="J62" s="1207"/>
      <c r="K62" s="1207"/>
      <c r="L62" s="1207"/>
      <c r="M62" s="1207"/>
      <c r="N62" s="1207"/>
      <c r="O62" s="1207"/>
      <c r="P62" s="1207"/>
      <c r="Q62" s="1207"/>
      <c r="R62" s="1207"/>
      <c r="S62" s="1207"/>
      <c r="T62" s="1207"/>
      <c r="U62" s="1207"/>
      <c r="V62" s="1207"/>
      <c r="W62" s="1207"/>
      <c r="X62" s="1207"/>
      <c r="Y62" s="1207"/>
      <c r="Z62" s="1207"/>
    </row>
    <row r="63" spans="1:26" s="32" customFormat="1">
      <c r="A63" s="1207"/>
      <c r="B63" s="1207"/>
      <c r="C63" s="1205"/>
      <c r="D63" s="1205"/>
      <c r="E63" s="1205"/>
      <c r="F63" s="1205"/>
      <c r="G63" s="1207"/>
      <c r="H63" s="1207"/>
      <c r="I63" s="1207"/>
      <c r="J63" s="1207"/>
      <c r="K63" s="1207"/>
      <c r="L63" s="1207"/>
      <c r="M63" s="1207"/>
      <c r="N63" s="1207"/>
      <c r="O63" s="1207"/>
      <c r="P63" s="1207"/>
      <c r="Q63" s="1207"/>
      <c r="R63" s="1207"/>
      <c r="S63" s="1207"/>
      <c r="T63" s="1207"/>
      <c r="U63" s="1207"/>
      <c r="V63" s="1207"/>
      <c r="W63" s="1207"/>
      <c r="X63" s="1207"/>
      <c r="Y63" s="1207"/>
      <c r="Z63" s="1207"/>
    </row>
    <row r="64" spans="1:26" s="32" customFormat="1">
      <c r="A64" s="1205"/>
      <c r="B64" s="1205"/>
      <c r="C64" s="1205"/>
      <c r="D64" s="1205"/>
      <c r="E64" s="1205"/>
      <c r="F64" s="1205"/>
      <c r="G64" s="1205"/>
      <c r="H64" s="1205"/>
      <c r="I64" s="1205"/>
      <c r="J64" s="1205"/>
      <c r="K64" s="1205"/>
      <c r="L64" s="1205"/>
      <c r="M64" s="1205"/>
      <c r="N64" s="1205"/>
      <c r="O64" s="1205"/>
      <c r="P64" s="1205"/>
      <c r="Q64" s="1205"/>
      <c r="R64" s="1205"/>
      <c r="S64" s="1205"/>
      <c r="T64" s="1205"/>
      <c r="U64" s="1205"/>
      <c r="V64" s="1205"/>
      <c r="W64" s="1205"/>
      <c r="X64" s="1205"/>
      <c r="Y64" s="1205"/>
      <c r="Z64" s="1205"/>
    </row>
    <row r="65" spans="1:26" s="32" customFormat="1">
      <c r="A65" s="1205"/>
      <c r="B65" s="1205"/>
      <c r="C65" s="1205"/>
      <c r="D65" s="1205"/>
      <c r="E65" s="1205"/>
      <c r="F65" s="1205"/>
      <c r="G65" s="1205"/>
      <c r="H65" s="1205"/>
      <c r="I65" s="1205"/>
      <c r="J65" s="1205"/>
      <c r="K65" s="1205"/>
      <c r="L65" s="1205"/>
      <c r="M65" s="1205"/>
      <c r="N65" s="1205"/>
      <c r="O65" s="1205"/>
      <c r="P65" s="1205"/>
      <c r="Q65" s="1205"/>
      <c r="R65" s="1205"/>
      <c r="S65" s="1205"/>
      <c r="T65" s="1205"/>
      <c r="U65" s="1205"/>
      <c r="V65" s="1205"/>
      <c r="W65" s="1205"/>
      <c r="X65" s="1205"/>
      <c r="Y65" s="1205"/>
      <c r="Z65" s="1205"/>
    </row>
    <row r="66" spans="1:26" s="32" customFormat="1">
      <c r="A66" s="1205"/>
      <c r="B66" s="1205"/>
      <c r="C66" s="1205"/>
      <c r="D66" s="1205"/>
      <c r="E66" s="1205"/>
      <c r="F66" s="1205"/>
      <c r="G66" s="1205"/>
      <c r="H66" s="1205"/>
      <c r="I66" s="1205"/>
      <c r="J66" s="1205"/>
      <c r="K66" s="1205"/>
      <c r="L66" s="1205"/>
      <c r="M66" s="1205"/>
      <c r="N66" s="1205"/>
      <c r="O66" s="1205"/>
      <c r="P66" s="1205"/>
      <c r="Q66" s="1205"/>
      <c r="R66" s="1205"/>
      <c r="S66" s="1205"/>
      <c r="T66" s="1205"/>
      <c r="U66" s="1205"/>
      <c r="V66" s="1205"/>
      <c r="W66" s="1205"/>
      <c r="X66" s="1205"/>
      <c r="Y66" s="1205"/>
      <c r="Z66" s="1205"/>
    </row>
    <row r="67" spans="1:26" s="32" customFormat="1">
      <c r="A67" s="1205"/>
      <c r="B67" s="1205"/>
      <c r="C67" s="1205"/>
      <c r="D67" s="1205"/>
      <c r="E67" s="1205"/>
      <c r="F67" s="1205"/>
      <c r="G67" s="1205"/>
      <c r="H67" s="1205"/>
      <c r="I67" s="1205"/>
      <c r="J67" s="1205"/>
      <c r="K67" s="1205"/>
      <c r="L67" s="1205"/>
      <c r="M67" s="1205"/>
      <c r="N67" s="1205"/>
      <c r="O67" s="1205"/>
      <c r="P67" s="1205"/>
      <c r="Q67" s="1205"/>
      <c r="R67" s="1205"/>
      <c r="S67" s="1205"/>
      <c r="T67" s="1205"/>
      <c r="U67" s="1205"/>
      <c r="V67" s="1205"/>
      <c r="W67" s="1205"/>
      <c r="X67" s="1205"/>
      <c r="Y67" s="1205"/>
      <c r="Z67" s="1205"/>
    </row>
    <row r="68" spans="1:26" s="32" customFormat="1">
      <c r="A68" s="1205"/>
      <c r="B68" s="1205"/>
      <c r="C68" s="1205"/>
      <c r="D68" s="1205"/>
      <c r="E68" s="1205"/>
      <c r="F68" s="1205"/>
      <c r="G68" s="1205"/>
      <c r="H68" s="1205"/>
      <c r="I68" s="1205"/>
      <c r="J68" s="1205"/>
      <c r="K68" s="1205"/>
      <c r="L68" s="1205"/>
      <c r="M68" s="1205"/>
      <c r="N68" s="1205"/>
      <c r="O68" s="1205"/>
      <c r="P68" s="1205"/>
      <c r="Q68" s="1205"/>
      <c r="R68" s="1205"/>
      <c r="S68" s="1205"/>
      <c r="T68" s="1205"/>
      <c r="U68" s="1205"/>
      <c r="V68" s="1205"/>
      <c r="W68" s="1205"/>
      <c r="X68" s="1205"/>
      <c r="Y68" s="1205"/>
      <c r="Z68" s="1205"/>
    </row>
    <row r="69" spans="1:26" s="32" customFormat="1">
      <c r="A69" s="1205"/>
      <c r="B69" s="1205"/>
      <c r="C69" s="1205"/>
      <c r="D69" s="1205"/>
      <c r="E69" s="1205"/>
      <c r="F69" s="1205"/>
      <c r="G69" s="1205"/>
      <c r="H69" s="1205"/>
      <c r="I69" s="1205"/>
      <c r="J69" s="1205"/>
      <c r="K69" s="1205"/>
      <c r="L69" s="1205"/>
      <c r="M69" s="1205"/>
      <c r="N69" s="1205"/>
      <c r="O69" s="1205"/>
      <c r="P69" s="1205"/>
      <c r="Q69" s="1205"/>
      <c r="R69" s="1205"/>
      <c r="S69" s="1205"/>
      <c r="T69" s="1205"/>
      <c r="U69" s="1205"/>
      <c r="V69" s="1205"/>
      <c r="W69" s="1205"/>
      <c r="X69" s="1205"/>
      <c r="Y69" s="1205"/>
      <c r="Z69" s="1205"/>
    </row>
    <row r="70" spans="1:26" s="32" customFormat="1">
      <c r="A70" s="1205"/>
      <c r="B70" s="1205"/>
      <c r="C70" s="1205"/>
      <c r="D70" s="1205"/>
      <c r="E70" s="1205"/>
      <c r="F70" s="1205"/>
      <c r="G70" s="1205"/>
      <c r="H70" s="1205"/>
      <c r="I70" s="1205"/>
      <c r="J70" s="1205"/>
      <c r="K70" s="1205"/>
      <c r="L70" s="1205"/>
      <c r="M70" s="1205"/>
      <c r="N70" s="1205"/>
      <c r="O70" s="1205"/>
      <c r="P70" s="1205"/>
      <c r="Q70" s="1205"/>
      <c r="R70" s="1205"/>
      <c r="S70" s="1205"/>
      <c r="T70" s="1205"/>
      <c r="U70" s="1205"/>
      <c r="V70" s="1205"/>
      <c r="W70" s="1205"/>
      <c r="X70" s="1205"/>
      <c r="Y70" s="1205"/>
      <c r="Z70" s="1205"/>
    </row>
    <row r="71" spans="1:26">
      <c r="A71" s="1205"/>
      <c r="B71" s="1205"/>
      <c r="C71" s="1205"/>
      <c r="D71" s="1205"/>
      <c r="E71" s="1205"/>
      <c r="F71" s="1205"/>
      <c r="G71" s="1205"/>
      <c r="H71" s="1205"/>
      <c r="I71" s="1205"/>
      <c r="J71" s="1205"/>
      <c r="K71" s="1205"/>
      <c r="L71" s="1205"/>
      <c r="M71" s="1205"/>
      <c r="N71" s="1205"/>
      <c r="O71" s="1205"/>
      <c r="P71" s="1205"/>
      <c r="Q71" s="1205"/>
      <c r="R71" s="1205"/>
      <c r="S71" s="1205"/>
      <c r="T71" s="1205"/>
      <c r="U71" s="1205"/>
      <c r="V71" s="1205"/>
      <c r="W71" s="1205"/>
      <c r="X71" s="1205"/>
      <c r="Y71" s="1205"/>
      <c r="Z71" s="1205"/>
    </row>
    <row r="72" spans="1:26">
      <c r="A72" s="1205"/>
      <c r="B72" s="1205"/>
      <c r="C72" s="1205"/>
      <c r="D72" s="1205"/>
      <c r="E72" s="1205"/>
      <c r="F72" s="1205"/>
      <c r="G72" s="1205"/>
      <c r="H72" s="1205"/>
      <c r="I72" s="1205"/>
      <c r="J72" s="1205"/>
      <c r="K72" s="1205"/>
      <c r="L72" s="1205"/>
      <c r="M72" s="1205"/>
      <c r="N72" s="1205"/>
      <c r="O72" s="1205"/>
      <c r="P72" s="1205"/>
      <c r="Q72" s="1205"/>
      <c r="R72" s="1205"/>
      <c r="S72" s="1205"/>
      <c r="T72" s="1205"/>
      <c r="U72" s="1205"/>
      <c r="V72" s="1205"/>
      <c r="W72" s="1205"/>
      <c r="X72" s="1205"/>
      <c r="Y72" s="1205"/>
      <c r="Z72" s="1205"/>
    </row>
    <row r="73" spans="1:26">
      <c r="A73" s="1205"/>
      <c r="B73" s="1205"/>
      <c r="C73" s="1205"/>
      <c r="D73" s="1205"/>
      <c r="E73" s="1205"/>
      <c r="F73" s="1205"/>
      <c r="G73" s="1205"/>
      <c r="H73" s="1205"/>
      <c r="I73" s="1205"/>
      <c r="J73" s="1205"/>
      <c r="K73" s="1205"/>
      <c r="L73" s="1205"/>
      <c r="M73" s="1205"/>
      <c r="N73" s="1205"/>
      <c r="O73" s="1205"/>
      <c r="P73" s="1205"/>
      <c r="Q73" s="1205"/>
      <c r="R73" s="1205"/>
      <c r="S73" s="1205"/>
      <c r="T73" s="1205"/>
      <c r="U73" s="1205"/>
      <c r="V73" s="1205"/>
      <c r="W73" s="1205"/>
      <c r="X73" s="1205"/>
      <c r="Y73" s="1205"/>
      <c r="Z73" s="1205"/>
    </row>
    <row r="74" spans="1:26">
      <c r="A74" s="1205"/>
      <c r="B74" s="1205"/>
      <c r="C74" s="1205"/>
      <c r="D74" s="1205"/>
      <c r="E74" s="1205"/>
      <c r="F74" s="1205"/>
      <c r="G74" s="1205"/>
      <c r="H74" s="1205"/>
      <c r="I74" s="1205"/>
      <c r="J74" s="1205"/>
      <c r="K74" s="1205"/>
      <c r="L74" s="1205"/>
      <c r="M74" s="1205"/>
      <c r="N74" s="1205"/>
      <c r="O74" s="1205"/>
      <c r="P74" s="1205"/>
      <c r="Q74" s="1205"/>
      <c r="R74" s="1205"/>
      <c r="S74" s="1205"/>
      <c r="T74" s="1205"/>
      <c r="U74" s="1205"/>
      <c r="V74" s="1205"/>
      <c r="W74" s="1205"/>
      <c r="X74" s="1205"/>
      <c r="Y74" s="1205"/>
      <c r="Z74" s="1205"/>
    </row>
    <row r="75" spans="1:26">
      <c r="A75" s="1205"/>
      <c r="B75" s="1205"/>
      <c r="C75" s="1205"/>
      <c r="D75" s="1205"/>
      <c r="E75" s="1205"/>
      <c r="F75" s="1205"/>
      <c r="G75" s="1205"/>
      <c r="H75" s="1205"/>
      <c r="I75" s="1205"/>
      <c r="J75" s="1205"/>
      <c r="K75" s="1205"/>
      <c r="L75" s="1205"/>
      <c r="M75" s="1205"/>
      <c r="N75" s="1205"/>
      <c r="O75" s="1205"/>
      <c r="P75" s="1205"/>
      <c r="Q75" s="1205"/>
      <c r="R75" s="1205"/>
      <c r="S75" s="1205"/>
      <c r="T75" s="1205"/>
      <c r="U75" s="1205"/>
      <c r="V75" s="1205"/>
      <c r="W75" s="1205"/>
      <c r="X75" s="1205"/>
      <c r="Y75" s="1205"/>
      <c r="Z75" s="1205"/>
    </row>
    <row r="76" spans="1:26">
      <c r="A76" s="1205"/>
      <c r="B76" s="1205"/>
      <c r="C76" s="1205"/>
      <c r="D76" s="1205"/>
      <c r="E76" s="1205"/>
      <c r="F76" s="1205"/>
      <c r="G76" s="1205"/>
      <c r="H76" s="1205"/>
      <c r="I76" s="1205"/>
      <c r="J76" s="1205"/>
      <c r="K76" s="1205"/>
      <c r="L76" s="1205"/>
      <c r="M76" s="1205"/>
      <c r="N76" s="1205"/>
      <c r="O76" s="1205"/>
      <c r="P76" s="1205"/>
      <c r="Q76" s="1205"/>
      <c r="R76" s="1205"/>
      <c r="S76" s="1205"/>
      <c r="T76" s="1205"/>
      <c r="U76" s="1205"/>
      <c r="V76" s="1205"/>
      <c r="W76" s="1205"/>
      <c r="X76" s="1205"/>
      <c r="Y76" s="1205"/>
      <c r="Z76" s="1205"/>
    </row>
    <row r="77" spans="1:26">
      <c r="A77" s="1205"/>
      <c r="B77" s="1205"/>
      <c r="C77" s="1205"/>
      <c r="D77" s="1205"/>
      <c r="E77" s="1205"/>
      <c r="F77" s="1205"/>
      <c r="G77" s="1205"/>
      <c r="H77" s="1205"/>
      <c r="I77" s="1205"/>
      <c r="J77" s="1205"/>
      <c r="K77" s="1205"/>
      <c r="L77" s="1205"/>
      <c r="M77" s="1205"/>
      <c r="N77" s="1205"/>
      <c r="O77" s="1205"/>
      <c r="P77" s="1205"/>
      <c r="Q77" s="1205"/>
      <c r="R77" s="1205"/>
      <c r="S77" s="1205"/>
      <c r="T77" s="1205"/>
      <c r="U77" s="1205"/>
      <c r="V77" s="1205"/>
      <c r="W77" s="1205"/>
      <c r="X77" s="1205"/>
      <c r="Y77" s="1205"/>
      <c r="Z77" s="1205"/>
    </row>
    <row r="78" spans="1:26">
      <c r="A78" s="1205"/>
      <c r="B78" s="1205"/>
      <c r="C78" s="1205"/>
      <c r="D78" s="1205"/>
      <c r="E78" s="1205"/>
      <c r="F78" s="1205"/>
      <c r="G78" s="1205"/>
      <c r="H78" s="1205"/>
      <c r="I78" s="1205"/>
      <c r="J78" s="1205"/>
      <c r="K78" s="1205"/>
      <c r="L78" s="1205"/>
      <c r="M78" s="1205"/>
      <c r="N78" s="1205"/>
      <c r="O78" s="1205"/>
      <c r="P78" s="1205"/>
      <c r="Q78" s="1205"/>
      <c r="R78" s="1205"/>
      <c r="S78" s="1205"/>
      <c r="T78" s="1205"/>
      <c r="U78" s="1205"/>
      <c r="V78" s="1205"/>
      <c r="W78" s="1205"/>
      <c r="X78" s="1205"/>
      <c r="Y78" s="1205"/>
      <c r="Z78" s="1205"/>
    </row>
    <row r="79" spans="1:26">
      <c r="A79" s="1205"/>
      <c r="B79" s="1205"/>
      <c r="C79" s="1205"/>
      <c r="D79" s="1205"/>
      <c r="E79" s="1205"/>
      <c r="F79" s="1205"/>
      <c r="G79" s="1205"/>
      <c r="H79" s="1205"/>
      <c r="I79" s="1205"/>
      <c r="J79" s="1205"/>
      <c r="K79" s="1205"/>
      <c r="L79" s="1205"/>
      <c r="M79" s="1205"/>
      <c r="N79" s="1205"/>
      <c r="O79" s="1205"/>
      <c r="P79" s="1205"/>
      <c r="Q79" s="1205"/>
      <c r="R79" s="1205"/>
      <c r="S79" s="1205"/>
      <c r="T79" s="1205"/>
      <c r="U79" s="1205"/>
      <c r="V79" s="1205"/>
      <c r="W79" s="1205"/>
      <c r="X79" s="1205"/>
      <c r="Y79" s="1205"/>
      <c r="Z79" s="1205"/>
    </row>
    <row r="80" spans="1:26">
      <c r="A80" s="1205"/>
      <c r="B80" s="1205"/>
      <c r="C80" s="1205"/>
      <c r="D80" s="1205"/>
      <c r="E80" s="1205"/>
      <c r="F80" s="1205"/>
      <c r="G80" s="1205"/>
      <c r="H80" s="1205"/>
      <c r="I80" s="1205"/>
      <c r="J80" s="1205"/>
      <c r="K80" s="1205"/>
      <c r="L80" s="1205"/>
      <c r="M80" s="1205"/>
      <c r="N80" s="1205"/>
      <c r="O80" s="1205"/>
      <c r="P80" s="1205"/>
      <c r="Q80" s="1205"/>
      <c r="R80" s="1205"/>
      <c r="S80" s="1205"/>
      <c r="T80" s="1205"/>
      <c r="U80" s="1205"/>
      <c r="V80" s="1205"/>
      <c r="W80" s="1205"/>
      <c r="X80" s="1205"/>
      <c r="Y80" s="1205"/>
      <c r="Z80" s="1205"/>
    </row>
    <row r="81" spans="1:26">
      <c r="A81" s="1205"/>
      <c r="B81" s="1205"/>
      <c r="C81" s="1205"/>
      <c r="D81" s="1205"/>
      <c r="E81" s="1205"/>
      <c r="F81" s="1205"/>
      <c r="G81" s="1205"/>
      <c r="H81" s="1205"/>
      <c r="I81" s="1205"/>
      <c r="J81" s="1205"/>
      <c r="K81" s="1205"/>
      <c r="L81" s="1205"/>
      <c r="M81" s="1205"/>
      <c r="N81" s="1205"/>
      <c r="O81" s="1205"/>
      <c r="P81" s="1205"/>
      <c r="Q81" s="1205"/>
      <c r="R81" s="1205"/>
      <c r="S81" s="1205"/>
      <c r="T81" s="1205"/>
      <c r="U81" s="1205"/>
      <c r="V81" s="1205"/>
      <c r="W81" s="1205"/>
      <c r="X81" s="1205"/>
      <c r="Y81" s="1205"/>
      <c r="Z81" s="1205"/>
    </row>
    <row r="82" spans="1:26">
      <c r="A82" s="1205"/>
      <c r="B82" s="1205"/>
      <c r="C82" s="1205"/>
      <c r="D82" s="1205"/>
      <c r="E82" s="1205"/>
      <c r="F82" s="1205"/>
      <c r="G82" s="1205"/>
      <c r="H82" s="1205"/>
      <c r="I82" s="1205"/>
      <c r="J82" s="1205"/>
      <c r="K82" s="1205"/>
      <c r="L82" s="1205"/>
      <c r="M82" s="1205"/>
      <c r="N82" s="1205"/>
      <c r="O82" s="1205"/>
      <c r="P82" s="1205"/>
      <c r="Q82" s="1205"/>
      <c r="R82" s="1205"/>
      <c r="S82" s="1205"/>
      <c r="T82" s="1205"/>
      <c r="U82" s="1205"/>
      <c r="V82" s="1205"/>
      <c r="W82" s="1205"/>
      <c r="X82" s="1205"/>
      <c r="Y82" s="1205"/>
      <c r="Z82" s="1205"/>
    </row>
    <row r="83" spans="1:26">
      <c r="A83" s="1205"/>
      <c r="B83" s="1205"/>
      <c r="C83" s="1205"/>
      <c r="D83" s="1205"/>
      <c r="E83" s="1205"/>
      <c r="F83" s="1205"/>
      <c r="G83" s="1205"/>
      <c r="H83" s="1205"/>
      <c r="I83" s="1205"/>
      <c r="J83" s="1205"/>
      <c r="K83" s="1205"/>
      <c r="L83" s="1205"/>
      <c r="M83" s="1205"/>
      <c r="N83" s="1205"/>
      <c r="O83" s="1205"/>
      <c r="P83" s="1205"/>
      <c r="Q83" s="1205"/>
      <c r="R83" s="1205"/>
      <c r="S83" s="1205"/>
      <c r="T83" s="1205"/>
      <c r="U83" s="1205"/>
      <c r="V83" s="1205"/>
      <c r="W83" s="1205"/>
      <c r="X83" s="1205"/>
      <c r="Y83" s="1205"/>
      <c r="Z83" s="1205"/>
    </row>
    <row r="84" spans="1:26">
      <c r="A84" s="1205"/>
      <c r="B84" s="1205"/>
      <c r="C84" s="1205"/>
      <c r="D84" s="1205"/>
      <c r="E84" s="1205"/>
      <c r="F84" s="1205"/>
      <c r="G84" s="1205"/>
      <c r="H84" s="1205"/>
      <c r="I84" s="1205"/>
      <c r="J84" s="1205"/>
      <c r="K84" s="1205"/>
      <c r="L84" s="1205"/>
      <c r="M84" s="1205"/>
      <c r="N84" s="1205"/>
      <c r="O84" s="1205"/>
      <c r="P84" s="1205"/>
      <c r="Q84" s="1205"/>
      <c r="R84" s="1205"/>
      <c r="S84" s="1205"/>
      <c r="T84" s="1205"/>
      <c r="U84" s="1205"/>
      <c r="V84" s="1205"/>
      <c r="W84" s="1205"/>
      <c r="X84" s="1205"/>
      <c r="Y84" s="1205"/>
      <c r="Z84" s="1205"/>
    </row>
    <row r="85" spans="1:26">
      <c r="A85" s="1205"/>
      <c r="B85" s="1205"/>
      <c r="C85" s="1205"/>
      <c r="D85" s="1205"/>
      <c r="E85" s="1205"/>
      <c r="F85" s="1205"/>
      <c r="G85" s="1205"/>
      <c r="H85" s="1205"/>
      <c r="I85" s="1205"/>
      <c r="J85" s="1205"/>
      <c r="K85" s="1205"/>
      <c r="L85" s="1205"/>
      <c r="M85" s="1205"/>
      <c r="N85" s="1205"/>
      <c r="O85" s="1205"/>
      <c r="P85" s="1205"/>
      <c r="Q85" s="1205"/>
      <c r="R85" s="1205"/>
      <c r="S85" s="1205"/>
      <c r="T85" s="1205"/>
      <c r="U85" s="1205"/>
      <c r="V85" s="1205"/>
      <c r="W85" s="1205"/>
      <c r="X85" s="1205"/>
      <c r="Y85" s="1205"/>
      <c r="Z85" s="1205"/>
    </row>
    <row r="86" spans="1:26">
      <c r="A86" s="1205"/>
      <c r="B86" s="1205"/>
      <c r="C86" s="1205"/>
      <c r="D86" s="1205"/>
      <c r="E86" s="1205"/>
      <c r="F86" s="1205"/>
      <c r="G86" s="1205"/>
      <c r="H86" s="1205"/>
      <c r="I86" s="1205"/>
      <c r="J86" s="1205"/>
      <c r="K86" s="1205"/>
      <c r="L86" s="1205"/>
      <c r="M86" s="1205"/>
      <c r="N86" s="1205"/>
      <c r="O86" s="1205"/>
      <c r="P86" s="1205"/>
      <c r="Q86" s="1205"/>
      <c r="R86" s="1205"/>
      <c r="S86" s="1205"/>
      <c r="T86" s="1205"/>
      <c r="U86" s="1205"/>
      <c r="V86" s="1205"/>
      <c r="W86" s="1205"/>
      <c r="X86" s="1205"/>
      <c r="Y86" s="1205"/>
      <c r="Z86" s="1205"/>
    </row>
    <row r="87" spans="1:26">
      <c r="A87" s="1205"/>
      <c r="B87" s="1205"/>
      <c r="C87" s="1205"/>
      <c r="D87" s="1205"/>
      <c r="E87" s="1205"/>
      <c r="F87" s="1205"/>
      <c r="G87" s="1205"/>
      <c r="H87" s="1205"/>
      <c r="I87" s="1205"/>
      <c r="J87" s="1205"/>
      <c r="K87" s="1205"/>
      <c r="L87" s="1205"/>
      <c r="M87" s="1205"/>
      <c r="N87" s="1205"/>
      <c r="O87" s="1205"/>
      <c r="P87" s="1205"/>
      <c r="Q87" s="1205"/>
      <c r="R87" s="1205"/>
      <c r="S87" s="1205"/>
      <c r="T87" s="1205"/>
      <c r="U87" s="1205"/>
      <c r="V87" s="1205"/>
      <c r="W87" s="1205"/>
      <c r="X87" s="1205"/>
      <c r="Y87" s="1205"/>
      <c r="Z87" s="1205"/>
    </row>
    <row r="88" spans="1:26">
      <c r="A88" s="1205"/>
      <c r="B88" s="1205"/>
      <c r="C88" s="1205"/>
      <c r="D88" s="1205"/>
      <c r="E88" s="1205"/>
      <c r="F88" s="1205"/>
      <c r="G88" s="1205"/>
      <c r="H88" s="1205"/>
      <c r="I88" s="1205"/>
      <c r="J88" s="1205"/>
      <c r="K88" s="1205"/>
      <c r="L88" s="1205"/>
      <c r="M88" s="1205"/>
      <c r="N88" s="1205"/>
      <c r="O88" s="1205"/>
      <c r="P88" s="1205"/>
      <c r="Q88" s="1205"/>
      <c r="R88" s="1205"/>
      <c r="S88" s="1205"/>
      <c r="T88" s="1205"/>
      <c r="U88" s="1205"/>
      <c r="V88" s="1205"/>
      <c r="W88" s="1205"/>
      <c r="X88" s="1205"/>
      <c r="Y88" s="1205"/>
      <c r="Z88" s="1205"/>
    </row>
    <row r="89" spans="1:26">
      <c r="A89" s="1205"/>
      <c r="B89" s="1205"/>
      <c r="C89" s="1205"/>
      <c r="D89" s="1205"/>
      <c r="E89" s="1205"/>
      <c r="F89" s="1205"/>
      <c r="G89" s="1205"/>
      <c r="H89" s="1205"/>
      <c r="I89" s="1205"/>
      <c r="J89" s="1205"/>
      <c r="K89" s="1205"/>
      <c r="L89" s="1205"/>
      <c r="M89" s="1205"/>
      <c r="N89" s="1205"/>
      <c r="O89" s="1205"/>
      <c r="P89" s="1205"/>
      <c r="Q89" s="1205"/>
      <c r="R89" s="1205"/>
      <c r="S89" s="1205"/>
      <c r="T89" s="1205"/>
      <c r="U89" s="1205"/>
      <c r="V89" s="1205"/>
      <c r="W89" s="1205"/>
      <c r="X89" s="1205"/>
      <c r="Y89" s="1205"/>
      <c r="Z89" s="1205"/>
    </row>
    <row r="90" spans="1:26">
      <c r="A90" s="1205"/>
      <c r="B90" s="1205"/>
      <c r="C90" s="1205"/>
      <c r="D90" s="1205"/>
      <c r="E90" s="1205"/>
      <c r="F90" s="1205"/>
      <c r="G90" s="1205"/>
      <c r="H90" s="1205"/>
      <c r="I90" s="1205"/>
      <c r="J90" s="1205"/>
      <c r="K90" s="1205"/>
      <c r="L90" s="1205"/>
      <c r="M90" s="1205"/>
      <c r="N90" s="1205"/>
      <c r="O90" s="1205"/>
      <c r="P90" s="1205"/>
      <c r="Q90" s="1205"/>
      <c r="R90" s="1205"/>
      <c r="S90" s="1205"/>
      <c r="T90" s="1205"/>
      <c r="U90" s="1205"/>
      <c r="V90" s="1205"/>
      <c r="W90" s="1205"/>
      <c r="X90" s="1205"/>
      <c r="Y90" s="1205"/>
      <c r="Z90" s="1205"/>
    </row>
    <row r="91" spans="1:26">
      <c r="A91" s="1205"/>
      <c r="B91" s="1205"/>
      <c r="C91" s="1205"/>
      <c r="D91" s="1205"/>
      <c r="E91" s="1205"/>
      <c r="F91" s="1205"/>
      <c r="G91" s="1205"/>
      <c r="H91" s="1205"/>
      <c r="I91" s="1205"/>
      <c r="J91" s="1205"/>
      <c r="K91" s="1205"/>
      <c r="L91" s="1205"/>
      <c r="M91" s="1205"/>
      <c r="N91" s="1205"/>
      <c r="O91" s="1205"/>
      <c r="P91" s="1205"/>
      <c r="Q91" s="1205"/>
      <c r="R91" s="1205"/>
      <c r="S91" s="1205"/>
      <c r="T91" s="1205"/>
      <c r="U91" s="1205"/>
      <c r="V91" s="1205"/>
      <c r="W91" s="1205"/>
      <c r="X91" s="1205"/>
      <c r="Y91" s="1205"/>
      <c r="Z91" s="1205"/>
    </row>
    <row r="92" spans="1:26">
      <c r="A92" s="1205"/>
      <c r="B92" s="1205"/>
      <c r="C92" s="1205"/>
      <c r="D92" s="1205"/>
      <c r="E92" s="1205"/>
      <c r="F92" s="1205"/>
      <c r="G92" s="1205"/>
      <c r="H92" s="1205"/>
      <c r="I92" s="1205"/>
      <c r="J92" s="1205"/>
      <c r="K92" s="1205"/>
      <c r="L92" s="1205"/>
      <c r="M92" s="1205"/>
      <c r="N92" s="1205"/>
      <c r="O92" s="1205"/>
      <c r="P92" s="1205"/>
      <c r="Q92" s="1205"/>
      <c r="R92" s="1205"/>
      <c r="S92" s="1205"/>
      <c r="T92" s="1205"/>
      <c r="U92" s="1205"/>
      <c r="V92" s="1205"/>
      <c r="W92" s="1205"/>
      <c r="X92" s="1205"/>
      <c r="Y92" s="1205"/>
      <c r="Z92" s="1205"/>
    </row>
    <row r="93" spans="1:26">
      <c r="A93" s="1205"/>
      <c r="B93" s="1205"/>
      <c r="C93" s="1205"/>
      <c r="D93" s="1205"/>
      <c r="E93" s="1205"/>
      <c r="F93" s="1205"/>
      <c r="G93" s="1205"/>
      <c r="H93" s="1205"/>
      <c r="I93" s="1205"/>
      <c r="J93" s="1205"/>
      <c r="K93" s="1205"/>
      <c r="L93" s="1205"/>
      <c r="M93" s="1205"/>
      <c r="N93" s="1205"/>
      <c r="O93" s="1205"/>
      <c r="P93" s="1205"/>
      <c r="Q93" s="1205"/>
      <c r="R93" s="1205"/>
      <c r="S93" s="1205"/>
      <c r="T93" s="1205"/>
      <c r="U93" s="1205"/>
      <c r="V93" s="1205"/>
      <c r="W93" s="1205"/>
      <c r="X93" s="1205"/>
      <c r="Y93" s="1205"/>
      <c r="Z93" s="1205"/>
    </row>
    <row r="94" spans="1:26">
      <c r="A94" s="1205"/>
      <c r="B94" s="1205"/>
      <c r="C94" s="1205"/>
      <c r="D94" s="1205"/>
      <c r="E94" s="1205"/>
      <c r="F94" s="1205"/>
      <c r="G94" s="1205"/>
      <c r="H94" s="1205"/>
      <c r="I94" s="1205"/>
      <c r="J94" s="1205"/>
      <c r="K94" s="1205"/>
      <c r="L94" s="1205"/>
      <c r="M94" s="1205"/>
      <c r="N94" s="1205"/>
      <c r="O94" s="1205"/>
      <c r="P94" s="1205"/>
      <c r="Q94" s="1205"/>
      <c r="R94" s="1205"/>
      <c r="S94" s="1205"/>
      <c r="T94" s="1205"/>
      <c r="U94" s="1205"/>
      <c r="V94" s="1205"/>
      <c r="W94" s="1205"/>
      <c r="X94" s="1205"/>
      <c r="Y94" s="1205"/>
      <c r="Z94" s="1205"/>
    </row>
    <row r="95" spans="1:26">
      <c r="A95" s="1205"/>
      <c r="B95" s="1205"/>
      <c r="C95" s="1205"/>
      <c r="D95" s="1205"/>
      <c r="E95" s="1205"/>
      <c r="F95" s="1205"/>
      <c r="G95" s="1205"/>
      <c r="H95" s="1205"/>
      <c r="I95" s="1205"/>
      <c r="J95" s="1205"/>
      <c r="K95" s="1205"/>
      <c r="L95" s="1205"/>
      <c r="M95" s="1205"/>
      <c r="N95" s="1205"/>
      <c r="O95" s="1205"/>
      <c r="P95" s="1205"/>
      <c r="Q95" s="1205"/>
      <c r="R95" s="1205"/>
      <c r="S95" s="1205"/>
      <c r="T95" s="1205"/>
      <c r="U95" s="1205"/>
      <c r="V95" s="1205"/>
      <c r="W95" s="1205"/>
      <c r="X95" s="1205"/>
      <c r="Y95" s="1205"/>
      <c r="Z95" s="1205"/>
    </row>
    <row r="96" spans="1:26">
      <c r="A96" s="1205"/>
      <c r="B96" s="1205"/>
      <c r="C96" s="1205"/>
      <c r="D96" s="1205"/>
      <c r="E96" s="1205"/>
      <c r="F96" s="1205"/>
      <c r="G96" s="1205"/>
      <c r="H96" s="1205"/>
      <c r="I96" s="1205"/>
      <c r="J96" s="1205"/>
      <c r="K96" s="1205"/>
      <c r="L96" s="1205"/>
      <c r="M96" s="1205"/>
      <c r="N96" s="1205"/>
      <c r="O96" s="1205"/>
      <c r="P96" s="1205"/>
      <c r="Q96" s="1205"/>
      <c r="R96" s="1205"/>
      <c r="S96" s="1205"/>
      <c r="T96" s="1205"/>
      <c r="U96" s="1205"/>
      <c r="V96" s="1205"/>
      <c r="W96" s="1205"/>
      <c r="X96" s="1205"/>
      <c r="Y96" s="1205"/>
      <c r="Z96" s="1205"/>
    </row>
    <row r="97" spans="1:26">
      <c r="A97" s="1205"/>
      <c r="B97" s="1205"/>
      <c r="C97" s="1205"/>
      <c r="D97" s="1205"/>
      <c r="E97" s="1205"/>
      <c r="F97" s="1205"/>
      <c r="G97" s="1205"/>
      <c r="H97" s="1205"/>
      <c r="I97" s="1205"/>
      <c r="J97" s="1205"/>
      <c r="K97" s="1205"/>
      <c r="L97" s="1205"/>
      <c r="M97" s="1205"/>
      <c r="N97" s="1205"/>
      <c r="O97" s="1205"/>
      <c r="P97" s="1205"/>
      <c r="Q97" s="1205"/>
      <c r="R97" s="1205"/>
      <c r="S97" s="1205"/>
      <c r="T97" s="1205"/>
      <c r="U97" s="1205"/>
      <c r="V97" s="1205"/>
      <c r="W97" s="1205"/>
      <c r="X97" s="1205"/>
      <c r="Y97" s="1205"/>
      <c r="Z97" s="1205"/>
    </row>
    <row r="98" spans="1:26">
      <c r="A98" s="1205"/>
      <c r="B98" s="1205"/>
      <c r="C98" s="1205"/>
      <c r="D98" s="1205"/>
      <c r="E98" s="1205"/>
      <c r="F98" s="1205"/>
      <c r="G98" s="1205"/>
      <c r="H98" s="1205"/>
      <c r="I98" s="1205"/>
      <c r="J98" s="1205"/>
      <c r="K98" s="1205"/>
      <c r="L98" s="1205"/>
      <c r="M98" s="1205"/>
      <c r="N98" s="1205"/>
      <c r="O98" s="1205"/>
      <c r="P98" s="1205"/>
      <c r="Q98" s="1205"/>
      <c r="R98" s="1205"/>
      <c r="S98" s="1205"/>
      <c r="T98" s="1205"/>
      <c r="U98" s="1205"/>
      <c r="V98" s="1205"/>
      <c r="W98" s="1205"/>
      <c r="X98" s="1205"/>
      <c r="Y98" s="1205"/>
      <c r="Z98" s="1205"/>
    </row>
    <row r="99" spans="1:26">
      <c r="A99" s="1205"/>
      <c r="B99" s="1205"/>
      <c r="C99" s="1205"/>
      <c r="D99" s="1205"/>
      <c r="E99" s="1205"/>
      <c r="F99" s="1205"/>
      <c r="G99" s="1205"/>
      <c r="H99" s="1205"/>
      <c r="I99" s="1205"/>
      <c r="J99" s="1205"/>
      <c r="K99" s="1205"/>
      <c r="L99" s="1205"/>
      <c r="M99" s="1205"/>
      <c r="N99" s="1205"/>
      <c r="O99" s="1205"/>
      <c r="P99" s="1205"/>
      <c r="Q99" s="1205"/>
      <c r="R99" s="1205"/>
      <c r="S99" s="1205"/>
      <c r="T99" s="1205"/>
      <c r="U99" s="1205"/>
      <c r="V99" s="1205"/>
      <c r="W99" s="1205"/>
      <c r="X99" s="1205"/>
      <c r="Y99" s="1205"/>
      <c r="Z99" s="1205"/>
    </row>
    <row r="100" spans="1:26">
      <c r="A100" s="1205"/>
      <c r="B100" s="1205"/>
      <c r="C100" s="1205"/>
      <c r="D100" s="1205"/>
      <c r="E100" s="1205"/>
      <c r="F100" s="1205"/>
      <c r="G100" s="1205"/>
      <c r="H100" s="1205"/>
      <c r="I100" s="1205"/>
      <c r="J100" s="1205"/>
      <c r="K100" s="1205"/>
      <c r="L100" s="1205"/>
      <c r="M100" s="1205"/>
      <c r="N100" s="1205"/>
      <c r="O100" s="1205"/>
      <c r="P100" s="1205"/>
      <c r="Q100" s="1205"/>
      <c r="R100" s="1205"/>
      <c r="S100" s="1205"/>
      <c r="T100" s="1205"/>
      <c r="U100" s="1205"/>
      <c r="V100" s="1205"/>
      <c r="W100" s="1205"/>
      <c r="X100" s="1205"/>
      <c r="Y100" s="1205"/>
      <c r="Z100" s="1205"/>
    </row>
    <row r="101" spans="1:26">
      <c r="A101" s="1205"/>
      <c r="B101" s="1205"/>
      <c r="C101" s="1205"/>
      <c r="D101" s="1205"/>
      <c r="E101" s="1205"/>
      <c r="F101" s="1205"/>
      <c r="G101" s="1205"/>
      <c r="H101" s="1205"/>
      <c r="I101" s="1205"/>
      <c r="J101" s="1205"/>
      <c r="K101" s="1205"/>
      <c r="L101" s="1205"/>
      <c r="M101" s="1205"/>
      <c r="N101" s="1205"/>
      <c r="O101" s="1205"/>
      <c r="P101" s="1205"/>
      <c r="Q101" s="1205"/>
      <c r="R101" s="1205"/>
      <c r="S101" s="1205"/>
      <c r="T101" s="1205"/>
      <c r="U101" s="1205"/>
      <c r="V101" s="1205"/>
      <c r="W101" s="1205"/>
      <c r="X101" s="1205"/>
      <c r="Y101" s="1205"/>
      <c r="Z101" s="1205"/>
    </row>
    <row r="102" spans="1:26">
      <c r="A102" s="1205"/>
      <c r="B102" s="1205"/>
      <c r="C102" s="1205"/>
      <c r="D102" s="1205"/>
      <c r="E102" s="1205"/>
      <c r="F102" s="1205"/>
      <c r="G102" s="1205"/>
      <c r="H102" s="1205"/>
      <c r="I102" s="1205"/>
      <c r="J102" s="1205"/>
      <c r="K102" s="1205"/>
      <c r="L102" s="1205"/>
      <c r="M102" s="1205"/>
      <c r="N102" s="1205"/>
      <c r="O102" s="1205"/>
      <c r="P102" s="1205"/>
      <c r="Q102" s="1205"/>
      <c r="R102" s="1205"/>
      <c r="S102" s="1205"/>
      <c r="T102" s="1205"/>
      <c r="U102" s="1205"/>
      <c r="V102" s="1205"/>
      <c r="W102" s="1205"/>
      <c r="X102" s="1205"/>
      <c r="Y102" s="1205"/>
      <c r="Z102" s="1205"/>
    </row>
    <row r="103" spans="1:26">
      <c r="A103" s="1205"/>
      <c r="B103" s="1205"/>
      <c r="C103" s="1205"/>
      <c r="D103" s="1205"/>
      <c r="E103" s="1205"/>
      <c r="F103" s="1205"/>
      <c r="G103" s="1205"/>
      <c r="H103" s="1205"/>
      <c r="I103" s="1205"/>
      <c r="J103" s="1205"/>
      <c r="K103" s="1205"/>
      <c r="L103" s="1205"/>
      <c r="M103" s="1205"/>
      <c r="N103" s="1205"/>
      <c r="O103" s="1205"/>
      <c r="P103" s="1205"/>
      <c r="Q103" s="1205"/>
      <c r="R103" s="1205"/>
      <c r="S103" s="1205"/>
      <c r="T103" s="1205"/>
      <c r="U103" s="1205"/>
      <c r="V103" s="1205"/>
      <c r="W103" s="1205"/>
      <c r="X103" s="1205"/>
      <c r="Y103" s="1205"/>
      <c r="Z103" s="1205"/>
    </row>
    <row r="104" spans="1:26">
      <c r="A104" s="1205"/>
      <c r="B104" s="1205"/>
      <c r="C104" s="1205"/>
      <c r="D104" s="1205"/>
      <c r="E104" s="1205"/>
      <c r="F104" s="1205"/>
      <c r="G104" s="1205"/>
      <c r="H104" s="1205"/>
      <c r="I104" s="1205"/>
      <c r="J104" s="1205"/>
      <c r="K104" s="1205"/>
      <c r="L104" s="1205"/>
      <c r="M104" s="1205"/>
      <c r="N104" s="1205"/>
      <c r="O104" s="1205"/>
      <c r="P104" s="1205"/>
      <c r="Q104" s="1205"/>
      <c r="R104" s="1205"/>
      <c r="S104" s="1205"/>
      <c r="T104" s="1205"/>
      <c r="U104" s="1205"/>
      <c r="V104" s="1205"/>
      <c r="W104" s="1205"/>
      <c r="X104" s="1205"/>
      <c r="Y104" s="1205"/>
      <c r="Z104" s="1205"/>
    </row>
    <row r="105" spans="1:26">
      <c r="A105" s="1205"/>
      <c r="B105" s="1205"/>
      <c r="C105" s="1205"/>
      <c r="D105" s="1205"/>
      <c r="E105" s="1205"/>
      <c r="F105" s="1205"/>
      <c r="G105" s="1205"/>
      <c r="H105" s="1205"/>
      <c r="I105" s="1205"/>
      <c r="J105" s="1205"/>
      <c r="K105" s="1205"/>
      <c r="L105" s="1205"/>
      <c r="M105" s="1205"/>
      <c r="N105" s="1205"/>
      <c r="O105" s="1205"/>
      <c r="P105" s="1205"/>
      <c r="Q105" s="1205"/>
      <c r="R105" s="1205"/>
      <c r="S105" s="1205"/>
      <c r="T105" s="1205"/>
      <c r="U105" s="1205"/>
      <c r="V105" s="1205"/>
      <c r="W105" s="1205"/>
      <c r="X105" s="1205"/>
      <c r="Y105" s="1205"/>
      <c r="Z105" s="1205"/>
    </row>
    <row r="106" spans="1:26">
      <c r="A106" s="1205"/>
      <c r="B106" s="1205"/>
      <c r="C106" s="1205"/>
      <c r="D106" s="1205"/>
      <c r="E106" s="1205"/>
      <c r="F106" s="1205"/>
      <c r="G106" s="1205"/>
      <c r="H106" s="1205"/>
      <c r="I106" s="1205"/>
      <c r="J106" s="1205"/>
      <c r="K106" s="1205"/>
      <c r="L106" s="1205"/>
      <c r="M106" s="1205"/>
      <c r="N106" s="1205"/>
      <c r="O106" s="1205"/>
      <c r="P106" s="1205"/>
      <c r="Q106" s="1205"/>
      <c r="R106" s="1205"/>
      <c r="S106" s="1205"/>
      <c r="T106" s="1205"/>
      <c r="U106" s="1205"/>
      <c r="V106" s="1205"/>
      <c r="W106" s="1205"/>
      <c r="X106" s="1205"/>
      <c r="Y106" s="1205"/>
      <c r="Z106" s="1205"/>
    </row>
    <row r="107" spans="1:26">
      <c r="A107" s="1205"/>
      <c r="B107" s="1205"/>
      <c r="C107" s="1205"/>
      <c r="D107" s="1205"/>
      <c r="E107" s="1205"/>
      <c r="F107" s="1205"/>
      <c r="G107" s="1205"/>
      <c r="H107" s="1205"/>
      <c r="I107" s="1205"/>
      <c r="J107" s="1205"/>
      <c r="K107" s="1205"/>
      <c r="L107" s="1205"/>
      <c r="M107" s="1205"/>
      <c r="N107" s="1205"/>
      <c r="O107" s="1205"/>
      <c r="P107" s="1205"/>
      <c r="Q107" s="1205"/>
      <c r="R107" s="1205"/>
      <c r="S107" s="1205"/>
      <c r="T107" s="1205"/>
      <c r="U107" s="1205"/>
      <c r="V107" s="1205"/>
      <c r="W107" s="1205"/>
      <c r="X107" s="1205"/>
      <c r="Y107" s="1205"/>
      <c r="Z107" s="1205"/>
    </row>
    <row r="108" spans="1:26">
      <c r="A108" s="1205"/>
      <c r="B108" s="1205"/>
      <c r="C108" s="1205"/>
      <c r="D108" s="1205"/>
      <c r="E108" s="1205"/>
      <c r="F108" s="1205"/>
      <c r="G108" s="1205"/>
      <c r="H108" s="1205"/>
      <c r="I108" s="1205"/>
      <c r="J108" s="1205"/>
      <c r="K108" s="1205"/>
      <c r="L108" s="1205"/>
      <c r="M108" s="1205"/>
      <c r="N108" s="1205"/>
      <c r="O108" s="1205"/>
      <c r="P108" s="1205"/>
      <c r="Q108" s="1205"/>
      <c r="R108" s="1205"/>
      <c r="S108" s="1205"/>
      <c r="T108" s="1205"/>
      <c r="U108" s="1205"/>
      <c r="V108" s="1205"/>
      <c r="W108" s="1205"/>
      <c r="X108" s="1205"/>
      <c r="Y108" s="1205"/>
      <c r="Z108" s="1205"/>
    </row>
    <row r="109" spans="1:26">
      <c r="A109" s="1205"/>
      <c r="B109" s="1205"/>
      <c r="C109" s="1205"/>
      <c r="D109" s="1205"/>
      <c r="E109" s="1205"/>
      <c r="F109" s="1205"/>
      <c r="G109" s="1205"/>
      <c r="H109" s="1205"/>
      <c r="I109" s="1205"/>
      <c r="J109" s="1205"/>
      <c r="K109" s="1205"/>
      <c r="L109" s="1205"/>
      <c r="M109" s="1205"/>
      <c r="N109" s="1205"/>
      <c r="O109" s="1205"/>
      <c r="P109" s="1205"/>
      <c r="Q109" s="1205"/>
      <c r="R109" s="1205"/>
      <c r="S109" s="1205"/>
      <c r="T109" s="1205"/>
      <c r="U109" s="1205"/>
      <c r="V109" s="1205"/>
      <c r="W109" s="1205"/>
      <c r="X109" s="1205"/>
      <c r="Y109" s="1205"/>
      <c r="Z109" s="1205"/>
    </row>
    <row r="110" spans="1:26">
      <c r="A110" s="1205"/>
      <c r="B110" s="1205"/>
      <c r="C110" s="1205"/>
      <c r="D110" s="1205"/>
      <c r="E110" s="1205"/>
      <c r="F110" s="1205"/>
      <c r="G110" s="1205"/>
      <c r="H110" s="1205"/>
      <c r="I110" s="1205"/>
      <c r="J110" s="1205"/>
      <c r="K110" s="1205"/>
      <c r="L110" s="1205"/>
      <c r="M110" s="1205"/>
      <c r="N110" s="1205"/>
      <c r="O110" s="1205"/>
      <c r="P110" s="1205"/>
      <c r="Q110" s="1205"/>
      <c r="R110" s="1205"/>
      <c r="S110" s="1205"/>
      <c r="T110" s="1205"/>
      <c r="U110" s="1205"/>
      <c r="V110" s="1205"/>
      <c r="W110" s="1205"/>
      <c r="X110" s="1205"/>
      <c r="Y110" s="1205"/>
      <c r="Z110" s="1205"/>
    </row>
    <row r="111" spans="1:26">
      <c r="A111" s="1205"/>
      <c r="B111" s="1205"/>
      <c r="C111" s="1205"/>
      <c r="D111" s="1205"/>
      <c r="E111" s="1205"/>
      <c r="F111" s="1205"/>
      <c r="G111" s="1205"/>
      <c r="H111" s="1205"/>
      <c r="I111" s="1205"/>
      <c r="J111" s="1205"/>
      <c r="K111" s="1205"/>
      <c r="L111" s="1205"/>
      <c r="M111" s="1205"/>
      <c r="N111" s="1205"/>
      <c r="O111" s="1205"/>
      <c r="P111" s="1205"/>
      <c r="Q111" s="1205"/>
      <c r="R111" s="1205"/>
      <c r="S111" s="1205"/>
      <c r="T111" s="1205"/>
      <c r="U111" s="1205"/>
      <c r="V111" s="1205"/>
      <c r="W111" s="1205"/>
      <c r="X111" s="1205"/>
      <c r="Y111" s="1205"/>
      <c r="Z111" s="1205"/>
    </row>
    <row r="112" spans="1:26">
      <c r="A112" s="1205"/>
      <c r="B112" s="1205"/>
      <c r="C112" s="1205"/>
      <c r="D112" s="1205"/>
      <c r="E112" s="1205"/>
      <c r="F112" s="1205"/>
      <c r="G112" s="1205"/>
      <c r="H112" s="1205"/>
      <c r="I112" s="1205"/>
      <c r="J112" s="1205"/>
      <c r="K112" s="1205"/>
      <c r="L112" s="1205"/>
      <c r="M112" s="1205"/>
      <c r="N112" s="1205"/>
      <c r="O112" s="1205"/>
      <c r="P112" s="1205"/>
      <c r="Q112" s="1205"/>
      <c r="R112" s="1205"/>
      <c r="S112" s="1205"/>
      <c r="T112" s="1205"/>
      <c r="U112" s="1205"/>
      <c r="V112" s="1205"/>
      <c r="W112" s="1205"/>
      <c r="X112" s="1205"/>
      <c r="Y112" s="1205"/>
      <c r="Z112" s="1205"/>
    </row>
    <row r="113" spans="1:26">
      <c r="A113" s="1205"/>
      <c r="B113" s="1205"/>
      <c r="C113" s="1205"/>
      <c r="D113" s="1205"/>
      <c r="E113" s="1205"/>
      <c r="F113" s="1205"/>
      <c r="G113" s="1205"/>
      <c r="H113" s="1205"/>
      <c r="I113" s="1205"/>
      <c r="J113" s="1205"/>
      <c r="K113" s="1205"/>
      <c r="L113" s="1205"/>
      <c r="M113" s="1205"/>
      <c r="N113" s="1205"/>
      <c r="O113" s="1205"/>
      <c r="P113" s="1205"/>
      <c r="Q113" s="1205"/>
      <c r="R113" s="1205"/>
      <c r="S113" s="1205"/>
      <c r="T113" s="1205"/>
      <c r="U113" s="1205"/>
      <c r="V113" s="1205"/>
      <c r="W113" s="1205"/>
      <c r="X113" s="1205"/>
      <c r="Y113" s="1205"/>
      <c r="Z113" s="1205"/>
    </row>
    <row r="114" spans="1:26">
      <c r="A114" s="1205"/>
      <c r="B114" s="1205"/>
      <c r="C114" s="1205"/>
      <c r="D114" s="1205"/>
      <c r="E114" s="1205"/>
      <c r="F114" s="1205"/>
      <c r="G114" s="1205"/>
      <c r="H114" s="1205"/>
      <c r="I114" s="1205"/>
      <c r="J114" s="1205"/>
      <c r="K114" s="1205"/>
      <c r="L114" s="1205"/>
      <c r="M114" s="1205"/>
      <c r="N114" s="1205"/>
      <c r="O114" s="1205"/>
      <c r="P114" s="1205"/>
      <c r="Q114" s="1205"/>
      <c r="R114" s="1205"/>
      <c r="S114" s="1205"/>
      <c r="T114" s="1205"/>
      <c r="U114" s="1205"/>
      <c r="V114" s="1205"/>
      <c r="W114" s="1205"/>
      <c r="X114" s="1205"/>
      <c r="Y114" s="1205"/>
      <c r="Z114" s="1205"/>
    </row>
    <row r="115" spans="1:26">
      <c r="A115" s="1205"/>
      <c r="B115" s="1205"/>
      <c r="C115" s="1205"/>
      <c r="D115" s="1205"/>
      <c r="E115" s="1205"/>
      <c r="F115" s="1205"/>
      <c r="G115" s="1205"/>
      <c r="H115" s="1205"/>
      <c r="I115" s="1205"/>
      <c r="J115" s="1205"/>
      <c r="K115" s="1205"/>
      <c r="L115" s="1205"/>
      <c r="M115" s="1205"/>
      <c r="N115" s="1205"/>
      <c r="O115" s="1205"/>
      <c r="P115" s="1205"/>
      <c r="Q115" s="1205"/>
      <c r="R115" s="1205"/>
      <c r="S115" s="1205"/>
      <c r="T115" s="1205"/>
      <c r="U115" s="1205"/>
      <c r="V115" s="1205"/>
      <c r="W115" s="1205"/>
      <c r="X115" s="1205"/>
      <c r="Y115" s="1205"/>
      <c r="Z115" s="1205"/>
    </row>
    <row r="116" spans="1:26">
      <c r="A116" s="1205"/>
      <c r="B116" s="1205"/>
      <c r="C116" s="1205"/>
      <c r="D116" s="1205"/>
      <c r="E116" s="1205"/>
      <c r="F116" s="1205"/>
      <c r="G116" s="1205"/>
      <c r="H116" s="1205"/>
      <c r="I116" s="1205"/>
      <c r="J116" s="1205"/>
      <c r="K116" s="1205"/>
      <c r="L116" s="1205"/>
      <c r="M116" s="1205"/>
      <c r="N116" s="1205"/>
      <c r="O116" s="1205"/>
      <c r="P116" s="1205"/>
      <c r="Q116" s="1205"/>
      <c r="R116" s="1205"/>
      <c r="S116" s="1205"/>
      <c r="T116" s="1205"/>
      <c r="U116" s="1205"/>
      <c r="V116" s="1205"/>
      <c r="W116" s="1205"/>
      <c r="X116" s="1205"/>
      <c r="Y116" s="1205"/>
      <c r="Z116" s="1205"/>
    </row>
    <row r="117" spans="1:26">
      <c r="A117" s="1205"/>
      <c r="B117" s="1205"/>
      <c r="C117" s="1205"/>
      <c r="D117" s="1205"/>
      <c r="E117" s="1205"/>
      <c r="F117" s="1205"/>
      <c r="G117" s="1205"/>
      <c r="H117" s="1205"/>
      <c r="I117" s="1205"/>
      <c r="J117" s="1205"/>
      <c r="K117" s="1205"/>
      <c r="L117" s="1205"/>
      <c r="M117" s="1205"/>
      <c r="N117" s="1205"/>
      <c r="O117" s="1205"/>
      <c r="P117" s="1205"/>
      <c r="Q117" s="1205"/>
      <c r="R117" s="1205"/>
      <c r="S117" s="1205"/>
      <c r="T117" s="1205"/>
      <c r="U117" s="1205"/>
      <c r="V117" s="1205"/>
      <c r="W117" s="1205"/>
      <c r="X117" s="1205"/>
      <c r="Y117" s="1205"/>
      <c r="Z117" s="1205"/>
    </row>
    <row r="118" spans="1:26">
      <c r="A118" s="1205"/>
      <c r="B118" s="1205"/>
      <c r="C118" s="1205"/>
      <c r="D118" s="1205"/>
      <c r="E118" s="1205"/>
      <c r="F118" s="1205"/>
      <c r="G118" s="1205"/>
      <c r="H118" s="1205"/>
      <c r="I118" s="1205"/>
      <c r="J118" s="1205"/>
      <c r="K118" s="1205"/>
      <c r="L118" s="1205"/>
      <c r="M118" s="1205"/>
      <c r="N118" s="1205"/>
      <c r="O118" s="1205"/>
      <c r="P118" s="1205"/>
      <c r="Q118" s="1205"/>
      <c r="R118" s="1205"/>
      <c r="S118" s="1205"/>
      <c r="T118" s="1205"/>
      <c r="U118" s="1205"/>
      <c r="V118" s="1205"/>
      <c r="W118" s="1205"/>
      <c r="X118" s="1205"/>
      <c r="Y118" s="1205"/>
      <c r="Z118" s="1205"/>
    </row>
    <row r="119" spans="1:26">
      <c r="A119" s="1205"/>
      <c r="B119" s="1205"/>
      <c r="C119" s="1205"/>
      <c r="D119" s="1205"/>
      <c r="E119" s="1205"/>
      <c r="F119" s="1205"/>
      <c r="G119" s="1205"/>
      <c r="H119" s="1205"/>
      <c r="I119" s="1205"/>
      <c r="J119" s="1205"/>
      <c r="K119" s="1205"/>
      <c r="L119" s="1205"/>
      <c r="M119" s="1205"/>
      <c r="N119" s="1205"/>
      <c r="O119" s="1205"/>
      <c r="P119" s="1205"/>
      <c r="Q119" s="1205"/>
      <c r="R119" s="1205"/>
      <c r="S119" s="1205"/>
      <c r="T119" s="1205"/>
      <c r="U119" s="1205"/>
      <c r="V119" s="1205"/>
      <c r="W119" s="1205"/>
      <c r="X119" s="1205"/>
      <c r="Y119" s="1205"/>
      <c r="Z119" s="1205"/>
    </row>
    <row r="120" spans="1:26">
      <c r="A120" s="1205"/>
      <c r="B120" s="1205"/>
      <c r="C120" s="1205"/>
      <c r="D120" s="1205"/>
      <c r="E120" s="1205"/>
      <c r="F120" s="1205"/>
      <c r="G120" s="1205"/>
      <c r="H120" s="1205"/>
      <c r="I120" s="1205"/>
      <c r="J120" s="1205"/>
      <c r="K120" s="1205"/>
      <c r="L120" s="1205"/>
      <c r="M120" s="1205"/>
      <c r="N120" s="1205"/>
      <c r="O120" s="1205"/>
      <c r="P120" s="1205"/>
      <c r="Q120" s="1205"/>
      <c r="R120" s="1205"/>
      <c r="S120" s="1205"/>
      <c r="T120" s="1205"/>
      <c r="U120" s="1205"/>
      <c r="V120" s="1205"/>
      <c r="W120" s="1205"/>
      <c r="X120" s="1205"/>
      <c r="Y120" s="1205"/>
      <c r="Z120" s="1205"/>
    </row>
    <row r="121" spans="1:26">
      <c r="A121" s="1205"/>
      <c r="B121" s="1205"/>
      <c r="C121" s="1205"/>
      <c r="D121" s="1205"/>
      <c r="E121" s="1205"/>
      <c r="F121" s="1205"/>
      <c r="G121" s="1205"/>
      <c r="H121" s="1205"/>
      <c r="I121" s="1205"/>
      <c r="J121" s="1205"/>
      <c r="K121" s="1205"/>
      <c r="L121" s="1205"/>
      <c r="M121" s="1205"/>
      <c r="N121" s="1205"/>
      <c r="O121" s="1205"/>
      <c r="P121" s="1205"/>
      <c r="Q121" s="1205"/>
      <c r="R121" s="1205"/>
      <c r="S121" s="1205"/>
      <c r="T121" s="1205"/>
      <c r="U121" s="1205"/>
      <c r="V121" s="1205"/>
      <c r="W121" s="1205"/>
      <c r="X121" s="1205"/>
      <c r="Y121" s="1205"/>
      <c r="Z121" s="1205"/>
    </row>
    <row r="122" spans="1:26">
      <c r="A122" s="1205"/>
      <c r="B122" s="1205"/>
      <c r="C122" s="1205"/>
      <c r="D122" s="1205"/>
      <c r="E122" s="1205"/>
      <c r="F122" s="1205"/>
      <c r="G122" s="1205"/>
      <c r="H122" s="1205"/>
      <c r="I122" s="1205"/>
      <c r="J122" s="1205"/>
      <c r="K122" s="1205"/>
      <c r="L122" s="1205"/>
      <c r="M122" s="1205"/>
      <c r="N122" s="1205"/>
      <c r="O122" s="1205"/>
      <c r="P122" s="1205"/>
      <c r="Q122" s="1205"/>
      <c r="R122" s="1205"/>
      <c r="S122" s="1205"/>
      <c r="T122" s="1205"/>
      <c r="U122" s="1205"/>
      <c r="V122" s="1205"/>
      <c r="W122" s="1205"/>
      <c r="X122" s="1205"/>
      <c r="Y122" s="1205"/>
      <c r="Z122" s="1205"/>
    </row>
    <row r="123" spans="1:26">
      <c r="A123" s="1205"/>
      <c r="B123" s="1205"/>
      <c r="C123" s="1205"/>
      <c r="D123" s="1205"/>
      <c r="E123" s="1205"/>
      <c r="F123" s="1205"/>
      <c r="G123" s="1205"/>
      <c r="H123" s="1205"/>
      <c r="I123" s="1205"/>
      <c r="J123" s="1205"/>
      <c r="K123" s="1205"/>
      <c r="L123" s="1205"/>
      <c r="M123" s="1205"/>
      <c r="N123" s="1205"/>
      <c r="O123" s="1205"/>
      <c r="P123" s="1205"/>
      <c r="Q123" s="1205"/>
      <c r="R123" s="1205"/>
      <c r="S123" s="1205"/>
      <c r="T123" s="1205"/>
      <c r="U123" s="1205"/>
      <c r="V123" s="1205"/>
      <c r="W123" s="1205"/>
      <c r="X123" s="1205"/>
      <c r="Y123" s="1205"/>
      <c r="Z123" s="1205"/>
    </row>
    <row r="124" spans="1:26">
      <c r="A124" s="1205"/>
      <c r="B124" s="1205"/>
      <c r="C124" s="1205"/>
      <c r="D124" s="1205"/>
      <c r="E124" s="1205"/>
      <c r="F124" s="1205"/>
      <c r="G124" s="1205"/>
      <c r="H124" s="1205"/>
      <c r="I124" s="1205"/>
      <c r="J124" s="1205"/>
      <c r="K124" s="1205"/>
      <c r="L124" s="1205"/>
      <c r="M124" s="1205"/>
      <c r="N124" s="1205"/>
      <c r="O124" s="1205"/>
      <c r="P124" s="1205"/>
      <c r="Q124" s="1205"/>
      <c r="R124" s="1205"/>
      <c r="S124" s="1205"/>
      <c r="T124" s="1205"/>
      <c r="U124" s="1205"/>
      <c r="V124" s="1205"/>
      <c r="W124" s="1205"/>
      <c r="X124" s="1205"/>
      <c r="Y124" s="1205"/>
      <c r="Z124" s="1205"/>
    </row>
    <row r="125" spans="1:26">
      <c r="A125" s="1205"/>
      <c r="B125" s="1205"/>
      <c r="C125" s="1205"/>
      <c r="D125" s="1205"/>
      <c r="E125" s="1205"/>
      <c r="F125" s="1205"/>
      <c r="G125" s="1205"/>
      <c r="H125" s="1205"/>
      <c r="I125" s="1205"/>
      <c r="J125" s="1205"/>
      <c r="K125" s="1205"/>
      <c r="L125" s="1205"/>
      <c r="M125" s="1205"/>
      <c r="N125" s="1205"/>
      <c r="O125" s="1205"/>
      <c r="P125" s="1205"/>
      <c r="Q125" s="1205"/>
      <c r="R125" s="1205"/>
      <c r="S125" s="1205"/>
      <c r="T125" s="1205"/>
      <c r="U125" s="1205"/>
      <c r="V125" s="1205"/>
      <c r="W125" s="1205"/>
      <c r="X125" s="1205"/>
      <c r="Y125" s="1205"/>
      <c r="Z125" s="1205"/>
    </row>
    <row r="126" spans="1:26">
      <c r="A126" s="1205"/>
      <c r="B126" s="1205"/>
      <c r="C126" s="1205"/>
      <c r="D126" s="1205"/>
      <c r="E126" s="1205"/>
      <c r="F126" s="1205"/>
      <c r="G126" s="1205"/>
      <c r="H126" s="1205"/>
      <c r="I126" s="1205"/>
      <c r="J126" s="1205"/>
      <c r="K126" s="1205"/>
      <c r="L126" s="1205"/>
      <c r="M126" s="1205"/>
      <c r="N126" s="1205"/>
      <c r="O126" s="1205"/>
      <c r="P126" s="1205"/>
      <c r="Q126" s="1205"/>
      <c r="R126" s="1205"/>
      <c r="S126" s="1205"/>
      <c r="T126" s="1205"/>
      <c r="U126" s="1205"/>
      <c r="V126" s="1205"/>
      <c r="W126" s="1205"/>
      <c r="X126" s="1205"/>
      <c r="Y126" s="1205"/>
      <c r="Z126" s="1205"/>
    </row>
    <row r="127" spans="1:26">
      <c r="A127" s="1205"/>
      <c r="B127" s="1205"/>
      <c r="C127" s="1205"/>
      <c r="D127" s="1205"/>
      <c r="E127" s="1205"/>
      <c r="F127" s="1205"/>
      <c r="G127" s="1205"/>
      <c r="H127" s="1205"/>
      <c r="I127" s="1205"/>
      <c r="J127" s="1205"/>
      <c r="K127" s="1205"/>
      <c r="L127" s="1205"/>
      <c r="M127" s="1205"/>
      <c r="N127" s="1205"/>
      <c r="O127" s="1205"/>
      <c r="P127" s="1205"/>
      <c r="Q127" s="1205"/>
      <c r="R127" s="1205"/>
      <c r="S127" s="1205"/>
      <c r="T127" s="1205"/>
      <c r="U127" s="1205"/>
      <c r="V127" s="1205"/>
      <c r="W127" s="1205"/>
      <c r="X127" s="1205"/>
      <c r="Y127" s="1205"/>
      <c r="Z127" s="1205"/>
    </row>
    <row r="128" spans="1:26">
      <c r="A128" s="1205"/>
      <c r="B128" s="1205"/>
      <c r="C128" s="1205"/>
      <c r="D128" s="1205"/>
      <c r="E128" s="1205"/>
      <c r="F128" s="1205"/>
      <c r="G128" s="1205"/>
      <c r="H128" s="1205"/>
      <c r="I128" s="1205"/>
      <c r="J128" s="1205"/>
      <c r="K128" s="1205"/>
      <c r="L128" s="1205"/>
      <c r="M128" s="1205"/>
      <c r="N128" s="1205"/>
      <c r="O128" s="1205"/>
      <c r="P128" s="1205"/>
      <c r="Q128" s="1205"/>
      <c r="R128" s="1205"/>
      <c r="S128" s="1205"/>
      <c r="T128" s="1205"/>
      <c r="U128" s="1205"/>
      <c r="V128" s="1205"/>
      <c r="W128" s="1205"/>
      <c r="X128" s="1205"/>
      <c r="Y128" s="1205"/>
      <c r="Z128" s="1205"/>
    </row>
    <row r="129" spans="1:26">
      <c r="A129" s="1205"/>
      <c r="B129" s="1205"/>
      <c r="C129" s="1205"/>
      <c r="D129" s="1205"/>
      <c r="E129" s="1205"/>
      <c r="F129" s="1205"/>
      <c r="G129" s="1205"/>
      <c r="H129" s="1205"/>
      <c r="I129" s="1205"/>
      <c r="J129" s="1205"/>
      <c r="K129" s="1205"/>
      <c r="L129" s="1205"/>
      <c r="M129" s="1205"/>
      <c r="N129" s="1205"/>
      <c r="O129" s="1205"/>
      <c r="P129" s="1205"/>
      <c r="Q129" s="1205"/>
      <c r="R129" s="1205"/>
      <c r="S129" s="1205"/>
      <c r="T129" s="1205"/>
      <c r="U129" s="1205"/>
      <c r="V129" s="1205"/>
      <c r="W129" s="1205"/>
      <c r="X129" s="1205"/>
      <c r="Y129" s="1205"/>
      <c r="Z129" s="1205"/>
    </row>
    <row r="130" spans="1:26">
      <c r="A130" s="1205"/>
      <c r="B130" s="1205"/>
      <c r="C130" s="1205"/>
      <c r="D130" s="1205"/>
      <c r="E130" s="1205"/>
      <c r="F130" s="1205"/>
      <c r="G130" s="1205"/>
      <c r="H130" s="1205"/>
      <c r="I130" s="1205"/>
      <c r="J130" s="1205"/>
      <c r="K130" s="1205"/>
      <c r="L130" s="1205"/>
      <c r="M130" s="1205"/>
      <c r="N130" s="1205"/>
      <c r="O130" s="1205"/>
      <c r="P130" s="1205"/>
      <c r="Q130" s="1205"/>
      <c r="R130" s="1205"/>
      <c r="S130" s="1205"/>
      <c r="T130" s="1205"/>
      <c r="U130" s="1205"/>
      <c r="V130" s="1205"/>
      <c r="W130" s="1205"/>
      <c r="X130" s="1205"/>
      <c r="Y130" s="1205"/>
      <c r="Z130" s="1205"/>
    </row>
    <row r="131" spans="1:26">
      <c r="A131" s="1205"/>
      <c r="B131" s="1205"/>
      <c r="C131" s="1205"/>
      <c r="D131" s="1205"/>
      <c r="E131" s="1205"/>
      <c r="F131" s="1205"/>
      <c r="G131" s="1205"/>
      <c r="H131" s="1205"/>
      <c r="I131" s="1205"/>
      <c r="J131" s="1205"/>
      <c r="K131" s="1205"/>
      <c r="L131" s="1205"/>
      <c r="M131" s="1205"/>
      <c r="N131" s="1205"/>
      <c r="O131" s="1205"/>
      <c r="P131" s="1205"/>
      <c r="Q131" s="1205"/>
      <c r="R131" s="1205"/>
      <c r="S131" s="1205"/>
      <c r="T131" s="1205"/>
      <c r="U131" s="1205"/>
      <c r="V131" s="1205"/>
      <c r="W131" s="1205"/>
      <c r="X131" s="1205"/>
      <c r="Y131" s="1205"/>
      <c r="Z131" s="1205"/>
    </row>
    <row r="132" spans="1:26">
      <c r="A132" s="1205"/>
      <c r="B132" s="1205"/>
      <c r="C132" s="1205"/>
      <c r="D132" s="1205"/>
      <c r="E132" s="1205"/>
      <c r="F132" s="1205"/>
      <c r="G132" s="1205"/>
      <c r="H132" s="1205"/>
      <c r="I132" s="1205"/>
      <c r="J132" s="1205"/>
      <c r="K132" s="1205"/>
      <c r="L132" s="1205"/>
      <c r="M132" s="1205"/>
      <c r="N132" s="1205"/>
      <c r="O132" s="1205"/>
      <c r="P132" s="1205"/>
      <c r="Q132" s="1205"/>
      <c r="R132" s="1205"/>
      <c r="S132" s="1205"/>
      <c r="T132" s="1205"/>
      <c r="U132" s="1205"/>
      <c r="V132" s="1205"/>
      <c r="W132" s="1205"/>
      <c r="X132" s="1205"/>
      <c r="Y132" s="1205"/>
      <c r="Z132" s="1205"/>
    </row>
    <row r="133" spans="1:26">
      <c r="A133" s="1205"/>
      <c r="B133" s="1205"/>
      <c r="C133" s="1205"/>
      <c r="D133" s="1205"/>
      <c r="E133" s="1205"/>
      <c r="F133" s="1205"/>
      <c r="G133" s="1205"/>
      <c r="H133" s="1205"/>
      <c r="I133" s="1205"/>
      <c r="J133" s="1205"/>
      <c r="K133" s="1205"/>
      <c r="L133" s="1205"/>
      <c r="M133" s="1205"/>
      <c r="N133" s="1205"/>
      <c r="O133" s="1205"/>
      <c r="P133" s="1205"/>
      <c r="Q133" s="1205"/>
      <c r="R133" s="1205"/>
      <c r="S133" s="1205"/>
      <c r="T133" s="1205"/>
      <c r="U133" s="1205"/>
      <c r="V133" s="1205"/>
      <c r="W133" s="1205"/>
      <c r="X133" s="1205"/>
      <c r="Y133" s="1205"/>
      <c r="Z133" s="1205"/>
    </row>
    <row r="134" spans="1:26">
      <c r="A134" s="1205"/>
      <c r="B134" s="1205"/>
      <c r="C134" s="1205"/>
      <c r="D134" s="1205"/>
      <c r="E134" s="1205"/>
      <c r="F134" s="1205"/>
      <c r="G134" s="1205"/>
      <c r="H134" s="1205"/>
      <c r="I134" s="1205"/>
      <c r="J134" s="1205"/>
      <c r="K134" s="1205"/>
      <c r="L134" s="1205"/>
      <c r="M134" s="1205"/>
      <c r="N134" s="1205"/>
      <c r="O134" s="1205"/>
      <c r="P134" s="1205"/>
      <c r="Q134" s="1205"/>
      <c r="R134" s="1205"/>
      <c r="S134" s="1205"/>
      <c r="T134" s="1205"/>
      <c r="U134" s="1205"/>
      <c r="V134" s="1205"/>
      <c r="W134" s="1205"/>
      <c r="X134" s="1205"/>
      <c r="Y134" s="1205"/>
      <c r="Z134" s="1205"/>
    </row>
    <row r="135" spans="1:26">
      <c r="A135" s="1205"/>
      <c r="B135" s="1205"/>
      <c r="C135" s="1205"/>
      <c r="D135" s="1205"/>
      <c r="E135" s="1205"/>
      <c r="F135" s="1205"/>
      <c r="G135" s="1205"/>
      <c r="H135" s="1205"/>
      <c r="I135" s="1205"/>
      <c r="J135" s="1205"/>
      <c r="K135" s="1205"/>
      <c r="L135" s="1205"/>
      <c r="M135" s="1205"/>
      <c r="N135" s="1205"/>
      <c r="O135" s="1205"/>
      <c r="P135" s="1205"/>
      <c r="Q135" s="1205"/>
      <c r="R135" s="1205"/>
      <c r="S135" s="1205"/>
      <c r="T135" s="1205"/>
      <c r="U135" s="1205"/>
      <c r="V135" s="1205"/>
      <c r="W135" s="1205"/>
      <c r="X135" s="1205"/>
      <c r="Y135" s="1205"/>
      <c r="Z135" s="1205"/>
    </row>
    <row r="136" spans="1:26">
      <c r="A136" s="1205"/>
      <c r="B136" s="1205"/>
      <c r="C136" s="1205"/>
      <c r="D136" s="1205"/>
      <c r="E136" s="1205"/>
      <c r="F136" s="1205"/>
      <c r="G136" s="1205"/>
      <c r="H136" s="1205"/>
      <c r="I136" s="1205"/>
      <c r="J136" s="1205"/>
      <c r="K136" s="1205"/>
      <c r="L136" s="1205"/>
      <c r="M136" s="1205"/>
      <c r="N136" s="1205"/>
      <c r="O136" s="1205"/>
      <c r="P136" s="1205"/>
      <c r="Q136" s="1205"/>
      <c r="R136" s="1205"/>
      <c r="S136" s="1205"/>
      <c r="T136" s="1205"/>
      <c r="U136" s="1205"/>
      <c r="V136" s="1205"/>
      <c r="W136" s="1205"/>
      <c r="X136" s="1205"/>
      <c r="Y136" s="1205"/>
      <c r="Z136" s="1205"/>
    </row>
    <row r="137" spans="1:26">
      <c r="A137" s="1205"/>
      <c r="B137" s="1205"/>
      <c r="C137" s="1205"/>
      <c r="D137" s="1205"/>
      <c r="E137" s="1205"/>
      <c r="F137" s="1205"/>
      <c r="G137" s="1205"/>
      <c r="H137" s="1205"/>
      <c r="I137" s="1205"/>
      <c r="J137" s="1205"/>
      <c r="K137" s="1205"/>
      <c r="L137" s="1205"/>
      <c r="M137" s="1205"/>
      <c r="N137" s="1205"/>
      <c r="O137" s="1205"/>
      <c r="P137" s="1205"/>
      <c r="Q137" s="1205"/>
      <c r="R137" s="1205"/>
      <c r="S137" s="1205"/>
      <c r="T137" s="1205"/>
      <c r="U137" s="1205"/>
      <c r="V137" s="1205"/>
      <c r="W137" s="1205"/>
      <c r="X137" s="1205"/>
      <c r="Y137" s="1205"/>
      <c r="Z137" s="1205"/>
    </row>
    <row r="138" spans="1:26">
      <c r="A138" s="1205"/>
      <c r="B138" s="1205"/>
      <c r="C138" s="1205"/>
      <c r="D138" s="1205"/>
      <c r="E138" s="1205"/>
      <c r="F138" s="1205"/>
      <c r="G138" s="1205"/>
      <c r="H138" s="1205"/>
      <c r="I138" s="1205"/>
      <c r="J138" s="1205"/>
      <c r="K138" s="1205"/>
      <c r="L138" s="1205"/>
      <c r="M138" s="1205"/>
      <c r="N138" s="1205"/>
      <c r="O138" s="1205"/>
      <c r="P138" s="1205"/>
      <c r="Q138" s="1205"/>
      <c r="R138" s="1205"/>
      <c r="S138" s="1205"/>
      <c r="T138" s="1205"/>
      <c r="U138" s="1205"/>
      <c r="V138" s="1205"/>
      <c r="W138" s="1205"/>
      <c r="X138" s="1205"/>
      <c r="Y138" s="1205"/>
      <c r="Z138" s="1205"/>
    </row>
    <row r="139" spans="1:26">
      <c r="A139" s="1205"/>
      <c r="B139" s="1205"/>
      <c r="C139" s="1205"/>
      <c r="D139" s="1205"/>
      <c r="E139" s="1205"/>
      <c r="F139" s="1205"/>
      <c r="G139" s="1205"/>
      <c r="H139" s="1205"/>
      <c r="I139" s="1205"/>
      <c r="J139" s="1205"/>
      <c r="K139" s="1205"/>
      <c r="L139" s="1205"/>
      <c r="M139" s="1205"/>
      <c r="N139" s="1205"/>
      <c r="O139" s="1205"/>
      <c r="P139" s="1205"/>
      <c r="Q139" s="1205"/>
      <c r="R139" s="1205"/>
      <c r="S139" s="1205"/>
      <c r="T139" s="1205"/>
      <c r="U139" s="1205"/>
      <c r="V139" s="1205"/>
      <c r="W139" s="1205"/>
      <c r="X139" s="1205"/>
      <c r="Y139" s="1205"/>
      <c r="Z139" s="1205"/>
    </row>
    <row r="140" spans="1:26">
      <c r="A140" s="1205"/>
      <c r="B140" s="1205"/>
      <c r="C140" s="1205"/>
      <c r="D140" s="1205"/>
      <c r="E140" s="1205"/>
      <c r="F140" s="1205"/>
      <c r="G140" s="1205"/>
      <c r="H140" s="1205"/>
      <c r="I140" s="1205"/>
      <c r="J140" s="1205"/>
      <c r="K140" s="1205"/>
      <c r="L140" s="1205"/>
      <c r="M140" s="1205"/>
      <c r="N140" s="1205"/>
      <c r="O140" s="1205"/>
      <c r="P140" s="1205"/>
      <c r="Q140" s="1205"/>
      <c r="R140" s="1205"/>
      <c r="S140" s="1205"/>
      <c r="T140" s="1205"/>
      <c r="U140" s="1205"/>
      <c r="V140" s="1205"/>
      <c r="W140" s="1205"/>
      <c r="X140" s="1205"/>
      <c r="Y140" s="1205"/>
      <c r="Z140" s="1205"/>
    </row>
    <row r="141" spans="1:26">
      <c r="A141" s="1205"/>
      <c r="B141" s="1205"/>
      <c r="C141" s="1205"/>
      <c r="D141" s="1205"/>
      <c r="E141" s="1205"/>
      <c r="F141" s="1205"/>
      <c r="G141" s="1205"/>
      <c r="H141" s="1205"/>
      <c r="I141" s="1205"/>
      <c r="J141" s="1205"/>
      <c r="K141" s="1205"/>
      <c r="L141" s="1205"/>
      <c r="M141" s="1205"/>
      <c r="N141" s="1205"/>
      <c r="O141" s="1205"/>
      <c r="P141" s="1205"/>
      <c r="Q141" s="1205"/>
      <c r="R141" s="1205"/>
      <c r="S141" s="1205"/>
      <c r="T141" s="1205"/>
      <c r="U141" s="1205"/>
      <c r="V141" s="1205"/>
      <c r="W141" s="1205"/>
      <c r="X141" s="1205"/>
      <c r="Y141" s="1205"/>
      <c r="Z141" s="1205"/>
    </row>
    <row r="142" spans="1:26">
      <c r="A142" s="1205"/>
      <c r="B142" s="1205"/>
      <c r="C142" s="1205"/>
      <c r="D142" s="1205"/>
      <c r="E142" s="1205"/>
      <c r="F142" s="1205"/>
      <c r="G142" s="1205"/>
      <c r="H142" s="1205"/>
      <c r="I142" s="1205"/>
      <c r="J142" s="1205"/>
      <c r="K142" s="1205"/>
      <c r="L142" s="1205"/>
      <c r="M142" s="1205"/>
      <c r="N142" s="1205"/>
      <c r="O142" s="1205"/>
      <c r="P142" s="1205"/>
      <c r="Q142" s="1205"/>
      <c r="R142" s="1205"/>
      <c r="S142" s="1205"/>
      <c r="T142" s="1205"/>
      <c r="U142" s="1205"/>
      <c r="V142" s="1205"/>
      <c r="W142" s="1205"/>
      <c r="X142" s="1205"/>
      <c r="Y142" s="1205"/>
      <c r="Z142" s="1205"/>
    </row>
    <row r="143" spans="1:26">
      <c r="A143" s="1205"/>
      <c r="B143" s="1205"/>
      <c r="C143" s="1205"/>
      <c r="D143" s="1205"/>
      <c r="E143" s="1205"/>
      <c r="F143" s="1205"/>
      <c r="G143" s="1205"/>
      <c r="H143" s="1205"/>
      <c r="I143" s="1205"/>
      <c r="J143" s="1205"/>
      <c r="K143" s="1205"/>
      <c r="L143" s="1205"/>
      <c r="M143" s="1205"/>
      <c r="N143" s="1205"/>
      <c r="O143" s="1205"/>
      <c r="P143" s="1205"/>
      <c r="Q143" s="1205"/>
      <c r="R143" s="1205"/>
      <c r="S143" s="1205"/>
      <c r="T143" s="1205"/>
      <c r="U143" s="1205"/>
      <c r="V143" s="1205"/>
      <c r="W143" s="1205"/>
      <c r="X143" s="1205"/>
      <c r="Y143" s="1205"/>
      <c r="Z143" s="1205"/>
    </row>
    <row r="144" spans="1:26">
      <c r="A144" s="1205"/>
      <c r="B144" s="1205"/>
      <c r="C144" s="1205"/>
      <c r="D144" s="1205"/>
      <c r="E144" s="1205"/>
      <c r="F144" s="1205"/>
      <c r="G144" s="1205"/>
      <c r="H144" s="1205"/>
      <c r="I144" s="1205"/>
      <c r="J144" s="1205"/>
      <c r="K144" s="1205"/>
      <c r="L144" s="1205"/>
      <c r="M144" s="1205"/>
      <c r="N144" s="1205"/>
      <c r="O144" s="1205"/>
      <c r="P144" s="1205"/>
      <c r="Q144" s="1205"/>
      <c r="R144" s="1205"/>
      <c r="S144" s="1205"/>
      <c r="T144" s="1205"/>
      <c r="U144" s="1205"/>
      <c r="V144" s="1205"/>
      <c r="W144" s="1205"/>
      <c r="X144" s="1205"/>
      <c r="Y144" s="1205"/>
      <c r="Z144" s="1205"/>
    </row>
    <row r="145" spans="1:26">
      <c r="A145" s="1205"/>
      <c r="B145" s="1205"/>
      <c r="C145" s="1205"/>
      <c r="D145" s="1205"/>
      <c r="E145" s="1205"/>
      <c r="F145" s="1205"/>
      <c r="G145" s="1205"/>
      <c r="H145" s="1205"/>
      <c r="I145" s="1205"/>
      <c r="J145" s="1205"/>
      <c r="K145" s="1205"/>
      <c r="L145" s="1205"/>
      <c r="M145" s="1205"/>
      <c r="N145" s="1205"/>
      <c r="O145" s="1205"/>
      <c r="P145" s="1205"/>
      <c r="Q145" s="1205"/>
      <c r="R145" s="1205"/>
      <c r="S145" s="1205"/>
      <c r="T145" s="1205"/>
      <c r="U145" s="1205"/>
      <c r="V145" s="1205"/>
      <c r="W145" s="1205"/>
      <c r="X145" s="1205"/>
      <c r="Y145" s="1205"/>
      <c r="Z145" s="1205"/>
    </row>
    <row r="146" spans="1:26">
      <c r="A146" s="1205"/>
      <c r="B146" s="1205"/>
      <c r="C146" s="1205"/>
      <c r="D146" s="1205"/>
      <c r="E146" s="1205"/>
      <c r="F146" s="1205"/>
      <c r="G146" s="1205"/>
      <c r="H146" s="1205"/>
      <c r="I146" s="1205"/>
      <c r="J146" s="1205"/>
      <c r="K146" s="1205"/>
      <c r="L146" s="1205"/>
      <c r="M146" s="1205"/>
      <c r="N146" s="1205"/>
      <c r="O146" s="1205"/>
      <c r="P146" s="1205"/>
      <c r="Q146" s="1205"/>
      <c r="R146" s="1205"/>
      <c r="S146" s="1205"/>
      <c r="T146" s="1205"/>
      <c r="U146" s="1205"/>
      <c r="V146" s="1205"/>
      <c r="W146" s="1205"/>
      <c r="X146" s="1205"/>
      <c r="Y146" s="1205"/>
      <c r="Z146" s="1205"/>
    </row>
    <row r="147" spans="1:26">
      <c r="A147" s="1205"/>
      <c r="B147" s="1205"/>
      <c r="C147" s="1205"/>
      <c r="D147" s="1205"/>
      <c r="E147" s="1205"/>
      <c r="F147" s="1205"/>
      <c r="G147" s="1205"/>
      <c r="H147" s="1205"/>
      <c r="I147" s="1205"/>
      <c r="J147" s="1205"/>
      <c r="K147" s="1205"/>
      <c r="L147" s="1205"/>
      <c r="M147" s="1205"/>
      <c r="N147" s="1205"/>
      <c r="O147" s="1205"/>
      <c r="P147" s="1205"/>
      <c r="Q147" s="1205"/>
      <c r="R147" s="1205"/>
      <c r="S147" s="1205"/>
      <c r="T147" s="1205"/>
      <c r="U147" s="1205"/>
      <c r="V147" s="1205"/>
      <c r="W147" s="1205"/>
      <c r="X147" s="1205"/>
      <c r="Y147" s="1205"/>
      <c r="Z147" s="1205"/>
    </row>
    <row r="148" spans="1:26">
      <c r="A148" s="1205"/>
      <c r="B148" s="1205"/>
      <c r="C148" s="1205"/>
      <c r="D148" s="1205"/>
      <c r="E148" s="1205"/>
      <c r="F148" s="1205"/>
      <c r="G148" s="1205"/>
      <c r="H148" s="1205"/>
      <c r="I148" s="1205"/>
      <c r="J148" s="1205"/>
      <c r="K148" s="1205"/>
      <c r="L148" s="1205"/>
      <c r="M148" s="1205"/>
      <c r="N148" s="1205"/>
      <c r="O148" s="1205"/>
      <c r="P148" s="1205"/>
      <c r="Q148" s="1205"/>
      <c r="R148" s="1205"/>
      <c r="S148" s="1205"/>
      <c r="T148" s="1205"/>
      <c r="U148" s="1205"/>
      <c r="V148" s="1205"/>
      <c r="W148" s="1205"/>
      <c r="X148" s="1205"/>
      <c r="Y148" s="1205"/>
      <c r="Z148" s="1205"/>
    </row>
    <row r="149" spans="1:26">
      <c r="A149" s="1205"/>
      <c r="B149" s="1205"/>
      <c r="C149" s="1205"/>
      <c r="D149" s="1205"/>
      <c r="E149" s="1205"/>
      <c r="F149" s="1205"/>
      <c r="G149" s="1205"/>
      <c r="H149" s="1205"/>
      <c r="I149" s="1205"/>
      <c r="J149" s="1205"/>
      <c r="K149" s="1205"/>
      <c r="L149" s="1205"/>
      <c r="M149" s="1205"/>
      <c r="N149" s="1205"/>
      <c r="O149" s="1205"/>
      <c r="P149" s="1205"/>
      <c r="Q149" s="1205"/>
      <c r="R149" s="1205"/>
      <c r="S149" s="1205"/>
      <c r="T149" s="1205"/>
      <c r="U149" s="1205"/>
      <c r="V149" s="1205"/>
      <c r="W149" s="1205"/>
      <c r="X149" s="1205"/>
      <c r="Y149" s="1205"/>
      <c r="Z149" s="1205"/>
    </row>
    <row r="150" spans="1:26">
      <c r="A150" s="1205"/>
      <c r="B150" s="1205"/>
      <c r="C150" s="1205"/>
      <c r="D150" s="1205"/>
      <c r="E150" s="1205"/>
      <c r="F150" s="1205"/>
      <c r="G150" s="1205"/>
      <c r="H150" s="1205"/>
      <c r="I150" s="1205"/>
      <c r="J150" s="1205"/>
      <c r="K150" s="1205"/>
      <c r="L150" s="1205"/>
      <c r="M150" s="1205"/>
      <c r="N150" s="1205"/>
      <c r="O150" s="1205"/>
      <c r="P150" s="1205"/>
      <c r="Q150" s="1205"/>
      <c r="R150" s="1205"/>
      <c r="S150" s="1205"/>
      <c r="T150" s="1205"/>
      <c r="U150" s="1205"/>
      <c r="V150" s="1205"/>
      <c r="W150" s="1205"/>
      <c r="X150" s="1205"/>
      <c r="Y150" s="1205"/>
      <c r="Z150" s="1205"/>
    </row>
    <row r="151" spans="1:26">
      <c r="A151" s="1205"/>
      <c r="B151" s="1205"/>
      <c r="C151" s="1205"/>
      <c r="D151" s="1205"/>
      <c r="E151" s="1205"/>
      <c r="F151" s="1205"/>
      <c r="G151" s="1205"/>
      <c r="H151" s="1205"/>
      <c r="I151" s="1205"/>
      <c r="J151" s="1205"/>
      <c r="K151" s="1205"/>
      <c r="L151" s="1205"/>
      <c r="M151" s="1205"/>
      <c r="N151" s="1205"/>
      <c r="O151" s="1205"/>
      <c r="P151" s="1205"/>
      <c r="Q151" s="1205"/>
      <c r="R151" s="1205"/>
      <c r="S151" s="1205"/>
      <c r="T151" s="1205"/>
      <c r="U151" s="1205"/>
      <c r="V151" s="1205"/>
      <c r="W151" s="1205"/>
      <c r="X151" s="1205"/>
      <c r="Y151" s="1205"/>
      <c r="Z151" s="1205"/>
    </row>
    <row r="152" spans="1:26">
      <c r="A152" s="1205"/>
      <c r="B152" s="1205"/>
      <c r="C152" s="1205"/>
      <c r="D152" s="1205"/>
      <c r="E152" s="1205"/>
      <c r="F152" s="1205"/>
      <c r="G152" s="1205"/>
      <c r="H152" s="1205"/>
      <c r="I152" s="1205"/>
      <c r="J152" s="1205"/>
      <c r="K152" s="1205"/>
      <c r="L152" s="1205"/>
      <c r="M152" s="1205"/>
      <c r="N152" s="1205"/>
      <c r="O152" s="1205"/>
      <c r="P152" s="1205"/>
      <c r="Q152" s="1205"/>
      <c r="R152" s="1205"/>
      <c r="S152" s="1205"/>
      <c r="T152" s="1205"/>
      <c r="U152" s="1205"/>
      <c r="V152" s="1205"/>
      <c r="W152" s="1205"/>
      <c r="X152" s="1205"/>
      <c r="Y152" s="1205"/>
      <c r="Z152" s="1205"/>
    </row>
    <row r="153" spans="1:26">
      <c r="A153" s="1205"/>
      <c r="B153" s="1205"/>
      <c r="C153" s="1205"/>
      <c r="D153" s="1205"/>
      <c r="E153" s="1205"/>
      <c r="F153" s="1205"/>
      <c r="G153" s="1205"/>
      <c r="H153" s="1205"/>
      <c r="I153" s="1205"/>
      <c r="J153" s="1205"/>
      <c r="K153" s="1205"/>
      <c r="L153" s="1205"/>
      <c r="M153" s="1205"/>
      <c r="N153" s="1205"/>
      <c r="O153" s="1205"/>
      <c r="P153" s="1205"/>
      <c r="Q153" s="1205"/>
      <c r="R153" s="1205"/>
      <c r="S153" s="1205"/>
      <c r="T153" s="1205"/>
      <c r="U153" s="1205"/>
      <c r="V153" s="1205"/>
      <c r="W153" s="1205"/>
      <c r="X153" s="1205"/>
      <c r="Y153" s="1205"/>
      <c r="Z153" s="1205"/>
    </row>
    <row r="154" spans="1:26">
      <c r="A154" s="1205"/>
      <c r="B154" s="1205"/>
      <c r="C154" s="1205"/>
      <c r="D154" s="1205"/>
      <c r="E154" s="1205"/>
      <c r="F154" s="1205"/>
      <c r="G154" s="1205"/>
      <c r="H154" s="1205"/>
      <c r="I154" s="1205"/>
      <c r="J154" s="1205"/>
      <c r="K154" s="1205"/>
      <c r="L154" s="1205"/>
      <c r="M154" s="1205"/>
      <c r="N154" s="1205"/>
      <c r="O154" s="1205"/>
      <c r="P154" s="1205"/>
      <c r="Q154" s="1205"/>
      <c r="R154" s="1205"/>
      <c r="S154" s="1205"/>
      <c r="T154" s="1205"/>
      <c r="U154" s="1205"/>
      <c r="V154" s="1205"/>
      <c r="W154" s="1205"/>
      <c r="X154" s="1205"/>
      <c r="Y154" s="1205"/>
      <c r="Z154" s="1205"/>
    </row>
    <row r="155" spans="1:26">
      <c r="A155" s="1205"/>
      <c r="B155" s="1205"/>
      <c r="C155" s="1205"/>
      <c r="D155" s="1205"/>
      <c r="E155" s="1205"/>
      <c r="F155" s="1205"/>
      <c r="G155" s="1205"/>
      <c r="H155" s="1205"/>
      <c r="I155" s="1205"/>
      <c r="J155" s="1205"/>
      <c r="K155" s="1205"/>
      <c r="L155" s="1205"/>
      <c r="M155" s="1205"/>
      <c r="N155" s="1205"/>
      <c r="O155" s="1205"/>
      <c r="P155" s="1205"/>
      <c r="Q155" s="1205"/>
      <c r="R155" s="1205"/>
      <c r="S155" s="1205"/>
      <c r="T155" s="1205"/>
      <c r="U155" s="1205"/>
      <c r="V155" s="1205"/>
      <c r="W155" s="1205"/>
      <c r="X155" s="1205"/>
      <c r="Y155" s="1205"/>
      <c r="Z155" s="1205"/>
    </row>
    <row r="156" spans="1:26">
      <c r="A156" s="1205"/>
      <c r="B156" s="1205"/>
      <c r="C156" s="1205"/>
      <c r="D156" s="1205"/>
      <c r="E156" s="1205"/>
      <c r="F156" s="1205"/>
      <c r="G156" s="1205"/>
      <c r="H156" s="1205"/>
      <c r="I156" s="1205"/>
      <c r="J156" s="1205"/>
      <c r="K156" s="1205"/>
      <c r="L156" s="1205"/>
      <c r="M156" s="1205"/>
      <c r="N156" s="1205"/>
      <c r="O156" s="1205"/>
      <c r="P156" s="1205"/>
      <c r="Q156" s="1205"/>
      <c r="R156" s="1205"/>
      <c r="S156" s="1205"/>
      <c r="T156" s="1205"/>
      <c r="U156" s="1205"/>
      <c r="V156" s="1205"/>
      <c r="W156" s="1205"/>
      <c r="X156" s="1205"/>
      <c r="Y156" s="1205"/>
      <c r="Z156" s="1205"/>
    </row>
    <row r="157" spans="1:26">
      <c r="A157" s="1205"/>
      <c r="B157" s="1205"/>
      <c r="C157" s="1205"/>
      <c r="D157" s="1205"/>
      <c r="E157" s="1205"/>
      <c r="F157" s="1205"/>
      <c r="G157" s="1205"/>
      <c r="H157" s="1205"/>
      <c r="I157" s="1205"/>
      <c r="J157" s="1205"/>
      <c r="K157" s="1205"/>
      <c r="L157" s="1205"/>
      <c r="M157" s="1205"/>
      <c r="N157" s="1205"/>
      <c r="O157" s="1205"/>
      <c r="P157" s="1205"/>
      <c r="Q157" s="1205"/>
      <c r="R157" s="1205"/>
      <c r="S157" s="1205"/>
      <c r="T157" s="1205"/>
      <c r="U157" s="1205"/>
      <c r="V157" s="1205"/>
      <c r="W157" s="1205"/>
      <c r="X157" s="1205"/>
      <c r="Y157" s="1205"/>
      <c r="Z157" s="1205"/>
    </row>
    <row r="158" spans="1:26">
      <c r="A158" s="1205"/>
      <c r="B158" s="1205"/>
      <c r="C158" s="1205"/>
      <c r="D158" s="1205"/>
      <c r="E158" s="1205"/>
      <c r="F158" s="1205"/>
      <c r="G158" s="1205"/>
      <c r="H158" s="1205"/>
      <c r="I158" s="1205"/>
      <c r="J158" s="1205"/>
      <c r="K158" s="1205"/>
      <c r="L158" s="1205"/>
      <c r="M158" s="1205"/>
      <c r="N158" s="1205"/>
      <c r="O158" s="1205"/>
      <c r="P158" s="1205"/>
      <c r="Q158" s="1205"/>
      <c r="R158" s="1205"/>
      <c r="S158" s="1205"/>
      <c r="T158" s="1205"/>
      <c r="U158" s="1205"/>
      <c r="V158" s="1205"/>
      <c r="W158" s="1205"/>
      <c r="X158" s="1205"/>
      <c r="Y158" s="1205"/>
      <c r="Z158" s="1205"/>
    </row>
    <row r="159" spans="1:26">
      <c r="A159" s="1205"/>
      <c r="B159" s="1205"/>
      <c r="C159" s="1205"/>
      <c r="D159" s="1205"/>
      <c r="E159" s="1205"/>
      <c r="F159" s="1205"/>
      <c r="G159" s="1205"/>
      <c r="H159" s="1205"/>
      <c r="I159" s="1205"/>
      <c r="J159" s="1205"/>
      <c r="K159" s="1205"/>
      <c r="L159" s="1205"/>
      <c r="M159" s="1205"/>
      <c r="N159" s="1205"/>
      <c r="O159" s="1205"/>
      <c r="P159" s="1205"/>
      <c r="Q159" s="1205"/>
      <c r="R159" s="1205"/>
      <c r="S159" s="1205"/>
      <c r="T159" s="1205"/>
      <c r="U159" s="1205"/>
      <c r="V159" s="1205"/>
      <c r="W159" s="1205"/>
      <c r="X159" s="1205"/>
      <c r="Y159" s="1205"/>
      <c r="Z159" s="1205"/>
    </row>
    <row r="160" spans="1:26">
      <c r="A160" s="1205"/>
      <c r="B160" s="1205"/>
      <c r="C160" s="1205"/>
      <c r="D160" s="1205"/>
      <c r="E160" s="1205"/>
      <c r="F160" s="1205"/>
      <c r="G160" s="1205"/>
      <c r="H160" s="1205"/>
      <c r="I160" s="1205"/>
      <c r="J160" s="1205"/>
      <c r="K160" s="1205"/>
      <c r="L160" s="1205"/>
      <c r="M160" s="1205"/>
      <c r="N160" s="1205"/>
      <c r="O160" s="1205"/>
      <c r="P160" s="1205"/>
      <c r="Q160" s="1205"/>
      <c r="R160" s="1205"/>
      <c r="S160" s="1205"/>
      <c r="T160" s="1205"/>
      <c r="U160" s="1205"/>
      <c r="V160" s="1205"/>
      <c r="W160" s="1205"/>
      <c r="X160" s="1205"/>
      <c r="Y160" s="1205"/>
      <c r="Z160" s="1205"/>
    </row>
    <row r="161" spans="1:26">
      <c r="A161" s="1205"/>
      <c r="B161" s="1205"/>
      <c r="C161" s="1205"/>
      <c r="D161" s="1205"/>
      <c r="E161" s="1205"/>
      <c r="F161" s="1205"/>
      <c r="G161" s="1205"/>
      <c r="H161" s="1205"/>
      <c r="I161" s="1205"/>
      <c r="J161" s="1205"/>
      <c r="K161" s="1205"/>
      <c r="L161" s="1205"/>
      <c r="M161" s="1205"/>
      <c r="N161" s="1205"/>
      <c r="O161" s="1205"/>
      <c r="P161" s="1205"/>
      <c r="Q161" s="1205"/>
      <c r="R161" s="1205"/>
      <c r="S161" s="1205"/>
      <c r="T161" s="1205"/>
      <c r="U161" s="1205"/>
      <c r="V161" s="1205"/>
      <c r="W161" s="1205"/>
      <c r="X161" s="1205"/>
      <c r="Y161" s="1205"/>
      <c r="Z161" s="1205"/>
    </row>
    <row r="162" spans="1:26">
      <c r="A162" s="1205"/>
      <c r="B162" s="1205"/>
      <c r="C162" s="1205"/>
      <c r="D162" s="1205"/>
      <c r="E162" s="1205"/>
      <c r="F162" s="1205"/>
      <c r="G162" s="1205"/>
      <c r="H162" s="1205"/>
      <c r="I162" s="1205"/>
      <c r="J162" s="1205"/>
      <c r="K162" s="1205"/>
      <c r="L162" s="1205"/>
      <c r="M162" s="1205"/>
      <c r="N162" s="1205"/>
      <c r="O162" s="1205"/>
      <c r="P162" s="1205"/>
      <c r="Q162" s="1205"/>
      <c r="R162" s="1205"/>
      <c r="S162" s="1205"/>
      <c r="T162" s="1205"/>
      <c r="U162" s="1205"/>
      <c r="V162" s="1205"/>
      <c r="W162" s="1205"/>
      <c r="X162" s="1205"/>
      <c r="Y162" s="1205"/>
      <c r="Z162" s="1205"/>
    </row>
    <row r="163" spans="1:26">
      <c r="A163" s="1205"/>
      <c r="B163" s="1205"/>
      <c r="C163" s="1205"/>
      <c r="D163" s="1205"/>
      <c r="E163" s="1205"/>
      <c r="F163" s="1205"/>
      <c r="G163" s="1205"/>
      <c r="H163" s="1205"/>
      <c r="I163" s="1205"/>
      <c r="J163" s="1205"/>
      <c r="K163" s="1205"/>
      <c r="L163" s="1205"/>
      <c r="M163" s="1205"/>
      <c r="N163" s="1205"/>
      <c r="O163" s="1205"/>
      <c r="P163" s="1205"/>
      <c r="Q163" s="1205"/>
      <c r="R163" s="1205"/>
      <c r="S163" s="1205"/>
      <c r="T163" s="1205"/>
      <c r="U163" s="1205"/>
      <c r="V163" s="1205"/>
      <c r="W163" s="1205"/>
      <c r="X163" s="1205"/>
      <c r="Y163" s="1205"/>
      <c r="Z163" s="1205"/>
    </row>
    <row r="164" spans="1:26">
      <c r="A164" s="1205"/>
      <c r="B164" s="1205"/>
      <c r="C164" s="1205"/>
      <c r="D164" s="1205"/>
      <c r="E164" s="1205"/>
      <c r="F164" s="1205"/>
      <c r="G164" s="1205"/>
      <c r="H164" s="1205"/>
      <c r="I164" s="1205"/>
      <c r="J164" s="1205"/>
      <c r="K164" s="1205"/>
      <c r="L164" s="1205"/>
      <c r="M164" s="1205"/>
      <c r="N164" s="1205"/>
      <c r="O164" s="1205"/>
      <c r="P164" s="1205"/>
      <c r="Q164" s="1205"/>
      <c r="R164" s="1205"/>
      <c r="S164" s="1205"/>
      <c r="T164" s="1205"/>
      <c r="U164" s="1205"/>
      <c r="V164" s="1205"/>
      <c r="W164" s="1205"/>
      <c r="X164" s="1205"/>
      <c r="Y164" s="1205"/>
      <c r="Z164" s="1205"/>
    </row>
    <row r="165" spans="1:26">
      <c r="A165" s="1205"/>
      <c r="B165" s="1205"/>
      <c r="C165" s="1205"/>
      <c r="D165" s="1205"/>
      <c r="E165" s="1205"/>
      <c r="F165" s="1205"/>
      <c r="G165" s="1205"/>
      <c r="H165" s="1205"/>
      <c r="I165" s="1205"/>
      <c r="J165" s="1205"/>
      <c r="K165" s="1205"/>
      <c r="L165" s="1205"/>
      <c r="M165" s="1205"/>
      <c r="N165" s="1205"/>
      <c r="O165" s="1205"/>
      <c r="P165" s="1205"/>
      <c r="Q165" s="1205"/>
      <c r="R165" s="1205"/>
      <c r="S165" s="1205"/>
      <c r="T165" s="1205"/>
      <c r="U165" s="1205"/>
      <c r="V165" s="1205"/>
      <c r="W165" s="1205"/>
      <c r="X165" s="1205"/>
      <c r="Y165" s="1205"/>
      <c r="Z165" s="1205"/>
    </row>
    <row r="166" spans="1:26">
      <c r="A166" s="1205"/>
      <c r="B166" s="1205"/>
      <c r="C166" s="1205"/>
      <c r="D166" s="1205"/>
      <c r="E166" s="1205"/>
      <c r="F166" s="1205"/>
      <c r="G166" s="1205"/>
      <c r="H166" s="1205"/>
      <c r="I166" s="1205"/>
      <c r="J166" s="1205"/>
      <c r="K166" s="1205"/>
      <c r="L166" s="1205"/>
      <c r="M166" s="1205"/>
      <c r="N166" s="1205"/>
      <c r="O166" s="1205"/>
      <c r="P166" s="1205"/>
      <c r="Q166" s="1205"/>
      <c r="R166" s="1205"/>
      <c r="S166" s="1205"/>
      <c r="T166" s="1205"/>
      <c r="U166" s="1205"/>
      <c r="V166" s="1205"/>
      <c r="W166" s="1205"/>
      <c r="X166" s="1205"/>
      <c r="Y166" s="1205"/>
      <c r="Z166" s="1205"/>
    </row>
    <row r="167" spans="1:26">
      <c r="A167" s="1205"/>
      <c r="B167" s="1205"/>
      <c r="C167" s="1205"/>
      <c r="D167" s="1205"/>
      <c r="E167" s="1205"/>
      <c r="F167" s="1205"/>
      <c r="G167" s="1205"/>
      <c r="H167" s="1205"/>
      <c r="I167" s="1205"/>
      <c r="J167" s="1205"/>
      <c r="K167" s="1205"/>
      <c r="L167" s="1205"/>
      <c r="M167" s="1205"/>
      <c r="N167" s="1205"/>
      <c r="O167" s="1205"/>
      <c r="P167" s="1205"/>
      <c r="Q167" s="1205"/>
      <c r="R167" s="1205"/>
      <c r="S167" s="1205"/>
      <c r="T167" s="1205"/>
      <c r="U167" s="1205"/>
      <c r="V167" s="1205"/>
      <c r="W167" s="1205"/>
      <c r="X167" s="1205"/>
      <c r="Y167" s="1205"/>
      <c r="Z167" s="1205"/>
    </row>
    <row r="168" spans="1:26">
      <c r="A168" s="1205"/>
      <c r="B168" s="1205"/>
      <c r="C168" s="1205"/>
      <c r="D168" s="1205"/>
      <c r="E168" s="1205"/>
      <c r="F168" s="1205"/>
      <c r="G168" s="1205"/>
      <c r="H168" s="1205"/>
      <c r="I168" s="1205"/>
      <c r="J168" s="1205"/>
      <c r="K168" s="1205"/>
      <c r="L168" s="1205"/>
      <c r="M168" s="1205"/>
      <c r="N168" s="1205"/>
      <c r="O168" s="1205"/>
      <c r="P168" s="1205"/>
      <c r="Q168" s="1205"/>
      <c r="R168" s="1205"/>
      <c r="S168" s="1205"/>
      <c r="T168" s="1205"/>
      <c r="U168" s="1205"/>
      <c r="V168" s="1205"/>
      <c r="W168" s="1205"/>
      <c r="X168" s="1205"/>
      <c r="Y168" s="1205"/>
      <c r="Z168" s="1205"/>
    </row>
    <row r="169" spans="1:26">
      <c r="A169" s="1205"/>
      <c r="B169" s="1205"/>
      <c r="C169" s="1205"/>
      <c r="D169" s="1205"/>
      <c r="E169" s="1205"/>
      <c r="F169" s="1205"/>
      <c r="G169" s="1205"/>
      <c r="H169" s="1205"/>
      <c r="I169" s="1205"/>
      <c r="J169" s="1205"/>
      <c r="K169" s="1205"/>
      <c r="L169" s="1205"/>
      <c r="M169" s="1205"/>
      <c r="N169" s="1205"/>
      <c r="O169" s="1205"/>
      <c r="P169" s="1205"/>
      <c r="Q169" s="1205"/>
      <c r="R169" s="1205"/>
      <c r="S169" s="1205"/>
      <c r="T169" s="1205"/>
      <c r="U169" s="1205"/>
      <c r="V169" s="1205"/>
      <c r="W169" s="1205"/>
      <c r="X169" s="1205"/>
      <c r="Y169" s="1205"/>
      <c r="Z169" s="1205"/>
    </row>
    <row r="170" spans="1:26">
      <c r="A170" s="1205"/>
      <c r="B170" s="1205"/>
      <c r="C170" s="1205"/>
      <c r="D170" s="1205"/>
      <c r="E170" s="1205"/>
      <c r="F170" s="1205"/>
      <c r="G170" s="1205"/>
      <c r="H170" s="1205"/>
      <c r="I170" s="1205"/>
      <c r="J170" s="1205"/>
      <c r="K170" s="1205"/>
      <c r="L170" s="1205"/>
      <c r="M170" s="1205"/>
      <c r="N170" s="1205"/>
      <c r="O170" s="1205"/>
      <c r="P170" s="1205"/>
      <c r="Q170" s="1205"/>
      <c r="R170" s="1205"/>
      <c r="S170" s="1205"/>
      <c r="T170" s="1205"/>
      <c r="U170" s="1205"/>
      <c r="V170" s="1205"/>
      <c r="W170" s="1205"/>
      <c r="X170" s="1205"/>
      <c r="Y170" s="1205"/>
      <c r="Z170" s="1205"/>
    </row>
    <row r="171" spans="1:26">
      <c r="A171" s="1205"/>
      <c r="B171" s="1205"/>
      <c r="C171" s="1205"/>
      <c r="D171" s="1205"/>
      <c r="E171" s="1205"/>
      <c r="F171" s="1205"/>
      <c r="G171" s="1205"/>
      <c r="H171" s="1205"/>
      <c r="I171" s="1205"/>
      <c r="J171" s="1205"/>
      <c r="K171" s="1205"/>
      <c r="L171" s="1205"/>
      <c r="M171" s="1205"/>
      <c r="N171" s="1205"/>
      <c r="O171" s="1205"/>
      <c r="P171" s="1205"/>
      <c r="Q171" s="1205"/>
      <c r="R171" s="1205"/>
      <c r="S171" s="1205"/>
      <c r="T171" s="1205"/>
      <c r="U171" s="1205"/>
      <c r="V171" s="1205"/>
      <c r="W171" s="1205"/>
      <c r="X171" s="1205"/>
      <c r="Y171" s="1205"/>
      <c r="Z171" s="1205"/>
    </row>
    <row r="172" spans="1:26">
      <c r="A172" s="1205"/>
      <c r="B172" s="1205"/>
      <c r="C172" s="1205"/>
      <c r="D172" s="1205"/>
      <c r="E172" s="1205"/>
      <c r="F172" s="1205"/>
      <c r="G172" s="1205"/>
      <c r="H172" s="1205"/>
      <c r="I172" s="1205"/>
      <c r="J172" s="1205"/>
      <c r="K172" s="1205"/>
      <c r="L172" s="1205"/>
      <c r="M172" s="1205"/>
      <c r="N172" s="1205"/>
      <c r="O172" s="1205"/>
      <c r="P172" s="1205"/>
      <c r="Q172" s="1205"/>
      <c r="R172" s="1205"/>
      <c r="S172" s="1205"/>
      <c r="T172" s="1205"/>
      <c r="U172" s="1205"/>
      <c r="V172" s="1205"/>
      <c r="W172" s="1205"/>
      <c r="X172" s="1205"/>
      <c r="Y172" s="1205"/>
      <c r="Z172" s="1205"/>
    </row>
    <row r="173" spans="1:26">
      <c r="A173" s="1205"/>
      <c r="B173" s="1205"/>
      <c r="C173" s="1205"/>
      <c r="D173" s="1205"/>
      <c r="E173" s="1205"/>
      <c r="F173" s="1205"/>
      <c r="G173" s="1205"/>
      <c r="H173" s="1205"/>
      <c r="I173" s="1205"/>
      <c r="J173" s="1205"/>
      <c r="K173" s="1205"/>
      <c r="L173" s="1205"/>
      <c r="M173" s="1205"/>
      <c r="N173" s="1205"/>
      <c r="O173" s="1205"/>
      <c r="P173" s="1205"/>
      <c r="Q173" s="1205"/>
      <c r="R173" s="1205"/>
      <c r="S173" s="1205"/>
      <c r="T173" s="1205"/>
      <c r="U173" s="1205"/>
      <c r="V173" s="1205"/>
      <c r="W173" s="1205"/>
      <c r="X173" s="1205"/>
      <c r="Y173" s="1205"/>
      <c r="Z173" s="1205"/>
    </row>
    <row r="174" spans="1:26">
      <c r="A174" s="1205"/>
      <c r="B174" s="1205"/>
      <c r="C174" s="1205"/>
      <c r="D174" s="1205"/>
      <c r="E174" s="1205"/>
      <c r="F174" s="1205"/>
      <c r="G174" s="1205"/>
      <c r="H174" s="1205"/>
      <c r="I174" s="1205"/>
      <c r="J174" s="1205"/>
      <c r="K174" s="1205"/>
      <c r="L174" s="1205"/>
      <c r="M174" s="1205"/>
      <c r="N174" s="1205"/>
      <c r="O174" s="1205"/>
      <c r="P174" s="1205"/>
      <c r="Q174" s="1205"/>
      <c r="R174" s="1205"/>
      <c r="S174" s="1205"/>
      <c r="T174" s="1205"/>
      <c r="U174" s="1205"/>
      <c r="V174" s="1205"/>
      <c r="W174" s="1205"/>
      <c r="X174" s="1205"/>
      <c r="Y174" s="1205"/>
      <c r="Z174" s="1205"/>
    </row>
    <row r="175" spans="1:26">
      <c r="A175" s="1205"/>
      <c r="B175" s="1205"/>
      <c r="C175" s="1205"/>
      <c r="D175" s="1205"/>
      <c r="E175" s="1205"/>
      <c r="F175" s="1205"/>
      <c r="G175" s="1205"/>
      <c r="H175" s="1205"/>
      <c r="I175" s="1205"/>
      <c r="J175" s="1205"/>
      <c r="K175" s="1205"/>
      <c r="L175" s="1205"/>
      <c r="M175" s="1205"/>
      <c r="N175" s="1205"/>
      <c r="O175" s="1205"/>
      <c r="P175" s="1205"/>
      <c r="Q175" s="1205"/>
      <c r="R175" s="1205"/>
      <c r="S175" s="1205"/>
      <c r="T175" s="1205"/>
      <c r="U175" s="1205"/>
      <c r="V175" s="1205"/>
      <c r="W175" s="1205"/>
      <c r="X175" s="1205"/>
      <c r="Y175" s="1205"/>
      <c r="Z175" s="1205"/>
    </row>
    <row r="176" spans="1:26">
      <c r="A176" s="1205"/>
      <c r="B176" s="1205"/>
      <c r="C176" s="1205"/>
      <c r="D176" s="1205"/>
      <c r="E176" s="1205"/>
      <c r="F176" s="1205"/>
      <c r="G176" s="1205"/>
      <c r="H176" s="1205"/>
      <c r="I176" s="1205"/>
      <c r="J176" s="1205"/>
      <c r="K176" s="1205"/>
      <c r="L176" s="1205"/>
      <c r="M176" s="1205"/>
      <c r="N176" s="1205"/>
      <c r="O176" s="1205"/>
      <c r="P176" s="1205"/>
      <c r="Q176" s="1205"/>
      <c r="R176" s="1205"/>
      <c r="S176" s="1205"/>
      <c r="T176" s="1205"/>
      <c r="U176" s="1205"/>
      <c r="V176" s="1205"/>
      <c r="W176" s="1205"/>
      <c r="X176" s="1205"/>
      <c r="Y176" s="1205"/>
      <c r="Z176" s="1205"/>
    </row>
    <row r="177" spans="1:26">
      <c r="A177" s="1205"/>
      <c r="B177" s="1205"/>
      <c r="C177" s="1205"/>
      <c r="D177" s="1205"/>
      <c r="E177" s="1205"/>
      <c r="F177" s="1205"/>
      <c r="G177" s="1205"/>
      <c r="H177" s="1205"/>
      <c r="I177" s="1205"/>
      <c r="J177" s="1205"/>
      <c r="K177" s="1205"/>
      <c r="L177" s="1205"/>
      <c r="M177" s="1205"/>
      <c r="N177" s="1205"/>
      <c r="O177" s="1205"/>
      <c r="P177" s="1205"/>
      <c r="Q177" s="1205"/>
      <c r="R177" s="1205"/>
      <c r="S177" s="1205"/>
      <c r="T177" s="1205"/>
      <c r="U177" s="1205"/>
      <c r="V177" s="1205"/>
      <c r="W177" s="1205"/>
      <c r="X177" s="1205"/>
      <c r="Y177" s="1205"/>
      <c r="Z177" s="1205"/>
    </row>
    <row r="178" spans="1:26">
      <c r="A178" s="1205"/>
      <c r="B178" s="1205"/>
      <c r="C178" s="1205"/>
      <c r="D178" s="1205"/>
      <c r="E178" s="1205"/>
      <c r="F178" s="1205"/>
      <c r="G178" s="1205"/>
      <c r="H178" s="1205"/>
      <c r="I178" s="1205"/>
      <c r="J178" s="1205"/>
      <c r="K178" s="1205"/>
      <c r="L178" s="1205"/>
      <c r="M178" s="1205"/>
      <c r="N178" s="1205"/>
      <c r="O178" s="1205"/>
      <c r="P178" s="1205"/>
      <c r="Q178" s="1205"/>
      <c r="R178" s="1205"/>
      <c r="S178" s="1205"/>
      <c r="T178" s="1205"/>
      <c r="U178" s="1205"/>
      <c r="V178" s="1205"/>
      <c r="W178" s="1205"/>
      <c r="X178" s="1205"/>
      <c r="Y178" s="1205"/>
      <c r="Z178" s="1205"/>
    </row>
    <row r="179" spans="1:26">
      <c r="A179" s="1205"/>
      <c r="B179" s="1205"/>
      <c r="C179" s="1205"/>
      <c r="D179" s="1205"/>
      <c r="E179" s="1205"/>
      <c r="F179" s="1205"/>
      <c r="G179" s="1205"/>
      <c r="H179" s="1205"/>
      <c r="I179" s="1205"/>
      <c r="J179" s="1205"/>
      <c r="K179" s="1205"/>
      <c r="L179" s="1205"/>
      <c r="M179" s="1205"/>
      <c r="N179" s="1205"/>
      <c r="O179" s="1205"/>
      <c r="P179" s="1205"/>
      <c r="Q179" s="1205"/>
      <c r="R179" s="1205"/>
      <c r="S179" s="1205"/>
      <c r="T179" s="1205"/>
      <c r="U179" s="1205"/>
      <c r="V179" s="1205"/>
      <c r="W179" s="1205"/>
      <c r="X179" s="1205"/>
      <c r="Y179" s="1205"/>
      <c r="Z179" s="1205"/>
    </row>
    <row r="180" spans="1:26">
      <c r="A180" s="1205"/>
      <c r="B180" s="1205"/>
      <c r="C180" s="1205"/>
      <c r="D180" s="1205"/>
      <c r="E180" s="1205"/>
      <c r="F180" s="1205"/>
      <c r="G180" s="1205"/>
      <c r="H180" s="1205"/>
      <c r="I180" s="1205"/>
      <c r="J180" s="1205"/>
      <c r="K180" s="1205"/>
      <c r="L180" s="1205"/>
      <c r="M180" s="1205"/>
      <c r="N180" s="1205"/>
      <c r="O180" s="1205"/>
      <c r="P180" s="1205"/>
      <c r="Q180" s="1205"/>
      <c r="R180" s="1205"/>
      <c r="S180" s="1205"/>
      <c r="T180" s="1205"/>
      <c r="U180" s="1205"/>
      <c r="V180" s="1205"/>
      <c r="W180" s="1205"/>
      <c r="X180" s="1205"/>
      <c r="Y180" s="1205"/>
      <c r="Z180" s="1205"/>
    </row>
    <row r="181" spans="1:26">
      <c r="A181" s="1205"/>
      <c r="B181" s="1205"/>
      <c r="C181" s="1205"/>
      <c r="D181" s="1205"/>
      <c r="E181" s="1205"/>
      <c r="F181" s="1205"/>
      <c r="G181" s="1205"/>
      <c r="H181" s="1205"/>
      <c r="I181" s="1205"/>
      <c r="J181" s="1205"/>
      <c r="K181" s="1205"/>
      <c r="L181" s="1205"/>
      <c r="M181" s="1205"/>
      <c r="N181" s="1205"/>
      <c r="O181" s="1205"/>
      <c r="P181" s="1205"/>
      <c r="Q181" s="1205"/>
      <c r="R181" s="1205"/>
      <c r="S181" s="1205"/>
      <c r="T181" s="1205"/>
      <c r="U181" s="1205"/>
      <c r="V181" s="1205"/>
      <c r="W181" s="1205"/>
      <c r="X181" s="1205"/>
      <c r="Y181" s="1205"/>
      <c r="Z181" s="1205"/>
    </row>
    <row r="182" spans="1:26">
      <c r="A182" s="1205"/>
      <c r="B182" s="1205"/>
      <c r="C182" s="1205"/>
      <c r="D182" s="1205"/>
      <c r="E182" s="1205"/>
      <c r="F182" s="1205"/>
      <c r="G182" s="1205"/>
      <c r="H182" s="1205"/>
      <c r="I182" s="1205"/>
      <c r="J182" s="1205"/>
      <c r="K182" s="1205"/>
      <c r="L182" s="1205"/>
      <c r="M182" s="1205"/>
      <c r="N182" s="1205"/>
      <c r="O182" s="1205"/>
      <c r="P182" s="1205"/>
      <c r="Q182" s="1205"/>
      <c r="R182" s="1205"/>
      <c r="S182" s="1205"/>
      <c r="T182" s="1205"/>
      <c r="U182" s="1205"/>
      <c r="V182" s="1205"/>
      <c r="W182" s="1205"/>
      <c r="X182" s="1205"/>
      <c r="Y182" s="1205"/>
      <c r="Z182" s="1205"/>
    </row>
    <row r="183" spans="1:26">
      <c r="A183" s="1205"/>
      <c r="B183" s="1205"/>
      <c r="C183" s="1205"/>
      <c r="D183" s="1205"/>
      <c r="E183" s="1205"/>
      <c r="F183" s="1205"/>
      <c r="G183" s="1205"/>
      <c r="H183" s="1205"/>
      <c r="I183" s="1205"/>
      <c r="J183" s="1205"/>
      <c r="K183" s="1205"/>
      <c r="L183" s="1205"/>
      <c r="M183" s="1205"/>
      <c r="N183" s="1205"/>
      <c r="O183" s="1205"/>
      <c r="P183" s="1205"/>
      <c r="Q183" s="1205"/>
      <c r="R183" s="1205"/>
      <c r="S183" s="1205"/>
      <c r="T183" s="1205"/>
      <c r="U183" s="1205"/>
      <c r="V183" s="1205"/>
      <c r="W183" s="1205"/>
      <c r="X183" s="1205"/>
      <c r="Y183" s="1205"/>
      <c r="Z183" s="1205"/>
    </row>
    <row r="184" spans="1:26">
      <c r="A184" s="1205"/>
      <c r="B184" s="1205"/>
      <c r="C184" s="1205"/>
      <c r="D184" s="1205"/>
      <c r="E184" s="1205"/>
      <c r="F184" s="1205"/>
      <c r="G184" s="1205"/>
      <c r="H184" s="1205"/>
      <c r="I184" s="1205"/>
      <c r="J184" s="1205"/>
      <c r="K184" s="1205"/>
      <c r="L184" s="1205"/>
      <c r="M184" s="1205"/>
      <c r="N184" s="1205"/>
      <c r="O184" s="1205"/>
      <c r="P184" s="1205"/>
      <c r="Q184" s="1205"/>
      <c r="R184" s="1205"/>
      <c r="S184" s="1205"/>
      <c r="T184" s="1205"/>
      <c r="U184" s="1205"/>
      <c r="V184" s="1205"/>
      <c r="W184" s="1205"/>
      <c r="X184" s="1205"/>
      <c r="Y184" s="1205"/>
      <c r="Z184" s="1205"/>
    </row>
    <row r="185" spans="1:26">
      <c r="A185" s="1205"/>
      <c r="B185" s="1205"/>
      <c r="C185" s="1205"/>
      <c r="D185" s="1205"/>
      <c r="E185" s="1205"/>
      <c r="F185" s="1205"/>
      <c r="G185" s="1205"/>
      <c r="H185" s="1205"/>
      <c r="I185" s="1205"/>
      <c r="J185" s="1205"/>
      <c r="K185" s="1205"/>
      <c r="L185" s="1205"/>
      <c r="M185" s="1205"/>
      <c r="N185" s="1205"/>
      <c r="O185" s="1205"/>
      <c r="P185" s="1205"/>
      <c r="Q185" s="1205"/>
      <c r="R185" s="1205"/>
      <c r="S185" s="1205"/>
      <c r="T185" s="1205"/>
      <c r="U185" s="1205"/>
      <c r="V185" s="1205"/>
      <c r="W185" s="1205"/>
      <c r="X185" s="1205"/>
      <c r="Y185" s="1205"/>
      <c r="Z185" s="1205"/>
    </row>
    <row r="186" spans="1:26">
      <c r="A186" s="1205"/>
      <c r="B186" s="1205"/>
      <c r="C186" s="1205"/>
      <c r="D186" s="1205"/>
      <c r="E186" s="1205"/>
      <c r="F186" s="1205"/>
      <c r="G186" s="1205"/>
      <c r="H186" s="1205"/>
      <c r="I186" s="1205"/>
      <c r="J186" s="1205"/>
      <c r="K186" s="1205"/>
      <c r="L186" s="1205"/>
      <c r="M186" s="1205"/>
      <c r="N186" s="1205"/>
      <c r="O186" s="1205"/>
      <c r="P186" s="1205"/>
      <c r="Q186" s="1205"/>
      <c r="R186" s="1205"/>
      <c r="S186" s="1205"/>
      <c r="T186" s="1205"/>
      <c r="U186" s="1205"/>
      <c r="V186" s="1205"/>
      <c r="W186" s="1205"/>
      <c r="X186" s="1205"/>
      <c r="Y186" s="1205"/>
      <c r="Z186" s="1205"/>
    </row>
    <row r="187" spans="1:26">
      <c r="A187" s="1205"/>
      <c r="B187" s="1205"/>
      <c r="C187" s="1205"/>
      <c r="D187" s="1205"/>
      <c r="E187" s="1205"/>
      <c r="F187" s="1205"/>
      <c r="G187" s="1205"/>
      <c r="H187" s="1205"/>
      <c r="I187" s="1205"/>
      <c r="J187" s="1205"/>
      <c r="K187" s="1205"/>
      <c r="L187" s="1205"/>
      <c r="M187" s="1205"/>
      <c r="N187" s="1205"/>
      <c r="O187" s="1205"/>
      <c r="P187" s="1205"/>
      <c r="Q187" s="1205"/>
      <c r="R187" s="1205"/>
      <c r="S187" s="1205"/>
      <c r="T187" s="1205"/>
      <c r="U187" s="1205"/>
      <c r="V187" s="1205"/>
      <c r="W187" s="1205"/>
      <c r="X187" s="1205"/>
      <c r="Y187" s="1205"/>
      <c r="Z187" s="1205"/>
    </row>
    <row r="188" spans="1:26">
      <c r="A188" s="1205"/>
      <c r="B188" s="1205"/>
      <c r="C188" s="1205"/>
      <c r="D188" s="1205"/>
      <c r="E188" s="1205"/>
      <c r="F188" s="1205"/>
      <c r="G188" s="1205"/>
      <c r="H188" s="1205"/>
      <c r="I188" s="1205"/>
      <c r="J188" s="1205"/>
      <c r="K188" s="1205"/>
      <c r="L188" s="1205"/>
      <c r="M188" s="1205"/>
      <c r="N188" s="1205"/>
      <c r="O188" s="1205"/>
      <c r="P188" s="1205"/>
      <c r="Q188" s="1205"/>
      <c r="R188" s="1205"/>
      <c r="S188" s="1205"/>
      <c r="T188" s="1205"/>
      <c r="U188" s="1205"/>
      <c r="V188" s="1205"/>
      <c r="W188" s="1205"/>
      <c r="X188" s="1205"/>
      <c r="Y188" s="1205"/>
      <c r="Z188" s="1205"/>
    </row>
    <row r="189" spans="1:26">
      <c r="A189" s="1205"/>
      <c r="B189" s="1205"/>
      <c r="C189" s="1205"/>
      <c r="D189" s="1205"/>
      <c r="E189" s="1205"/>
      <c r="F189" s="1205"/>
      <c r="G189" s="1205"/>
      <c r="H189" s="1205"/>
      <c r="I189" s="1205"/>
      <c r="J189" s="1205"/>
      <c r="K189" s="1205"/>
      <c r="L189" s="1205"/>
      <c r="M189" s="1205"/>
      <c r="N189" s="1205"/>
      <c r="O189" s="1205"/>
      <c r="P189" s="1205"/>
      <c r="Q189" s="1205"/>
      <c r="R189" s="1205"/>
      <c r="S189" s="1205"/>
      <c r="T189" s="1205"/>
      <c r="U189" s="1205"/>
      <c r="V189" s="1205"/>
      <c r="W189" s="1205"/>
      <c r="X189" s="1205"/>
      <c r="Y189" s="1205"/>
      <c r="Z189" s="1205"/>
    </row>
    <row r="190" spans="1:26">
      <c r="A190" s="1205"/>
      <c r="B190" s="1205"/>
      <c r="C190" s="1205"/>
      <c r="D190" s="1205"/>
      <c r="E190" s="1205"/>
      <c r="F190" s="1205"/>
      <c r="G190" s="1205"/>
      <c r="H190" s="1205"/>
      <c r="I190" s="1205"/>
      <c r="J190" s="1205"/>
      <c r="K190" s="1205"/>
      <c r="L190" s="1205"/>
      <c r="M190" s="1205"/>
      <c r="N190" s="1205"/>
      <c r="O190" s="1205"/>
      <c r="P190" s="1205"/>
      <c r="Q190" s="1205"/>
      <c r="R190" s="1205"/>
      <c r="S190" s="1205"/>
      <c r="T190" s="1205"/>
      <c r="U190" s="1205"/>
      <c r="V190" s="1205"/>
      <c r="W190" s="1205"/>
      <c r="X190" s="1205"/>
      <c r="Y190" s="1205"/>
      <c r="Z190" s="1205"/>
    </row>
    <row r="191" spans="1:26">
      <c r="A191" s="1205"/>
      <c r="B191" s="1205"/>
      <c r="C191" s="1205"/>
      <c r="D191" s="1205"/>
      <c r="E191" s="1205"/>
      <c r="F191" s="1205"/>
      <c r="G191" s="1205"/>
      <c r="H191" s="1205"/>
      <c r="I191" s="1205"/>
      <c r="J191" s="1205"/>
      <c r="K191" s="1205"/>
      <c r="L191" s="1205"/>
      <c r="M191" s="1205"/>
      <c r="N191" s="1205"/>
      <c r="O191" s="1205"/>
      <c r="P191" s="1205"/>
      <c r="Q191" s="1205"/>
      <c r="R191" s="1205"/>
      <c r="S191" s="1205"/>
      <c r="T191" s="1205"/>
      <c r="U191" s="1205"/>
      <c r="V191" s="1205"/>
      <c r="W191" s="1205"/>
      <c r="X191" s="1205"/>
      <c r="Y191" s="1205"/>
      <c r="Z191" s="1205"/>
    </row>
    <row r="192" spans="1:26">
      <c r="A192" s="1205"/>
      <c r="B192" s="1205"/>
      <c r="C192" s="1205"/>
      <c r="D192" s="1205"/>
      <c r="E192" s="1205"/>
      <c r="F192" s="1205"/>
      <c r="G192" s="1205"/>
      <c r="H192" s="1205"/>
      <c r="I192" s="1205"/>
      <c r="J192" s="1205"/>
      <c r="K192" s="1205"/>
      <c r="L192" s="1205"/>
      <c r="M192" s="1205"/>
      <c r="N192" s="1205"/>
      <c r="O192" s="1205"/>
      <c r="P192" s="1205"/>
      <c r="Q192" s="1205"/>
      <c r="R192" s="1205"/>
      <c r="S192" s="1205"/>
      <c r="T192" s="1205"/>
      <c r="U192" s="1205"/>
      <c r="V192" s="1205"/>
      <c r="W192" s="1205"/>
      <c r="X192" s="1205"/>
      <c r="Y192" s="1205"/>
      <c r="Z192" s="1205"/>
    </row>
    <row r="193" spans="1:26">
      <c r="A193" s="1205"/>
      <c r="B193" s="1205"/>
      <c r="C193" s="1205"/>
      <c r="D193" s="1205"/>
      <c r="E193" s="1205"/>
      <c r="F193" s="1205"/>
      <c r="G193" s="1205"/>
      <c r="H193" s="1205"/>
      <c r="I193" s="1205"/>
      <c r="J193" s="1205"/>
      <c r="K193" s="1205"/>
      <c r="L193" s="1205"/>
      <c r="M193" s="1205"/>
      <c r="N193" s="1205"/>
      <c r="O193" s="1205"/>
      <c r="P193" s="1205"/>
      <c r="Q193" s="1205"/>
      <c r="R193" s="1205"/>
      <c r="S193" s="1205"/>
      <c r="T193" s="1205"/>
      <c r="U193" s="1205"/>
      <c r="V193" s="1205"/>
      <c r="W193" s="1205"/>
      <c r="X193" s="1205"/>
      <c r="Y193" s="1205"/>
      <c r="Z193" s="1205"/>
    </row>
    <row r="194" spans="1:26">
      <c r="A194" s="1205"/>
      <c r="B194" s="1205"/>
      <c r="C194" s="1205"/>
      <c r="D194" s="1205"/>
      <c r="E194" s="1205"/>
      <c r="F194" s="1205"/>
      <c r="G194" s="1205"/>
      <c r="H194" s="1205"/>
      <c r="I194" s="1205"/>
      <c r="J194" s="1205"/>
      <c r="K194" s="1205"/>
      <c r="L194" s="1205"/>
      <c r="M194" s="1205"/>
      <c r="N194" s="1205"/>
      <c r="O194" s="1205"/>
      <c r="P194" s="1205"/>
      <c r="Q194" s="1205"/>
      <c r="R194" s="1205"/>
      <c r="S194" s="1205"/>
      <c r="T194" s="1205"/>
      <c r="U194" s="1205"/>
      <c r="V194" s="1205"/>
      <c r="W194" s="1205"/>
      <c r="X194" s="1205"/>
      <c r="Y194" s="1205"/>
      <c r="Z194" s="1205"/>
    </row>
    <row r="195" spans="1:26">
      <c r="A195" s="1205"/>
      <c r="B195" s="1205"/>
      <c r="C195" s="1205"/>
      <c r="D195" s="1205"/>
      <c r="E195" s="1205"/>
      <c r="F195" s="1205"/>
      <c r="G195" s="1205"/>
      <c r="H195" s="1205"/>
      <c r="I195" s="1205"/>
      <c r="J195" s="1205"/>
      <c r="K195" s="1205"/>
      <c r="L195" s="1205"/>
      <c r="M195" s="1205"/>
      <c r="N195" s="1205"/>
      <c r="O195" s="1205"/>
      <c r="P195" s="1205"/>
      <c r="Q195" s="1205"/>
      <c r="R195" s="1205"/>
      <c r="S195" s="1205"/>
      <c r="T195" s="1205"/>
      <c r="U195" s="1205"/>
      <c r="V195" s="1205"/>
      <c r="W195" s="1205"/>
      <c r="X195" s="1205"/>
      <c r="Y195" s="1205"/>
      <c r="Z195" s="1205"/>
    </row>
    <row r="196" spans="1:26">
      <c r="A196" s="1205"/>
      <c r="B196" s="1205"/>
      <c r="C196" s="1205"/>
      <c r="D196" s="1205"/>
      <c r="E196" s="1205"/>
      <c r="F196" s="1205"/>
      <c r="G196" s="1205"/>
      <c r="H196" s="1205"/>
      <c r="I196" s="1205"/>
      <c r="J196" s="1205"/>
      <c r="K196" s="1205"/>
      <c r="L196" s="1205"/>
      <c r="M196" s="1205"/>
      <c r="N196" s="1205"/>
      <c r="O196" s="1205"/>
      <c r="P196" s="1205"/>
      <c r="Q196" s="1205"/>
      <c r="R196" s="1205"/>
      <c r="S196" s="1205"/>
      <c r="T196" s="1205"/>
      <c r="U196" s="1205"/>
      <c r="V196" s="1205"/>
      <c r="W196" s="1205"/>
      <c r="X196" s="1205"/>
      <c r="Y196" s="1205"/>
      <c r="Z196" s="1205"/>
    </row>
    <row r="197" spans="1:26">
      <c r="A197" s="1205"/>
      <c r="B197" s="1205"/>
      <c r="C197" s="1205"/>
      <c r="D197" s="1205"/>
      <c r="E197" s="1205"/>
      <c r="F197" s="1205"/>
      <c r="G197" s="1205"/>
      <c r="H197" s="1205"/>
      <c r="I197" s="1205"/>
      <c r="J197" s="1205"/>
      <c r="K197" s="1205"/>
      <c r="L197" s="1205"/>
      <c r="M197" s="1205"/>
      <c r="N197" s="1205"/>
      <c r="O197" s="1205"/>
      <c r="P197" s="1205"/>
      <c r="Q197" s="1205"/>
      <c r="R197" s="1205"/>
      <c r="S197" s="1205"/>
      <c r="T197" s="1205"/>
      <c r="U197" s="1205"/>
      <c r="V197" s="1205"/>
      <c r="W197" s="1205"/>
      <c r="X197" s="1205"/>
      <c r="Y197" s="1205"/>
      <c r="Z197" s="1205"/>
    </row>
    <row r="198" spans="1:26">
      <c r="A198" s="1205"/>
      <c r="B198" s="1205"/>
      <c r="C198" s="1205"/>
      <c r="D198" s="1205"/>
      <c r="E198" s="1205"/>
      <c r="F198" s="1205"/>
      <c r="G198" s="1205"/>
      <c r="H198" s="1205"/>
      <c r="I198" s="1205"/>
      <c r="J198" s="1205"/>
      <c r="K198" s="1205"/>
      <c r="L198" s="1205"/>
      <c r="M198" s="1205"/>
      <c r="N198" s="1205"/>
      <c r="O198" s="1205"/>
      <c r="P198" s="1205"/>
      <c r="Q198" s="1205"/>
      <c r="R198" s="1205"/>
      <c r="S198" s="1205"/>
      <c r="T198" s="1205"/>
      <c r="U198" s="1205"/>
      <c r="V198" s="1205"/>
      <c r="W198" s="1205"/>
      <c r="X198" s="1205"/>
      <c r="Y198" s="1205"/>
      <c r="Z198" s="1205"/>
    </row>
    <row r="199" spans="1:26">
      <c r="A199" s="1205"/>
      <c r="B199" s="1205"/>
      <c r="C199" s="1205"/>
      <c r="D199" s="1205"/>
      <c r="E199" s="1205"/>
      <c r="F199" s="1205"/>
      <c r="G199" s="1205"/>
      <c r="H199" s="1205"/>
      <c r="I199" s="1205"/>
      <c r="J199" s="1205"/>
      <c r="K199" s="1205"/>
      <c r="L199" s="1205"/>
      <c r="M199" s="1205"/>
      <c r="N199" s="1205"/>
      <c r="O199" s="1205"/>
      <c r="P199" s="1205"/>
      <c r="Q199" s="1205"/>
      <c r="R199" s="1205"/>
      <c r="S199" s="1205"/>
      <c r="T199" s="1205"/>
      <c r="U199" s="1205"/>
      <c r="V199" s="1205"/>
      <c r="W199" s="1205"/>
      <c r="X199" s="1205"/>
      <c r="Y199" s="1205"/>
      <c r="Z199" s="1205"/>
    </row>
    <row r="200" spans="1:26">
      <c r="A200" s="1205"/>
      <c r="B200" s="1205"/>
      <c r="C200" s="1205"/>
      <c r="D200" s="1205"/>
      <c r="E200" s="1205"/>
      <c r="F200" s="1205"/>
      <c r="G200" s="1205"/>
      <c r="H200" s="1205"/>
      <c r="I200" s="1205"/>
      <c r="J200" s="1205"/>
      <c r="K200" s="1205"/>
      <c r="L200" s="1205"/>
      <c r="M200" s="1205"/>
      <c r="N200" s="1205"/>
      <c r="O200" s="1205"/>
      <c r="P200" s="1205"/>
      <c r="Q200" s="1205"/>
      <c r="R200" s="1205"/>
      <c r="S200" s="1205"/>
      <c r="T200" s="1205"/>
      <c r="U200" s="1205"/>
      <c r="V200" s="1205"/>
      <c r="W200" s="1205"/>
      <c r="X200" s="1205"/>
      <c r="Y200" s="1205"/>
      <c r="Z200" s="1205"/>
    </row>
    <row r="201" spans="1:26">
      <c r="A201" s="1205"/>
      <c r="B201" s="1205"/>
      <c r="C201" s="1205"/>
      <c r="D201" s="1205"/>
      <c r="E201" s="1205"/>
      <c r="F201" s="1205"/>
      <c r="G201" s="1205"/>
      <c r="H201" s="1205"/>
      <c r="I201" s="1205"/>
      <c r="J201" s="1205"/>
      <c r="K201" s="1205"/>
      <c r="L201" s="1205"/>
      <c r="M201" s="1205"/>
      <c r="N201" s="1205"/>
      <c r="O201" s="1205"/>
      <c r="P201" s="1205"/>
      <c r="Q201" s="1205"/>
      <c r="R201" s="1205"/>
      <c r="S201" s="1205"/>
      <c r="T201" s="1205"/>
      <c r="U201" s="1205"/>
      <c r="V201" s="1205"/>
      <c r="W201" s="1205"/>
      <c r="X201" s="1205"/>
      <c r="Y201" s="1205"/>
      <c r="Z201" s="1205"/>
    </row>
    <row r="202" spans="1:26">
      <c r="A202" s="1205"/>
      <c r="B202" s="1205"/>
      <c r="C202" s="1205"/>
      <c r="D202" s="1205"/>
      <c r="E202" s="1205"/>
      <c r="F202" s="1205"/>
      <c r="G202" s="1205"/>
      <c r="H202" s="1205"/>
      <c r="I202" s="1205"/>
      <c r="J202" s="1205"/>
      <c r="K202" s="1205"/>
      <c r="L202" s="1205"/>
      <c r="M202" s="1205"/>
      <c r="N202" s="1205"/>
      <c r="O202" s="1205"/>
      <c r="P202" s="1205"/>
      <c r="Q202" s="1205"/>
      <c r="R202" s="1205"/>
      <c r="S202" s="1205"/>
      <c r="T202" s="1205"/>
      <c r="U202" s="1205"/>
      <c r="V202" s="1205"/>
      <c r="W202" s="1205"/>
      <c r="X202" s="1205"/>
      <c r="Y202" s="1205"/>
      <c r="Z202" s="1205"/>
    </row>
    <row r="203" spans="1:26">
      <c r="A203" s="1205"/>
      <c r="B203" s="1205"/>
      <c r="C203" s="1205"/>
      <c r="D203" s="1205"/>
      <c r="E203" s="1205"/>
      <c r="F203" s="1205"/>
      <c r="G203" s="1205"/>
      <c r="H203" s="1205"/>
      <c r="I203" s="1205"/>
      <c r="J203" s="1205"/>
      <c r="K203" s="1205"/>
      <c r="L203" s="1205"/>
      <c r="M203" s="1205"/>
      <c r="N203" s="1205"/>
      <c r="O203" s="1205"/>
      <c r="P203" s="1205"/>
      <c r="Q203" s="1205"/>
      <c r="R203" s="1205"/>
      <c r="S203" s="1205"/>
      <c r="T203" s="1205"/>
      <c r="U203" s="1205"/>
      <c r="V203" s="1205"/>
      <c r="W203" s="1205"/>
      <c r="X203" s="1205"/>
      <c r="Y203" s="1205"/>
      <c r="Z203" s="1205"/>
    </row>
    <row r="204" spans="1:26">
      <c r="A204" s="1205"/>
      <c r="B204" s="1205"/>
      <c r="C204" s="1205"/>
      <c r="D204" s="1205"/>
      <c r="E204" s="1205"/>
      <c r="F204" s="1205"/>
      <c r="G204" s="1205"/>
      <c r="H204" s="1205"/>
      <c r="I204" s="1205"/>
      <c r="J204" s="1205"/>
      <c r="K204" s="1205"/>
      <c r="L204" s="1205"/>
      <c r="M204" s="1205"/>
      <c r="N204" s="1205"/>
      <c r="O204" s="1205"/>
      <c r="P204" s="1205"/>
      <c r="Q204" s="1205"/>
      <c r="R204" s="1205"/>
      <c r="S204" s="1205"/>
      <c r="T204" s="1205"/>
      <c r="U204" s="1205"/>
      <c r="V204" s="1205"/>
      <c r="W204" s="1205"/>
      <c r="X204" s="1205"/>
      <c r="Y204" s="1205"/>
      <c r="Z204" s="1205"/>
    </row>
    <row r="205" spans="1:26">
      <c r="A205" s="1205"/>
      <c r="B205" s="1205"/>
      <c r="C205" s="1205"/>
      <c r="D205" s="1205"/>
      <c r="E205" s="1205"/>
      <c r="F205" s="1205"/>
      <c r="G205" s="1205"/>
      <c r="H205" s="1205"/>
      <c r="I205" s="1205"/>
      <c r="J205" s="1205"/>
      <c r="K205" s="1205"/>
      <c r="L205" s="1205"/>
      <c r="M205" s="1205"/>
      <c r="N205" s="1205"/>
      <c r="O205" s="1205"/>
      <c r="P205" s="1205"/>
      <c r="Q205" s="1205"/>
      <c r="R205" s="1205"/>
      <c r="S205" s="1205"/>
      <c r="T205" s="1205"/>
      <c r="U205" s="1205"/>
      <c r="V205" s="1205"/>
      <c r="W205" s="1205"/>
      <c r="X205" s="1205"/>
      <c r="Y205" s="1205"/>
      <c r="Z205" s="1205"/>
    </row>
    <row r="206" spans="1:26">
      <c r="A206" s="1205"/>
      <c r="B206" s="1205"/>
      <c r="C206" s="1205"/>
      <c r="D206" s="1205"/>
      <c r="E206" s="1205"/>
      <c r="F206" s="1205"/>
      <c r="G206" s="1205"/>
      <c r="H206" s="1205"/>
      <c r="I206" s="1205"/>
      <c r="J206" s="1205"/>
      <c r="K206" s="1205"/>
      <c r="L206" s="1205"/>
      <c r="M206" s="1205"/>
      <c r="N206" s="1205"/>
      <c r="O206" s="1205"/>
      <c r="P206" s="1205"/>
      <c r="Q206" s="1205"/>
      <c r="R206" s="1205"/>
      <c r="S206" s="1205"/>
      <c r="T206" s="1205"/>
      <c r="U206" s="1205"/>
      <c r="V206" s="1205"/>
      <c r="W206" s="1205"/>
      <c r="X206" s="1205"/>
      <c r="Y206" s="1205"/>
      <c r="Z206" s="1205"/>
    </row>
    <row r="207" spans="1:26">
      <c r="A207" s="1205"/>
      <c r="B207" s="1205"/>
      <c r="C207" s="1205"/>
      <c r="D207" s="1205"/>
      <c r="E207" s="1205"/>
      <c r="F207" s="1205"/>
      <c r="G207" s="1205"/>
      <c r="H207" s="1205"/>
      <c r="I207" s="1205"/>
      <c r="J207" s="1205"/>
      <c r="K207" s="1205"/>
      <c r="L207" s="1205"/>
      <c r="M207" s="1205"/>
      <c r="N207" s="1205"/>
      <c r="O207" s="1205"/>
      <c r="P207" s="1205"/>
      <c r="Q207" s="1205"/>
      <c r="R207" s="1205"/>
      <c r="S207" s="1205"/>
      <c r="T207" s="1205"/>
      <c r="U207" s="1205"/>
      <c r="V207" s="1205"/>
      <c r="W207" s="1205"/>
      <c r="X207" s="1205"/>
      <c r="Y207" s="1205"/>
      <c r="Z207" s="1205"/>
    </row>
    <row r="208" spans="1:26">
      <c r="A208" s="1205"/>
      <c r="B208" s="1205"/>
      <c r="C208" s="1205"/>
      <c r="D208" s="1205"/>
      <c r="E208" s="1205"/>
      <c r="F208" s="1205"/>
      <c r="G208" s="1205"/>
      <c r="H208" s="1205"/>
      <c r="I208" s="1205"/>
      <c r="J208" s="1205"/>
      <c r="K208" s="1205"/>
      <c r="L208" s="1205"/>
      <c r="M208" s="1205"/>
      <c r="N208" s="1205"/>
      <c r="O208" s="1205"/>
      <c r="P208" s="1205"/>
      <c r="Q208" s="1205"/>
      <c r="R208" s="1205"/>
      <c r="S208" s="1205"/>
      <c r="T208" s="1205"/>
      <c r="U208" s="1205"/>
      <c r="V208" s="1205"/>
      <c r="W208" s="1205"/>
      <c r="X208" s="1205"/>
      <c r="Y208" s="1205"/>
      <c r="Z208" s="1205"/>
    </row>
    <row r="209" spans="1:26">
      <c r="A209" s="1205"/>
      <c r="B209" s="1205"/>
      <c r="C209" s="1205"/>
      <c r="D209" s="1205"/>
      <c r="E209" s="1205"/>
      <c r="F209" s="1205"/>
      <c r="G209" s="1205"/>
      <c r="H209" s="1205"/>
      <c r="I209" s="1205"/>
      <c r="J209" s="1205"/>
      <c r="K209" s="1205"/>
      <c r="L209" s="1205"/>
      <c r="M209" s="1205"/>
      <c r="N209" s="1205"/>
      <c r="O209" s="1205"/>
      <c r="P209" s="1205"/>
      <c r="Q209" s="1205"/>
      <c r="R209" s="1205"/>
      <c r="S209" s="1205"/>
      <c r="T209" s="1205"/>
      <c r="U209" s="1205"/>
      <c r="V209" s="1205"/>
      <c r="W209" s="1205"/>
      <c r="X209" s="1205"/>
      <c r="Y209" s="1205"/>
      <c r="Z209" s="1205"/>
    </row>
    <row r="210" spans="1:26">
      <c r="A210" s="1205"/>
      <c r="B210" s="1205"/>
      <c r="C210" s="1205"/>
      <c r="D210" s="1205"/>
      <c r="E210" s="1205"/>
      <c r="F210" s="1205"/>
      <c r="G210" s="1205"/>
      <c r="H210" s="1205"/>
      <c r="I210" s="1205"/>
      <c r="J210" s="1205"/>
      <c r="K210" s="1205"/>
      <c r="L210" s="1205"/>
      <c r="M210" s="1205"/>
      <c r="N210" s="1205"/>
      <c r="O210" s="1205"/>
      <c r="P210" s="1205"/>
      <c r="Q210" s="1205"/>
      <c r="R210" s="1205"/>
      <c r="S210" s="1205"/>
      <c r="T210" s="1205"/>
      <c r="U210" s="1205"/>
      <c r="V210" s="1205"/>
      <c r="W210" s="1205"/>
      <c r="X210" s="1205"/>
      <c r="Y210" s="1205"/>
      <c r="Z210" s="1205"/>
    </row>
    <row r="211" spans="1:26">
      <c r="A211" s="1205"/>
      <c r="B211" s="1205"/>
      <c r="C211" s="1205"/>
      <c r="D211" s="1205"/>
      <c r="E211" s="1205"/>
      <c r="F211" s="1205"/>
      <c r="G211" s="1205"/>
      <c r="H211" s="1205"/>
      <c r="I211" s="1205"/>
      <c r="J211" s="1205"/>
      <c r="K211" s="1205"/>
      <c r="L211" s="1205"/>
      <c r="M211" s="1205"/>
      <c r="N211" s="1205"/>
      <c r="O211" s="1205"/>
      <c r="P211" s="1205"/>
      <c r="Q211" s="1205"/>
      <c r="R211" s="1205"/>
      <c r="S211" s="1205"/>
      <c r="T211" s="1205"/>
      <c r="U211" s="1205"/>
      <c r="V211" s="1205"/>
      <c r="W211" s="1205"/>
      <c r="X211" s="1205"/>
      <c r="Y211" s="1205"/>
      <c r="Z211" s="1205"/>
    </row>
    <row r="212" spans="1:26">
      <c r="A212" s="1205"/>
      <c r="B212" s="1205"/>
      <c r="C212" s="1205"/>
      <c r="D212" s="1205"/>
      <c r="E212" s="1205"/>
      <c r="F212" s="1205"/>
      <c r="G212" s="1205"/>
      <c r="H212" s="1205"/>
      <c r="I212" s="1205"/>
      <c r="J212" s="1205"/>
      <c r="K212" s="1205"/>
      <c r="L212" s="1205"/>
      <c r="M212" s="1205"/>
      <c r="N212" s="1205"/>
      <c r="O212" s="1205"/>
      <c r="P212" s="1205"/>
      <c r="Q212" s="1205"/>
      <c r="R212" s="1205"/>
      <c r="S212" s="1205"/>
      <c r="T212" s="1205"/>
      <c r="U212" s="1205"/>
      <c r="V212" s="1205"/>
      <c r="W212" s="1205"/>
      <c r="X212" s="1205"/>
      <c r="Y212" s="1205"/>
      <c r="Z212" s="1205"/>
    </row>
    <row r="213" spans="1:26">
      <c r="A213" s="1205"/>
      <c r="B213" s="1205"/>
      <c r="C213" s="1205"/>
      <c r="D213" s="1205"/>
      <c r="E213" s="1205"/>
      <c r="F213" s="1205"/>
      <c r="G213" s="1205"/>
      <c r="H213" s="1205"/>
      <c r="I213" s="1205"/>
      <c r="J213" s="1205"/>
      <c r="K213" s="1205"/>
      <c r="L213" s="1205"/>
      <c r="M213" s="1205"/>
      <c r="N213" s="1205"/>
      <c r="O213" s="1205"/>
      <c r="P213" s="1205"/>
      <c r="Q213" s="1205"/>
      <c r="R213" s="1205"/>
      <c r="S213" s="1205"/>
      <c r="T213" s="1205"/>
      <c r="U213" s="1205"/>
      <c r="V213" s="1205"/>
      <c r="W213" s="1205"/>
      <c r="X213" s="1205"/>
      <c r="Y213" s="1205"/>
      <c r="Z213" s="1205"/>
    </row>
    <row r="214" spans="1:26">
      <c r="A214" s="1205"/>
      <c r="B214" s="1205"/>
      <c r="C214" s="1205"/>
      <c r="D214" s="1205"/>
      <c r="E214" s="1205"/>
      <c r="F214" s="1205"/>
      <c r="G214" s="1205"/>
      <c r="H214" s="1205"/>
      <c r="I214" s="1205"/>
      <c r="J214" s="1205"/>
      <c r="K214" s="1205"/>
      <c r="L214" s="1205"/>
      <c r="M214" s="1205"/>
      <c r="N214" s="1205"/>
      <c r="O214" s="1205"/>
      <c r="P214" s="1205"/>
      <c r="Q214" s="1205"/>
      <c r="R214" s="1205"/>
      <c r="S214" s="1205"/>
      <c r="T214" s="1205"/>
      <c r="U214" s="1205"/>
      <c r="V214" s="1205"/>
      <c r="W214" s="1205"/>
      <c r="X214" s="1205"/>
      <c r="Y214" s="1205"/>
      <c r="Z214" s="1205"/>
    </row>
    <row r="215" spans="1:26">
      <c r="A215" s="1205"/>
      <c r="B215" s="1205"/>
      <c r="C215" s="1205"/>
      <c r="D215" s="1205"/>
      <c r="E215" s="1205"/>
      <c r="F215" s="1205"/>
      <c r="G215" s="1205"/>
      <c r="H215" s="1205"/>
      <c r="I215" s="1205"/>
      <c r="J215" s="1205"/>
      <c r="K215" s="1205"/>
      <c r="L215" s="1205"/>
      <c r="M215" s="1205"/>
      <c r="N215" s="1205"/>
      <c r="O215" s="1205"/>
      <c r="P215" s="1205"/>
      <c r="Q215" s="1205"/>
      <c r="R215" s="1205"/>
      <c r="S215" s="1205"/>
      <c r="T215" s="1205"/>
      <c r="U215" s="1205"/>
      <c r="V215" s="1205"/>
      <c r="W215" s="1205"/>
      <c r="X215" s="1205"/>
      <c r="Y215" s="1205"/>
      <c r="Z215" s="1205"/>
    </row>
    <row r="216" spans="1:26">
      <c r="A216" s="1205"/>
      <c r="B216" s="1205"/>
      <c r="C216" s="1205"/>
      <c r="D216" s="1205"/>
      <c r="E216" s="1205"/>
      <c r="F216" s="1205"/>
      <c r="G216" s="1205"/>
      <c r="H216" s="1205"/>
      <c r="I216" s="1205"/>
      <c r="J216" s="1205"/>
      <c r="K216" s="1205"/>
      <c r="L216" s="1205"/>
      <c r="M216" s="1205"/>
      <c r="N216" s="1205"/>
      <c r="O216" s="1205"/>
      <c r="P216" s="1205"/>
      <c r="Q216" s="1205"/>
      <c r="R216" s="1205"/>
      <c r="S216" s="1205"/>
      <c r="T216" s="1205"/>
      <c r="U216" s="1205"/>
      <c r="V216" s="1205"/>
      <c r="W216" s="1205"/>
      <c r="X216" s="1205"/>
      <c r="Y216" s="1205"/>
      <c r="Z216" s="1205"/>
    </row>
    <row r="217" spans="1:26">
      <c r="A217" s="1205"/>
      <c r="B217" s="1205"/>
      <c r="C217" s="1205"/>
      <c r="D217" s="1205"/>
      <c r="E217" s="1205"/>
      <c r="F217" s="1205"/>
      <c r="G217" s="1205"/>
      <c r="H217" s="1205"/>
      <c r="I217" s="1205"/>
      <c r="J217" s="1205"/>
      <c r="K217" s="1205"/>
      <c r="L217" s="1205"/>
      <c r="M217" s="1205"/>
      <c r="N217" s="1205"/>
      <c r="O217" s="1205"/>
      <c r="P217" s="1205"/>
      <c r="Q217" s="1205"/>
      <c r="R217" s="1205"/>
      <c r="S217" s="1205"/>
      <c r="T217" s="1205"/>
      <c r="U217" s="1205"/>
      <c r="V217" s="1205"/>
      <c r="W217" s="1205"/>
      <c r="X217" s="1205"/>
      <c r="Y217" s="1205"/>
      <c r="Z217" s="1205"/>
    </row>
    <row r="218" spans="1:26">
      <c r="A218" s="1205"/>
      <c r="B218" s="1205"/>
      <c r="C218" s="1205"/>
      <c r="D218" s="1205"/>
      <c r="E218" s="1205"/>
      <c r="F218" s="1205"/>
      <c r="G218" s="1205"/>
      <c r="H218" s="1205"/>
      <c r="I218" s="1205"/>
      <c r="J218" s="1205"/>
      <c r="K218" s="1205"/>
      <c r="L218" s="1205"/>
      <c r="M218" s="1205"/>
      <c r="N218" s="1205"/>
      <c r="O218" s="1205"/>
      <c r="P218" s="1205"/>
      <c r="Q218" s="1205"/>
      <c r="R218" s="1205"/>
      <c r="S218" s="1205"/>
      <c r="T218" s="1205"/>
      <c r="U218" s="1205"/>
      <c r="V218" s="1205"/>
      <c r="W218" s="1205"/>
      <c r="X218" s="1205"/>
      <c r="Y218" s="1205"/>
      <c r="Z218" s="1205"/>
    </row>
    <row r="219" spans="1:26">
      <c r="A219" s="1205"/>
      <c r="B219" s="1205"/>
      <c r="C219" s="1205"/>
      <c r="D219" s="1205"/>
      <c r="E219" s="1205"/>
      <c r="F219" s="1205"/>
      <c r="G219" s="1205"/>
      <c r="H219" s="1205"/>
      <c r="I219" s="1205"/>
      <c r="J219" s="1205"/>
      <c r="K219" s="1205"/>
      <c r="L219" s="1205"/>
      <c r="M219" s="1205"/>
      <c r="N219" s="1205"/>
      <c r="O219" s="1205"/>
      <c r="P219" s="1205"/>
      <c r="Q219" s="1205"/>
      <c r="R219" s="1205"/>
      <c r="S219" s="1205"/>
      <c r="T219" s="1205"/>
      <c r="U219" s="1205"/>
      <c r="V219" s="1205"/>
      <c r="W219" s="1205"/>
      <c r="X219" s="1205"/>
      <c r="Y219" s="1205"/>
      <c r="Z219" s="1205"/>
    </row>
    <row r="220" spans="1:26">
      <c r="A220" s="1205"/>
      <c r="B220" s="1205"/>
      <c r="C220" s="1205"/>
      <c r="D220" s="1205"/>
      <c r="E220" s="1205"/>
      <c r="F220" s="1205"/>
      <c r="G220" s="1205"/>
      <c r="H220" s="1205"/>
      <c r="I220" s="1205"/>
      <c r="J220" s="1205"/>
      <c r="K220" s="1205"/>
      <c r="L220" s="1205"/>
      <c r="M220" s="1205"/>
      <c r="N220" s="1205"/>
      <c r="O220" s="1205"/>
      <c r="P220" s="1205"/>
      <c r="Q220" s="1205"/>
      <c r="R220" s="1205"/>
      <c r="S220" s="1205"/>
      <c r="T220" s="1205"/>
      <c r="U220" s="1205"/>
      <c r="V220" s="1205"/>
      <c r="W220" s="1205"/>
      <c r="X220" s="1205"/>
      <c r="Y220" s="1205"/>
      <c r="Z220" s="1205"/>
    </row>
    <row r="221" spans="1:26">
      <c r="A221" s="1205"/>
      <c r="B221" s="1205"/>
      <c r="C221" s="1205"/>
      <c r="D221" s="1205"/>
      <c r="E221" s="1205"/>
      <c r="F221" s="1205"/>
      <c r="G221" s="1205"/>
      <c r="H221" s="1205"/>
      <c r="I221" s="1205"/>
      <c r="J221" s="1205"/>
      <c r="K221" s="1205"/>
      <c r="L221" s="1205"/>
      <c r="M221" s="1205"/>
      <c r="N221" s="1205"/>
      <c r="O221" s="1205"/>
      <c r="P221" s="1205"/>
      <c r="Q221" s="1205"/>
      <c r="R221" s="1205"/>
      <c r="S221" s="1205"/>
      <c r="T221" s="1205"/>
      <c r="U221" s="1205"/>
      <c r="V221" s="1205"/>
      <c r="W221" s="1205"/>
      <c r="X221" s="1205"/>
      <c r="Y221" s="1205"/>
      <c r="Z221" s="1205"/>
    </row>
    <row r="222" spans="1:26">
      <c r="A222" s="1205"/>
      <c r="B222" s="1205"/>
      <c r="C222" s="1205"/>
      <c r="D222" s="1205"/>
      <c r="E222" s="1205"/>
      <c r="F222" s="1205"/>
      <c r="G222" s="1205"/>
      <c r="H222" s="1205"/>
      <c r="I222" s="1205"/>
      <c r="J222" s="1205"/>
      <c r="K222" s="1205"/>
      <c r="L222" s="1205"/>
      <c r="M222" s="1205"/>
      <c r="N222" s="1205"/>
      <c r="O222" s="1205"/>
      <c r="P222" s="1205"/>
      <c r="Q222" s="1205"/>
      <c r="R222" s="1205"/>
      <c r="S222" s="1205"/>
      <c r="T222" s="1205"/>
      <c r="U222" s="1205"/>
      <c r="V222" s="1205"/>
      <c r="W222" s="1205"/>
      <c r="X222" s="1205"/>
      <c r="Y222" s="1205"/>
      <c r="Z222" s="1205"/>
    </row>
    <row r="223" spans="1:26">
      <c r="A223" s="1205"/>
      <c r="B223" s="1205"/>
      <c r="C223" s="1205"/>
      <c r="D223" s="1205"/>
      <c r="E223" s="1205"/>
      <c r="F223" s="1205"/>
      <c r="G223" s="1205"/>
      <c r="H223" s="1205"/>
      <c r="I223" s="1205"/>
      <c r="J223" s="1205"/>
      <c r="K223" s="1205"/>
      <c r="L223" s="1205"/>
      <c r="M223" s="1205"/>
      <c r="N223" s="1205"/>
      <c r="O223" s="1205"/>
      <c r="P223" s="1205"/>
      <c r="Q223" s="1205"/>
      <c r="R223" s="1205"/>
      <c r="S223" s="1205"/>
      <c r="T223" s="1205"/>
      <c r="U223" s="1205"/>
      <c r="V223" s="1205"/>
      <c r="W223" s="1205"/>
      <c r="X223" s="1205"/>
      <c r="Y223" s="1205"/>
      <c r="Z223" s="1205"/>
    </row>
    <row r="224" spans="1:26">
      <c r="A224" s="1205"/>
      <c r="B224" s="1205"/>
      <c r="C224" s="1205"/>
      <c r="D224" s="1205"/>
      <c r="E224" s="1205"/>
      <c r="F224" s="1205"/>
      <c r="G224" s="1205"/>
      <c r="H224" s="1205"/>
      <c r="I224" s="1205"/>
      <c r="J224" s="1205"/>
      <c r="K224" s="1205"/>
      <c r="L224" s="1205"/>
      <c r="M224" s="1205"/>
      <c r="N224" s="1205"/>
      <c r="O224" s="1205"/>
      <c r="P224" s="1205"/>
      <c r="Q224" s="1205"/>
      <c r="R224" s="1205"/>
      <c r="S224" s="1205"/>
      <c r="T224" s="1205"/>
      <c r="U224" s="1205"/>
      <c r="V224" s="1205"/>
      <c r="W224" s="1205"/>
      <c r="X224" s="1205"/>
      <c r="Y224" s="1205"/>
      <c r="Z224" s="1205"/>
    </row>
    <row r="225" spans="1:26">
      <c r="A225" s="1205"/>
      <c r="B225" s="1205"/>
      <c r="C225" s="1205"/>
      <c r="D225" s="1205"/>
      <c r="E225" s="1205"/>
      <c r="F225" s="1205"/>
      <c r="G225" s="1205"/>
      <c r="H225" s="1205"/>
      <c r="I225" s="1205"/>
      <c r="J225" s="1205"/>
      <c r="K225" s="1205"/>
      <c r="L225" s="1205"/>
      <c r="M225" s="1205"/>
      <c r="N225" s="1205"/>
      <c r="O225" s="1205"/>
      <c r="P225" s="1205"/>
      <c r="Q225" s="1205"/>
      <c r="R225" s="1205"/>
      <c r="S225" s="1205"/>
      <c r="T225" s="1205"/>
      <c r="U225" s="1205"/>
      <c r="V225" s="1205"/>
      <c r="W225" s="1205"/>
      <c r="X225" s="1205"/>
      <c r="Y225" s="1205"/>
      <c r="Z225" s="1205"/>
    </row>
    <row r="226" spans="1:26">
      <c r="A226" s="1205"/>
      <c r="B226" s="1205"/>
      <c r="C226" s="1205"/>
      <c r="D226" s="1205"/>
      <c r="E226" s="1205"/>
      <c r="F226" s="1205"/>
      <c r="G226" s="1205"/>
      <c r="H226" s="1205"/>
      <c r="I226" s="1205"/>
      <c r="J226" s="1205"/>
      <c r="K226" s="1205"/>
      <c r="L226" s="1205"/>
      <c r="M226" s="1205"/>
      <c r="N226" s="1205"/>
      <c r="O226" s="1205"/>
      <c r="P226" s="1205"/>
      <c r="Q226" s="1205"/>
      <c r="R226" s="1205"/>
      <c r="S226" s="1205"/>
      <c r="T226" s="1205"/>
      <c r="U226" s="1205"/>
      <c r="V226" s="1205"/>
      <c r="W226" s="1205"/>
      <c r="X226" s="1205"/>
      <c r="Y226" s="1205"/>
      <c r="Z226" s="1205"/>
    </row>
    <row r="227" spans="1:26">
      <c r="A227" s="1205"/>
      <c r="B227" s="1205"/>
      <c r="C227" s="1205"/>
      <c r="D227" s="1205"/>
      <c r="E227" s="1205"/>
      <c r="F227" s="1205"/>
      <c r="G227" s="1205"/>
      <c r="H227" s="1205"/>
      <c r="I227" s="1205"/>
      <c r="J227" s="1205"/>
      <c r="K227" s="1205"/>
      <c r="L227" s="1205"/>
      <c r="M227" s="1205"/>
      <c r="N227" s="1205"/>
      <c r="O227" s="1205"/>
      <c r="P227" s="1205"/>
      <c r="Q227" s="1205"/>
      <c r="R227" s="1205"/>
      <c r="S227" s="1205"/>
      <c r="T227" s="1205"/>
      <c r="U227" s="1205"/>
      <c r="V227" s="1205"/>
      <c r="W227" s="1205"/>
      <c r="X227" s="1205"/>
      <c r="Y227" s="1205"/>
      <c r="Z227" s="1205"/>
    </row>
    <row r="228" spans="1:26">
      <c r="A228" s="1205"/>
      <c r="B228" s="1205"/>
      <c r="C228" s="1205"/>
      <c r="D228" s="1205"/>
      <c r="E228" s="1205"/>
      <c r="F228" s="1205"/>
      <c r="G228" s="1205"/>
      <c r="H228" s="1205"/>
      <c r="I228" s="1205"/>
      <c r="J228" s="1205"/>
      <c r="K228" s="1205"/>
      <c r="L228" s="1205"/>
      <c r="M228" s="1205"/>
      <c r="N228" s="1205"/>
      <c r="O228" s="1205"/>
      <c r="P228" s="1205"/>
      <c r="Q228" s="1205"/>
      <c r="R228" s="1205"/>
      <c r="S228" s="1205"/>
      <c r="T228" s="1205"/>
      <c r="U228" s="1205"/>
      <c r="V228" s="1205"/>
      <c r="W228" s="1205"/>
      <c r="X228" s="1205"/>
      <c r="Y228" s="1205"/>
      <c r="Z228" s="1205"/>
    </row>
    <row r="229" spans="1:26">
      <c r="A229" s="1205"/>
      <c r="B229" s="1205"/>
      <c r="C229" s="1205"/>
      <c r="D229" s="1205"/>
      <c r="E229" s="1205"/>
      <c r="F229" s="1205"/>
      <c r="G229" s="1205"/>
      <c r="H229" s="1205"/>
      <c r="I229" s="1205"/>
      <c r="J229" s="1205"/>
      <c r="K229" s="1205"/>
      <c r="L229" s="1205"/>
      <c r="M229" s="1205"/>
      <c r="N229" s="1205"/>
      <c r="O229" s="1205"/>
      <c r="P229" s="1205"/>
      <c r="Q229" s="1205"/>
      <c r="R229" s="1205"/>
      <c r="S229" s="1205"/>
      <c r="T229" s="1205"/>
      <c r="U229" s="1205"/>
      <c r="V229" s="1205"/>
      <c r="W229" s="1205"/>
      <c r="X229" s="1205"/>
      <c r="Y229" s="1205"/>
      <c r="Z229" s="1205"/>
    </row>
    <row r="230" spans="1:26">
      <c r="A230" s="1205"/>
      <c r="B230" s="1205"/>
      <c r="C230" s="1205"/>
      <c r="D230" s="1205"/>
      <c r="E230" s="1205"/>
      <c r="F230" s="1205"/>
      <c r="G230" s="1205"/>
      <c r="H230" s="1205"/>
      <c r="I230" s="1205"/>
      <c r="J230" s="1205"/>
      <c r="K230" s="1205"/>
      <c r="L230" s="1205"/>
      <c r="M230" s="1205"/>
      <c r="N230" s="1205"/>
      <c r="O230" s="1205"/>
      <c r="P230" s="1205"/>
      <c r="Q230" s="1205"/>
      <c r="R230" s="1205"/>
      <c r="S230" s="1205"/>
      <c r="T230" s="1205"/>
      <c r="U230" s="1205"/>
      <c r="V230" s="1205"/>
      <c r="W230" s="1205"/>
      <c r="X230" s="1205"/>
      <c r="Y230" s="1205"/>
      <c r="Z230" s="1205"/>
    </row>
    <row r="231" spans="1:26">
      <c r="A231" s="1205"/>
      <c r="B231" s="1205"/>
      <c r="C231" s="1205"/>
      <c r="D231" s="1205"/>
      <c r="E231" s="1205"/>
      <c r="F231" s="1205"/>
      <c r="G231" s="1205"/>
      <c r="H231" s="1205"/>
      <c r="I231" s="1205"/>
      <c r="J231" s="1205"/>
      <c r="K231" s="1205"/>
      <c r="L231" s="1205"/>
      <c r="M231" s="1205"/>
      <c r="N231" s="1205"/>
      <c r="O231" s="1205"/>
      <c r="P231" s="1205"/>
      <c r="Q231" s="1205"/>
      <c r="R231" s="1205"/>
      <c r="S231" s="1205"/>
      <c r="T231" s="1205"/>
      <c r="U231" s="1205"/>
      <c r="V231" s="1205"/>
      <c r="W231" s="1205"/>
      <c r="X231" s="1205"/>
      <c r="Y231" s="1205"/>
      <c r="Z231" s="1205"/>
    </row>
    <row r="232" spans="1:26">
      <c r="A232" s="1205"/>
      <c r="B232" s="1205"/>
      <c r="C232" s="1205"/>
      <c r="D232" s="1205"/>
      <c r="E232" s="1205"/>
      <c r="F232" s="1205"/>
      <c r="G232" s="1205"/>
      <c r="H232" s="1205"/>
      <c r="I232" s="1205"/>
      <c r="J232" s="1205"/>
      <c r="K232" s="1205"/>
      <c r="L232" s="1205"/>
      <c r="M232" s="1205"/>
      <c r="N232" s="1205"/>
      <c r="O232" s="1205"/>
      <c r="P232" s="1205"/>
      <c r="Q232" s="1205"/>
      <c r="R232" s="1205"/>
      <c r="S232" s="1205"/>
      <c r="T232" s="1205"/>
      <c r="U232" s="1205"/>
      <c r="V232" s="1205"/>
      <c r="W232" s="1205"/>
      <c r="X232" s="1205"/>
      <c r="Y232" s="1205"/>
      <c r="Z232" s="1205"/>
    </row>
    <row r="233" spans="1:26">
      <c r="A233" s="1205"/>
      <c r="B233" s="1205"/>
      <c r="C233" s="1205"/>
      <c r="D233" s="1205"/>
      <c r="E233" s="1205"/>
      <c r="F233" s="1205"/>
      <c r="G233" s="1205"/>
      <c r="H233" s="1205"/>
      <c r="I233" s="1205"/>
      <c r="J233" s="1205"/>
      <c r="K233" s="1205"/>
      <c r="L233" s="1205"/>
      <c r="M233" s="1205"/>
      <c r="N233" s="1205"/>
      <c r="O233" s="1205"/>
      <c r="P233" s="1205"/>
      <c r="Q233" s="1205"/>
      <c r="R233" s="1205"/>
      <c r="S233" s="1205"/>
      <c r="T233" s="1205"/>
      <c r="U233" s="1205"/>
      <c r="V233" s="1205"/>
      <c r="W233" s="1205"/>
      <c r="X233" s="1205"/>
      <c r="Y233" s="1205"/>
      <c r="Z233" s="1205"/>
    </row>
    <row r="234" spans="1:26">
      <c r="A234" s="1205"/>
      <c r="B234" s="1205"/>
      <c r="C234" s="1205"/>
      <c r="D234" s="1205"/>
      <c r="E234" s="1205"/>
      <c r="F234" s="1205"/>
      <c r="G234" s="1205"/>
      <c r="H234" s="1205"/>
      <c r="I234" s="1205"/>
      <c r="J234" s="1205"/>
      <c r="K234" s="1205"/>
      <c r="L234" s="1205"/>
      <c r="M234" s="1205"/>
      <c r="N234" s="1205"/>
      <c r="O234" s="1205"/>
      <c r="P234" s="1205"/>
      <c r="Q234" s="1205"/>
      <c r="R234" s="1205"/>
      <c r="S234" s="1205"/>
      <c r="T234" s="1205"/>
      <c r="U234" s="1205"/>
      <c r="V234" s="1205"/>
      <c r="W234" s="1205"/>
      <c r="X234" s="1205"/>
      <c r="Y234" s="1205"/>
      <c r="Z234" s="1205"/>
    </row>
    <row r="235" spans="1:26">
      <c r="A235" s="1205"/>
      <c r="B235" s="1205"/>
      <c r="C235" s="1205"/>
      <c r="D235" s="1205"/>
      <c r="E235" s="1205"/>
      <c r="F235" s="1205"/>
      <c r="G235" s="1205"/>
      <c r="H235" s="1205"/>
      <c r="I235" s="1205"/>
      <c r="J235" s="1205"/>
      <c r="K235" s="1205"/>
      <c r="L235" s="1205"/>
      <c r="M235" s="1205"/>
      <c r="N235" s="1205"/>
      <c r="O235" s="1205"/>
      <c r="P235" s="1205"/>
      <c r="Q235" s="1205"/>
      <c r="R235" s="1205"/>
      <c r="S235" s="1205"/>
      <c r="T235" s="1205"/>
      <c r="U235" s="1205"/>
      <c r="V235" s="1205"/>
      <c r="W235" s="1205"/>
      <c r="X235" s="1205"/>
      <c r="Y235" s="1205"/>
      <c r="Z235" s="1205"/>
    </row>
    <row r="236" spans="1:26">
      <c r="A236" s="1205"/>
      <c r="B236" s="1205"/>
      <c r="C236" s="1205"/>
      <c r="D236" s="1205"/>
      <c r="E236" s="1205"/>
      <c r="F236" s="1205"/>
      <c r="G236" s="1205"/>
      <c r="H236" s="1205"/>
      <c r="I236" s="1205"/>
      <c r="J236" s="1205"/>
      <c r="K236" s="1205"/>
      <c r="L236" s="1205"/>
      <c r="M236" s="1205"/>
      <c r="N236" s="1205"/>
      <c r="O236" s="1205"/>
      <c r="P236" s="1205"/>
      <c r="Q236" s="1205"/>
      <c r="R236" s="1205"/>
      <c r="S236" s="1205"/>
      <c r="T236" s="1205"/>
      <c r="U236" s="1205"/>
      <c r="V236" s="1205"/>
      <c r="W236" s="1205"/>
      <c r="X236" s="1205"/>
      <c r="Y236" s="1205"/>
      <c r="Z236" s="1205"/>
    </row>
    <row r="237" spans="1:26">
      <c r="A237" s="1205"/>
      <c r="B237" s="1205"/>
      <c r="C237" s="1205"/>
      <c r="D237" s="1205"/>
      <c r="E237" s="1205"/>
      <c r="F237" s="1205"/>
      <c r="G237" s="1205"/>
      <c r="H237" s="1205"/>
      <c r="I237" s="1205"/>
      <c r="J237" s="1205"/>
      <c r="K237" s="1205"/>
      <c r="L237" s="1205"/>
      <c r="M237" s="1205"/>
      <c r="N237" s="1205"/>
      <c r="O237" s="1205"/>
      <c r="P237" s="1205"/>
      <c r="Q237" s="1205"/>
      <c r="R237" s="1205"/>
      <c r="S237" s="1205"/>
      <c r="T237" s="1205"/>
      <c r="U237" s="1205"/>
      <c r="V237" s="1205"/>
      <c r="W237" s="1205"/>
      <c r="X237" s="1205"/>
      <c r="Y237" s="1205"/>
      <c r="Z237" s="1205"/>
    </row>
    <row r="238" spans="1:26">
      <c r="A238" s="1205"/>
      <c r="B238" s="1205"/>
      <c r="C238" s="1205"/>
      <c r="D238" s="1205"/>
      <c r="E238" s="1205"/>
      <c r="F238" s="1205"/>
      <c r="G238" s="1205"/>
      <c r="H238" s="1205"/>
      <c r="I238" s="1205"/>
      <c r="J238" s="1205"/>
      <c r="K238" s="1205"/>
      <c r="L238" s="1205"/>
      <c r="M238" s="1205"/>
      <c r="N238" s="1205"/>
      <c r="O238" s="1205"/>
      <c r="P238" s="1205"/>
      <c r="Q238" s="1205"/>
      <c r="R238" s="1205"/>
      <c r="S238" s="1205"/>
      <c r="T238" s="1205"/>
      <c r="U238" s="1205"/>
      <c r="V238" s="1205"/>
      <c r="W238" s="1205"/>
      <c r="X238" s="1205"/>
      <c r="Y238" s="1205"/>
      <c r="Z238" s="1205"/>
    </row>
    <row r="239" spans="1:26">
      <c r="A239" s="1205"/>
      <c r="B239" s="1205"/>
      <c r="C239" s="1205"/>
      <c r="D239" s="1205"/>
      <c r="E239" s="1205"/>
      <c r="F239" s="1205"/>
      <c r="G239" s="1205"/>
      <c r="H239" s="1205"/>
      <c r="I239" s="1205"/>
      <c r="J239" s="1205"/>
      <c r="K239" s="1205"/>
      <c r="L239" s="1205"/>
      <c r="M239" s="1205"/>
      <c r="N239" s="1205"/>
      <c r="O239" s="1205"/>
      <c r="P239" s="1205"/>
      <c r="Q239" s="1205"/>
      <c r="R239" s="1205"/>
      <c r="S239" s="1205"/>
      <c r="T239" s="1205"/>
      <c r="U239" s="1205"/>
      <c r="V239" s="1205"/>
      <c r="W239" s="1205"/>
      <c r="X239" s="1205"/>
      <c r="Y239" s="1205"/>
      <c r="Z239" s="1205"/>
    </row>
    <row r="240" spans="1:26">
      <c r="A240" s="1205"/>
      <c r="B240" s="1205"/>
      <c r="C240" s="1205"/>
      <c r="D240" s="1205"/>
      <c r="E240" s="1205"/>
      <c r="F240" s="1205"/>
      <c r="G240" s="1205"/>
      <c r="H240" s="1205"/>
      <c r="I240" s="1205"/>
      <c r="J240" s="1205"/>
      <c r="K240" s="1205"/>
      <c r="L240" s="1205"/>
      <c r="M240" s="1205"/>
      <c r="N240" s="1205"/>
      <c r="O240" s="1205"/>
      <c r="P240" s="1205"/>
      <c r="Q240" s="1205"/>
      <c r="R240" s="1205"/>
      <c r="S240" s="1205"/>
      <c r="T240" s="1205"/>
      <c r="U240" s="1205"/>
      <c r="V240" s="1205"/>
      <c r="W240" s="1205"/>
      <c r="X240" s="1205"/>
      <c r="Y240" s="1205"/>
      <c r="Z240" s="1205"/>
    </row>
    <row r="241" spans="1:26">
      <c r="A241" s="1205"/>
      <c r="B241" s="1205"/>
      <c r="C241" s="1205"/>
      <c r="D241" s="1205"/>
      <c r="E241" s="1205"/>
      <c r="F241" s="1205"/>
      <c r="G241" s="1205"/>
      <c r="H241" s="1205"/>
      <c r="I241" s="1205"/>
      <c r="J241" s="1205"/>
      <c r="K241" s="1205"/>
      <c r="L241" s="1205"/>
      <c r="M241" s="1205"/>
      <c r="N241" s="1205"/>
      <c r="O241" s="1205"/>
      <c r="P241" s="1205"/>
      <c r="Q241" s="1205"/>
      <c r="R241" s="1205"/>
      <c r="S241" s="1205"/>
      <c r="T241" s="1205"/>
      <c r="U241" s="1205"/>
      <c r="V241" s="1205"/>
      <c r="W241" s="1205"/>
      <c r="X241" s="1205"/>
      <c r="Y241" s="1205"/>
      <c r="Z241" s="1205"/>
    </row>
    <row r="242" spans="1:26">
      <c r="A242" s="1205"/>
      <c r="B242" s="1205"/>
      <c r="C242" s="1205"/>
      <c r="D242" s="1205"/>
      <c r="E242" s="1205"/>
      <c r="F242" s="1205"/>
      <c r="G242" s="1205"/>
      <c r="H242" s="1205"/>
      <c r="I242" s="1205"/>
      <c r="J242" s="1205"/>
      <c r="K242" s="1205"/>
      <c r="L242" s="1205"/>
      <c r="M242" s="1205"/>
      <c r="N242" s="1205"/>
      <c r="O242" s="1205"/>
      <c r="P242" s="1205"/>
      <c r="Q242" s="1205"/>
      <c r="R242" s="1205"/>
      <c r="S242" s="1205"/>
      <c r="T242" s="1205"/>
      <c r="U242" s="1205"/>
      <c r="V242" s="1205"/>
      <c r="W242" s="1205"/>
      <c r="X242" s="1205"/>
      <c r="Y242" s="1205"/>
      <c r="Z242" s="1205"/>
    </row>
    <row r="243" spans="1:26">
      <c r="A243" s="1205"/>
      <c r="B243" s="1205"/>
      <c r="C243" s="1205"/>
      <c r="D243" s="1205"/>
      <c r="E243" s="1205"/>
      <c r="F243" s="1205"/>
      <c r="G243" s="1205"/>
      <c r="H243" s="1205"/>
      <c r="I243" s="1205"/>
      <c r="J243" s="1205"/>
      <c r="K243" s="1205"/>
      <c r="L243" s="1205"/>
      <c r="M243" s="1205"/>
      <c r="N243" s="1205"/>
      <c r="O243" s="1205"/>
      <c r="P243" s="1205"/>
      <c r="Q243" s="1205"/>
      <c r="R243" s="1205"/>
      <c r="S243" s="1205"/>
      <c r="T243" s="1205"/>
      <c r="U243" s="1205"/>
      <c r="V243" s="1205"/>
      <c r="W243" s="1205"/>
      <c r="X243" s="1205"/>
      <c r="Y243" s="1205"/>
      <c r="Z243" s="1205"/>
    </row>
    <row r="244" spans="1:26">
      <c r="A244" s="1205"/>
      <c r="B244" s="1205"/>
      <c r="C244" s="1205"/>
      <c r="D244" s="1205"/>
      <c r="E244" s="1205"/>
      <c r="F244" s="1205"/>
      <c r="G244" s="1205"/>
      <c r="H244" s="1205"/>
      <c r="I244" s="1205"/>
      <c r="J244" s="1205"/>
      <c r="K244" s="1205"/>
      <c r="L244" s="1205"/>
      <c r="M244" s="1205"/>
      <c r="N244" s="1205"/>
      <c r="O244" s="1205"/>
      <c r="P244" s="1205"/>
      <c r="Q244" s="1205"/>
      <c r="R244" s="1205"/>
      <c r="S244" s="1205"/>
      <c r="T244" s="1205"/>
      <c r="U244" s="1205"/>
      <c r="V244" s="1205"/>
      <c r="W244" s="1205"/>
      <c r="X244" s="1205"/>
      <c r="Y244" s="1205"/>
      <c r="Z244" s="1205"/>
    </row>
    <row r="245" spans="1:26">
      <c r="A245" s="1205"/>
      <c r="B245" s="1205"/>
      <c r="C245" s="1205"/>
      <c r="D245" s="1205"/>
      <c r="E245" s="1205"/>
      <c r="F245" s="1205"/>
      <c r="G245" s="1205"/>
      <c r="H245" s="1205"/>
      <c r="I245" s="1205"/>
      <c r="J245" s="1205"/>
      <c r="K245" s="1205"/>
      <c r="L245" s="1205"/>
      <c r="M245" s="1205"/>
      <c r="N245" s="1205"/>
      <c r="O245" s="1205"/>
      <c r="P245" s="1205"/>
      <c r="Q245" s="1205"/>
      <c r="R245" s="1205"/>
      <c r="S245" s="1205"/>
      <c r="T245" s="1205"/>
      <c r="U245" s="1205"/>
      <c r="V245" s="1205"/>
      <c r="W245" s="1205"/>
      <c r="X245" s="1205"/>
      <c r="Y245" s="1205"/>
      <c r="Z245" s="1205"/>
    </row>
    <row r="246" spans="1:26">
      <c r="A246" s="1205"/>
      <c r="B246" s="1205"/>
      <c r="C246" s="1205"/>
      <c r="D246" s="1205"/>
      <c r="E246" s="1205"/>
      <c r="F246" s="1205"/>
      <c r="G246" s="1205"/>
      <c r="H246" s="1205"/>
      <c r="I246" s="1205"/>
      <c r="J246" s="1205"/>
      <c r="K246" s="1205"/>
      <c r="L246" s="1205"/>
      <c r="M246" s="1205"/>
      <c r="N246" s="1205"/>
      <c r="O246" s="1205"/>
      <c r="P246" s="1205"/>
      <c r="Q246" s="1205"/>
      <c r="R246" s="1205"/>
      <c r="S246" s="1205"/>
      <c r="T246" s="1205"/>
      <c r="U246" s="1205"/>
      <c r="V246" s="1205"/>
      <c r="W246" s="1205"/>
      <c r="X246" s="1205"/>
      <c r="Y246" s="1205"/>
      <c r="Z246" s="1205"/>
    </row>
    <row r="247" spans="1:26">
      <c r="A247" s="1205"/>
      <c r="B247" s="1205"/>
      <c r="C247" s="1205"/>
      <c r="D247" s="1205"/>
      <c r="E247" s="1205"/>
      <c r="F247" s="1205"/>
      <c r="G247" s="1205"/>
      <c r="H247" s="1205"/>
      <c r="I247" s="1205"/>
      <c r="J247" s="1205"/>
      <c r="K247" s="1205"/>
      <c r="L247" s="1205"/>
      <c r="M247" s="1205"/>
      <c r="N247" s="1205"/>
      <c r="O247" s="1205"/>
      <c r="P247" s="1205"/>
      <c r="Q247" s="1205"/>
      <c r="R247" s="1205"/>
      <c r="S247" s="1205"/>
      <c r="T247" s="1205"/>
      <c r="U247" s="1205"/>
      <c r="V247" s="1205"/>
      <c r="W247" s="1205"/>
      <c r="X247" s="1205"/>
      <c r="Y247" s="1205"/>
      <c r="Z247" s="1205"/>
    </row>
    <row r="248" spans="1:26">
      <c r="A248" s="1205"/>
      <c r="B248" s="1205"/>
      <c r="C248" s="1205"/>
      <c r="D248" s="1205"/>
      <c r="E248" s="1205"/>
      <c r="F248" s="1205"/>
      <c r="G248" s="1205"/>
      <c r="H248" s="1205"/>
      <c r="I248" s="1205"/>
      <c r="J248" s="1205"/>
      <c r="K248" s="1205"/>
      <c r="L248" s="1205"/>
      <c r="M248" s="1205"/>
      <c r="N248" s="1205"/>
      <c r="O248" s="1205"/>
      <c r="P248" s="1205"/>
      <c r="Q248" s="1205"/>
      <c r="R248" s="1205"/>
      <c r="S248" s="1205"/>
      <c r="T248" s="1205"/>
      <c r="U248" s="1205"/>
      <c r="V248" s="1205"/>
      <c r="W248" s="1205"/>
      <c r="X248" s="1205"/>
      <c r="Y248" s="1205"/>
      <c r="Z248" s="1205"/>
    </row>
    <row r="249" spans="1:26">
      <c r="A249" s="1205"/>
      <c r="B249" s="1205"/>
      <c r="C249" s="1205"/>
      <c r="D249" s="1205"/>
      <c r="E249" s="1205"/>
      <c r="F249" s="1205"/>
      <c r="G249" s="1205"/>
      <c r="H249" s="1205"/>
      <c r="I249" s="1205"/>
      <c r="J249" s="1205"/>
      <c r="K249" s="1205"/>
      <c r="L249" s="1205"/>
      <c r="M249" s="1205"/>
      <c r="N249" s="1205"/>
      <c r="O249" s="1205"/>
      <c r="P249" s="1205"/>
      <c r="Q249" s="1205"/>
      <c r="R249" s="1205"/>
      <c r="S249" s="1205"/>
      <c r="T249" s="1205"/>
      <c r="U249" s="1205"/>
      <c r="V249" s="1205"/>
      <c r="W249" s="1205"/>
      <c r="X249" s="1205"/>
      <c r="Y249" s="1205"/>
      <c r="Z249" s="1205"/>
    </row>
    <row r="250" spans="1:26">
      <c r="A250" s="1205"/>
      <c r="B250" s="1205"/>
      <c r="C250" s="1205"/>
      <c r="D250" s="1205"/>
      <c r="E250" s="1205"/>
      <c r="F250" s="1205"/>
      <c r="G250" s="1205"/>
      <c r="H250" s="1205"/>
      <c r="I250" s="1205"/>
      <c r="J250" s="1205"/>
      <c r="K250" s="1205"/>
      <c r="L250" s="1205"/>
      <c r="M250" s="1205"/>
      <c r="N250" s="1205"/>
      <c r="O250" s="1205"/>
      <c r="P250" s="1205"/>
      <c r="Q250" s="1205"/>
      <c r="R250" s="1205"/>
      <c r="S250" s="1205"/>
      <c r="T250" s="1205"/>
      <c r="U250" s="1205"/>
      <c r="V250" s="1205"/>
      <c r="W250" s="1205"/>
      <c r="X250" s="1205"/>
      <c r="Y250" s="1205"/>
      <c r="Z250" s="1205"/>
    </row>
    <row r="251" spans="1:26">
      <c r="A251" s="1205"/>
      <c r="B251" s="1205"/>
      <c r="C251" s="1205"/>
      <c r="D251" s="1205"/>
      <c r="E251" s="1205"/>
      <c r="F251" s="1205"/>
      <c r="G251" s="1205"/>
      <c r="H251" s="1205"/>
      <c r="I251" s="1205"/>
      <c r="J251" s="1205"/>
      <c r="K251" s="1205"/>
      <c r="L251" s="1205"/>
      <c r="M251" s="1205"/>
      <c r="N251" s="1205"/>
      <c r="O251" s="1205"/>
      <c r="P251" s="1205"/>
      <c r="Q251" s="1205"/>
      <c r="R251" s="1205"/>
      <c r="S251" s="1205"/>
      <c r="T251" s="1205"/>
      <c r="U251" s="1205"/>
      <c r="V251" s="1205"/>
      <c r="W251" s="1205"/>
      <c r="X251" s="1205"/>
      <c r="Y251" s="1205"/>
      <c r="Z251" s="1205"/>
    </row>
    <row r="252" spans="1:26">
      <c r="A252" s="1205"/>
      <c r="B252" s="1205"/>
      <c r="C252" s="1205"/>
      <c r="D252" s="1205"/>
      <c r="E252" s="1205"/>
      <c r="F252" s="1205"/>
      <c r="G252" s="1205"/>
      <c r="H252" s="1205"/>
      <c r="I252" s="1205"/>
      <c r="J252" s="1205"/>
      <c r="K252" s="1205"/>
      <c r="L252" s="1205"/>
      <c r="M252" s="1205"/>
      <c r="N252" s="1205"/>
      <c r="O252" s="1205"/>
      <c r="P252" s="1205"/>
      <c r="Q252" s="1205"/>
      <c r="R252" s="1205"/>
      <c r="S252" s="1205"/>
      <c r="T252" s="1205"/>
      <c r="U252" s="1205"/>
      <c r="V252" s="1205"/>
      <c r="W252" s="1205"/>
      <c r="X252" s="1205"/>
      <c r="Y252" s="1205"/>
      <c r="Z252" s="1205"/>
    </row>
    <row r="253" spans="1:26">
      <c r="A253" s="1205"/>
      <c r="B253" s="1205"/>
      <c r="C253" s="1205"/>
      <c r="D253" s="1205"/>
      <c r="E253" s="1205"/>
      <c r="F253" s="1205"/>
      <c r="G253" s="1205"/>
      <c r="H253" s="1205"/>
      <c r="I253" s="1205"/>
      <c r="J253" s="1205"/>
      <c r="K253" s="1205"/>
      <c r="L253" s="1205"/>
      <c r="M253" s="1205"/>
      <c r="N253" s="1205"/>
      <c r="O253" s="1205"/>
      <c r="P253" s="1205"/>
      <c r="Q253" s="1205"/>
      <c r="R253" s="1205"/>
      <c r="S253" s="1205"/>
      <c r="T253" s="1205"/>
      <c r="U253" s="1205"/>
      <c r="V253" s="1205"/>
      <c r="W253" s="1205"/>
      <c r="X253" s="1205"/>
      <c r="Y253" s="1205"/>
      <c r="Z253" s="1205"/>
    </row>
    <row r="254" spans="1:26">
      <c r="A254" s="1205"/>
      <c r="B254" s="1205"/>
      <c r="C254" s="1205"/>
      <c r="D254" s="1205"/>
      <c r="E254" s="1205"/>
      <c r="F254" s="1205"/>
      <c r="G254" s="1205"/>
      <c r="H254" s="1205"/>
      <c r="I254" s="1205"/>
      <c r="J254" s="1205"/>
      <c r="K254" s="1205"/>
      <c r="L254" s="1205"/>
      <c r="M254" s="1205"/>
      <c r="N254" s="1205"/>
      <c r="O254" s="1205"/>
      <c r="P254" s="1205"/>
      <c r="Q254" s="1205"/>
      <c r="R254" s="1205"/>
      <c r="S254" s="1205"/>
      <c r="T254" s="1205"/>
      <c r="U254" s="1205"/>
      <c r="V254" s="1205"/>
      <c r="W254" s="1205"/>
      <c r="X254" s="1205"/>
      <c r="Y254" s="1205"/>
      <c r="Z254" s="1205"/>
    </row>
    <row r="255" spans="1:26">
      <c r="A255" s="1205"/>
      <c r="B255" s="1205"/>
      <c r="C255" s="1205"/>
      <c r="D255" s="1205"/>
      <c r="E255" s="1205"/>
      <c r="F255" s="1205"/>
      <c r="G255" s="1205"/>
      <c r="H255" s="1205"/>
      <c r="I255" s="1205"/>
      <c r="J255" s="1205"/>
      <c r="K255" s="1205"/>
      <c r="L255" s="1205"/>
      <c r="M255" s="1205"/>
      <c r="N255" s="1205"/>
      <c r="O255" s="1205"/>
      <c r="P255" s="1205"/>
      <c r="Q255" s="1205"/>
      <c r="R255" s="1205"/>
      <c r="S255" s="1205"/>
      <c r="T255" s="1205"/>
      <c r="U255" s="1205"/>
      <c r="V255" s="1205"/>
      <c r="W255" s="1205"/>
      <c r="X255" s="1205"/>
      <c r="Y255" s="1205"/>
      <c r="Z255" s="1205"/>
    </row>
    <row r="256" spans="1:26">
      <c r="A256" s="1205"/>
      <c r="B256" s="1205"/>
      <c r="C256" s="1205"/>
      <c r="D256" s="1205"/>
      <c r="E256" s="1205"/>
      <c r="F256" s="1205"/>
      <c r="G256" s="1205"/>
      <c r="H256" s="1205"/>
      <c r="I256" s="1205"/>
      <c r="J256" s="1205"/>
      <c r="K256" s="1205"/>
      <c r="L256" s="1205"/>
      <c r="M256" s="1205"/>
      <c r="N256" s="1205"/>
      <c r="O256" s="1205"/>
      <c r="P256" s="1205"/>
      <c r="Q256" s="1205"/>
      <c r="R256" s="1205"/>
      <c r="S256" s="1205"/>
      <c r="T256" s="1205"/>
      <c r="U256" s="1205"/>
      <c r="V256" s="1205"/>
      <c r="W256" s="1205"/>
      <c r="X256" s="1205"/>
      <c r="Y256" s="1205"/>
      <c r="Z256" s="1205"/>
    </row>
    <row r="257" spans="1:26">
      <c r="A257" s="1205"/>
      <c r="B257" s="1205"/>
      <c r="C257" s="1205"/>
      <c r="D257" s="1205"/>
      <c r="E257" s="1205"/>
      <c r="F257" s="1205"/>
      <c r="G257" s="1205"/>
      <c r="H257" s="1205"/>
      <c r="I257" s="1205"/>
      <c r="J257" s="1205"/>
      <c r="K257" s="1205"/>
      <c r="L257" s="1205"/>
      <c r="M257" s="1205"/>
      <c r="N257" s="1205"/>
      <c r="O257" s="1205"/>
      <c r="P257" s="1205"/>
      <c r="Q257" s="1205"/>
      <c r="R257" s="1205"/>
      <c r="S257" s="1205"/>
      <c r="T257" s="1205"/>
      <c r="U257" s="1205"/>
      <c r="V257" s="1205"/>
      <c r="W257" s="1205"/>
      <c r="X257" s="1205"/>
      <c r="Y257" s="1205"/>
      <c r="Z257" s="1205"/>
    </row>
    <row r="258" spans="1:26">
      <c r="A258" s="1205"/>
      <c r="B258" s="1205"/>
      <c r="C258" s="1205"/>
      <c r="D258" s="1205"/>
      <c r="E258" s="1205"/>
      <c r="F258" s="1205"/>
      <c r="G258" s="1205"/>
      <c r="H258" s="1205"/>
      <c r="I258" s="1205"/>
      <c r="J258" s="1205"/>
      <c r="K258" s="1205"/>
      <c r="L258" s="1205"/>
      <c r="M258" s="1205"/>
      <c r="N258" s="1205"/>
      <c r="O258" s="1205"/>
      <c r="P258" s="1205"/>
      <c r="Q258" s="1205"/>
      <c r="R258" s="1205"/>
      <c r="S258" s="1205"/>
      <c r="T258" s="1205"/>
      <c r="U258" s="1205"/>
      <c r="V258" s="1205"/>
      <c r="W258" s="1205"/>
      <c r="X258" s="1205"/>
      <c r="Y258" s="1205"/>
      <c r="Z258" s="1205"/>
    </row>
    <row r="259" spans="1:26">
      <c r="A259" s="1205"/>
      <c r="B259" s="1205"/>
      <c r="C259" s="1205"/>
      <c r="D259" s="1205"/>
      <c r="E259" s="1205"/>
      <c r="F259" s="1205"/>
      <c r="G259" s="1205"/>
      <c r="H259" s="1205"/>
      <c r="I259" s="1205"/>
      <c r="J259" s="1205"/>
      <c r="K259" s="1205"/>
      <c r="L259" s="1205"/>
      <c r="M259" s="1205"/>
      <c r="N259" s="1205"/>
      <c r="O259" s="1205"/>
      <c r="P259" s="1205"/>
      <c r="Q259" s="1205"/>
      <c r="R259" s="1205"/>
      <c r="S259" s="1205"/>
      <c r="T259" s="1205"/>
      <c r="U259" s="1205"/>
      <c r="V259" s="1205"/>
      <c r="W259" s="1205"/>
      <c r="X259" s="1205"/>
      <c r="Y259" s="1205"/>
      <c r="Z259" s="1205"/>
    </row>
    <row r="260" spans="1:26">
      <c r="A260" s="1205"/>
      <c r="B260" s="1205"/>
      <c r="C260" s="1205"/>
      <c r="D260" s="1205"/>
      <c r="E260" s="1205"/>
      <c r="F260" s="1205"/>
      <c r="G260" s="1205"/>
      <c r="H260" s="1205"/>
      <c r="I260" s="1205"/>
      <c r="J260" s="1205"/>
      <c r="K260" s="1205"/>
      <c r="L260" s="1205"/>
      <c r="M260" s="1205"/>
      <c r="N260" s="1205"/>
      <c r="O260" s="1205"/>
      <c r="P260" s="1205"/>
      <c r="Q260" s="1205"/>
      <c r="R260" s="1205"/>
      <c r="S260" s="1205"/>
      <c r="T260" s="1205"/>
      <c r="U260" s="1205"/>
      <c r="V260" s="1205"/>
      <c r="W260" s="1205"/>
      <c r="X260" s="1205"/>
      <c r="Y260" s="1205"/>
      <c r="Z260" s="1205"/>
    </row>
    <row r="261" spans="1:26">
      <c r="A261" s="1205"/>
      <c r="B261" s="1205"/>
      <c r="C261" s="1205"/>
      <c r="D261" s="1205"/>
      <c r="E261" s="1205"/>
      <c r="F261" s="1205"/>
      <c r="G261" s="1205"/>
      <c r="H261" s="1205"/>
      <c r="I261" s="1205"/>
      <c r="J261" s="1205"/>
      <c r="K261" s="1205"/>
      <c r="L261" s="1205"/>
      <c r="M261" s="1205"/>
      <c r="N261" s="1205"/>
      <c r="O261" s="1205"/>
      <c r="P261" s="1205"/>
      <c r="Q261" s="1205"/>
      <c r="R261" s="1205"/>
      <c r="S261" s="1205"/>
      <c r="T261" s="1205"/>
      <c r="U261" s="1205"/>
      <c r="V261" s="1205"/>
      <c r="W261" s="1205"/>
      <c r="X261" s="1205"/>
      <c r="Y261" s="1205"/>
      <c r="Z261" s="1205"/>
    </row>
    <row r="262" spans="1:26">
      <c r="A262" s="1205"/>
      <c r="B262" s="1205"/>
      <c r="C262" s="1205"/>
      <c r="D262" s="1205"/>
      <c r="E262" s="1205"/>
      <c r="F262" s="1205"/>
      <c r="G262" s="1205"/>
      <c r="H262" s="1205"/>
      <c r="I262" s="1205"/>
      <c r="J262" s="1205"/>
      <c r="K262" s="1205"/>
      <c r="L262" s="1205"/>
      <c r="M262" s="1205"/>
      <c r="N262" s="1205"/>
      <c r="O262" s="1205"/>
      <c r="P262" s="1205"/>
      <c r="Q262" s="1205"/>
      <c r="R262" s="1205"/>
      <c r="S262" s="1205"/>
      <c r="T262" s="1205"/>
      <c r="U262" s="1205"/>
      <c r="V262" s="1205"/>
      <c r="W262" s="1205"/>
      <c r="X262" s="1205"/>
      <c r="Y262" s="1205"/>
      <c r="Z262" s="1205"/>
    </row>
    <row r="263" spans="1:26">
      <c r="A263" s="1205"/>
      <c r="B263" s="1205"/>
      <c r="C263" s="1205"/>
      <c r="D263" s="1205"/>
      <c r="E263" s="1205"/>
      <c r="F263" s="1205"/>
      <c r="G263" s="1205"/>
      <c r="H263" s="1205"/>
      <c r="I263" s="1205"/>
      <c r="J263" s="1205"/>
      <c r="K263" s="1205"/>
      <c r="L263" s="1205"/>
      <c r="M263" s="1205"/>
      <c r="N263" s="1205"/>
      <c r="O263" s="1205"/>
      <c r="P263" s="1205"/>
      <c r="Q263" s="1205"/>
      <c r="R263" s="1205"/>
      <c r="S263" s="1205"/>
      <c r="T263" s="1205"/>
      <c r="U263" s="1205"/>
      <c r="V263" s="1205"/>
      <c r="W263" s="1205"/>
      <c r="X263" s="1205"/>
      <c r="Y263" s="1205"/>
      <c r="Z263" s="1205"/>
    </row>
    <row r="264" spans="1:26">
      <c r="A264" s="1205"/>
      <c r="B264" s="1205"/>
      <c r="C264" s="1205"/>
      <c r="D264" s="1205"/>
      <c r="E264" s="1205"/>
      <c r="F264" s="1205"/>
      <c r="G264" s="1205"/>
      <c r="H264" s="1205"/>
      <c r="I264" s="1205"/>
      <c r="J264" s="1205"/>
      <c r="K264" s="1205"/>
      <c r="L264" s="1205"/>
      <c r="M264" s="1205"/>
      <c r="N264" s="1205"/>
      <c r="O264" s="1205"/>
      <c r="P264" s="1205"/>
      <c r="Q264" s="1205"/>
      <c r="R264" s="1205"/>
      <c r="S264" s="1205"/>
      <c r="T264" s="1205"/>
      <c r="U264" s="1205"/>
      <c r="V264" s="1205"/>
      <c r="W264" s="1205"/>
      <c r="X264" s="1205"/>
      <c r="Y264" s="1205"/>
      <c r="Z264" s="1205"/>
    </row>
    <row r="265" spans="1:26">
      <c r="A265" s="1205"/>
      <c r="B265" s="1205"/>
      <c r="C265" s="1205"/>
      <c r="D265" s="1205"/>
      <c r="E265" s="1205"/>
      <c r="F265" s="1205"/>
      <c r="G265" s="1205"/>
      <c r="H265" s="1205"/>
      <c r="I265" s="1205"/>
      <c r="J265" s="1205"/>
      <c r="K265" s="1205"/>
      <c r="L265" s="1205"/>
      <c r="M265" s="1205"/>
      <c r="N265" s="1205"/>
      <c r="O265" s="1205"/>
      <c r="P265" s="1205"/>
      <c r="Q265" s="1205"/>
      <c r="R265" s="1205"/>
      <c r="S265" s="1205"/>
      <c r="T265" s="1205"/>
      <c r="U265" s="1205"/>
      <c r="V265" s="1205"/>
      <c r="W265" s="1205"/>
      <c r="X265" s="1205"/>
      <c r="Y265" s="1205"/>
      <c r="Z265" s="1205"/>
    </row>
    <row r="266" spans="1:26">
      <c r="A266" s="1205"/>
      <c r="B266" s="1205"/>
      <c r="C266" s="1205"/>
      <c r="D266" s="1205"/>
      <c r="E266" s="1205"/>
      <c r="F266" s="1205"/>
      <c r="G266" s="1205"/>
      <c r="H266" s="1205"/>
      <c r="I266" s="1205"/>
      <c r="J266" s="1205"/>
      <c r="K266" s="1205"/>
      <c r="L266" s="1205"/>
      <c r="M266" s="1205"/>
      <c r="N266" s="1205"/>
      <c r="O266" s="1205"/>
      <c r="P266" s="1205"/>
      <c r="Q266" s="1205"/>
      <c r="R266" s="1205"/>
      <c r="S266" s="1205"/>
      <c r="T266" s="1205"/>
      <c r="U266" s="1205"/>
      <c r="V266" s="1205"/>
      <c r="W266" s="1205"/>
      <c r="X266" s="1205"/>
      <c r="Y266" s="1205"/>
      <c r="Z266" s="1205"/>
    </row>
    <row r="267" spans="1:26">
      <c r="A267" s="1205"/>
      <c r="B267" s="1205"/>
      <c r="C267" s="1205"/>
      <c r="D267" s="1205"/>
      <c r="E267" s="1205"/>
      <c r="F267" s="1205"/>
      <c r="G267" s="1205"/>
      <c r="H267" s="1205"/>
      <c r="I267" s="1205"/>
      <c r="J267" s="1205"/>
      <c r="K267" s="1205"/>
      <c r="L267" s="1205"/>
      <c r="M267" s="1205"/>
      <c r="N267" s="1205"/>
      <c r="O267" s="1205"/>
      <c r="P267" s="1205"/>
      <c r="Q267" s="1205"/>
      <c r="R267" s="1205"/>
      <c r="S267" s="1205"/>
      <c r="T267" s="1205"/>
      <c r="U267" s="1205"/>
      <c r="V267" s="1205"/>
      <c r="W267" s="1205"/>
      <c r="X267" s="1205"/>
      <c r="Y267" s="1205"/>
      <c r="Z267" s="1205"/>
    </row>
    <row r="268" spans="1:26">
      <c r="A268" s="1205"/>
      <c r="B268" s="1205"/>
      <c r="C268" s="1205"/>
      <c r="D268" s="1205"/>
      <c r="E268" s="1205"/>
      <c r="F268" s="1205"/>
      <c r="G268" s="1205"/>
      <c r="H268" s="1205"/>
      <c r="I268" s="1205"/>
      <c r="J268" s="1205"/>
      <c r="K268" s="1205"/>
      <c r="L268" s="1205"/>
      <c r="M268" s="1205"/>
      <c r="N268" s="1205"/>
      <c r="O268" s="1205"/>
      <c r="P268" s="1205"/>
      <c r="Q268" s="1205"/>
      <c r="R268" s="1205"/>
      <c r="S268" s="1205"/>
      <c r="T268" s="1205"/>
      <c r="U268" s="1205"/>
      <c r="V268" s="1205"/>
      <c r="W268" s="1205"/>
      <c r="X268" s="1205"/>
      <c r="Y268" s="1205"/>
      <c r="Z268" s="1205"/>
    </row>
    <row r="269" spans="1:26">
      <c r="A269" s="1205"/>
      <c r="B269" s="1205"/>
      <c r="C269" s="1205"/>
      <c r="D269" s="1205"/>
      <c r="E269" s="1205"/>
      <c r="F269" s="1205"/>
      <c r="G269" s="1205"/>
      <c r="H269" s="1205"/>
      <c r="I269" s="1205"/>
      <c r="J269" s="1205"/>
      <c r="K269" s="1205"/>
      <c r="L269" s="1205"/>
      <c r="M269" s="1205"/>
      <c r="N269" s="1205"/>
      <c r="O269" s="1205"/>
      <c r="P269" s="1205"/>
      <c r="Q269" s="1205"/>
      <c r="R269" s="1205"/>
      <c r="S269" s="1205"/>
      <c r="T269" s="1205"/>
      <c r="U269" s="1205"/>
      <c r="V269" s="1205"/>
      <c r="W269" s="1205"/>
      <c r="X269" s="1205"/>
      <c r="Y269" s="1205"/>
      <c r="Z269" s="1205"/>
    </row>
    <row r="270" spans="1:26">
      <c r="A270" s="1205"/>
      <c r="B270" s="1205"/>
      <c r="C270" s="1205"/>
      <c r="D270" s="1205"/>
      <c r="E270" s="1205"/>
      <c r="F270" s="1205"/>
      <c r="G270" s="1205"/>
      <c r="H270" s="1205"/>
      <c r="I270" s="1205"/>
      <c r="J270" s="1205"/>
      <c r="K270" s="1205"/>
      <c r="L270" s="1205"/>
      <c r="M270" s="1205"/>
      <c r="N270" s="1205"/>
      <c r="O270" s="1205"/>
      <c r="P270" s="1205"/>
      <c r="Q270" s="1205"/>
      <c r="R270" s="1205"/>
      <c r="S270" s="1205"/>
      <c r="T270" s="1205"/>
      <c r="U270" s="1205"/>
      <c r="V270" s="1205"/>
      <c r="W270" s="1205"/>
      <c r="X270" s="1205"/>
      <c r="Y270" s="1205"/>
      <c r="Z270" s="1205"/>
    </row>
    <row r="271" spans="1:26">
      <c r="A271" s="1205"/>
      <c r="B271" s="1205"/>
      <c r="C271" s="1205"/>
      <c r="D271" s="1205"/>
      <c r="E271" s="1205"/>
      <c r="F271" s="1205"/>
      <c r="G271" s="1205"/>
      <c r="H271" s="1205"/>
      <c r="I271" s="1205"/>
      <c r="J271" s="1205"/>
      <c r="K271" s="1205"/>
      <c r="L271" s="1205"/>
      <c r="M271" s="1205"/>
      <c r="N271" s="1205"/>
      <c r="O271" s="1205"/>
      <c r="P271" s="1205"/>
      <c r="Q271" s="1205"/>
      <c r="R271" s="1205"/>
      <c r="S271" s="1205"/>
      <c r="T271" s="1205"/>
      <c r="U271" s="1205"/>
      <c r="V271" s="1205"/>
      <c r="W271" s="1205"/>
      <c r="X271" s="1205"/>
      <c r="Y271" s="1205"/>
      <c r="Z271" s="1205"/>
    </row>
    <row r="272" spans="1:26">
      <c r="A272" s="1205"/>
      <c r="B272" s="1205"/>
      <c r="C272" s="1205"/>
      <c r="D272" s="1205"/>
      <c r="E272" s="1205"/>
      <c r="F272" s="1205"/>
      <c r="G272" s="1205"/>
      <c r="H272" s="1205"/>
      <c r="I272" s="1205"/>
      <c r="J272" s="1205"/>
      <c r="K272" s="1205"/>
      <c r="L272" s="1205"/>
      <c r="M272" s="1205"/>
      <c r="N272" s="1205"/>
      <c r="O272" s="1205"/>
      <c r="P272" s="1205"/>
      <c r="Q272" s="1205"/>
      <c r="R272" s="1205"/>
      <c r="S272" s="1205"/>
      <c r="T272" s="1205"/>
      <c r="U272" s="1205"/>
      <c r="V272" s="1205"/>
      <c r="W272" s="1205"/>
      <c r="X272" s="1205"/>
      <c r="Y272" s="1205"/>
      <c r="Z272" s="1205"/>
    </row>
    <row r="273" spans="1:26">
      <c r="A273" s="1205"/>
      <c r="B273" s="1205"/>
      <c r="C273" s="1205"/>
      <c r="D273" s="1205"/>
      <c r="E273" s="1205"/>
      <c r="F273" s="1205"/>
      <c r="G273" s="1205"/>
      <c r="H273" s="1205"/>
      <c r="I273" s="1205"/>
      <c r="J273" s="1205"/>
      <c r="K273" s="1205"/>
      <c r="L273" s="1205"/>
      <c r="M273" s="1205"/>
      <c r="N273" s="1205"/>
      <c r="O273" s="1205"/>
      <c r="P273" s="1205"/>
      <c r="Q273" s="1205"/>
      <c r="R273" s="1205"/>
      <c r="S273" s="1205"/>
      <c r="T273" s="1205"/>
      <c r="U273" s="1205"/>
      <c r="V273" s="1205"/>
      <c r="W273" s="1205"/>
      <c r="X273" s="1205"/>
      <c r="Y273" s="1205"/>
      <c r="Z273" s="1205"/>
    </row>
    <row r="274" spans="1:26">
      <c r="A274" s="1205"/>
      <c r="B274" s="1205"/>
      <c r="C274" s="1205"/>
      <c r="D274" s="1205"/>
      <c r="E274" s="1205"/>
      <c r="F274" s="1205"/>
      <c r="G274" s="1205"/>
      <c r="H274" s="1205"/>
      <c r="I274" s="1205"/>
      <c r="J274" s="1205"/>
      <c r="K274" s="1205"/>
      <c r="L274" s="1205"/>
      <c r="M274" s="1205"/>
      <c r="N274" s="1205"/>
      <c r="O274" s="1205"/>
      <c r="P274" s="1205"/>
      <c r="Q274" s="1205"/>
      <c r="R274" s="1205"/>
      <c r="S274" s="1205"/>
      <c r="T274" s="1205"/>
      <c r="U274" s="1205"/>
      <c r="V274" s="1205"/>
      <c r="W274" s="1205"/>
      <c r="X274" s="1205"/>
      <c r="Y274" s="1205"/>
      <c r="Z274" s="1205"/>
    </row>
    <row r="275" spans="1:26">
      <c r="A275" s="1205"/>
      <c r="B275" s="1205"/>
      <c r="C275" s="1205"/>
      <c r="D275" s="1205"/>
      <c r="E275" s="1205"/>
      <c r="F275" s="1205"/>
      <c r="G275" s="1205"/>
      <c r="H275" s="1205"/>
      <c r="I275" s="1205"/>
      <c r="J275" s="1205"/>
      <c r="K275" s="1205"/>
      <c r="L275" s="1205"/>
      <c r="M275" s="1205"/>
      <c r="N275" s="1205"/>
      <c r="O275" s="1205"/>
      <c r="P275" s="1205"/>
      <c r="Q275" s="1205"/>
      <c r="R275" s="1205"/>
      <c r="S275" s="1205"/>
      <c r="T275" s="1205"/>
      <c r="U275" s="1205"/>
      <c r="V275" s="1205"/>
      <c r="W275" s="1205"/>
      <c r="X275" s="1205"/>
      <c r="Y275" s="1205"/>
      <c r="Z275" s="1205"/>
    </row>
    <row r="276" spans="1:26">
      <c r="A276" s="1205"/>
      <c r="B276" s="1205"/>
      <c r="C276" s="1205"/>
      <c r="D276" s="1205"/>
      <c r="E276" s="1205"/>
      <c r="F276" s="1205"/>
      <c r="G276" s="1205"/>
      <c r="H276" s="1205"/>
      <c r="I276" s="1205"/>
      <c r="J276" s="1205"/>
      <c r="K276" s="1205"/>
      <c r="L276" s="1205"/>
      <c r="M276" s="1205"/>
      <c r="N276" s="1205"/>
      <c r="O276" s="1205"/>
      <c r="P276" s="1205"/>
      <c r="Q276" s="1205"/>
      <c r="R276" s="1205"/>
      <c r="S276" s="1205"/>
      <c r="T276" s="1205"/>
      <c r="U276" s="1205"/>
      <c r="V276" s="1205"/>
      <c r="W276" s="1205"/>
      <c r="X276" s="1205"/>
      <c r="Y276" s="1205"/>
      <c r="Z276" s="1205"/>
    </row>
    <row r="277" spans="1:26">
      <c r="A277" s="1205"/>
      <c r="B277" s="1205"/>
      <c r="C277" s="1205"/>
      <c r="D277" s="1205"/>
      <c r="E277" s="1205"/>
      <c r="F277" s="1205"/>
      <c r="G277" s="1205"/>
      <c r="H277" s="1205"/>
      <c r="I277" s="1205"/>
      <c r="J277" s="1205"/>
      <c r="K277" s="1205"/>
      <c r="L277" s="1205"/>
      <c r="M277" s="1205"/>
      <c r="N277" s="1205"/>
      <c r="O277" s="1205"/>
      <c r="P277" s="1205"/>
      <c r="Q277" s="1205"/>
      <c r="R277" s="1205"/>
      <c r="S277" s="1205"/>
      <c r="T277" s="1205"/>
      <c r="U277" s="1205"/>
      <c r="V277" s="1205"/>
      <c r="W277" s="1205"/>
      <c r="X277" s="1205"/>
      <c r="Y277" s="1205"/>
      <c r="Z277" s="1205"/>
    </row>
    <row r="278" spans="1:26">
      <c r="A278" s="1205"/>
      <c r="B278" s="1205"/>
      <c r="C278" s="1205"/>
      <c r="D278" s="1205"/>
      <c r="E278" s="1205"/>
      <c r="F278" s="1205"/>
      <c r="G278" s="1205"/>
      <c r="H278" s="1205"/>
      <c r="I278" s="1205"/>
      <c r="J278" s="1205"/>
      <c r="K278" s="1205"/>
      <c r="L278" s="1205"/>
      <c r="M278" s="1205"/>
      <c r="N278" s="1205"/>
      <c r="O278" s="1205"/>
      <c r="P278" s="1205"/>
      <c r="Q278" s="1205"/>
      <c r="R278" s="1205"/>
      <c r="S278" s="1205"/>
      <c r="T278" s="1205"/>
      <c r="U278" s="1205"/>
      <c r="V278" s="1205"/>
      <c r="W278" s="1205"/>
      <c r="X278" s="1205"/>
      <c r="Y278" s="1205"/>
      <c r="Z278" s="1205"/>
    </row>
    <row r="279" spans="1:26">
      <c r="A279" s="1205"/>
      <c r="B279" s="1205"/>
      <c r="C279" s="1205"/>
      <c r="D279" s="1205"/>
      <c r="E279" s="1205"/>
      <c r="F279" s="1205"/>
      <c r="G279" s="1205"/>
      <c r="H279" s="1205"/>
      <c r="I279" s="1205"/>
      <c r="J279" s="1205"/>
      <c r="K279" s="1205"/>
      <c r="L279" s="1205"/>
      <c r="M279" s="1205"/>
      <c r="N279" s="1205"/>
      <c r="O279" s="1205"/>
      <c r="P279" s="1205"/>
      <c r="Q279" s="1205"/>
      <c r="R279" s="1205"/>
      <c r="S279" s="1205"/>
      <c r="T279" s="1205"/>
      <c r="U279" s="1205"/>
      <c r="V279" s="1205"/>
      <c r="W279" s="1205"/>
      <c r="X279" s="1205"/>
      <c r="Y279" s="1205"/>
      <c r="Z279" s="1205"/>
    </row>
    <row r="280" spans="1:26">
      <c r="A280" s="1205"/>
      <c r="B280" s="1205"/>
      <c r="C280" s="1205"/>
      <c r="D280" s="1205"/>
      <c r="E280" s="1205"/>
      <c r="F280" s="1205"/>
      <c r="G280" s="1205"/>
      <c r="H280" s="1205"/>
      <c r="I280" s="1205"/>
      <c r="J280" s="1205"/>
      <c r="K280" s="1205"/>
      <c r="L280" s="1205"/>
      <c r="M280" s="1205"/>
      <c r="N280" s="1205"/>
      <c r="O280" s="1205"/>
      <c r="P280" s="1205"/>
      <c r="Q280" s="1205"/>
      <c r="R280" s="1205"/>
      <c r="S280" s="1205"/>
      <c r="T280" s="1205"/>
      <c r="U280" s="1205"/>
      <c r="V280" s="1205"/>
      <c r="W280" s="1205"/>
      <c r="X280" s="1205"/>
      <c r="Y280" s="1205"/>
      <c r="Z280" s="1205"/>
    </row>
    <row r="281" spans="1:26">
      <c r="A281" s="1205"/>
      <c r="B281" s="1205"/>
      <c r="C281" s="1205"/>
      <c r="D281" s="1205"/>
      <c r="E281" s="1205"/>
      <c r="F281" s="1205"/>
      <c r="G281" s="1205"/>
      <c r="H281" s="1205"/>
      <c r="I281" s="1205"/>
      <c r="J281" s="1205"/>
      <c r="K281" s="1205"/>
      <c r="L281" s="1205"/>
      <c r="M281" s="1205"/>
      <c r="N281" s="1205"/>
      <c r="O281" s="1205"/>
      <c r="P281" s="1205"/>
      <c r="Q281" s="1205"/>
      <c r="R281" s="1205"/>
      <c r="S281" s="1205"/>
      <c r="T281" s="1205"/>
      <c r="U281" s="1205"/>
      <c r="V281" s="1205"/>
      <c r="W281" s="1205"/>
      <c r="X281" s="1205"/>
      <c r="Y281" s="1205"/>
      <c r="Z281" s="1205"/>
    </row>
    <row r="282" spans="1:26">
      <c r="A282" s="1205"/>
      <c r="B282" s="1205"/>
      <c r="C282" s="1205"/>
      <c r="D282" s="1205"/>
      <c r="E282" s="1205"/>
      <c r="F282" s="1205"/>
      <c r="G282" s="1205"/>
      <c r="H282" s="1205"/>
      <c r="I282" s="1205"/>
      <c r="J282" s="1205"/>
      <c r="K282" s="1205"/>
      <c r="L282" s="1205"/>
      <c r="M282" s="1205"/>
      <c r="N282" s="1205"/>
      <c r="O282" s="1205"/>
      <c r="P282" s="1205"/>
      <c r="Q282" s="1205"/>
      <c r="R282" s="1205"/>
      <c r="S282" s="1205"/>
      <c r="T282" s="1205"/>
      <c r="U282" s="1205"/>
      <c r="V282" s="1205"/>
      <c r="W282" s="1205"/>
      <c r="X282" s="1205"/>
      <c r="Y282" s="1205"/>
      <c r="Z282" s="1205"/>
    </row>
    <row r="283" spans="1:26">
      <c r="A283" s="1205"/>
      <c r="B283" s="1205"/>
      <c r="C283" s="1205"/>
      <c r="D283" s="1205"/>
      <c r="E283" s="1205"/>
      <c r="F283" s="1205"/>
      <c r="G283" s="1205"/>
      <c r="H283" s="1205"/>
      <c r="I283" s="1205"/>
      <c r="J283" s="1205"/>
      <c r="K283" s="1205"/>
      <c r="L283" s="1205"/>
      <c r="M283" s="1205"/>
      <c r="N283" s="1205"/>
      <c r="O283" s="1205"/>
      <c r="P283" s="1205"/>
      <c r="Q283" s="1205"/>
      <c r="R283" s="1205"/>
      <c r="S283" s="1205"/>
      <c r="T283" s="1205"/>
      <c r="U283" s="1205"/>
      <c r="V283" s="1205"/>
      <c r="W283" s="1205"/>
      <c r="X283" s="1205"/>
      <c r="Y283" s="1205"/>
      <c r="Z283" s="1205"/>
    </row>
    <row r="284" spans="1:26">
      <c r="A284" s="1205"/>
      <c r="B284" s="1205"/>
      <c r="C284" s="1205"/>
      <c r="D284" s="1205"/>
      <c r="E284" s="1205"/>
      <c r="F284" s="1205"/>
      <c r="G284" s="1205"/>
      <c r="H284" s="1205"/>
      <c r="I284" s="1205"/>
      <c r="J284" s="1205"/>
      <c r="K284" s="1205"/>
      <c r="L284" s="1205"/>
      <c r="M284" s="1205"/>
      <c r="N284" s="1205"/>
      <c r="O284" s="1205"/>
      <c r="P284" s="1205"/>
      <c r="Q284" s="1205"/>
      <c r="R284" s="1205"/>
      <c r="S284" s="1205"/>
      <c r="T284" s="1205"/>
      <c r="U284" s="1205"/>
      <c r="V284" s="1205"/>
      <c r="W284" s="1205"/>
      <c r="X284" s="1205"/>
      <c r="Y284" s="1205"/>
      <c r="Z284" s="1205"/>
    </row>
    <row r="285" spans="1:26">
      <c r="A285" s="1205"/>
      <c r="B285" s="1205"/>
      <c r="C285" s="1205"/>
      <c r="D285" s="1205"/>
      <c r="E285" s="1205"/>
      <c r="F285" s="1205"/>
      <c r="G285" s="1205"/>
      <c r="H285" s="1205"/>
      <c r="I285" s="1205"/>
      <c r="J285" s="1205"/>
      <c r="K285" s="1205"/>
      <c r="L285" s="1205"/>
      <c r="M285" s="1205"/>
      <c r="N285" s="1205"/>
      <c r="O285" s="1205"/>
      <c r="P285" s="1205"/>
      <c r="Q285" s="1205"/>
      <c r="R285" s="1205"/>
      <c r="S285" s="1205"/>
      <c r="T285" s="1205"/>
      <c r="U285" s="1205"/>
      <c r="V285" s="1205"/>
      <c r="W285" s="1205"/>
      <c r="X285" s="1205"/>
      <c r="Y285" s="1205"/>
      <c r="Z285" s="1205"/>
    </row>
    <row r="286" spans="1:26">
      <c r="A286" s="1205"/>
      <c r="B286" s="1205"/>
      <c r="C286" s="1205"/>
      <c r="D286" s="1205"/>
      <c r="E286" s="1205"/>
      <c r="F286" s="1205"/>
      <c r="G286" s="1205"/>
      <c r="H286" s="1205"/>
      <c r="I286" s="1205"/>
      <c r="J286" s="1205"/>
      <c r="K286" s="1205"/>
      <c r="L286" s="1205"/>
      <c r="M286" s="1205"/>
      <c r="N286" s="1205"/>
      <c r="O286" s="1205"/>
      <c r="P286" s="1205"/>
      <c r="Q286" s="1205"/>
      <c r="R286" s="1205"/>
      <c r="S286" s="1205"/>
      <c r="T286" s="1205"/>
      <c r="U286" s="1205"/>
      <c r="V286" s="1205"/>
      <c r="W286" s="1205"/>
      <c r="X286" s="1205"/>
      <c r="Y286" s="1205"/>
      <c r="Z286" s="1205"/>
    </row>
    <row r="287" spans="1:26">
      <c r="A287" s="1205"/>
      <c r="B287" s="1205"/>
      <c r="C287" s="1205"/>
      <c r="D287" s="1205"/>
      <c r="E287" s="1205"/>
      <c r="F287" s="1205"/>
      <c r="G287" s="1205"/>
      <c r="H287" s="1205"/>
      <c r="I287" s="1205"/>
      <c r="J287" s="1205"/>
      <c r="K287" s="1205"/>
      <c r="L287" s="1205"/>
      <c r="M287" s="1205"/>
      <c r="N287" s="1205"/>
      <c r="O287" s="1205"/>
      <c r="P287" s="1205"/>
      <c r="Q287" s="1205"/>
      <c r="R287" s="1205"/>
      <c r="S287" s="1205"/>
      <c r="T287" s="1205"/>
      <c r="U287" s="1205"/>
      <c r="V287" s="1205"/>
      <c r="W287" s="1205"/>
      <c r="X287" s="1205"/>
      <c r="Y287" s="1205"/>
      <c r="Z287" s="1205"/>
    </row>
    <row r="288" spans="1:26">
      <c r="A288" s="1205"/>
      <c r="B288" s="1205"/>
      <c r="C288" s="1205"/>
      <c r="D288" s="1205"/>
      <c r="E288" s="1205"/>
      <c r="F288" s="1205"/>
      <c r="G288" s="1205"/>
      <c r="H288" s="1205"/>
      <c r="I288" s="1205"/>
      <c r="J288" s="1205"/>
      <c r="K288" s="1205"/>
      <c r="L288" s="1205"/>
      <c r="M288" s="1205"/>
      <c r="N288" s="1205"/>
      <c r="O288" s="1205"/>
      <c r="P288" s="1205"/>
      <c r="Q288" s="1205"/>
      <c r="R288" s="1205"/>
      <c r="S288" s="1205"/>
      <c r="T288" s="1205"/>
      <c r="U288" s="1205"/>
      <c r="V288" s="1205"/>
      <c r="W288" s="1205"/>
      <c r="X288" s="1205"/>
      <c r="Y288" s="1205"/>
      <c r="Z288" s="1205"/>
    </row>
    <row r="289" spans="1:26">
      <c r="A289" s="1205"/>
      <c r="B289" s="1205"/>
      <c r="C289" s="1205"/>
      <c r="D289" s="1205"/>
      <c r="E289" s="1205"/>
      <c r="F289" s="1205"/>
      <c r="G289" s="1205"/>
      <c r="H289" s="1205"/>
      <c r="I289" s="1205"/>
      <c r="J289" s="1205"/>
      <c r="K289" s="1205"/>
      <c r="L289" s="1205"/>
      <c r="M289" s="1205"/>
      <c r="N289" s="1205"/>
      <c r="O289" s="1205"/>
      <c r="P289" s="1205"/>
      <c r="Q289" s="1205"/>
      <c r="R289" s="1205"/>
      <c r="S289" s="1205"/>
      <c r="T289" s="1205"/>
      <c r="U289" s="1205"/>
      <c r="V289" s="1205"/>
      <c r="W289" s="1205"/>
      <c r="X289" s="1205"/>
      <c r="Y289" s="1205"/>
      <c r="Z289" s="1205"/>
    </row>
    <row r="290" spans="1:26">
      <c r="A290" s="1205"/>
      <c r="B290" s="1205"/>
      <c r="C290" s="1205"/>
      <c r="D290" s="1205"/>
      <c r="E290" s="1205"/>
      <c r="F290" s="1205"/>
      <c r="G290" s="1205"/>
      <c r="H290" s="1205"/>
      <c r="I290" s="1205"/>
      <c r="J290" s="1205"/>
      <c r="K290" s="1205"/>
      <c r="L290" s="1205"/>
      <c r="M290" s="1205"/>
      <c r="N290" s="1205"/>
      <c r="O290" s="1205"/>
      <c r="P290" s="1205"/>
      <c r="Q290" s="1205"/>
      <c r="R290" s="1205"/>
      <c r="S290" s="1205"/>
      <c r="T290" s="1205"/>
      <c r="U290" s="1205"/>
      <c r="V290" s="1205"/>
      <c r="W290" s="1205"/>
      <c r="X290" s="1205"/>
      <c r="Y290" s="1205"/>
      <c r="Z290" s="1205"/>
    </row>
    <row r="291" spans="1:26">
      <c r="A291" s="1205"/>
      <c r="B291" s="1205"/>
      <c r="C291" s="1205"/>
      <c r="D291" s="1205"/>
      <c r="E291" s="1205"/>
      <c r="F291" s="1205"/>
      <c r="G291" s="1205"/>
      <c r="H291" s="1205"/>
      <c r="I291" s="1205"/>
      <c r="J291" s="1205"/>
      <c r="K291" s="1205"/>
      <c r="L291" s="1205"/>
      <c r="M291" s="1205"/>
      <c r="N291" s="1205"/>
      <c r="O291" s="1205"/>
      <c r="P291" s="1205"/>
      <c r="Q291" s="1205"/>
      <c r="R291" s="1205"/>
      <c r="S291" s="1205"/>
      <c r="T291" s="1205"/>
      <c r="U291" s="1205"/>
      <c r="V291" s="1205"/>
      <c r="W291" s="1205"/>
      <c r="X291" s="1205"/>
      <c r="Y291" s="1205"/>
      <c r="Z291" s="1205"/>
    </row>
    <row r="292" spans="1:26">
      <c r="A292" s="1205"/>
      <c r="B292" s="1205"/>
      <c r="C292" s="1205"/>
      <c r="D292" s="1205"/>
      <c r="E292" s="1205"/>
      <c r="F292" s="1205"/>
      <c r="G292" s="1205"/>
      <c r="H292" s="1205"/>
      <c r="I292" s="1205"/>
      <c r="J292" s="1205"/>
      <c r="K292" s="1205"/>
      <c r="L292" s="1205"/>
      <c r="M292" s="1205"/>
      <c r="N292" s="1205"/>
      <c r="O292" s="1205"/>
      <c r="P292" s="1205"/>
      <c r="Q292" s="1205"/>
      <c r="R292" s="1205"/>
      <c r="S292" s="1205"/>
      <c r="T292" s="1205"/>
      <c r="U292" s="1205"/>
      <c r="V292" s="1205"/>
      <c r="W292" s="1205"/>
      <c r="X292" s="1205"/>
      <c r="Y292" s="1205"/>
      <c r="Z292" s="1205"/>
    </row>
    <row r="293" spans="1:26">
      <c r="A293" s="1205"/>
      <c r="B293" s="1205"/>
      <c r="C293" s="1205"/>
      <c r="D293" s="1205"/>
      <c r="E293" s="1205"/>
      <c r="F293" s="1205"/>
      <c r="G293" s="1205"/>
      <c r="H293" s="1205"/>
      <c r="I293" s="1205"/>
      <c r="J293" s="1205"/>
      <c r="K293" s="1205"/>
      <c r="L293" s="1205"/>
      <c r="M293" s="1205"/>
      <c r="N293" s="1205"/>
      <c r="O293" s="1205"/>
      <c r="P293" s="1205"/>
      <c r="Q293" s="1205"/>
      <c r="R293" s="1205"/>
      <c r="S293" s="1205"/>
      <c r="T293" s="1205"/>
      <c r="U293" s="1205"/>
      <c r="V293" s="1205"/>
      <c r="W293" s="1205"/>
      <c r="X293" s="1205"/>
      <c r="Y293" s="1205"/>
      <c r="Z293" s="1205"/>
    </row>
    <row r="294" spans="1:26">
      <c r="A294" s="1205"/>
      <c r="B294" s="1205"/>
      <c r="C294" s="1205"/>
      <c r="D294" s="1205"/>
      <c r="E294" s="1205"/>
      <c r="F294" s="1205"/>
      <c r="G294" s="1205"/>
      <c r="H294" s="1205"/>
      <c r="I294" s="1205"/>
      <c r="J294" s="1205"/>
      <c r="K294" s="1205"/>
      <c r="L294" s="1205"/>
      <c r="M294" s="1205"/>
      <c r="N294" s="1205"/>
      <c r="O294" s="1205"/>
      <c r="P294" s="1205"/>
      <c r="Q294" s="1205"/>
      <c r="R294" s="1205"/>
      <c r="S294" s="1205"/>
      <c r="T294" s="1205"/>
      <c r="U294" s="1205"/>
      <c r="V294" s="1205"/>
      <c r="W294" s="1205"/>
      <c r="X294" s="1205"/>
      <c r="Y294" s="1205"/>
      <c r="Z294" s="1205"/>
    </row>
    <row r="295" spans="1:26">
      <c r="A295" s="1205"/>
      <c r="B295" s="1205"/>
      <c r="C295" s="1205"/>
      <c r="D295" s="1205"/>
      <c r="E295" s="1205"/>
      <c r="F295" s="1205"/>
      <c r="G295" s="1205"/>
      <c r="H295" s="1205"/>
      <c r="I295" s="1205"/>
      <c r="J295" s="1205"/>
      <c r="K295" s="1205"/>
      <c r="L295" s="1205"/>
      <c r="M295" s="1205"/>
      <c r="N295" s="1205"/>
      <c r="O295" s="1205"/>
      <c r="P295" s="1205"/>
      <c r="Q295" s="1205"/>
      <c r="R295" s="1205"/>
      <c r="S295" s="1205"/>
      <c r="T295" s="1205"/>
      <c r="U295" s="1205"/>
      <c r="V295" s="1205"/>
      <c r="W295" s="1205"/>
      <c r="X295" s="1205"/>
      <c r="Y295" s="1205"/>
      <c r="Z295" s="1205"/>
    </row>
    <row r="296" spans="1:26">
      <c r="A296" s="1205"/>
      <c r="B296" s="1205"/>
      <c r="C296" s="1205"/>
      <c r="D296" s="1205"/>
      <c r="E296" s="1205"/>
      <c r="F296" s="1205"/>
      <c r="G296" s="1205"/>
      <c r="H296" s="1205"/>
      <c r="I296" s="1205"/>
      <c r="J296" s="1205"/>
      <c r="K296" s="1205"/>
      <c r="L296" s="1205"/>
      <c r="M296" s="1205"/>
      <c r="N296" s="1205"/>
      <c r="O296" s="1205"/>
      <c r="P296" s="1205"/>
      <c r="Q296" s="1205"/>
      <c r="R296" s="1205"/>
      <c r="S296" s="1205"/>
      <c r="T296" s="1205"/>
      <c r="U296" s="1205"/>
      <c r="V296" s="1205"/>
      <c r="W296" s="1205"/>
      <c r="X296" s="1205"/>
      <c r="Y296" s="1205"/>
      <c r="Z296" s="1205"/>
    </row>
    <row r="297" spans="1:26">
      <c r="A297" s="1205"/>
      <c r="B297" s="1205"/>
      <c r="C297" s="1205"/>
      <c r="D297" s="1205"/>
      <c r="E297" s="1205"/>
      <c r="F297" s="1205"/>
      <c r="G297" s="1205"/>
      <c r="H297" s="1205"/>
      <c r="I297" s="1205"/>
      <c r="J297" s="1205"/>
      <c r="K297" s="1205"/>
      <c r="L297" s="1205"/>
      <c r="M297" s="1205"/>
      <c r="N297" s="1205"/>
      <c r="O297" s="1205"/>
      <c r="P297" s="1205"/>
      <c r="Q297" s="1205"/>
      <c r="R297" s="1205"/>
      <c r="S297" s="1205"/>
      <c r="T297" s="1205"/>
      <c r="U297" s="1205"/>
      <c r="V297" s="1205"/>
      <c r="W297" s="1205"/>
      <c r="X297" s="1205"/>
      <c r="Y297" s="1205"/>
      <c r="Z297" s="1205"/>
    </row>
    <row r="298" spans="1:26">
      <c r="A298" s="1205"/>
      <c r="B298" s="1205"/>
      <c r="C298" s="1205"/>
      <c r="D298" s="1205"/>
      <c r="E298" s="1205"/>
      <c r="F298" s="1205"/>
      <c r="G298" s="1205"/>
      <c r="H298" s="1205"/>
      <c r="I298" s="1205"/>
      <c r="J298" s="1205"/>
      <c r="K298" s="1205"/>
      <c r="L298" s="1205"/>
      <c r="M298" s="1205"/>
      <c r="N298" s="1205"/>
      <c r="O298" s="1205"/>
      <c r="P298" s="1205"/>
      <c r="Q298" s="1205"/>
      <c r="R298" s="1205"/>
      <c r="S298" s="1205"/>
      <c r="T298" s="1205"/>
      <c r="U298" s="1205"/>
      <c r="V298" s="1205"/>
      <c r="W298" s="1205"/>
      <c r="X298" s="1205"/>
      <c r="Y298" s="1205"/>
      <c r="Z298" s="1205"/>
    </row>
    <row r="299" spans="1:26">
      <c r="A299" s="1205"/>
      <c r="B299" s="1205"/>
      <c r="C299" s="1205"/>
      <c r="D299" s="1205"/>
      <c r="E299" s="1205"/>
      <c r="F299" s="1205"/>
      <c r="G299" s="1205"/>
      <c r="H299" s="1205"/>
      <c r="I299" s="1205"/>
      <c r="J299" s="1205"/>
      <c r="K299" s="1205"/>
      <c r="L299" s="1205"/>
      <c r="M299" s="1205"/>
      <c r="N299" s="1205"/>
      <c r="O299" s="1205"/>
      <c r="P299" s="1205"/>
      <c r="Q299" s="1205"/>
      <c r="R299" s="1205"/>
      <c r="S299" s="1205"/>
      <c r="T299" s="1205"/>
      <c r="U299" s="1205"/>
      <c r="V299" s="1205"/>
      <c r="W299" s="1205"/>
      <c r="X299" s="1205"/>
      <c r="Y299" s="1205"/>
      <c r="Z299" s="1205"/>
    </row>
    <row r="300" spans="1:26">
      <c r="A300" s="1205"/>
      <c r="B300" s="1205"/>
      <c r="C300" s="1205"/>
      <c r="D300" s="1205"/>
      <c r="E300" s="1205"/>
      <c r="F300" s="1205"/>
      <c r="G300" s="1205"/>
      <c r="H300" s="1205"/>
      <c r="I300" s="1205"/>
      <c r="J300" s="1205"/>
      <c r="K300" s="1205"/>
      <c r="L300" s="1205"/>
      <c r="M300" s="1205"/>
      <c r="N300" s="1205"/>
      <c r="O300" s="1205"/>
      <c r="P300" s="1205"/>
      <c r="Q300" s="1205"/>
      <c r="R300" s="1205"/>
      <c r="S300" s="1205"/>
      <c r="T300" s="1205"/>
      <c r="U300" s="1205"/>
      <c r="V300" s="1205"/>
      <c r="W300" s="1205"/>
      <c r="X300" s="1205"/>
      <c r="Y300" s="1205"/>
      <c r="Z300" s="1205"/>
    </row>
    <row r="301" spans="1:26">
      <c r="A301" s="1205"/>
      <c r="B301" s="1205"/>
      <c r="C301" s="1205"/>
      <c r="D301" s="1205"/>
      <c r="E301" s="1205"/>
      <c r="F301" s="1205"/>
      <c r="G301" s="1205"/>
      <c r="H301" s="1205"/>
      <c r="I301" s="1205"/>
      <c r="J301" s="1205"/>
      <c r="K301" s="1205"/>
      <c r="L301" s="1205"/>
      <c r="M301" s="1205"/>
      <c r="N301" s="1205"/>
      <c r="O301" s="1205"/>
      <c r="P301" s="1205"/>
      <c r="Q301" s="1205"/>
      <c r="R301" s="1205"/>
      <c r="S301" s="1205"/>
      <c r="T301" s="1205"/>
      <c r="U301" s="1205"/>
      <c r="V301" s="1205"/>
      <c r="W301" s="1205"/>
      <c r="X301" s="1205"/>
      <c r="Y301" s="1205"/>
      <c r="Z301" s="1205"/>
    </row>
    <row r="302" spans="1:26">
      <c r="A302" s="1205"/>
      <c r="B302" s="1205"/>
      <c r="C302" s="1205"/>
      <c r="D302" s="1205"/>
      <c r="E302" s="1205"/>
      <c r="F302" s="1205"/>
      <c r="G302" s="1205"/>
      <c r="H302" s="1205"/>
      <c r="I302" s="1205"/>
      <c r="J302" s="1205"/>
      <c r="K302" s="1205"/>
      <c r="L302" s="1205"/>
      <c r="M302" s="1205"/>
      <c r="N302" s="1205"/>
      <c r="O302" s="1205"/>
      <c r="P302" s="1205"/>
      <c r="Q302" s="1205"/>
      <c r="R302" s="1205"/>
      <c r="S302" s="1205"/>
      <c r="T302" s="1205"/>
      <c r="U302" s="1205"/>
      <c r="V302" s="1205"/>
      <c r="W302" s="1205"/>
      <c r="X302" s="1205"/>
      <c r="Y302" s="1205"/>
      <c r="Z302" s="1205"/>
    </row>
    <row r="303" spans="1:26">
      <c r="A303" s="1205"/>
      <c r="B303" s="1205"/>
      <c r="C303" s="1205"/>
      <c r="D303" s="1205"/>
      <c r="E303" s="1205"/>
      <c r="F303" s="1205"/>
      <c r="G303" s="1205"/>
      <c r="H303" s="1205"/>
      <c r="I303" s="1205"/>
      <c r="J303" s="1205"/>
      <c r="K303" s="1205"/>
      <c r="L303" s="1205"/>
      <c r="M303" s="1205"/>
      <c r="N303" s="1205"/>
      <c r="O303" s="1205"/>
      <c r="P303" s="1205"/>
      <c r="Q303" s="1205"/>
      <c r="R303" s="1205"/>
      <c r="S303" s="1205"/>
      <c r="T303" s="1205"/>
      <c r="U303" s="1205"/>
      <c r="V303" s="1205"/>
      <c r="W303" s="1205"/>
      <c r="X303" s="1205"/>
      <c r="Y303" s="1205"/>
      <c r="Z303" s="1205"/>
    </row>
    <row r="304" spans="1:26">
      <c r="A304" s="1205"/>
      <c r="B304" s="1205"/>
      <c r="C304" s="1205"/>
      <c r="D304" s="1205"/>
      <c r="E304" s="1205"/>
      <c r="F304" s="1205"/>
      <c r="G304" s="1205"/>
      <c r="H304" s="1205"/>
      <c r="I304" s="1205"/>
      <c r="J304" s="1205"/>
      <c r="K304" s="1205"/>
      <c r="L304" s="1205"/>
      <c r="M304" s="1205"/>
      <c r="N304" s="1205"/>
      <c r="O304" s="1205"/>
      <c r="P304" s="1205"/>
      <c r="Q304" s="1205"/>
      <c r="R304" s="1205"/>
      <c r="S304" s="1205"/>
      <c r="T304" s="1205"/>
      <c r="U304" s="1205"/>
      <c r="V304" s="1205"/>
      <c r="W304" s="1205"/>
      <c r="X304" s="1205"/>
      <c r="Y304" s="1205"/>
      <c r="Z304" s="1205"/>
    </row>
    <row r="305" spans="1:26">
      <c r="A305" s="1205"/>
      <c r="B305" s="1205"/>
      <c r="C305" s="1205"/>
      <c r="D305" s="1205"/>
      <c r="E305" s="1205"/>
      <c r="F305" s="1205"/>
      <c r="G305" s="1205"/>
      <c r="H305" s="1205"/>
      <c r="I305" s="1205"/>
      <c r="J305" s="1205"/>
      <c r="K305" s="1205"/>
      <c r="L305" s="1205"/>
      <c r="M305" s="1205"/>
      <c r="N305" s="1205"/>
      <c r="O305" s="1205"/>
      <c r="P305" s="1205"/>
      <c r="Q305" s="1205"/>
      <c r="R305" s="1205"/>
      <c r="S305" s="1205"/>
      <c r="T305" s="1205"/>
      <c r="U305" s="1205"/>
      <c r="V305" s="1205"/>
      <c r="W305" s="1205"/>
      <c r="X305" s="1205"/>
      <c r="Y305" s="1205"/>
      <c r="Z305" s="1205"/>
    </row>
    <row r="306" spans="1:26">
      <c r="A306" s="1205"/>
      <c r="B306" s="1205"/>
      <c r="C306" s="1205"/>
      <c r="D306" s="1205"/>
      <c r="E306" s="1205"/>
      <c r="F306" s="1205"/>
      <c r="G306" s="1205"/>
      <c r="H306" s="1205"/>
      <c r="I306" s="1205"/>
      <c r="J306" s="1205"/>
      <c r="K306" s="1205"/>
      <c r="L306" s="1205"/>
      <c r="M306" s="1205"/>
      <c r="N306" s="1205"/>
      <c r="O306" s="1205"/>
      <c r="P306" s="1205"/>
      <c r="Q306" s="1205"/>
      <c r="R306" s="1205"/>
      <c r="S306" s="1205"/>
      <c r="T306" s="1205"/>
      <c r="U306" s="1205"/>
      <c r="V306" s="1205"/>
      <c r="W306" s="1205"/>
      <c r="X306" s="1205"/>
      <c r="Y306" s="1205"/>
      <c r="Z306" s="1205"/>
    </row>
    <row r="307" spans="1:26">
      <c r="A307" s="1205"/>
      <c r="B307" s="1205"/>
      <c r="C307" s="1205"/>
      <c r="D307" s="1205"/>
      <c r="E307" s="1205"/>
      <c r="F307" s="1205"/>
      <c r="G307" s="1205"/>
      <c r="H307" s="1205"/>
      <c r="I307" s="1205"/>
      <c r="J307" s="1205"/>
      <c r="K307" s="1205"/>
      <c r="L307" s="1205"/>
      <c r="M307" s="1205"/>
      <c r="N307" s="1205"/>
      <c r="O307" s="1205"/>
      <c r="P307" s="1205"/>
      <c r="Q307" s="1205"/>
      <c r="R307" s="1205"/>
      <c r="S307" s="1205"/>
      <c r="T307" s="1205"/>
      <c r="U307" s="1205"/>
      <c r="V307" s="1205"/>
      <c r="W307" s="1205"/>
      <c r="X307" s="1205"/>
      <c r="Y307" s="1205"/>
      <c r="Z307" s="1205"/>
    </row>
    <row r="308" spans="1:26">
      <c r="A308" s="1205"/>
      <c r="B308" s="1205"/>
      <c r="C308" s="1205"/>
      <c r="D308" s="1205"/>
      <c r="E308" s="1205"/>
      <c r="F308" s="1205"/>
      <c r="G308" s="1205"/>
      <c r="H308" s="1205"/>
      <c r="I308" s="1205"/>
      <c r="J308" s="1205"/>
      <c r="K308" s="1205"/>
      <c r="L308" s="1205"/>
      <c r="M308" s="1205"/>
      <c r="N308" s="1205"/>
      <c r="O308" s="1205"/>
      <c r="P308" s="1205"/>
      <c r="Q308" s="1205"/>
      <c r="R308" s="1205"/>
      <c r="S308" s="1205"/>
      <c r="T308" s="1205"/>
      <c r="U308" s="1205"/>
      <c r="V308" s="1205"/>
      <c r="W308" s="1205"/>
      <c r="X308" s="1205"/>
      <c r="Y308" s="1205"/>
      <c r="Z308" s="1205"/>
    </row>
    <row r="309" spans="1:26">
      <c r="A309" s="1205"/>
      <c r="B309" s="1205"/>
      <c r="C309" s="1205"/>
      <c r="D309" s="1205"/>
      <c r="E309" s="1205"/>
      <c r="F309" s="1205"/>
      <c r="G309" s="1205"/>
      <c r="H309" s="1205"/>
      <c r="I309" s="1205"/>
      <c r="J309" s="1205"/>
      <c r="K309" s="1205"/>
      <c r="L309" s="1205"/>
      <c r="M309" s="1205"/>
      <c r="N309" s="1205"/>
      <c r="O309" s="1205"/>
      <c r="P309" s="1205"/>
      <c r="Q309" s="1205"/>
      <c r="R309" s="1205"/>
      <c r="S309" s="1205"/>
      <c r="T309" s="1205"/>
      <c r="U309" s="1205"/>
      <c r="V309" s="1205"/>
      <c r="W309" s="1205"/>
      <c r="X309" s="1205"/>
      <c r="Y309" s="1205"/>
      <c r="Z309" s="1205"/>
    </row>
    <row r="310" spans="1:26">
      <c r="A310" s="1205"/>
      <c r="B310" s="1205"/>
      <c r="C310" s="1205"/>
      <c r="D310" s="1205"/>
      <c r="E310" s="1205"/>
      <c r="F310" s="1205"/>
      <c r="G310" s="1205"/>
      <c r="H310" s="1205"/>
      <c r="I310" s="1205"/>
      <c r="J310" s="1205"/>
      <c r="K310" s="1205"/>
      <c r="L310" s="1205"/>
      <c r="M310" s="1205"/>
      <c r="N310" s="1205"/>
      <c r="O310" s="1205"/>
      <c r="P310" s="1205"/>
      <c r="Q310" s="1205"/>
      <c r="R310" s="1205"/>
      <c r="S310" s="1205"/>
      <c r="T310" s="1205"/>
      <c r="U310" s="1205"/>
      <c r="V310" s="1205"/>
      <c r="W310" s="1205"/>
      <c r="X310" s="1205"/>
      <c r="Y310" s="1205"/>
      <c r="Z310" s="1205"/>
    </row>
    <row r="311" spans="1:26">
      <c r="A311" s="1205"/>
      <c r="B311" s="1205"/>
      <c r="C311" s="1205"/>
      <c r="D311" s="1205"/>
      <c r="E311" s="1205"/>
      <c r="F311" s="1205"/>
      <c r="G311" s="1205"/>
      <c r="H311" s="1205"/>
      <c r="I311" s="1205"/>
      <c r="J311" s="1205"/>
      <c r="K311" s="1205"/>
      <c r="L311" s="1205"/>
      <c r="M311" s="1205"/>
      <c r="N311" s="1205"/>
      <c r="O311" s="1205"/>
      <c r="P311" s="1205"/>
      <c r="Q311" s="1205"/>
      <c r="R311" s="1205"/>
      <c r="S311" s="1205"/>
      <c r="T311" s="1205"/>
      <c r="U311" s="1205"/>
      <c r="V311" s="1205"/>
      <c r="W311" s="1205"/>
      <c r="X311" s="1205"/>
      <c r="Y311" s="1205"/>
      <c r="Z311" s="1205"/>
    </row>
    <row r="312" spans="1:26">
      <c r="A312" s="1205"/>
      <c r="B312" s="1205"/>
      <c r="C312" s="1205"/>
      <c r="D312" s="1205"/>
      <c r="E312" s="1205"/>
      <c r="F312" s="1205"/>
      <c r="G312" s="1205"/>
      <c r="H312" s="1205"/>
      <c r="I312" s="1205"/>
      <c r="J312" s="1205"/>
      <c r="K312" s="1205"/>
      <c r="L312" s="1205"/>
      <c r="M312" s="1205"/>
      <c r="N312" s="1205"/>
      <c r="O312" s="1205"/>
      <c r="P312" s="1205"/>
      <c r="Q312" s="1205"/>
      <c r="R312" s="1205"/>
      <c r="S312" s="1205"/>
      <c r="T312" s="1205"/>
      <c r="U312" s="1205"/>
      <c r="V312" s="1205"/>
      <c r="W312" s="1205"/>
      <c r="X312" s="1205"/>
      <c r="Y312" s="1205"/>
      <c r="Z312" s="1205"/>
    </row>
    <row r="313" spans="1:26">
      <c r="A313" s="1205"/>
      <c r="B313" s="1205"/>
      <c r="C313" s="1205"/>
      <c r="D313" s="1205"/>
      <c r="E313" s="1205"/>
      <c r="F313" s="1205"/>
      <c r="G313" s="1205"/>
      <c r="H313" s="1205"/>
      <c r="I313" s="1205"/>
      <c r="J313" s="1205"/>
      <c r="K313" s="1205"/>
      <c r="L313" s="1205"/>
      <c r="M313" s="1205"/>
      <c r="N313" s="1205"/>
      <c r="O313" s="1205"/>
      <c r="P313" s="1205"/>
      <c r="Q313" s="1205"/>
      <c r="R313" s="1205"/>
      <c r="S313" s="1205"/>
      <c r="T313" s="1205"/>
      <c r="U313" s="1205"/>
      <c r="V313" s="1205"/>
      <c r="W313" s="1205"/>
      <c r="X313" s="1205"/>
      <c r="Y313" s="1205"/>
      <c r="Z313" s="1205"/>
    </row>
    <row r="314" spans="1:26">
      <c r="A314" s="1205"/>
      <c r="B314" s="1205"/>
      <c r="C314" s="1205"/>
      <c r="D314" s="1205"/>
      <c r="E314" s="1205"/>
      <c r="F314" s="1205"/>
      <c r="G314" s="1205"/>
      <c r="H314" s="1205"/>
      <c r="I314" s="1205"/>
      <c r="J314" s="1205"/>
      <c r="K314" s="1205"/>
      <c r="L314" s="1205"/>
      <c r="M314" s="1205"/>
      <c r="N314" s="1205"/>
      <c r="O314" s="1205"/>
      <c r="P314" s="1205"/>
      <c r="Q314" s="1205"/>
      <c r="R314" s="1205"/>
      <c r="S314" s="1205"/>
      <c r="T314" s="1205"/>
      <c r="U314" s="1205"/>
      <c r="V314" s="1205"/>
      <c r="W314" s="1205"/>
      <c r="X314" s="1205"/>
      <c r="Y314" s="1205"/>
      <c r="Z314" s="1205"/>
    </row>
    <row r="315" spans="1:26">
      <c r="A315" s="1205"/>
      <c r="B315" s="1205"/>
      <c r="C315" s="1205"/>
      <c r="D315" s="1205"/>
      <c r="E315" s="1205"/>
      <c r="F315" s="1205"/>
      <c r="G315" s="1205"/>
      <c r="H315" s="1205"/>
      <c r="I315" s="1205"/>
      <c r="J315" s="1205"/>
      <c r="K315" s="1205"/>
      <c r="L315" s="1205"/>
      <c r="M315" s="1205"/>
      <c r="N315" s="1205"/>
      <c r="O315" s="1205"/>
      <c r="P315" s="1205"/>
      <c r="Q315" s="1205"/>
      <c r="R315" s="1205"/>
      <c r="S315" s="1205"/>
      <c r="T315" s="1205"/>
      <c r="U315" s="1205"/>
      <c r="V315" s="1205"/>
      <c r="W315" s="1205"/>
      <c r="X315" s="1205"/>
      <c r="Y315" s="1205"/>
      <c r="Z315" s="1205"/>
    </row>
    <row r="316" spans="1:26">
      <c r="A316" s="1205"/>
      <c r="B316" s="1205"/>
      <c r="C316" s="1205"/>
      <c r="D316" s="1205"/>
      <c r="E316" s="1205"/>
      <c r="F316" s="1205"/>
      <c r="G316" s="1205"/>
      <c r="H316" s="1205"/>
      <c r="I316" s="1205"/>
      <c r="J316" s="1205"/>
      <c r="K316" s="1205"/>
      <c r="L316" s="1205"/>
      <c r="M316" s="1205"/>
      <c r="N316" s="1205"/>
      <c r="O316" s="1205"/>
      <c r="P316" s="1205"/>
      <c r="Q316" s="1205"/>
      <c r="R316" s="1205"/>
      <c r="S316" s="1205"/>
      <c r="T316" s="1205"/>
      <c r="U316" s="1205"/>
      <c r="V316" s="1205"/>
      <c r="W316" s="1205"/>
      <c r="X316" s="1205"/>
      <c r="Y316" s="1205"/>
      <c r="Z316" s="1205"/>
    </row>
    <row r="317" spans="1:26">
      <c r="A317" s="1205"/>
      <c r="B317" s="1205"/>
      <c r="C317" s="1205"/>
      <c r="D317" s="1205"/>
      <c r="E317" s="1205"/>
      <c r="F317" s="1205"/>
      <c r="G317" s="1205"/>
      <c r="H317" s="1205"/>
      <c r="I317" s="1205"/>
      <c r="J317" s="1205"/>
      <c r="K317" s="1205"/>
      <c r="L317" s="1205"/>
      <c r="M317" s="1205"/>
      <c r="N317" s="1205"/>
      <c r="O317" s="1205"/>
      <c r="P317" s="1205"/>
      <c r="Q317" s="1205"/>
      <c r="R317" s="1205"/>
      <c r="S317" s="1205"/>
      <c r="T317" s="1205"/>
      <c r="U317" s="1205"/>
      <c r="V317" s="1205"/>
      <c r="W317" s="1205"/>
      <c r="X317" s="1205"/>
      <c r="Y317" s="1205"/>
      <c r="Z317" s="1205"/>
    </row>
    <row r="318" spans="1:26">
      <c r="A318" s="1205"/>
      <c r="B318" s="1205"/>
      <c r="C318" s="1205"/>
      <c r="D318" s="1205"/>
      <c r="E318" s="1205"/>
      <c r="F318" s="1205"/>
      <c r="G318" s="1205"/>
      <c r="H318" s="1205"/>
      <c r="I318" s="1205"/>
      <c r="J318" s="1205"/>
      <c r="K318" s="1205"/>
      <c r="L318" s="1205"/>
      <c r="M318" s="1205"/>
      <c r="N318" s="1205"/>
      <c r="O318" s="1205"/>
      <c r="P318" s="1205"/>
      <c r="Q318" s="1205"/>
      <c r="R318" s="1205"/>
      <c r="S318" s="1205"/>
      <c r="T318" s="1205"/>
      <c r="U318" s="1205"/>
      <c r="V318" s="1205"/>
      <c r="W318" s="1205"/>
      <c r="X318" s="1205"/>
      <c r="Y318" s="1205"/>
      <c r="Z318" s="1205"/>
    </row>
    <row r="319" spans="1:26">
      <c r="A319" s="1205"/>
      <c r="B319" s="1205"/>
      <c r="C319" s="1205"/>
      <c r="D319" s="1205"/>
      <c r="E319" s="1205"/>
      <c r="F319" s="1205"/>
      <c r="G319" s="1205"/>
      <c r="H319" s="1205"/>
      <c r="I319" s="1205"/>
      <c r="J319" s="1205"/>
      <c r="K319" s="1205"/>
      <c r="L319" s="1205"/>
      <c r="M319" s="1205"/>
      <c r="N319" s="1205"/>
      <c r="O319" s="1205"/>
      <c r="P319" s="1205"/>
      <c r="Q319" s="1205"/>
      <c r="R319" s="1205"/>
      <c r="S319" s="1205"/>
      <c r="T319" s="1205"/>
      <c r="U319" s="1205"/>
      <c r="V319" s="1205"/>
      <c r="W319" s="1205"/>
      <c r="X319" s="1205"/>
      <c r="Y319" s="1205"/>
      <c r="Z319" s="1205"/>
    </row>
    <row r="320" spans="1:26">
      <c r="A320" s="1205"/>
      <c r="B320" s="1205"/>
      <c r="C320" s="1205"/>
      <c r="D320" s="1205"/>
      <c r="E320" s="1205"/>
      <c r="F320" s="1205"/>
      <c r="G320" s="1205"/>
      <c r="H320" s="1205"/>
      <c r="I320" s="1205"/>
      <c r="J320" s="1205"/>
      <c r="K320" s="1205"/>
      <c r="L320" s="1205"/>
      <c r="M320" s="1205"/>
      <c r="N320" s="1205"/>
      <c r="O320" s="1205"/>
      <c r="P320" s="1205"/>
      <c r="Q320" s="1205"/>
      <c r="R320" s="1205"/>
      <c r="S320" s="1205"/>
      <c r="T320" s="1205"/>
      <c r="U320" s="1205"/>
      <c r="V320" s="1205"/>
      <c r="W320" s="1205"/>
      <c r="X320" s="1205"/>
      <c r="Y320" s="1205"/>
      <c r="Z320" s="1205"/>
    </row>
    <row r="321" spans="1:26">
      <c r="A321" s="1205"/>
      <c r="B321" s="1205"/>
      <c r="C321" s="1205"/>
      <c r="D321" s="1205"/>
      <c r="E321" s="1205"/>
      <c r="F321" s="1205"/>
      <c r="G321" s="1205"/>
      <c r="H321" s="1205"/>
      <c r="I321" s="1205"/>
      <c r="J321" s="1205"/>
      <c r="K321" s="1205"/>
      <c r="L321" s="1205"/>
      <c r="M321" s="1205"/>
      <c r="N321" s="1205"/>
      <c r="O321" s="1205"/>
      <c r="P321" s="1205"/>
      <c r="Q321" s="1205"/>
      <c r="R321" s="1205"/>
      <c r="S321" s="1205"/>
      <c r="T321" s="1205"/>
      <c r="U321" s="1205"/>
      <c r="V321" s="1205"/>
      <c r="W321" s="1205"/>
      <c r="X321" s="1205"/>
      <c r="Y321" s="1205"/>
      <c r="Z321" s="1205"/>
    </row>
    <row r="322" spans="1:26">
      <c r="A322" s="1205"/>
      <c r="B322" s="1205"/>
      <c r="C322" s="1205"/>
      <c r="D322" s="1205"/>
      <c r="E322" s="1205"/>
      <c r="F322" s="1205"/>
      <c r="G322" s="1205"/>
      <c r="H322" s="1205"/>
      <c r="I322" s="1205"/>
      <c r="J322" s="1205"/>
      <c r="K322" s="1205"/>
      <c r="L322" s="1205"/>
      <c r="M322" s="1205"/>
      <c r="N322" s="1205"/>
      <c r="O322" s="1205"/>
      <c r="P322" s="1205"/>
      <c r="Q322" s="1205"/>
      <c r="R322" s="1205"/>
      <c r="S322" s="1205"/>
      <c r="T322" s="1205"/>
      <c r="U322" s="1205"/>
      <c r="V322" s="1205"/>
      <c r="W322" s="1205"/>
      <c r="X322" s="1205"/>
      <c r="Y322" s="1205"/>
      <c r="Z322" s="1205"/>
    </row>
    <row r="323" spans="1:26">
      <c r="A323" s="1205"/>
      <c r="B323" s="1205"/>
      <c r="C323" s="1205"/>
      <c r="D323" s="1205"/>
      <c r="E323" s="1205"/>
      <c r="F323" s="1205"/>
      <c r="G323" s="1205"/>
      <c r="H323" s="1205"/>
      <c r="I323" s="1205"/>
      <c r="J323" s="1205"/>
      <c r="K323" s="1205"/>
      <c r="L323" s="1205"/>
      <c r="M323" s="1205"/>
      <c r="N323" s="1205"/>
      <c r="O323" s="1205"/>
      <c r="P323" s="1205"/>
      <c r="Q323" s="1205"/>
      <c r="R323" s="1205"/>
      <c r="S323" s="1205"/>
      <c r="T323" s="1205"/>
      <c r="U323" s="1205"/>
      <c r="V323" s="1205"/>
      <c r="W323" s="1205"/>
      <c r="X323" s="1205"/>
      <c r="Y323" s="1205"/>
      <c r="Z323" s="1205"/>
    </row>
    <row r="324" spans="1:26">
      <c r="A324" s="1205"/>
      <c r="B324" s="1205"/>
      <c r="C324" s="1205"/>
      <c r="D324" s="1205"/>
      <c r="E324" s="1205"/>
      <c r="F324" s="1205"/>
      <c r="G324" s="1205"/>
      <c r="H324" s="1205"/>
      <c r="I324" s="1205"/>
      <c r="J324" s="1205"/>
      <c r="K324" s="1205"/>
      <c r="L324" s="1205"/>
      <c r="M324" s="1205"/>
      <c r="N324" s="1205"/>
      <c r="O324" s="1205"/>
      <c r="P324" s="1205"/>
      <c r="Q324" s="1205"/>
      <c r="R324" s="1205"/>
      <c r="S324" s="1205"/>
      <c r="T324" s="1205"/>
      <c r="U324" s="1205"/>
      <c r="V324" s="1205"/>
      <c r="W324" s="1205"/>
      <c r="X324" s="1205"/>
      <c r="Y324" s="1205"/>
      <c r="Z324" s="1205"/>
    </row>
    <row r="325" spans="1:26">
      <c r="A325" s="1205"/>
      <c r="B325" s="1205"/>
      <c r="C325" s="1205"/>
      <c r="D325" s="1205"/>
      <c r="E325" s="1205"/>
      <c r="F325" s="1205"/>
      <c r="G325" s="1205"/>
      <c r="H325" s="1205"/>
      <c r="I325" s="1205"/>
      <c r="J325" s="1205"/>
      <c r="K325" s="1205"/>
      <c r="L325" s="1205"/>
      <c r="M325" s="1205"/>
      <c r="N325" s="1205"/>
      <c r="O325" s="1205"/>
      <c r="P325" s="1205"/>
      <c r="Q325" s="1205"/>
      <c r="R325" s="1205"/>
      <c r="S325" s="1205"/>
      <c r="T325" s="1205"/>
      <c r="U325" s="1205"/>
      <c r="V325" s="1205"/>
      <c r="W325" s="1205"/>
      <c r="X325" s="1205"/>
      <c r="Y325" s="1205"/>
      <c r="Z325" s="1205"/>
    </row>
    <row r="326" spans="1:26">
      <c r="A326" s="1205"/>
      <c r="B326" s="1205"/>
      <c r="C326" s="1205"/>
      <c r="D326" s="1205"/>
      <c r="E326" s="1205"/>
      <c r="F326" s="1205"/>
      <c r="G326" s="1205"/>
      <c r="H326" s="1205"/>
      <c r="I326" s="1205"/>
      <c r="J326" s="1205"/>
      <c r="K326" s="1205"/>
      <c r="L326" s="1205"/>
      <c r="M326" s="1205"/>
      <c r="N326" s="1205"/>
      <c r="O326" s="1205"/>
      <c r="P326" s="1205"/>
      <c r="Q326" s="1205"/>
      <c r="R326" s="1205"/>
      <c r="S326" s="1205"/>
      <c r="T326" s="1205"/>
      <c r="U326" s="1205"/>
      <c r="V326" s="1205"/>
      <c r="W326" s="1205"/>
      <c r="X326" s="1205"/>
      <c r="Y326" s="1205"/>
      <c r="Z326" s="1205"/>
    </row>
    <row r="327" spans="1:26">
      <c r="A327" s="1205"/>
      <c r="B327" s="1205"/>
      <c r="C327" s="1205"/>
      <c r="D327" s="1205"/>
      <c r="E327" s="1205"/>
      <c r="F327" s="1205"/>
      <c r="G327" s="1205"/>
      <c r="H327" s="1205"/>
      <c r="I327" s="1205"/>
      <c r="J327" s="1205"/>
      <c r="K327" s="1205"/>
      <c r="L327" s="1205"/>
      <c r="M327" s="1205"/>
      <c r="N327" s="1205"/>
      <c r="O327" s="1205"/>
      <c r="P327" s="1205"/>
      <c r="Q327" s="1205"/>
      <c r="R327" s="1205"/>
      <c r="S327" s="1205"/>
      <c r="T327" s="1205"/>
      <c r="U327" s="1205"/>
      <c r="V327" s="1205"/>
      <c r="W327" s="1205"/>
      <c r="X327" s="1205"/>
      <c r="Y327" s="1205"/>
      <c r="Z327" s="1205"/>
    </row>
    <row r="328" spans="1:26">
      <c r="A328" s="1205"/>
      <c r="B328" s="1205"/>
      <c r="C328" s="1205"/>
      <c r="D328" s="1205"/>
      <c r="E328" s="1205"/>
      <c r="F328" s="1205"/>
      <c r="G328" s="1205"/>
      <c r="H328" s="1205"/>
      <c r="I328" s="1205"/>
      <c r="J328" s="1205"/>
      <c r="K328" s="1205"/>
      <c r="L328" s="1205"/>
      <c r="M328" s="1205"/>
      <c r="N328" s="1205"/>
      <c r="O328" s="1205"/>
      <c r="P328" s="1205"/>
      <c r="Q328" s="1205"/>
      <c r="R328" s="1205"/>
      <c r="S328" s="1205"/>
      <c r="T328" s="1205"/>
      <c r="U328" s="1205"/>
      <c r="V328" s="1205"/>
      <c r="W328" s="1205"/>
      <c r="X328" s="1205"/>
      <c r="Y328" s="1205"/>
      <c r="Z328" s="1205"/>
    </row>
    <row r="329" spans="1:26">
      <c r="A329" s="1205"/>
      <c r="B329" s="1205"/>
      <c r="C329" s="1205"/>
      <c r="D329" s="1205"/>
      <c r="E329" s="1205"/>
      <c r="F329" s="1205"/>
      <c r="G329" s="1205"/>
      <c r="H329" s="1205"/>
      <c r="I329" s="1205"/>
      <c r="J329" s="1205"/>
      <c r="K329" s="1205"/>
      <c r="L329" s="1205"/>
      <c r="M329" s="1205"/>
      <c r="N329" s="1205"/>
      <c r="O329" s="1205"/>
      <c r="P329" s="1205"/>
      <c r="Q329" s="1205"/>
      <c r="R329" s="1205"/>
      <c r="S329" s="1205"/>
      <c r="T329" s="1205"/>
      <c r="U329" s="1205"/>
      <c r="V329" s="1205"/>
      <c r="W329" s="1205"/>
      <c r="X329" s="1205"/>
      <c r="Y329" s="1205"/>
      <c r="Z329" s="1205"/>
    </row>
    <row r="330" spans="1:26">
      <c r="A330" s="1205"/>
      <c r="B330" s="1205"/>
      <c r="C330" s="1205"/>
      <c r="D330" s="1205"/>
      <c r="E330" s="1205"/>
      <c r="F330" s="1205"/>
      <c r="G330" s="1205"/>
      <c r="H330" s="1205"/>
      <c r="I330" s="1205"/>
      <c r="J330" s="1205"/>
      <c r="K330" s="1205"/>
      <c r="L330" s="1205"/>
      <c r="M330" s="1205"/>
      <c r="N330" s="1205"/>
      <c r="O330" s="1205"/>
      <c r="P330" s="1205"/>
      <c r="Q330" s="1205"/>
      <c r="R330" s="1205"/>
      <c r="S330" s="1205"/>
      <c r="T330" s="1205"/>
      <c r="U330" s="1205"/>
      <c r="V330" s="1205"/>
      <c r="W330" s="1205"/>
      <c r="X330" s="1205"/>
      <c r="Y330" s="1205"/>
      <c r="Z330" s="1205"/>
    </row>
    <row r="331" spans="1:26">
      <c r="A331" s="1205"/>
      <c r="B331" s="1205"/>
      <c r="C331" s="1205"/>
      <c r="D331" s="1205"/>
      <c r="E331" s="1205"/>
      <c r="F331" s="1205"/>
      <c r="G331" s="1205"/>
      <c r="H331" s="1205"/>
      <c r="I331" s="1205"/>
      <c r="J331" s="1205"/>
      <c r="K331" s="1205"/>
      <c r="L331" s="1205"/>
      <c r="M331" s="1205"/>
      <c r="N331" s="1205"/>
      <c r="O331" s="1205"/>
      <c r="P331" s="1205"/>
      <c r="Q331" s="1205"/>
      <c r="R331" s="1205"/>
      <c r="S331" s="1205"/>
      <c r="T331" s="1205"/>
      <c r="U331" s="1205"/>
      <c r="V331" s="1205"/>
      <c r="W331" s="1205"/>
      <c r="X331" s="1205"/>
      <c r="Y331" s="1205"/>
      <c r="Z331" s="1205"/>
    </row>
    <row r="332" spans="1:26">
      <c r="A332" s="1205"/>
      <c r="B332" s="1205"/>
      <c r="C332" s="1205"/>
      <c r="D332" s="1205"/>
      <c r="E332" s="1205"/>
      <c r="F332" s="1205"/>
      <c r="G332" s="1205"/>
      <c r="H332" s="1205"/>
      <c r="I332" s="1205"/>
      <c r="J332" s="1205"/>
      <c r="K332" s="1205"/>
      <c r="L332" s="1205"/>
      <c r="M332" s="1205"/>
      <c r="N332" s="1205"/>
      <c r="O332" s="1205"/>
      <c r="P332" s="1205"/>
      <c r="Q332" s="1205"/>
      <c r="R332" s="1205"/>
      <c r="S332" s="1205"/>
      <c r="T332" s="1205"/>
      <c r="U332" s="1205"/>
      <c r="V332" s="1205"/>
      <c r="W332" s="1205"/>
      <c r="X332" s="1205"/>
      <c r="Y332" s="1205"/>
      <c r="Z332" s="1205"/>
    </row>
    <row r="333" spans="1:26">
      <c r="A333" s="1205"/>
      <c r="B333" s="1205"/>
      <c r="C333" s="1205"/>
      <c r="D333" s="1205"/>
      <c r="E333" s="1205"/>
      <c r="F333" s="1205"/>
      <c r="G333" s="1205"/>
      <c r="H333" s="1205"/>
      <c r="I333" s="1205"/>
      <c r="J333" s="1205"/>
      <c r="K333" s="1205"/>
      <c r="L333" s="1205"/>
      <c r="M333" s="1205"/>
      <c r="N333" s="1205"/>
      <c r="O333" s="1205"/>
      <c r="P333" s="1205"/>
      <c r="Q333" s="1205"/>
      <c r="R333" s="1205"/>
      <c r="S333" s="1205"/>
      <c r="T333" s="1205"/>
      <c r="U333" s="1205"/>
      <c r="V333" s="1205"/>
      <c r="W333" s="1205"/>
      <c r="X333" s="1205"/>
      <c r="Y333" s="1205"/>
      <c r="Z333" s="1205"/>
    </row>
    <row r="334" spans="1:26">
      <c r="A334" s="1205"/>
      <c r="B334" s="1205"/>
      <c r="C334" s="1205"/>
      <c r="D334" s="1205"/>
      <c r="E334" s="1205"/>
      <c r="F334" s="1205"/>
      <c r="G334" s="1205"/>
      <c r="H334" s="1205"/>
      <c r="I334" s="1205"/>
      <c r="J334" s="1205"/>
      <c r="K334" s="1205"/>
      <c r="L334" s="1205"/>
      <c r="M334" s="1205"/>
      <c r="N334" s="1205"/>
      <c r="O334" s="1205"/>
      <c r="P334" s="1205"/>
      <c r="Q334" s="1205"/>
      <c r="R334" s="1205"/>
      <c r="S334" s="1205"/>
      <c r="T334" s="1205"/>
      <c r="U334" s="1205"/>
      <c r="V334" s="1205"/>
      <c r="W334" s="1205"/>
      <c r="X334" s="1205"/>
      <c r="Y334" s="1205"/>
      <c r="Z334" s="1205"/>
    </row>
    <row r="335" spans="1:26">
      <c r="A335" s="1205"/>
      <c r="B335" s="1205"/>
      <c r="C335" s="1205"/>
      <c r="D335" s="1205"/>
      <c r="E335" s="1205"/>
      <c r="F335" s="1205"/>
      <c r="G335" s="1205"/>
      <c r="H335" s="1205"/>
      <c r="I335" s="1205"/>
      <c r="J335" s="1205"/>
      <c r="K335" s="1205"/>
      <c r="L335" s="1205"/>
      <c r="M335" s="1205"/>
      <c r="N335" s="1205"/>
      <c r="O335" s="1205"/>
      <c r="P335" s="1205"/>
      <c r="Q335" s="1205"/>
      <c r="R335" s="1205"/>
      <c r="S335" s="1205"/>
      <c r="T335" s="1205"/>
      <c r="U335" s="1205"/>
      <c r="V335" s="1205"/>
      <c r="W335" s="1205"/>
      <c r="X335" s="1205"/>
      <c r="Y335" s="1205"/>
      <c r="Z335" s="1205"/>
    </row>
    <row r="336" spans="1:26">
      <c r="A336" s="1205"/>
      <c r="B336" s="1205"/>
      <c r="C336" s="1205"/>
      <c r="D336" s="1205"/>
      <c r="E336" s="1205"/>
      <c r="F336" s="1205"/>
      <c r="G336" s="1205"/>
      <c r="H336" s="1205"/>
      <c r="I336" s="1205"/>
      <c r="J336" s="1205"/>
      <c r="K336" s="1205"/>
      <c r="L336" s="1205"/>
      <c r="M336" s="1205"/>
      <c r="N336" s="1205"/>
      <c r="O336" s="1205"/>
      <c r="P336" s="1205"/>
      <c r="Q336" s="1205"/>
      <c r="R336" s="1205"/>
      <c r="S336" s="1205"/>
      <c r="T336" s="1205"/>
      <c r="U336" s="1205"/>
      <c r="V336" s="1205"/>
      <c r="W336" s="1205"/>
      <c r="X336" s="1205"/>
      <c r="Y336" s="1205"/>
      <c r="Z336" s="1205"/>
    </row>
    <row r="337" spans="1:26">
      <c r="A337" s="1205"/>
      <c r="B337" s="1205"/>
      <c r="C337" s="1205"/>
      <c r="D337" s="1205"/>
      <c r="E337" s="1205"/>
      <c r="F337" s="1205"/>
      <c r="G337" s="1205"/>
      <c r="H337" s="1205"/>
      <c r="I337" s="1205"/>
      <c r="J337" s="1205"/>
      <c r="K337" s="1205"/>
      <c r="L337" s="1205"/>
      <c r="M337" s="1205"/>
      <c r="N337" s="1205"/>
      <c r="O337" s="1205"/>
      <c r="P337" s="1205"/>
      <c r="Q337" s="1205"/>
      <c r="R337" s="1205"/>
      <c r="S337" s="1205"/>
      <c r="T337" s="1205"/>
      <c r="U337" s="1205"/>
      <c r="V337" s="1205"/>
      <c r="W337" s="1205"/>
      <c r="X337" s="1205"/>
      <c r="Y337" s="1205"/>
      <c r="Z337" s="1205"/>
    </row>
    <row r="338" spans="1:26">
      <c r="A338" s="1205"/>
      <c r="B338" s="1205"/>
      <c r="C338" s="1205"/>
      <c r="D338" s="1205"/>
      <c r="E338" s="1205"/>
      <c r="F338" s="1205"/>
      <c r="G338" s="1205"/>
      <c r="H338" s="1205"/>
      <c r="I338" s="1205"/>
      <c r="J338" s="1205"/>
      <c r="K338" s="1205"/>
      <c r="L338" s="1205"/>
      <c r="M338" s="1205"/>
      <c r="N338" s="1205"/>
      <c r="O338" s="1205"/>
      <c r="P338" s="1205"/>
      <c r="Q338" s="1205"/>
      <c r="R338" s="1205"/>
      <c r="S338" s="1205"/>
      <c r="T338" s="1205"/>
      <c r="U338" s="1205"/>
      <c r="V338" s="1205"/>
      <c r="W338" s="1205"/>
      <c r="X338" s="1205"/>
      <c r="Y338" s="1205"/>
      <c r="Z338" s="1205"/>
    </row>
    <row r="339" spans="1:26">
      <c r="A339" s="1205"/>
      <c r="B339" s="1205"/>
      <c r="C339" s="1205"/>
      <c r="D339" s="1205"/>
      <c r="E339" s="1205"/>
      <c r="F339" s="1205"/>
      <c r="G339" s="1205"/>
      <c r="H339" s="1205"/>
      <c r="I339" s="1205"/>
      <c r="J339" s="1205"/>
      <c r="K339" s="1205"/>
      <c r="L339" s="1205"/>
      <c r="M339" s="1205"/>
      <c r="N339" s="1205"/>
      <c r="O339" s="1205"/>
      <c r="P339" s="1205"/>
      <c r="Q339" s="1205"/>
      <c r="R339" s="1205"/>
      <c r="S339" s="1205"/>
      <c r="T339" s="1205"/>
      <c r="U339" s="1205"/>
      <c r="V339" s="1205"/>
      <c r="W339" s="1205"/>
      <c r="X339" s="1205"/>
      <c r="Y339" s="1205"/>
      <c r="Z339" s="1205"/>
    </row>
    <row r="340" spans="1:26">
      <c r="A340" s="1205"/>
      <c r="B340" s="1205"/>
      <c r="C340" s="1205"/>
      <c r="D340" s="1205"/>
      <c r="E340" s="1205"/>
      <c r="F340" s="1205"/>
      <c r="G340" s="1205"/>
      <c r="H340" s="1205"/>
      <c r="I340" s="1205"/>
      <c r="J340" s="1205"/>
      <c r="K340" s="1205"/>
      <c r="L340" s="1205"/>
      <c r="M340" s="1205"/>
      <c r="N340" s="1205"/>
      <c r="O340" s="1205"/>
      <c r="P340" s="1205"/>
      <c r="Q340" s="1205"/>
      <c r="R340" s="1205"/>
      <c r="S340" s="1205"/>
      <c r="T340" s="1205"/>
      <c r="U340" s="1205"/>
      <c r="V340" s="1205"/>
      <c r="W340" s="1205"/>
      <c r="X340" s="1205"/>
      <c r="Y340" s="1205"/>
      <c r="Z340" s="1205"/>
    </row>
    <row r="341" spans="1:26">
      <c r="A341" s="1205"/>
      <c r="B341" s="1205"/>
      <c r="C341" s="1205"/>
      <c r="D341" s="1205"/>
      <c r="E341" s="1205"/>
      <c r="F341" s="1205"/>
      <c r="G341" s="1205"/>
      <c r="H341" s="1205"/>
      <c r="I341" s="1205"/>
      <c r="J341" s="1205"/>
      <c r="K341" s="1205"/>
      <c r="L341" s="1205"/>
      <c r="M341" s="1205"/>
      <c r="N341" s="1205"/>
      <c r="O341" s="1205"/>
      <c r="P341" s="1205"/>
      <c r="Q341" s="1205"/>
      <c r="R341" s="1205"/>
      <c r="S341" s="1205"/>
      <c r="T341" s="1205"/>
      <c r="U341" s="1205"/>
      <c r="V341" s="1205"/>
      <c r="W341" s="1205"/>
      <c r="X341" s="1205"/>
      <c r="Y341" s="1205"/>
      <c r="Z341" s="1205"/>
    </row>
    <row r="342" spans="1:26">
      <c r="A342" s="1205"/>
      <c r="B342" s="1205"/>
      <c r="C342" s="1205"/>
      <c r="D342" s="1205"/>
      <c r="E342" s="1205"/>
      <c r="F342" s="1205"/>
      <c r="G342" s="1205"/>
      <c r="H342" s="1205"/>
      <c r="I342" s="1205"/>
      <c r="J342" s="1205"/>
      <c r="K342" s="1205"/>
      <c r="L342" s="1205"/>
      <c r="M342" s="1205"/>
      <c r="N342" s="1205"/>
      <c r="O342" s="1205"/>
      <c r="P342" s="1205"/>
      <c r="Q342" s="1205"/>
      <c r="R342" s="1205"/>
      <c r="S342" s="1205"/>
      <c r="T342" s="1205"/>
      <c r="U342" s="1205"/>
      <c r="V342" s="1205"/>
      <c r="W342" s="1205"/>
      <c r="X342" s="1205"/>
      <c r="Y342" s="1205"/>
      <c r="Z342" s="1205"/>
    </row>
    <row r="343" spans="1:26">
      <c r="A343" s="1205"/>
      <c r="B343" s="1205"/>
      <c r="C343" s="1205"/>
      <c r="D343" s="1205"/>
      <c r="E343" s="1205"/>
      <c r="F343" s="1205"/>
      <c r="G343" s="1205"/>
      <c r="H343" s="1205"/>
      <c r="I343" s="1205"/>
      <c r="J343" s="1205"/>
      <c r="K343" s="1205"/>
      <c r="L343" s="1205"/>
      <c r="M343" s="1205"/>
      <c r="N343" s="1205"/>
      <c r="O343" s="1205"/>
      <c r="P343" s="1205"/>
      <c r="Q343" s="1205"/>
      <c r="R343" s="1205"/>
      <c r="S343" s="1205"/>
      <c r="T343" s="1205"/>
      <c r="U343" s="1205"/>
      <c r="V343" s="1205"/>
      <c r="W343" s="1205"/>
      <c r="X343" s="1205"/>
      <c r="Y343" s="1205"/>
      <c r="Z343" s="1205"/>
    </row>
    <row r="344" spans="1:26">
      <c r="A344" s="1205"/>
      <c r="B344" s="1205"/>
      <c r="C344" s="1205"/>
      <c r="D344" s="1205"/>
      <c r="E344" s="1205"/>
      <c r="F344" s="1205"/>
      <c r="G344" s="1205"/>
      <c r="H344" s="1205"/>
      <c r="I344" s="1205"/>
      <c r="J344" s="1205"/>
      <c r="K344" s="1205"/>
      <c r="L344" s="1205"/>
      <c r="M344" s="1205"/>
      <c r="N344" s="1205"/>
      <c r="O344" s="1205"/>
      <c r="P344" s="1205"/>
      <c r="Q344" s="1205"/>
      <c r="R344" s="1205"/>
      <c r="S344" s="1205"/>
      <c r="T344" s="1205"/>
      <c r="U344" s="1205"/>
      <c r="V344" s="1205"/>
      <c r="W344" s="1205"/>
      <c r="X344" s="1205"/>
      <c r="Y344" s="1205"/>
      <c r="Z344" s="1205"/>
    </row>
    <row r="345" spans="1:26">
      <c r="A345" s="1205"/>
      <c r="B345" s="1205"/>
      <c r="C345" s="1205"/>
      <c r="D345" s="1205"/>
      <c r="E345" s="1205"/>
      <c r="F345" s="1205"/>
      <c r="G345" s="1205"/>
      <c r="H345" s="1205"/>
      <c r="I345" s="1205"/>
      <c r="J345" s="1205"/>
      <c r="K345" s="1205"/>
      <c r="L345" s="1205"/>
      <c r="M345" s="1205"/>
      <c r="N345" s="1205"/>
      <c r="O345" s="1205"/>
      <c r="P345" s="1205"/>
      <c r="Q345" s="1205"/>
      <c r="R345" s="1205"/>
      <c r="S345" s="1205"/>
      <c r="T345" s="1205"/>
      <c r="U345" s="1205"/>
      <c r="V345" s="1205"/>
      <c r="W345" s="1205"/>
      <c r="X345" s="1205"/>
      <c r="Y345" s="1205"/>
      <c r="Z345" s="1205"/>
    </row>
    <row r="346" spans="1:26">
      <c r="A346" s="1205"/>
      <c r="B346" s="1205"/>
      <c r="C346" s="1205"/>
      <c r="D346" s="1205"/>
      <c r="E346" s="1205"/>
      <c r="F346" s="1205"/>
      <c r="G346" s="1205"/>
      <c r="H346" s="1205"/>
      <c r="I346" s="1205"/>
      <c r="J346" s="1205"/>
      <c r="K346" s="1205"/>
      <c r="L346" s="1205"/>
      <c r="M346" s="1205"/>
      <c r="N346" s="1205"/>
      <c r="O346" s="1205"/>
      <c r="P346" s="1205"/>
      <c r="Q346" s="1205"/>
      <c r="R346" s="1205"/>
      <c r="S346" s="1205"/>
      <c r="T346" s="1205"/>
      <c r="U346" s="1205"/>
      <c r="V346" s="1205"/>
      <c r="W346" s="1205"/>
      <c r="X346" s="1205"/>
      <c r="Y346" s="1205"/>
      <c r="Z346" s="1205"/>
    </row>
    <row r="347" spans="1:26">
      <c r="A347" s="1205"/>
      <c r="B347" s="1205"/>
      <c r="C347" s="1205"/>
      <c r="D347" s="1205"/>
      <c r="E347" s="1205"/>
      <c r="F347" s="1205"/>
      <c r="G347" s="1205"/>
      <c r="H347" s="1205"/>
      <c r="I347" s="1205"/>
      <c r="J347" s="1205"/>
      <c r="K347" s="1205"/>
      <c r="L347" s="1205"/>
      <c r="M347" s="1205"/>
      <c r="N347" s="1205"/>
      <c r="O347" s="1205"/>
      <c r="P347" s="1205"/>
      <c r="Q347" s="1205"/>
      <c r="R347" s="1205"/>
      <c r="S347" s="1205"/>
      <c r="T347" s="1205"/>
      <c r="U347" s="1205"/>
      <c r="V347" s="1205"/>
      <c r="W347" s="1205"/>
      <c r="X347" s="1205"/>
      <c r="Y347" s="1205"/>
      <c r="Z347" s="1205"/>
    </row>
    <row r="348" spans="1:26">
      <c r="A348" s="1205"/>
      <c r="B348" s="1205"/>
      <c r="C348" s="1205"/>
      <c r="D348" s="1205"/>
      <c r="E348" s="1205"/>
      <c r="F348" s="1205"/>
      <c r="G348" s="1205"/>
      <c r="H348" s="1205"/>
      <c r="I348" s="1205"/>
      <c r="J348" s="1205"/>
      <c r="K348" s="1205"/>
      <c r="L348" s="1205"/>
      <c r="M348" s="1205"/>
      <c r="N348" s="1205"/>
      <c r="O348" s="1205"/>
      <c r="P348" s="1205"/>
      <c r="Q348" s="1205"/>
      <c r="R348" s="1205"/>
      <c r="S348" s="1205"/>
      <c r="T348" s="1205"/>
      <c r="U348" s="1205"/>
      <c r="V348" s="1205"/>
      <c r="W348" s="1205"/>
      <c r="X348" s="1205"/>
      <c r="Y348" s="1205"/>
      <c r="Z348" s="1205"/>
    </row>
    <row r="349" spans="1:26">
      <c r="A349" s="1205"/>
      <c r="B349" s="1205"/>
      <c r="C349" s="1205"/>
      <c r="D349" s="1205"/>
      <c r="E349" s="1205"/>
      <c r="F349" s="1205"/>
      <c r="G349" s="1205"/>
      <c r="H349" s="1205"/>
      <c r="I349" s="1205"/>
      <c r="J349" s="1205"/>
      <c r="K349" s="1205"/>
      <c r="L349" s="1205"/>
      <c r="M349" s="1205"/>
      <c r="N349" s="1205"/>
      <c r="O349" s="1205"/>
      <c r="P349" s="1205"/>
      <c r="Q349" s="1205"/>
      <c r="R349" s="1205"/>
      <c r="S349" s="1205"/>
      <c r="T349" s="1205"/>
      <c r="U349" s="1205"/>
      <c r="V349" s="1205"/>
      <c r="W349" s="1205"/>
      <c r="X349" s="1205"/>
      <c r="Y349" s="1205"/>
      <c r="Z349" s="1205"/>
    </row>
    <row r="350" spans="1:26">
      <c r="A350" s="1205"/>
      <c r="B350" s="1205"/>
      <c r="C350" s="1205"/>
      <c r="D350" s="1205"/>
      <c r="E350" s="1205"/>
      <c r="F350" s="1205"/>
      <c r="G350" s="1205"/>
      <c r="H350" s="1205"/>
      <c r="I350" s="1205"/>
      <c r="J350" s="1205"/>
      <c r="K350" s="1205"/>
      <c r="L350" s="1205"/>
      <c r="M350" s="1205"/>
      <c r="N350" s="1205"/>
      <c r="O350" s="1205"/>
      <c r="P350" s="1205"/>
      <c r="Q350" s="1205"/>
      <c r="R350" s="1205"/>
      <c r="S350" s="1205"/>
      <c r="T350" s="1205"/>
      <c r="U350" s="1205"/>
      <c r="V350" s="1205"/>
      <c r="W350" s="1205"/>
      <c r="X350" s="1205"/>
      <c r="Y350" s="1205"/>
      <c r="Z350" s="1205"/>
    </row>
    <row r="351" spans="1:26">
      <c r="A351" s="1205"/>
      <c r="B351" s="1205"/>
      <c r="C351" s="1205"/>
      <c r="D351" s="1205"/>
      <c r="E351" s="1205"/>
      <c r="F351" s="1205"/>
      <c r="G351" s="1205"/>
      <c r="H351" s="1205"/>
      <c r="I351" s="1205"/>
      <c r="J351" s="1205"/>
      <c r="K351" s="1205"/>
      <c r="L351" s="1205"/>
      <c r="M351" s="1205"/>
      <c r="N351" s="1205"/>
      <c r="O351" s="1205"/>
      <c r="P351" s="1205"/>
      <c r="Q351" s="1205"/>
      <c r="R351" s="1205"/>
      <c r="S351" s="1205"/>
      <c r="T351" s="1205"/>
      <c r="U351" s="1205"/>
      <c r="V351" s="1205"/>
      <c r="W351" s="1205"/>
      <c r="X351" s="1205"/>
      <c r="Y351" s="1205"/>
      <c r="Z351" s="1205"/>
    </row>
    <row r="352" spans="1:26">
      <c r="A352" s="1205"/>
      <c r="B352" s="1205"/>
      <c r="C352" s="1205"/>
      <c r="D352" s="1205"/>
      <c r="E352" s="1205"/>
      <c r="F352" s="1205"/>
      <c r="G352" s="1205"/>
      <c r="H352" s="1205"/>
      <c r="I352" s="1205"/>
      <c r="J352" s="1205"/>
      <c r="K352" s="1205"/>
      <c r="L352" s="1205"/>
      <c r="M352" s="1205"/>
      <c r="N352" s="1205"/>
      <c r="O352" s="1205"/>
      <c r="P352" s="1205"/>
      <c r="Q352" s="1205"/>
      <c r="R352" s="1205"/>
      <c r="S352" s="1205"/>
      <c r="T352" s="1205"/>
      <c r="U352" s="1205"/>
      <c r="V352" s="1205"/>
      <c r="W352" s="1205"/>
      <c r="X352" s="1205"/>
      <c r="Y352" s="1205"/>
      <c r="Z352" s="1205"/>
    </row>
    <row r="353" spans="1:26">
      <c r="A353" s="1205"/>
      <c r="B353" s="1205"/>
      <c r="C353" s="1205"/>
      <c r="D353" s="1205"/>
      <c r="E353" s="1205"/>
      <c r="F353" s="1205"/>
      <c r="G353" s="1205"/>
      <c r="H353" s="1205"/>
      <c r="I353" s="1205"/>
      <c r="J353" s="1205"/>
      <c r="K353" s="1205"/>
      <c r="L353" s="1205"/>
      <c r="M353" s="1205"/>
      <c r="N353" s="1205"/>
      <c r="O353" s="1205"/>
      <c r="P353" s="1205"/>
      <c r="Q353" s="1205"/>
      <c r="R353" s="1205"/>
      <c r="S353" s="1205"/>
      <c r="T353" s="1205"/>
      <c r="U353" s="1205"/>
      <c r="V353" s="1205"/>
      <c r="W353" s="1205"/>
      <c r="X353" s="1205"/>
      <c r="Y353" s="1205"/>
      <c r="Z353" s="1205"/>
    </row>
    <row r="354" spans="1:26">
      <c r="A354" s="1205"/>
      <c r="B354" s="1205"/>
      <c r="C354" s="1205"/>
      <c r="D354" s="1205"/>
      <c r="E354" s="1205"/>
      <c r="F354" s="1205"/>
      <c r="G354" s="1205"/>
      <c r="H354" s="1205"/>
      <c r="I354" s="1205"/>
      <c r="J354" s="1205"/>
      <c r="K354" s="1205"/>
      <c r="L354" s="1205"/>
      <c r="M354" s="1205"/>
      <c r="N354" s="1205"/>
      <c r="O354" s="1205"/>
      <c r="P354" s="1205"/>
      <c r="Q354" s="1205"/>
      <c r="R354" s="1205"/>
      <c r="S354" s="1205"/>
      <c r="T354" s="1205"/>
      <c r="U354" s="1205"/>
      <c r="V354" s="1205"/>
      <c r="W354" s="1205"/>
      <c r="X354" s="1205"/>
      <c r="Y354" s="1205"/>
      <c r="Z354" s="1205"/>
    </row>
    <row r="355" spans="1:26">
      <c r="A355" s="1205"/>
      <c r="B355" s="1205"/>
      <c r="C355" s="1205"/>
      <c r="D355" s="1205"/>
      <c r="E355" s="1205"/>
      <c r="F355" s="1205"/>
      <c r="G355" s="1205"/>
      <c r="H355" s="1205"/>
      <c r="I355" s="1205"/>
      <c r="J355" s="1205"/>
      <c r="K355" s="1205"/>
      <c r="L355" s="1205"/>
      <c r="M355" s="1205"/>
      <c r="N355" s="1205"/>
      <c r="O355" s="1205"/>
      <c r="P355" s="1205"/>
      <c r="Q355" s="1205"/>
      <c r="R355" s="1205"/>
      <c r="S355" s="1205"/>
      <c r="T355" s="1205"/>
      <c r="U355" s="1205"/>
      <c r="V355" s="1205"/>
      <c r="W355" s="1205"/>
      <c r="X355" s="1205"/>
      <c r="Y355" s="1205"/>
      <c r="Z355" s="1205"/>
    </row>
    <row r="356" spans="1:26">
      <c r="A356" s="1205"/>
      <c r="B356" s="1205"/>
      <c r="C356" s="1205"/>
      <c r="D356" s="1205"/>
      <c r="E356" s="1205"/>
      <c r="F356" s="1205"/>
      <c r="G356" s="1205"/>
      <c r="H356" s="1205"/>
      <c r="I356" s="1205"/>
      <c r="J356" s="1205"/>
      <c r="K356" s="1205"/>
      <c r="L356" s="1205"/>
      <c r="M356" s="1205"/>
      <c r="N356" s="1205"/>
      <c r="O356" s="1205"/>
      <c r="P356" s="1205"/>
      <c r="Q356" s="1205"/>
      <c r="R356" s="1205"/>
      <c r="S356" s="1205"/>
      <c r="T356" s="1205"/>
      <c r="U356" s="1205"/>
      <c r="V356" s="1205"/>
      <c r="W356" s="1205"/>
      <c r="X356" s="1205"/>
      <c r="Y356" s="1205"/>
      <c r="Z356" s="1205"/>
    </row>
    <row r="357" spans="1:26">
      <c r="A357" s="1205"/>
      <c r="B357" s="1205"/>
      <c r="C357" s="1205"/>
      <c r="D357" s="1205"/>
      <c r="E357" s="1205"/>
      <c r="F357" s="1205"/>
      <c r="G357" s="1205"/>
      <c r="H357" s="1205"/>
      <c r="I357" s="1205"/>
      <c r="J357" s="1205"/>
      <c r="K357" s="1205"/>
      <c r="L357" s="1205"/>
      <c r="M357" s="1205"/>
      <c r="N357" s="1205"/>
      <c r="O357" s="1205"/>
      <c r="P357" s="1205"/>
      <c r="Q357" s="1205"/>
      <c r="R357" s="1205"/>
      <c r="S357" s="1205"/>
      <c r="T357" s="1205"/>
      <c r="U357" s="1205"/>
      <c r="V357" s="1205"/>
      <c r="W357" s="1205"/>
      <c r="X357" s="1205"/>
      <c r="Y357" s="1205"/>
      <c r="Z357" s="1205"/>
    </row>
    <row r="358" spans="1:26">
      <c r="A358" s="1205"/>
      <c r="B358" s="1205"/>
      <c r="C358" s="1205"/>
      <c r="D358" s="1205"/>
      <c r="E358" s="1205"/>
      <c r="F358" s="1205"/>
      <c r="G358" s="1205"/>
      <c r="H358" s="1205"/>
      <c r="I358" s="1205"/>
      <c r="J358" s="1205"/>
      <c r="K358" s="1205"/>
      <c r="L358" s="1205"/>
      <c r="M358" s="1205"/>
      <c r="N358" s="1205"/>
      <c r="O358" s="1205"/>
      <c r="P358" s="1205"/>
      <c r="Q358" s="1205"/>
      <c r="R358" s="1205"/>
      <c r="S358" s="1205"/>
      <c r="T358" s="1205"/>
      <c r="U358" s="1205"/>
      <c r="V358" s="1205"/>
      <c r="W358" s="1205"/>
      <c r="X358" s="1205"/>
      <c r="Y358" s="1205"/>
      <c r="Z358" s="1205"/>
    </row>
    <row r="359" spans="1:26">
      <c r="A359" s="1205"/>
      <c r="B359" s="1205"/>
      <c r="C359" s="1205"/>
      <c r="D359" s="1205"/>
      <c r="E359" s="1205"/>
      <c r="F359" s="1205"/>
      <c r="G359" s="1205"/>
      <c r="H359" s="1205"/>
      <c r="I359" s="1205"/>
      <c r="J359" s="1205"/>
      <c r="K359" s="1205"/>
      <c r="L359" s="1205"/>
      <c r="M359" s="1205"/>
      <c r="N359" s="1205"/>
      <c r="O359" s="1205"/>
      <c r="P359" s="1205"/>
      <c r="Q359" s="1205"/>
      <c r="R359" s="1205"/>
      <c r="S359" s="1205"/>
      <c r="T359" s="1205"/>
      <c r="U359" s="1205"/>
      <c r="V359" s="1205"/>
      <c r="W359" s="1205"/>
      <c r="X359" s="1205"/>
      <c r="Y359" s="1205"/>
      <c r="Z359" s="1205"/>
    </row>
    <row r="360" spans="1:26">
      <c r="A360" s="1205"/>
      <c r="B360" s="1205"/>
      <c r="C360" s="1205"/>
      <c r="D360" s="1205"/>
      <c r="E360" s="1205"/>
      <c r="F360" s="1205"/>
      <c r="G360" s="1205"/>
      <c r="H360" s="1205"/>
      <c r="I360" s="1205"/>
      <c r="J360" s="1205"/>
      <c r="K360" s="1205"/>
      <c r="L360" s="1205"/>
      <c r="M360" s="1205"/>
      <c r="N360" s="1205"/>
      <c r="O360" s="1205"/>
      <c r="P360" s="1205"/>
      <c r="Q360" s="1205"/>
      <c r="R360" s="1205"/>
      <c r="S360" s="1205"/>
      <c r="T360" s="1205"/>
      <c r="U360" s="1205"/>
      <c r="V360" s="1205"/>
      <c r="W360" s="1205"/>
      <c r="X360" s="1205"/>
      <c r="Y360" s="1205"/>
      <c r="Z360" s="1205"/>
    </row>
    <row r="361" spans="1:26">
      <c r="A361" s="1205"/>
      <c r="B361" s="1205"/>
      <c r="C361" s="1205"/>
      <c r="D361" s="1205"/>
      <c r="E361" s="1205"/>
      <c r="F361" s="1205"/>
      <c r="G361" s="1205"/>
      <c r="H361" s="1205"/>
      <c r="I361" s="1205"/>
      <c r="J361" s="1205"/>
      <c r="K361" s="1205"/>
      <c r="L361" s="1205"/>
      <c r="M361" s="1205"/>
      <c r="N361" s="1205"/>
      <c r="O361" s="1205"/>
      <c r="P361" s="1205"/>
      <c r="Q361" s="1205"/>
      <c r="R361" s="1205"/>
      <c r="S361" s="1205"/>
      <c r="T361" s="1205"/>
      <c r="U361" s="1205"/>
      <c r="V361" s="1205"/>
      <c r="W361" s="1205"/>
      <c r="X361" s="1205"/>
      <c r="Y361" s="1205"/>
      <c r="Z361" s="1205"/>
    </row>
    <row r="362" spans="1:26">
      <c r="A362" s="1205"/>
      <c r="B362" s="1205"/>
      <c r="C362" s="1205"/>
      <c r="D362" s="1205"/>
      <c r="E362" s="1205"/>
      <c r="F362" s="1205"/>
      <c r="G362" s="1205"/>
      <c r="H362" s="1205"/>
      <c r="I362" s="1205"/>
      <c r="J362" s="1205"/>
      <c r="K362" s="1205"/>
      <c r="L362" s="1205"/>
      <c r="M362" s="1205"/>
      <c r="N362" s="1205"/>
      <c r="O362" s="1205"/>
      <c r="P362" s="1205"/>
      <c r="Q362" s="1205"/>
      <c r="R362" s="1205"/>
      <c r="S362" s="1205"/>
      <c r="T362" s="1205"/>
      <c r="U362" s="1205"/>
      <c r="V362" s="1205"/>
      <c r="W362" s="1205"/>
      <c r="X362" s="1205"/>
      <c r="Y362" s="1205"/>
      <c r="Z362" s="1205"/>
    </row>
    <row r="363" spans="1:26">
      <c r="A363" s="1205"/>
      <c r="B363" s="1205"/>
      <c r="C363" s="1205"/>
      <c r="D363" s="1205"/>
      <c r="E363" s="1205"/>
      <c r="F363" s="1205"/>
      <c r="G363" s="1205"/>
      <c r="H363" s="1205"/>
      <c r="I363" s="1205"/>
      <c r="J363" s="1205"/>
      <c r="K363" s="1205"/>
      <c r="L363" s="1205"/>
      <c r="M363" s="1205"/>
      <c r="N363" s="1205"/>
      <c r="O363" s="1205"/>
      <c r="P363" s="1205"/>
      <c r="Q363" s="1205"/>
      <c r="R363" s="1205"/>
      <c r="S363" s="1205"/>
      <c r="T363" s="1205"/>
      <c r="U363" s="1205"/>
      <c r="V363" s="1205"/>
      <c r="W363" s="1205"/>
      <c r="X363" s="1205"/>
      <c r="Y363" s="1205"/>
      <c r="Z363" s="1205"/>
    </row>
    <row r="364" spans="1:26">
      <c r="A364" s="1205"/>
      <c r="B364" s="1205"/>
      <c r="C364" s="1205"/>
      <c r="D364" s="1205"/>
      <c r="E364" s="1205"/>
      <c r="F364" s="1205"/>
      <c r="G364" s="1205"/>
      <c r="H364" s="1205"/>
      <c r="I364" s="1205"/>
      <c r="J364" s="1205"/>
      <c r="K364" s="1205"/>
      <c r="L364" s="1205"/>
      <c r="M364" s="1205"/>
      <c r="N364" s="1205"/>
      <c r="O364" s="1205"/>
      <c r="P364" s="1205"/>
      <c r="Q364" s="1205"/>
      <c r="R364" s="1205"/>
      <c r="S364" s="1205"/>
      <c r="T364" s="1205"/>
      <c r="U364" s="1205"/>
      <c r="V364" s="1205"/>
      <c r="W364" s="1205"/>
      <c r="X364" s="1205"/>
      <c r="Y364" s="1205"/>
      <c r="Z364" s="1205"/>
    </row>
    <row r="365" spans="1:26">
      <c r="A365" s="1205"/>
      <c r="B365" s="1205"/>
      <c r="C365" s="1205"/>
      <c r="D365" s="1205"/>
      <c r="E365" s="1205"/>
      <c r="F365" s="1205"/>
      <c r="G365" s="1205"/>
      <c r="H365" s="1205"/>
      <c r="I365" s="1205"/>
      <c r="J365" s="1205"/>
      <c r="K365" s="1205"/>
      <c r="L365" s="1205"/>
      <c r="M365" s="1205"/>
      <c r="N365" s="1205"/>
      <c r="O365" s="1205"/>
      <c r="P365" s="1205"/>
      <c r="Q365" s="1205"/>
      <c r="R365" s="1205"/>
      <c r="S365" s="1205"/>
      <c r="T365" s="1205"/>
      <c r="U365" s="1205"/>
      <c r="V365" s="1205"/>
      <c r="W365" s="1205"/>
      <c r="X365" s="1205"/>
      <c r="Y365" s="1205"/>
      <c r="Z365" s="1205"/>
    </row>
    <row r="366" spans="1:26">
      <c r="A366" s="1205"/>
      <c r="B366" s="1205"/>
      <c r="C366" s="1205"/>
      <c r="D366" s="1205"/>
      <c r="E366" s="1205"/>
      <c r="F366" s="1205"/>
      <c r="G366" s="1205"/>
      <c r="H366" s="1205"/>
      <c r="I366" s="1205"/>
      <c r="J366" s="1205"/>
      <c r="K366" s="1205"/>
      <c r="L366" s="1205"/>
      <c r="M366" s="1205"/>
      <c r="N366" s="1205"/>
      <c r="O366" s="1205"/>
      <c r="P366" s="1205"/>
      <c r="Q366" s="1205"/>
      <c r="R366" s="1205"/>
      <c r="S366" s="1205"/>
      <c r="T366" s="1205"/>
      <c r="U366" s="1205"/>
      <c r="V366" s="1205"/>
      <c r="W366" s="1205"/>
      <c r="X366" s="1205"/>
      <c r="Y366" s="1205"/>
      <c r="Z366" s="1205"/>
    </row>
    <row r="367" spans="1:26">
      <c r="A367" s="1205"/>
      <c r="B367" s="1205"/>
      <c r="C367" s="1205"/>
      <c r="D367" s="1205"/>
      <c r="E367" s="1205"/>
      <c r="F367" s="1205"/>
      <c r="G367" s="1205"/>
      <c r="H367" s="1205"/>
      <c r="I367" s="1205"/>
      <c r="J367" s="1205"/>
      <c r="K367" s="1205"/>
      <c r="L367" s="1205"/>
      <c r="M367" s="1205"/>
      <c r="N367" s="1205"/>
      <c r="O367" s="1205"/>
      <c r="P367" s="1205"/>
      <c r="Q367" s="1205"/>
      <c r="R367" s="1205"/>
      <c r="S367" s="1205"/>
      <c r="T367" s="1205"/>
      <c r="U367" s="1205"/>
      <c r="V367" s="1205"/>
      <c r="W367" s="1205"/>
      <c r="X367" s="1205"/>
      <c r="Y367" s="1205"/>
      <c r="Z367" s="1205"/>
    </row>
    <row r="368" spans="1:26">
      <c r="A368" s="1205"/>
      <c r="B368" s="1205"/>
      <c r="C368" s="1205"/>
      <c r="D368" s="1205"/>
      <c r="E368" s="1205"/>
      <c r="F368" s="1205"/>
      <c r="G368" s="1205"/>
      <c r="H368" s="1205"/>
      <c r="I368" s="1205"/>
      <c r="J368" s="1205"/>
      <c r="K368" s="1205"/>
      <c r="L368" s="1205"/>
      <c r="M368" s="1205"/>
      <c r="N368" s="1205"/>
      <c r="O368" s="1205"/>
      <c r="P368" s="1205"/>
      <c r="Q368" s="1205"/>
      <c r="R368" s="1205"/>
      <c r="S368" s="1205"/>
      <c r="T368" s="1205"/>
      <c r="U368" s="1205"/>
      <c r="V368" s="1205"/>
      <c r="W368" s="1205"/>
      <c r="X368" s="1205"/>
      <c r="Y368" s="1205"/>
      <c r="Z368" s="1205"/>
    </row>
    <row r="369" spans="1:26">
      <c r="A369" s="1205"/>
      <c r="B369" s="1205"/>
      <c r="C369" s="1205"/>
      <c r="D369" s="1205"/>
      <c r="E369" s="1205"/>
      <c r="F369" s="1205"/>
      <c r="G369" s="1205"/>
      <c r="H369" s="1205"/>
      <c r="I369" s="1205"/>
      <c r="J369" s="1205"/>
      <c r="K369" s="1205"/>
      <c r="L369" s="1205"/>
      <c r="M369" s="1205"/>
      <c r="N369" s="1205"/>
      <c r="O369" s="1205"/>
      <c r="P369" s="1205"/>
      <c r="Q369" s="1205"/>
      <c r="R369" s="1205"/>
      <c r="S369" s="1205"/>
      <c r="T369" s="1205"/>
      <c r="U369" s="1205"/>
      <c r="V369" s="1205"/>
      <c r="W369" s="1205"/>
      <c r="X369" s="1205"/>
      <c r="Y369" s="1205"/>
      <c r="Z369" s="1205"/>
    </row>
    <row r="370" spans="1:26">
      <c r="A370" s="1205"/>
      <c r="B370" s="1205"/>
      <c r="C370" s="1205"/>
      <c r="D370" s="1205"/>
      <c r="E370" s="1205"/>
      <c r="F370" s="1205"/>
      <c r="G370" s="1205"/>
      <c r="H370" s="1205"/>
      <c r="I370" s="1205"/>
      <c r="J370" s="1205"/>
      <c r="K370" s="1205"/>
      <c r="L370" s="1205"/>
      <c r="M370" s="1205"/>
      <c r="N370" s="1205"/>
      <c r="O370" s="1205"/>
      <c r="P370" s="1205"/>
      <c r="Q370" s="1205"/>
      <c r="R370" s="1205"/>
      <c r="S370" s="1205"/>
      <c r="T370" s="1205"/>
      <c r="U370" s="1205"/>
      <c r="V370" s="1205"/>
      <c r="W370" s="1205"/>
      <c r="X370" s="1205"/>
      <c r="Y370" s="1205"/>
      <c r="Z370" s="1205"/>
    </row>
    <row r="371" spans="1:26">
      <c r="A371" s="1205"/>
      <c r="B371" s="1205"/>
      <c r="C371" s="1205"/>
      <c r="D371" s="1205"/>
      <c r="E371" s="1205"/>
      <c r="F371" s="1205"/>
      <c r="G371" s="1205"/>
      <c r="H371" s="1205"/>
      <c r="I371" s="1205"/>
      <c r="J371" s="1205"/>
      <c r="K371" s="1205"/>
      <c r="L371" s="1205"/>
      <c r="M371" s="1205"/>
      <c r="N371" s="1205"/>
      <c r="O371" s="1205"/>
      <c r="P371" s="1205"/>
      <c r="Q371" s="1205"/>
      <c r="R371" s="1205"/>
      <c r="S371" s="1205"/>
      <c r="T371" s="1205"/>
      <c r="U371" s="1205"/>
      <c r="V371" s="1205"/>
      <c r="W371" s="1205"/>
      <c r="X371" s="1205"/>
      <c r="Y371" s="1205"/>
      <c r="Z371" s="1205"/>
    </row>
    <row r="372" spans="1:26">
      <c r="A372" s="1205"/>
      <c r="B372" s="1205"/>
      <c r="C372" s="1205"/>
      <c r="D372" s="1205"/>
      <c r="E372" s="1205"/>
      <c r="F372" s="1205"/>
      <c r="G372" s="1205"/>
      <c r="H372" s="1205"/>
      <c r="I372" s="1205"/>
      <c r="J372" s="1205"/>
      <c r="K372" s="1205"/>
      <c r="L372" s="1205"/>
      <c r="M372" s="1205"/>
      <c r="N372" s="1205"/>
      <c r="O372" s="1205"/>
      <c r="P372" s="1205"/>
      <c r="Q372" s="1205"/>
      <c r="R372" s="1205"/>
      <c r="S372" s="1205"/>
      <c r="T372" s="1205"/>
      <c r="U372" s="1205"/>
      <c r="V372" s="1205"/>
      <c r="W372" s="1205"/>
      <c r="X372" s="1205"/>
      <c r="Y372" s="1205"/>
      <c r="Z372" s="1205"/>
    </row>
    <row r="373" spans="1:26">
      <c r="A373" s="1205"/>
      <c r="B373" s="1205"/>
      <c r="C373" s="1205"/>
      <c r="D373" s="1205"/>
      <c r="E373" s="1205"/>
      <c r="F373" s="1205"/>
      <c r="G373" s="1205"/>
      <c r="H373" s="1205"/>
      <c r="I373" s="1205"/>
      <c r="J373" s="1205"/>
      <c r="K373" s="1205"/>
      <c r="L373" s="1205"/>
      <c r="M373" s="1205"/>
      <c r="N373" s="1205"/>
      <c r="O373" s="1205"/>
      <c r="P373" s="1205"/>
      <c r="Q373" s="1205"/>
      <c r="R373" s="1205"/>
      <c r="S373" s="1205"/>
      <c r="T373" s="1205"/>
      <c r="U373" s="1205"/>
      <c r="V373" s="1205"/>
      <c r="W373" s="1205"/>
      <c r="X373" s="1205"/>
      <c r="Y373" s="1205"/>
      <c r="Z373" s="1205"/>
    </row>
    <row r="374" spans="1:26">
      <c r="A374" s="1205"/>
      <c r="B374" s="1205"/>
      <c r="C374" s="1205"/>
      <c r="D374" s="1205"/>
      <c r="E374" s="1205"/>
      <c r="F374" s="1205"/>
      <c r="G374" s="1205"/>
      <c r="H374" s="1205"/>
      <c r="I374" s="1205"/>
      <c r="J374" s="1205"/>
      <c r="K374" s="1205"/>
      <c r="L374" s="1205"/>
      <c r="M374" s="1205"/>
      <c r="N374" s="1205"/>
      <c r="O374" s="1205"/>
      <c r="P374" s="1205"/>
      <c r="Q374" s="1205"/>
      <c r="R374" s="1205"/>
      <c r="S374" s="1205"/>
      <c r="T374" s="1205"/>
      <c r="U374" s="1205"/>
      <c r="V374" s="1205"/>
      <c r="W374" s="1205"/>
      <c r="X374" s="1205"/>
      <c r="Y374" s="1205"/>
      <c r="Z374" s="1205"/>
    </row>
    <row r="375" spans="1:26">
      <c r="A375" s="1205"/>
      <c r="B375" s="1205"/>
      <c r="C375" s="1205"/>
      <c r="D375" s="1205"/>
      <c r="E375" s="1205"/>
      <c r="F375" s="1205"/>
      <c r="G375" s="1205"/>
      <c r="H375" s="1205"/>
      <c r="I375" s="1205"/>
      <c r="J375" s="1205"/>
      <c r="K375" s="1205"/>
      <c r="L375" s="1205"/>
      <c r="M375" s="1205"/>
      <c r="N375" s="1205"/>
      <c r="O375" s="1205"/>
      <c r="P375" s="1205"/>
      <c r="Q375" s="1205"/>
      <c r="R375" s="1205"/>
      <c r="S375" s="1205"/>
      <c r="T375" s="1205"/>
      <c r="U375" s="1205"/>
      <c r="V375" s="1205"/>
      <c r="W375" s="1205"/>
      <c r="X375" s="1205"/>
      <c r="Y375" s="1205"/>
      <c r="Z375" s="1205"/>
    </row>
    <row r="376" spans="1:26">
      <c r="A376" s="1205"/>
      <c r="B376" s="1205"/>
      <c r="C376" s="1205"/>
      <c r="D376" s="1205"/>
      <c r="E376" s="1205"/>
      <c r="F376" s="1205"/>
      <c r="G376" s="1205"/>
      <c r="H376" s="1205"/>
      <c r="I376" s="1205"/>
      <c r="J376" s="1205"/>
      <c r="K376" s="1205"/>
      <c r="L376" s="1205"/>
      <c r="M376" s="1205"/>
      <c r="N376" s="1205"/>
      <c r="O376" s="1205"/>
      <c r="P376" s="1205"/>
      <c r="Q376" s="1205"/>
      <c r="R376" s="1205"/>
      <c r="S376" s="1205"/>
      <c r="T376" s="1205"/>
      <c r="U376" s="1205"/>
      <c r="V376" s="1205"/>
      <c r="W376" s="1205"/>
      <c r="X376" s="1205"/>
      <c r="Y376" s="1205"/>
      <c r="Z376" s="1205"/>
    </row>
    <row r="377" spans="1:26">
      <c r="A377" s="1205"/>
      <c r="B377" s="1205"/>
      <c r="C377" s="1205"/>
      <c r="D377" s="1205"/>
      <c r="E377" s="1205"/>
      <c r="F377" s="1205"/>
      <c r="G377" s="1205"/>
      <c r="H377" s="1205"/>
      <c r="I377" s="1205"/>
      <c r="J377" s="1205"/>
      <c r="K377" s="1205"/>
      <c r="L377" s="1205"/>
      <c r="M377" s="1205"/>
      <c r="N377" s="1205"/>
      <c r="O377" s="1205"/>
      <c r="P377" s="1205"/>
      <c r="Q377" s="1205"/>
      <c r="R377" s="1205"/>
      <c r="S377" s="1205"/>
      <c r="T377" s="1205"/>
      <c r="U377" s="1205"/>
      <c r="V377" s="1205"/>
      <c r="W377" s="1205"/>
      <c r="X377" s="1205"/>
      <c r="Y377" s="1205"/>
      <c r="Z377" s="1205"/>
    </row>
    <row r="378" spans="1:26">
      <c r="A378" s="1205"/>
      <c r="B378" s="1205"/>
      <c r="C378" s="1205"/>
      <c r="D378" s="1205"/>
      <c r="E378" s="1205"/>
      <c r="F378" s="1205"/>
      <c r="G378" s="1205"/>
      <c r="H378" s="1205"/>
      <c r="I378" s="1205"/>
      <c r="J378" s="1205"/>
      <c r="K378" s="1205"/>
      <c r="L378" s="1205"/>
      <c r="M378" s="1205"/>
      <c r="N378" s="1205"/>
      <c r="O378" s="1205"/>
      <c r="P378" s="1205"/>
      <c r="Q378" s="1205"/>
      <c r="R378" s="1205"/>
      <c r="S378" s="1205"/>
      <c r="T378" s="1205"/>
      <c r="U378" s="1205"/>
      <c r="V378" s="1205"/>
      <c r="W378" s="1205"/>
      <c r="X378" s="1205"/>
      <c r="Y378" s="1205"/>
      <c r="Z378" s="1205"/>
    </row>
    <row r="379" spans="1:26">
      <c r="A379" s="1205"/>
      <c r="B379" s="1205"/>
      <c r="C379" s="1205"/>
      <c r="D379" s="1205"/>
      <c r="E379" s="1205"/>
      <c r="F379" s="1205"/>
      <c r="G379" s="1205"/>
      <c r="H379" s="1205"/>
      <c r="I379" s="1205"/>
      <c r="J379" s="1205"/>
      <c r="K379" s="1205"/>
      <c r="L379" s="1205"/>
      <c r="M379" s="1205"/>
      <c r="N379" s="1205"/>
      <c r="O379" s="1205"/>
      <c r="P379" s="1205"/>
      <c r="Q379" s="1205"/>
      <c r="R379" s="1205"/>
      <c r="S379" s="1205"/>
      <c r="T379" s="1205"/>
      <c r="U379" s="1205"/>
      <c r="V379" s="1205"/>
      <c r="W379" s="1205"/>
      <c r="X379" s="1205"/>
      <c r="Y379" s="1205"/>
      <c r="Z379" s="1205"/>
    </row>
    <row r="380" spans="1:26">
      <c r="A380" s="1205"/>
      <c r="B380" s="1205"/>
      <c r="C380" s="1205"/>
      <c r="D380" s="1205"/>
      <c r="E380" s="1205"/>
      <c r="F380" s="1205"/>
      <c r="G380" s="1205"/>
      <c r="H380" s="1205"/>
      <c r="I380" s="1205"/>
      <c r="J380" s="1205"/>
      <c r="K380" s="1205"/>
      <c r="L380" s="1205"/>
      <c r="M380" s="1205"/>
      <c r="N380" s="1205"/>
      <c r="O380" s="1205"/>
      <c r="P380" s="1205"/>
      <c r="Q380" s="1205"/>
      <c r="R380" s="1205"/>
      <c r="S380" s="1205"/>
      <c r="T380" s="1205"/>
      <c r="U380" s="1205"/>
      <c r="V380" s="1205"/>
      <c r="W380" s="1205"/>
      <c r="X380" s="1205"/>
      <c r="Y380" s="1205"/>
      <c r="Z380" s="1205"/>
    </row>
    <row r="381" spans="1:26">
      <c r="A381" s="1205"/>
      <c r="B381" s="1205"/>
      <c r="C381" s="1205"/>
      <c r="D381" s="1205"/>
      <c r="E381" s="1205"/>
      <c r="F381" s="1205"/>
      <c r="G381" s="1205"/>
      <c r="H381" s="1205"/>
      <c r="I381" s="1205"/>
      <c r="J381" s="1205"/>
      <c r="K381" s="1205"/>
      <c r="L381" s="1205"/>
      <c r="M381" s="1205"/>
      <c r="N381" s="1205"/>
      <c r="O381" s="1205"/>
      <c r="P381" s="1205"/>
      <c r="Q381" s="1205"/>
      <c r="R381" s="1205"/>
      <c r="S381" s="1205"/>
      <c r="T381" s="1205"/>
      <c r="U381" s="1205"/>
      <c r="V381" s="1205"/>
      <c r="W381" s="1205"/>
      <c r="X381" s="1205"/>
      <c r="Y381" s="1205"/>
      <c r="Z381" s="1205"/>
    </row>
    <row r="382" spans="1:26">
      <c r="A382" s="1205"/>
      <c r="B382" s="1205"/>
      <c r="C382" s="1205"/>
      <c r="D382" s="1205"/>
      <c r="E382" s="1205"/>
      <c r="F382" s="1205"/>
      <c r="G382" s="1205"/>
      <c r="H382" s="1205"/>
      <c r="I382" s="1205"/>
      <c r="J382" s="1205"/>
      <c r="K382" s="1205"/>
      <c r="L382" s="1205"/>
      <c r="M382" s="1205"/>
      <c r="N382" s="1205"/>
      <c r="O382" s="1205"/>
      <c r="P382" s="1205"/>
      <c r="Q382" s="1205"/>
      <c r="R382" s="1205"/>
      <c r="S382" s="1205"/>
      <c r="T382" s="1205"/>
      <c r="U382" s="1205"/>
      <c r="V382" s="1205"/>
      <c r="W382" s="1205"/>
      <c r="X382" s="1205"/>
      <c r="Y382" s="1205"/>
      <c r="Z382" s="1205"/>
    </row>
    <row r="383" spans="1:26">
      <c r="A383" s="1205"/>
      <c r="B383" s="1205"/>
      <c r="C383" s="1205"/>
      <c r="D383" s="1205"/>
      <c r="E383" s="1205"/>
      <c r="F383" s="1205"/>
      <c r="G383" s="1205"/>
      <c r="H383" s="1205"/>
      <c r="I383" s="1205"/>
      <c r="J383" s="1205"/>
      <c r="K383" s="1205"/>
      <c r="L383" s="1205"/>
      <c r="M383" s="1205"/>
      <c r="N383" s="1205"/>
      <c r="O383" s="1205"/>
      <c r="P383" s="1205"/>
      <c r="Q383" s="1205"/>
      <c r="R383" s="1205"/>
      <c r="S383" s="1205"/>
      <c r="T383" s="1205"/>
      <c r="U383" s="1205"/>
      <c r="V383" s="1205"/>
      <c r="W383" s="1205"/>
      <c r="X383" s="1205"/>
      <c r="Y383" s="1205"/>
      <c r="Z383" s="1205"/>
    </row>
    <row r="384" spans="1:26">
      <c r="A384" s="1205"/>
      <c r="B384" s="1205"/>
      <c r="C384" s="1205"/>
      <c r="D384" s="1205"/>
      <c r="E384" s="1205"/>
      <c r="F384" s="1205"/>
      <c r="G384" s="1205"/>
      <c r="H384" s="1205"/>
      <c r="I384" s="1205"/>
      <c r="J384" s="1205"/>
      <c r="K384" s="1205"/>
      <c r="L384" s="1205"/>
      <c r="M384" s="1205"/>
      <c r="N384" s="1205"/>
      <c r="O384" s="1205"/>
      <c r="P384" s="1205"/>
      <c r="Q384" s="1205"/>
      <c r="R384" s="1205"/>
      <c r="S384" s="1205"/>
      <c r="T384" s="1205"/>
      <c r="U384" s="1205"/>
      <c r="V384" s="1205"/>
      <c r="W384" s="1205"/>
      <c r="X384" s="1205"/>
      <c r="Y384" s="1205"/>
      <c r="Z384" s="1205"/>
    </row>
    <row r="385" spans="1:26">
      <c r="A385" s="1205"/>
      <c r="B385" s="1205"/>
      <c r="C385" s="1205"/>
      <c r="D385" s="1205"/>
      <c r="E385" s="1205"/>
      <c r="F385" s="1205"/>
      <c r="G385" s="1205"/>
      <c r="H385" s="1205"/>
      <c r="I385" s="1205"/>
      <c r="J385" s="1205"/>
      <c r="K385" s="1205"/>
      <c r="L385" s="1205"/>
      <c r="M385" s="1205"/>
      <c r="N385" s="1205"/>
      <c r="O385" s="1205"/>
      <c r="P385" s="1205"/>
      <c r="Q385" s="1205"/>
      <c r="R385" s="1205"/>
      <c r="S385" s="1205"/>
      <c r="T385" s="1205"/>
      <c r="U385" s="1205"/>
      <c r="V385" s="1205"/>
      <c r="W385" s="1205"/>
      <c r="X385" s="1205"/>
      <c r="Y385" s="1205"/>
      <c r="Z385" s="1205"/>
    </row>
    <row r="386" spans="1:26">
      <c r="A386" s="1205"/>
      <c r="B386" s="1205"/>
      <c r="C386" s="1205"/>
      <c r="D386" s="1205"/>
      <c r="E386" s="1205"/>
      <c r="F386" s="1205"/>
      <c r="G386" s="1205"/>
      <c r="H386" s="1205"/>
      <c r="I386" s="1205"/>
      <c r="J386" s="1205"/>
      <c r="K386" s="1205"/>
      <c r="L386" s="1205"/>
      <c r="M386" s="1205"/>
      <c r="N386" s="1205"/>
      <c r="O386" s="1205"/>
      <c r="P386" s="1205"/>
      <c r="Q386" s="1205"/>
      <c r="R386" s="1205"/>
      <c r="S386" s="1205"/>
      <c r="T386" s="1205"/>
      <c r="U386" s="1205"/>
      <c r="V386" s="1205"/>
      <c r="W386" s="1205"/>
      <c r="X386" s="1205"/>
      <c r="Y386" s="1205"/>
      <c r="Z386" s="1205"/>
    </row>
    <row r="387" spans="1:26">
      <c r="A387" s="1205"/>
      <c r="B387" s="1205"/>
      <c r="C387" s="1205"/>
      <c r="D387" s="1205"/>
      <c r="E387" s="1205"/>
      <c r="F387" s="1205"/>
      <c r="G387" s="1205"/>
      <c r="H387" s="1205"/>
      <c r="I387" s="1205"/>
      <c r="J387" s="1205"/>
      <c r="K387" s="1205"/>
      <c r="L387" s="1205"/>
      <c r="M387" s="1205"/>
      <c r="N387" s="1205"/>
      <c r="O387" s="1205"/>
      <c r="P387" s="1205"/>
      <c r="Q387" s="1205"/>
      <c r="R387" s="1205"/>
      <c r="S387" s="1205"/>
      <c r="T387" s="1205"/>
      <c r="U387" s="1205"/>
      <c r="V387" s="1205"/>
      <c r="W387" s="1205"/>
      <c r="X387" s="1205"/>
      <c r="Y387" s="1205"/>
      <c r="Z387" s="1205"/>
    </row>
    <row r="388" spans="1:26">
      <c r="A388" s="1205"/>
      <c r="B388" s="1205"/>
      <c r="C388" s="1205"/>
      <c r="D388" s="1205"/>
      <c r="E388" s="1205"/>
      <c r="F388" s="1205"/>
      <c r="G388" s="1205"/>
      <c r="H388" s="1205"/>
      <c r="I388" s="1205"/>
      <c r="J388" s="1205"/>
      <c r="K388" s="1205"/>
      <c r="L388" s="1205"/>
      <c r="M388" s="1205"/>
      <c r="N388" s="1205"/>
      <c r="O388" s="1205"/>
      <c r="P388" s="1205"/>
      <c r="Q388" s="1205"/>
      <c r="R388" s="1205"/>
      <c r="S388" s="1205"/>
      <c r="T388" s="1205"/>
      <c r="U388" s="1205"/>
      <c r="V388" s="1205"/>
      <c r="W388" s="1205"/>
      <c r="X388" s="1205"/>
      <c r="Y388" s="1205"/>
      <c r="Z388" s="1205"/>
    </row>
    <row r="389" spans="1:26">
      <c r="A389" s="1205"/>
      <c r="B389" s="1205"/>
      <c r="C389" s="1205"/>
      <c r="D389" s="1205"/>
      <c r="E389" s="1205"/>
      <c r="F389" s="1205"/>
      <c r="G389" s="1205"/>
      <c r="H389" s="1205"/>
      <c r="I389" s="1205"/>
      <c r="J389" s="1205"/>
      <c r="K389" s="1205"/>
      <c r="L389" s="1205"/>
      <c r="M389" s="1205"/>
      <c r="N389" s="1205"/>
      <c r="O389" s="1205"/>
      <c r="P389" s="1205"/>
      <c r="Q389" s="1205"/>
      <c r="R389" s="1205"/>
      <c r="S389" s="1205"/>
      <c r="T389" s="1205"/>
      <c r="U389" s="1205"/>
      <c r="V389" s="1205"/>
      <c r="W389" s="1205"/>
      <c r="X389" s="1205"/>
      <c r="Y389" s="1205"/>
      <c r="Z389" s="1205"/>
    </row>
    <row r="390" spans="1:26">
      <c r="A390" s="1205"/>
      <c r="B390" s="1205"/>
      <c r="C390" s="1205"/>
      <c r="D390" s="1205"/>
      <c r="E390" s="1205"/>
      <c r="F390" s="1205"/>
      <c r="G390" s="1205"/>
      <c r="H390" s="1205"/>
      <c r="I390" s="1205"/>
      <c r="J390" s="1205"/>
      <c r="K390" s="1205"/>
      <c r="L390" s="1205"/>
      <c r="M390" s="1205"/>
      <c r="N390" s="1205"/>
      <c r="O390" s="1205"/>
      <c r="P390" s="1205"/>
      <c r="Q390" s="1205"/>
      <c r="R390" s="1205"/>
      <c r="S390" s="1205"/>
      <c r="T390" s="1205"/>
      <c r="U390" s="1205"/>
      <c r="V390" s="1205"/>
      <c r="W390" s="1205"/>
      <c r="X390" s="1205"/>
      <c r="Y390" s="1205"/>
      <c r="Z390" s="1205"/>
    </row>
    <row r="391" spans="1:26">
      <c r="A391" s="1205"/>
      <c r="B391" s="1205"/>
      <c r="C391" s="1205"/>
      <c r="D391" s="1205"/>
      <c r="E391" s="1205"/>
      <c r="F391" s="1205"/>
      <c r="G391" s="1205"/>
      <c r="H391" s="1205"/>
      <c r="I391" s="1205"/>
      <c r="J391" s="1205"/>
      <c r="K391" s="1205"/>
      <c r="L391" s="1205"/>
      <c r="M391" s="1205"/>
      <c r="N391" s="1205"/>
      <c r="O391" s="1205"/>
      <c r="P391" s="1205"/>
      <c r="Q391" s="1205"/>
      <c r="R391" s="1205"/>
      <c r="S391" s="1205"/>
      <c r="T391" s="1205"/>
      <c r="U391" s="1205"/>
      <c r="V391" s="1205"/>
      <c r="W391" s="1205"/>
      <c r="X391" s="1205"/>
      <c r="Y391" s="1205"/>
      <c r="Z391" s="1205"/>
    </row>
    <row r="392" spans="1:26">
      <c r="A392" s="1205"/>
      <c r="B392" s="1205"/>
      <c r="C392" s="1205"/>
      <c r="D392" s="1205"/>
      <c r="E392" s="1205"/>
      <c r="F392" s="1205"/>
      <c r="G392" s="1205"/>
      <c r="H392" s="1205"/>
      <c r="I392" s="1205"/>
      <c r="J392" s="1205"/>
      <c r="K392" s="1205"/>
      <c r="L392" s="1205"/>
      <c r="M392" s="1205"/>
      <c r="N392" s="1205"/>
      <c r="O392" s="1205"/>
      <c r="P392" s="1205"/>
      <c r="Q392" s="1205"/>
      <c r="R392" s="1205"/>
      <c r="S392" s="1205"/>
      <c r="T392" s="1205"/>
      <c r="U392" s="1205"/>
      <c r="V392" s="1205"/>
      <c r="W392" s="1205"/>
      <c r="X392" s="1205"/>
      <c r="Y392" s="1205"/>
      <c r="Z392" s="1205"/>
    </row>
    <row r="393" spans="1:26">
      <c r="A393" s="1205"/>
      <c r="B393" s="1205"/>
      <c r="C393" s="1205"/>
      <c r="D393" s="1205"/>
      <c r="E393" s="1205"/>
      <c r="F393" s="1205"/>
      <c r="G393" s="1205"/>
      <c r="H393" s="1205"/>
      <c r="I393" s="1205"/>
      <c r="J393" s="1205"/>
      <c r="K393" s="1205"/>
      <c r="L393" s="1205"/>
      <c r="M393" s="1205"/>
      <c r="N393" s="1205"/>
      <c r="O393" s="1205"/>
      <c r="P393" s="1205"/>
      <c r="Q393" s="1205"/>
      <c r="R393" s="1205"/>
      <c r="S393" s="1205"/>
      <c r="T393" s="1205"/>
      <c r="U393" s="1205"/>
      <c r="V393" s="1205"/>
      <c r="W393" s="1205"/>
      <c r="X393" s="1205"/>
      <c r="Y393" s="1205"/>
      <c r="Z393" s="1205"/>
    </row>
    <row r="394" spans="1:26">
      <c r="A394" s="1205"/>
      <c r="B394" s="1205"/>
      <c r="C394" s="1205"/>
      <c r="D394" s="1205"/>
      <c r="E394" s="1205"/>
      <c r="F394" s="1205"/>
      <c r="G394" s="1205"/>
      <c r="H394" s="1205"/>
      <c r="I394" s="1205"/>
      <c r="J394" s="1205"/>
      <c r="K394" s="1205"/>
      <c r="L394" s="1205"/>
      <c r="M394" s="1205"/>
      <c r="N394" s="1205"/>
      <c r="O394" s="1205"/>
      <c r="P394" s="1205"/>
      <c r="Q394" s="1205"/>
      <c r="R394" s="1205"/>
      <c r="S394" s="1205"/>
      <c r="T394" s="1205"/>
      <c r="U394" s="1205"/>
      <c r="V394" s="1205"/>
      <c r="W394" s="1205"/>
      <c r="X394" s="1205"/>
      <c r="Y394" s="1205"/>
      <c r="Z394" s="1205"/>
    </row>
    <row r="395" spans="1:26">
      <c r="A395" s="1205"/>
      <c r="B395" s="1205"/>
      <c r="C395" s="1205"/>
      <c r="D395" s="1205"/>
      <c r="E395" s="1205"/>
      <c r="F395" s="1205"/>
      <c r="G395" s="1205"/>
      <c r="H395" s="1205"/>
      <c r="I395" s="1205"/>
      <c r="J395" s="1205"/>
      <c r="K395" s="1205"/>
      <c r="L395" s="1205"/>
      <c r="M395" s="1205"/>
      <c r="N395" s="1205"/>
      <c r="O395" s="1205"/>
      <c r="P395" s="1205"/>
      <c r="Q395" s="1205"/>
      <c r="R395" s="1205"/>
      <c r="S395" s="1205"/>
      <c r="T395" s="1205"/>
      <c r="U395" s="1205"/>
      <c r="V395" s="1205"/>
      <c r="W395" s="1205"/>
      <c r="X395" s="1205"/>
      <c r="Y395" s="1205"/>
      <c r="Z395" s="1205"/>
    </row>
    <row r="396" spans="1:26">
      <c r="A396" s="1205"/>
      <c r="B396" s="1205"/>
      <c r="C396" s="1205"/>
      <c r="D396" s="1205"/>
      <c r="E396" s="1205"/>
      <c r="F396" s="1205"/>
      <c r="G396" s="1205"/>
      <c r="H396" s="1205"/>
      <c r="I396" s="1205"/>
      <c r="J396" s="1205"/>
      <c r="K396" s="1205"/>
      <c r="L396" s="1205"/>
      <c r="M396" s="1205"/>
      <c r="N396" s="1205"/>
      <c r="O396" s="1205"/>
      <c r="P396" s="1205"/>
      <c r="Q396" s="1205"/>
      <c r="R396" s="1205"/>
      <c r="S396" s="1205"/>
      <c r="T396" s="1205"/>
      <c r="U396" s="1205"/>
      <c r="V396" s="1205"/>
      <c r="W396" s="1205"/>
      <c r="X396" s="1205"/>
      <c r="Y396" s="1205"/>
      <c r="Z396" s="1205"/>
    </row>
    <row r="397" spans="1:26">
      <c r="A397" s="1205"/>
      <c r="B397" s="1205"/>
      <c r="C397" s="1205"/>
      <c r="D397" s="1205"/>
      <c r="E397" s="1205"/>
      <c r="F397" s="1205"/>
      <c r="G397" s="1205"/>
      <c r="H397" s="1205"/>
      <c r="I397" s="1205"/>
      <c r="J397" s="1205"/>
      <c r="K397" s="1205"/>
      <c r="L397" s="1205"/>
      <c r="M397" s="1205"/>
      <c r="N397" s="1205"/>
      <c r="O397" s="1205"/>
      <c r="P397" s="1205"/>
      <c r="Q397" s="1205"/>
      <c r="R397" s="1205"/>
      <c r="S397" s="1205"/>
      <c r="T397" s="1205"/>
      <c r="U397" s="1205"/>
      <c r="V397" s="1205"/>
      <c r="W397" s="1205"/>
      <c r="X397" s="1205"/>
      <c r="Y397" s="1205"/>
      <c r="Z397" s="1205"/>
    </row>
    <row r="398" spans="1:26">
      <c r="A398" s="1205"/>
      <c r="B398" s="1205"/>
      <c r="C398" s="1205"/>
      <c r="D398" s="1205"/>
      <c r="E398" s="1205"/>
      <c r="F398" s="1205"/>
      <c r="G398" s="1205"/>
      <c r="H398" s="1205"/>
      <c r="I398" s="1205"/>
      <c r="J398" s="1205"/>
      <c r="K398" s="1205"/>
      <c r="L398" s="1205"/>
      <c r="M398" s="1205"/>
      <c r="N398" s="1205"/>
      <c r="O398" s="1205"/>
      <c r="P398" s="1205"/>
      <c r="Q398" s="1205"/>
      <c r="R398" s="1205"/>
      <c r="S398" s="1205"/>
      <c r="T398" s="1205"/>
      <c r="U398" s="1205"/>
      <c r="V398" s="1205"/>
      <c r="W398" s="1205"/>
      <c r="X398" s="1205"/>
      <c r="Y398" s="1205"/>
      <c r="Z398" s="1205"/>
    </row>
    <row r="399" spans="1:26">
      <c r="A399" s="1205"/>
      <c r="B399" s="1205"/>
      <c r="C399" s="1205"/>
      <c r="D399" s="1205"/>
      <c r="E399" s="1205"/>
      <c r="F399" s="1205"/>
      <c r="G399" s="1205"/>
      <c r="H399" s="1205"/>
      <c r="I399" s="1205"/>
      <c r="J399" s="1205"/>
      <c r="K399" s="1205"/>
      <c r="L399" s="1205"/>
      <c r="M399" s="1205"/>
      <c r="N399" s="1205"/>
      <c r="O399" s="1205"/>
      <c r="P399" s="1205"/>
      <c r="Q399" s="1205"/>
      <c r="R399" s="1205"/>
      <c r="S399" s="1205"/>
      <c r="T399" s="1205"/>
      <c r="U399" s="1205"/>
      <c r="V399" s="1205"/>
      <c r="W399" s="1205"/>
      <c r="X399" s="1205"/>
      <c r="Y399" s="1205"/>
      <c r="Z399" s="1205"/>
    </row>
    <row r="400" spans="1:26">
      <c r="A400" s="1205"/>
      <c r="B400" s="1205"/>
      <c r="C400" s="1205"/>
      <c r="D400" s="1205"/>
      <c r="E400" s="1205"/>
      <c r="F400" s="1205"/>
      <c r="G400" s="1205"/>
      <c r="H400" s="1205"/>
      <c r="I400" s="1205"/>
      <c r="J400" s="1205"/>
      <c r="K400" s="1205"/>
      <c r="L400" s="1205"/>
      <c r="M400" s="1205"/>
      <c r="N400" s="1205"/>
      <c r="O400" s="1205"/>
      <c r="P400" s="1205"/>
      <c r="Q400" s="1205"/>
      <c r="R400" s="1205"/>
      <c r="S400" s="1205"/>
      <c r="T400" s="1205"/>
      <c r="U400" s="1205"/>
      <c r="V400" s="1205"/>
      <c r="W400" s="1205"/>
      <c r="X400" s="1205"/>
      <c r="Y400" s="1205"/>
      <c r="Z400" s="1205"/>
    </row>
    <row r="401" spans="1:26">
      <c r="A401" s="1205"/>
      <c r="B401" s="1205"/>
      <c r="C401" s="1205"/>
      <c r="D401" s="1205"/>
      <c r="E401" s="1205"/>
      <c r="F401" s="1205"/>
      <c r="G401" s="1205"/>
      <c r="H401" s="1205"/>
      <c r="I401" s="1205"/>
      <c r="J401" s="1205"/>
      <c r="K401" s="1205"/>
      <c r="L401" s="1205"/>
      <c r="M401" s="1205"/>
      <c r="N401" s="1205"/>
      <c r="O401" s="1205"/>
      <c r="P401" s="1205"/>
      <c r="Q401" s="1205"/>
      <c r="R401" s="1205"/>
      <c r="S401" s="1205"/>
      <c r="T401" s="1205"/>
      <c r="U401" s="1205"/>
      <c r="V401" s="1205"/>
      <c r="W401" s="1205"/>
      <c r="X401" s="1205"/>
      <c r="Y401" s="1205"/>
      <c r="Z401" s="1205"/>
    </row>
    <row r="402" spans="1:26">
      <c r="A402" s="1205"/>
      <c r="B402" s="1205"/>
      <c r="C402" s="1205"/>
      <c r="D402" s="1205"/>
      <c r="E402" s="1205"/>
      <c r="F402" s="1205"/>
      <c r="G402" s="1205"/>
      <c r="H402" s="1205"/>
      <c r="I402" s="1205"/>
      <c r="J402" s="1205"/>
      <c r="K402" s="1205"/>
      <c r="L402" s="1205"/>
      <c r="M402" s="1205"/>
      <c r="N402" s="1205"/>
      <c r="O402" s="1205"/>
      <c r="P402" s="1205"/>
      <c r="Q402" s="1205"/>
      <c r="R402" s="1205"/>
      <c r="S402" s="1205"/>
      <c r="T402" s="1205"/>
      <c r="U402" s="1205"/>
      <c r="V402" s="1205"/>
      <c r="W402" s="1205"/>
      <c r="X402" s="1205"/>
      <c r="Y402" s="1205"/>
      <c r="Z402" s="1205"/>
    </row>
    <row r="403" spans="1:26">
      <c r="A403" s="1205"/>
      <c r="B403" s="1205"/>
      <c r="C403" s="1205"/>
      <c r="D403" s="1205"/>
      <c r="E403" s="1205"/>
      <c r="F403" s="1205"/>
      <c r="G403" s="1205"/>
      <c r="H403" s="1205"/>
      <c r="I403" s="1205"/>
      <c r="J403" s="1205"/>
      <c r="K403" s="1205"/>
      <c r="L403" s="1205"/>
      <c r="M403" s="1205"/>
      <c r="N403" s="1205"/>
      <c r="O403" s="1205"/>
      <c r="P403" s="1205"/>
      <c r="Q403" s="1205"/>
      <c r="R403" s="1205"/>
      <c r="S403" s="1205"/>
      <c r="T403" s="1205"/>
      <c r="U403" s="1205"/>
      <c r="V403" s="1205"/>
      <c r="W403" s="1205"/>
      <c r="X403" s="1205"/>
      <c r="Y403" s="1205"/>
      <c r="Z403" s="1205"/>
    </row>
    <row r="404" spans="1:26">
      <c r="A404" s="1205"/>
      <c r="B404" s="1205"/>
      <c r="C404" s="1205"/>
      <c r="D404" s="1205"/>
      <c r="E404" s="1205"/>
      <c r="F404" s="1205"/>
      <c r="G404" s="1205"/>
      <c r="H404" s="1205"/>
      <c r="I404" s="1205"/>
      <c r="J404" s="1205"/>
      <c r="K404" s="1205"/>
      <c r="L404" s="1205"/>
      <c r="M404" s="1205"/>
      <c r="N404" s="1205"/>
      <c r="O404" s="1205"/>
      <c r="P404" s="1205"/>
      <c r="Q404" s="1205"/>
      <c r="R404" s="1205"/>
      <c r="S404" s="1205"/>
      <c r="T404" s="1205"/>
      <c r="U404" s="1205"/>
      <c r="V404" s="1205"/>
      <c r="W404" s="1205"/>
      <c r="X404" s="1205"/>
      <c r="Y404" s="1205"/>
      <c r="Z404" s="1205"/>
    </row>
    <row r="405" spans="1:26">
      <c r="A405" s="1205"/>
      <c r="B405" s="1205"/>
      <c r="C405" s="1205"/>
      <c r="D405" s="1205"/>
      <c r="E405" s="1205"/>
      <c r="F405" s="1205"/>
      <c r="G405" s="1205"/>
      <c r="H405" s="1205"/>
      <c r="I405" s="1205"/>
      <c r="J405" s="1205"/>
      <c r="K405" s="1205"/>
      <c r="L405" s="1205"/>
      <c r="M405" s="1205"/>
      <c r="N405" s="1205"/>
      <c r="O405" s="1205"/>
      <c r="P405" s="1205"/>
      <c r="Q405" s="1205"/>
      <c r="R405" s="1205"/>
      <c r="S405" s="1205"/>
      <c r="T405" s="1205"/>
      <c r="U405" s="1205"/>
      <c r="V405" s="1205"/>
      <c r="W405" s="1205"/>
      <c r="X405" s="1205"/>
      <c r="Y405" s="1205"/>
      <c r="Z405" s="1205"/>
    </row>
    <row r="406" spans="1:26">
      <c r="A406" s="1205"/>
      <c r="B406" s="1205"/>
      <c r="C406" s="1205"/>
      <c r="D406" s="1205"/>
      <c r="E406" s="1205"/>
      <c r="F406" s="1205"/>
      <c r="G406" s="1205"/>
      <c r="H406" s="1205"/>
      <c r="I406" s="1205"/>
      <c r="J406" s="1205"/>
      <c r="K406" s="1205"/>
      <c r="L406" s="1205"/>
      <c r="M406" s="1205"/>
      <c r="N406" s="1205"/>
      <c r="O406" s="1205"/>
      <c r="P406" s="1205"/>
      <c r="Q406" s="1205"/>
      <c r="R406" s="1205"/>
      <c r="S406" s="1205"/>
      <c r="T406" s="1205"/>
      <c r="U406" s="1205"/>
      <c r="V406" s="1205"/>
      <c r="W406" s="1205"/>
      <c r="X406" s="1205"/>
      <c r="Y406" s="1205"/>
      <c r="Z406" s="1205"/>
    </row>
    <row r="407" spans="1:26">
      <c r="A407" s="1205"/>
      <c r="B407" s="1205"/>
      <c r="C407" s="1205"/>
      <c r="D407" s="1205"/>
      <c r="E407" s="1205"/>
      <c r="F407" s="1205"/>
      <c r="G407" s="1205"/>
      <c r="H407" s="1205"/>
      <c r="I407" s="1205"/>
      <c r="J407" s="1205"/>
      <c r="K407" s="1205"/>
      <c r="L407" s="1205"/>
      <c r="M407" s="1205"/>
      <c r="N407" s="1205"/>
      <c r="O407" s="1205"/>
      <c r="P407" s="1205"/>
      <c r="Q407" s="1205"/>
      <c r="R407" s="1205"/>
      <c r="S407" s="1205"/>
      <c r="T407" s="1205"/>
      <c r="U407" s="1205"/>
      <c r="V407" s="1205"/>
      <c r="W407" s="1205"/>
      <c r="X407" s="1205"/>
      <c r="Y407" s="1205"/>
      <c r="Z407" s="1205"/>
    </row>
    <row r="408" spans="1:26">
      <c r="A408" s="1205"/>
      <c r="B408" s="1205"/>
      <c r="C408" s="1205"/>
      <c r="D408" s="1205"/>
      <c r="E408" s="1205"/>
      <c r="F408" s="1205"/>
      <c r="G408" s="1205"/>
      <c r="H408" s="1205"/>
      <c r="I408" s="1205"/>
      <c r="J408" s="1205"/>
      <c r="K408" s="1205"/>
      <c r="L408" s="1205"/>
      <c r="M408" s="1205"/>
      <c r="N408" s="1205"/>
      <c r="O408" s="1205"/>
      <c r="P408" s="1205"/>
      <c r="Q408" s="1205"/>
      <c r="R408" s="1205"/>
      <c r="S408" s="1205"/>
      <c r="T408" s="1205"/>
      <c r="U408" s="1205"/>
      <c r="V408" s="1205"/>
      <c r="W408" s="1205"/>
      <c r="X408" s="1205"/>
      <c r="Y408" s="1205"/>
      <c r="Z408" s="1205"/>
    </row>
    <row r="409" spans="1:26">
      <c r="A409" s="1205"/>
      <c r="B409" s="1205"/>
      <c r="C409" s="1205"/>
      <c r="D409" s="1205"/>
      <c r="E409" s="1205"/>
      <c r="F409" s="1205"/>
      <c r="G409" s="1205"/>
      <c r="H409" s="1205"/>
      <c r="I409" s="1205"/>
      <c r="J409" s="1205"/>
      <c r="K409" s="1205"/>
      <c r="L409" s="1205"/>
      <c r="M409" s="1205"/>
      <c r="N409" s="1205"/>
      <c r="O409" s="1205"/>
      <c r="P409" s="1205"/>
      <c r="Q409" s="1205"/>
      <c r="R409" s="1205"/>
      <c r="S409" s="1205"/>
      <c r="T409" s="1205"/>
      <c r="U409" s="1205"/>
      <c r="V409" s="1205"/>
      <c r="W409" s="1205"/>
      <c r="X409" s="1205"/>
      <c r="Y409" s="1205"/>
      <c r="Z409" s="1205"/>
    </row>
    <row r="410" spans="1:26">
      <c r="A410" s="1205"/>
      <c r="B410" s="1205"/>
      <c r="C410" s="1205"/>
      <c r="D410" s="1205"/>
      <c r="E410" s="1205"/>
      <c r="F410" s="1205"/>
      <c r="G410" s="1205"/>
      <c r="H410" s="1205"/>
      <c r="I410" s="1205"/>
      <c r="J410" s="1205"/>
      <c r="K410" s="1205"/>
      <c r="L410" s="1205"/>
      <c r="M410" s="1205"/>
      <c r="N410" s="1205"/>
      <c r="O410" s="1205"/>
      <c r="P410" s="1205"/>
      <c r="Q410" s="1205"/>
      <c r="R410" s="1205"/>
      <c r="S410" s="1205"/>
      <c r="T410" s="1205"/>
      <c r="U410" s="1205"/>
      <c r="V410" s="1205"/>
      <c r="W410" s="1205"/>
      <c r="X410" s="1205"/>
      <c r="Y410" s="1205"/>
      <c r="Z410" s="1205"/>
    </row>
    <row r="411" spans="1:26">
      <c r="A411" s="1205"/>
      <c r="B411" s="1205"/>
      <c r="C411" s="1205"/>
      <c r="D411" s="1205"/>
      <c r="E411" s="1205"/>
      <c r="F411" s="1205"/>
      <c r="G411" s="1205"/>
      <c r="H411" s="1205"/>
      <c r="I411" s="1205"/>
      <c r="J411" s="1205"/>
      <c r="K411" s="1205"/>
      <c r="L411" s="1205"/>
      <c r="M411" s="1205"/>
      <c r="N411" s="1205"/>
      <c r="O411" s="1205"/>
      <c r="P411" s="1205"/>
      <c r="Q411" s="1205"/>
      <c r="R411" s="1205"/>
      <c r="S411" s="1205"/>
      <c r="T411" s="1205"/>
      <c r="U411" s="1205"/>
      <c r="V411" s="1205"/>
      <c r="W411" s="1205"/>
      <c r="X411" s="1205"/>
      <c r="Y411" s="1205"/>
      <c r="Z411" s="1205"/>
    </row>
    <row r="412" spans="1:26">
      <c r="A412" s="1205"/>
      <c r="B412" s="1205"/>
      <c r="C412" s="1205"/>
      <c r="D412" s="1205"/>
      <c r="E412" s="1205"/>
      <c r="F412" s="1205"/>
      <c r="G412" s="1205"/>
      <c r="H412" s="1205"/>
      <c r="I412" s="1205"/>
      <c r="J412" s="1205"/>
      <c r="K412" s="1205"/>
      <c r="L412" s="1205"/>
      <c r="M412" s="1205"/>
      <c r="N412" s="1205"/>
      <c r="O412" s="1205"/>
      <c r="P412" s="1205"/>
      <c r="Q412" s="1205"/>
      <c r="R412" s="1205"/>
      <c r="S412" s="1205"/>
      <c r="T412" s="1205"/>
      <c r="U412" s="1205"/>
      <c r="V412" s="1205"/>
      <c r="W412" s="1205"/>
      <c r="X412" s="1205"/>
      <c r="Y412" s="1205"/>
      <c r="Z412" s="1205"/>
    </row>
    <row r="413" spans="1:26">
      <c r="A413" s="1205"/>
      <c r="B413" s="1205"/>
      <c r="C413" s="1205"/>
      <c r="D413" s="1205"/>
      <c r="E413" s="1205"/>
      <c r="F413" s="1205"/>
      <c r="G413" s="1205"/>
      <c r="H413" s="1205"/>
      <c r="I413" s="1205"/>
      <c r="J413" s="1205"/>
      <c r="K413" s="1205"/>
      <c r="L413" s="1205"/>
      <c r="M413" s="1205"/>
      <c r="N413" s="1205"/>
      <c r="O413" s="1205"/>
      <c r="P413" s="1205"/>
      <c r="Q413" s="1205"/>
      <c r="R413" s="1205"/>
      <c r="S413" s="1205"/>
      <c r="T413" s="1205"/>
      <c r="U413" s="1205"/>
      <c r="V413" s="1205"/>
      <c r="W413" s="1205"/>
      <c r="X413" s="1205"/>
      <c r="Y413" s="1205"/>
      <c r="Z413" s="1205"/>
    </row>
    <row r="414" spans="1:26">
      <c r="A414" s="1205"/>
      <c r="B414" s="1205"/>
      <c r="C414" s="1205"/>
      <c r="D414" s="1205"/>
      <c r="E414" s="1205"/>
      <c r="F414" s="1205"/>
      <c r="G414" s="1205"/>
      <c r="H414" s="1205"/>
      <c r="I414" s="1205"/>
      <c r="J414" s="1205"/>
      <c r="K414" s="1205"/>
      <c r="L414" s="1205"/>
      <c r="M414" s="1205"/>
      <c r="N414" s="1205"/>
      <c r="O414" s="1205"/>
      <c r="P414" s="1205"/>
      <c r="Q414" s="1205"/>
      <c r="R414" s="1205"/>
      <c r="S414" s="1205"/>
      <c r="T414" s="1205"/>
      <c r="U414" s="1205"/>
      <c r="V414" s="1205"/>
      <c r="W414" s="1205"/>
      <c r="X414" s="1205"/>
      <c r="Y414" s="1205"/>
      <c r="Z414" s="1205"/>
    </row>
    <row r="415" spans="1:26">
      <c r="A415" s="1205"/>
      <c r="B415" s="1205"/>
      <c r="C415" s="1205"/>
      <c r="D415" s="1205"/>
      <c r="E415" s="1205"/>
      <c r="F415" s="1205"/>
      <c r="G415" s="1205"/>
      <c r="H415" s="1205"/>
      <c r="I415" s="1205"/>
      <c r="J415" s="1205"/>
      <c r="K415" s="1205"/>
      <c r="L415" s="1205"/>
      <c r="M415" s="1205"/>
      <c r="N415" s="1205"/>
      <c r="O415" s="1205"/>
      <c r="P415" s="1205"/>
      <c r="Q415" s="1205"/>
      <c r="R415" s="1205"/>
      <c r="S415" s="1205"/>
      <c r="T415" s="1205"/>
      <c r="U415" s="1205"/>
      <c r="V415" s="1205"/>
      <c r="W415" s="1205"/>
      <c r="X415" s="1205"/>
      <c r="Y415" s="1205"/>
      <c r="Z415" s="1205"/>
    </row>
    <row r="416" spans="1:26">
      <c r="A416" s="1205"/>
      <c r="B416" s="1205"/>
      <c r="C416" s="1205"/>
      <c r="D416" s="1205"/>
      <c r="E416" s="1205"/>
      <c r="F416" s="1205"/>
      <c r="G416" s="1205"/>
      <c r="H416" s="1205"/>
      <c r="I416" s="1205"/>
      <c r="J416" s="1205"/>
      <c r="K416" s="1205"/>
      <c r="L416" s="1205"/>
      <c r="M416" s="1205"/>
      <c r="N416" s="1205"/>
      <c r="O416" s="1205"/>
      <c r="P416" s="1205"/>
      <c r="Q416" s="1205"/>
      <c r="R416" s="1205"/>
      <c r="S416" s="1205"/>
      <c r="T416" s="1205"/>
      <c r="U416" s="1205"/>
      <c r="V416" s="1205"/>
      <c r="W416" s="1205"/>
      <c r="X416" s="1205"/>
      <c r="Y416" s="1205"/>
      <c r="Z416" s="1205"/>
    </row>
    <row r="417" spans="1:26">
      <c r="A417" s="1205"/>
      <c r="B417" s="1205"/>
      <c r="C417" s="1205"/>
      <c r="D417" s="1205"/>
      <c r="E417" s="1205"/>
      <c r="F417" s="1205"/>
      <c r="G417" s="1205"/>
      <c r="H417" s="1205"/>
      <c r="I417" s="1205"/>
      <c r="J417" s="1205"/>
      <c r="K417" s="1205"/>
      <c r="L417" s="1205"/>
      <c r="M417" s="1205"/>
      <c r="N417" s="1205"/>
      <c r="O417" s="1205"/>
      <c r="P417" s="1205"/>
      <c r="Q417" s="1205"/>
      <c r="R417" s="1205"/>
      <c r="S417" s="1205"/>
      <c r="T417" s="1205"/>
      <c r="U417" s="1205"/>
      <c r="V417" s="1205"/>
      <c r="W417" s="1205"/>
      <c r="X417" s="1205"/>
      <c r="Y417" s="1205"/>
      <c r="Z417" s="1205"/>
    </row>
    <row r="418" spans="1:26">
      <c r="A418" s="1205"/>
      <c r="B418" s="1205"/>
      <c r="C418" s="1205"/>
      <c r="D418" s="1205"/>
      <c r="E418" s="1205"/>
      <c r="F418" s="1205"/>
      <c r="G418" s="1205"/>
      <c r="H418" s="1205"/>
      <c r="I418" s="1205"/>
      <c r="J418" s="1205"/>
      <c r="K418" s="1205"/>
      <c r="L418" s="1205"/>
      <c r="M418" s="1205"/>
      <c r="N418" s="1205"/>
      <c r="O418" s="1205"/>
      <c r="P418" s="1205"/>
      <c r="Q418" s="1205"/>
      <c r="R418" s="1205"/>
      <c r="S418" s="1205"/>
      <c r="T418" s="1205"/>
      <c r="U418" s="1205"/>
      <c r="V418" s="1205"/>
      <c r="W418" s="1205"/>
      <c r="X418" s="1205"/>
      <c r="Y418" s="1205"/>
      <c r="Z418" s="1205"/>
    </row>
    <row r="419" spans="1:26">
      <c r="A419" s="1205"/>
      <c r="B419" s="1205"/>
      <c r="C419" s="1205"/>
      <c r="D419" s="1205"/>
      <c r="E419" s="1205"/>
      <c r="F419" s="1205"/>
      <c r="G419" s="1205"/>
      <c r="H419" s="1205"/>
      <c r="I419" s="1205"/>
      <c r="J419" s="1205"/>
      <c r="K419" s="1205"/>
      <c r="L419" s="1205"/>
      <c r="M419" s="1205"/>
      <c r="N419" s="1205"/>
      <c r="O419" s="1205"/>
      <c r="P419" s="1205"/>
      <c r="Q419" s="1205"/>
      <c r="R419" s="1205"/>
      <c r="S419" s="1205"/>
      <c r="T419" s="1205"/>
      <c r="U419" s="1205"/>
      <c r="V419" s="1205"/>
      <c r="W419" s="1205"/>
      <c r="X419" s="1205"/>
      <c r="Y419" s="1205"/>
      <c r="Z419" s="1205"/>
    </row>
    <row r="420" spans="1:26">
      <c r="A420" s="1205"/>
      <c r="B420" s="1205"/>
      <c r="C420" s="1205"/>
      <c r="D420" s="1205"/>
      <c r="E420" s="1205"/>
      <c r="F420" s="1205"/>
      <c r="G420" s="1205"/>
      <c r="H420" s="1205"/>
      <c r="I420" s="1205"/>
      <c r="J420" s="1205"/>
      <c r="K420" s="1205"/>
      <c r="L420" s="1205"/>
      <c r="M420" s="1205"/>
      <c r="N420" s="1205"/>
      <c r="O420" s="1205"/>
      <c r="P420" s="1205"/>
      <c r="Q420" s="1205"/>
      <c r="R420" s="1205"/>
      <c r="S420" s="1205"/>
      <c r="T420" s="1205"/>
      <c r="U420" s="1205"/>
      <c r="V420" s="1205"/>
      <c r="W420" s="1205"/>
      <c r="X420" s="1205"/>
      <c r="Y420" s="1205"/>
      <c r="Z420" s="1205"/>
    </row>
    <row r="421" spans="1:26">
      <c r="A421" s="1205"/>
      <c r="B421" s="1205"/>
      <c r="C421" s="1205"/>
      <c r="D421" s="1205"/>
      <c r="E421" s="1205"/>
      <c r="F421" s="1205"/>
      <c r="G421" s="1205"/>
      <c r="H421" s="1205"/>
      <c r="I421" s="1205"/>
      <c r="J421" s="1205"/>
      <c r="K421" s="1205"/>
      <c r="L421" s="1205"/>
      <c r="M421" s="1205"/>
      <c r="N421" s="1205"/>
      <c r="O421" s="1205"/>
      <c r="P421" s="1205"/>
      <c r="Q421" s="1205"/>
      <c r="R421" s="1205"/>
      <c r="S421" s="1205"/>
      <c r="T421" s="1205"/>
      <c r="U421" s="1205"/>
      <c r="V421" s="1205"/>
      <c r="W421" s="1205"/>
      <c r="X421" s="1205"/>
      <c r="Y421" s="1205"/>
      <c r="Z421" s="1205"/>
    </row>
    <row r="422" spans="1:26">
      <c r="A422" s="1205"/>
      <c r="B422" s="1205"/>
      <c r="C422" s="1205"/>
      <c r="D422" s="1205"/>
      <c r="E422" s="1205"/>
      <c r="F422" s="1205"/>
      <c r="G422" s="1205"/>
      <c r="H422" s="1205"/>
      <c r="I422" s="1205"/>
      <c r="J422" s="1205"/>
      <c r="K422" s="1205"/>
      <c r="L422" s="1205"/>
      <c r="M422" s="1205"/>
      <c r="N422" s="1205"/>
      <c r="O422" s="1205"/>
      <c r="P422" s="1205"/>
      <c r="Q422" s="1205"/>
      <c r="R422" s="1205"/>
      <c r="S422" s="1205"/>
      <c r="T422" s="1205"/>
      <c r="U422" s="1205"/>
      <c r="V422" s="1205"/>
      <c r="W422" s="1205"/>
      <c r="X422" s="1205"/>
      <c r="Y422" s="1205"/>
      <c r="Z422" s="1205"/>
    </row>
    <row r="423" spans="1:26">
      <c r="A423" s="1205"/>
      <c r="B423" s="1205"/>
      <c r="C423" s="1205"/>
      <c r="D423" s="1205"/>
      <c r="E423" s="1205"/>
      <c r="F423" s="1205"/>
      <c r="G423" s="1205"/>
      <c r="H423" s="1205"/>
      <c r="I423" s="1205"/>
      <c r="J423" s="1205"/>
      <c r="K423" s="1205"/>
      <c r="L423" s="1205"/>
      <c r="M423" s="1205"/>
      <c r="N423" s="1205"/>
      <c r="O423" s="1205"/>
      <c r="P423" s="1205"/>
      <c r="Q423" s="1205"/>
      <c r="R423" s="1205"/>
      <c r="S423" s="1205"/>
      <c r="T423" s="1205"/>
      <c r="U423" s="1205"/>
      <c r="V423" s="1205"/>
      <c r="W423" s="1205"/>
      <c r="X423" s="1205"/>
      <c r="Y423" s="1205"/>
      <c r="Z423" s="1205"/>
    </row>
    <row r="424" spans="1:26">
      <c r="A424" s="1205"/>
      <c r="B424" s="1205"/>
      <c r="C424" s="1205"/>
      <c r="D424" s="1205"/>
      <c r="E424" s="1205"/>
      <c r="F424" s="1205"/>
      <c r="G424" s="1205"/>
      <c r="H424" s="1205"/>
      <c r="I424" s="1205"/>
      <c r="J424" s="1205"/>
      <c r="K424" s="1205"/>
      <c r="L424" s="1205"/>
      <c r="M424" s="1205"/>
      <c r="N424" s="1205"/>
      <c r="O424" s="1205"/>
      <c r="P424" s="1205"/>
      <c r="Q424" s="1205"/>
      <c r="R424" s="1205"/>
      <c r="S424" s="1205"/>
      <c r="T424" s="1205"/>
      <c r="U424" s="1205"/>
      <c r="V424" s="1205"/>
      <c r="W424" s="1205"/>
      <c r="X424" s="1205"/>
      <c r="Y424" s="1205"/>
      <c r="Z424" s="1205"/>
    </row>
    <row r="425" spans="1:26">
      <c r="A425" s="1205"/>
      <c r="B425" s="1205"/>
      <c r="C425" s="1205"/>
      <c r="D425" s="1205"/>
      <c r="E425" s="1205"/>
      <c r="F425" s="1205"/>
      <c r="G425" s="1205"/>
      <c r="H425" s="1205"/>
      <c r="I425" s="1205"/>
      <c r="J425" s="1205"/>
      <c r="K425" s="1205"/>
      <c r="L425" s="1205"/>
      <c r="M425" s="1205"/>
      <c r="N425" s="1205"/>
      <c r="O425" s="1205"/>
      <c r="P425" s="1205"/>
      <c r="Q425" s="1205"/>
      <c r="R425" s="1205"/>
      <c r="S425" s="1205"/>
      <c r="T425" s="1205"/>
      <c r="U425" s="1205"/>
      <c r="V425" s="1205"/>
      <c r="W425" s="1205"/>
      <c r="X425" s="1205"/>
      <c r="Y425" s="1205"/>
      <c r="Z425" s="1205"/>
    </row>
    <row r="426" spans="1:26">
      <c r="A426" s="1205"/>
      <c r="B426" s="1205"/>
      <c r="C426" s="1205"/>
      <c r="D426" s="1205"/>
      <c r="E426" s="1205"/>
      <c r="F426" s="1205"/>
      <c r="G426" s="1205"/>
      <c r="H426" s="1205"/>
      <c r="I426" s="1205"/>
      <c r="J426" s="1205"/>
      <c r="K426" s="1205"/>
      <c r="L426" s="1205"/>
      <c r="M426" s="1205"/>
      <c r="N426" s="1205"/>
      <c r="O426" s="1205"/>
      <c r="P426" s="1205"/>
      <c r="Q426" s="1205"/>
      <c r="R426" s="1205"/>
      <c r="S426" s="1205"/>
      <c r="T426" s="1205"/>
      <c r="U426" s="1205"/>
      <c r="V426" s="1205"/>
      <c r="W426" s="1205"/>
      <c r="X426" s="1205"/>
      <c r="Y426" s="1205"/>
      <c r="Z426" s="1205"/>
    </row>
    <row r="427" spans="1:26">
      <c r="A427" s="1205"/>
      <c r="B427" s="1205"/>
      <c r="C427" s="1205"/>
      <c r="D427" s="1205"/>
      <c r="E427" s="1205"/>
      <c r="F427" s="1205"/>
      <c r="G427" s="1205"/>
      <c r="H427" s="1205"/>
      <c r="I427" s="1205"/>
      <c r="J427" s="1205"/>
      <c r="K427" s="1205"/>
      <c r="L427" s="1205"/>
      <c r="M427" s="1205"/>
      <c r="N427" s="1205"/>
      <c r="O427" s="1205"/>
      <c r="P427" s="1205"/>
      <c r="Q427" s="1205"/>
      <c r="R427" s="1205"/>
      <c r="S427" s="1205"/>
      <c r="T427" s="1205"/>
      <c r="U427" s="1205"/>
      <c r="V427" s="1205"/>
      <c r="W427" s="1205"/>
      <c r="X427" s="1205"/>
      <c r="Y427" s="1205"/>
      <c r="Z427" s="1205"/>
    </row>
    <row r="428" spans="1:26">
      <c r="A428" s="1205"/>
      <c r="B428" s="1205"/>
      <c r="C428" s="1205"/>
      <c r="D428" s="1205"/>
      <c r="E428" s="1205"/>
      <c r="F428" s="1205"/>
      <c r="G428" s="1205"/>
      <c r="H428" s="1205"/>
      <c r="I428" s="1205"/>
      <c r="J428" s="1205"/>
      <c r="K428" s="1205"/>
      <c r="L428" s="1205"/>
      <c r="M428" s="1205"/>
      <c r="N428" s="1205"/>
      <c r="O428" s="1205"/>
      <c r="P428" s="1205"/>
      <c r="Q428" s="1205"/>
      <c r="R428" s="1205"/>
      <c r="S428" s="1205"/>
      <c r="T428" s="1205"/>
      <c r="U428" s="1205"/>
      <c r="V428" s="1205"/>
      <c r="W428" s="1205"/>
      <c r="X428" s="1205"/>
      <c r="Y428" s="1205"/>
      <c r="Z428" s="1205"/>
    </row>
    <row r="429" spans="1:26">
      <c r="A429" s="1205"/>
      <c r="B429" s="1205"/>
      <c r="C429" s="1205"/>
      <c r="D429" s="1205"/>
      <c r="E429" s="1205"/>
      <c r="F429" s="1205"/>
      <c r="G429" s="1205"/>
      <c r="H429" s="1205"/>
      <c r="I429" s="1205"/>
      <c r="J429" s="1205"/>
      <c r="K429" s="1205"/>
      <c r="L429" s="1205"/>
      <c r="M429" s="1205"/>
      <c r="N429" s="1205"/>
      <c r="O429" s="1205"/>
      <c r="P429" s="1205"/>
      <c r="Q429" s="1205"/>
      <c r="R429" s="1205"/>
      <c r="S429" s="1205"/>
      <c r="T429" s="1205"/>
      <c r="U429" s="1205"/>
      <c r="V429" s="1205"/>
      <c r="W429" s="1205"/>
      <c r="X429" s="1205"/>
      <c r="Y429" s="1205"/>
      <c r="Z429" s="1205"/>
    </row>
    <row r="430" spans="1:26">
      <c r="A430" s="1205"/>
      <c r="B430" s="1205"/>
      <c r="C430" s="1205"/>
      <c r="D430" s="1205"/>
      <c r="E430" s="1205"/>
      <c r="F430" s="1205"/>
      <c r="G430" s="1205"/>
      <c r="H430" s="1205"/>
      <c r="I430" s="1205"/>
      <c r="J430" s="1205"/>
      <c r="K430" s="1205"/>
      <c r="L430" s="1205"/>
      <c r="M430" s="1205"/>
      <c r="N430" s="1205"/>
      <c r="O430" s="1205"/>
      <c r="P430" s="1205"/>
      <c r="Q430" s="1205"/>
      <c r="R430" s="1205"/>
      <c r="S430" s="1205"/>
      <c r="T430" s="1205"/>
      <c r="U430" s="1205"/>
      <c r="V430" s="1205"/>
      <c r="W430" s="1205"/>
      <c r="X430" s="1205"/>
      <c r="Y430" s="1205"/>
      <c r="Z430" s="1205"/>
    </row>
    <row r="431" spans="1:26">
      <c r="A431" s="1205"/>
      <c r="B431" s="1205"/>
      <c r="C431" s="1205"/>
      <c r="D431" s="1205"/>
      <c r="E431" s="1205"/>
      <c r="F431" s="1205"/>
      <c r="G431" s="1205"/>
      <c r="H431" s="1205"/>
      <c r="I431" s="1205"/>
      <c r="J431" s="1205"/>
      <c r="K431" s="1205"/>
      <c r="L431" s="1205"/>
      <c r="M431" s="1205"/>
      <c r="N431" s="1205"/>
      <c r="O431" s="1205"/>
      <c r="P431" s="1205"/>
      <c r="Q431" s="1205"/>
      <c r="R431" s="1205"/>
      <c r="S431" s="1205"/>
      <c r="T431" s="1205"/>
      <c r="U431" s="1205"/>
      <c r="V431" s="1205"/>
      <c r="W431" s="1205"/>
      <c r="X431" s="1205"/>
      <c r="Y431" s="1205"/>
      <c r="Z431" s="1205"/>
    </row>
    <row r="432" spans="1:26">
      <c r="A432" s="1205"/>
      <c r="B432" s="1205"/>
      <c r="C432" s="1205"/>
      <c r="D432" s="1205"/>
      <c r="E432" s="1205"/>
      <c r="F432" s="1205"/>
      <c r="G432" s="1205"/>
      <c r="H432" s="1205"/>
      <c r="I432" s="1205"/>
      <c r="J432" s="1205"/>
      <c r="K432" s="1205"/>
      <c r="L432" s="1205"/>
      <c r="M432" s="1205"/>
      <c r="N432" s="1205"/>
      <c r="O432" s="1205"/>
      <c r="P432" s="1205"/>
      <c r="Q432" s="1205"/>
      <c r="R432" s="1205"/>
      <c r="S432" s="1205"/>
      <c r="T432" s="1205"/>
      <c r="U432" s="1205"/>
      <c r="V432" s="1205"/>
      <c r="W432" s="1205"/>
      <c r="X432" s="1205"/>
      <c r="Y432" s="1205"/>
      <c r="Z432" s="1205"/>
    </row>
    <row r="433" spans="1:26">
      <c r="A433" s="1205"/>
      <c r="B433" s="1205"/>
      <c r="C433" s="1205"/>
      <c r="D433" s="1205"/>
      <c r="E433" s="1205"/>
      <c r="F433" s="1205"/>
      <c r="G433" s="1205"/>
      <c r="H433" s="1205"/>
      <c r="I433" s="1205"/>
      <c r="J433" s="1205"/>
      <c r="K433" s="1205"/>
      <c r="L433" s="1205"/>
      <c r="M433" s="1205"/>
      <c r="N433" s="1205"/>
      <c r="O433" s="1205"/>
      <c r="P433" s="1205"/>
      <c r="Q433" s="1205"/>
      <c r="R433" s="1205"/>
      <c r="S433" s="1205"/>
      <c r="T433" s="1205"/>
      <c r="U433" s="1205"/>
      <c r="V433" s="1205"/>
      <c r="W433" s="1205"/>
      <c r="X433" s="1205"/>
      <c r="Y433" s="1205"/>
      <c r="Z433" s="1205"/>
    </row>
    <row r="434" spans="1:26">
      <c r="A434" s="1205"/>
      <c r="B434" s="1205"/>
      <c r="C434" s="1205"/>
      <c r="D434" s="1205"/>
      <c r="E434" s="1205"/>
      <c r="F434" s="1205"/>
      <c r="G434" s="1205"/>
      <c r="H434" s="1205"/>
      <c r="I434" s="1205"/>
      <c r="J434" s="1205"/>
      <c r="K434" s="1205"/>
      <c r="L434" s="1205"/>
      <c r="M434" s="1205"/>
      <c r="N434" s="1205"/>
      <c r="O434" s="1205"/>
      <c r="P434" s="1205"/>
      <c r="Q434" s="1205"/>
      <c r="R434" s="1205"/>
      <c r="S434" s="1205"/>
      <c r="T434" s="1205"/>
      <c r="U434" s="1205"/>
      <c r="V434" s="1205"/>
      <c r="W434" s="1205"/>
      <c r="X434" s="1205"/>
      <c r="Y434" s="1205"/>
      <c r="Z434" s="1205"/>
    </row>
    <row r="435" spans="1:26">
      <c r="A435" s="1205"/>
      <c r="B435" s="1205"/>
      <c r="C435" s="1205"/>
      <c r="D435" s="1205"/>
      <c r="E435" s="1205"/>
      <c r="F435" s="1205"/>
      <c r="G435" s="1205"/>
      <c r="H435" s="1205"/>
      <c r="I435" s="1205"/>
      <c r="J435" s="1205"/>
      <c r="K435" s="1205"/>
      <c r="L435" s="1205"/>
      <c r="M435" s="1205"/>
      <c r="N435" s="1205"/>
      <c r="O435" s="1205"/>
      <c r="P435" s="1205"/>
      <c r="Q435" s="1205"/>
      <c r="R435" s="1205"/>
      <c r="S435" s="1205"/>
      <c r="T435" s="1205"/>
      <c r="U435" s="1205"/>
      <c r="V435" s="1205"/>
      <c r="W435" s="1205"/>
      <c r="X435" s="1205"/>
      <c r="Y435" s="1205"/>
      <c r="Z435" s="1205"/>
    </row>
    <row r="436" spans="1:26">
      <c r="A436" s="1205"/>
      <c r="B436" s="1205"/>
      <c r="C436" s="1205"/>
      <c r="D436" s="1205"/>
      <c r="E436" s="1205"/>
      <c r="F436" s="1205"/>
      <c r="G436" s="1205"/>
      <c r="H436" s="1205"/>
      <c r="I436" s="1205"/>
      <c r="J436" s="1205"/>
      <c r="K436" s="1205"/>
      <c r="L436" s="1205"/>
      <c r="M436" s="1205"/>
      <c r="N436" s="1205"/>
      <c r="O436" s="1205"/>
      <c r="P436" s="1205"/>
      <c r="Q436" s="1205"/>
      <c r="R436" s="1205"/>
      <c r="S436" s="1205"/>
      <c r="T436" s="1205"/>
      <c r="U436" s="1205"/>
      <c r="V436" s="1205"/>
      <c r="W436" s="1205"/>
      <c r="X436" s="1205"/>
      <c r="Y436" s="1205"/>
      <c r="Z436" s="1205"/>
    </row>
    <row r="437" spans="1:26">
      <c r="A437" s="1205"/>
      <c r="B437" s="1205"/>
      <c r="C437" s="1205"/>
      <c r="D437" s="1205"/>
      <c r="E437" s="1205"/>
      <c r="F437" s="1205"/>
      <c r="G437" s="1205"/>
      <c r="H437" s="1205"/>
      <c r="I437" s="1205"/>
      <c r="J437" s="1205"/>
      <c r="K437" s="1205"/>
      <c r="L437" s="1205"/>
      <c r="M437" s="1205"/>
      <c r="N437" s="1205"/>
      <c r="O437" s="1205"/>
      <c r="P437" s="1205"/>
      <c r="Q437" s="1205"/>
      <c r="R437" s="1205"/>
      <c r="S437" s="1205"/>
      <c r="T437" s="1205"/>
      <c r="U437" s="1205"/>
      <c r="V437" s="1205"/>
      <c r="W437" s="1205"/>
      <c r="X437" s="1205"/>
      <c r="Y437" s="1205"/>
      <c r="Z437" s="1205"/>
    </row>
    <row r="438" spans="1:26">
      <c r="A438" s="1205"/>
      <c r="B438" s="1205"/>
      <c r="C438" s="1205"/>
      <c r="D438" s="1205"/>
      <c r="E438" s="1205"/>
      <c r="F438" s="1205"/>
      <c r="G438" s="1205"/>
      <c r="H438" s="1205"/>
      <c r="I438" s="1205"/>
      <c r="J438" s="1205"/>
      <c r="K438" s="1205"/>
      <c r="L438" s="1205"/>
      <c r="M438" s="1205"/>
      <c r="N438" s="1205"/>
      <c r="O438" s="1205"/>
      <c r="P438" s="1205"/>
      <c r="Q438" s="1205"/>
      <c r="R438" s="1205"/>
      <c r="S438" s="1205"/>
      <c r="T438" s="1205"/>
      <c r="U438" s="1205"/>
      <c r="V438" s="1205"/>
      <c r="W438" s="1205"/>
      <c r="X438" s="1205"/>
      <c r="Y438" s="1205"/>
      <c r="Z438" s="1205"/>
    </row>
    <row r="439" spans="1:26">
      <c r="A439" s="1205"/>
      <c r="B439" s="1205"/>
      <c r="C439" s="1205"/>
      <c r="D439" s="1205"/>
      <c r="E439" s="1205"/>
      <c r="F439" s="1205"/>
      <c r="G439" s="1205"/>
      <c r="H439" s="1205"/>
      <c r="I439" s="1205"/>
      <c r="J439" s="1205"/>
      <c r="K439" s="1205"/>
      <c r="L439" s="1205"/>
      <c r="M439" s="1205"/>
      <c r="N439" s="1205"/>
      <c r="O439" s="1205"/>
      <c r="P439" s="1205"/>
      <c r="Q439" s="1205"/>
      <c r="R439" s="1205"/>
      <c r="S439" s="1205"/>
      <c r="T439" s="1205"/>
      <c r="U439" s="1205"/>
      <c r="V439" s="1205"/>
      <c r="W439" s="1205"/>
      <c r="X439" s="1205"/>
      <c r="Y439" s="1205"/>
      <c r="Z439" s="1205"/>
    </row>
    <row r="440" spans="1:26">
      <c r="A440" s="1205"/>
      <c r="B440" s="1205"/>
      <c r="C440" s="1205"/>
      <c r="D440" s="1205"/>
      <c r="E440" s="1205"/>
      <c r="F440" s="1205"/>
      <c r="G440" s="1205"/>
      <c r="H440" s="1205"/>
      <c r="I440" s="1205"/>
      <c r="J440" s="1205"/>
      <c r="K440" s="1205"/>
      <c r="L440" s="1205"/>
      <c r="M440" s="1205"/>
      <c r="N440" s="1205"/>
      <c r="O440" s="1205"/>
      <c r="P440" s="1205"/>
      <c r="Q440" s="1205"/>
      <c r="R440" s="1205"/>
      <c r="S440" s="1205"/>
      <c r="T440" s="1205"/>
      <c r="U440" s="1205"/>
      <c r="V440" s="1205"/>
      <c r="W440" s="1205"/>
      <c r="X440" s="1205"/>
      <c r="Y440" s="1205"/>
      <c r="Z440" s="1205"/>
    </row>
    <row r="441" spans="1:26">
      <c r="A441" s="1205"/>
      <c r="B441" s="1205"/>
      <c r="C441" s="1205"/>
      <c r="D441" s="1205"/>
      <c r="E441" s="1205"/>
      <c r="F441" s="1205"/>
      <c r="G441" s="1205"/>
      <c r="H441" s="1205"/>
      <c r="I441" s="1205"/>
      <c r="J441" s="1205"/>
      <c r="K441" s="1205"/>
      <c r="L441" s="1205"/>
      <c r="M441" s="1205"/>
      <c r="N441" s="1205"/>
      <c r="O441" s="1205"/>
      <c r="P441" s="1205"/>
      <c r="Q441" s="1205"/>
      <c r="R441" s="1205"/>
      <c r="S441" s="1205"/>
      <c r="T441" s="1205"/>
      <c r="U441" s="1205"/>
      <c r="V441" s="1205"/>
      <c r="W441" s="1205"/>
      <c r="X441" s="1205"/>
      <c r="Y441" s="1205"/>
      <c r="Z441" s="1205"/>
    </row>
    <row r="442" spans="1:26">
      <c r="A442" s="1205"/>
      <c r="B442" s="1205"/>
      <c r="C442" s="1205"/>
      <c r="D442" s="1205"/>
      <c r="E442" s="1205"/>
      <c r="F442" s="1205"/>
      <c r="G442" s="1205"/>
      <c r="H442" s="1205"/>
      <c r="I442" s="1205"/>
      <c r="J442" s="1205"/>
      <c r="K442" s="1205"/>
      <c r="L442" s="1205"/>
      <c r="M442" s="1205"/>
      <c r="N442" s="1205"/>
      <c r="O442" s="1205"/>
      <c r="P442" s="1205"/>
      <c r="Q442" s="1205"/>
      <c r="R442" s="1205"/>
      <c r="S442" s="1205"/>
      <c r="T442" s="1205"/>
      <c r="U442" s="1205"/>
      <c r="V442" s="1205"/>
      <c r="W442" s="1205"/>
      <c r="X442" s="1205"/>
      <c r="Y442" s="1205"/>
      <c r="Z442" s="1205"/>
    </row>
    <row r="443" spans="1:26">
      <c r="A443" s="1205"/>
      <c r="B443" s="1205"/>
      <c r="C443" s="1205"/>
      <c r="D443" s="1205"/>
      <c r="E443" s="1205"/>
      <c r="F443" s="1205"/>
      <c r="G443" s="1205"/>
      <c r="H443" s="1205"/>
      <c r="I443" s="1205"/>
      <c r="J443" s="1205"/>
      <c r="K443" s="1205"/>
      <c r="L443" s="1205"/>
      <c r="M443" s="1205"/>
      <c r="N443" s="1205"/>
      <c r="O443" s="1205"/>
      <c r="P443" s="1205"/>
      <c r="Q443" s="1205"/>
      <c r="R443" s="1205"/>
      <c r="S443" s="1205"/>
      <c r="T443" s="1205"/>
      <c r="U443" s="1205"/>
      <c r="V443" s="1205"/>
      <c r="W443" s="1205"/>
      <c r="X443" s="1205"/>
      <c r="Y443" s="1205"/>
      <c r="Z443" s="1205"/>
    </row>
    <row r="444" spans="1:26">
      <c r="A444" s="1205"/>
      <c r="B444" s="1205"/>
      <c r="C444" s="1205"/>
      <c r="D444" s="1205"/>
      <c r="E444" s="1205"/>
      <c r="F444" s="1205"/>
      <c r="G444" s="1205"/>
      <c r="H444" s="1205"/>
      <c r="I444" s="1205"/>
      <c r="J444" s="1205"/>
      <c r="K444" s="1205"/>
      <c r="L444" s="1205"/>
      <c r="M444" s="1205"/>
      <c r="N444" s="1205"/>
      <c r="O444" s="1205"/>
      <c r="P444" s="1205"/>
      <c r="Q444" s="1205"/>
      <c r="R444" s="1205"/>
      <c r="S444" s="1205"/>
      <c r="T444" s="1205"/>
      <c r="U444" s="1205"/>
      <c r="V444" s="1205"/>
      <c r="W444" s="1205"/>
      <c r="X444" s="1205"/>
      <c r="Y444" s="1205"/>
      <c r="Z444" s="1205"/>
    </row>
    <row r="445" spans="1:26">
      <c r="A445" s="1205"/>
      <c r="B445" s="1205"/>
      <c r="C445" s="1205"/>
      <c r="D445" s="1205"/>
      <c r="E445" s="1205"/>
      <c r="F445" s="1205"/>
      <c r="G445" s="1205"/>
      <c r="H445" s="1205"/>
      <c r="I445" s="1205"/>
      <c r="J445" s="1205"/>
      <c r="K445" s="1205"/>
      <c r="L445" s="1205"/>
      <c r="M445" s="1205"/>
      <c r="N445" s="1205"/>
      <c r="O445" s="1205"/>
      <c r="P445" s="1205"/>
      <c r="Q445" s="1205"/>
      <c r="R445" s="1205"/>
      <c r="S445" s="1205"/>
      <c r="T445" s="1205"/>
      <c r="U445" s="1205"/>
      <c r="V445" s="1205"/>
      <c r="W445" s="1205"/>
      <c r="X445" s="1205"/>
      <c r="Y445" s="1205"/>
      <c r="Z445" s="1205"/>
    </row>
    <row r="446" spans="1:26">
      <c r="A446" s="1205"/>
      <c r="B446" s="1205"/>
      <c r="C446" s="1205"/>
      <c r="D446" s="1205"/>
      <c r="E446" s="1205"/>
      <c r="F446" s="1205"/>
      <c r="G446" s="1205"/>
      <c r="H446" s="1205"/>
      <c r="I446" s="1205"/>
      <c r="J446" s="1205"/>
      <c r="K446" s="1205"/>
      <c r="L446" s="1205"/>
      <c r="M446" s="1205"/>
      <c r="N446" s="1205"/>
      <c r="O446" s="1205"/>
      <c r="P446" s="1205"/>
      <c r="Q446" s="1205"/>
      <c r="R446" s="1205"/>
      <c r="S446" s="1205"/>
      <c r="T446" s="1205"/>
      <c r="U446" s="1205"/>
      <c r="V446" s="1205"/>
      <c r="W446" s="1205"/>
      <c r="X446" s="1205"/>
      <c r="Y446" s="1205"/>
      <c r="Z446" s="1205"/>
    </row>
    <row r="447" spans="1:26">
      <c r="A447" s="1205"/>
      <c r="B447" s="1205"/>
      <c r="C447" s="1205"/>
      <c r="D447" s="1205"/>
      <c r="E447" s="1205"/>
      <c r="F447" s="1205"/>
      <c r="G447" s="1205"/>
      <c r="H447" s="1205"/>
      <c r="I447" s="1205"/>
      <c r="J447" s="1205"/>
      <c r="K447" s="1205"/>
      <c r="L447" s="1205"/>
      <c r="M447" s="1205"/>
      <c r="N447" s="1205"/>
      <c r="O447" s="1205"/>
      <c r="P447" s="1205"/>
      <c r="Q447" s="1205"/>
      <c r="R447" s="1205"/>
      <c r="S447" s="1205"/>
      <c r="T447" s="1205"/>
      <c r="U447" s="1205"/>
      <c r="V447" s="1205"/>
      <c r="W447" s="1205"/>
      <c r="X447" s="1205"/>
      <c r="Y447" s="1205"/>
      <c r="Z447" s="1205"/>
    </row>
    <row r="448" spans="1:26">
      <c r="A448" s="1205"/>
      <c r="B448" s="1205"/>
      <c r="C448" s="1205"/>
      <c r="D448" s="1205"/>
      <c r="E448" s="1205"/>
      <c r="F448" s="1205"/>
      <c r="G448" s="1205"/>
      <c r="H448" s="1205"/>
      <c r="I448" s="1205"/>
      <c r="J448" s="1205"/>
      <c r="K448" s="1205"/>
      <c r="L448" s="1205"/>
      <c r="M448" s="1205"/>
      <c r="N448" s="1205"/>
      <c r="O448" s="1205"/>
      <c r="P448" s="1205"/>
      <c r="Q448" s="1205"/>
      <c r="R448" s="1205"/>
      <c r="S448" s="1205"/>
      <c r="T448" s="1205"/>
      <c r="U448" s="1205"/>
      <c r="V448" s="1205"/>
      <c r="W448" s="1205"/>
      <c r="X448" s="1205"/>
      <c r="Y448" s="1205"/>
      <c r="Z448" s="1205"/>
    </row>
    <row r="449" spans="1:26">
      <c r="A449" s="1205"/>
      <c r="B449" s="1205"/>
      <c r="C449" s="1205"/>
      <c r="D449" s="1205"/>
      <c r="E449" s="1205"/>
      <c r="F449" s="1205"/>
      <c r="G449" s="1205"/>
      <c r="H449" s="1205"/>
      <c r="I449" s="1205"/>
      <c r="J449" s="1205"/>
      <c r="K449" s="1205"/>
      <c r="L449" s="1205"/>
      <c r="M449" s="1205"/>
      <c r="N449" s="1205"/>
      <c r="O449" s="1205"/>
      <c r="P449" s="1205"/>
      <c r="Q449" s="1205"/>
      <c r="R449" s="1205"/>
      <c r="S449" s="1205"/>
      <c r="T449" s="1205"/>
      <c r="U449" s="1205"/>
      <c r="V449" s="1205"/>
      <c r="W449" s="1205"/>
      <c r="X449" s="1205"/>
      <c r="Y449" s="1205"/>
      <c r="Z449" s="1205"/>
    </row>
    <row r="450" spans="1:26">
      <c r="A450" s="1205"/>
      <c r="B450" s="1205"/>
      <c r="C450" s="1205"/>
      <c r="D450" s="1205"/>
      <c r="E450" s="1205"/>
      <c r="F450" s="1205"/>
      <c r="G450" s="1205"/>
      <c r="H450" s="1205"/>
      <c r="I450" s="1205"/>
      <c r="J450" s="1205"/>
      <c r="K450" s="1205"/>
      <c r="L450" s="1205"/>
      <c r="M450" s="1205"/>
      <c r="N450" s="1205"/>
      <c r="O450" s="1205"/>
      <c r="P450" s="1205"/>
      <c r="Q450" s="1205"/>
      <c r="R450" s="1205"/>
      <c r="S450" s="1205"/>
      <c r="T450" s="1205"/>
      <c r="U450" s="1205"/>
      <c r="V450" s="1205"/>
      <c r="W450" s="1205"/>
      <c r="X450" s="1205"/>
      <c r="Y450" s="1205"/>
      <c r="Z450" s="1205"/>
    </row>
    <row r="451" spans="1:26">
      <c r="A451" s="1205"/>
      <c r="B451" s="1205"/>
      <c r="C451" s="1205"/>
      <c r="D451" s="1205"/>
      <c r="E451" s="1205"/>
      <c r="F451" s="1205"/>
      <c r="G451" s="1205"/>
      <c r="H451" s="1205"/>
      <c r="I451" s="1205"/>
      <c r="J451" s="1205"/>
      <c r="K451" s="1205"/>
      <c r="L451" s="1205"/>
      <c r="M451" s="1205"/>
      <c r="N451" s="1205"/>
      <c r="O451" s="1205"/>
      <c r="P451" s="1205"/>
      <c r="Q451" s="1205"/>
      <c r="R451" s="1205"/>
      <c r="S451" s="1205"/>
      <c r="T451" s="1205"/>
      <c r="U451" s="1205"/>
      <c r="V451" s="1205"/>
      <c r="W451" s="1205"/>
      <c r="X451" s="1205"/>
      <c r="Y451" s="1205"/>
      <c r="Z451" s="1205"/>
    </row>
    <row r="452" spans="1:26">
      <c r="A452" s="1205"/>
      <c r="B452" s="1205"/>
      <c r="C452" s="1205"/>
      <c r="D452" s="1205"/>
      <c r="E452" s="1205"/>
      <c r="F452" s="1205"/>
      <c r="G452" s="1205"/>
      <c r="H452" s="1205"/>
      <c r="I452" s="1205"/>
      <c r="J452" s="1205"/>
      <c r="K452" s="1205"/>
      <c r="L452" s="1205"/>
      <c r="M452" s="1205"/>
      <c r="N452" s="1205"/>
      <c r="O452" s="1205"/>
      <c r="P452" s="1205"/>
      <c r="Q452" s="1205"/>
      <c r="R452" s="1205"/>
      <c r="S452" s="1205"/>
      <c r="T452" s="1205"/>
      <c r="U452" s="1205"/>
      <c r="V452" s="1205"/>
      <c r="W452" s="1205"/>
      <c r="X452" s="1205"/>
      <c r="Y452" s="1205"/>
      <c r="Z452" s="1205"/>
    </row>
    <row r="453" spans="1:26">
      <c r="A453" s="1205"/>
      <c r="B453" s="1205"/>
      <c r="C453" s="1205"/>
      <c r="D453" s="1205"/>
      <c r="E453" s="1205"/>
      <c r="F453" s="1205"/>
      <c r="G453" s="1205"/>
      <c r="H453" s="1205"/>
      <c r="I453" s="1205"/>
      <c r="J453" s="1205"/>
      <c r="K453" s="1205"/>
      <c r="L453" s="1205"/>
      <c r="M453" s="1205"/>
      <c r="N453" s="1205"/>
      <c r="O453" s="1205"/>
      <c r="P453" s="1205"/>
      <c r="Q453" s="1205"/>
      <c r="R453" s="1205"/>
      <c r="S453" s="1205"/>
      <c r="T453" s="1205"/>
      <c r="U453" s="1205"/>
      <c r="V453" s="1205"/>
      <c r="W453" s="1205"/>
      <c r="X453" s="1205"/>
      <c r="Y453" s="1205"/>
      <c r="Z453" s="1205"/>
    </row>
    <row r="454" spans="1:26">
      <c r="A454" s="1205"/>
      <c r="B454" s="1205"/>
      <c r="C454" s="1205"/>
      <c r="D454" s="1205"/>
      <c r="E454" s="1205"/>
      <c r="F454" s="1205"/>
      <c r="G454" s="1205"/>
      <c r="H454" s="1205"/>
      <c r="I454" s="1205"/>
      <c r="J454" s="1205"/>
      <c r="K454" s="1205"/>
      <c r="L454" s="1205"/>
      <c r="M454" s="1205"/>
      <c r="N454" s="1205"/>
      <c r="O454" s="1205"/>
      <c r="P454" s="1205"/>
      <c r="Q454" s="1205"/>
      <c r="R454" s="1205"/>
      <c r="S454" s="1205"/>
      <c r="T454" s="1205"/>
      <c r="U454" s="1205"/>
      <c r="V454" s="1205"/>
      <c r="W454" s="1205"/>
      <c r="X454" s="1205"/>
      <c r="Y454" s="1205"/>
      <c r="Z454" s="1205"/>
    </row>
    <row r="455" spans="1:26">
      <c r="A455" s="1205"/>
      <c r="B455" s="1205"/>
      <c r="C455" s="1205"/>
      <c r="D455" s="1205"/>
      <c r="E455" s="1205"/>
      <c r="F455" s="1205"/>
      <c r="G455" s="1205"/>
      <c r="H455" s="1205"/>
      <c r="I455" s="1205"/>
      <c r="J455" s="1205"/>
      <c r="K455" s="1205"/>
      <c r="L455" s="1205"/>
      <c r="M455" s="1205"/>
      <c r="N455" s="1205"/>
      <c r="O455" s="1205"/>
      <c r="P455" s="1205"/>
      <c r="Q455" s="1205"/>
      <c r="R455" s="1205"/>
      <c r="S455" s="1205"/>
      <c r="T455" s="1205"/>
      <c r="U455" s="1205"/>
      <c r="V455" s="1205"/>
      <c r="W455" s="1205"/>
      <c r="X455" s="1205"/>
      <c r="Y455" s="1205"/>
      <c r="Z455" s="1205"/>
    </row>
    <row r="456" spans="1:26">
      <c r="A456" s="1205"/>
      <c r="B456" s="1205"/>
      <c r="C456" s="1205"/>
      <c r="D456" s="1205"/>
      <c r="E456" s="1205"/>
      <c r="F456" s="1205"/>
      <c r="G456" s="1205"/>
      <c r="H456" s="1205"/>
      <c r="I456" s="1205"/>
      <c r="J456" s="1205"/>
      <c r="K456" s="1205"/>
      <c r="L456" s="1205"/>
      <c r="M456" s="1205"/>
      <c r="N456" s="1205"/>
      <c r="O456" s="1205"/>
      <c r="P456" s="1205"/>
      <c r="Q456" s="1205"/>
      <c r="R456" s="1205"/>
      <c r="S456" s="1205"/>
      <c r="T456" s="1205"/>
      <c r="U456" s="1205"/>
      <c r="V456" s="1205"/>
      <c r="W456" s="1205"/>
      <c r="X456" s="1205"/>
      <c r="Y456" s="1205"/>
      <c r="Z456" s="1205"/>
    </row>
    <row r="457" spans="1:26">
      <c r="A457" s="1205"/>
      <c r="B457" s="1205"/>
      <c r="C457" s="1205"/>
      <c r="D457" s="1205"/>
      <c r="E457" s="1205"/>
      <c r="F457" s="1205"/>
      <c r="G457" s="1205"/>
      <c r="H457" s="1205"/>
      <c r="I457" s="1205"/>
      <c r="J457" s="1205"/>
      <c r="K457" s="1205"/>
      <c r="L457" s="1205"/>
      <c r="M457" s="1205"/>
      <c r="N457" s="1205"/>
      <c r="O457" s="1205"/>
      <c r="P457" s="1205"/>
      <c r="Q457" s="1205"/>
      <c r="R457" s="1205"/>
      <c r="S457" s="1205"/>
      <c r="T457" s="1205"/>
      <c r="U457" s="1205"/>
      <c r="V457" s="1205"/>
      <c r="W457" s="1205"/>
      <c r="X457" s="1205"/>
      <c r="Y457" s="1205"/>
      <c r="Z457" s="1205"/>
    </row>
    <row r="458" spans="1:26">
      <c r="A458" s="1205"/>
      <c r="B458" s="1205"/>
      <c r="C458" s="1205"/>
      <c r="D458" s="1205"/>
      <c r="E458" s="1205"/>
      <c r="F458" s="1205"/>
      <c r="G458" s="1205"/>
      <c r="H458" s="1205"/>
      <c r="I458" s="1205"/>
      <c r="J458" s="1205"/>
      <c r="K458" s="1205"/>
      <c r="L458" s="1205"/>
      <c r="M458" s="1205"/>
      <c r="N458" s="1205"/>
      <c r="O458" s="1205"/>
      <c r="P458" s="1205"/>
      <c r="Q458" s="1205"/>
      <c r="R458" s="1205"/>
      <c r="S458" s="1205"/>
      <c r="T458" s="1205"/>
      <c r="U458" s="1205"/>
      <c r="V458" s="1205"/>
      <c r="W458" s="1205"/>
      <c r="X458" s="1205"/>
      <c r="Y458" s="1205"/>
      <c r="Z458" s="1205"/>
    </row>
    <row r="459" spans="1:26">
      <c r="A459" s="1205"/>
      <c r="B459" s="1205"/>
      <c r="C459" s="1205"/>
      <c r="D459" s="1205"/>
      <c r="E459" s="1205"/>
      <c r="F459" s="1205"/>
      <c r="G459" s="1205"/>
      <c r="H459" s="1205"/>
      <c r="I459" s="1205"/>
      <c r="J459" s="1205"/>
      <c r="K459" s="1205"/>
      <c r="L459" s="1205"/>
      <c r="M459" s="1205"/>
      <c r="N459" s="1205"/>
      <c r="O459" s="1205"/>
      <c r="P459" s="1205"/>
      <c r="Q459" s="1205"/>
      <c r="R459" s="1205"/>
      <c r="S459" s="1205"/>
      <c r="T459" s="1205"/>
      <c r="U459" s="1205"/>
      <c r="V459" s="1205"/>
      <c r="W459" s="1205"/>
      <c r="X459" s="1205"/>
      <c r="Y459" s="1205"/>
      <c r="Z459" s="1205"/>
    </row>
    <row r="460" spans="1:26">
      <c r="A460" s="1205"/>
      <c r="B460" s="1205"/>
      <c r="C460" s="1205"/>
      <c r="D460" s="1205"/>
      <c r="E460" s="1205"/>
      <c r="F460" s="1205"/>
      <c r="G460" s="1205"/>
      <c r="H460" s="1205"/>
      <c r="I460" s="1205"/>
      <c r="J460" s="1205"/>
      <c r="K460" s="1205"/>
      <c r="L460" s="1205"/>
      <c r="M460" s="1205"/>
      <c r="N460" s="1205"/>
      <c r="O460" s="1205"/>
      <c r="P460" s="1205"/>
      <c r="Q460" s="1205"/>
      <c r="R460" s="1205"/>
      <c r="S460" s="1205"/>
      <c r="T460" s="1205"/>
      <c r="U460" s="1205"/>
      <c r="V460" s="1205"/>
      <c r="W460" s="1205"/>
      <c r="X460" s="1205"/>
      <c r="Y460" s="1205"/>
      <c r="Z460" s="1205"/>
    </row>
    <row r="461" spans="1:26">
      <c r="A461" s="1205"/>
      <c r="B461" s="1205"/>
      <c r="C461" s="1205"/>
      <c r="D461" s="1205"/>
      <c r="E461" s="1205"/>
      <c r="F461" s="1205"/>
      <c r="G461" s="1205"/>
      <c r="H461" s="1205"/>
      <c r="I461" s="1205"/>
      <c r="J461" s="1205"/>
      <c r="K461" s="1205"/>
      <c r="L461" s="1205"/>
      <c r="M461" s="1205"/>
      <c r="N461" s="1205"/>
      <c r="O461" s="1205"/>
      <c r="P461" s="1205"/>
      <c r="Q461" s="1205"/>
      <c r="R461" s="1205"/>
      <c r="S461" s="1205"/>
      <c r="T461" s="1205"/>
      <c r="U461" s="1205"/>
      <c r="V461" s="1205"/>
      <c r="W461" s="1205"/>
      <c r="X461" s="1205"/>
      <c r="Y461" s="1205"/>
      <c r="Z461" s="1205"/>
    </row>
    <row r="462" spans="1:26">
      <c r="A462" s="1205"/>
      <c r="B462" s="1205"/>
      <c r="C462" s="1205"/>
      <c r="D462" s="1205"/>
      <c r="E462" s="1205"/>
      <c r="F462" s="1205"/>
      <c r="G462" s="1205"/>
      <c r="H462" s="1205"/>
      <c r="I462" s="1205"/>
      <c r="J462" s="1205"/>
      <c r="K462" s="1205"/>
      <c r="L462" s="1205"/>
      <c r="M462" s="1205"/>
      <c r="N462" s="1205"/>
      <c r="O462" s="1205"/>
      <c r="P462" s="1205"/>
      <c r="Q462" s="1205"/>
      <c r="R462" s="1205"/>
      <c r="S462" s="1205"/>
      <c r="T462" s="1205"/>
      <c r="U462" s="1205"/>
      <c r="V462" s="1205"/>
      <c r="W462" s="1205"/>
      <c r="X462" s="1205"/>
      <c r="Y462" s="1205"/>
      <c r="Z462" s="1205"/>
    </row>
    <row r="463" spans="1:26">
      <c r="A463" s="1205"/>
      <c r="B463" s="1205"/>
      <c r="C463" s="1205"/>
      <c r="D463" s="1205"/>
      <c r="E463" s="1205"/>
      <c r="F463" s="1205"/>
      <c r="G463" s="1205"/>
      <c r="H463" s="1205"/>
      <c r="I463" s="1205"/>
      <c r="J463" s="1205"/>
      <c r="K463" s="1205"/>
      <c r="L463" s="1205"/>
      <c r="M463" s="1205"/>
      <c r="N463" s="1205"/>
      <c r="O463" s="1205"/>
      <c r="P463" s="1205"/>
      <c r="Q463" s="1205"/>
      <c r="R463" s="1205"/>
      <c r="S463" s="1205"/>
      <c r="T463" s="1205"/>
      <c r="U463" s="1205"/>
      <c r="V463" s="1205"/>
      <c r="W463" s="1205"/>
      <c r="X463" s="1205"/>
      <c r="Y463" s="1205"/>
      <c r="Z463" s="1205"/>
    </row>
    <row r="464" spans="1:26">
      <c r="A464" s="1205"/>
      <c r="B464" s="1205"/>
      <c r="C464" s="1205"/>
      <c r="D464" s="1205"/>
      <c r="E464" s="1205"/>
      <c r="F464" s="1205"/>
      <c r="G464" s="1205"/>
      <c r="H464" s="1205"/>
      <c r="I464" s="1205"/>
      <c r="J464" s="1205"/>
      <c r="K464" s="1205"/>
      <c r="L464" s="1205"/>
      <c r="M464" s="1205"/>
      <c r="N464" s="1205"/>
      <c r="O464" s="1205"/>
      <c r="P464" s="1205"/>
      <c r="Q464" s="1205"/>
      <c r="R464" s="1205"/>
      <c r="S464" s="1205"/>
      <c r="T464" s="1205"/>
      <c r="U464" s="1205"/>
      <c r="V464" s="1205"/>
      <c r="W464" s="1205"/>
      <c r="X464" s="1205"/>
      <c r="Y464" s="1205"/>
      <c r="Z464" s="1205"/>
    </row>
    <row r="465" spans="1:26">
      <c r="A465" s="1205"/>
      <c r="B465" s="1205"/>
      <c r="C465" s="1205"/>
      <c r="D465" s="1205"/>
      <c r="E465" s="1205"/>
      <c r="F465" s="1205"/>
      <c r="G465" s="1205"/>
      <c r="H465" s="1205"/>
      <c r="I465" s="1205"/>
      <c r="J465" s="1205"/>
      <c r="K465" s="1205"/>
      <c r="L465" s="1205"/>
      <c r="M465" s="1205"/>
      <c r="N465" s="1205"/>
      <c r="O465" s="1205"/>
      <c r="P465" s="1205"/>
      <c r="Q465" s="1205"/>
      <c r="R465" s="1205"/>
      <c r="S465" s="1205"/>
      <c r="T465" s="1205"/>
      <c r="U465" s="1205"/>
      <c r="V465" s="1205"/>
      <c r="W465" s="1205"/>
      <c r="X465" s="1205"/>
      <c r="Y465" s="1205"/>
      <c r="Z465" s="1205"/>
    </row>
    <row r="466" spans="1:26">
      <c r="A466" s="1205"/>
      <c r="B466" s="1205"/>
      <c r="C466" s="1205"/>
      <c r="D466" s="1205"/>
      <c r="E466" s="1205"/>
      <c r="F466" s="1205"/>
      <c r="G466" s="1205"/>
      <c r="H466" s="1205"/>
      <c r="I466" s="1205"/>
      <c r="J466" s="1205"/>
      <c r="K466" s="1205"/>
      <c r="L466" s="1205"/>
      <c r="M466" s="1205"/>
      <c r="N466" s="1205"/>
      <c r="O466" s="1205"/>
      <c r="P466" s="1205"/>
      <c r="Q466" s="1205"/>
      <c r="R466" s="1205"/>
      <c r="S466" s="1205"/>
      <c r="T466" s="1205"/>
      <c r="U466" s="1205"/>
      <c r="V466" s="1205"/>
      <c r="W466" s="1205"/>
      <c r="X466" s="1205"/>
      <c r="Y466" s="1205"/>
      <c r="Z466" s="1205"/>
    </row>
    <row r="467" spans="1:26">
      <c r="A467" s="1205"/>
      <c r="B467" s="1205"/>
      <c r="C467" s="1205"/>
      <c r="D467" s="1205"/>
      <c r="E467" s="1205"/>
      <c r="F467" s="1205"/>
      <c r="G467" s="1205"/>
      <c r="H467" s="1205"/>
      <c r="I467" s="1205"/>
      <c r="J467" s="1205"/>
      <c r="K467" s="1205"/>
      <c r="L467" s="1205"/>
      <c r="M467" s="1205"/>
      <c r="N467" s="1205"/>
      <c r="O467" s="1205"/>
      <c r="P467" s="1205"/>
      <c r="Q467" s="1205"/>
      <c r="R467" s="1205"/>
      <c r="S467" s="1205"/>
      <c r="T467" s="1205"/>
      <c r="U467" s="1205"/>
      <c r="V467" s="1205"/>
      <c r="W467" s="1205"/>
      <c r="X467" s="1205"/>
      <c r="Y467" s="1205"/>
      <c r="Z467" s="1205"/>
    </row>
    <row r="468" spans="1:26">
      <c r="A468" s="1205"/>
      <c r="B468" s="1205"/>
      <c r="C468" s="1205"/>
      <c r="D468" s="1205"/>
      <c r="E468" s="1205"/>
      <c r="F468" s="1205"/>
      <c r="G468" s="1205"/>
      <c r="H468" s="1205"/>
      <c r="I468" s="1205"/>
      <c r="J468" s="1205"/>
      <c r="K468" s="1205"/>
      <c r="L468" s="1205"/>
      <c r="M468" s="1205"/>
      <c r="N468" s="1205"/>
      <c r="O468" s="1205"/>
      <c r="P468" s="1205"/>
      <c r="Q468" s="1205"/>
      <c r="R468" s="1205"/>
      <c r="S468" s="1205"/>
      <c r="T468" s="1205"/>
      <c r="U468" s="1205"/>
      <c r="V468" s="1205"/>
      <c r="W468" s="1205"/>
      <c r="X468" s="1205"/>
      <c r="Y468" s="1205"/>
      <c r="Z468" s="1205"/>
    </row>
    <row r="469" spans="1:26">
      <c r="A469" s="1205"/>
      <c r="B469" s="1205"/>
      <c r="C469" s="1205"/>
      <c r="D469" s="1205"/>
      <c r="E469" s="1205"/>
      <c r="F469" s="1205"/>
      <c r="G469" s="1205"/>
      <c r="H469" s="1205"/>
      <c r="I469" s="1205"/>
      <c r="J469" s="1205"/>
      <c r="K469" s="1205"/>
      <c r="L469" s="1205"/>
      <c r="M469" s="1205"/>
      <c r="N469" s="1205"/>
      <c r="O469" s="1205"/>
      <c r="P469" s="1205"/>
      <c r="Q469" s="1205"/>
      <c r="R469" s="1205"/>
      <c r="S469" s="1205"/>
      <c r="T469" s="1205"/>
      <c r="U469" s="1205"/>
      <c r="V469" s="1205"/>
      <c r="W469" s="1205"/>
      <c r="X469" s="1205"/>
      <c r="Y469" s="1205"/>
      <c r="Z469" s="1205"/>
    </row>
    <row r="470" spans="1:26">
      <c r="A470" s="1205"/>
      <c r="B470" s="1205"/>
      <c r="C470" s="1205"/>
      <c r="D470" s="1205"/>
      <c r="E470" s="1205"/>
      <c r="F470" s="1205"/>
      <c r="G470" s="1205"/>
      <c r="H470" s="1205"/>
      <c r="I470" s="1205"/>
      <c r="J470" s="1205"/>
      <c r="K470" s="1205"/>
      <c r="L470" s="1205"/>
      <c r="M470" s="1205"/>
      <c r="N470" s="1205"/>
      <c r="O470" s="1205"/>
      <c r="P470" s="1205"/>
      <c r="Q470" s="1205"/>
      <c r="R470" s="1205"/>
      <c r="S470" s="1205"/>
      <c r="T470" s="1205"/>
      <c r="U470" s="1205"/>
      <c r="V470" s="1205"/>
      <c r="W470" s="1205"/>
      <c r="X470" s="1205"/>
      <c r="Y470" s="1205"/>
      <c r="Z470" s="1205"/>
    </row>
    <row r="471" spans="1:26">
      <c r="A471" s="1205"/>
      <c r="B471" s="1205"/>
      <c r="C471" s="1205"/>
      <c r="D471" s="1205"/>
      <c r="E471" s="1205"/>
      <c r="F471" s="1205"/>
      <c r="G471" s="1205"/>
      <c r="H471" s="1205"/>
      <c r="I471" s="1205"/>
      <c r="J471" s="1205"/>
      <c r="K471" s="1205"/>
      <c r="L471" s="1205"/>
      <c r="M471" s="1205"/>
      <c r="N471" s="1205"/>
      <c r="O471" s="1205"/>
      <c r="P471" s="1205"/>
      <c r="Q471" s="1205"/>
      <c r="R471" s="1205"/>
      <c r="S471" s="1205"/>
      <c r="T471" s="1205"/>
      <c r="U471" s="1205"/>
      <c r="V471" s="1205"/>
      <c r="W471" s="1205"/>
      <c r="X471" s="1205"/>
      <c r="Y471" s="1205"/>
      <c r="Z471" s="1205"/>
    </row>
    <row r="472" spans="1:26">
      <c r="A472" s="1205"/>
      <c r="B472" s="1205"/>
      <c r="C472" s="1205"/>
      <c r="D472" s="1205"/>
      <c r="E472" s="1205"/>
      <c r="F472" s="1205"/>
      <c r="G472" s="1205"/>
      <c r="H472" s="1205"/>
      <c r="I472" s="1205"/>
      <c r="J472" s="1205"/>
      <c r="K472" s="1205"/>
      <c r="L472" s="1205"/>
      <c r="M472" s="1205"/>
      <c r="N472" s="1205"/>
      <c r="O472" s="1205"/>
      <c r="P472" s="1205"/>
      <c r="Q472" s="1205"/>
      <c r="R472" s="1205"/>
      <c r="S472" s="1205"/>
      <c r="T472" s="1205"/>
      <c r="U472" s="1205"/>
      <c r="V472" s="1205"/>
      <c r="W472" s="1205"/>
      <c r="X472" s="1205"/>
      <c r="Y472" s="1205"/>
      <c r="Z472" s="1205"/>
    </row>
    <row r="473" spans="1:26">
      <c r="A473" s="1205"/>
      <c r="B473" s="1205"/>
      <c r="C473" s="1205"/>
      <c r="D473" s="1205"/>
      <c r="E473" s="1205"/>
      <c r="F473" s="1205"/>
      <c r="G473" s="1205"/>
      <c r="H473" s="1205"/>
      <c r="I473" s="1205"/>
      <c r="J473" s="1205"/>
      <c r="K473" s="1205"/>
      <c r="L473" s="1205"/>
      <c r="M473" s="1205"/>
      <c r="N473" s="1205"/>
      <c r="O473" s="1205"/>
      <c r="P473" s="1205"/>
      <c r="Q473" s="1205"/>
      <c r="R473" s="1205"/>
      <c r="S473" s="1205"/>
      <c r="T473" s="1205"/>
      <c r="U473" s="1205"/>
      <c r="V473" s="1205"/>
      <c r="W473" s="1205"/>
      <c r="X473" s="1205"/>
      <c r="Y473" s="1205"/>
      <c r="Z473" s="1205"/>
    </row>
    <row r="474" spans="1:26">
      <c r="A474" s="1205"/>
      <c r="B474" s="1205"/>
      <c r="C474" s="1205"/>
      <c r="D474" s="1205"/>
      <c r="E474" s="1205"/>
      <c r="F474" s="1205"/>
      <c r="G474" s="1205"/>
      <c r="H474" s="1205"/>
      <c r="I474" s="1205"/>
      <c r="J474" s="1205"/>
      <c r="K474" s="1205"/>
      <c r="L474" s="1205"/>
      <c r="M474" s="1205"/>
      <c r="N474" s="1205"/>
      <c r="O474" s="1205"/>
      <c r="P474" s="1205"/>
      <c r="Q474" s="1205"/>
      <c r="R474" s="1205"/>
      <c r="S474" s="1205"/>
      <c r="T474" s="1205"/>
      <c r="U474" s="1205"/>
      <c r="V474" s="1205"/>
      <c r="W474" s="1205"/>
      <c r="X474" s="1205"/>
      <c r="Y474" s="1205"/>
      <c r="Z474" s="1205"/>
    </row>
    <row r="475" spans="1:26">
      <c r="A475" s="1205"/>
      <c r="B475" s="1205"/>
      <c r="C475" s="1205"/>
      <c r="D475" s="1205"/>
      <c r="E475" s="1205"/>
      <c r="F475" s="1205"/>
      <c r="G475" s="1205"/>
      <c r="H475" s="1205"/>
      <c r="I475" s="1205"/>
      <c r="J475" s="1205"/>
      <c r="K475" s="1205"/>
      <c r="L475" s="1205"/>
      <c r="M475" s="1205"/>
      <c r="N475" s="1205"/>
      <c r="O475" s="1205"/>
      <c r="P475" s="1205"/>
      <c r="Q475" s="1205"/>
      <c r="R475" s="1205"/>
      <c r="S475" s="1205"/>
      <c r="T475" s="1205"/>
      <c r="U475" s="1205"/>
      <c r="V475" s="1205"/>
      <c r="W475" s="1205"/>
      <c r="X475" s="1205"/>
      <c r="Y475" s="1205"/>
      <c r="Z475" s="1205"/>
    </row>
    <row r="476" spans="1:26">
      <c r="A476" s="1205"/>
      <c r="B476" s="1205"/>
      <c r="C476" s="1205"/>
      <c r="D476" s="1205"/>
      <c r="E476" s="1205"/>
      <c r="F476" s="1205"/>
      <c r="G476" s="1205"/>
      <c r="H476" s="1205"/>
      <c r="I476" s="1205"/>
      <c r="J476" s="1205"/>
      <c r="K476" s="1205"/>
      <c r="L476" s="1205"/>
      <c r="M476" s="1205"/>
      <c r="N476" s="1205"/>
      <c r="O476" s="1205"/>
      <c r="P476" s="1205"/>
      <c r="Q476" s="1205"/>
      <c r="R476" s="1205"/>
      <c r="S476" s="1205"/>
      <c r="T476" s="1205"/>
      <c r="U476" s="1205"/>
      <c r="V476" s="1205"/>
      <c r="W476" s="1205"/>
      <c r="X476" s="1205"/>
      <c r="Y476" s="1205"/>
      <c r="Z476" s="1205"/>
    </row>
    <row r="477" spans="1:26">
      <c r="A477" s="1205"/>
      <c r="B477" s="1205"/>
      <c r="C477" s="1205"/>
      <c r="D477" s="1205"/>
      <c r="E477" s="1205"/>
      <c r="F477" s="1205"/>
      <c r="G477" s="1205"/>
      <c r="H477" s="1205"/>
      <c r="I477" s="1205"/>
      <c r="J477" s="1205"/>
      <c r="K477" s="1205"/>
      <c r="L477" s="1205"/>
      <c r="M477" s="1205"/>
      <c r="N477" s="1205"/>
      <c r="O477" s="1205"/>
      <c r="P477" s="1205"/>
      <c r="Q477" s="1205"/>
      <c r="R477" s="1205"/>
      <c r="S477" s="1205"/>
      <c r="T477" s="1205"/>
      <c r="U477" s="1205"/>
      <c r="V477" s="1205"/>
      <c r="W477" s="1205"/>
      <c r="X477" s="1205"/>
      <c r="Y477" s="1205"/>
      <c r="Z477" s="1205"/>
    </row>
    <row r="478" spans="1:26">
      <c r="A478" s="1205"/>
      <c r="B478" s="1205"/>
      <c r="C478" s="1205"/>
      <c r="D478" s="1205"/>
      <c r="E478" s="1205"/>
      <c r="F478" s="1205"/>
      <c r="G478" s="1205"/>
      <c r="H478" s="1205"/>
      <c r="I478" s="1205"/>
      <c r="J478" s="1205"/>
      <c r="K478" s="1205"/>
      <c r="L478" s="1205"/>
      <c r="M478" s="1205"/>
      <c r="N478" s="1205"/>
      <c r="O478" s="1205"/>
      <c r="P478" s="1205"/>
      <c r="Q478" s="1205"/>
      <c r="R478" s="1205"/>
      <c r="S478" s="1205"/>
      <c r="T478" s="1205"/>
      <c r="U478" s="1205"/>
      <c r="V478" s="1205"/>
      <c r="W478" s="1205"/>
      <c r="X478" s="1205"/>
      <c r="Y478" s="1205"/>
      <c r="Z478" s="1205"/>
    </row>
    <row r="479" spans="1:26">
      <c r="A479" s="1205"/>
      <c r="B479" s="1205"/>
      <c r="C479" s="1205"/>
      <c r="D479" s="1205"/>
      <c r="E479" s="1205"/>
      <c r="F479" s="1205"/>
      <c r="G479" s="1205"/>
      <c r="H479" s="1205"/>
      <c r="I479" s="1205"/>
      <c r="J479" s="1205"/>
      <c r="K479" s="1205"/>
      <c r="L479" s="1205"/>
      <c r="M479" s="1205"/>
      <c r="N479" s="1205"/>
      <c r="O479" s="1205"/>
      <c r="P479" s="1205"/>
      <c r="Q479" s="1205"/>
      <c r="R479" s="1205"/>
      <c r="S479" s="1205"/>
      <c r="T479" s="1205"/>
      <c r="U479" s="1205"/>
      <c r="V479" s="1205"/>
      <c r="W479" s="1205"/>
      <c r="X479" s="1205"/>
      <c r="Y479" s="1205"/>
      <c r="Z479" s="1205"/>
    </row>
    <row r="480" spans="1:26">
      <c r="A480" s="1205"/>
      <c r="B480" s="1205"/>
      <c r="C480" s="1205"/>
      <c r="D480" s="1205"/>
      <c r="E480" s="1205"/>
      <c r="F480" s="1205"/>
      <c r="G480" s="1205"/>
      <c r="H480" s="1205"/>
      <c r="I480" s="1205"/>
      <c r="J480" s="1205"/>
      <c r="K480" s="1205"/>
      <c r="L480" s="1205"/>
      <c r="M480" s="1205"/>
      <c r="N480" s="1205"/>
      <c r="O480" s="1205"/>
      <c r="P480" s="1205"/>
      <c r="Q480" s="1205"/>
      <c r="R480" s="1205"/>
      <c r="S480" s="1205"/>
      <c r="T480" s="1205"/>
      <c r="U480" s="1205"/>
      <c r="V480" s="1205"/>
      <c r="W480" s="1205"/>
      <c r="X480" s="1205"/>
      <c r="Y480" s="1205"/>
      <c r="Z480" s="1205"/>
    </row>
    <row r="481" spans="1:26">
      <c r="A481" s="1205"/>
      <c r="B481" s="1205"/>
      <c r="C481" s="1205"/>
      <c r="D481" s="1205"/>
      <c r="E481" s="1205"/>
      <c r="F481" s="1205"/>
      <c r="G481" s="1205"/>
      <c r="H481" s="1205"/>
      <c r="I481" s="1205"/>
      <c r="J481" s="1205"/>
      <c r="K481" s="1205"/>
      <c r="L481" s="1205"/>
      <c r="M481" s="1205"/>
      <c r="N481" s="1205"/>
      <c r="O481" s="1205"/>
      <c r="P481" s="1205"/>
      <c r="Q481" s="1205"/>
      <c r="R481" s="1205"/>
      <c r="S481" s="1205"/>
      <c r="T481" s="1205"/>
      <c r="U481" s="1205"/>
      <c r="V481" s="1205"/>
      <c r="W481" s="1205"/>
      <c r="X481" s="1205"/>
      <c r="Y481" s="1205"/>
      <c r="Z481" s="1205"/>
    </row>
    <row r="482" spans="1:26">
      <c r="A482" s="1205"/>
      <c r="B482" s="1205"/>
      <c r="C482" s="1205"/>
      <c r="D482" s="1205"/>
      <c r="E482" s="1205"/>
      <c r="F482" s="1205"/>
      <c r="G482" s="1205"/>
      <c r="H482" s="1205"/>
      <c r="I482" s="1205"/>
      <c r="J482" s="1205"/>
      <c r="K482" s="1205"/>
      <c r="L482" s="1205"/>
      <c r="M482" s="1205"/>
      <c r="N482" s="1205"/>
      <c r="O482" s="1205"/>
      <c r="P482" s="1205"/>
      <c r="Q482" s="1205"/>
      <c r="R482" s="1205"/>
      <c r="S482" s="1205"/>
      <c r="T482" s="1205"/>
      <c r="U482" s="1205"/>
      <c r="V482" s="1205"/>
      <c r="W482" s="1205"/>
      <c r="X482" s="1205"/>
      <c r="Y482" s="1205"/>
      <c r="Z482" s="1205"/>
    </row>
    <row r="483" spans="1:26">
      <c r="A483" s="1205"/>
      <c r="B483" s="1205"/>
      <c r="C483" s="1205"/>
      <c r="D483" s="1205"/>
      <c r="E483" s="1205"/>
      <c r="F483" s="1205"/>
      <c r="G483" s="1205"/>
      <c r="H483" s="1205"/>
      <c r="I483" s="1205"/>
      <c r="J483" s="1205"/>
      <c r="K483" s="1205"/>
      <c r="L483" s="1205"/>
      <c r="M483" s="1205"/>
      <c r="N483" s="1205"/>
      <c r="O483" s="1205"/>
      <c r="P483" s="1205"/>
      <c r="Q483" s="1205"/>
      <c r="R483" s="1205"/>
      <c r="S483" s="1205"/>
      <c r="T483" s="1205"/>
      <c r="U483" s="1205"/>
      <c r="V483" s="1205"/>
      <c r="W483" s="1205"/>
      <c r="X483" s="1205"/>
      <c r="Y483" s="1205"/>
      <c r="Z483" s="1205"/>
    </row>
    <row r="484" spans="1:26">
      <c r="A484" s="1205"/>
      <c r="B484" s="1205"/>
      <c r="C484" s="1205"/>
      <c r="D484" s="1205"/>
      <c r="E484" s="1205"/>
      <c r="F484" s="1205"/>
      <c r="G484" s="1205"/>
      <c r="H484" s="1205"/>
      <c r="I484" s="1205"/>
      <c r="J484" s="1205"/>
      <c r="K484" s="1205"/>
      <c r="L484" s="1205"/>
      <c r="M484" s="1205"/>
      <c r="N484" s="1205"/>
      <c r="O484" s="1205"/>
      <c r="P484" s="1205"/>
      <c r="Q484" s="1205"/>
      <c r="R484" s="1205"/>
      <c r="S484" s="1205"/>
      <c r="T484" s="1205"/>
      <c r="U484" s="1205"/>
      <c r="V484" s="1205"/>
      <c r="W484" s="1205"/>
      <c r="X484" s="1205"/>
      <c r="Y484" s="1205"/>
      <c r="Z484" s="1205"/>
    </row>
    <row r="485" spans="1:26">
      <c r="A485" s="1205"/>
      <c r="B485" s="1205"/>
      <c r="C485" s="1205"/>
      <c r="D485" s="1205"/>
      <c r="E485" s="1205"/>
      <c r="F485" s="1205"/>
      <c r="G485" s="1205"/>
      <c r="H485" s="1205"/>
      <c r="I485" s="1205"/>
      <c r="J485" s="1205"/>
      <c r="K485" s="1205"/>
      <c r="L485" s="1205"/>
      <c r="M485" s="1205"/>
      <c r="N485" s="1205"/>
      <c r="O485" s="1205"/>
      <c r="P485" s="1205"/>
      <c r="Q485" s="1205"/>
      <c r="R485" s="1205"/>
      <c r="S485" s="1205"/>
      <c r="T485" s="1205"/>
      <c r="U485" s="1205"/>
      <c r="V485" s="1205"/>
      <c r="W485" s="1205"/>
      <c r="X485" s="1205"/>
      <c r="Y485" s="1205"/>
      <c r="Z485" s="1205"/>
    </row>
    <row r="486" spans="1:26">
      <c r="A486" s="1205"/>
      <c r="B486" s="1205"/>
      <c r="C486" s="1205"/>
      <c r="D486" s="1205"/>
      <c r="E486" s="1205"/>
      <c r="F486" s="1205"/>
      <c r="G486" s="1205"/>
      <c r="H486" s="1205"/>
      <c r="I486" s="1205"/>
      <c r="J486" s="1205"/>
      <c r="K486" s="1205"/>
      <c r="L486" s="1205"/>
      <c r="M486" s="1205"/>
      <c r="N486" s="1205"/>
      <c r="O486" s="1205"/>
      <c r="P486" s="1205"/>
      <c r="Q486" s="1205"/>
      <c r="R486" s="1205"/>
      <c r="S486" s="1205"/>
      <c r="T486" s="1205"/>
      <c r="U486" s="1205"/>
      <c r="V486" s="1205"/>
      <c r="W486" s="1205"/>
      <c r="X486" s="1205"/>
      <c r="Y486" s="1205"/>
      <c r="Z486" s="1205"/>
    </row>
    <row r="487" spans="1:26">
      <c r="A487" s="1205"/>
      <c r="B487" s="1205"/>
      <c r="C487" s="1205"/>
      <c r="D487" s="1205"/>
      <c r="E487" s="1205"/>
      <c r="F487" s="1205"/>
      <c r="G487" s="1205"/>
      <c r="H487" s="1205"/>
      <c r="I487" s="1205"/>
      <c r="J487" s="1205"/>
      <c r="K487" s="1205"/>
      <c r="L487" s="1205"/>
      <c r="M487" s="1205"/>
      <c r="N487" s="1205"/>
      <c r="O487" s="1205"/>
      <c r="P487" s="1205"/>
      <c r="Q487" s="1205"/>
      <c r="R487" s="1205"/>
      <c r="S487" s="1205"/>
      <c r="T487" s="1205"/>
      <c r="U487" s="1205"/>
      <c r="V487" s="1205"/>
      <c r="W487" s="1205"/>
      <c r="X487" s="1205"/>
      <c r="Y487" s="1205"/>
      <c r="Z487" s="1205"/>
    </row>
    <row r="488" spans="1:26">
      <c r="A488" s="1205"/>
      <c r="B488" s="1205"/>
      <c r="C488" s="1205"/>
      <c r="D488" s="1205"/>
      <c r="E488" s="1205"/>
      <c r="F488" s="1205"/>
      <c r="G488" s="1205"/>
      <c r="H488" s="1205"/>
      <c r="I488" s="1205"/>
      <c r="J488" s="1205"/>
      <c r="K488" s="1205"/>
      <c r="L488" s="1205"/>
      <c r="M488" s="1205"/>
      <c r="N488" s="1205"/>
      <c r="O488" s="1205"/>
      <c r="P488" s="1205"/>
      <c r="Q488" s="1205"/>
      <c r="R488" s="1205"/>
      <c r="S488" s="1205"/>
      <c r="T488" s="1205"/>
      <c r="U488" s="1205"/>
      <c r="V488" s="1205"/>
      <c r="W488" s="1205"/>
      <c r="X488" s="1205"/>
      <c r="Y488" s="1205"/>
      <c r="Z488" s="1205"/>
    </row>
    <row r="489" spans="1:26">
      <c r="A489" s="1205"/>
      <c r="B489" s="1205"/>
      <c r="C489" s="1205"/>
      <c r="D489" s="1205"/>
      <c r="E489" s="1205"/>
      <c r="F489" s="1205"/>
      <c r="G489" s="1205"/>
      <c r="H489" s="1205"/>
      <c r="I489" s="1205"/>
      <c r="J489" s="1205"/>
      <c r="K489" s="1205"/>
      <c r="L489" s="1205"/>
      <c r="M489" s="1205"/>
      <c r="N489" s="1205"/>
      <c r="O489" s="1205"/>
      <c r="P489" s="1205"/>
      <c r="Q489" s="1205"/>
      <c r="R489" s="1205"/>
      <c r="S489" s="1205"/>
      <c r="T489" s="1205"/>
      <c r="U489" s="1205"/>
      <c r="V489" s="1205"/>
      <c r="W489" s="1205"/>
      <c r="X489" s="1205"/>
      <c r="Y489" s="1205"/>
      <c r="Z489" s="1205"/>
    </row>
    <row r="490" spans="1:26">
      <c r="A490" s="1205"/>
      <c r="B490" s="1205"/>
      <c r="C490" s="1205"/>
      <c r="D490" s="1205"/>
      <c r="E490" s="1205"/>
      <c r="F490" s="1205"/>
      <c r="G490" s="1205"/>
      <c r="H490" s="1205"/>
      <c r="I490" s="1205"/>
      <c r="J490" s="1205"/>
      <c r="K490" s="1205"/>
      <c r="L490" s="1205"/>
      <c r="M490" s="1205"/>
      <c r="N490" s="1205"/>
      <c r="O490" s="1205"/>
      <c r="P490" s="1205"/>
      <c r="Q490" s="1205"/>
      <c r="R490" s="1205"/>
      <c r="S490" s="1205"/>
      <c r="T490" s="1205"/>
      <c r="U490" s="1205"/>
      <c r="V490" s="1205"/>
      <c r="W490" s="1205"/>
      <c r="X490" s="1205"/>
      <c r="Y490" s="1205"/>
      <c r="Z490" s="1205"/>
    </row>
    <row r="491" spans="1:26">
      <c r="A491" s="1205"/>
      <c r="B491" s="1205"/>
      <c r="C491" s="1205"/>
      <c r="D491" s="1205"/>
      <c r="E491" s="1205"/>
      <c r="F491" s="1205"/>
      <c r="G491" s="1205"/>
      <c r="H491" s="1205"/>
      <c r="I491" s="1205"/>
      <c r="J491" s="1205"/>
      <c r="K491" s="1205"/>
      <c r="L491" s="1205"/>
      <c r="M491" s="1205"/>
      <c r="N491" s="1205"/>
      <c r="O491" s="1205"/>
      <c r="P491" s="1205"/>
      <c r="Q491" s="1205"/>
      <c r="R491" s="1205"/>
      <c r="S491" s="1205"/>
      <c r="T491" s="1205"/>
      <c r="U491" s="1205"/>
      <c r="V491" s="1205"/>
      <c r="W491" s="1205"/>
      <c r="X491" s="1205"/>
      <c r="Y491" s="1205"/>
      <c r="Z491" s="1205"/>
    </row>
    <row r="492" spans="1:26">
      <c r="A492" s="1205"/>
      <c r="B492" s="1205"/>
      <c r="C492" s="1205"/>
      <c r="D492" s="1205"/>
      <c r="E492" s="1205"/>
      <c r="F492" s="1205"/>
      <c r="G492" s="1205"/>
      <c r="H492" s="1205"/>
      <c r="I492" s="1205"/>
      <c r="J492" s="1205"/>
      <c r="K492" s="1205"/>
      <c r="L492" s="1205"/>
      <c r="M492" s="1205"/>
      <c r="N492" s="1205"/>
      <c r="O492" s="1205"/>
      <c r="P492" s="1205"/>
      <c r="Q492" s="1205"/>
      <c r="R492" s="1205"/>
      <c r="S492" s="1205"/>
      <c r="T492" s="1205"/>
      <c r="U492" s="1205"/>
      <c r="V492" s="1205"/>
      <c r="W492" s="1205"/>
      <c r="X492" s="1205"/>
      <c r="Y492" s="1205"/>
      <c r="Z492" s="1205"/>
    </row>
    <row r="493" spans="1:26">
      <c r="A493" s="1205"/>
      <c r="B493" s="1205"/>
      <c r="C493" s="1205"/>
      <c r="D493" s="1205"/>
      <c r="E493" s="1205"/>
      <c r="F493" s="1205"/>
      <c r="G493" s="1205"/>
      <c r="H493" s="1205"/>
      <c r="I493" s="1205"/>
      <c r="J493" s="1205"/>
      <c r="K493" s="1205"/>
      <c r="L493" s="1205"/>
      <c r="M493" s="1205"/>
      <c r="N493" s="1205"/>
      <c r="O493" s="1205"/>
      <c r="P493" s="1205"/>
      <c r="Q493" s="1205"/>
      <c r="R493" s="1205"/>
      <c r="S493" s="1205"/>
      <c r="T493" s="1205"/>
      <c r="U493" s="1205"/>
      <c r="V493" s="1205"/>
      <c r="W493" s="1205"/>
      <c r="X493" s="1205"/>
      <c r="Y493" s="1205"/>
      <c r="Z493" s="1205"/>
    </row>
    <row r="494" spans="1:26">
      <c r="A494" s="1205"/>
      <c r="B494" s="1205"/>
      <c r="C494" s="1205"/>
      <c r="D494" s="1205"/>
      <c r="E494" s="1205"/>
      <c r="F494" s="1205"/>
      <c r="G494" s="1205"/>
      <c r="H494" s="1205"/>
      <c r="I494" s="1205"/>
      <c r="J494" s="1205"/>
      <c r="K494" s="1205"/>
      <c r="L494" s="1205"/>
      <c r="M494" s="1205"/>
      <c r="N494" s="1205"/>
      <c r="O494" s="1205"/>
      <c r="P494" s="1205"/>
      <c r="Q494" s="1205"/>
      <c r="R494" s="1205"/>
      <c r="S494" s="1205"/>
      <c r="T494" s="1205"/>
      <c r="U494" s="1205"/>
      <c r="V494" s="1205"/>
      <c r="W494" s="1205"/>
      <c r="X494" s="1205"/>
      <c r="Y494" s="1205"/>
      <c r="Z494" s="1205"/>
    </row>
    <row r="495" spans="1:26">
      <c r="A495" s="1205"/>
      <c r="B495" s="1205"/>
      <c r="C495" s="1205"/>
      <c r="D495" s="1205"/>
      <c r="E495" s="1205"/>
      <c r="F495" s="1205"/>
      <c r="G495" s="1205"/>
      <c r="H495" s="1205"/>
      <c r="I495" s="1205"/>
      <c r="J495" s="1205"/>
      <c r="K495" s="1205"/>
      <c r="L495" s="1205"/>
      <c r="M495" s="1205"/>
      <c r="N495" s="1205"/>
      <c r="O495" s="1205"/>
      <c r="P495" s="1205"/>
      <c r="Q495" s="1205"/>
      <c r="R495" s="1205"/>
      <c r="S495" s="1205"/>
      <c r="T495" s="1205"/>
      <c r="U495" s="1205"/>
      <c r="V495" s="1205"/>
      <c r="W495" s="1205"/>
      <c r="X495" s="1205"/>
      <c r="Y495" s="1205"/>
      <c r="Z495" s="1205"/>
    </row>
    <row r="496" spans="1:26">
      <c r="A496" s="1205"/>
      <c r="B496" s="1205"/>
      <c r="C496" s="1205"/>
      <c r="D496" s="1205"/>
      <c r="E496" s="1205"/>
      <c r="F496" s="1205"/>
      <c r="G496" s="1205"/>
      <c r="H496" s="1205"/>
      <c r="I496" s="1205"/>
      <c r="J496" s="1205"/>
      <c r="K496" s="1205"/>
      <c r="L496" s="1205"/>
      <c r="M496" s="1205"/>
      <c r="N496" s="1205"/>
      <c r="O496" s="1205"/>
      <c r="P496" s="1205"/>
      <c r="Q496" s="1205"/>
      <c r="R496" s="1205"/>
      <c r="S496" s="1205"/>
      <c r="T496" s="1205"/>
      <c r="U496" s="1205"/>
      <c r="V496" s="1205"/>
      <c r="W496" s="1205"/>
      <c r="X496" s="1205"/>
      <c r="Y496" s="1205"/>
      <c r="Z496" s="1205"/>
    </row>
    <row r="497" spans="1:26">
      <c r="A497" s="1205"/>
      <c r="B497" s="1205"/>
      <c r="C497" s="1205"/>
      <c r="D497" s="1205"/>
      <c r="E497" s="1205"/>
      <c r="F497" s="1205"/>
      <c r="G497" s="1205"/>
      <c r="H497" s="1205"/>
      <c r="I497" s="1205"/>
      <c r="J497" s="1205"/>
      <c r="K497" s="1205"/>
      <c r="L497" s="1205"/>
      <c r="M497" s="1205"/>
      <c r="N497" s="1205"/>
      <c r="O497" s="1205"/>
      <c r="P497" s="1205"/>
      <c r="Q497" s="1205"/>
      <c r="R497" s="1205"/>
      <c r="S497" s="1205"/>
      <c r="T497" s="1205"/>
      <c r="U497" s="1205"/>
      <c r="V497" s="1205"/>
      <c r="W497" s="1205"/>
      <c r="X497" s="1205"/>
      <c r="Y497" s="1205"/>
      <c r="Z497" s="1205"/>
    </row>
    <row r="498" spans="1:26">
      <c r="A498" s="1205"/>
      <c r="B498" s="1205"/>
      <c r="C498" s="1205"/>
      <c r="D498" s="1205"/>
      <c r="E498" s="1205"/>
      <c r="F498" s="1205"/>
      <c r="G498" s="1205"/>
      <c r="H498" s="1205"/>
      <c r="I498" s="1205"/>
      <c r="J498" s="1205"/>
      <c r="K498" s="1205"/>
      <c r="L498" s="1205"/>
      <c r="M498" s="1205"/>
      <c r="N498" s="1205"/>
      <c r="O498" s="1205"/>
      <c r="P498" s="1205"/>
      <c r="Q498" s="1205"/>
      <c r="R498" s="1205"/>
      <c r="S498" s="1205"/>
      <c r="T498" s="1205"/>
      <c r="U498" s="1205"/>
      <c r="V498" s="1205"/>
      <c r="W498" s="1205"/>
      <c r="X498" s="1205"/>
      <c r="Y498" s="1205"/>
      <c r="Z498" s="1205"/>
    </row>
    <row r="499" spans="1:26">
      <c r="A499" s="1205"/>
      <c r="B499" s="1205"/>
      <c r="C499" s="1205"/>
      <c r="D499" s="1205"/>
      <c r="E499" s="1205"/>
      <c r="F499" s="1205"/>
      <c r="G499" s="1205"/>
      <c r="H499" s="1205"/>
      <c r="I499" s="1205"/>
      <c r="J499" s="1205"/>
      <c r="K499" s="1205"/>
      <c r="L499" s="1205"/>
      <c r="M499" s="1205"/>
      <c r="N499" s="1205"/>
      <c r="O499" s="1205"/>
      <c r="P499" s="1205"/>
      <c r="Q499" s="1205"/>
      <c r="R499" s="1205"/>
      <c r="S499" s="1205"/>
      <c r="T499" s="1205"/>
      <c r="U499" s="1205"/>
      <c r="V499" s="1205"/>
      <c r="W499" s="1205"/>
      <c r="X499" s="1205"/>
      <c r="Y499" s="1205"/>
      <c r="Z499" s="1205"/>
    </row>
    <row r="500" spans="1:26">
      <c r="A500" s="1205"/>
      <c r="B500" s="1205"/>
      <c r="C500" s="1205"/>
      <c r="D500" s="1205"/>
      <c r="E500" s="1205"/>
      <c r="F500" s="1205"/>
      <c r="G500" s="1205"/>
      <c r="H500" s="1205"/>
      <c r="I500" s="1205"/>
      <c r="J500" s="1205"/>
      <c r="K500" s="1205"/>
      <c r="L500" s="1205"/>
      <c r="M500" s="1205"/>
      <c r="N500" s="1205"/>
      <c r="O500" s="1205"/>
      <c r="P500" s="1205"/>
      <c r="Q500" s="1205"/>
      <c r="R500" s="1205"/>
      <c r="S500" s="1205"/>
      <c r="T500" s="1205"/>
      <c r="U500" s="1205"/>
      <c r="V500" s="1205"/>
      <c r="W500" s="1205"/>
      <c r="X500" s="1205"/>
      <c r="Y500" s="1205"/>
      <c r="Z500" s="1205"/>
    </row>
    <row r="501" spans="1:26">
      <c r="A501" s="1205"/>
      <c r="B501" s="1205"/>
      <c r="C501" s="1205"/>
      <c r="D501" s="1205"/>
      <c r="E501" s="1205"/>
      <c r="F501" s="1205"/>
      <c r="G501" s="1205"/>
      <c r="H501" s="1205"/>
      <c r="I501" s="1205"/>
      <c r="J501" s="1205"/>
      <c r="K501" s="1205"/>
      <c r="L501" s="1205"/>
      <c r="M501" s="1205"/>
      <c r="N501" s="1205"/>
      <c r="O501" s="1205"/>
      <c r="P501" s="1205"/>
      <c r="Q501" s="1205"/>
      <c r="R501" s="1205"/>
      <c r="S501" s="1205"/>
      <c r="T501" s="1205"/>
      <c r="U501" s="1205"/>
      <c r="V501" s="1205"/>
      <c r="W501" s="1205"/>
      <c r="X501" s="1205"/>
      <c r="Y501" s="1205"/>
      <c r="Z501" s="1205"/>
    </row>
    <row r="502" spans="1:26">
      <c r="A502" s="1205"/>
      <c r="B502" s="1205"/>
      <c r="C502" s="1205"/>
      <c r="D502" s="1205"/>
      <c r="E502" s="1205"/>
      <c r="F502" s="1205"/>
      <c r="G502" s="1205"/>
      <c r="H502" s="1205"/>
      <c r="I502" s="1205"/>
      <c r="J502" s="1205"/>
      <c r="K502" s="1205"/>
      <c r="L502" s="1205"/>
      <c r="M502" s="1205"/>
      <c r="N502" s="1205"/>
      <c r="O502" s="1205"/>
      <c r="P502" s="1205"/>
      <c r="Q502" s="1205"/>
      <c r="R502" s="1205"/>
      <c r="S502" s="1205"/>
      <c r="T502" s="1205"/>
      <c r="U502" s="1205"/>
      <c r="V502" s="1205"/>
      <c r="W502" s="1205"/>
      <c r="X502" s="1205"/>
      <c r="Y502" s="1205"/>
      <c r="Z502" s="1205"/>
    </row>
    <row r="503" spans="1:26">
      <c r="A503" s="1205"/>
      <c r="B503" s="1205"/>
      <c r="C503" s="1205"/>
      <c r="D503" s="1205"/>
      <c r="E503" s="1205"/>
      <c r="F503" s="1205"/>
      <c r="G503" s="1205"/>
      <c r="H503" s="1205"/>
      <c r="I503" s="1205"/>
      <c r="J503" s="1205"/>
      <c r="K503" s="1205"/>
      <c r="L503" s="1205"/>
      <c r="M503" s="1205"/>
      <c r="N503" s="1205"/>
      <c r="O503" s="1205"/>
      <c r="P503" s="1205"/>
      <c r="Q503" s="1205"/>
      <c r="R503" s="1205"/>
      <c r="S503" s="1205"/>
      <c r="T503" s="1205"/>
      <c r="U503" s="1205"/>
      <c r="V503" s="1205"/>
      <c r="W503" s="1205"/>
      <c r="X503" s="1205"/>
      <c r="Y503" s="1205"/>
      <c r="Z503" s="1205"/>
    </row>
    <row r="504" spans="1:26">
      <c r="A504" s="1205"/>
      <c r="B504" s="1205"/>
      <c r="C504" s="1205"/>
      <c r="D504" s="1205"/>
      <c r="E504" s="1205"/>
      <c r="F504" s="1205"/>
      <c r="G504" s="1205"/>
      <c r="H504" s="1205"/>
      <c r="I504" s="1205"/>
      <c r="J504" s="1205"/>
      <c r="K504" s="1205"/>
      <c r="L504" s="1205"/>
      <c r="M504" s="1205"/>
      <c r="N504" s="1205"/>
      <c r="O504" s="1205"/>
      <c r="P504" s="1205"/>
      <c r="Q504" s="1205"/>
      <c r="R504" s="1205"/>
      <c r="S504" s="1205"/>
      <c r="T504" s="1205"/>
      <c r="U504" s="1205"/>
      <c r="V504" s="1205"/>
      <c r="W504" s="1205"/>
      <c r="X504" s="1205"/>
      <c r="Y504" s="1205"/>
      <c r="Z504" s="1205"/>
    </row>
    <row r="505" spans="1:26">
      <c r="A505" s="1205"/>
      <c r="B505" s="1205"/>
      <c r="C505" s="1205"/>
      <c r="D505" s="1205"/>
      <c r="E505" s="1205"/>
      <c r="F505" s="1205"/>
      <c r="G505" s="1205"/>
      <c r="H505" s="1205"/>
      <c r="I505" s="1205"/>
      <c r="J505" s="1205"/>
      <c r="K505" s="1205"/>
      <c r="L505" s="1205"/>
      <c r="M505" s="1205"/>
      <c r="N505" s="1205"/>
      <c r="O505" s="1205"/>
      <c r="P505" s="1205"/>
      <c r="Q505" s="1205"/>
      <c r="R505" s="1205"/>
      <c r="S505" s="1205"/>
      <c r="T505" s="1205"/>
      <c r="U505" s="1205"/>
      <c r="V505" s="1205"/>
      <c r="W505" s="1205"/>
      <c r="X505" s="1205"/>
      <c r="Y505" s="1205"/>
      <c r="Z505" s="1205"/>
    </row>
    <row r="506" spans="1:26">
      <c r="A506" s="1205"/>
      <c r="B506" s="1205"/>
      <c r="C506" s="1205"/>
      <c r="D506" s="1205"/>
      <c r="E506" s="1205"/>
      <c r="F506" s="1205"/>
      <c r="G506" s="1205"/>
      <c r="H506" s="1205"/>
      <c r="I506" s="1205"/>
      <c r="J506" s="1205"/>
      <c r="K506" s="1205"/>
      <c r="L506" s="1205"/>
      <c r="M506" s="1205"/>
      <c r="N506" s="1205"/>
      <c r="O506" s="1205"/>
      <c r="P506" s="1205"/>
      <c r="Q506" s="1205"/>
      <c r="R506" s="1205"/>
      <c r="S506" s="1205"/>
      <c r="T506" s="1205"/>
      <c r="U506" s="1205"/>
      <c r="V506" s="1205"/>
      <c r="W506" s="1205"/>
      <c r="X506" s="1205"/>
      <c r="Y506" s="1205"/>
      <c r="Z506" s="1205"/>
    </row>
    <row r="507" spans="1:26">
      <c r="A507" s="1205"/>
      <c r="B507" s="1205"/>
      <c r="C507" s="1205"/>
      <c r="D507" s="1205"/>
      <c r="E507" s="1205"/>
      <c r="F507" s="1205"/>
      <c r="G507" s="1205"/>
      <c r="H507" s="1205"/>
      <c r="I507" s="1205"/>
      <c r="J507" s="1205"/>
      <c r="K507" s="1205"/>
      <c r="L507" s="1205"/>
      <c r="M507" s="1205"/>
      <c r="N507" s="1205"/>
      <c r="O507" s="1205"/>
      <c r="P507" s="1205"/>
      <c r="Q507" s="1205"/>
      <c r="R507" s="1205"/>
      <c r="S507" s="1205"/>
      <c r="T507" s="1205"/>
      <c r="U507" s="1205"/>
      <c r="V507" s="1205"/>
      <c r="W507" s="1205"/>
      <c r="X507" s="1205"/>
      <c r="Y507" s="1205"/>
      <c r="Z507" s="1205"/>
    </row>
    <row r="508" spans="1:26">
      <c r="A508" s="1205"/>
      <c r="B508" s="1205"/>
      <c r="C508" s="1205"/>
      <c r="D508" s="1205"/>
      <c r="E508" s="1205"/>
      <c r="F508" s="1205"/>
      <c r="G508" s="1205"/>
      <c r="H508" s="1205"/>
      <c r="I508" s="1205"/>
      <c r="J508" s="1205"/>
      <c r="K508" s="1205"/>
      <c r="L508" s="1205"/>
      <c r="M508" s="1205"/>
      <c r="N508" s="1205"/>
      <c r="O508" s="1205"/>
      <c r="P508" s="1205"/>
      <c r="Q508" s="1205"/>
      <c r="R508" s="1205"/>
      <c r="S508" s="1205"/>
      <c r="T508" s="1205"/>
      <c r="U508" s="1205"/>
      <c r="V508" s="1205"/>
      <c r="W508" s="1205"/>
      <c r="X508" s="1205"/>
      <c r="Y508" s="1205"/>
      <c r="Z508" s="1205"/>
    </row>
    <row r="509" spans="1:26">
      <c r="A509" s="1205"/>
      <c r="B509" s="1205"/>
      <c r="C509" s="1205"/>
      <c r="D509" s="1205"/>
      <c r="E509" s="1205"/>
      <c r="F509" s="1205"/>
      <c r="G509" s="1205"/>
      <c r="H509" s="1205"/>
      <c r="I509" s="1205"/>
      <c r="J509" s="1205"/>
      <c r="K509" s="1205"/>
      <c r="L509" s="1205"/>
      <c r="M509" s="1205"/>
      <c r="N509" s="1205"/>
      <c r="O509" s="1205"/>
      <c r="P509" s="1205"/>
      <c r="Q509" s="1205"/>
      <c r="R509" s="1205"/>
      <c r="S509" s="1205"/>
      <c r="T509" s="1205"/>
      <c r="U509" s="1205"/>
      <c r="V509" s="1205"/>
      <c r="W509" s="1205"/>
      <c r="X509" s="1205"/>
      <c r="Y509" s="1205"/>
      <c r="Z509" s="1205"/>
    </row>
    <row r="510" spans="1:26">
      <c r="A510" s="1205"/>
      <c r="B510" s="1205"/>
      <c r="C510" s="1205"/>
      <c r="D510" s="1205"/>
      <c r="E510" s="1205"/>
      <c r="F510" s="1205"/>
      <c r="G510" s="1205"/>
      <c r="H510" s="1205"/>
      <c r="I510" s="1205"/>
      <c r="J510" s="1205"/>
      <c r="K510" s="1205"/>
      <c r="L510" s="1205"/>
      <c r="M510" s="1205"/>
      <c r="N510" s="1205"/>
      <c r="O510" s="1205"/>
      <c r="P510" s="1205"/>
      <c r="Q510" s="1205"/>
      <c r="R510" s="1205"/>
      <c r="S510" s="1205"/>
      <c r="T510" s="1205"/>
      <c r="U510" s="1205"/>
      <c r="V510" s="1205"/>
      <c r="W510" s="1205"/>
      <c r="X510" s="1205"/>
      <c r="Y510" s="1205"/>
      <c r="Z510" s="1205"/>
    </row>
    <row r="511" spans="1:26">
      <c r="A511" s="1205"/>
      <c r="B511" s="1205"/>
      <c r="C511" s="1205"/>
      <c r="D511" s="1205"/>
      <c r="E511" s="1205"/>
      <c r="F511" s="1205"/>
      <c r="G511" s="1205"/>
      <c r="H511" s="1205"/>
      <c r="I511" s="1205"/>
      <c r="J511" s="1205"/>
      <c r="K511" s="1205"/>
      <c r="L511" s="1205"/>
      <c r="M511" s="1205"/>
      <c r="N511" s="1205"/>
      <c r="O511" s="1205"/>
      <c r="P511" s="1205"/>
      <c r="Q511" s="1205"/>
      <c r="R511" s="1205"/>
      <c r="S511" s="1205"/>
      <c r="T511" s="1205"/>
      <c r="U511" s="1205"/>
      <c r="V511" s="1205"/>
      <c r="W511" s="1205"/>
      <c r="X511" s="1205"/>
      <c r="Y511" s="1205"/>
      <c r="Z511" s="1205"/>
    </row>
    <row r="512" spans="1:26">
      <c r="A512" s="1205"/>
      <c r="B512" s="1205"/>
      <c r="C512" s="1205"/>
      <c r="D512" s="1205"/>
      <c r="E512" s="1205"/>
      <c r="F512" s="1205"/>
      <c r="G512" s="1205"/>
      <c r="H512" s="1205"/>
      <c r="I512" s="1205"/>
      <c r="J512" s="1205"/>
      <c r="K512" s="1205"/>
      <c r="L512" s="1205"/>
      <c r="M512" s="1205"/>
      <c r="N512" s="1205"/>
      <c r="O512" s="1205"/>
      <c r="P512" s="1205"/>
      <c r="Q512" s="1205"/>
      <c r="R512" s="1205"/>
      <c r="S512" s="1205"/>
      <c r="T512" s="1205"/>
      <c r="U512" s="1205"/>
      <c r="V512" s="1205"/>
      <c r="W512" s="1205"/>
      <c r="X512" s="1205"/>
      <c r="Y512" s="1205"/>
      <c r="Z512" s="1205"/>
    </row>
    <row r="513" spans="1:26">
      <c r="A513" s="1205"/>
      <c r="B513" s="1205"/>
      <c r="C513" s="1205"/>
      <c r="D513" s="1205"/>
      <c r="E513" s="1205"/>
      <c r="F513" s="1205"/>
      <c r="G513" s="1205"/>
      <c r="H513" s="1205"/>
      <c r="I513" s="1205"/>
      <c r="J513" s="1205"/>
      <c r="K513" s="1205"/>
      <c r="L513" s="1205"/>
      <c r="M513" s="1205"/>
      <c r="N513" s="1205"/>
      <c r="O513" s="1205"/>
      <c r="P513" s="1205"/>
      <c r="Q513" s="1205"/>
      <c r="R513" s="1205"/>
      <c r="S513" s="1205"/>
      <c r="T513" s="1205"/>
      <c r="U513" s="1205"/>
      <c r="V513" s="1205"/>
      <c r="W513" s="1205"/>
      <c r="X513" s="1205"/>
      <c r="Y513" s="1205"/>
      <c r="Z513" s="1205"/>
    </row>
    <row r="514" spans="1:26">
      <c r="A514" s="1205"/>
      <c r="B514" s="1205"/>
      <c r="C514" s="1205"/>
      <c r="D514" s="1205"/>
      <c r="E514" s="1205"/>
      <c r="F514" s="1205"/>
      <c r="G514" s="1205"/>
      <c r="H514" s="1205"/>
      <c r="I514" s="1205"/>
      <c r="J514" s="1205"/>
      <c r="K514" s="1205"/>
      <c r="L514" s="1205"/>
      <c r="M514" s="1205"/>
      <c r="N514" s="1205"/>
      <c r="O514" s="1205"/>
      <c r="P514" s="1205"/>
      <c r="Q514" s="1205"/>
      <c r="R514" s="1205"/>
      <c r="S514" s="1205"/>
      <c r="T514" s="1205"/>
      <c r="U514" s="1205"/>
      <c r="V514" s="1205"/>
      <c r="W514" s="1205"/>
      <c r="X514" s="1205"/>
      <c r="Y514" s="1205"/>
      <c r="Z514" s="1205"/>
    </row>
    <row r="515" spans="1:26">
      <c r="A515" s="1205"/>
      <c r="B515" s="1205"/>
      <c r="C515" s="1205"/>
      <c r="D515" s="1205"/>
      <c r="E515" s="1205"/>
      <c r="F515" s="1205"/>
      <c r="G515" s="1205"/>
      <c r="H515" s="1205"/>
      <c r="I515" s="1205"/>
      <c r="J515" s="1205"/>
      <c r="K515" s="1205"/>
      <c r="L515" s="1205"/>
      <c r="M515" s="1205"/>
      <c r="N515" s="1205"/>
      <c r="O515" s="1205"/>
      <c r="P515" s="1205"/>
      <c r="Q515" s="1205"/>
      <c r="R515" s="1205"/>
      <c r="S515" s="1205"/>
      <c r="T515" s="1205"/>
      <c r="U515" s="1205"/>
      <c r="V515" s="1205"/>
      <c r="W515" s="1205"/>
      <c r="X515" s="1205"/>
      <c r="Y515" s="1205"/>
      <c r="Z515" s="1205"/>
    </row>
    <row r="516" spans="1:26">
      <c r="A516" s="1205"/>
      <c r="B516" s="1205"/>
      <c r="C516" s="1205"/>
      <c r="D516" s="1205"/>
      <c r="E516" s="1205"/>
      <c r="F516" s="1205"/>
      <c r="G516" s="1205"/>
      <c r="H516" s="1205"/>
      <c r="I516" s="1205"/>
      <c r="J516" s="1205"/>
      <c r="K516" s="1205"/>
      <c r="L516" s="1205"/>
      <c r="M516" s="1205"/>
      <c r="N516" s="1205"/>
      <c r="O516" s="1205"/>
      <c r="P516" s="1205"/>
      <c r="Q516" s="1205"/>
      <c r="R516" s="1205"/>
      <c r="S516" s="1205"/>
      <c r="T516" s="1205"/>
      <c r="U516" s="1205"/>
      <c r="V516" s="1205"/>
      <c r="W516" s="1205"/>
      <c r="X516" s="1205"/>
      <c r="Y516" s="1205"/>
      <c r="Z516" s="1205"/>
    </row>
    <row r="517" spans="1:26">
      <c r="A517" s="1205"/>
      <c r="B517" s="1205"/>
      <c r="C517" s="1205"/>
      <c r="D517" s="1205"/>
      <c r="E517" s="1205"/>
      <c r="F517" s="1205"/>
      <c r="G517" s="1205"/>
      <c r="H517" s="1205"/>
      <c r="I517" s="1205"/>
      <c r="J517" s="1205"/>
      <c r="K517" s="1205"/>
      <c r="L517" s="1205"/>
      <c r="M517" s="1205"/>
      <c r="N517" s="1205"/>
      <c r="O517" s="1205"/>
      <c r="P517" s="1205"/>
      <c r="Q517" s="1205"/>
      <c r="R517" s="1205"/>
      <c r="S517" s="1205"/>
      <c r="T517" s="1205"/>
      <c r="U517" s="1205"/>
      <c r="V517" s="1205"/>
      <c r="W517" s="1205"/>
      <c r="X517" s="1205"/>
      <c r="Y517" s="1205"/>
      <c r="Z517" s="1205"/>
    </row>
    <row r="518" spans="1:26">
      <c r="A518" s="1205"/>
      <c r="B518" s="1205"/>
      <c r="C518" s="1205"/>
      <c r="D518" s="1205"/>
      <c r="E518" s="1205"/>
      <c r="F518" s="1205"/>
      <c r="G518" s="1205"/>
      <c r="H518" s="1205"/>
      <c r="I518" s="1205"/>
      <c r="J518" s="1205"/>
      <c r="K518" s="1205"/>
      <c r="L518" s="1205"/>
      <c r="M518" s="1205"/>
      <c r="N518" s="1205"/>
      <c r="O518" s="1205"/>
      <c r="P518" s="1205"/>
      <c r="Q518" s="1205"/>
      <c r="R518" s="1205"/>
      <c r="S518" s="1205"/>
      <c r="T518" s="1205"/>
      <c r="U518" s="1205"/>
      <c r="V518" s="1205"/>
      <c r="W518" s="1205"/>
      <c r="X518" s="1205"/>
      <c r="Y518" s="1205"/>
      <c r="Z518" s="1205"/>
    </row>
    <row r="519" spans="1:26">
      <c r="A519" s="1205"/>
      <c r="B519" s="1205"/>
      <c r="C519" s="1205"/>
      <c r="D519" s="1205"/>
      <c r="E519" s="1205"/>
      <c r="F519" s="1205"/>
      <c r="G519" s="1205"/>
      <c r="H519" s="1205"/>
      <c r="I519" s="1205"/>
      <c r="J519" s="1205"/>
      <c r="K519" s="1205"/>
      <c r="L519" s="1205"/>
      <c r="M519" s="1205"/>
      <c r="N519" s="1205"/>
      <c r="O519" s="1205"/>
      <c r="P519" s="1205"/>
      <c r="Q519" s="1205"/>
      <c r="R519" s="1205"/>
      <c r="S519" s="1205"/>
      <c r="T519" s="1205"/>
      <c r="U519" s="1205"/>
      <c r="V519" s="1205"/>
      <c r="W519" s="1205"/>
      <c r="X519" s="1205"/>
      <c r="Y519" s="1205"/>
      <c r="Z519" s="1205"/>
    </row>
    <row r="520" spans="1:26">
      <c r="A520" s="1205"/>
      <c r="B520" s="1205"/>
      <c r="C520" s="1205"/>
      <c r="D520" s="1205"/>
      <c r="E520" s="1205"/>
      <c r="F520" s="1205"/>
      <c r="G520" s="1205"/>
      <c r="H520" s="1205"/>
      <c r="I520" s="1205"/>
      <c r="J520" s="1205"/>
      <c r="K520" s="1205"/>
      <c r="L520" s="1205"/>
      <c r="M520" s="1205"/>
      <c r="N520" s="1205"/>
      <c r="O520" s="1205"/>
      <c r="P520" s="1205"/>
      <c r="Q520" s="1205"/>
      <c r="R520" s="1205"/>
      <c r="S520" s="1205"/>
      <c r="T520" s="1205"/>
      <c r="U520" s="1205"/>
      <c r="V520" s="1205"/>
      <c r="W520" s="1205"/>
      <c r="X520" s="1205"/>
      <c r="Y520" s="1205"/>
      <c r="Z520" s="1205"/>
    </row>
    <row r="521" spans="1:26">
      <c r="A521" s="1205"/>
      <c r="B521" s="1205"/>
      <c r="C521" s="1205"/>
      <c r="D521" s="1205"/>
      <c r="E521" s="1205"/>
      <c r="F521" s="1205"/>
      <c r="G521" s="1205"/>
      <c r="H521" s="1205"/>
      <c r="I521" s="1205"/>
      <c r="J521" s="1205"/>
      <c r="K521" s="1205"/>
      <c r="L521" s="1205"/>
      <c r="M521" s="1205"/>
      <c r="N521" s="1205"/>
      <c r="O521" s="1205"/>
      <c r="P521" s="1205"/>
      <c r="Q521" s="1205"/>
      <c r="R521" s="1205"/>
      <c r="S521" s="1205"/>
      <c r="T521" s="1205"/>
      <c r="U521" s="1205"/>
      <c r="V521" s="1205"/>
      <c r="W521" s="1205"/>
      <c r="X521" s="1205"/>
      <c r="Y521" s="1205"/>
      <c r="Z521" s="1205"/>
    </row>
    <row r="522" spans="1:26">
      <c r="A522" s="1205"/>
      <c r="B522" s="1205"/>
      <c r="C522" s="1205"/>
      <c r="D522" s="1205"/>
      <c r="E522" s="1205"/>
      <c r="F522" s="1205"/>
      <c r="G522" s="1205"/>
      <c r="H522" s="1205"/>
      <c r="I522" s="1205"/>
      <c r="J522" s="1205"/>
      <c r="K522" s="1205"/>
      <c r="L522" s="1205"/>
      <c r="M522" s="1205"/>
      <c r="N522" s="1205"/>
      <c r="O522" s="1205"/>
      <c r="P522" s="1205"/>
      <c r="Q522" s="1205"/>
      <c r="R522" s="1205"/>
      <c r="S522" s="1205"/>
      <c r="T522" s="1205"/>
      <c r="U522" s="1205"/>
      <c r="V522" s="1205"/>
      <c r="W522" s="1205"/>
      <c r="X522" s="1205"/>
      <c r="Y522" s="1205"/>
      <c r="Z522" s="1205"/>
    </row>
    <row r="523" spans="1:26">
      <c r="A523" s="1205"/>
      <c r="B523" s="1205"/>
      <c r="C523" s="1205"/>
      <c r="D523" s="1205"/>
      <c r="E523" s="1205"/>
      <c r="F523" s="1205"/>
      <c r="G523" s="1205"/>
      <c r="H523" s="1205"/>
      <c r="I523" s="1205"/>
      <c r="J523" s="1205"/>
      <c r="K523" s="1205"/>
      <c r="L523" s="1205"/>
      <c r="M523" s="1205"/>
      <c r="N523" s="1205"/>
      <c r="O523" s="1205"/>
      <c r="P523" s="1205"/>
      <c r="Q523" s="1205"/>
      <c r="R523" s="1205"/>
      <c r="S523" s="1205"/>
      <c r="T523" s="1205"/>
      <c r="U523" s="1205"/>
      <c r="V523" s="1205"/>
      <c r="W523" s="1205"/>
      <c r="X523" s="1205"/>
      <c r="Y523" s="1205"/>
      <c r="Z523" s="1205"/>
    </row>
    <row r="524" spans="1:26">
      <c r="A524" s="1205"/>
      <c r="B524" s="1205"/>
      <c r="C524" s="1205"/>
      <c r="D524" s="1205"/>
      <c r="E524" s="1205"/>
      <c r="F524" s="1205"/>
      <c r="G524" s="1205"/>
      <c r="H524" s="1205"/>
      <c r="I524" s="1205"/>
      <c r="J524" s="1205"/>
      <c r="K524" s="1205"/>
      <c r="L524" s="1205"/>
      <c r="M524" s="1205"/>
      <c r="N524" s="1205"/>
      <c r="O524" s="1205"/>
      <c r="P524" s="1205"/>
      <c r="Q524" s="1205"/>
      <c r="R524" s="1205"/>
      <c r="S524" s="1205"/>
      <c r="T524" s="1205"/>
      <c r="U524" s="1205"/>
      <c r="V524" s="1205"/>
      <c r="W524" s="1205"/>
      <c r="X524" s="1205"/>
      <c r="Y524" s="1205"/>
      <c r="Z524" s="1205"/>
    </row>
    <row r="525" spans="1:26">
      <c r="A525" s="1205"/>
      <c r="B525" s="1205"/>
      <c r="C525" s="1205"/>
      <c r="D525" s="1205"/>
      <c r="E525" s="1205"/>
      <c r="F525" s="1205"/>
      <c r="G525" s="1205"/>
      <c r="H525" s="1205"/>
      <c r="I525" s="1205"/>
      <c r="J525" s="1205"/>
      <c r="K525" s="1205"/>
      <c r="L525" s="1205"/>
      <c r="M525" s="1205"/>
      <c r="N525" s="1205"/>
      <c r="O525" s="1205"/>
      <c r="P525" s="1205"/>
      <c r="Q525" s="1205"/>
      <c r="R525" s="1205"/>
      <c r="S525" s="1205"/>
      <c r="T525" s="1205"/>
      <c r="U525" s="1205"/>
      <c r="V525" s="1205"/>
      <c r="W525" s="1205"/>
      <c r="X525" s="1205"/>
      <c r="Y525" s="1205"/>
      <c r="Z525" s="1205"/>
    </row>
    <row r="526" spans="1:26">
      <c r="A526" s="1205"/>
      <c r="B526" s="1205"/>
      <c r="C526" s="1205"/>
      <c r="D526" s="1205"/>
      <c r="E526" s="1205"/>
      <c r="F526" s="1205"/>
      <c r="G526" s="1205"/>
      <c r="H526" s="1205"/>
      <c r="I526" s="1205"/>
      <c r="J526" s="1205"/>
      <c r="K526" s="1205"/>
      <c r="L526" s="1205"/>
      <c r="M526" s="1205"/>
      <c r="N526" s="1205"/>
      <c r="O526" s="1205"/>
      <c r="P526" s="1205"/>
      <c r="Q526" s="1205"/>
      <c r="R526" s="1205"/>
      <c r="S526" s="1205"/>
      <c r="T526" s="1205"/>
      <c r="U526" s="1205"/>
      <c r="V526" s="1205"/>
      <c r="W526" s="1205"/>
      <c r="X526" s="1205"/>
      <c r="Y526" s="1205"/>
      <c r="Z526" s="1205"/>
    </row>
    <row r="527" spans="1:26">
      <c r="A527" s="1205"/>
      <c r="B527" s="1205"/>
      <c r="C527" s="1205"/>
      <c r="D527" s="1205"/>
      <c r="E527" s="1205"/>
      <c r="F527" s="1205"/>
      <c r="G527" s="1205"/>
      <c r="H527" s="1205"/>
      <c r="I527" s="1205"/>
      <c r="J527" s="1205"/>
      <c r="K527" s="1205"/>
      <c r="L527" s="1205"/>
      <c r="M527" s="1205"/>
      <c r="N527" s="1205"/>
      <c r="O527" s="1205"/>
      <c r="P527" s="1205"/>
      <c r="Q527" s="1205"/>
      <c r="R527" s="1205"/>
      <c r="S527" s="1205"/>
      <c r="T527" s="1205"/>
      <c r="U527" s="1205"/>
      <c r="V527" s="1205"/>
      <c r="W527" s="1205"/>
      <c r="X527" s="1205"/>
      <c r="Y527" s="1205"/>
      <c r="Z527" s="1205"/>
    </row>
    <row r="528" spans="1:26">
      <c r="A528" s="1205"/>
      <c r="B528" s="1205"/>
      <c r="C528" s="1205"/>
      <c r="D528" s="1205"/>
      <c r="E528" s="1205"/>
      <c r="F528" s="1205"/>
      <c r="G528" s="1205"/>
      <c r="H528" s="1205"/>
      <c r="I528" s="1205"/>
      <c r="J528" s="1205"/>
      <c r="K528" s="1205"/>
      <c r="L528" s="1205"/>
      <c r="M528" s="1205"/>
      <c r="N528" s="1205"/>
      <c r="O528" s="1205"/>
      <c r="P528" s="1205"/>
      <c r="Q528" s="1205"/>
      <c r="R528" s="1205"/>
      <c r="S528" s="1205"/>
      <c r="T528" s="1205"/>
      <c r="U528" s="1205"/>
      <c r="V528" s="1205"/>
      <c r="W528" s="1205"/>
      <c r="X528" s="1205"/>
      <c r="Y528" s="1205"/>
      <c r="Z528" s="1205"/>
    </row>
    <row r="529" spans="1:26">
      <c r="A529" s="1205"/>
      <c r="B529" s="1205"/>
      <c r="C529" s="1205"/>
      <c r="D529" s="1205"/>
      <c r="E529" s="1205"/>
      <c r="F529" s="1205"/>
      <c r="G529" s="1205"/>
      <c r="H529" s="1205"/>
      <c r="I529" s="1205"/>
      <c r="J529" s="1205"/>
      <c r="K529" s="1205"/>
      <c r="L529" s="1205"/>
      <c r="M529" s="1205"/>
      <c r="N529" s="1205"/>
      <c r="O529" s="1205"/>
      <c r="P529" s="1205"/>
      <c r="Q529" s="1205"/>
      <c r="R529" s="1205"/>
      <c r="S529" s="1205"/>
      <c r="T529" s="1205"/>
      <c r="U529" s="1205"/>
      <c r="V529" s="1205"/>
      <c r="W529" s="1205"/>
      <c r="X529" s="1205"/>
      <c r="Y529" s="1205"/>
      <c r="Z529" s="1205"/>
    </row>
    <row r="530" spans="1:26">
      <c r="A530" s="1205"/>
      <c r="B530" s="1205"/>
      <c r="C530" s="1205"/>
      <c r="D530" s="1205"/>
      <c r="E530" s="1205"/>
      <c r="F530" s="1205"/>
      <c r="G530" s="1205"/>
      <c r="H530" s="1205"/>
      <c r="I530" s="1205"/>
      <c r="J530" s="1205"/>
      <c r="K530" s="1205"/>
      <c r="L530" s="1205"/>
      <c r="M530" s="1205"/>
      <c r="N530" s="1205"/>
      <c r="O530" s="1205"/>
      <c r="P530" s="1205"/>
      <c r="Q530" s="1205"/>
      <c r="R530" s="1205"/>
      <c r="S530" s="1205"/>
      <c r="T530" s="1205"/>
      <c r="U530" s="1205"/>
      <c r="V530" s="1205"/>
      <c r="W530" s="1205"/>
      <c r="X530" s="1205"/>
      <c r="Y530" s="1205"/>
      <c r="Z530" s="1205"/>
    </row>
    <row r="531" spans="1:26">
      <c r="A531" s="1205"/>
      <c r="B531" s="1205"/>
      <c r="C531" s="1205"/>
      <c r="D531" s="1205"/>
      <c r="E531" s="1205"/>
      <c r="F531" s="1205"/>
      <c r="G531" s="1205"/>
      <c r="H531" s="1205"/>
      <c r="I531" s="1205"/>
      <c r="J531" s="1205"/>
      <c r="K531" s="1205"/>
      <c r="L531" s="1205"/>
      <c r="M531" s="1205"/>
      <c r="N531" s="1205"/>
      <c r="O531" s="1205"/>
      <c r="P531" s="1205"/>
      <c r="Q531" s="1205"/>
      <c r="R531" s="1205"/>
      <c r="S531" s="1205"/>
      <c r="T531" s="1205"/>
      <c r="U531" s="1205"/>
      <c r="V531" s="1205"/>
      <c r="W531" s="1205"/>
      <c r="X531" s="1205"/>
      <c r="Y531" s="1205"/>
      <c r="Z531" s="1205"/>
    </row>
    <row r="532" spans="1:26">
      <c r="A532" s="1205"/>
      <c r="B532" s="1205"/>
      <c r="C532" s="1205"/>
      <c r="D532" s="1205"/>
      <c r="E532" s="1205"/>
      <c r="F532" s="1205"/>
      <c r="G532" s="1205"/>
      <c r="H532" s="1205"/>
      <c r="I532" s="1205"/>
      <c r="J532" s="1205"/>
      <c r="K532" s="1205"/>
      <c r="L532" s="1205"/>
      <c r="M532" s="1205"/>
      <c r="N532" s="1205"/>
      <c r="O532" s="1205"/>
      <c r="P532" s="1205"/>
      <c r="Q532" s="1205"/>
      <c r="R532" s="1205"/>
      <c r="S532" s="1205"/>
      <c r="T532" s="1205"/>
      <c r="U532" s="1205"/>
      <c r="V532" s="1205"/>
      <c r="W532" s="1205"/>
      <c r="X532" s="1205"/>
      <c r="Y532" s="1205"/>
      <c r="Z532" s="1205"/>
    </row>
    <row r="533" spans="1:26">
      <c r="A533" s="1205"/>
      <c r="B533" s="1205"/>
      <c r="C533" s="1205"/>
      <c r="D533" s="1205"/>
      <c r="E533" s="1205"/>
      <c r="F533" s="1205"/>
      <c r="G533" s="1205"/>
      <c r="H533" s="1205"/>
      <c r="I533" s="1205"/>
      <c r="J533" s="1205"/>
      <c r="K533" s="1205"/>
      <c r="L533" s="1205"/>
      <c r="M533" s="1205"/>
      <c r="N533" s="1205"/>
      <c r="O533" s="1205"/>
      <c r="P533" s="1205"/>
      <c r="Q533" s="1205"/>
      <c r="R533" s="1205"/>
      <c r="S533" s="1205"/>
      <c r="T533" s="1205"/>
      <c r="U533" s="1205"/>
      <c r="V533" s="1205"/>
      <c r="W533" s="1205"/>
      <c r="X533" s="1205"/>
      <c r="Y533" s="1205"/>
      <c r="Z533" s="1205"/>
    </row>
    <row r="534" spans="1:26">
      <c r="A534" s="1205"/>
      <c r="B534" s="1205"/>
      <c r="C534" s="1205"/>
      <c r="D534" s="1205"/>
      <c r="E534" s="1205"/>
      <c r="F534" s="1205"/>
      <c r="G534" s="1205"/>
      <c r="H534" s="1205"/>
      <c r="I534" s="1205"/>
      <c r="J534" s="1205"/>
      <c r="K534" s="1205"/>
      <c r="L534" s="1205"/>
      <c r="M534" s="1205"/>
      <c r="N534" s="1205"/>
      <c r="O534" s="1205"/>
      <c r="P534" s="1205"/>
      <c r="Q534" s="1205"/>
      <c r="R534" s="1205"/>
      <c r="S534" s="1205"/>
      <c r="T534" s="1205"/>
      <c r="U534" s="1205"/>
      <c r="V534" s="1205"/>
      <c r="W534" s="1205"/>
      <c r="X534" s="1205"/>
      <c r="Y534" s="1205"/>
      <c r="Z534" s="1205"/>
    </row>
    <row r="535" spans="1:26">
      <c r="A535" s="1205"/>
      <c r="B535" s="1205"/>
      <c r="C535" s="1205"/>
      <c r="D535" s="1205"/>
      <c r="E535" s="1205"/>
      <c r="F535" s="1205"/>
      <c r="G535" s="1205"/>
      <c r="H535" s="1205"/>
      <c r="I535" s="1205"/>
      <c r="J535" s="1205"/>
      <c r="K535" s="1205"/>
      <c r="L535" s="1205"/>
      <c r="M535" s="1205"/>
      <c r="N535" s="1205"/>
      <c r="O535" s="1205"/>
      <c r="P535" s="1205"/>
      <c r="Q535" s="1205"/>
      <c r="R535" s="1205"/>
      <c r="S535" s="1205"/>
      <c r="T535" s="1205"/>
      <c r="U535" s="1205"/>
      <c r="V535" s="1205"/>
      <c r="W535" s="1205"/>
      <c r="X535" s="1205"/>
      <c r="Y535" s="1205"/>
      <c r="Z535" s="1205"/>
    </row>
    <row r="536" spans="1:26">
      <c r="A536" s="1205"/>
      <c r="B536" s="1205"/>
      <c r="C536" s="1205"/>
      <c r="D536" s="1205"/>
      <c r="E536" s="1205"/>
      <c r="F536" s="1205"/>
      <c r="G536" s="1205"/>
      <c r="H536" s="1205"/>
      <c r="I536" s="1205"/>
      <c r="J536" s="1205"/>
      <c r="K536" s="1205"/>
      <c r="L536" s="1205"/>
      <c r="M536" s="1205"/>
      <c r="N536" s="1205"/>
      <c r="O536" s="1205"/>
      <c r="P536" s="1205"/>
      <c r="Q536" s="1205"/>
      <c r="R536" s="1205"/>
      <c r="S536" s="1205"/>
      <c r="T536" s="1205"/>
      <c r="U536" s="1205"/>
      <c r="V536" s="1205"/>
      <c r="W536" s="1205"/>
      <c r="X536" s="1205"/>
      <c r="Y536" s="1205"/>
      <c r="Z536" s="1205"/>
    </row>
    <row r="537" spans="1:26">
      <c r="A537" s="1205"/>
      <c r="B537" s="1205"/>
      <c r="C537" s="1205"/>
      <c r="D537" s="1205"/>
      <c r="E537" s="1205"/>
      <c r="F537" s="1205"/>
      <c r="G537" s="1205"/>
      <c r="H537" s="1205"/>
      <c r="I537" s="1205"/>
      <c r="J537" s="1205"/>
      <c r="K537" s="1205"/>
      <c r="L537" s="1205"/>
      <c r="M537" s="1205"/>
      <c r="N537" s="1205"/>
      <c r="O537" s="1205"/>
      <c r="P537" s="1205"/>
      <c r="Q537" s="1205"/>
      <c r="R537" s="1205"/>
      <c r="S537" s="1205"/>
      <c r="T537" s="1205"/>
      <c r="U537" s="1205"/>
      <c r="V537" s="1205"/>
      <c r="W537" s="1205"/>
      <c r="X537" s="1205"/>
      <c r="Y537" s="1205"/>
      <c r="Z537" s="1205"/>
    </row>
    <row r="538" spans="1:26">
      <c r="A538" s="1205"/>
      <c r="B538" s="1205"/>
      <c r="C538" s="1205"/>
      <c r="D538" s="1205"/>
      <c r="E538" s="1205"/>
      <c r="F538" s="1205"/>
      <c r="G538" s="1205"/>
      <c r="H538" s="1205"/>
      <c r="I538" s="1205"/>
      <c r="J538" s="1205"/>
      <c r="K538" s="1205"/>
      <c r="L538" s="1205"/>
      <c r="M538" s="1205"/>
      <c r="N538" s="1205"/>
      <c r="O538" s="1205"/>
      <c r="P538" s="1205"/>
      <c r="Q538" s="1205"/>
      <c r="R538" s="1205"/>
      <c r="S538" s="1205"/>
      <c r="T538" s="1205"/>
      <c r="U538" s="1205"/>
      <c r="V538" s="1205"/>
      <c r="W538" s="1205"/>
      <c r="X538" s="1205"/>
      <c r="Y538" s="1205"/>
      <c r="Z538" s="1205"/>
    </row>
    <row r="539" spans="1:26">
      <c r="A539" s="1205"/>
      <c r="B539" s="1205"/>
      <c r="C539" s="1205"/>
      <c r="D539" s="1205"/>
      <c r="E539" s="1205"/>
      <c r="F539" s="1205"/>
      <c r="G539" s="1205"/>
      <c r="H539" s="1205"/>
      <c r="I539" s="1205"/>
      <c r="J539" s="1205"/>
      <c r="K539" s="1205"/>
      <c r="L539" s="1205"/>
      <c r="M539" s="1205"/>
      <c r="N539" s="1205"/>
      <c r="O539" s="1205"/>
      <c r="P539" s="1205"/>
      <c r="Q539" s="1205"/>
      <c r="R539" s="1205"/>
      <c r="S539" s="1205"/>
      <c r="T539" s="1205"/>
      <c r="U539" s="1205"/>
      <c r="V539" s="1205"/>
      <c r="W539" s="1205"/>
      <c r="X539" s="1205"/>
      <c r="Y539" s="1205"/>
      <c r="Z539" s="1205"/>
    </row>
    <row r="540" spans="1:26">
      <c r="A540" s="1205"/>
      <c r="B540" s="1205"/>
      <c r="C540" s="1205"/>
      <c r="D540" s="1205"/>
      <c r="E540" s="1205"/>
      <c r="F540" s="1205"/>
      <c r="G540" s="1205"/>
      <c r="H540" s="1205"/>
      <c r="I540" s="1205"/>
      <c r="J540" s="1205"/>
      <c r="K540" s="1205"/>
      <c r="L540" s="1205"/>
      <c r="M540" s="1205"/>
      <c r="N540" s="1205"/>
      <c r="O540" s="1205"/>
      <c r="P540" s="1205"/>
      <c r="Q540" s="1205"/>
      <c r="R540" s="1205"/>
      <c r="S540" s="1205"/>
      <c r="T540" s="1205"/>
      <c r="U540" s="1205"/>
      <c r="V540" s="1205"/>
      <c r="W540" s="1205"/>
      <c r="X540" s="1205"/>
      <c r="Y540" s="1205"/>
      <c r="Z540" s="1205"/>
    </row>
    <row r="541" spans="1:26">
      <c r="A541" s="1205"/>
      <c r="B541" s="1205"/>
      <c r="C541" s="1205"/>
      <c r="D541" s="1205"/>
      <c r="E541" s="1205"/>
      <c r="F541" s="1205"/>
      <c r="G541" s="1205"/>
      <c r="H541" s="1205"/>
      <c r="I541" s="1205"/>
      <c r="J541" s="1205"/>
      <c r="K541" s="1205"/>
      <c r="L541" s="1205"/>
      <c r="M541" s="1205"/>
      <c r="N541" s="1205"/>
      <c r="O541" s="1205"/>
      <c r="P541" s="1205"/>
      <c r="Q541" s="1205"/>
      <c r="R541" s="1205"/>
      <c r="S541" s="1205"/>
      <c r="T541" s="1205"/>
      <c r="U541" s="1205"/>
      <c r="V541" s="1205"/>
      <c r="W541" s="1205"/>
      <c r="X541" s="1205"/>
      <c r="Y541" s="1205"/>
      <c r="Z541" s="1205"/>
    </row>
    <row r="542" spans="1:26">
      <c r="A542" s="1205"/>
      <c r="B542" s="1205"/>
      <c r="C542" s="1205"/>
      <c r="D542" s="1205"/>
      <c r="E542" s="1205"/>
      <c r="F542" s="1205"/>
      <c r="G542" s="1205"/>
      <c r="H542" s="1205"/>
      <c r="I542" s="1205"/>
      <c r="J542" s="1205"/>
      <c r="K542" s="1205"/>
      <c r="L542" s="1205"/>
      <c r="M542" s="1205"/>
      <c r="N542" s="1205"/>
      <c r="O542" s="1205"/>
      <c r="P542" s="1205"/>
      <c r="Q542" s="1205"/>
      <c r="R542" s="1205"/>
      <c r="S542" s="1205"/>
      <c r="T542" s="1205"/>
      <c r="U542" s="1205"/>
      <c r="V542" s="1205"/>
      <c r="W542" s="1205"/>
      <c r="X542" s="1205"/>
      <c r="Y542" s="1205"/>
      <c r="Z542" s="1205"/>
    </row>
    <row r="543" spans="1:26">
      <c r="A543" s="1205"/>
      <c r="B543" s="1205"/>
      <c r="C543" s="1205"/>
      <c r="D543" s="1205"/>
      <c r="E543" s="1205"/>
      <c r="F543" s="1205"/>
      <c r="G543" s="1205"/>
      <c r="H543" s="1205"/>
      <c r="I543" s="1205"/>
      <c r="J543" s="1205"/>
      <c r="K543" s="1205"/>
      <c r="L543" s="1205"/>
      <c r="M543" s="1205"/>
      <c r="N543" s="1205"/>
      <c r="O543" s="1205"/>
      <c r="P543" s="1205"/>
      <c r="Q543" s="1205"/>
      <c r="R543" s="1205"/>
      <c r="S543" s="1205"/>
      <c r="T543" s="1205"/>
      <c r="U543" s="1205"/>
      <c r="V543" s="1205"/>
      <c r="W543" s="1205"/>
      <c r="X543" s="1205"/>
      <c r="Y543" s="1205"/>
      <c r="Z543" s="1205"/>
    </row>
    <row r="544" spans="1:26">
      <c r="A544" s="1205"/>
      <c r="B544" s="1205"/>
      <c r="C544" s="1205"/>
      <c r="D544" s="1205"/>
      <c r="E544" s="1205"/>
      <c r="F544" s="1205"/>
      <c r="G544" s="1205"/>
      <c r="H544" s="1205"/>
      <c r="I544" s="1205"/>
      <c r="J544" s="1205"/>
      <c r="K544" s="1205"/>
      <c r="L544" s="1205"/>
      <c r="M544" s="1205"/>
      <c r="N544" s="1205"/>
      <c r="O544" s="1205"/>
      <c r="P544" s="1205"/>
      <c r="Q544" s="1205"/>
      <c r="R544" s="1205"/>
      <c r="S544" s="1205"/>
      <c r="T544" s="1205"/>
      <c r="U544" s="1205"/>
      <c r="V544" s="1205"/>
      <c r="W544" s="1205"/>
      <c r="X544" s="1205"/>
      <c r="Y544" s="1205"/>
      <c r="Z544" s="1205"/>
    </row>
    <row r="545" spans="1:26">
      <c r="A545" s="1205"/>
      <c r="B545" s="1205"/>
      <c r="C545" s="1205"/>
      <c r="D545" s="1205"/>
      <c r="E545" s="1205"/>
      <c r="F545" s="1205"/>
      <c r="G545" s="1205"/>
      <c r="H545" s="1205"/>
      <c r="I545" s="1205"/>
      <c r="J545" s="1205"/>
      <c r="K545" s="1205"/>
      <c r="L545" s="1205"/>
      <c r="M545" s="1205"/>
      <c r="N545" s="1205"/>
      <c r="O545" s="1205"/>
      <c r="P545" s="1205"/>
      <c r="Q545" s="1205"/>
      <c r="R545" s="1205"/>
      <c r="S545" s="1205"/>
      <c r="T545" s="1205"/>
      <c r="U545" s="1205"/>
      <c r="V545" s="1205"/>
      <c r="W545" s="1205"/>
      <c r="X545" s="1205"/>
      <c r="Y545" s="1205"/>
      <c r="Z545" s="1205"/>
    </row>
    <row r="546" spans="1:26">
      <c r="A546" s="1205"/>
      <c r="B546" s="1205"/>
      <c r="C546" s="1205"/>
      <c r="D546" s="1205"/>
      <c r="E546" s="1205"/>
      <c r="F546" s="1205"/>
      <c r="G546" s="1205"/>
      <c r="H546" s="1205"/>
      <c r="I546" s="1205"/>
      <c r="J546" s="1205"/>
      <c r="K546" s="1205"/>
      <c r="L546" s="1205"/>
      <c r="M546" s="1205"/>
      <c r="N546" s="1205"/>
      <c r="O546" s="1205"/>
      <c r="P546" s="1205"/>
      <c r="Q546" s="1205"/>
      <c r="R546" s="1205"/>
      <c r="S546" s="1205"/>
      <c r="T546" s="1205"/>
      <c r="U546" s="1205"/>
      <c r="V546" s="1205"/>
      <c r="W546" s="1205"/>
      <c r="X546" s="1205"/>
      <c r="Y546" s="1205"/>
      <c r="Z546" s="1205"/>
    </row>
    <row r="547" spans="1:26">
      <c r="A547" s="1205"/>
      <c r="B547" s="1205"/>
      <c r="C547" s="1205"/>
      <c r="D547" s="1205"/>
      <c r="E547" s="1205"/>
      <c r="F547" s="1205"/>
      <c r="G547" s="1205"/>
      <c r="H547" s="1205"/>
      <c r="I547" s="1205"/>
      <c r="J547" s="1205"/>
      <c r="K547" s="1205"/>
      <c r="L547" s="1205"/>
      <c r="M547" s="1205"/>
      <c r="N547" s="1205"/>
      <c r="O547" s="1205"/>
      <c r="P547" s="1205"/>
      <c r="Q547" s="1205"/>
      <c r="R547" s="1205"/>
      <c r="S547" s="1205"/>
      <c r="T547" s="1205"/>
      <c r="U547" s="1205"/>
      <c r="V547" s="1205"/>
      <c r="W547" s="1205"/>
      <c r="X547" s="1205"/>
      <c r="Y547" s="1205"/>
      <c r="Z547" s="1205"/>
    </row>
    <row r="548" spans="1:26">
      <c r="A548" s="1205"/>
      <c r="B548" s="1205"/>
      <c r="C548" s="1205"/>
      <c r="D548" s="1205"/>
      <c r="E548" s="1205"/>
      <c r="F548" s="1205"/>
      <c r="G548" s="1205"/>
      <c r="H548" s="1205"/>
      <c r="I548" s="1205"/>
      <c r="J548" s="1205"/>
      <c r="K548" s="1205"/>
      <c r="L548" s="1205"/>
      <c r="M548" s="1205"/>
      <c r="N548" s="1205"/>
      <c r="O548" s="1205"/>
      <c r="P548" s="1205"/>
      <c r="Q548" s="1205"/>
      <c r="R548" s="1205"/>
      <c r="S548" s="1205"/>
      <c r="T548" s="1205"/>
      <c r="U548" s="1205"/>
      <c r="V548" s="1205"/>
      <c r="W548" s="1205"/>
      <c r="X548" s="1205"/>
      <c r="Y548" s="1205"/>
      <c r="Z548" s="1205"/>
    </row>
    <row r="549" spans="1:26">
      <c r="A549" s="1205"/>
      <c r="B549" s="1205"/>
      <c r="C549" s="1205"/>
      <c r="D549" s="1205"/>
      <c r="E549" s="1205"/>
      <c r="F549" s="1205"/>
      <c r="G549" s="1205"/>
      <c r="H549" s="1205"/>
      <c r="I549" s="1205"/>
      <c r="J549" s="1205"/>
      <c r="K549" s="1205"/>
      <c r="L549" s="1205"/>
      <c r="M549" s="1205"/>
      <c r="N549" s="1205"/>
      <c r="O549" s="1205"/>
      <c r="P549" s="1205"/>
      <c r="Q549" s="1205"/>
      <c r="R549" s="1205"/>
      <c r="S549" s="1205"/>
      <c r="T549" s="1205"/>
      <c r="U549" s="1205"/>
      <c r="V549" s="1205"/>
      <c r="W549" s="1205"/>
      <c r="X549" s="1205"/>
      <c r="Y549" s="1205"/>
      <c r="Z549" s="1205"/>
    </row>
    <row r="550" spans="1:26">
      <c r="A550" s="1205"/>
      <c r="B550" s="1205"/>
      <c r="C550" s="1205"/>
      <c r="D550" s="1205"/>
      <c r="E550" s="1205"/>
      <c r="F550" s="1205"/>
      <c r="G550" s="1205"/>
      <c r="H550" s="1205"/>
      <c r="I550" s="1205"/>
      <c r="J550" s="1205"/>
      <c r="K550" s="1205"/>
      <c r="L550" s="1205"/>
      <c r="M550" s="1205"/>
      <c r="N550" s="1205"/>
      <c r="O550" s="1205"/>
      <c r="P550" s="1205"/>
      <c r="Q550" s="1205"/>
      <c r="R550" s="1205"/>
      <c r="S550" s="1205"/>
      <c r="T550" s="1205"/>
      <c r="U550" s="1205"/>
      <c r="V550" s="1205"/>
      <c r="W550" s="1205"/>
      <c r="X550" s="1205"/>
      <c r="Y550" s="1205"/>
      <c r="Z550" s="1205"/>
    </row>
    <row r="551" spans="1:26">
      <c r="A551" s="1205"/>
      <c r="B551" s="1205"/>
      <c r="C551" s="1205"/>
      <c r="D551" s="1205"/>
      <c r="E551" s="1205"/>
      <c r="F551" s="1205"/>
      <c r="G551" s="1205"/>
      <c r="H551" s="1205"/>
      <c r="I551" s="1205"/>
      <c r="J551" s="1205"/>
      <c r="K551" s="1205"/>
      <c r="L551" s="1205"/>
      <c r="M551" s="1205"/>
      <c r="N551" s="1205"/>
      <c r="O551" s="1205"/>
      <c r="P551" s="1205"/>
      <c r="Q551" s="1205"/>
      <c r="R551" s="1205"/>
      <c r="S551" s="1205"/>
      <c r="T551" s="1205"/>
      <c r="U551" s="1205"/>
      <c r="V551" s="1205"/>
      <c r="W551" s="1205"/>
      <c r="X551" s="1205"/>
      <c r="Y551" s="1205"/>
      <c r="Z551" s="1205"/>
    </row>
    <row r="552" spans="1:26">
      <c r="A552" s="1205"/>
      <c r="B552" s="1205"/>
      <c r="C552" s="1205"/>
      <c r="D552" s="1205"/>
      <c r="E552" s="1205"/>
      <c r="F552" s="1205"/>
      <c r="G552" s="1205"/>
      <c r="H552" s="1205"/>
      <c r="I552" s="1205"/>
      <c r="J552" s="1205"/>
      <c r="K552" s="1205"/>
      <c r="L552" s="1205"/>
      <c r="M552" s="1205"/>
      <c r="N552" s="1205"/>
      <c r="O552" s="1205"/>
      <c r="P552" s="1205"/>
      <c r="Q552" s="1205"/>
      <c r="R552" s="1205"/>
      <c r="S552" s="1205"/>
      <c r="T552" s="1205"/>
      <c r="U552" s="1205"/>
      <c r="V552" s="1205"/>
      <c r="W552" s="1205"/>
      <c r="X552" s="1205"/>
      <c r="Y552" s="1205"/>
      <c r="Z552" s="1205"/>
    </row>
    <row r="553" spans="1:26">
      <c r="A553" s="1205"/>
      <c r="B553" s="1205"/>
      <c r="C553" s="1205"/>
      <c r="D553" s="1205"/>
      <c r="E553" s="1205"/>
      <c r="F553" s="1205"/>
      <c r="G553" s="1205"/>
      <c r="H553" s="1205"/>
      <c r="I553" s="1205"/>
      <c r="J553" s="1205"/>
      <c r="K553" s="1205"/>
      <c r="L553" s="1205"/>
      <c r="M553" s="1205"/>
      <c r="N553" s="1205"/>
      <c r="O553" s="1205"/>
      <c r="P553" s="1205"/>
      <c r="Q553" s="1205"/>
      <c r="R553" s="1205"/>
      <c r="S553" s="1205"/>
      <c r="T553" s="1205"/>
      <c r="U553" s="1205"/>
      <c r="V553" s="1205"/>
      <c r="W553" s="1205"/>
      <c r="X553" s="1205"/>
      <c r="Y553" s="1205"/>
      <c r="Z553" s="1205"/>
    </row>
    <row r="554" spans="1:26">
      <c r="A554" s="1205"/>
      <c r="B554" s="1205"/>
      <c r="C554" s="1205"/>
      <c r="D554" s="1205"/>
      <c r="E554" s="1205"/>
      <c r="F554" s="1205"/>
      <c r="G554" s="1205"/>
      <c r="H554" s="1205"/>
      <c r="I554" s="1205"/>
      <c r="J554" s="1205"/>
      <c r="K554" s="1205"/>
      <c r="L554" s="1205"/>
      <c r="M554" s="1205"/>
      <c r="N554" s="1205"/>
      <c r="O554" s="1205"/>
      <c r="P554" s="1205"/>
      <c r="Q554" s="1205"/>
      <c r="R554" s="1205"/>
      <c r="S554" s="1205"/>
      <c r="T554" s="1205"/>
      <c r="U554" s="1205"/>
      <c r="V554" s="1205"/>
      <c r="W554" s="1205"/>
      <c r="X554" s="1205"/>
      <c r="Y554" s="1205"/>
      <c r="Z554" s="1205"/>
    </row>
    <row r="555" spans="1:26">
      <c r="A555" s="1205"/>
      <c r="B555" s="1205"/>
      <c r="C555" s="1205"/>
      <c r="D555" s="1205"/>
      <c r="E555" s="1205"/>
      <c r="F555" s="1205"/>
      <c r="G555" s="1205"/>
      <c r="H555" s="1205"/>
      <c r="I555" s="1205"/>
      <c r="J555" s="1205"/>
      <c r="K555" s="1205"/>
      <c r="L555" s="1205"/>
      <c r="M555" s="1205"/>
      <c r="N555" s="1205"/>
      <c r="O555" s="1205"/>
      <c r="P555" s="1205"/>
      <c r="Q555" s="1205"/>
      <c r="R555" s="1205"/>
      <c r="S555" s="1205"/>
      <c r="T555" s="1205"/>
      <c r="U555" s="1205"/>
      <c r="V555" s="1205"/>
      <c r="W555" s="1205"/>
      <c r="X555" s="1205"/>
      <c r="Y555" s="1205"/>
      <c r="Z555" s="1205"/>
    </row>
    <row r="556" spans="1:26">
      <c r="A556" s="1205"/>
      <c r="B556" s="1205"/>
      <c r="C556" s="1205"/>
      <c r="D556" s="1205"/>
      <c r="E556" s="1205"/>
      <c r="F556" s="1205"/>
      <c r="G556" s="1205"/>
      <c r="H556" s="1205"/>
      <c r="I556" s="1205"/>
      <c r="J556" s="1205"/>
      <c r="K556" s="1205"/>
      <c r="L556" s="1205"/>
      <c r="M556" s="1205"/>
      <c r="N556" s="1205"/>
      <c r="O556" s="1205"/>
      <c r="P556" s="1205"/>
      <c r="Q556" s="1205"/>
      <c r="R556" s="1205"/>
      <c r="S556" s="1205"/>
      <c r="T556" s="1205"/>
      <c r="U556" s="1205"/>
      <c r="V556" s="1205"/>
      <c r="W556" s="1205"/>
      <c r="X556" s="1205"/>
      <c r="Y556" s="1205"/>
      <c r="Z556" s="1205"/>
    </row>
    <row r="557" spans="1:26">
      <c r="A557" s="1205"/>
      <c r="B557" s="1205"/>
      <c r="C557" s="1205"/>
      <c r="D557" s="1205"/>
      <c r="E557" s="1205"/>
      <c r="F557" s="1205"/>
      <c r="G557" s="1205"/>
      <c r="H557" s="1205"/>
      <c r="I557" s="1205"/>
      <c r="J557" s="1205"/>
      <c r="K557" s="1205"/>
      <c r="L557" s="1205"/>
      <c r="M557" s="1205"/>
      <c r="N557" s="1205"/>
      <c r="O557" s="1205"/>
      <c r="P557" s="1205"/>
      <c r="Q557" s="1205"/>
      <c r="R557" s="1205"/>
      <c r="S557" s="1205"/>
      <c r="T557" s="1205"/>
      <c r="U557" s="1205"/>
      <c r="V557" s="1205"/>
      <c r="W557" s="1205"/>
      <c r="X557" s="1205"/>
      <c r="Y557" s="1205"/>
      <c r="Z557" s="1205"/>
    </row>
    <row r="558" spans="1:26">
      <c r="A558" s="1205"/>
      <c r="B558" s="1205"/>
      <c r="C558" s="1205"/>
      <c r="D558" s="1205"/>
      <c r="E558" s="1205"/>
      <c r="F558" s="1205"/>
      <c r="G558" s="1205"/>
      <c r="H558" s="1205"/>
      <c r="I558" s="1205"/>
      <c r="J558" s="1205"/>
      <c r="K558" s="1205"/>
      <c r="L558" s="1205"/>
      <c r="M558" s="1205"/>
      <c r="N558" s="1205"/>
      <c r="O558" s="1205"/>
      <c r="P558" s="1205"/>
      <c r="Q558" s="1205"/>
      <c r="R558" s="1205"/>
      <c r="S558" s="1205"/>
      <c r="T558" s="1205"/>
      <c r="U558" s="1205"/>
      <c r="V558" s="1205"/>
      <c r="W558" s="1205"/>
      <c r="X558" s="1205"/>
      <c r="Y558" s="1205"/>
      <c r="Z558" s="1205"/>
    </row>
    <row r="559" spans="1:26">
      <c r="A559" s="1205"/>
      <c r="B559" s="1205"/>
      <c r="C559" s="1205"/>
      <c r="D559" s="1205"/>
      <c r="E559" s="1205"/>
      <c r="F559" s="1205"/>
      <c r="G559" s="1205"/>
      <c r="H559" s="1205"/>
      <c r="I559" s="1205"/>
      <c r="J559" s="1205"/>
      <c r="K559" s="1205"/>
      <c r="L559" s="1205"/>
      <c r="M559" s="1205"/>
      <c r="N559" s="1205"/>
      <c r="O559" s="1205"/>
      <c r="P559" s="1205"/>
      <c r="Q559" s="1205"/>
      <c r="R559" s="1205"/>
      <c r="S559" s="1205"/>
      <c r="T559" s="1205"/>
      <c r="U559" s="1205"/>
      <c r="V559" s="1205"/>
      <c r="W559" s="1205"/>
      <c r="X559" s="1205"/>
      <c r="Y559" s="1205"/>
      <c r="Z559" s="1205"/>
    </row>
    <row r="560" spans="1:26">
      <c r="A560" s="1205"/>
      <c r="B560" s="1205"/>
      <c r="C560" s="1205"/>
      <c r="D560" s="1205"/>
      <c r="E560" s="1205"/>
      <c r="F560" s="1205"/>
      <c r="G560" s="1205"/>
      <c r="H560" s="1205"/>
      <c r="I560" s="1205"/>
      <c r="J560" s="1205"/>
      <c r="K560" s="1205"/>
      <c r="L560" s="1205"/>
      <c r="M560" s="1205"/>
      <c r="N560" s="1205"/>
      <c r="O560" s="1205"/>
      <c r="P560" s="1205"/>
      <c r="Q560" s="1205"/>
      <c r="R560" s="1205"/>
      <c r="S560" s="1205"/>
      <c r="T560" s="1205"/>
      <c r="U560" s="1205"/>
      <c r="V560" s="1205"/>
      <c r="W560" s="1205"/>
      <c r="X560" s="1205"/>
      <c r="Y560" s="1205"/>
      <c r="Z560" s="1205"/>
    </row>
    <row r="561" spans="1:26">
      <c r="A561" s="1205"/>
      <c r="B561" s="1205"/>
      <c r="C561" s="1205"/>
      <c r="D561" s="1205"/>
      <c r="E561" s="1205"/>
      <c r="F561" s="1205"/>
      <c r="G561" s="1205"/>
      <c r="H561" s="1205"/>
      <c r="I561" s="1205"/>
      <c r="J561" s="1205"/>
      <c r="K561" s="1205"/>
      <c r="L561" s="1205"/>
      <c r="M561" s="1205"/>
      <c r="N561" s="1205"/>
      <c r="O561" s="1205"/>
      <c r="P561" s="1205"/>
      <c r="Q561" s="1205"/>
      <c r="R561" s="1205"/>
      <c r="S561" s="1205"/>
      <c r="T561" s="1205"/>
      <c r="U561" s="1205"/>
      <c r="V561" s="1205"/>
      <c r="W561" s="1205"/>
      <c r="X561" s="1205"/>
      <c r="Y561" s="1205"/>
      <c r="Z561" s="1205"/>
    </row>
    <row r="562" spans="1:26">
      <c r="A562" s="1205"/>
      <c r="B562" s="1205"/>
      <c r="C562" s="1205"/>
      <c r="D562" s="1205"/>
      <c r="E562" s="1205"/>
      <c r="F562" s="1205"/>
      <c r="G562" s="1205"/>
      <c r="H562" s="1205"/>
      <c r="I562" s="1205"/>
      <c r="J562" s="1205"/>
      <c r="K562" s="1205"/>
      <c r="L562" s="1205"/>
      <c r="M562" s="1205"/>
      <c r="N562" s="1205"/>
      <c r="O562" s="1205"/>
      <c r="P562" s="1205"/>
      <c r="Q562" s="1205"/>
      <c r="R562" s="1205"/>
      <c r="S562" s="1205"/>
      <c r="T562" s="1205"/>
      <c r="U562" s="1205"/>
      <c r="V562" s="1205"/>
      <c r="W562" s="1205"/>
      <c r="X562" s="1205"/>
      <c r="Y562" s="1205"/>
      <c r="Z562" s="1205"/>
    </row>
    <row r="563" spans="1:26">
      <c r="A563" s="1205"/>
      <c r="B563" s="1205"/>
      <c r="C563" s="1205"/>
      <c r="D563" s="1205"/>
      <c r="E563" s="1205"/>
      <c r="F563" s="1205"/>
      <c r="G563" s="1205"/>
      <c r="H563" s="1205"/>
      <c r="I563" s="1205"/>
      <c r="J563" s="1205"/>
      <c r="K563" s="1205"/>
      <c r="L563" s="1205"/>
      <c r="M563" s="1205"/>
      <c r="N563" s="1205"/>
      <c r="O563" s="1205"/>
      <c r="P563" s="1205"/>
      <c r="Q563" s="1205"/>
      <c r="R563" s="1205"/>
      <c r="S563" s="1205"/>
      <c r="T563" s="1205"/>
      <c r="U563" s="1205"/>
      <c r="V563" s="1205"/>
      <c r="W563" s="1205"/>
      <c r="X563" s="1205"/>
      <c r="Y563" s="1205"/>
      <c r="Z563" s="1205"/>
    </row>
    <row r="564" spans="1:26">
      <c r="A564" s="1205"/>
      <c r="B564" s="1205"/>
      <c r="C564" s="1205"/>
      <c r="D564" s="1205"/>
      <c r="E564" s="1205"/>
      <c r="F564" s="1205"/>
      <c r="G564" s="1205"/>
      <c r="H564" s="1205"/>
      <c r="I564" s="1205"/>
      <c r="J564" s="1205"/>
      <c r="K564" s="1205"/>
      <c r="L564" s="1205"/>
      <c r="M564" s="1205"/>
      <c r="N564" s="1205"/>
      <c r="O564" s="1205"/>
      <c r="P564" s="1205"/>
      <c r="Q564" s="1205"/>
      <c r="R564" s="1205"/>
      <c r="S564" s="1205"/>
      <c r="T564" s="1205"/>
      <c r="U564" s="1205"/>
      <c r="V564" s="1205"/>
      <c r="W564" s="1205"/>
      <c r="X564" s="1205"/>
      <c r="Y564" s="1205"/>
      <c r="Z564" s="1205"/>
    </row>
    <row r="565" spans="1:26">
      <c r="A565" s="1205"/>
      <c r="B565" s="1205"/>
      <c r="C565" s="1205"/>
      <c r="D565" s="1205"/>
      <c r="E565" s="1205"/>
      <c r="F565" s="1205"/>
      <c r="G565" s="1205"/>
      <c r="H565" s="1205"/>
      <c r="I565" s="1205"/>
      <c r="J565" s="1205"/>
      <c r="K565" s="1205"/>
      <c r="L565" s="1205"/>
      <c r="M565" s="1205"/>
      <c r="N565" s="1205"/>
      <c r="O565" s="1205"/>
      <c r="P565" s="1205"/>
      <c r="Q565" s="1205"/>
      <c r="R565" s="1205"/>
      <c r="S565" s="1205"/>
      <c r="T565" s="1205"/>
      <c r="U565" s="1205"/>
      <c r="V565" s="1205"/>
      <c r="W565" s="1205"/>
      <c r="X565" s="1205"/>
      <c r="Y565" s="1205"/>
      <c r="Z565" s="1205"/>
    </row>
    <row r="566" spans="1:26">
      <c r="A566" s="1205"/>
      <c r="B566" s="1205"/>
      <c r="C566" s="1205"/>
      <c r="D566" s="1205"/>
      <c r="E566" s="1205"/>
      <c r="F566" s="1205"/>
      <c r="G566" s="1205"/>
      <c r="H566" s="1205"/>
      <c r="I566" s="1205"/>
      <c r="J566" s="1205"/>
      <c r="K566" s="1205"/>
      <c r="L566" s="1205"/>
      <c r="M566" s="1205"/>
      <c r="N566" s="1205"/>
      <c r="O566" s="1205"/>
      <c r="P566" s="1205"/>
      <c r="Q566" s="1205"/>
      <c r="R566" s="1205"/>
      <c r="S566" s="1205"/>
      <c r="T566" s="1205"/>
      <c r="U566" s="1205"/>
      <c r="V566" s="1205"/>
      <c r="W566" s="1205"/>
      <c r="X566" s="1205"/>
      <c r="Y566" s="1205"/>
      <c r="Z566" s="1205"/>
    </row>
    <row r="567" spans="1:26">
      <c r="A567" s="1205"/>
      <c r="B567" s="1205"/>
      <c r="C567" s="1205"/>
      <c r="D567" s="1205"/>
      <c r="E567" s="1205"/>
      <c r="F567" s="1205"/>
      <c r="G567" s="1205"/>
      <c r="H567" s="1205"/>
      <c r="I567" s="1205"/>
      <c r="J567" s="1205"/>
      <c r="K567" s="1205"/>
      <c r="L567" s="1205"/>
      <c r="M567" s="1205"/>
      <c r="N567" s="1205"/>
      <c r="O567" s="1205"/>
      <c r="P567" s="1205"/>
      <c r="Q567" s="1205"/>
      <c r="R567" s="1205"/>
      <c r="S567" s="1205"/>
      <c r="T567" s="1205"/>
      <c r="U567" s="1205"/>
      <c r="V567" s="1205"/>
      <c r="W567" s="1205"/>
      <c r="X567" s="1205"/>
      <c r="Y567" s="1205"/>
      <c r="Z567" s="1205"/>
    </row>
    <row r="568" spans="1:26">
      <c r="A568" s="1205"/>
      <c r="B568" s="1205"/>
      <c r="C568" s="1205"/>
      <c r="D568" s="1205"/>
      <c r="E568" s="1205"/>
      <c r="F568" s="1205"/>
      <c r="G568" s="1205"/>
      <c r="H568" s="1205"/>
      <c r="I568" s="1205"/>
      <c r="J568" s="1205"/>
      <c r="K568" s="1205"/>
      <c r="L568" s="1205"/>
      <c r="M568" s="1205"/>
      <c r="N568" s="1205"/>
      <c r="O568" s="1205"/>
      <c r="P568" s="1205"/>
      <c r="Q568" s="1205"/>
      <c r="R568" s="1205"/>
      <c r="S568" s="1205"/>
      <c r="T568" s="1205"/>
      <c r="U568" s="1205"/>
      <c r="V568" s="1205"/>
      <c r="W568" s="1205"/>
      <c r="X568" s="1205"/>
      <c r="Y568" s="1205"/>
      <c r="Z568" s="1205"/>
    </row>
    <row r="569" spans="1:26">
      <c r="A569" s="1205"/>
      <c r="B569" s="1205"/>
      <c r="C569" s="1205"/>
      <c r="D569" s="1205"/>
      <c r="E569" s="1205"/>
      <c r="F569" s="1205"/>
      <c r="G569" s="1205"/>
      <c r="H569" s="1205"/>
      <c r="I569" s="1205"/>
      <c r="J569" s="1205"/>
      <c r="K569" s="1205"/>
      <c r="L569" s="1205"/>
      <c r="M569" s="1205"/>
      <c r="N569" s="1205"/>
      <c r="O569" s="1205"/>
      <c r="P569" s="1205"/>
      <c r="Q569" s="1205"/>
      <c r="R569" s="1205"/>
      <c r="S569" s="1205"/>
      <c r="T569" s="1205"/>
      <c r="U569" s="1205"/>
      <c r="V569" s="1205"/>
      <c r="W569" s="1205"/>
      <c r="X569" s="1205"/>
      <c r="Y569" s="1205"/>
      <c r="Z569" s="1205"/>
    </row>
    <row r="570" spans="1:26">
      <c r="A570" s="1205"/>
      <c r="B570" s="1205"/>
      <c r="C570" s="1205"/>
      <c r="D570" s="1205"/>
      <c r="E570" s="1205"/>
      <c r="F570" s="1205"/>
      <c r="G570" s="1205"/>
      <c r="H570" s="1205"/>
      <c r="I570" s="1205"/>
      <c r="J570" s="1205"/>
      <c r="K570" s="1205"/>
      <c r="L570" s="1205"/>
      <c r="M570" s="1205"/>
      <c r="N570" s="1205"/>
      <c r="O570" s="1205"/>
      <c r="P570" s="1205"/>
      <c r="Q570" s="1205"/>
      <c r="R570" s="1205"/>
      <c r="S570" s="1205"/>
      <c r="T570" s="1205"/>
      <c r="U570" s="1205"/>
      <c r="V570" s="1205"/>
      <c r="W570" s="1205"/>
      <c r="X570" s="1205"/>
      <c r="Y570" s="1205"/>
      <c r="Z570" s="1205"/>
    </row>
    <row r="571" spans="1:26">
      <c r="A571" s="1205"/>
      <c r="B571" s="1205"/>
      <c r="C571" s="1205"/>
      <c r="D571" s="1205"/>
      <c r="E571" s="1205"/>
      <c r="F571" s="1205"/>
      <c r="G571" s="1205"/>
      <c r="H571" s="1205"/>
      <c r="I571" s="1205"/>
      <c r="J571" s="1205"/>
      <c r="K571" s="1205"/>
      <c r="L571" s="1205"/>
      <c r="M571" s="1205"/>
      <c r="N571" s="1205"/>
      <c r="O571" s="1205"/>
      <c r="P571" s="1205"/>
      <c r="Q571" s="1205"/>
      <c r="R571" s="1205"/>
      <c r="S571" s="1205"/>
      <c r="T571" s="1205"/>
      <c r="U571" s="1205"/>
      <c r="V571" s="1205"/>
      <c r="W571" s="1205"/>
      <c r="X571" s="1205"/>
      <c r="Y571" s="1205"/>
      <c r="Z571" s="1205"/>
    </row>
    <row r="572" spans="1:26">
      <c r="A572" s="1205"/>
      <c r="B572" s="1205"/>
      <c r="C572" s="1205"/>
      <c r="D572" s="1205"/>
      <c r="E572" s="1205"/>
      <c r="F572" s="1205"/>
      <c r="G572" s="1205"/>
      <c r="H572" s="1205"/>
      <c r="I572" s="1205"/>
      <c r="J572" s="1205"/>
      <c r="K572" s="1205"/>
      <c r="L572" s="1205"/>
      <c r="M572" s="1205"/>
      <c r="N572" s="1205"/>
      <c r="O572" s="1205"/>
      <c r="P572" s="1205"/>
      <c r="Q572" s="1205"/>
      <c r="R572" s="1205"/>
      <c r="S572" s="1205"/>
      <c r="T572" s="1205"/>
      <c r="U572" s="1205"/>
      <c r="V572" s="1205"/>
      <c r="W572" s="1205"/>
      <c r="X572" s="1205"/>
      <c r="Y572" s="1205"/>
      <c r="Z572" s="1205"/>
    </row>
    <row r="573" spans="1:26">
      <c r="A573" s="1205"/>
      <c r="B573" s="1205"/>
      <c r="C573" s="1205"/>
      <c r="D573" s="1205"/>
      <c r="E573" s="1205"/>
      <c r="F573" s="1205"/>
      <c r="G573" s="1205"/>
      <c r="H573" s="1205"/>
      <c r="I573" s="1205"/>
      <c r="J573" s="1205"/>
      <c r="K573" s="1205"/>
      <c r="L573" s="1205"/>
      <c r="M573" s="1205"/>
      <c r="N573" s="1205"/>
      <c r="O573" s="1205"/>
      <c r="P573" s="1205"/>
      <c r="Q573" s="1205"/>
      <c r="R573" s="1205"/>
      <c r="S573" s="1205"/>
      <c r="T573" s="1205"/>
      <c r="U573" s="1205"/>
      <c r="V573" s="1205"/>
      <c r="W573" s="1205"/>
      <c r="X573" s="1205"/>
      <c r="Y573" s="1205"/>
      <c r="Z573" s="1205"/>
    </row>
    <row r="574" spans="1:26">
      <c r="A574" s="1205"/>
      <c r="B574" s="1205"/>
      <c r="C574" s="1205"/>
      <c r="D574" s="1205"/>
      <c r="E574" s="1205"/>
      <c r="F574" s="1205"/>
      <c r="G574" s="1205"/>
      <c r="H574" s="1205"/>
      <c r="I574" s="1205"/>
      <c r="J574" s="1205"/>
      <c r="K574" s="1205"/>
      <c r="L574" s="1205"/>
      <c r="M574" s="1205"/>
      <c r="N574" s="1205"/>
      <c r="O574" s="1205"/>
      <c r="P574" s="1205"/>
      <c r="Q574" s="1205"/>
      <c r="R574" s="1205"/>
      <c r="S574" s="1205"/>
      <c r="T574" s="1205"/>
      <c r="U574" s="1205"/>
      <c r="V574" s="1205"/>
      <c r="W574" s="1205"/>
      <c r="X574" s="1205"/>
      <c r="Y574" s="1205"/>
      <c r="Z574" s="1205"/>
    </row>
    <row r="575" spans="1:26">
      <c r="A575" s="1205"/>
      <c r="B575" s="1205"/>
      <c r="C575" s="1205"/>
      <c r="D575" s="1205"/>
      <c r="E575" s="1205"/>
      <c r="F575" s="1205"/>
      <c r="G575" s="1205"/>
      <c r="H575" s="1205"/>
      <c r="I575" s="1205"/>
      <c r="J575" s="1205"/>
      <c r="K575" s="1205"/>
      <c r="L575" s="1205"/>
      <c r="M575" s="1205"/>
      <c r="N575" s="1205"/>
      <c r="O575" s="1205"/>
      <c r="P575" s="1205"/>
      <c r="Q575" s="1205"/>
      <c r="R575" s="1205"/>
      <c r="S575" s="1205"/>
      <c r="T575" s="1205"/>
      <c r="U575" s="1205"/>
      <c r="V575" s="1205"/>
      <c r="W575" s="1205"/>
      <c r="X575" s="1205"/>
      <c r="Y575" s="1205"/>
      <c r="Z575" s="1205"/>
    </row>
    <row r="576" spans="1:26">
      <c r="A576" s="1205"/>
      <c r="B576" s="1205"/>
      <c r="C576" s="1205"/>
      <c r="D576" s="1205"/>
      <c r="E576" s="1205"/>
      <c r="F576" s="1205"/>
      <c r="G576" s="1205"/>
      <c r="H576" s="1205"/>
      <c r="I576" s="1205"/>
      <c r="J576" s="1205"/>
      <c r="K576" s="1205"/>
      <c r="L576" s="1205"/>
      <c r="M576" s="1205"/>
      <c r="N576" s="1205"/>
      <c r="O576" s="1205"/>
      <c r="P576" s="1205"/>
      <c r="Q576" s="1205"/>
      <c r="R576" s="1205"/>
      <c r="S576" s="1205"/>
      <c r="T576" s="1205"/>
      <c r="U576" s="1205"/>
      <c r="V576" s="1205"/>
      <c r="W576" s="1205"/>
      <c r="X576" s="1205"/>
      <c r="Y576" s="1205"/>
      <c r="Z576" s="1205"/>
    </row>
    <row r="577" spans="1:26">
      <c r="A577" s="1205"/>
      <c r="B577" s="1205"/>
      <c r="C577" s="1205"/>
      <c r="D577" s="1205"/>
      <c r="E577" s="1205"/>
      <c r="F577" s="1205"/>
      <c r="G577" s="1205"/>
      <c r="H577" s="1205"/>
      <c r="I577" s="1205"/>
      <c r="J577" s="1205"/>
      <c r="K577" s="1205"/>
      <c r="L577" s="1205"/>
      <c r="M577" s="1205"/>
      <c r="N577" s="1205"/>
      <c r="O577" s="1205"/>
      <c r="P577" s="1205"/>
      <c r="Q577" s="1205"/>
      <c r="R577" s="1205"/>
      <c r="S577" s="1205"/>
      <c r="T577" s="1205"/>
      <c r="U577" s="1205"/>
      <c r="V577" s="1205"/>
      <c r="W577" s="1205"/>
      <c r="X577" s="1205"/>
      <c r="Y577" s="1205"/>
      <c r="Z577" s="1205"/>
    </row>
    <row r="578" spans="1:26">
      <c r="A578" s="1205"/>
      <c r="B578" s="1205"/>
      <c r="C578" s="1205"/>
      <c r="D578" s="1205"/>
      <c r="E578" s="1205"/>
      <c r="F578" s="1205"/>
      <c r="G578" s="1205"/>
      <c r="H578" s="1205"/>
      <c r="I578" s="1205"/>
      <c r="J578" s="1205"/>
      <c r="K578" s="1205"/>
      <c r="L578" s="1205"/>
      <c r="M578" s="1205"/>
      <c r="N578" s="1205"/>
      <c r="O578" s="1205"/>
      <c r="P578" s="1205"/>
      <c r="Q578" s="1205"/>
      <c r="R578" s="1205"/>
      <c r="S578" s="1205"/>
      <c r="T578" s="1205"/>
      <c r="U578" s="1205"/>
      <c r="V578" s="1205"/>
      <c r="W578" s="1205"/>
      <c r="X578" s="1205"/>
      <c r="Y578" s="1205"/>
      <c r="Z578" s="1205"/>
    </row>
    <row r="579" spans="1:26">
      <c r="A579" s="1205"/>
      <c r="B579" s="1205"/>
      <c r="C579" s="1205"/>
      <c r="D579" s="1205"/>
      <c r="E579" s="1205"/>
      <c r="F579" s="1205"/>
      <c r="G579" s="1205"/>
      <c r="H579" s="1205"/>
      <c r="I579" s="1205"/>
      <c r="J579" s="1205"/>
      <c r="K579" s="1205"/>
      <c r="L579" s="1205"/>
      <c r="M579" s="1205"/>
      <c r="N579" s="1205"/>
      <c r="O579" s="1205"/>
      <c r="P579" s="1205"/>
      <c r="Q579" s="1205"/>
      <c r="R579" s="1205"/>
      <c r="S579" s="1205"/>
      <c r="T579" s="1205"/>
      <c r="U579" s="1205"/>
      <c r="V579" s="1205"/>
      <c r="W579" s="1205"/>
      <c r="X579" s="1205"/>
      <c r="Y579" s="1205"/>
      <c r="Z579" s="1205"/>
    </row>
    <row r="580" spans="1:26">
      <c r="A580" s="1205"/>
      <c r="B580" s="1205"/>
      <c r="C580" s="1205"/>
      <c r="D580" s="1205"/>
      <c r="E580" s="1205"/>
      <c r="F580" s="1205"/>
      <c r="G580" s="1205"/>
      <c r="H580" s="1205"/>
      <c r="I580" s="1205"/>
      <c r="J580" s="1205"/>
      <c r="K580" s="1205"/>
      <c r="L580" s="1205"/>
      <c r="M580" s="1205"/>
      <c r="N580" s="1205"/>
      <c r="O580" s="1205"/>
      <c r="P580" s="1205"/>
      <c r="Q580" s="1205"/>
      <c r="R580" s="1205"/>
      <c r="S580" s="1205"/>
      <c r="T580" s="1205"/>
      <c r="U580" s="1205"/>
      <c r="V580" s="1205"/>
      <c r="W580" s="1205"/>
      <c r="X580" s="1205"/>
      <c r="Y580" s="1205"/>
      <c r="Z580" s="1205"/>
    </row>
    <row r="581" spans="1:26">
      <c r="A581" s="1205"/>
      <c r="B581" s="1205"/>
      <c r="C581" s="1205"/>
      <c r="D581" s="1205"/>
      <c r="E581" s="1205"/>
      <c r="F581" s="1205"/>
      <c r="G581" s="1205"/>
      <c r="H581" s="1205"/>
      <c r="I581" s="1205"/>
      <c r="J581" s="1205"/>
      <c r="K581" s="1205"/>
      <c r="L581" s="1205"/>
      <c r="M581" s="1205"/>
      <c r="N581" s="1205"/>
      <c r="O581" s="1205"/>
      <c r="P581" s="1205"/>
      <c r="Q581" s="1205"/>
      <c r="R581" s="1205"/>
      <c r="S581" s="1205"/>
      <c r="T581" s="1205"/>
      <c r="U581" s="1205"/>
      <c r="V581" s="1205"/>
      <c r="W581" s="1205"/>
      <c r="X581" s="1205"/>
      <c r="Y581" s="1205"/>
      <c r="Z581" s="1205"/>
    </row>
    <row r="582" spans="1:26">
      <c r="A582" s="1205"/>
      <c r="B582" s="1205"/>
      <c r="C582" s="1205"/>
      <c r="D582" s="1205"/>
      <c r="E582" s="1205"/>
      <c r="F582" s="1205"/>
      <c r="G582" s="1205"/>
      <c r="H582" s="1205"/>
      <c r="I582" s="1205"/>
      <c r="J582" s="1205"/>
      <c r="K582" s="1205"/>
      <c r="L582" s="1205"/>
      <c r="M582" s="1205"/>
      <c r="N582" s="1205"/>
      <c r="O582" s="1205"/>
      <c r="P582" s="1205"/>
      <c r="Q582" s="1205"/>
      <c r="R582" s="1205"/>
      <c r="S582" s="1205"/>
      <c r="T582" s="1205"/>
      <c r="U582" s="1205"/>
      <c r="V582" s="1205"/>
      <c r="W582" s="1205"/>
      <c r="X582" s="1205"/>
      <c r="Y582" s="1205"/>
      <c r="Z582" s="1205"/>
    </row>
    <row r="583" spans="1:26">
      <c r="A583" s="1205"/>
      <c r="B583" s="1205"/>
      <c r="C583" s="1205"/>
      <c r="D583" s="1205"/>
      <c r="E583" s="1205"/>
      <c r="F583" s="1205"/>
      <c r="G583" s="1205"/>
      <c r="H583" s="1205"/>
      <c r="I583" s="1205"/>
      <c r="J583" s="1205"/>
      <c r="K583" s="1205"/>
      <c r="L583" s="1205"/>
      <c r="M583" s="1205"/>
      <c r="N583" s="1205"/>
      <c r="O583" s="1205"/>
      <c r="P583" s="1205"/>
      <c r="Q583" s="1205"/>
      <c r="R583" s="1205"/>
      <c r="S583" s="1205"/>
      <c r="T583" s="1205"/>
      <c r="U583" s="1205"/>
      <c r="V583" s="1205"/>
      <c r="W583" s="1205"/>
      <c r="X583" s="1205"/>
      <c r="Y583" s="1205"/>
      <c r="Z583" s="1205"/>
    </row>
    <row r="584" spans="1:26">
      <c r="A584" s="1205"/>
      <c r="B584" s="1205"/>
      <c r="C584" s="1205"/>
      <c r="D584" s="1205"/>
      <c r="E584" s="1205"/>
      <c r="F584" s="1205"/>
      <c r="G584" s="1205"/>
      <c r="H584" s="1205"/>
      <c r="I584" s="1205"/>
      <c r="J584" s="1205"/>
      <c r="K584" s="1205"/>
      <c r="L584" s="1205"/>
      <c r="M584" s="1205"/>
      <c r="N584" s="1205"/>
      <c r="O584" s="1205"/>
      <c r="P584" s="1205"/>
      <c r="Q584" s="1205"/>
      <c r="R584" s="1205"/>
      <c r="S584" s="1205"/>
      <c r="T584" s="1205"/>
      <c r="U584" s="1205"/>
      <c r="V584" s="1205"/>
      <c r="W584" s="1205"/>
      <c r="X584" s="1205"/>
      <c r="Y584" s="1205"/>
      <c r="Z584" s="1205"/>
    </row>
    <row r="585" spans="1:26">
      <c r="A585" s="1205"/>
      <c r="B585" s="1205"/>
      <c r="C585" s="1205"/>
      <c r="D585" s="1205"/>
      <c r="E585" s="1205"/>
      <c r="F585" s="1205"/>
      <c r="G585" s="1205"/>
      <c r="H585" s="1205"/>
      <c r="I585" s="1205"/>
      <c r="J585" s="1205"/>
      <c r="K585" s="1205"/>
      <c r="L585" s="1205"/>
      <c r="M585" s="1205"/>
      <c r="N585" s="1205"/>
      <c r="O585" s="1205"/>
      <c r="P585" s="1205"/>
      <c r="Q585" s="1205"/>
      <c r="R585" s="1205"/>
      <c r="S585" s="1205"/>
      <c r="T585" s="1205"/>
      <c r="U585" s="1205"/>
      <c r="V585" s="1205"/>
      <c r="W585" s="1205"/>
      <c r="X585" s="1205"/>
      <c r="Y585" s="1205"/>
      <c r="Z585" s="1205"/>
    </row>
    <row r="586" spans="1:26">
      <c r="A586" s="1205"/>
      <c r="B586" s="1205"/>
      <c r="C586" s="1205"/>
      <c r="D586" s="1205"/>
      <c r="E586" s="1205"/>
      <c r="F586" s="1205"/>
      <c r="G586" s="1205"/>
      <c r="H586" s="1205"/>
      <c r="I586" s="1205"/>
      <c r="J586" s="1205"/>
      <c r="K586" s="1205"/>
      <c r="L586" s="1205"/>
      <c r="M586" s="1205"/>
      <c r="N586" s="1205"/>
      <c r="O586" s="1205"/>
      <c r="P586" s="1205"/>
      <c r="Q586" s="1205"/>
      <c r="R586" s="1205"/>
      <c r="S586" s="1205"/>
      <c r="T586" s="1205"/>
      <c r="U586" s="1205"/>
      <c r="V586" s="1205"/>
      <c r="W586" s="1205"/>
      <c r="X586" s="1205"/>
      <c r="Y586" s="1205"/>
      <c r="Z586" s="1205"/>
    </row>
    <row r="587" spans="1:26">
      <c r="A587" s="1205"/>
      <c r="B587" s="1205"/>
      <c r="C587" s="1205"/>
      <c r="D587" s="1205"/>
      <c r="E587" s="1205"/>
      <c r="F587" s="1205"/>
      <c r="G587" s="1205"/>
      <c r="H587" s="1205"/>
      <c r="I587" s="1205"/>
      <c r="J587" s="1205"/>
      <c r="K587" s="1205"/>
      <c r="L587" s="1205"/>
      <c r="M587" s="1205"/>
      <c r="N587" s="1205"/>
      <c r="O587" s="1205"/>
      <c r="P587" s="1205"/>
      <c r="Q587" s="1205"/>
      <c r="R587" s="1205"/>
      <c r="S587" s="1205"/>
      <c r="T587" s="1205"/>
      <c r="U587" s="1205"/>
      <c r="V587" s="1205"/>
      <c r="W587" s="1205"/>
      <c r="X587" s="1205"/>
      <c r="Y587" s="1205"/>
      <c r="Z587" s="1205"/>
    </row>
    <row r="588" spans="1:26">
      <c r="A588" s="1205"/>
      <c r="B588" s="1205"/>
      <c r="C588" s="1205"/>
      <c r="D588" s="1205"/>
      <c r="E588" s="1205"/>
      <c r="F588" s="1205"/>
      <c r="G588" s="1205"/>
      <c r="H588" s="1205"/>
      <c r="I588" s="1205"/>
      <c r="J588" s="1205"/>
      <c r="K588" s="1205"/>
      <c r="L588" s="1205"/>
      <c r="M588" s="1205"/>
      <c r="N588" s="1205"/>
      <c r="O588" s="1205"/>
      <c r="P588" s="1205"/>
      <c r="Q588" s="1205"/>
      <c r="R588" s="1205"/>
      <c r="S588" s="1205"/>
      <c r="T588" s="1205"/>
      <c r="U588" s="1205"/>
      <c r="V588" s="1205"/>
      <c r="W588" s="1205"/>
      <c r="X588" s="1205"/>
      <c r="Y588" s="1205"/>
      <c r="Z588" s="1205"/>
    </row>
    <row r="589" spans="1:26">
      <c r="A589" s="1205"/>
      <c r="B589" s="1205"/>
      <c r="C589" s="1205"/>
      <c r="D589" s="1205"/>
      <c r="E589" s="1205"/>
      <c r="F589" s="1205"/>
      <c r="G589" s="1205"/>
      <c r="H589" s="1205"/>
      <c r="I589" s="1205"/>
      <c r="J589" s="1205"/>
      <c r="K589" s="1205"/>
      <c r="L589" s="1205"/>
      <c r="M589" s="1205"/>
      <c r="N589" s="1205"/>
      <c r="O589" s="1205"/>
      <c r="P589" s="1205"/>
      <c r="Q589" s="1205"/>
      <c r="R589" s="1205"/>
      <c r="S589" s="1205"/>
      <c r="T589" s="1205"/>
      <c r="U589" s="1205"/>
      <c r="V589" s="1205"/>
      <c r="W589" s="1205"/>
      <c r="X589" s="1205"/>
      <c r="Y589" s="1205"/>
      <c r="Z589" s="1205"/>
    </row>
    <row r="590" spans="1:26">
      <c r="A590" s="1205"/>
      <c r="B590" s="1205"/>
      <c r="C590" s="1205"/>
      <c r="D590" s="1205"/>
      <c r="E590" s="1205"/>
      <c r="F590" s="1205"/>
      <c r="G590" s="1205"/>
      <c r="H590" s="1205"/>
      <c r="I590" s="1205"/>
      <c r="J590" s="1205"/>
      <c r="K590" s="1205"/>
      <c r="L590" s="1205"/>
      <c r="M590" s="1205"/>
      <c r="N590" s="1205"/>
      <c r="O590" s="1205"/>
      <c r="P590" s="1205"/>
      <c r="Q590" s="1205"/>
      <c r="R590" s="1205"/>
      <c r="S590" s="1205"/>
      <c r="T590" s="1205"/>
      <c r="U590" s="1205"/>
      <c r="V590" s="1205"/>
      <c r="W590" s="1205"/>
      <c r="X590" s="1205"/>
      <c r="Y590" s="1205"/>
      <c r="Z590" s="1205"/>
    </row>
    <row r="591" spans="1:26">
      <c r="A591" s="1205"/>
      <c r="B591" s="1205"/>
      <c r="C591" s="1205"/>
      <c r="D591" s="1205"/>
      <c r="E591" s="1205"/>
      <c r="F591" s="1205"/>
      <c r="G591" s="1205"/>
      <c r="H591" s="1205"/>
      <c r="I591" s="1205"/>
      <c r="J591" s="1205"/>
      <c r="K591" s="1205"/>
      <c r="L591" s="1205"/>
      <c r="M591" s="1205"/>
      <c r="N591" s="1205"/>
      <c r="O591" s="1205"/>
      <c r="P591" s="1205"/>
      <c r="Q591" s="1205"/>
      <c r="R591" s="1205"/>
      <c r="S591" s="1205"/>
      <c r="T591" s="1205"/>
      <c r="U591" s="1205"/>
      <c r="V591" s="1205"/>
      <c r="W591" s="1205"/>
      <c r="X591" s="1205"/>
      <c r="Y591" s="1205"/>
      <c r="Z591" s="1205"/>
    </row>
    <row r="592" spans="1:26">
      <c r="A592" s="1205"/>
      <c r="B592" s="1205"/>
      <c r="C592" s="1205"/>
      <c r="D592" s="1205"/>
      <c r="E592" s="1205"/>
      <c r="F592" s="1205"/>
      <c r="G592" s="1205"/>
      <c r="H592" s="1205"/>
      <c r="I592" s="1205"/>
      <c r="J592" s="1205"/>
      <c r="K592" s="1205"/>
      <c r="L592" s="1205"/>
      <c r="M592" s="1205"/>
      <c r="N592" s="1205"/>
      <c r="O592" s="1205"/>
      <c r="P592" s="1205"/>
      <c r="Q592" s="1205"/>
      <c r="R592" s="1205"/>
      <c r="S592" s="1205"/>
      <c r="T592" s="1205"/>
      <c r="U592" s="1205"/>
      <c r="V592" s="1205"/>
      <c r="W592" s="1205"/>
      <c r="X592" s="1205"/>
      <c r="Y592" s="1205"/>
      <c r="Z592" s="1205"/>
    </row>
    <row r="593" spans="1:26">
      <c r="A593" s="1205"/>
      <c r="B593" s="1205"/>
      <c r="C593" s="1205"/>
      <c r="D593" s="1205"/>
      <c r="E593" s="1205"/>
      <c r="F593" s="1205"/>
      <c r="G593" s="1205"/>
      <c r="H593" s="1205"/>
      <c r="I593" s="1205"/>
      <c r="J593" s="1205"/>
      <c r="K593" s="1205"/>
      <c r="L593" s="1205"/>
      <c r="M593" s="1205"/>
      <c r="N593" s="1205"/>
      <c r="O593" s="1205"/>
      <c r="P593" s="1205"/>
      <c r="Q593" s="1205"/>
      <c r="R593" s="1205"/>
      <c r="S593" s="1205"/>
      <c r="T593" s="1205"/>
      <c r="U593" s="1205"/>
      <c r="V593" s="1205"/>
      <c r="W593" s="1205"/>
      <c r="X593" s="1205"/>
      <c r="Y593" s="1205"/>
      <c r="Z593" s="1205"/>
    </row>
    <row r="594" spans="1:26">
      <c r="A594" s="1205"/>
      <c r="B594" s="1205"/>
      <c r="C594" s="1205"/>
      <c r="D594" s="1205"/>
      <c r="E594" s="1205"/>
      <c r="F594" s="1205"/>
      <c r="G594" s="1205"/>
      <c r="H594" s="1205"/>
      <c r="I594" s="1205"/>
      <c r="J594" s="1205"/>
      <c r="K594" s="1205"/>
      <c r="L594" s="1205"/>
      <c r="M594" s="1205"/>
      <c r="N594" s="1205"/>
      <c r="O594" s="1205"/>
      <c r="P594" s="1205"/>
      <c r="Q594" s="1205"/>
      <c r="R594" s="1205"/>
      <c r="S594" s="1205"/>
      <c r="T594" s="1205"/>
      <c r="U594" s="1205"/>
      <c r="V594" s="1205"/>
      <c r="W594" s="1205"/>
      <c r="X594" s="1205"/>
      <c r="Y594" s="1205"/>
      <c r="Z594" s="1205"/>
    </row>
    <row r="595" spans="1:26">
      <c r="A595" s="1205"/>
      <c r="B595" s="1205"/>
      <c r="C595" s="1205"/>
      <c r="D595" s="1205"/>
      <c r="E595" s="1205"/>
      <c r="F595" s="1205"/>
      <c r="G595" s="1205"/>
      <c r="H595" s="1205"/>
      <c r="I595" s="1205"/>
      <c r="J595" s="1205"/>
      <c r="K595" s="1205"/>
      <c r="L595" s="1205"/>
      <c r="M595" s="1205"/>
      <c r="N595" s="1205"/>
      <c r="O595" s="1205"/>
      <c r="P595" s="1205"/>
      <c r="Q595" s="1205"/>
      <c r="R595" s="1205"/>
      <c r="S595" s="1205"/>
      <c r="T595" s="1205"/>
      <c r="U595" s="1205"/>
      <c r="V595" s="1205"/>
      <c r="W595" s="1205"/>
      <c r="X595" s="1205"/>
      <c r="Y595" s="1205"/>
      <c r="Z595" s="1205"/>
    </row>
    <row r="596" spans="1:26">
      <c r="A596" s="1205"/>
      <c r="B596" s="1205"/>
      <c r="C596" s="1205"/>
      <c r="D596" s="1205"/>
      <c r="E596" s="1205"/>
      <c r="F596" s="1205"/>
      <c r="G596" s="1205"/>
      <c r="H596" s="1205"/>
      <c r="I596" s="1205"/>
      <c r="J596" s="1205"/>
      <c r="K596" s="1205"/>
      <c r="L596" s="1205"/>
      <c r="M596" s="1205"/>
      <c r="N596" s="1205"/>
      <c r="O596" s="1205"/>
      <c r="P596" s="1205"/>
      <c r="Q596" s="1205"/>
      <c r="R596" s="1205"/>
      <c r="S596" s="1205"/>
      <c r="T596" s="1205"/>
      <c r="U596" s="1205"/>
      <c r="V596" s="1205"/>
      <c r="W596" s="1205"/>
      <c r="X596" s="1205"/>
      <c r="Y596" s="1205"/>
      <c r="Z596" s="1205"/>
    </row>
    <row r="597" spans="1:26">
      <c r="A597" s="1205"/>
      <c r="B597" s="1205"/>
      <c r="C597" s="1205"/>
      <c r="D597" s="1205"/>
      <c r="E597" s="1205"/>
      <c r="F597" s="1205"/>
      <c r="G597" s="1205"/>
      <c r="H597" s="1205"/>
      <c r="I597" s="1205"/>
      <c r="J597" s="1205"/>
      <c r="K597" s="1205"/>
      <c r="L597" s="1205"/>
      <c r="M597" s="1205"/>
      <c r="N597" s="1205"/>
      <c r="O597" s="1205"/>
      <c r="P597" s="1205"/>
      <c r="Q597" s="1205"/>
      <c r="R597" s="1205"/>
      <c r="S597" s="1205"/>
      <c r="T597" s="1205"/>
      <c r="U597" s="1205"/>
      <c r="V597" s="1205"/>
      <c r="W597" s="1205"/>
      <c r="X597" s="1205"/>
      <c r="Y597" s="1205"/>
      <c r="Z597" s="1205"/>
    </row>
    <row r="598" spans="1:26">
      <c r="A598" s="1205"/>
      <c r="B598" s="1205"/>
      <c r="C598" s="1205"/>
      <c r="D598" s="1205"/>
      <c r="E598" s="1205"/>
      <c r="F598" s="1205"/>
      <c r="G598" s="1205"/>
      <c r="H598" s="1205"/>
      <c r="I598" s="1205"/>
      <c r="J598" s="1205"/>
      <c r="K598" s="1205"/>
      <c r="L598" s="1205"/>
      <c r="M598" s="1205"/>
      <c r="N598" s="1205"/>
      <c r="O598" s="1205"/>
      <c r="P598" s="1205"/>
      <c r="Q598" s="1205"/>
      <c r="R598" s="1205"/>
      <c r="S598" s="1205"/>
      <c r="T598" s="1205"/>
      <c r="U598" s="1205"/>
      <c r="V598" s="1205"/>
      <c r="W598" s="1205"/>
      <c r="X598" s="1205"/>
      <c r="Y598" s="1205"/>
      <c r="Z598" s="1205"/>
    </row>
    <row r="599" spans="1:26">
      <c r="A599" s="1205"/>
      <c r="B599" s="1205"/>
      <c r="C599" s="1205"/>
      <c r="D599" s="1205"/>
      <c r="E599" s="1205"/>
      <c r="F599" s="1205"/>
      <c r="G599" s="1205"/>
      <c r="H599" s="1205"/>
      <c r="I599" s="1205"/>
      <c r="J599" s="1205"/>
      <c r="K599" s="1205"/>
      <c r="L599" s="1205"/>
      <c r="M599" s="1205"/>
      <c r="N599" s="1205"/>
      <c r="O599" s="1205"/>
      <c r="P599" s="1205"/>
      <c r="Q599" s="1205"/>
      <c r="R599" s="1205"/>
      <c r="S599" s="1205"/>
      <c r="T599" s="1205"/>
      <c r="U599" s="1205"/>
      <c r="V599" s="1205"/>
      <c r="W599" s="1205"/>
      <c r="X599" s="1205"/>
      <c r="Y599" s="1205"/>
      <c r="Z599" s="1205"/>
    </row>
    <row r="600" spans="1:26">
      <c r="A600" s="1205"/>
      <c r="B600" s="1205"/>
      <c r="C600" s="1205"/>
      <c r="D600" s="1205"/>
      <c r="E600" s="1205"/>
      <c r="F600" s="1205"/>
      <c r="G600" s="1205"/>
      <c r="H600" s="1205"/>
      <c r="I600" s="1205"/>
      <c r="J600" s="1205"/>
      <c r="K600" s="1205"/>
      <c r="L600" s="1205"/>
      <c r="M600" s="1205"/>
      <c r="N600" s="1205"/>
      <c r="O600" s="1205"/>
      <c r="P600" s="1205"/>
      <c r="Q600" s="1205"/>
      <c r="R600" s="1205"/>
      <c r="S600" s="1205"/>
      <c r="T600" s="1205"/>
      <c r="U600" s="1205"/>
      <c r="V600" s="1205"/>
      <c r="W600" s="1205"/>
      <c r="X600" s="1205"/>
      <c r="Y600" s="1205"/>
      <c r="Z600" s="1205"/>
    </row>
    <row r="601" spans="1:26">
      <c r="A601" s="1205"/>
      <c r="B601" s="1205"/>
      <c r="C601" s="1205"/>
      <c r="D601" s="1205"/>
      <c r="E601" s="1205"/>
      <c r="F601" s="1205"/>
      <c r="G601" s="1205"/>
      <c r="H601" s="1205"/>
      <c r="I601" s="1205"/>
      <c r="J601" s="1205"/>
      <c r="K601" s="1205"/>
      <c r="L601" s="1205"/>
      <c r="M601" s="1205"/>
      <c r="N601" s="1205"/>
      <c r="O601" s="1205"/>
      <c r="P601" s="1205"/>
      <c r="Q601" s="1205"/>
      <c r="R601" s="1205"/>
      <c r="S601" s="1205"/>
      <c r="T601" s="1205"/>
      <c r="U601" s="1205"/>
      <c r="V601" s="1205"/>
      <c r="W601" s="1205"/>
      <c r="X601" s="1205"/>
      <c r="Y601" s="1205"/>
      <c r="Z601" s="1205"/>
    </row>
    <row r="602" spans="1:26">
      <c r="A602" s="1205"/>
      <c r="B602" s="1205"/>
      <c r="C602" s="1205"/>
      <c r="D602" s="1205"/>
      <c r="E602" s="1205"/>
      <c r="F602" s="1205"/>
      <c r="G602" s="1205"/>
      <c r="H602" s="1205"/>
      <c r="I602" s="1205"/>
      <c r="J602" s="1205"/>
      <c r="K602" s="1205"/>
      <c r="L602" s="1205"/>
      <c r="M602" s="1205"/>
      <c r="N602" s="1205"/>
      <c r="O602" s="1205"/>
      <c r="P602" s="1205"/>
      <c r="Q602" s="1205"/>
      <c r="R602" s="1205"/>
      <c r="S602" s="1205"/>
      <c r="T602" s="1205"/>
      <c r="U602" s="1205"/>
      <c r="V602" s="1205"/>
      <c r="W602" s="1205"/>
      <c r="X602" s="1205"/>
      <c r="Y602" s="1205"/>
      <c r="Z602" s="1205"/>
    </row>
    <row r="603" spans="1:26">
      <c r="A603" s="1205"/>
      <c r="B603" s="1205"/>
      <c r="C603" s="1205"/>
      <c r="D603" s="1205"/>
      <c r="E603" s="1205"/>
      <c r="F603" s="1205"/>
      <c r="G603" s="1205"/>
      <c r="H603" s="1205"/>
      <c r="I603" s="1205"/>
      <c r="J603" s="1205"/>
      <c r="K603" s="1205"/>
      <c r="L603" s="1205"/>
      <c r="M603" s="1205"/>
      <c r="N603" s="1205"/>
      <c r="O603" s="1205"/>
      <c r="P603" s="1205"/>
      <c r="Q603" s="1205"/>
      <c r="R603" s="1205"/>
      <c r="S603" s="1205"/>
      <c r="T603" s="1205"/>
      <c r="U603" s="1205"/>
      <c r="V603" s="1205"/>
      <c r="W603" s="1205"/>
      <c r="X603" s="1205"/>
      <c r="Y603" s="1205"/>
      <c r="Z603" s="1205"/>
    </row>
    <row r="604" spans="1:26">
      <c r="A604" s="1205"/>
      <c r="B604" s="1205"/>
      <c r="C604" s="1205"/>
      <c r="D604" s="1205"/>
      <c r="E604" s="1205"/>
      <c r="F604" s="1205"/>
      <c r="G604" s="1205"/>
      <c r="H604" s="1205"/>
      <c r="I604" s="1205"/>
      <c r="J604" s="1205"/>
      <c r="K604" s="1205"/>
      <c r="L604" s="1205"/>
      <c r="M604" s="1205"/>
      <c r="N604" s="1205"/>
      <c r="O604" s="1205"/>
      <c r="P604" s="1205"/>
      <c r="Q604" s="1205"/>
      <c r="R604" s="1205"/>
      <c r="S604" s="1205"/>
      <c r="T604" s="1205"/>
      <c r="U604" s="1205"/>
      <c r="V604" s="1205"/>
      <c r="W604" s="1205"/>
      <c r="X604" s="1205"/>
      <c r="Y604" s="1205"/>
      <c r="Z604" s="1205"/>
    </row>
    <row r="605" spans="1:26">
      <c r="A605" s="1205"/>
      <c r="B605" s="1205"/>
      <c r="C605" s="1205"/>
      <c r="D605" s="1205"/>
      <c r="E605" s="1205"/>
      <c r="F605" s="1205"/>
      <c r="G605" s="1205"/>
      <c r="H605" s="1205"/>
      <c r="I605" s="1205"/>
      <c r="J605" s="1205"/>
      <c r="K605" s="1205"/>
      <c r="L605" s="1205"/>
      <c r="M605" s="1205"/>
      <c r="N605" s="1205"/>
      <c r="O605" s="1205"/>
      <c r="P605" s="1205"/>
      <c r="Q605" s="1205"/>
      <c r="R605" s="1205"/>
      <c r="S605" s="1205"/>
      <c r="T605" s="1205"/>
      <c r="U605" s="1205"/>
      <c r="V605" s="1205"/>
      <c r="W605" s="1205"/>
      <c r="X605" s="1205"/>
      <c r="Y605" s="1205"/>
      <c r="Z605" s="1205"/>
    </row>
    <row r="606" spans="1:26">
      <c r="A606" s="1205"/>
      <c r="B606" s="1205"/>
      <c r="C606" s="1205"/>
      <c r="D606" s="1205"/>
      <c r="E606" s="1205"/>
      <c r="F606" s="1205"/>
      <c r="G606" s="1205"/>
      <c r="H606" s="1205"/>
      <c r="I606" s="1205"/>
      <c r="J606" s="1205"/>
      <c r="K606" s="1205"/>
      <c r="L606" s="1205"/>
      <c r="M606" s="1205"/>
      <c r="N606" s="1205"/>
      <c r="O606" s="1205"/>
      <c r="P606" s="1205"/>
      <c r="Q606" s="1205"/>
      <c r="R606" s="1205"/>
      <c r="S606" s="1205"/>
      <c r="T606" s="1205"/>
      <c r="U606" s="1205"/>
      <c r="V606" s="1205"/>
      <c r="W606" s="1205"/>
      <c r="X606" s="1205"/>
      <c r="Y606" s="1205"/>
      <c r="Z606" s="1205"/>
    </row>
    <row r="607" spans="1:26">
      <c r="A607" s="1205"/>
      <c r="B607" s="1205"/>
      <c r="C607" s="1205"/>
      <c r="D607" s="1205"/>
      <c r="E607" s="1205"/>
      <c r="F607" s="1205"/>
      <c r="G607" s="1205"/>
      <c r="H607" s="1205"/>
      <c r="I607" s="1205"/>
      <c r="J607" s="1205"/>
      <c r="K607" s="1205"/>
      <c r="L607" s="1205"/>
      <c r="M607" s="1205"/>
      <c r="N607" s="1205"/>
      <c r="O607" s="1205"/>
      <c r="P607" s="1205"/>
      <c r="Q607" s="1205"/>
      <c r="R607" s="1205"/>
      <c r="S607" s="1205"/>
      <c r="T607" s="1205"/>
      <c r="U607" s="1205"/>
      <c r="V607" s="1205"/>
      <c r="W607" s="1205"/>
      <c r="X607" s="1205"/>
      <c r="Y607" s="1205"/>
      <c r="Z607" s="1205"/>
    </row>
    <row r="608" spans="1:26">
      <c r="A608" s="1205"/>
      <c r="B608" s="1205"/>
      <c r="C608" s="1205"/>
      <c r="D608" s="1205"/>
      <c r="E608" s="1205"/>
      <c r="F608" s="1205"/>
      <c r="G608" s="1205"/>
      <c r="H608" s="1205"/>
      <c r="I608" s="1205"/>
      <c r="J608" s="1205"/>
      <c r="K608" s="1205"/>
      <c r="L608" s="1205"/>
      <c r="M608" s="1205"/>
      <c r="N608" s="1205"/>
      <c r="O608" s="1205"/>
      <c r="P608" s="1205"/>
      <c r="Q608" s="1205"/>
      <c r="R608" s="1205"/>
      <c r="S608" s="1205"/>
      <c r="T608" s="1205"/>
      <c r="U608" s="1205"/>
      <c r="V608" s="1205"/>
      <c r="W608" s="1205"/>
      <c r="X608" s="1205"/>
      <c r="Y608" s="1205"/>
      <c r="Z608" s="1205"/>
    </row>
    <row r="609" spans="1:26">
      <c r="A609" s="1205"/>
      <c r="B609" s="1205"/>
      <c r="C609" s="1205"/>
      <c r="D609" s="1205"/>
      <c r="E609" s="1205"/>
      <c r="F609" s="1205"/>
      <c r="G609" s="1205"/>
      <c r="H609" s="1205"/>
      <c r="I609" s="1205"/>
      <c r="J609" s="1205"/>
      <c r="K609" s="1205"/>
      <c r="L609" s="1205"/>
      <c r="M609" s="1205"/>
      <c r="N609" s="1205"/>
      <c r="O609" s="1205"/>
      <c r="P609" s="1205"/>
      <c r="Q609" s="1205"/>
      <c r="R609" s="1205"/>
      <c r="S609" s="1205"/>
      <c r="T609" s="1205"/>
      <c r="U609" s="1205"/>
      <c r="V609" s="1205"/>
      <c r="W609" s="1205"/>
      <c r="X609" s="1205"/>
      <c r="Y609" s="1205"/>
      <c r="Z609" s="1205"/>
    </row>
    <row r="610" spans="1:26">
      <c r="A610" s="1205"/>
      <c r="B610" s="1205"/>
      <c r="C610" s="1205"/>
      <c r="D610" s="1205"/>
      <c r="E610" s="1205"/>
      <c r="F610" s="1205"/>
      <c r="G610" s="1205"/>
      <c r="H610" s="1205"/>
      <c r="I610" s="1205"/>
      <c r="J610" s="1205"/>
      <c r="K610" s="1205"/>
      <c r="L610" s="1205"/>
      <c r="M610" s="1205"/>
      <c r="N610" s="1205"/>
      <c r="O610" s="1205"/>
      <c r="P610" s="1205"/>
      <c r="Q610" s="1205"/>
      <c r="R610" s="1205"/>
      <c r="S610" s="1205"/>
      <c r="T610" s="1205"/>
      <c r="U610" s="1205"/>
      <c r="V610" s="1205"/>
      <c r="W610" s="1205"/>
      <c r="X610" s="1205"/>
      <c r="Y610" s="1205"/>
      <c r="Z610" s="1205"/>
    </row>
    <row r="611" spans="1:26">
      <c r="A611" s="1205"/>
      <c r="B611" s="1205"/>
      <c r="C611" s="1205"/>
      <c r="D611" s="1205"/>
      <c r="E611" s="1205"/>
      <c r="F611" s="1205"/>
      <c r="G611" s="1205"/>
      <c r="H611" s="1205"/>
      <c r="I611" s="1205"/>
      <c r="J611" s="1205"/>
      <c r="K611" s="1205"/>
      <c r="L611" s="1205"/>
      <c r="M611" s="1205"/>
      <c r="N611" s="1205"/>
      <c r="O611" s="1205"/>
      <c r="P611" s="1205"/>
      <c r="Q611" s="1205"/>
      <c r="R611" s="1205"/>
      <c r="S611" s="1205"/>
      <c r="T611" s="1205"/>
      <c r="U611" s="1205"/>
      <c r="V611" s="1205"/>
      <c r="W611" s="1205"/>
      <c r="X611" s="1205"/>
      <c r="Y611" s="1205"/>
      <c r="Z611" s="1205"/>
    </row>
    <row r="612" spans="1:26">
      <c r="A612" s="1205"/>
      <c r="B612" s="1205"/>
      <c r="C612" s="1205"/>
      <c r="D612" s="1205"/>
      <c r="E612" s="1205"/>
      <c r="F612" s="1205"/>
      <c r="G612" s="1205"/>
      <c r="H612" s="1205"/>
      <c r="I612" s="1205"/>
      <c r="J612" s="1205"/>
      <c r="K612" s="1205"/>
      <c r="L612" s="1205"/>
      <c r="M612" s="1205"/>
      <c r="N612" s="1205"/>
      <c r="O612" s="1205"/>
      <c r="P612" s="1205"/>
      <c r="Q612" s="1205"/>
      <c r="R612" s="1205"/>
      <c r="S612" s="1205"/>
      <c r="T612" s="1205"/>
      <c r="U612" s="1205"/>
      <c r="V612" s="1205"/>
      <c r="W612" s="1205"/>
      <c r="X612" s="1205"/>
      <c r="Y612" s="1205"/>
      <c r="Z612" s="1205"/>
    </row>
    <row r="613" spans="1:26">
      <c r="A613" s="1205"/>
      <c r="B613" s="1205"/>
      <c r="C613" s="1205"/>
      <c r="D613" s="1205"/>
      <c r="E613" s="1205"/>
      <c r="F613" s="1205"/>
      <c r="G613" s="1205"/>
      <c r="H613" s="1205"/>
      <c r="I613" s="1205"/>
      <c r="J613" s="1205"/>
      <c r="K613" s="1205"/>
      <c r="L613" s="1205"/>
      <c r="M613" s="1205"/>
      <c r="N613" s="1205"/>
      <c r="O613" s="1205"/>
      <c r="P613" s="1205"/>
      <c r="Q613" s="1205"/>
      <c r="R613" s="1205"/>
      <c r="S613" s="1205"/>
      <c r="T613" s="1205"/>
      <c r="U613" s="1205"/>
      <c r="V613" s="1205"/>
      <c r="W613" s="1205"/>
      <c r="X613" s="1205"/>
      <c r="Y613" s="1205"/>
      <c r="Z613" s="1205"/>
    </row>
    <row r="614" spans="1:26">
      <c r="A614" s="1205"/>
      <c r="B614" s="1205"/>
      <c r="C614" s="1205"/>
      <c r="D614" s="1205"/>
      <c r="E614" s="1205"/>
      <c r="F614" s="1205"/>
      <c r="G614" s="1205"/>
      <c r="H614" s="1205"/>
      <c r="I614" s="1205"/>
      <c r="J614" s="1205"/>
      <c r="K614" s="1205"/>
      <c r="L614" s="1205"/>
      <c r="M614" s="1205"/>
      <c r="N614" s="1205"/>
      <c r="O614" s="1205"/>
      <c r="P614" s="1205"/>
      <c r="Q614" s="1205"/>
      <c r="R614" s="1205"/>
      <c r="S614" s="1205"/>
      <c r="T614" s="1205"/>
      <c r="U614" s="1205"/>
      <c r="V614" s="1205"/>
      <c r="W614" s="1205"/>
      <c r="X614" s="1205"/>
      <c r="Y614" s="1205"/>
      <c r="Z614" s="1205"/>
    </row>
    <row r="615" spans="1:26">
      <c r="A615" s="1205"/>
      <c r="B615" s="1205"/>
      <c r="C615" s="1205"/>
      <c r="D615" s="1205"/>
      <c r="E615" s="1205"/>
      <c r="F615" s="1205"/>
      <c r="G615" s="1205"/>
      <c r="H615" s="1205"/>
      <c r="I615" s="1205"/>
      <c r="J615" s="1205"/>
      <c r="K615" s="1205"/>
      <c r="L615" s="1205"/>
      <c r="M615" s="1205"/>
      <c r="N615" s="1205"/>
      <c r="O615" s="1205"/>
      <c r="P615" s="1205"/>
      <c r="Q615" s="1205"/>
      <c r="R615" s="1205"/>
      <c r="S615" s="1205"/>
      <c r="T615" s="1205"/>
      <c r="U615" s="1205"/>
      <c r="V615" s="1205"/>
      <c r="W615" s="1205"/>
      <c r="X615" s="1205"/>
      <c r="Y615" s="1205"/>
      <c r="Z615" s="1205"/>
    </row>
    <row r="616" spans="1:26">
      <c r="A616" s="1205"/>
      <c r="B616" s="1205"/>
      <c r="C616" s="1205"/>
      <c r="D616" s="1205"/>
      <c r="E616" s="1205"/>
      <c r="F616" s="1205"/>
      <c r="G616" s="1205"/>
      <c r="H616" s="1205"/>
      <c r="I616" s="1205"/>
      <c r="J616" s="1205"/>
      <c r="K616" s="1205"/>
      <c r="L616" s="1205"/>
      <c r="M616" s="1205"/>
      <c r="N616" s="1205"/>
      <c r="O616" s="1205"/>
      <c r="P616" s="1205"/>
      <c r="Q616" s="1205"/>
      <c r="R616" s="1205"/>
      <c r="S616" s="1205"/>
      <c r="T616" s="1205"/>
      <c r="U616" s="1205"/>
      <c r="V616" s="1205"/>
      <c r="W616" s="1205"/>
      <c r="X616" s="1205"/>
      <c r="Y616" s="1205"/>
      <c r="Z616" s="1205"/>
    </row>
    <row r="617" spans="1:26">
      <c r="A617" s="1205"/>
      <c r="B617" s="1205"/>
      <c r="C617" s="1205"/>
      <c r="D617" s="1205"/>
      <c r="E617" s="1205"/>
      <c r="F617" s="1205"/>
      <c r="G617" s="1205"/>
      <c r="H617" s="1205"/>
      <c r="I617" s="1205"/>
      <c r="J617" s="1205"/>
      <c r="K617" s="1205"/>
      <c r="L617" s="1205"/>
      <c r="M617" s="1205"/>
      <c r="N617" s="1205"/>
      <c r="O617" s="1205"/>
      <c r="P617" s="1205"/>
      <c r="Q617" s="1205"/>
      <c r="R617" s="1205"/>
      <c r="S617" s="1205"/>
      <c r="T617" s="1205"/>
      <c r="U617" s="1205"/>
      <c r="V617" s="1205"/>
      <c r="W617" s="1205"/>
      <c r="X617" s="1205"/>
      <c r="Y617" s="1205"/>
      <c r="Z617" s="1205"/>
    </row>
    <row r="618" spans="1:26">
      <c r="A618" s="1205"/>
      <c r="B618" s="1205"/>
      <c r="C618" s="1205"/>
      <c r="D618" s="1205"/>
      <c r="E618" s="1205"/>
      <c r="F618" s="1205"/>
      <c r="G618" s="1205"/>
      <c r="H618" s="1205"/>
      <c r="I618" s="1205"/>
      <c r="J618" s="1205"/>
      <c r="K618" s="1205"/>
      <c r="L618" s="1205"/>
      <c r="M618" s="1205"/>
      <c r="N618" s="1205"/>
      <c r="O618" s="1205"/>
      <c r="P618" s="1205"/>
      <c r="Q618" s="1205"/>
      <c r="R618" s="1205"/>
      <c r="S618" s="1205"/>
      <c r="T618" s="1205"/>
      <c r="U618" s="1205"/>
      <c r="V618" s="1205"/>
      <c r="W618" s="1205"/>
      <c r="X618" s="1205"/>
      <c r="Y618" s="1205"/>
      <c r="Z618" s="1205"/>
    </row>
    <row r="619" spans="1:26">
      <c r="A619" s="1205"/>
      <c r="B619" s="1205"/>
      <c r="C619" s="1205"/>
      <c r="D619" s="1205"/>
      <c r="E619" s="1205"/>
      <c r="F619" s="1205"/>
      <c r="G619" s="1205"/>
      <c r="H619" s="1205"/>
      <c r="I619" s="1205"/>
      <c r="J619" s="1205"/>
      <c r="K619" s="1205"/>
      <c r="L619" s="1205"/>
      <c r="M619" s="1205"/>
      <c r="N619" s="1205"/>
      <c r="O619" s="1205"/>
      <c r="P619" s="1205"/>
      <c r="Q619" s="1205"/>
      <c r="R619" s="1205"/>
      <c r="S619" s="1205"/>
      <c r="T619" s="1205"/>
      <c r="U619" s="1205"/>
      <c r="V619" s="1205"/>
      <c r="W619" s="1205"/>
      <c r="X619" s="1205"/>
      <c r="Y619" s="1205"/>
      <c r="Z619" s="1205"/>
    </row>
    <row r="620" spans="1:26">
      <c r="A620" s="1205"/>
      <c r="B620" s="1205"/>
      <c r="C620" s="1205"/>
      <c r="D620" s="1205"/>
      <c r="E620" s="1205"/>
      <c r="F620" s="1205"/>
      <c r="G620" s="1205"/>
      <c r="H620" s="1205"/>
      <c r="I620" s="1205"/>
      <c r="J620" s="1205"/>
      <c r="K620" s="1205"/>
      <c r="L620" s="1205"/>
      <c r="M620" s="1205"/>
      <c r="N620" s="1205"/>
      <c r="O620" s="1205"/>
      <c r="P620" s="1205"/>
      <c r="Q620" s="1205"/>
      <c r="R620" s="1205"/>
      <c r="S620" s="1205"/>
      <c r="T620" s="1205"/>
      <c r="U620" s="1205"/>
      <c r="V620" s="1205"/>
      <c r="W620" s="1205"/>
      <c r="X620" s="1205"/>
      <c r="Y620" s="1205"/>
      <c r="Z620" s="1205"/>
    </row>
    <row r="621" spans="1:26">
      <c r="A621" s="1205"/>
      <c r="B621" s="1205"/>
      <c r="C621" s="1205"/>
      <c r="D621" s="1205"/>
      <c r="E621" s="1205"/>
      <c r="F621" s="1205"/>
      <c r="G621" s="1205"/>
      <c r="H621" s="1205"/>
      <c r="I621" s="1205"/>
      <c r="J621" s="1205"/>
      <c r="K621" s="1205"/>
      <c r="L621" s="1205"/>
      <c r="M621" s="1205"/>
      <c r="N621" s="1205"/>
      <c r="O621" s="1205"/>
      <c r="P621" s="1205"/>
      <c r="Q621" s="1205"/>
      <c r="R621" s="1205"/>
      <c r="S621" s="1205"/>
      <c r="T621" s="1205"/>
      <c r="U621" s="1205"/>
      <c r="V621" s="1205"/>
      <c r="W621" s="1205"/>
      <c r="X621" s="1205"/>
      <c r="Y621" s="1205"/>
      <c r="Z621" s="1205"/>
    </row>
    <row r="622" spans="1:26">
      <c r="A622" s="1205"/>
      <c r="B622" s="1205"/>
      <c r="C622" s="1205"/>
      <c r="D622" s="1205"/>
      <c r="E622" s="1205"/>
      <c r="F622" s="1205"/>
      <c r="G622" s="1205"/>
      <c r="H622" s="1205"/>
      <c r="I622" s="1205"/>
      <c r="J622" s="1205"/>
      <c r="K622" s="1205"/>
      <c r="L622" s="1205"/>
      <c r="M622" s="1205"/>
      <c r="N622" s="1205"/>
      <c r="O622" s="1205"/>
      <c r="P622" s="1205"/>
      <c r="Q622" s="1205"/>
      <c r="R622" s="1205"/>
      <c r="S622" s="1205"/>
      <c r="T622" s="1205"/>
      <c r="U622" s="1205"/>
      <c r="V622" s="1205"/>
      <c r="W622" s="1205"/>
      <c r="X622" s="1205"/>
      <c r="Y622" s="1205"/>
      <c r="Z622" s="1205"/>
    </row>
    <row r="623" spans="1:26">
      <c r="A623" s="1205"/>
      <c r="B623" s="1205"/>
      <c r="C623" s="1205"/>
      <c r="D623" s="1205"/>
      <c r="E623" s="1205"/>
      <c r="F623" s="1205"/>
      <c r="G623" s="1205"/>
      <c r="H623" s="1205"/>
      <c r="I623" s="1205"/>
      <c r="J623" s="1205"/>
      <c r="K623" s="1205"/>
      <c r="L623" s="1205"/>
      <c r="M623" s="1205"/>
      <c r="N623" s="1205"/>
      <c r="O623" s="1205"/>
      <c r="P623" s="1205"/>
      <c r="Q623" s="1205"/>
      <c r="R623" s="1205"/>
      <c r="S623" s="1205"/>
      <c r="T623" s="1205"/>
      <c r="U623" s="1205"/>
      <c r="V623" s="1205"/>
      <c r="W623" s="1205"/>
      <c r="X623" s="1205"/>
      <c r="Y623" s="1205"/>
      <c r="Z623" s="1205"/>
    </row>
    <row r="624" spans="1:26">
      <c r="A624" s="1205"/>
      <c r="B624" s="1205"/>
      <c r="C624" s="1205"/>
      <c r="D624" s="1205"/>
      <c r="E624" s="1205"/>
      <c r="F624" s="1205"/>
      <c r="G624" s="1205"/>
      <c r="H624" s="1205"/>
      <c r="I624" s="1205"/>
      <c r="J624" s="1205"/>
      <c r="K624" s="1205"/>
      <c r="L624" s="1205"/>
      <c r="M624" s="1205"/>
      <c r="N624" s="1205"/>
      <c r="O624" s="1205"/>
      <c r="P624" s="1205"/>
      <c r="Q624" s="1205"/>
      <c r="R624" s="1205"/>
      <c r="S624" s="1205"/>
      <c r="T624" s="1205"/>
      <c r="U624" s="1205"/>
      <c r="V624" s="1205"/>
      <c r="W624" s="1205"/>
      <c r="X624" s="1205"/>
      <c r="Y624" s="1205"/>
      <c r="Z624" s="1205"/>
    </row>
    <row r="625" spans="1:26">
      <c r="A625" s="1205"/>
      <c r="B625" s="1205"/>
      <c r="C625" s="1205"/>
      <c r="D625" s="1205"/>
      <c r="E625" s="1205"/>
      <c r="F625" s="1205"/>
      <c r="G625" s="1205"/>
      <c r="H625" s="1205"/>
      <c r="I625" s="1205"/>
      <c r="J625" s="1205"/>
      <c r="K625" s="1205"/>
      <c r="L625" s="1205"/>
      <c r="M625" s="1205"/>
      <c r="N625" s="1205"/>
      <c r="O625" s="1205"/>
      <c r="P625" s="1205"/>
      <c r="Q625" s="1205"/>
      <c r="R625" s="1205"/>
      <c r="S625" s="1205"/>
      <c r="T625" s="1205"/>
      <c r="U625" s="1205"/>
      <c r="V625" s="1205"/>
      <c r="W625" s="1205"/>
      <c r="X625" s="1205"/>
      <c r="Y625" s="1205"/>
      <c r="Z625" s="1205"/>
    </row>
    <row r="626" spans="1:26">
      <c r="A626" s="1205"/>
      <c r="B626" s="1205"/>
      <c r="C626" s="1205"/>
      <c r="D626" s="1205"/>
      <c r="E626" s="1205"/>
      <c r="F626" s="1205"/>
      <c r="G626" s="1205"/>
      <c r="H626" s="1205"/>
      <c r="I626" s="1205"/>
      <c r="J626" s="1205"/>
      <c r="K626" s="1205"/>
      <c r="L626" s="1205"/>
      <c r="M626" s="1205"/>
      <c r="N626" s="1205"/>
      <c r="O626" s="1205"/>
      <c r="P626" s="1205"/>
      <c r="Q626" s="1205"/>
      <c r="R626" s="1205"/>
      <c r="S626" s="1205"/>
      <c r="T626" s="1205"/>
      <c r="U626" s="1205"/>
      <c r="V626" s="1205"/>
      <c r="W626" s="1205"/>
      <c r="X626" s="1205"/>
      <c r="Y626" s="1205"/>
      <c r="Z626" s="1205"/>
    </row>
    <row r="627" spans="1:26">
      <c r="A627" s="1205"/>
      <c r="B627" s="1205"/>
      <c r="C627" s="1205"/>
      <c r="D627" s="1205"/>
      <c r="E627" s="1205"/>
      <c r="F627" s="1205"/>
      <c r="G627" s="1205"/>
      <c r="H627" s="1205"/>
      <c r="I627" s="1205"/>
      <c r="J627" s="1205"/>
      <c r="K627" s="1205"/>
      <c r="L627" s="1205"/>
      <c r="M627" s="1205"/>
      <c r="N627" s="1205"/>
      <c r="O627" s="1205"/>
      <c r="P627" s="1205"/>
      <c r="Q627" s="1205"/>
      <c r="R627" s="1205"/>
      <c r="S627" s="1205"/>
      <c r="T627" s="1205"/>
      <c r="U627" s="1205"/>
      <c r="V627" s="1205"/>
      <c r="W627" s="1205"/>
      <c r="X627" s="1205"/>
      <c r="Y627" s="1205"/>
      <c r="Z627" s="1205"/>
    </row>
    <row r="628" spans="1:26">
      <c r="A628" s="1205"/>
      <c r="B628" s="1205"/>
      <c r="C628" s="1205"/>
      <c r="D628" s="1205"/>
      <c r="E628" s="1205"/>
      <c r="F628" s="1205"/>
      <c r="G628" s="1205"/>
      <c r="H628" s="1205"/>
      <c r="I628" s="1205"/>
      <c r="J628" s="1205"/>
      <c r="K628" s="1205"/>
      <c r="L628" s="1205"/>
      <c r="M628" s="1205"/>
      <c r="N628" s="1205"/>
      <c r="O628" s="1205"/>
      <c r="P628" s="1205"/>
      <c r="Q628" s="1205"/>
      <c r="R628" s="1205"/>
      <c r="S628" s="1205"/>
      <c r="T628" s="1205"/>
      <c r="U628" s="1205"/>
      <c r="V628" s="1205"/>
      <c r="W628" s="1205"/>
      <c r="X628" s="1205"/>
      <c r="Y628" s="1205"/>
      <c r="Z628" s="1205"/>
    </row>
    <row r="629" spans="1:26">
      <c r="A629" s="1205"/>
      <c r="B629" s="1205"/>
      <c r="C629" s="1205"/>
      <c r="D629" s="1205"/>
      <c r="E629" s="1205"/>
      <c r="F629" s="1205"/>
      <c r="G629" s="1205"/>
      <c r="H629" s="1205"/>
      <c r="I629" s="1205"/>
      <c r="J629" s="1205"/>
      <c r="K629" s="1205"/>
      <c r="L629" s="1205"/>
      <c r="M629" s="1205"/>
      <c r="N629" s="1205"/>
      <c r="O629" s="1205"/>
      <c r="P629" s="1205"/>
      <c r="Q629" s="1205"/>
      <c r="R629" s="1205"/>
      <c r="S629" s="1205"/>
      <c r="T629" s="1205"/>
      <c r="U629" s="1205"/>
      <c r="V629" s="1205"/>
      <c r="W629" s="1205"/>
      <c r="X629" s="1205"/>
      <c r="Y629" s="1205"/>
      <c r="Z629" s="1205"/>
    </row>
    <row r="630" spans="1:26">
      <c r="A630" s="1205"/>
      <c r="B630" s="1205"/>
      <c r="C630" s="1205"/>
      <c r="D630" s="1205"/>
      <c r="E630" s="1205"/>
      <c r="F630" s="1205"/>
      <c r="G630" s="1205"/>
      <c r="H630" s="1205"/>
      <c r="I630" s="1205"/>
      <c r="J630" s="1205"/>
      <c r="K630" s="1205"/>
      <c r="L630" s="1205"/>
      <c r="M630" s="1205"/>
      <c r="N630" s="1205"/>
      <c r="O630" s="1205"/>
      <c r="P630" s="1205"/>
      <c r="Q630" s="1205"/>
      <c r="R630" s="1205"/>
      <c r="S630" s="1205"/>
      <c r="T630" s="1205"/>
      <c r="U630" s="1205"/>
      <c r="V630" s="1205"/>
      <c r="W630" s="1205"/>
      <c r="X630" s="1205"/>
      <c r="Y630" s="1205"/>
      <c r="Z630" s="1205"/>
    </row>
    <row r="631" spans="1:26">
      <c r="A631" s="1205"/>
      <c r="B631" s="1205"/>
      <c r="C631" s="1205"/>
      <c r="D631" s="1205"/>
      <c r="E631" s="1205"/>
      <c r="F631" s="1205"/>
      <c r="G631" s="1205"/>
      <c r="H631" s="1205"/>
      <c r="I631" s="1205"/>
      <c r="J631" s="1205"/>
      <c r="K631" s="1205"/>
      <c r="L631" s="1205"/>
      <c r="M631" s="1205"/>
      <c r="N631" s="1205"/>
      <c r="O631" s="1205"/>
      <c r="P631" s="1205"/>
      <c r="Q631" s="1205"/>
      <c r="R631" s="1205"/>
      <c r="S631" s="1205"/>
      <c r="T631" s="1205"/>
      <c r="U631" s="1205"/>
      <c r="V631" s="1205"/>
      <c r="W631" s="1205"/>
      <c r="X631" s="1205"/>
      <c r="Y631" s="1205"/>
      <c r="Z631" s="1205"/>
    </row>
    <row r="632" spans="1:26">
      <c r="A632" s="1205"/>
      <c r="B632" s="1205"/>
      <c r="C632" s="1205"/>
      <c r="D632" s="1205"/>
      <c r="E632" s="1205"/>
      <c r="F632" s="1205"/>
      <c r="G632" s="1205"/>
      <c r="H632" s="1205"/>
      <c r="I632" s="1205"/>
      <c r="J632" s="1205"/>
      <c r="K632" s="1205"/>
      <c r="L632" s="1205"/>
      <c r="M632" s="1205"/>
      <c r="N632" s="1205"/>
      <c r="O632" s="1205"/>
      <c r="P632" s="1205"/>
      <c r="Q632" s="1205"/>
      <c r="R632" s="1205"/>
      <c r="S632" s="1205"/>
      <c r="T632" s="1205"/>
      <c r="U632" s="1205"/>
      <c r="V632" s="1205"/>
      <c r="W632" s="1205"/>
      <c r="X632" s="1205"/>
      <c r="Y632" s="1205"/>
      <c r="Z632" s="1205"/>
    </row>
    <row r="633" spans="1:26">
      <c r="A633" s="1205"/>
      <c r="B633" s="1205"/>
      <c r="C633" s="1205"/>
      <c r="D633" s="1205"/>
      <c r="E633" s="1205"/>
      <c r="F633" s="1205"/>
      <c r="G633" s="1205"/>
      <c r="H633" s="1205"/>
      <c r="I633" s="1205"/>
      <c r="J633" s="1205"/>
      <c r="K633" s="1205"/>
      <c r="L633" s="1205"/>
      <c r="M633" s="1205"/>
      <c r="N633" s="1205"/>
      <c r="O633" s="1205"/>
      <c r="P633" s="1205"/>
      <c r="Q633" s="1205"/>
      <c r="R633" s="1205"/>
      <c r="S633" s="1205"/>
      <c r="T633" s="1205"/>
      <c r="U633" s="1205"/>
      <c r="V633" s="1205"/>
      <c r="W633" s="1205"/>
      <c r="X633" s="1205"/>
      <c r="Y633" s="1205"/>
      <c r="Z633" s="1205"/>
    </row>
    <row r="634" spans="1:26">
      <c r="A634" s="1205"/>
      <c r="B634" s="1205"/>
      <c r="C634" s="1205"/>
      <c r="D634" s="1205"/>
      <c r="E634" s="1205"/>
      <c r="F634" s="1205"/>
      <c r="G634" s="1205"/>
      <c r="H634" s="1205"/>
      <c r="I634" s="1205"/>
      <c r="J634" s="1205"/>
      <c r="K634" s="1205"/>
      <c r="L634" s="1205"/>
      <c r="M634" s="1205"/>
      <c r="N634" s="1205"/>
      <c r="O634" s="1205"/>
      <c r="P634" s="1205"/>
      <c r="Q634" s="1205"/>
      <c r="R634" s="1205"/>
      <c r="S634" s="1205"/>
      <c r="T634" s="1205"/>
      <c r="U634" s="1205"/>
      <c r="V634" s="1205"/>
      <c r="W634" s="1205"/>
      <c r="X634" s="1205"/>
      <c r="Y634" s="1205"/>
      <c r="Z634" s="1205"/>
    </row>
    <row r="635" spans="1:26">
      <c r="A635" s="1205"/>
      <c r="B635" s="1205"/>
      <c r="C635" s="1205"/>
      <c r="D635" s="1205"/>
      <c r="E635" s="1205"/>
      <c r="F635" s="1205"/>
      <c r="G635" s="1205"/>
      <c r="H635" s="1205"/>
      <c r="I635" s="1205"/>
      <c r="J635" s="1205"/>
      <c r="K635" s="1205"/>
      <c r="L635" s="1205"/>
      <c r="M635" s="1205"/>
      <c r="N635" s="1205"/>
      <c r="O635" s="1205"/>
      <c r="P635" s="1205"/>
      <c r="Q635" s="1205"/>
      <c r="R635" s="1205"/>
      <c r="S635" s="1205"/>
      <c r="T635" s="1205"/>
      <c r="U635" s="1205"/>
      <c r="V635" s="1205"/>
      <c r="W635" s="1205"/>
      <c r="X635" s="1205"/>
      <c r="Y635" s="1205"/>
      <c r="Z635" s="1205"/>
    </row>
    <row r="636" spans="1:26">
      <c r="A636" s="1205"/>
      <c r="B636" s="1205"/>
      <c r="C636" s="1205"/>
      <c r="D636" s="1205"/>
      <c r="E636" s="1205"/>
      <c r="F636" s="1205"/>
      <c r="G636" s="1205"/>
      <c r="H636" s="1205"/>
      <c r="I636" s="1205"/>
      <c r="J636" s="1205"/>
      <c r="K636" s="1205"/>
      <c r="L636" s="1205"/>
      <c r="M636" s="1205"/>
      <c r="N636" s="1205"/>
      <c r="O636" s="1205"/>
      <c r="P636" s="1205"/>
      <c r="Q636" s="1205"/>
      <c r="R636" s="1205"/>
      <c r="S636" s="1205"/>
      <c r="T636" s="1205"/>
      <c r="U636" s="1205"/>
      <c r="V636" s="1205"/>
      <c r="W636" s="1205"/>
      <c r="X636" s="1205"/>
      <c r="Y636" s="1205"/>
      <c r="Z636" s="1205"/>
    </row>
    <row r="637" spans="1:26">
      <c r="A637" s="1205"/>
      <c r="B637" s="1205"/>
      <c r="C637" s="1205"/>
      <c r="D637" s="1205"/>
      <c r="E637" s="1205"/>
      <c r="F637" s="1205"/>
      <c r="G637" s="1205"/>
      <c r="H637" s="1205"/>
      <c r="I637" s="1205"/>
      <c r="J637" s="1205"/>
      <c r="K637" s="1205"/>
      <c r="L637" s="1205"/>
      <c r="M637" s="1205"/>
      <c r="N637" s="1205"/>
      <c r="O637" s="1205"/>
      <c r="P637" s="1205"/>
      <c r="Q637" s="1205"/>
      <c r="R637" s="1205"/>
      <c r="S637" s="1205"/>
      <c r="T637" s="1205"/>
      <c r="U637" s="1205"/>
      <c r="V637" s="1205"/>
      <c r="W637" s="1205"/>
      <c r="X637" s="1205"/>
      <c r="Y637" s="1205"/>
      <c r="Z637" s="1205"/>
    </row>
    <row r="638" spans="1:26">
      <c r="A638" s="1205"/>
      <c r="B638" s="1205"/>
      <c r="C638" s="1205"/>
      <c r="D638" s="1205"/>
      <c r="E638" s="1205"/>
      <c r="F638" s="1205"/>
      <c r="G638" s="1205"/>
      <c r="H638" s="1205"/>
      <c r="I638" s="1205"/>
      <c r="J638" s="1205"/>
      <c r="K638" s="1205"/>
      <c r="L638" s="1205"/>
      <c r="M638" s="1205"/>
      <c r="N638" s="1205"/>
      <c r="O638" s="1205"/>
      <c r="P638" s="1205"/>
      <c r="Q638" s="1205"/>
      <c r="R638" s="1205"/>
      <c r="S638" s="1205"/>
      <c r="T638" s="1205"/>
      <c r="U638" s="1205"/>
      <c r="V638" s="1205"/>
      <c r="W638" s="1205"/>
      <c r="X638" s="1205"/>
      <c r="Y638" s="1205"/>
      <c r="Z638" s="1205"/>
    </row>
    <row r="639" spans="1:26">
      <c r="A639" s="1205"/>
      <c r="B639" s="1205"/>
      <c r="C639" s="1205"/>
      <c r="D639" s="1205"/>
      <c r="E639" s="1205"/>
      <c r="F639" s="1205"/>
      <c r="G639" s="1205"/>
      <c r="H639" s="1205"/>
      <c r="I639" s="1205"/>
      <c r="J639" s="1205"/>
      <c r="K639" s="1205"/>
      <c r="L639" s="1205"/>
      <c r="M639" s="1205"/>
      <c r="N639" s="1205"/>
      <c r="O639" s="1205"/>
      <c r="P639" s="1205"/>
      <c r="Q639" s="1205"/>
      <c r="R639" s="1205"/>
      <c r="S639" s="1205"/>
      <c r="T639" s="1205"/>
      <c r="U639" s="1205"/>
      <c r="V639" s="1205"/>
      <c r="W639" s="1205"/>
      <c r="X639" s="1205"/>
      <c r="Y639" s="1205"/>
      <c r="Z639" s="1205"/>
    </row>
    <row r="640" spans="1:26">
      <c r="A640" s="1205"/>
      <c r="B640" s="1205"/>
      <c r="C640" s="1205"/>
      <c r="D640" s="1205"/>
      <c r="E640" s="1205"/>
      <c r="F640" s="1205"/>
      <c r="G640" s="1205"/>
      <c r="H640" s="1205"/>
      <c r="I640" s="1205"/>
      <c r="J640" s="1205"/>
      <c r="K640" s="1205"/>
      <c r="L640" s="1205"/>
      <c r="M640" s="1205"/>
      <c r="N640" s="1205"/>
      <c r="O640" s="1205"/>
      <c r="P640" s="1205"/>
      <c r="Q640" s="1205"/>
      <c r="R640" s="1205"/>
      <c r="S640" s="1205"/>
      <c r="T640" s="1205"/>
      <c r="U640" s="1205"/>
      <c r="V640" s="1205"/>
      <c r="W640" s="1205"/>
      <c r="X640" s="1205"/>
      <c r="Y640" s="1205"/>
      <c r="Z640" s="1205"/>
    </row>
    <row r="641" spans="1:26">
      <c r="A641" s="1205"/>
      <c r="B641" s="1205"/>
      <c r="C641" s="1205"/>
      <c r="D641" s="1205"/>
      <c r="E641" s="1205"/>
      <c r="F641" s="1205"/>
      <c r="G641" s="1205"/>
      <c r="H641" s="1205"/>
      <c r="I641" s="1205"/>
      <c r="J641" s="1205"/>
      <c r="K641" s="1205"/>
      <c r="L641" s="1205"/>
      <c r="M641" s="1205"/>
      <c r="N641" s="1205"/>
      <c r="O641" s="1205"/>
      <c r="P641" s="1205"/>
      <c r="Q641" s="1205"/>
      <c r="R641" s="1205"/>
      <c r="S641" s="1205"/>
      <c r="T641" s="1205"/>
      <c r="U641" s="1205"/>
      <c r="V641" s="1205"/>
      <c r="W641" s="1205"/>
      <c r="X641" s="1205"/>
      <c r="Y641" s="1205"/>
      <c r="Z641" s="1205"/>
    </row>
    <row r="642" spans="1:26">
      <c r="A642" s="1205"/>
      <c r="B642" s="1205"/>
      <c r="C642" s="1205"/>
      <c r="D642" s="1205"/>
      <c r="E642" s="1205"/>
      <c r="F642" s="1205"/>
      <c r="G642" s="1205"/>
      <c r="H642" s="1205"/>
      <c r="I642" s="1205"/>
      <c r="J642" s="1205"/>
      <c r="K642" s="1205"/>
      <c r="L642" s="1205"/>
      <c r="M642" s="1205"/>
      <c r="N642" s="1205"/>
      <c r="O642" s="1205"/>
      <c r="P642" s="1205"/>
      <c r="Q642" s="1205"/>
      <c r="R642" s="1205"/>
      <c r="S642" s="1205"/>
      <c r="T642" s="1205"/>
      <c r="U642" s="1205"/>
      <c r="V642" s="1205"/>
      <c r="W642" s="1205"/>
      <c r="X642" s="1205"/>
      <c r="Y642" s="1205"/>
      <c r="Z642" s="1205"/>
    </row>
    <row r="643" spans="1:26">
      <c r="A643" s="1205"/>
      <c r="B643" s="1205"/>
      <c r="C643" s="1205"/>
      <c r="D643" s="1205"/>
      <c r="E643" s="1205"/>
      <c r="F643" s="1205"/>
      <c r="G643" s="1205"/>
      <c r="H643" s="1205"/>
      <c r="I643" s="1205"/>
      <c r="J643" s="1205"/>
      <c r="K643" s="1205"/>
      <c r="L643" s="1205"/>
      <c r="M643" s="1205"/>
      <c r="N643" s="1205"/>
      <c r="O643" s="1205"/>
      <c r="P643" s="1205"/>
      <c r="Q643" s="1205"/>
      <c r="R643" s="1205"/>
      <c r="S643" s="1205"/>
      <c r="T643" s="1205"/>
      <c r="U643" s="1205"/>
      <c r="V643" s="1205"/>
      <c r="W643" s="1205"/>
      <c r="X643" s="1205"/>
      <c r="Y643" s="1205"/>
      <c r="Z643" s="1205"/>
    </row>
    <row r="644" spans="1:26">
      <c r="A644" s="1205"/>
      <c r="B644" s="1205"/>
      <c r="C644" s="1205"/>
      <c r="D644" s="1205"/>
      <c r="E644" s="1205"/>
      <c r="F644" s="1205"/>
      <c r="G644" s="1205"/>
      <c r="H644" s="1205"/>
      <c r="I644" s="1205"/>
      <c r="J644" s="1205"/>
      <c r="K644" s="1205"/>
      <c r="L644" s="1205"/>
      <c r="M644" s="1205"/>
      <c r="N644" s="1205"/>
      <c r="O644" s="1205"/>
      <c r="P644" s="1205"/>
      <c r="Q644" s="1205"/>
      <c r="R644" s="1205"/>
      <c r="S644" s="1205"/>
      <c r="T644" s="1205"/>
      <c r="U644" s="1205"/>
      <c r="V644" s="1205"/>
      <c r="W644" s="1205"/>
      <c r="X644" s="1205"/>
      <c r="Y644" s="1205"/>
      <c r="Z644" s="1205"/>
    </row>
    <row r="645" spans="1:26">
      <c r="A645" s="1205"/>
      <c r="B645" s="1205"/>
      <c r="C645" s="1205"/>
      <c r="D645" s="1205"/>
      <c r="E645" s="1205"/>
      <c r="F645" s="1205"/>
      <c r="G645" s="1205"/>
      <c r="H645" s="1205"/>
      <c r="I645" s="1205"/>
      <c r="J645" s="1205"/>
      <c r="K645" s="1205"/>
      <c r="L645" s="1205"/>
      <c r="M645" s="1205"/>
      <c r="N645" s="1205"/>
      <c r="O645" s="1205"/>
      <c r="P645" s="1205"/>
      <c r="Q645" s="1205"/>
      <c r="R645" s="1205"/>
      <c r="S645" s="1205"/>
      <c r="T645" s="1205"/>
      <c r="U645" s="1205"/>
      <c r="V645" s="1205"/>
      <c r="W645" s="1205"/>
      <c r="X645" s="1205"/>
      <c r="Y645" s="1205"/>
      <c r="Z645" s="1205"/>
    </row>
    <row r="646" spans="1:26">
      <c r="A646" s="1205"/>
      <c r="B646" s="1205"/>
      <c r="C646" s="1205"/>
      <c r="D646" s="1205"/>
      <c r="E646" s="1205"/>
      <c r="F646" s="1205"/>
      <c r="G646" s="1205"/>
      <c r="H646" s="1205"/>
      <c r="I646" s="1205"/>
      <c r="J646" s="1205"/>
      <c r="K646" s="1205"/>
      <c r="L646" s="1205"/>
      <c r="M646" s="1205"/>
      <c r="N646" s="1205"/>
      <c r="O646" s="1205"/>
      <c r="P646" s="1205"/>
      <c r="Q646" s="1205"/>
      <c r="R646" s="1205"/>
      <c r="S646" s="1205"/>
      <c r="T646" s="1205"/>
      <c r="U646" s="1205"/>
      <c r="V646" s="1205"/>
      <c r="W646" s="1205"/>
      <c r="X646" s="1205"/>
      <c r="Y646" s="1205"/>
      <c r="Z646" s="1205"/>
    </row>
    <row r="647" spans="1:26">
      <c r="A647" s="1205"/>
      <c r="B647" s="1205"/>
      <c r="C647" s="1205"/>
      <c r="D647" s="1205"/>
      <c r="E647" s="1205"/>
      <c r="F647" s="1205"/>
      <c r="G647" s="1205"/>
      <c r="H647" s="1205"/>
      <c r="I647" s="1205"/>
      <c r="J647" s="1205"/>
      <c r="K647" s="1205"/>
      <c r="L647" s="1205"/>
      <c r="M647" s="1205"/>
      <c r="N647" s="1205"/>
      <c r="O647" s="1205"/>
      <c r="P647" s="1205"/>
      <c r="Q647" s="1205"/>
      <c r="R647" s="1205"/>
      <c r="S647" s="1205"/>
      <c r="T647" s="1205"/>
      <c r="U647" s="1205"/>
      <c r="V647" s="1205"/>
      <c r="W647" s="1205"/>
      <c r="X647" s="1205"/>
      <c r="Y647" s="1205"/>
      <c r="Z647" s="1205"/>
    </row>
    <row r="648" spans="1:26">
      <c r="A648" s="1205"/>
      <c r="B648" s="1205"/>
      <c r="C648" s="1205"/>
      <c r="D648" s="1205"/>
      <c r="E648" s="1205"/>
      <c r="F648" s="1205"/>
      <c r="G648" s="1205"/>
      <c r="H648" s="1205"/>
      <c r="I648" s="1205"/>
      <c r="J648" s="1205"/>
      <c r="K648" s="1205"/>
      <c r="L648" s="1205"/>
      <c r="M648" s="1205"/>
      <c r="N648" s="1205"/>
      <c r="O648" s="1205"/>
      <c r="P648" s="1205"/>
      <c r="Q648" s="1205"/>
      <c r="R648" s="1205"/>
      <c r="S648" s="1205"/>
      <c r="T648" s="1205"/>
      <c r="U648" s="1205"/>
      <c r="V648" s="1205"/>
      <c r="W648" s="1205"/>
      <c r="X648" s="1205"/>
      <c r="Y648" s="1205"/>
      <c r="Z648" s="1205"/>
    </row>
    <row r="649" spans="1:26">
      <c r="A649" s="1205"/>
      <c r="B649" s="1205"/>
      <c r="C649" s="1205"/>
      <c r="D649" s="1205"/>
      <c r="E649" s="1205"/>
      <c r="F649" s="1205"/>
      <c r="G649" s="1205"/>
      <c r="H649" s="1205"/>
      <c r="I649" s="1205"/>
      <c r="J649" s="1205"/>
      <c r="K649" s="1205"/>
      <c r="L649" s="1205"/>
      <c r="M649" s="1205"/>
      <c r="N649" s="1205"/>
      <c r="O649" s="1205"/>
      <c r="P649" s="1205"/>
      <c r="Q649" s="1205"/>
      <c r="R649" s="1205"/>
      <c r="S649" s="1205"/>
      <c r="T649" s="1205"/>
      <c r="U649" s="1205"/>
      <c r="V649" s="1205"/>
      <c r="W649" s="1205"/>
      <c r="X649" s="1205"/>
      <c r="Y649" s="1205"/>
      <c r="Z649" s="1205"/>
    </row>
    <row r="650" spans="1:26">
      <c r="A650" s="1205"/>
      <c r="B650" s="1205"/>
      <c r="C650" s="1205"/>
      <c r="D650" s="1205"/>
      <c r="E650" s="1205"/>
      <c r="F650" s="1205"/>
      <c r="G650" s="1205"/>
      <c r="H650" s="1205"/>
      <c r="I650" s="1205"/>
      <c r="J650" s="1205"/>
      <c r="K650" s="1205"/>
      <c r="L650" s="1205"/>
      <c r="M650" s="1205"/>
      <c r="N650" s="1205"/>
      <c r="O650" s="1205"/>
      <c r="P650" s="1205"/>
      <c r="Q650" s="1205"/>
      <c r="R650" s="1205"/>
      <c r="S650" s="1205"/>
      <c r="T650" s="1205"/>
      <c r="U650" s="1205"/>
      <c r="V650" s="1205"/>
      <c r="W650" s="1205"/>
      <c r="X650" s="1205"/>
      <c r="Y650" s="1205"/>
      <c r="Z650" s="1205"/>
    </row>
    <row r="651" spans="1:26">
      <c r="A651" s="1205"/>
      <c r="B651" s="1205"/>
      <c r="C651" s="1205"/>
      <c r="D651" s="1205"/>
      <c r="E651" s="1205"/>
      <c r="F651" s="1205"/>
      <c r="G651" s="1205"/>
      <c r="H651" s="1205"/>
      <c r="I651" s="1205"/>
      <c r="J651" s="1205"/>
      <c r="K651" s="1205"/>
      <c r="L651" s="1205"/>
      <c r="M651" s="1205"/>
      <c r="N651" s="1205"/>
      <c r="O651" s="1205"/>
      <c r="P651" s="1205"/>
      <c r="Q651" s="1205"/>
      <c r="R651" s="1205"/>
      <c r="S651" s="1205"/>
      <c r="T651" s="1205"/>
      <c r="U651" s="1205"/>
      <c r="V651" s="1205"/>
      <c r="W651" s="1205"/>
      <c r="X651" s="1205"/>
      <c r="Y651" s="1205"/>
      <c r="Z651" s="1205"/>
    </row>
    <row r="652" spans="1:26">
      <c r="A652" s="1205"/>
      <c r="B652" s="1205"/>
      <c r="C652" s="1205"/>
      <c r="D652" s="1205"/>
      <c r="E652" s="1205"/>
      <c r="F652" s="1205"/>
      <c r="G652" s="1205"/>
      <c r="H652" s="1205"/>
      <c r="I652" s="1205"/>
      <c r="J652" s="1205"/>
      <c r="K652" s="1205"/>
      <c r="L652" s="1205"/>
      <c r="M652" s="1205"/>
      <c r="N652" s="1205"/>
      <c r="O652" s="1205"/>
      <c r="P652" s="1205"/>
      <c r="Q652" s="1205"/>
      <c r="R652" s="1205"/>
      <c r="S652" s="1205"/>
      <c r="T652" s="1205"/>
      <c r="U652" s="1205"/>
      <c r="V652" s="1205"/>
      <c r="W652" s="1205"/>
      <c r="X652" s="1205"/>
      <c r="Y652" s="1205"/>
      <c r="Z652" s="1205"/>
    </row>
    <row r="653" spans="1:26">
      <c r="A653" s="1205"/>
      <c r="B653" s="1205"/>
      <c r="C653" s="1205"/>
      <c r="D653" s="1205"/>
      <c r="E653" s="1205"/>
      <c r="F653" s="1205"/>
      <c r="G653" s="1205"/>
      <c r="H653" s="1205"/>
      <c r="I653" s="1205"/>
      <c r="J653" s="1205"/>
      <c r="K653" s="1205"/>
      <c r="L653" s="1205"/>
      <c r="M653" s="1205"/>
      <c r="N653" s="1205"/>
      <c r="O653" s="1205"/>
      <c r="P653" s="1205"/>
      <c r="Q653" s="1205"/>
      <c r="R653" s="1205"/>
      <c r="S653" s="1205"/>
      <c r="T653" s="1205"/>
      <c r="U653" s="1205"/>
      <c r="V653" s="1205"/>
      <c r="W653" s="1205"/>
      <c r="X653" s="1205"/>
      <c r="Y653" s="1205"/>
      <c r="Z653" s="1205"/>
    </row>
    <row r="654" spans="1:26">
      <c r="A654" s="1205"/>
      <c r="B654" s="1205"/>
      <c r="C654" s="1205"/>
      <c r="D654" s="1205"/>
      <c r="E654" s="1205"/>
      <c r="F654" s="1205"/>
      <c r="G654" s="1205"/>
      <c r="H654" s="1205"/>
      <c r="I654" s="1205"/>
      <c r="J654" s="1205"/>
      <c r="K654" s="1205"/>
      <c r="L654" s="1205"/>
      <c r="M654" s="1205"/>
      <c r="N654" s="1205"/>
      <c r="O654" s="1205"/>
      <c r="P654" s="1205"/>
      <c r="Q654" s="1205"/>
      <c r="R654" s="1205"/>
      <c r="S654" s="1205"/>
      <c r="T654" s="1205"/>
      <c r="U654" s="1205"/>
      <c r="V654" s="1205"/>
      <c r="W654" s="1205"/>
      <c r="X654" s="1205"/>
      <c r="Y654" s="1205"/>
      <c r="Z654" s="1205"/>
    </row>
    <row r="655" spans="1:26">
      <c r="A655" s="1205"/>
      <c r="B655" s="1205"/>
      <c r="C655" s="1205"/>
      <c r="D655" s="1205"/>
      <c r="E655" s="1205"/>
      <c r="F655" s="1205"/>
      <c r="G655" s="1205"/>
      <c r="H655" s="1205"/>
      <c r="I655" s="1205"/>
      <c r="J655" s="1205"/>
      <c r="K655" s="1205"/>
      <c r="L655" s="1205"/>
      <c r="M655" s="1205"/>
      <c r="N655" s="1205"/>
      <c r="O655" s="1205"/>
      <c r="P655" s="1205"/>
      <c r="Q655" s="1205"/>
      <c r="R655" s="1205"/>
      <c r="S655" s="1205"/>
      <c r="T655" s="1205"/>
      <c r="U655" s="1205"/>
      <c r="V655" s="1205"/>
      <c r="W655" s="1205"/>
      <c r="X655" s="1205"/>
      <c r="Y655" s="1205"/>
      <c r="Z655" s="1205"/>
    </row>
    <row r="656" spans="1:26">
      <c r="A656" s="1205"/>
      <c r="B656" s="1205"/>
      <c r="C656" s="1205"/>
      <c r="D656" s="1205"/>
      <c r="E656" s="1205"/>
      <c r="F656" s="1205"/>
      <c r="G656" s="1205"/>
      <c r="H656" s="1205"/>
      <c r="I656" s="1205"/>
      <c r="J656" s="1205"/>
      <c r="K656" s="1205"/>
      <c r="L656" s="1205"/>
      <c r="M656" s="1205"/>
      <c r="N656" s="1205"/>
      <c r="O656" s="1205"/>
      <c r="P656" s="1205"/>
      <c r="Q656" s="1205"/>
      <c r="R656" s="1205"/>
      <c r="S656" s="1205"/>
      <c r="T656" s="1205"/>
      <c r="U656" s="1205"/>
      <c r="V656" s="1205"/>
      <c r="W656" s="1205"/>
      <c r="X656" s="1205"/>
      <c r="Y656" s="1205"/>
      <c r="Z656" s="1205"/>
    </row>
    <row r="657" spans="1:26">
      <c r="A657" s="1205"/>
      <c r="B657" s="1205"/>
      <c r="C657" s="1205"/>
      <c r="D657" s="1205"/>
      <c r="E657" s="1205"/>
      <c r="F657" s="1205"/>
      <c r="G657" s="1205"/>
      <c r="H657" s="1205"/>
      <c r="I657" s="1205"/>
      <c r="J657" s="1205"/>
      <c r="K657" s="1205"/>
      <c r="L657" s="1205"/>
      <c r="M657" s="1205"/>
      <c r="N657" s="1205"/>
      <c r="O657" s="1205"/>
      <c r="P657" s="1205"/>
      <c r="Q657" s="1205"/>
      <c r="R657" s="1205"/>
      <c r="S657" s="1205"/>
      <c r="T657" s="1205"/>
      <c r="U657" s="1205"/>
      <c r="V657" s="1205"/>
      <c r="W657" s="1205"/>
      <c r="X657" s="1205"/>
      <c r="Y657" s="1205"/>
      <c r="Z657" s="1205"/>
    </row>
    <row r="658" spans="1:26">
      <c r="A658" s="1205"/>
      <c r="B658" s="1205"/>
      <c r="C658" s="1205"/>
      <c r="D658" s="1205"/>
      <c r="E658" s="1205"/>
      <c r="F658" s="1205"/>
      <c r="G658" s="1205"/>
      <c r="H658" s="1205"/>
      <c r="I658" s="1205"/>
      <c r="J658" s="1205"/>
      <c r="K658" s="1205"/>
      <c r="L658" s="1205"/>
      <c r="M658" s="1205"/>
      <c r="N658" s="1205"/>
      <c r="O658" s="1205"/>
      <c r="P658" s="1205"/>
      <c r="Q658" s="1205"/>
      <c r="R658" s="1205"/>
      <c r="S658" s="1205"/>
      <c r="T658" s="1205"/>
      <c r="U658" s="1205"/>
      <c r="V658" s="1205"/>
      <c r="W658" s="1205"/>
      <c r="X658" s="1205"/>
      <c r="Y658" s="1205"/>
      <c r="Z658" s="1205"/>
    </row>
    <row r="659" spans="1:26">
      <c r="A659" s="1205"/>
      <c r="B659" s="1205"/>
      <c r="C659" s="1205"/>
      <c r="D659" s="1205"/>
      <c r="E659" s="1205"/>
      <c r="F659" s="1205"/>
      <c r="G659" s="1205"/>
      <c r="H659" s="1205"/>
      <c r="I659" s="1205"/>
      <c r="J659" s="1205"/>
      <c r="K659" s="1205"/>
      <c r="L659" s="1205"/>
      <c r="M659" s="1205"/>
      <c r="N659" s="1205"/>
      <c r="O659" s="1205"/>
      <c r="P659" s="1205"/>
      <c r="Q659" s="1205"/>
      <c r="R659" s="1205"/>
      <c r="S659" s="1205"/>
      <c r="T659" s="1205"/>
      <c r="U659" s="1205"/>
      <c r="V659" s="1205"/>
      <c r="W659" s="1205"/>
      <c r="X659" s="1205"/>
      <c r="Y659" s="1205"/>
      <c r="Z659" s="1205"/>
    </row>
    <row r="660" spans="1:26">
      <c r="A660" s="1205"/>
      <c r="B660" s="1205"/>
      <c r="C660" s="1205"/>
      <c r="D660" s="1205"/>
      <c r="E660" s="1205"/>
      <c r="F660" s="1205"/>
      <c r="G660" s="1205"/>
      <c r="H660" s="1205"/>
      <c r="I660" s="1205"/>
      <c r="J660" s="1205"/>
      <c r="K660" s="1205"/>
      <c r="L660" s="1205"/>
      <c r="M660" s="1205"/>
      <c r="N660" s="1205"/>
      <c r="O660" s="1205"/>
      <c r="P660" s="1205"/>
      <c r="Q660" s="1205"/>
      <c r="R660" s="1205"/>
      <c r="S660" s="1205"/>
      <c r="T660" s="1205"/>
      <c r="U660" s="1205"/>
      <c r="V660" s="1205"/>
      <c r="W660" s="1205"/>
      <c r="X660" s="1205"/>
      <c r="Y660" s="1205"/>
      <c r="Z660" s="1205"/>
    </row>
    <row r="661" spans="1:26">
      <c r="A661" s="1205"/>
      <c r="B661" s="1205"/>
      <c r="C661" s="1205"/>
      <c r="D661" s="1205"/>
      <c r="E661" s="1205"/>
      <c r="F661" s="1205"/>
      <c r="G661" s="1205"/>
      <c r="H661" s="1205"/>
      <c r="I661" s="1205"/>
      <c r="J661" s="1205"/>
      <c r="K661" s="1205"/>
      <c r="L661" s="1205"/>
      <c r="M661" s="1205"/>
      <c r="N661" s="1205"/>
      <c r="O661" s="1205"/>
      <c r="P661" s="1205"/>
      <c r="Q661" s="1205"/>
      <c r="R661" s="1205"/>
      <c r="S661" s="1205"/>
      <c r="T661" s="1205"/>
      <c r="U661" s="1205"/>
      <c r="V661" s="1205"/>
      <c r="W661" s="1205"/>
      <c r="X661" s="1205"/>
      <c r="Y661" s="1205"/>
      <c r="Z661" s="1205"/>
    </row>
    <row r="662" spans="1:26">
      <c r="A662" s="1205"/>
      <c r="B662" s="1205"/>
      <c r="C662" s="1205"/>
      <c r="D662" s="1205"/>
      <c r="E662" s="1205"/>
      <c r="F662" s="1205"/>
      <c r="G662" s="1205"/>
      <c r="H662" s="1205"/>
      <c r="I662" s="1205"/>
      <c r="J662" s="1205"/>
      <c r="K662" s="1205"/>
      <c r="L662" s="1205"/>
      <c r="M662" s="1205"/>
      <c r="N662" s="1205"/>
      <c r="O662" s="1205"/>
      <c r="P662" s="1205"/>
      <c r="Q662" s="1205"/>
      <c r="R662" s="1205"/>
      <c r="S662" s="1205"/>
      <c r="T662" s="1205"/>
      <c r="U662" s="1205"/>
      <c r="V662" s="1205"/>
      <c r="W662" s="1205"/>
      <c r="X662" s="1205"/>
      <c r="Y662" s="1205"/>
      <c r="Z662" s="1205"/>
    </row>
    <row r="663" spans="1:26">
      <c r="A663" s="1205"/>
      <c r="B663" s="1205"/>
      <c r="C663" s="1205"/>
      <c r="D663" s="1205"/>
      <c r="E663" s="1205"/>
      <c r="F663" s="1205"/>
      <c r="G663" s="1205"/>
      <c r="H663" s="1205"/>
      <c r="I663" s="1205"/>
      <c r="J663" s="1205"/>
      <c r="K663" s="1205"/>
      <c r="L663" s="1205"/>
      <c r="M663" s="1205"/>
      <c r="N663" s="1205"/>
      <c r="O663" s="1205"/>
      <c r="P663" s="1205"/>
      <c r="Q663" s="1205"/>
      <c r="R663" s="1205"/>
      <c r="S663" s="1205"/>
      <c r="T663" s="1205"/>
      <c r="U663" s="1205"/>
      <c r="V663" s="1205"/>
      <c r="W663" s="1205"/>
      <c r="X663" s="1205"/>
      <c r="Y663" s="1205"/>
      <c r="Z663" s="1205"/>
    </row>
    <row r="664" spans="1:26">
      <c r="A664" s="1205"/>
      <c r="B664" s="1205"/>
      <c r="C664" s="1205"/>
      <c r="D664" s="1205"/>
      <c r="E664" s="1205"/>
      <c r="F664" s="1205"/>
      <c r="G664" s="1205"/>
      <c r="H664" s="1205"/>
      <c r="I664" s="1205"/>
      <c r="J664" s="1205"/>
      <c r="K664" s="1205"/>
      <c r="L664" s="1205"/>
      <c r="M664" s="1205"/>
      <c r="N664" s="1205"/>
      <c r="O664" s="1205"/>
      <c r="P664" s="1205"/>
      <c r="Q664" s="1205"/>
      <c r="R664" s="1205"/>
      <c r="S664" s="1205"/>
      <c r="T664" s="1205"/>
      <c r="U664" s="1205"/>
      <c r="V664" s="1205"/>
      <c r="W664" s="1205"/>
      <c r="X664" s="1205"/>
      <c r="Y664" s="1205"/>
      <c r="Z664" s="1205"/>
    </row>
    <row r="665" spans="1:26">
      <c r="A665" s="1205"/>
      <c r="B665" s="1205"/>
      <c r="C665" s="1205"/>
      <c r="D665" s="1205"/>
      <c r="E665" s="1205"/>
      <c r="F665" s="1205"/>
      <c r="G665" s="1205"/>
      <c r="H665" s="1205"/>
      <c r="I665" s="1205"/>
      <c r="J665" s="1205"/>
      <c r="K665" s="1205"/>
      <c r="L665" s="1205"/>
      <c r="M665" s="1205"/>
      <c r="N665" s="1205"/>
      <c r="O665" s="1205"/>
      <c r="P665" s="1205"/>
      <c r="Q665" s="1205"/>
      <c r="R665" s="1205"/>
      <c r="S665" s="1205"/>
      <c r="T665" s="1205"/>
      <c r="U665" s="1205"/>
      <c r="V665" s="1205"/>
      <c r="W665" s="1205"/>
      <c r="X665" s="1205"/>
      <c r="Y665" s="1205"/>
      <c r="Z665" s="1205"/>
    </row>
    <row r="666" spans="1:26">
      <c r="A666" s="1205"/>
      <c r="B666" s="1205"/>
      <c r="C666" s="1205"/>
      <c r="D666" s="1205"/>
      <c r="E666" s="1205"/>
      <c r="F666" s="1205"/>
      <c r="G666" s="1205"/>
      <c r="H666" s="1205"/>
      <c r="I666" s="1205"/>
      <c r="J666" s="1205"/>
      <c r="K666" s="1205"/>
      <c r="L666" s="1205"/>
      <c r="M666" s="1205"/>
      <c r="N666" s="1205"/>
      <c r="O666" s="1205"/>
      <c r="P666" s="1205"/>
      <c r="Q666" s="1205"/>
      <c r="R666" s="1205"/>
      <c r="S666" s="1205"/>
      <c r="T666" s="1205"/>
      <c r="U666" s="1205"/>
      <c r="V666" s="1205"/>
      <c r="W666" s="1205"/>
      <c r="X666" s="1205"/>
      <c r="Y666" s="1205"/>
      <c r="Z666" s="1205"/>
    </row>
    <row r="667" spans="1:26">
      <c r="A667" s="1205"/>
      <c r="B667" s="1205"/>
      <c r="C667" s="1205"/>
      <c r="D667" s="1205"/>
      <c r="E667" s="1205"/>
      <c r="F667" s="1205"/>
      <c r="G667" s="1205"/>
      <c r="H667" s="1205"/>
      <c r="I667" s="1205"/>
      <c r="J667" s="1205"/>
      <c r="K667" s="1205"/>
      <c r="L667" s="1205"/>
      <c r="M667" s="1205"/>
      <c r="N667" s="1205"/>
      <c r="O667" s="1205"/>
      <c r="P667" s="1205"/>
      <c r="Q667" s="1205"/>
      <c r="R667" s="1205"/>
      <c r="S667" s="1205"/>
      <c r="T667" s="1205"/>
      <c r="U667" s="1205"/>
      <c r="V667" s="1205"/>
      <c r="W667" s="1205"/>
      <c r="X667" s="1205"/>
      <c r="Y667" s="1205"/>
      <c r="Z667" s="1205"/>
    </row>
    <row r="668" spans="1:26">
      <c r="A668" s="1205"/>
      <c r="B668" s="1205"/>
      <c r="C668" s="1205"/>
      <c r="D668" s="1205"/>
      <c r="E668" s="1205"/>
      <c r="F668" s="1205"/>
      <c r="G668" s="1205"/>
      <c r="H668" s="1205"/>
      <c r="I668" s="1205"/>
      <c r="J668" s="1205"/>
      <c r="K668" s="1205"/>
      <c r="L668" s="1205"/>
      <c r="M668" s="1205"/>
      <c r="N668" s="1205"/>
      <c r="O668" s="1205"/>
      <c r="P668" s="1205"/>
      <c r="Q668" s="1205"/>
      <c r="R668" s="1205"/>
      <c r="S668" s="1205"/>
      <c r="T668" s="1205"/>
      <c r="U668" s="1205"/>
      <c r="V668" s="1205"/>
      <c r="W668" s="1205"/>
      <c r="X668" s="1205"/>
      <c r="Y668" s="1205"/>
      <c r="Z668" s="1205"/>
    </row>
    <row r="669" spans="1:26">
      <c r="A669" s="1205"/>
      <c r="B669" s="1205"/>
      <c r="C669" s="1205"/>
      <c r="D669" s="1205"/>
      <c r="E669" s="1205"/>
      <c r="F669" s="1205"/>
      <c r="G669" s="1205"/>
      <c r="H669" s="1205"/>
      <c r="I669" s="1205"/>
      <c r="J669" s="1205"/>
      <c r="K669" s="1205"/>
      <c r="L669" s="1205"/>
      <c r="M669" s="1205"/>
      <c r="N669" s="1205"/>
      <c r="O669" s="1205"/>
      <c r="P669" s="1205"/>
      <c r="Q669" s="1205"/>
      <c r="R669" s="1205"/>
      <c r="S669" s="1205"/>
      <c r="T669" s="1205"/>
      <c r="U669" s="1205"/>
      <c r="V669" s="1205"/>
      <c r="W669" s="1205"/>
      <c r="X669" s="1205"/>
      <c r="Y669" s="1205"/>
      <c r="Z669" s="1205"/>
    </row>
    <row r="670" spans="1:26">
      <c r="A670" s="1205"/>
      <c r="B670" s="1205"/>
      <c r="C670" s="1205"/>
      <c r="D670" s="1205"/>
      <c r="E670" s="1205"/>
      <c r="F670" s="1205"/>
      <c r="G670" s="1205"/>
      <c r="H670" s="1205"/>
      <c r="I670" s="1205"/>
      <c r="J670" s="1205"/>
      <c r="K670" s="1205"/>
      <c r="L670" s="1205"/>
      <c r="M670" s="1205"/>
      <c r="N670" s="1205"/>
      <c r="O670" s="1205"/>
      <c r="P670" s="1205"/>
      <c r="Q670" s="1205"/>
      <c r="R670" s="1205"/>
      <c r="S670" s="1205"/>
      <c r="T670" s="1205"/>
      <c r="U670" s="1205"/>
      <c r="V670" s="1205"/>
      <c r="W670" s="1205"/>
      <c r="X670" s="1205"/>
      <c r="Y670" s="1205"/>
      <c r="Z670" s="1205"/>
    </row>
    <row r="671" spans="1:26">
      <c r="A671" s="1205"/>
      <c r="B671" s="1205"/>
      <c r="C671" s="1205"/>
      <c r="D671" s="1205"/>
      <c r="E671" s="1205"/>
      <c r="F671" s="1205"/>
      <c r="G671" s="1205"/>
      <c r="H671" s="1205"/>
      <c r="I671" s="1205"/>
      <c r="J671" s="1205"/>
      <c r="K671" s="1205"/>
      <c r="L671" s="1205"/>
      <c r="M671" s="1205"/>
      <c r="N671" s="1205"/>
      <c r="O671" s="1205"/>
      <c r="P671" s="1205"/>
      <c r="Q671" s="1205"/>
      <c r="R671" s="1205"/>
      <c r="S671" s="1205"/>
      <c r="T671" s="1205"/>
      <c r="U671" s="1205"/>
      <c r="V671" s="1205"/>
      <c r="W671" s="1205"/>
      <c r="X671" s="1205"/>
      <c r="Y671" s="1205"/>
      <c r="Z671" s="1205"/>
    </row>
    <row r="672" spans="1:26">
      <c r="A672" s="1205"/>
      <c r="B672" s="1205"/>
      <c r="C672" s="1205"/>
      <c r="D672" s="1205"/>
      <c r="E672" s="1205"/>
      <c r="F672" s="1205"/>
      <c r="G672" s="1205"/>
      <c r="H672" s="1205"/>
      <c r="I672" s="1205"/>
      <c r="J672" s="1205"/>
      <c r="K672" s="1205"/>
      <c r="L672" s="1205"/>
      <c r="M672" s="1205"/>
      <c r="N672" s="1205"/>
      <c r="O672" s="1205"/>
      <c r="P672" s="1205"/>
      <c r="Q672" s="1205"/>
      <c r="R672" s="1205"/>
      <c r="S672" s="1205"/>
      <c r="T672" s="1205"/>
      <c r="U672" s="1205"/>
      <c r="V672" s="1205"/>
      <c r="W672" s="1205"/>
      <c r="X672" s="1205"/>
      <c r="Y672" s="1205"/>
      <c r="Z672" s="1205"/>
    </row>
    <row r="673" spans="1:26">
      <c r="A673" s="1205"/>
      <c r="B673" s="1205"/>
      <c r="C673" s="1205"/>
      <c r="D673" s="1205"/>
      <c r="E673" s="1205"/>
      <c r="F673" s="1205"/>
      <c r="G673" s="1205"/>
      <c r="H673" s="1205"/>
      <c r="I673" s="1205"/>
      <c r="J673" s="1205"/>
      <c r="K673" s="1205"/>
      <c r="L673" s="1205"/>
      <c r="M673" s="1205"/>
      <c r="N673" s="1205"/>
      <c r="O673" s="1205"/>
      <c r="P673" s="1205"/>
      <c r="Q673" s="1205"/>
      <c r="R673" s="1205"/>
      <c r="S673" s="1205"/>
      <c r="T673" s="1205"/>
      <c r="U673" s="1205"/>
      <c r="V673" s="1205"/>
      <c r="W673" s="1205"/>
      <c r="X673" s="1205"/>
      <c r="Y673" s="1205"/>
      <c r="Z673" s="1205"/>
    </row>
    <row r="674" spans="1:26">
      <c r="A674" s="1205"/>
      <c r="B674" s="1205"/>
      <c r="C674" s="1205"/>
      <c r="D674" s="1205"/>
      <c r="E674" s="1205"/>
      <c r="F674" s="1205"/>
      <c r="G674" s="1205"/>
      <c r="H674" s="1205"/>
      <c r="I674" s="1205"/>
      <c r="J674" s="1205"/>
      <c r="K674" s="1205"/>
      <c r="L674" s="1205"/>
      <c r="M674" s="1205"/>
      <c r="N674" s="1205"/>
      <c r="O674" s="1205"/>
      <c r="P674" s="1205"/>
      <c r="Q674" s="1205"/>
      <c r="R674" s="1205"/>
      <c r="S674" s="1205"/>
      <c r="T674" s="1205"/>
      <c r="U674" s="1205"/>
      <c r="V674" s="1205"/>
      <c r="W674" s="1205"/>
      <c r="X674" s="1205"/>
      <c r="Y674" s="1205"/>
      <c r="Z674" s="1205"/>
    </row>
    <row r="675" spans="1:26">
      <c r="A675" s="1205"/>
      <c r="B675" s="1205"/>
      <c r="C675" s="1205"/>
      <c r="D675" s="1205"/>
      <c r="E675" s="1205"/>
      <c r="F675" s="1205"/>
      <c r="G675" s="1205"/>
      <c r="H675" s="1205"/>
      <c r="I675" s="1205"/>
      <c r="J675" s="1205"/>
      <c r="K675" s="1205"/>
      <c r="L675" s="1205"/>
      <c r="M675" s="1205"/>
      <c r="N675" s="1205"/>
      <c r="O675" s="1205"/>
      <c r="P675" s="1205"/>
      <c r="Q675" s="1205"/>
      <c r="R675" s="1205"/>
      <c r="S675" s="1205"/>
      <c r="T675" s="1205"/>
      <c r="U675" s="1205"/>
      <c r="V675" s="1205"/>
      <c r="W675" s="1205"/>
      <c r="X675" s="1205"/>
      <c r="Y675" s="1205"/>
      <c r="Z675" s="1205"/>
    </row>
    <row r="676" spans="1:26">
      <c r="A676" s="1205"/>
      <c r="B676" s="1205"/>
      <c r="C676" s="1205"/>
      <c r="D676" s="1205"/>
      <c r="E676" s="1205"/>
      <c r="F676" s="1205"/>
      <c r="G676" s="1205"/>
      <c r="H676" s="1205"/>
      <c r="I676" s="1205"/>
      <c r="J676" s="1205"/>
      <c r="K676" s="1205"/>
      <c r="L676" s="1205"/>
      <c r="M676" s="1205"/>
      <c r="N676" s="1205"/>
      <c r="O676" s="1205"/>
      <c r="P676" s="1205"/>
      <c r="Q676" s="1205"/>
      <c r="R676" s="1205"/>
      <c r="S676" s="1205"/>
      <c r="T676" s="1205"/>
      <c r="U676" s="1205"/>
      <c r="V676" s="1205"/>
      <c r="W676" s="1205"/>
      <c r="X676" s="1205"/>
      <c r="Y676" s="1205"/>
      <c r="Z676" s="1205"/>
    </row>
    <row r="677" spans="1:26">
      <c r="A677" s="1205"/>
      <c r="B677" s="1205"/>
      <c r="C677" s="1205"/>
      <c r="D677" s="1205"/>
      <c r="E677" s="1205"/>
      <c r="F677" s="1205"/>
      <c r="G677" s="1205"/>
      <c r="H677" s="1205"/>
      <c r="I677" s="1205"/>
      <c r="J677" s="1205"/>
      <c r="K677" s="1205"/>
      <c r="L677" s="1205"/>
      <c r="M677" s="1205"/>
      <c r="N677" s="1205"/>
      <c r="O677" s="1205"/>
      <c r="P677" s="1205"/>
      <c r="Q677" s="1205"/>
      <c r="R677" s="1205"/>
      <c r="S677" s="1205"/>
      <c r="T677" s="1205"/>
      <c r="U677" s="1205"/>
      <c r="V677" s="1205"/>
      <c r="W677" s="1205"/>
      <c r="X677" s="1205"/>
      <c r="Y677" s="1205"/>
      <c r="Z677" s="1205"/>
    </row>
    <row r="678" spans="1:26">
      <c r="A678" s="1205"/>
      <c r="B678" s="1205"/>
      <c r="C678" s="1205"/>
      <c r="D678" s="1205"/>
      <c r="E678" s="1205"/>
      <c r="F678" s="1205"/>
      <c r="G678" s="1205"/>
      <c r="H678" s="1205"/>
      <c r="I678" s="1205"/>
      <c r="J678" s="1205"/>
      <c r="K678" s="1205"/>
      <c r="L678" s="1205"/>
      <c r="M678" s="1205"/>
      <c r="N678" s="1205"/>
      <c r="O678" s="1205"/>
      <c r="P678" s="1205"/>
      <c r="Q678" s="1205"/>
      <c r="R678" s="1205"/>
      <c r="S678" s="1205"/>
      <c r="T678" s="1205"/>
      <c r="U678" s="1205"/>
      <c r="V678" s="1205"/>
      <c r="W678" s="1205"/>
      <c r="X678" s="1205"/>
      <c r="Y678" s="1205"/>
      <c r="Z678" s="1205"/>
    </row>
    <row r="679" spans="1:26">
      <c r="A679" s="1205"/>
      <c r="B679" s="1205"/>
      <c r="C679" s="1205"/>
      <c r="D679" s="1205"/>
      <c r="E679" s="1205"/>
      <c r="F679" s="1205"/>
      <c r="G679" s="1205"/>
      <c r="H679" s="1205"/>
      <c r="I679" s="1205"/>
      <c r="J679" s="1205"/>
      <c r="K679" s="1205"/>
      <c r="L679" s="1205"/>
      <c r="M679" s="1205"/>
      <c r="N679" s="1205"/>
      <c r="O679" s="1205"/>
      <c r="P679" s="1205"/>
      <c r="Q679" s="1205"/>
      <c r="R679" s="1205"/>
      <c r="S679" s="1205"/>
      <c r="T679" s="1205"/>
      <c r="U679" s="1205"/>
      <c r="V679" s="1205"/>
      <c r="W679" s="1205"/>
      <c r="X679" s="1205"/>
      <c r="Y679" s="1205"/>
      <c r="Z679" s="1205"/>
    </row>
    <row r="680" spans="1:26">
      <c r="A680" s="1205"/>
      <c r="B680" s="1205"/>
      <c r="C680" s="1205"/>
      <c r="D680" s="1205"/>
      <c r="E680" s="1205"/>
      <c r="F680" s="1205"/>
      <c r="G680" s="1205"/>
      <c r="H680" s="1205"/>
      <c r="I680" s="1205"/>
      <c r="J680" s="1205"/>
      <c r="K680" s="1205"/>
      <c r="L680" s="1205"/>
      <c r="M680" s="1205"/>
      <c r="N680" s="1205"/>
      <c r="O680" s="1205"/>
      <c r="P680" s="1205"/>
      <c r="Q680" s="1205"/>
      <c r="R680" s="1205"/>
      <c r="S680" s="1205"/>
      <c r="T680" s="1205"/>
      <c r="U680" s="1205"/>
      <c r="V680" s="1205"/>
      <c r="W680" s="1205"/>
      <c r="X680" s="1205"/>
      <c r="Y680" s="1205"/>
      <c r="Z680" s="1205"/>
    </row>
    <row r="681" spans="1:26">
      <c r="A681" s="1205"/>
      <c r="B681" s="1205"/>
      <c r="C681" s="1205"/>
      <c r="D681" s="1205"/>
      <c r="E681" s="1205"/>
      <c r="F681" s="1205"/>
      <c r="G681" s="1205"/>
      <c r="H681" s="1205"/>
      <c r="I681" s="1205"/>
      <c r="J681" s="1205"/>
      <c r="K681" s="1205"/>
      <c r="L681" s="1205"/>
      <c r="M681" s="1205"/>
      <c r="N681" s="1205"/>
      <c r="O681" s="1205"/>
      <c r="P681" s="1205"/>
      <c r="Q681" s="1205"/>
      <c r="R681" s="1205"/>
      <c r="S681" s="1205"/>
      <c r="T681" s="1205"/>
      <c r="U681" s="1205"/>
      <c r="V681" s="1205"/>
      <c r="W681" s="1205"/>
      <c r="X681" s="1205"/>
      <c r="Y681" s="1205"/>
      <c r="Z681" s="1205"/>
    </row>
    <row r="682" spans="1:26">
      <c r="A682" s="1205"/>
      <c r="B682" s="1205"/>
      <c r="C682" s="1205"/>
      <c r="D682" s="1205"/>
      <c r="E682" s="1205"/>
      <c r="F682" s="1205"/>
      <c r="G682" s="1205"/>
      <c r="H682" s="1205"/>
      <c r="I682" s="1205"/>
      <c r="J682" s="1205"/>
      <c r="K682" s="1205"/>
      <c r="L682" s="1205"/>
      <c r="M682" s="1205"/>
      <c r="N682" s="1205"/>
      <c r="O682" s="1205"/>
      <c r="P682" s="1205"/>
      <c r="Q682" s="1205"/>
      <c r="R682" s="1205"/>
      <c r="S682" s="1205"/>
      <c r="T682" s="1205"/>
      <c r="U682" s="1205"/>
      <c r="V682" s="1205"/>
      <c r="W682" s="1205"/>
      <c r="X682" s="1205"/>
      <c r="Y682" s="1205"/>
      <c r="Z682" s="1205"/>
    </row>
    <row r="683" spans="1:26">
      <c r="A683" s="1205"/>
      <c r="B683" s="1205"/>
      <c r="C683" s="1205"/>
      <c r="D683" s="1205"/>
      <c r="E683" s="1205"/>
      <c r="F683" s="1205"/>
      <c r="G683" s="1205"/>
      <c r="H683" s="1205"/>
      <c r="I683" s="1205"/>
      <c r="J683" s="1205"/>
      <c r="K683" s="1205"/>
      <c r="L683" s="1205"/>
      <c r="M683" s="1205"/>
      <c r="N683" s="1205"/>
      <c r="O683" s="1205"/>
      <c r="P683" s="1205"/>
      <c r="Q683" s="1205"/>
      <c r="R683" s="1205"/>
      <c r="S683" s="1205"/>
      <c r="T683" s="1205"/>
      <c r="U683" s="1205"/>
      <c r="V683" s="1205"/>
      <c r="W683" s="1205"/>
      <c r="X683" s="1205"/>
      <c r="Y683" s="1205"/>
      <c r="Z683" s="1205"/>
    </row>
    <row r="684" spans="1:26">
      <c r="A684" s="1205"/>
      <c r="B684" s="1205"/>
      <c r="C684" s="1205"/>
      <c r="D684" s="1205"/>
      <c r="E684" s="1205"/>
      <c r="F684" s="1205"/>
      <c r="G684" s="1205"/>
      <c r="H684" s="1205"/>
      <c r="I684" s="1205"/>
      <c r="J684" s="1205"/>
      <c r="K684" s="1205"/>
      <c r="L684" s="1205"/>
      <c r="M684" s="1205"/>
      <c r="N684" s="1205"/>
      <c r="O684" s="1205"/>
      <c r="P684" s="1205"/>
      <c r="Q684" s="1205"/>
      <c r="R684" s="1205"/>
      <c r="S684" s="1205"/>
      <c r="T684" s="1205"/>
      <c r="U684" s="1205"/>
      <c r="V684" s="1205"/>
      <c r="W684" s="1205"/>
      <c r="X684" s="1205"/>
      <c r="Y684" s="1205"/>
      <c r="Z684" s="1205"/>
    </row>
    <row r="685" spans="1:26">
      <c r="A685" s="1205"/>
      <c r="B685" s="1205"/>
      <c r="C685" s="1205"/>
      <c r="D685" s="1205"/>
      <c r="E685" s="1205"/>
      <c r="F685" s="1205"/>
      <c r="G685" s="1205"/>
      <c r="H685" s="1205"/>
      <c r="I685" s="1205"/>
      <c r="J685" s="1205"/>
      <c r="K685" s="1205"/>
      <c r="L685" s="1205"/>
      <c r="M685" s="1205"/>
      <c r="N685" s="1205"/>
      <c r="O685" s="1205"/>
      <c r="P685" s="1205"/>
      <c r="Q685" s="1205"/>
      <c r="R685" s="1205"/>
      <c r="S685" s="1205"/>
      <c r="T685" s="1205"/>
      <c r="U685" s="1205"/>
      <c r="V685" s="1205"/>
      <c r="W685" s="1205"/>
      <c r="X685" s="1205"/>
      <c r="Y685" s="1205"/>
      <c r="Z685" s="1205"/>
    </row>
    <row r="686" spans="1:26">
      <c r="A686" s="1205"/>
      <c r="B686" s="1205"/>
      <c r="C686" s="1205"/>
      <c r="D686" s="1205"/>
      <c r="E686" s="1205"/>
      <c r="F686" s="1205"/>
      <c r="G686" s="1205"/>
      <c r="H686" s="1205"/>
      <c r="I686" s="1205"/>
      <c r="J686" s="1205"/>
      <c r="K686" s="1205"/>
      <c r="L686" s="1205"/>
      <c r="M686" s="1205"/>
      <c r="N686" s="1205"/>
      <c r="O686" s="1205"/>
      <c r="P686" s="1205"/>
      <c r="Q686" s="1205"/>
      <c r="R686" s="1205"/>
      <c r="S686" s="1205"/>
      <c r="T686" s="1205"/>
      <c r="U686" s="1205"/>
      <c r="V686" s="1205"/>
      <c r="W686" s="1205"/>
      <c r="X686" s="1205"/>
      <c r="Y686" s="1205"/>
      <c r="Z686" s="1205"/>
    </row>
    <row r="687" spans="1:26">
      <c r="A687" s="1205"/>
      <c r="B687" s="1205"/>
      <c r="C687" s="1205"/>
      <c r="D687" s="1205"/>
      <c r="E687" s="1205"/>
      <c r="F687" s="1205"/>
      <c r="G687" s="1205"/>
      <c r="H687" s="1205"/>
      <c r="I687" s="1205"/>
      <c r="J687" s="1205"/>
      <c r="K687" s="1205"/>
      <c r="L687" s="1205"/>
      <c r="M687" s="1205"/>
      <c r="N687" s="1205"/>
      <c r="O687" s="1205"/>
      <c r="P687" s="1205"/>
      <c r="Q687" s="1205"/>
      <c r="R687" s="1205"/>
      <c r="S687" s="1205"/>
      <c r="T687" s="1205"/>
      <c r="U687" s="1205"/>
      <c r="V687" s="1205"/>
      <c r="W687" s="1205"/>
      <c r="X687" s="1205"/>
      <c r="Y687" s="1205"/>
      <c r="Z687" s="1205"/>
    </row>
    <row r="688" spans="1:26">
      <c r="A688" s="1205"/>
      <c r="B688" s="1205"/>
      <c r="C688" s="1205"/>
      <c r="D688" s="1205"/>
      <c r="E688" s="1205"/>
      <c r="F688" s="1205"/>
      <c r="G688" s="1205"/>
      <c r="H688" s="1205"/>
      <c r="I688" s="1205"/>
      <c r="J688" s="1205"/>
      <c r="K688" s="1205"/>
      <c r="L688" s="1205"/>
      <c r="M688" s="1205"/>
      <c r="N688" s="1205"/>
      <c r="O688" s="1205"/>
      <c r="P688" s="1205"/>
      <c r="Q688" s="1205"/>
      <c r="R688" s="1205"/>
      <c r="S688" s="1205"/>
      <c r="T688" s="1205"/>
      <c r="U688" s="1205"/>
      <c r="V688" s="1205"/>
      <c r="W688" s="1205"/>
      <c r="X688" s="1205"/>
      <c r="Y688" s="1205"/>
      <c r="Z688" s="1205"/>
    </row>
    <row r="689" spans="1:26">
      <c r="A689" s="1205"/>
      <c r="B689" s="1205"/>
      <c r="C689" s="1205"/>
      <c r="D689" s="1205"/>
      <c r="E689" s="1205"/>
      <c r="F689" s="1205"/>
      <c r="G689" s="1205"/>
      <c r="H689" s="1205"/>
      <c r="I689" s="1205"/>
      <c r="J689" s="1205"/>
      <c r="K689" s="1205"/>
      <c r="L689" s="1205"/>
      <c r="M689" s="1205"/>
      <c r="N689" s="1205"/>
      <c r="O689" s="1205"/>
      <c r="P689" s="1205"/>
      <c r="Q689" s="1205"/>
      <c r="R689" s="1205"/>
      <c r="S689" s="1205"/>
      <c r="T689" s="1205"/>
      <c r="U689" s="1205"/>
      <c r="V689" s="1205"/>
      <c r="W689" s="1205"/>
      <c r="X689" s="1205"/>
      <c r="Y689" s="1205"/>
      <c r="Z689" s="1205"/>
    </row>
    <row r="690" spans="1:26">
      <c r="A690" s="1205"/>
      <c r="B690" s="1205"/>
      <c r="C690" s="1205"/>
      <c r="D690" s="1205"/>
      <c r="E690" s="1205"/>
      <c r="F690" s="1205"/>
      <c r="G690" s="1205"/>
      <c r="H690" s="1205"/>
      <c r="I690" s="1205"/>
      <c r="J690" s="1205"/>
      <c r="K690" s="1205"/>
      <c r="L690" s="1205"/>
      <c r="M690" s="1205"/>
      <c r="N690" s="1205"/>
      <c r="O690" s="1205"/>
      <c r="P690" s="1205"/>
      <c r="Q690" s="1205"/>
      <c r="R690" s="1205"/>
      <c r="S690" s="1205"/>
      <c r="T690" s="1205"/>
      <c r="U690" s="1205"/>
      <c r="V690" s="1205"/>
      <c r="W690" s="1205"/>
      <c r="X690" s="1205"/>
      <c r="Y690" s="1205"/>
      <c r="Z690" s="1205"/>
    </row>
    <row r="691" spans="1:26">
      <c r="A691" s="1205"/>
      <c r="B691" s="1205"/>
      <c r="C691" s="1205"/>
      <c r="D691" s="1205"/>
      <c r="E691" s="1205"/>
      <c r="F691" s="1205"/>
      <c r="G691" s="1205"/>
      <c r="H691" s="1205"/>
      <c r="I691" s="1205"/>
      <c r="J691" s="1205"/>
      <c r="K691" s="1205"/>
      <c r="L691" s="1205"/>
      <c r="M691" s="1205"/>
      <c r="N691" s="1205"/>
      <c r="O691" s="1205"/>
      <c r="P691" s="1205"/>
      <c r="Q691" s="1205"/>
      <c r="R691" s="1205"/>
      <c r="S691" s="1205"/>
      <c r="T691" s="1205"/>
      <c r="U691" s="1205"/>
      <c r="V691" s="1205"/>
      <c r="W691" s="1205"/>
      <c r="X691" s="1205"/>
      <c r="Y691" s="1205"/>
      <c r="Z691" s="1205"/>
    </row>
    <row r="692" spans="1:26">
      <c r="A692" s="1205"/>
      <c r="B692" s="1205"/>
      <c r="C692" s="1205"/>
      <c r="D692" s="1205"/>
      <c r="E692" s="1205"/>
      <c r="F692" s="1205"/>
      <c r="G692" s="1205"/>
      <c r="H692" s="1205"/>
      <c r="I692" s="1205"/>
      <c r="J692" s="1205"/>
      <c r="K692" s="1205"/>
      <c r="L692" s="1205"/>
      <c r="M692" s="1205"/>
      <c r="N692" s="1205"/>
      <c r="O692" s="1205"/>
      <c r="P692" s="1205"/>
      <c r="Q692" s="1205"/>
      <c r="R692" s="1205"/>
      <c r="S692" s="1205"/>
      <c r="T692" s="1205"/>
      <c r="U692" s="1205"/>
      <c r="V692" s="1205"/>
      <c r="W692" s="1205"/>
      <c r="X692" s="1205"/>
      <c r="Y692" s="1205"/>
      <c r="Z692" s="1205"/>
    </row>
    <row r="693" spans="1:26">
      <c r="A693" s="1205"/>
      <c r="B693" s="1205"/>
      <c r="C693" s="1205"/>
      <c r="D693" s="1205"/>
      <c r="E693" s="1205"/>
      <c r="F693" s="1205"/>
      <c r="G693" s="1205"/>
      <c r="H693" s="1205"/>
      <c r="I693" s="1205"/>
      <c r="J693" s="1205"/>
      <c r="K693" s="1205"/>
      <c r="L693" s="1205"/>
      <c r="M693" s="1205"/>
      <c r="N693" s="1205"/>
      <c r="O693" s="1205"/>
      <c r="P693" s="1205"/>
      <c r="Q693" s="1205"/>
      <c r="R693" s="1205"/>
      <c r="S693" s="1205"/>
      <c r="T693" s="1205"/>
      <c r="U693" s="1205"/>
      <c r="V693" s="1205"/>
      <c r="W693" s="1205"/>
      <c r="X693" s="1205"/>
      <c r="Y693" s="1205"/>
      <c r="Z693" s="1205"/>
    </row>
    <row r="694" spans="1:26">
      <c r="A694" s="1205"/>
      <c r="B694" s="1205"/>
      <c r="C694" s="1205"/>
      <c r="D694" s="1205"/>
      <c r="E694" s="1205"/>
      <c r="F694" s="1205"/>
      <c r="G694" s="1205"/>
      <c r="H694" s="1205"/>
      <c r="I694" s="1205"/>
      <c r="J694" s="1205"/>
      <c r="K694" s="1205"/>
      <c r="L694" s="1205"/>
      <c r="M694" s="1205"/>
      <c r="N694" s="1205"/>
      <c r="O694" s="1205"/>
      <c r="P694" s="1205"/>
      <c r="Q694" s="1205"/>
      <c r="R694" s="1205"/>
      <c r="S694" s="1205"/>
      <c r="T694" s="1205"/>
      <c r="U694" s="1205"/>
      <c r="V694" s="1205"/>
      <c r="W694" s="1205"/>
      <c r="X694" s="1205"/>
      <c r="Y694" s="1205"/>
      <c r="Z694" s="1205"/>
    </row>
    <row r="695" spans="1:26">
      <c r="A695" s="1205"/>
      <c r="B695" s="1205"/>
      <c r="C695" s="1205"/>
      <c r="D695" s="1205"/>
      <c r="E695" s="1205"/>
      <c r="F695" s="1205"/>
      <c r="G695" s="1205"/>
      <c r="H695" s="1205"/>
      <c r="I695" s="1205"/>
      <c r="J695" s="1205"/>
      <c r="K695" s="1205"/>
      <c r="L695" s="1205"/>
      <c r="M695" s="1205"/>
      <c r="N695" s="1205"/>
      <c r="O695" s="1205"/>
      <c r="P695" s="1205"/>
      <c r="Q695" s="1205"/>
      <c r="R695" s="1205"/>
      <c r="S695" s="1205"/>
      <c r="T695" s="1205"/>
      <c r="U695" s="1205"/>
      <c r="V695" s="1205"/>
      <c r="W695" s="1205"/>
      <c r="X695" s="1205"/>
      <c r="Y695" s="1205"/>
      <c r="Z695" s="1205"/>
    </row>
    <row r="696" spans="1:26">
      <c r="A696" s="1205"/>
      <c r="B696" s="1205"/>
      <c r="C696" s="1205"/>
      <c r="D696" s="1205"/>
      <c r="E696" s="1205"/>
      <c r="F696" s="1205"/>
      <c r="G696" s="1205"/>
      <c r="H696" s="1205"/>
      <c r="I696" s="1205"/>
      <c r="J696" s="1205"/>
      <c r="K696" s="1205"/>
      <c r="L696" s="1205"/>
      <c r="M696" s="1205"/>
      <c r="N696" s="1205"/>
      <c r="O696" s="1205"/>
      <c r="P696" s="1205"/>
      <c r="Q696" s="1205"/>
      <c r="R696" s="1205"/>
      <c r="S696" s="1205"/>
      <c r="T696" s="1205"/>
      <c r="U696" s="1205"/>
      <c r="V696" s="1205"/>
      <c r="W696" s="1205"/>
      <c r="X696" s="1205"/>
      <c r="Y696" s="1205"/>
      <c r="Z696" s="1205"/>
    </row>
    <row r="697" spans="1:26">
      <c r="A697" s="1205"/>
      <c r="B697" s="1205"/>
      <c r="C697" s="1205"/>
      <c r="D697" s="1205"/>
      <c r="E697" s="1205"/>
      <c r="F697" s="1205"/>
      <c r="G697" s="1205"/>
      <c r="H697" s="1205"/>
      <c r="I697" s="1205"/>
      <c r="J697" s="1205"/>
      <c r="K697" s="1205"/>
      <c r="L697" s="1205"/>
      <c r="M697" s="1205"/>
      <c r="N697" s="1205"/>
      <c r="O697" s="1205"/>
      <c r="P697" s="1205"/>
      <c r="Q697" s="1205"/>
      <c r="R697" s="1205"/>
      <c r="S697" s="1205"/>
      <c r="T697" s="1205"/>
      <c r="U697" s="1205"/>
      <c r="V697" s="1205"/>
      <c r="W697" s="1205"/>
      <c r="X697" s="1205"/>
      <c r="Y697" s="1205"/>
      <c r="Z697" s="1205"/>
    </row>
    <row r="698" spans="1:26">
      <c r="A698" s="1205"/>
      <c r="B698" s="1205"/>
      <c r="C698" s="1205"/>
      <c r="D698" s="1205"/>
      <c r="E698" s="1205"/>
      <c r="F698" s="1205"/>
      <c r="G698" s="1205"/>
      <c r="H698" s="1205"/>
      <c r="I698" s="1205"/>
      <c r="J698" s="1205"/>
      <c r="K698" s="1205"/>
      <c r="L698" s="1205"/>
      <c r="M698" s="1205"/>
      <c r="N698" s="1205"/>
      <c r="O698" s="1205"/>
      <c r="P698" s="1205"/>
      <c r="Q698" s="1205"/>
      <c r="R698" s="1205"/>
      <c r="S698" s="1205"/>
      <c r="T698" s="1205"/>
      <c r="U698" s="1205"/>
      <c r="V698" s="1205"/>
      <c r="W698" s="1205"/>
      <c r="X698" s="1205"/>
      <c r="Y698" s="1205"/>
      <c r="Z698" s="1205"/>
    </row>
    <row r="699" spans="1:26">
      <c r="A699" s="1205"/>
      <c r="B699" s="1205"/>
      <c r="C699" s="1205"/>
      <c r="D699" s="1205"/>
      <c r="E699" s="1205"/>
      <c r="F699" s="1205"/>
      <c r="G699" s="1205"/>
      <c r="H699" s="1205"/>
      <c r="I699" s="1205"/>
      <c r="J699" s="1205"/>
      <c r="K699" s="1205"/>
      <c r="L699" s="1205"/>
      <c r="M699" s="1205"/>
      <c r="N699" s="1205"/>
      <c r="O699" s="1205"/>
      <c r="P699" s="1205"/>
      <c r="Q699" s="1205"/>
      <c r="R699" s="1205"/>
      <c r="S699" s="1205"/>
      <c r="T699" s="1205"/>
      <c r="U699" s="1205"/>
      <c r="V699" s="1205"/>
      <c r="W699" s="1205"/>
      <c r="X699" s="1205"/>
      <c r="Y699" s="1205"/>
      <c r="Z699" s="1205"/>
    </row>
    <row r="700" spans="1:26">
      <c r="A700" s="1205"/>
      <c r="B700" s="1205"/>
      <c r="C700" s="1205"/>
      <c r="D700" s="1205"/>
      <c r="E700" s="1205"/>
      <c r="F700" s="1205"/>
      <c r="G700" s="1205"/>
      <c r="H700" s="1205"/>
      <c r="I700" s="1205"/>
      <c r="J700" s="1205"/>
      <c r="K700" s="1205"/>
      <c r="L700" s="1205"/>
      <c r="M700" s="1205"/>
      <c r="N700" s="1205"/>
      <c r="O700" s="1205"/>
      <c r="P700" s="1205"/>
      <c r="Q700" s="1205"/>
      <c r="R700" s="1205"/>
      <c r="S700" s="1205"/>
      <c r="T700" s="1205"/>
      <c r="U700" s="1205"/>
      <c r="V700" s="1205"/>
      <c r="W700" s="1205"/>
      <c r="X700" s="1205"/>
      <c r="Y700" s="1205"/>
      <c r="Z700" s="1205"/>
    </row>
    <row r="701" spans="1:26">
      <c r="A701" s="1205"/>
      <c r="B701" s="1205"/>
      <c r="C701" s="1205"/>
      <c r="D701" s="1205"/>
      <c r="E701" s="1205"/>
      <c r="F701" s="1205"/>
      <c r="G701" s="1205"/>
      <c r="H701" s="1205"/>
      <c r="I701" s="1205"/>
      <c r="J701" s="1205"/>
      <c r="K701" s="1205"/>
      <c r="L701" s="1205"/>
      <c r="M701" s="1205"/>
      <c r="N701" s="1205"/>
      <c r="O701" s="1205"/>
      <c r="P701" s="1205"/>
      <c r="Q701" s="1205"/>
      <c r="R701" s="1205"/>
      <c r="S701" s="1205"/>
      <c r="T701" s="1205"/>
      <c r="U701" s="1205"/>
      <c r="V701" s="1205"/>
      <c r="W701" s="1205"/>
      <c r="X701" s="1205"/>
      <c r="Y701" s="1205"/>
      <c r="Z701" s="1205"/>
    </row>
    <row r="702" spans="1:26">
      <c r="A702" s="1205"/>
      <c r="B702" s="1205"/>
      <c r="C702" s="1205"/>
      <c r="D702" s="1205"/>
      <c r="E702" s="1205"/>
      <c r="F702" s="1205"/>
      <c r="G702" s="1205"/>
      <c r="H702" s="1205"/>
      <c r="I702" s="1205"/>
      <c r="J702" s="1205"/>
      <c r="K702" s="1205"/>
      <c r="L702" s="1205"/>
      <c r="M702" s="1205"/>
      <c r="N702" s="1205"/>
      <c r="O702" s="1205"/>
      <c r="P702" s="1205"/>
      <c r="Q702" s="1205"/>
      <c r="R702" s="1205"/>
      <c r="S702" s="1205"/>
      <c r="T702" s="1205"/>
      <c r="U702" s="1205"/>
      <c r="V702" s="1205"/>
      <c r="W702" s="1205"/>
      <c r="X702" s="1205"/>
      <c r="Y702" s="1205"/>
      <c r="Z702" s="1205"/>
    </row>
    <row r="703" spans="1:26">
      <c r="A703" s="1205"/>
      <c r="B703" s="1205"/>
      <c r="C703" s="1205"/>
      <c r="D703" s="1205"/>
      <c r="E703" s="1205"/>
      <c r="F703" s="1205"/>
      <c r="G703" s="1205"/>
      <c r="H703" s="1205"/>
      <c r="I703" s="1205"/>
      <c r="J703" s="1205"/>
      <c r="K703" s="1205"/>
      <c r="L703" s="1205"/>
      <c r="M703" s="1205"/>
      <c r="N703" s="1205"/>
      <c r="O703" s="1205"/>
      <c r="P703" s="1205"/>
      <c r="Q703" s="1205"/>
      <c r="R703" s="1205"/>
      <c r="S703" s="1205"/>
      <c r="T703" s="1205"/>
      <c r="U703" s="1205"/>
      <c r="V703" s="1205"/>
      <c r="W703" s="1205"/>
      <c r="X703" s="1205"/>
      <c r="Y703" s="1205"/>
      <c r="Z703" s="1205"/>
    </row>
    <row r="704" spans="1:26">
      <c r="A704" s="1205"/>
      <c r="B704" s="1205"/>
      <c r="C704" s="1205"/>
      <c r="D704" s="1205"/>
      <c r="E704" s="1205"/>
      <c r="F704" s="1205"/>
      <c r="G704" s="1205"/>
      <c r="H704" s="1205"/>
      <c r="I704" s="1205"/>
      <c r="J704" s="1205"/>
      <c r="K704" s="1205"/>
      <c r="L704" s="1205"/>
      <c r="M704" s="1205"/>
      <c r="N704" s="1205"/>
      <c r="O704" s="1205"/>
      <c r="P704" s="1205"/>
      <c r="Q704" s="1205"/>
      <c r="R704" s="1205"/>
      <c r="S704" s="1205"/>
      <c r="T704" s="1205"/>
      <c r="U704" s="1205"/>
      <c r="V704" s="1205"/>
      <c r="W704" s="1205"/>
      <c r="X704" s="1205"/>
      <c r="Y704" s="1205"/>
      <c r="Z704" s="1205"/>
    </row>
    <row r="705" spans="1:26">
      <c r="A705" s="1205"/>
      <c r="B705" s="1205"/>
      <c r="C705" s="1205"/>
      <c r="D705" s="1205"/>
      <c r="E705" s="1205"/>
      <c r="F705" s="1205"/>
      <c r="G705" s="1205"/>
      <c r="H705" s="1205"/>
      <c r="I705" s="1205"/>
      <c r="J705" s="1205"/>
      <c r="K705" s="1205"/>
      <c r="L705" s="1205"/>
      <c r="M705" s="1205"/>
      <c r="N705" s="1205"/>
      <c r="O705" s="1205"/>
      <c r="P705" s="1205"/>
      <c r="Q705" s="1205"/>
      <c r="R705" s="1205"/>
      <c r="S705" s="1205"/>
      <c r="T705" s="1205"/>
      <c r="U705" s="1205"/>
      <c r="V705" s="1205"/>
      <c r="W705" s="1205"/>
      <c r="X705" s="1205"/>
      <c r="Y705" s="1205"/>
      <c r="Z705" s="1205"/>
    </row>
    <row r="706" spans="1:26">
      <c r="A706" s="1205"/>
      <c r="B706" s="1205"/>
      <c r="C706" s="1205"/>
      <c r="D706" s="1205"/>
      <c r="E706" s="1205"/>
      <c r="F706" s="1205"/>
      <c r="G706" s="1205"/>
      <c r="H706" s="1205"/>
      <c r="I706" s="1205"/>
      <c r="J706" s="1205"/>
      <c r="K706" s="1205"/>
      <c r="L706" s="1205"/>
      <c r="M706" s="1205"/>
      <c r="N706" s="1205"/>
      <c r="O706" s="1205"/>
      <c r="P706" s="1205"/>
      <c r="Q706" s="1205"/>
      <c r="R706" s="1205"/>
      <c r="S706" s="1205"/>
      <c r="T706" s="1205"/>
      <c r="U706" s="1205"/>
      <c r="V706" s="1205"/>
      <c r="W706" s="1205"/>
      <c r="X706" s="1205"/>
      <c r="Y706" s="1205"/>
      <c r="Z706" s="1205"/>
    </row>
    <row r="707" spans="1:26">
      <c r="A707" s="1205"/>
      <c r="B707" s="1205"/>
      <c r="C707" s="1205"/>
      <c r="D707" s="1205"/>
      <c r="E707" s="1205"/>
      <c r="F707" s="1205"/>
      <c r="G707" s="1205"/>
      <c r="H707" s="1205"/>
      <c r="I707" s="1205"/>
      <c r="J707" s="1205"/>
      <c r="K707" s="1205"/>
      <c r="L707" s="1205"/>
      <c r="M707" s="1205"/>
      <c r="N707" s="1205"/>
      <c r="O707" s="1205"/>
      <c r="P707" s="1205"/>
      <c r="Q707" s="1205"/>
      <c r="R707" s="1205"/>
      <c r="S707" s="1205"/>
      <c r="T707" s="1205"/>
      <c r="U707" s="1205"/>
      <c r="V707" s="1205"/>
      <c r="W707" s="1205"/>
      <c r="X707" s="1205"/>
      <c r="Y707" s="1205"/>
      <c r="Z707" s="1205"/>
    </row>
    <row r="708" spans="1:26">
      <c r="A708" s="1205"/>
      <c r="B708" s="1205"/>
      <c r="C708" s="1205"/>
      <c r="D708" s="1205"/>
      <c r="E708" s="1205"/>
      <c r="F708" s="1205"/>
      <c r="G708" s="1205"/>
      <c r="H708" s="1205"/>
      <c r="I708" s="1205"/>
      <c r="J708" s="1205"/>
      <c r="K708" s="1205"/>
      <c r="L708" s="1205"/>
      <c r="M708" s="1205"/>
      <c r="N708" s="1205"/>
      <c r="O708" s="1205"/>
      <c r="P708" s="1205"/>
      <c r="Q708" s="1205"/>
      <c r="R708" s="1205"/>
      <c r="S708" s="1205"/>
      <c r="T708" s="1205"/>
      <c r="U708" s="1205"/>
      <c r="V708" s="1205"/>
      <c r="W708" s="1205"/>
      <c r="X708" s="1205"/>
      <c r="Y708" s="1205"/>
      <c r="Z708" s="1205"/>
    </row>
    <row r="709" spans="1:26">
      <c r="A709" s="1205"/>
      <c r="B709" s="1205"/>
      <c r="C709" s="1205"/>
      <c r="D709" s="1205"/>
      <c r="E709" s="1205"/>
      <c r="F709" s="1205"/>
      <c r="G709" s="1205"/>
      <c r="H709" s="1205"/>
      <c r="I709" s="1205"/>
      <c r="J709" s="1205"/>
      <c r="K709" s="1205"/>
      <c r="L709" s="1205"/>
      <c r="M709" s="1205"/>
      <c r="N709" s="1205"/>
      <c r="O709" s="1205"/>
      <c r="P709" s="1205"/>
      <c r="Q709" s="1205"/>
      <c r="R709" s="1205"/>
      <c r="S709" s="1205"/>
      <c r="T709" s="1205"/>
      <c r="U709" s="1205"/>
      <c r="V709" s="1205"/>
      <c r="W709" s="1205"/>
      <c r="X709" s="1205"/>
      <c r="Y709" s="1205"/>
      <c r="Z709" s="1205"/>
    </row>
    <row r="710" spans="1:26">
      <c r="A710" s="1205"/>
      <c r="B710" s="1205"/>
      <c r="C710" s="1205"/>
      <c r="D710" s="1205"/>
      <c r="E710" s="1205"/>
      <c r="F710" s="1205"/>
      <c r="G710" s="1205"/>
      <c r="H710" s="1205"/>
      <c r="I710" s="1205"/>
      <c r="J710" s="1205"/>
      <c r="K710" s="1205"/>
      <c r="L710" s="1205"/>
      <c r="M710" s="1205"/>
      <c r="N710" s="1205"/>
      <c r="O710" s="1205"/>
      <c r="P710" s="1205"/>
      <c r="Q710" s="1205"/>
      <c r="R710" s="1205"/>
      <c r="S710" s="1205"/>
      <c r="T710" s="1205"/>
      <c r="U710" s="1205"/>
      <c r="V710" s="1205"/>
      <c r="W710" s="1205"/>
      <c r="X710" s="1205"/>
      <c r="Y710" s="1205"/>
      <c r="Z710" s="1205"/>
    </row>
    <row r="711" spans="1:26">
      <c r="A711" s="1205"/>
      <c r="B711" s="1205"/>
      <c r="C711" s="1205"/>
      <c r="D711" s="1205"/>
      <c r="E711" s="1205"/>
      <c r="F711" s="1205"/>
      <c r="G711" s="1205"/>
      <c r="H711" s="1205"/>
      <c r="I711" s="1205"/>
      <c r="J711" s="1205"/>
      <c r="K711" s="1205"/>
      <c r="L711" s="1205"/>
      <c r="M711" s="1205"/>
      <c r="N711" s="1205"/>
      <c r="O711" s="1205"/>
      <c r="P711" s="1205"/>
      <c r="Q711" s="1205"/>
      <c r="R711" s="1205"/>
      <c r="S711" s="1205"/>
      <c r="T711" s="1205"/>
      <c r="U711" s="1205"/>
      <c r="V711" s="1205"/>
      <c r="W711" s="1205"/>
      <c r="X711" s="1205"/>
      <c r="Y711" s="1205"/>
      <c r="Z711" s="1205"/>
    </row>
    <row r="712" spans="1:26">
      <c r="A712" s="1205"/>
      <c r="B712" s="1205"/>
      <c r="C712" s="1205"/>
      <c r="D712" s="1205"/>
      <c r="E712" s="1205"/>
      <c r="F712" s="1205"/>
      <c r="G712" s="1205"/>
      <c r="H712" s="1205"/>
      <c r="I712" s="1205"/>
      <c r="J712" s="1205"/>
      <c r="K712" s="1205"/>
      <c r="L712" s="1205"/>
      <c r="M712" s="1205"/>
      <c r="N712" s="1205"/>
      <c r="O712" s="1205"/>
      <c r="P712" s="1205"/>
      <c r="Q712" s="1205"/>
      <c r="R712" s="1205"/>
      <c r="S712" s="1205"/>
      <c r="T712" s="1205"/>
      <c r="U712" s="1205"/>
      <c r="V712" s="1205"/>
      <c r="W712" s="1205"/>
      <c r="X712" s="1205"/>
      <c r="Y712" s="1205"/>
      <c r="Z712" s="1205"/>
    </row>
    <row r="713" spans="1:26">
      <c r="A713" s="1205"/>
      <c r="B713" s="1205"/>
      <c r="C713" s="1205"/>
      <c r="D713" s="1205"/>
      <c r="E713" s="1205"/>
      <c r="F713" s="1205"/>
      <c r="G713" s="1205"/>
      <c r="H713" s="1205"/>
      <c r="I713" s="1205"/>
      <c r="J713" s="1205"/>
      <c r="K713" s="1205"/>
      <c r="L713" s="1205"/>
      <c r="M713" s="1205"/>
      <c r="N713" s="1205"/>
      <c r="O713" s="1205"/>
      <c r="P713" s="1205"/>
      <c r="Q713" s="1205"/>
      <c r="R713" s="1205"/>
      <c r="S713" s="1205"/>
      <c r="T713" s="1205"/>
      <c r="U713" s="1205"/>
      <c r="V713" s="1205"/>
      <c r="W713" s="1205"/>
      <c r="X713" s="1205"/>
      <c r="Y713" s="1205"/>
      <c r="Z713" s="1205"/>
    </row>
    <row r="714" spans="1:26">
      <c r="A714" s="1205"/>
      <c r="B714" s="1205"/>
      <c r="C714" s="1205"/>
      <c r="D714" s="1205"/>
      <c r="E714" s="1205"/>
      <c r="F714" s="1205"/>
      <c r="G714" s="1205"/>
      <c r="H714" s="1205"/>
      <c r="I714" s="1205"/>
      <c r="J714" s="1205"/>
      <c r="K714" s="1205"/>
      <c r="L714" s="1205"/>
      <c r="M714" s="1205"/>
      <c r="N714" s="1205"/>
      <c r="O714" s="1205"/>
      <c r="P714" s="1205"/>
      <c r="Q714" s="1205"/>
      <c r="R714" s="1205"/>
      <c r="S714" s="1205"/>
      <c r="T714" s="1205"/>
      <c r="U714" s="1205"/>
      <c r="V714" s="1205"/>
      <c r="W714" s="1205"/>
      <c r="X714" s="1205"/>
      <c r="Y714" s="1205"/>
      <c r="Z714" s="1205"/>
    </row>
    <row r="715" spans="1:26">
      <c r="A715" s="1205"/>
      <c r="B715" s="1205"/>
      <c r="C715" s="1205"/>
      <c r="D715" s="1205"/>
      <c r="E715" s="1205"/>
      <c r="F715" s="1205"/>
      <c r="G715" s="1205"/>
      <c r="H715" s="1205"/>
      <c r="I715" s="1205"/>
      <c r="J715" s="1205"/>
      <c r="K715" s="1205"/>
      <c r="L715" s="1205"/>
      <c r="M715" s="1205"/>
      <c r="N715" s="1205"/>
      <c r="O715" s="1205"/>
      <c r="P715" s="1205"/>
      <c r="Q715" s="1205"/>
      <c r="R715" s="1205"/>
      <c r="S715" s="1205"/>
      <c r="T715" s="1205"/>
      <c r="U715" s="1205"/>
      <c r="V715" s="1205"/>
      <c r="W715" s="1205"/>
      <c r="X715" s="1205"/>
      <c r="Y715" s="1205"/>
      <c r="Z715" s="1205"/>
    </row>
    <row r="716" spans="1:26">
      <c r="A716" s="1205"/>
      <c r="B716" s="1205"/>
      <c r="C716" s="1205"/>
      <c r="D716" s="1205"/>
      <c r="E716" s="1205"/>
      <c r="F716" s="1205"/>
      <c r="G716" s="1205"/>
      <c r="H716" s="1205"/>
      <c r="I716" s="1205"/>
      <c r="J716" s="1205"/>
      <c r="K716" s="1205"/>
      <c r="L716" s="1205"/>
      <c r="M716" s="1205"/>
      <c r="N716" s="1205"/>
      <c r="O716" s="1205"/>
      <c r="P716" s="1205"/>
      <c r="Q716" s="1205"/>
      <c r="R716" s="1205"/>
      <c r="S716" s="1205"/>
      <c r="T716" s="1205"/>
      <c r="U716" s="1205"/>
      <c r="V716" s="1205"/>
      <c r="W716" s="1205"/>
      <c r="X716" s="1205"/>
      <c r="Y716" s="1205"/>
      <c r="Z716" s="1205"/>
    </row>
    <row r="717" spans="1:26">
      <c r="A717" s="1205"/>
      <c r="B717" s="1205"/>
      <c r="C717" s="1205"/>
      <c r="D717" s="1205"/>
      <c r="E717" s="1205"/>
      <c r="F717" s="1205"/>
      <c r="G717" s="1205"/>
      <c r="H717" s="1205"/>
      <c r="I717" s="1205"/>
      <c r="J717" s="1205"/>
      <c r="K717" s="1205"/>
      <c r="L717" s="1205"/>
      <c r="M717" s="1205"/>
      <c r="N717" s="1205"/>
      <c r="O717" s="1205"/>
      <c r="P717" s="1205"/>
      <c r="Q717" s="1205"/>
      <c r="R717" s="1205"/>
      <c r="S717" s="1205"/>
      <c r="T717" s="1205"/>
      <c r="U717" s="1205"/>
      <c r="V717" s="1205"/>
      <c r="W717" s="1205"/>
      <c r="X717" s="1205"/>
      <c r="Y717" s="1205"/>
      <c r="Z717" s="1205"/>
    </row>
    <row r="718" spans="1:26">
      <c r="A718" s="1205"/>
      <c r="B718" s="1205"/>
      <c r="C718" s="1205"/>
      <c r="D718" s="1205"/>
      <c r="E718" s="1205"/>
      <c r="F718" s="1205"/>
      <c r="G718" s="1205"/>
      <c r="H718" s="1205"/>
      <c r="I718" s="1205"/>
      <c r="J718" s="1205"/>
      <c r="K718" s="1205"/>
      <c r="L718" s="1205"/>
      <c r="M718" s="1205"/>
      <c r="N718" s="1205"/>
      <c r="O718" s="1205"/>
      <c r="P718" s="1205"/>
      <c r="Q718" s="1205"/>
      <c r="R718" s="1205"/>
      <c r="S718" s="1205"/>
      <c r="T718" s="1205"/>
      <c r="U718" s="1205"/>
      <c r="V718" s="1205"/>
      <c r="W718" s="1205"/>
      <c r="X718" s="1205"/>
      <c r="Y718" s="1205"/>
      <c r="Z718" s="1205"/>
    </row>
    <row r="719" spans="1:26">
      <c r="A719" s="1205"/>
      <c r="B719" s="1205"/>
      <c r="C719" s="1205"/>
      <c r="D719" s="1205"/>
      <c r="E719" s="1205"/>
      <c r="F719" s="1205"/>
      <c r="G719" s="1205"/>
      <c r="H719" s="1205"/>
      <c r="I719" s="1205"/>
      <c r="J719" s="1205"/>
      <c r="K719" s="1205"/>
      <c r="L719" s="1205"/>
      <c r="M719" s="1205"/>
      <c r="N719" s="1205"/>
      <c r="O719" s="1205"/>
      <c r="P719" s="1205"/>
      <c r="Q719" s="1205"/>
      <c r="R719" s="1205"/>
      <c r="S719" s="1205"/>
      <c r="T719" s="1205"/>
      <c r="U719" s="1205"/>
      <c r="V719" s="1205"/>
      <c r="W719" s="1205"/>
      <c r="X719" s="1205"/>
      <c r="Y719" s="1205"/>
      <c r="Z719" s="1205"/>
    </row>
    <row r="720" spans="1:26">
      <c r="A720" s="1205"/>
      <c r="B720" s="1205"/>
      <c r="C720" s="1205"/>
      <c r="D720" s="1205"/>
      <c r="E720" s="1205"/>
      <c r="F720" s="1205"/>
      <c r="G720" s="1205"/>
      <c r="H720" s="1205"/>
      <c r="I720" s="1205"/>
      <c r="J720" s="1205"/>
      <c r="K720" s="1205"/>
      <c r="L720" s="1205"/>
      <c r="M720" s="1205"/>
      <c r="N720" s="1205"/>
      <c r="O720" s="1205"/>
      <c r="P720" s="1205"/>
      <c r="Q720" s="1205"/>
      <c r="R720" s="1205"/>
      <c r="S720" s="1205"/>
      <c r="T720" s="1205"/>
      <c r="U720" s="1205"/>
      <c r="V720" s="1205"/>
      <c r="W720" s="1205"/>
      <c r="X720" s="1205"/>
      <c r="Y720" s="1205"/>
      <c r="Z720" s="1205"/>
    </row>
    <row r="721" spans="1:26">
      <c r="A721" s="1205"/>
      <c r="B721" s="1205"/>
      <c r="C721" s="1205"/>
      <c r="D721" s="1205"/>
      <c r="E721" s="1205"/>
      <c r="F721" s="1205"/>
      <c r="G721" s="1205"/>
      <c r="H721" s="1205"/>
      <c r="I721" s="1205"/>
      <c r="J721" s="1205"/>
      <c r="K721" s="1205"/>
      <c r="L721" s="1205"/>
      <c r="M721" s="1205"/>
      <c r="N721" s="1205"/>
      <c r="O721" s="1205"/>
      <c r="P721" s="1205"/>
      <c r="Q721" s="1205"/>
      <c r="R721" s="1205"/>
      <c r="S721" s="1205"/>
      <c r="T721" s="1205"/>
      <c r="U721" s="1205"/>
      <c r="V721" s="1205"/>
      <c r="W721" s="1205"/>
      <c r="X721" s="1205"/>
      <c r="Y721" s="1205"/>
      <c r="Z721" s="1205"/>
    </row>
    <row r="722" spans="1:26">
      <c r="A722" s="1205"/>
      <c r="B722" s="1205"/>
      <c r="C722" s="1205"/>
      <c r="D722" s="1205"/>
      <c r="E722" s="1205"/>
      <c r="F722" s="1205"/>
      <c r="G722" s="1205"/>
      <c r="H722" s="1205"/>
      <c r="I722" s="1205"/>
      <c r="J722" s="1205"/>
      <c r="K722" s="1205"/>
      <c r="L722" s="1205"/>
      <c r="M722" s="1205"/>
      <c r="N722" s="1205"/>
      <c r="O722" s="1205"/>
      <c r="P722" s="1205"/>
      <c r="Q722" s="1205"/>
      <c r="R722" s="1205"/>
      <c r="S722" s="1205"/>
      <c r="T722" s="1205"/>
      <c r="U722" s="1205"/>
      <c r="V722" s="1205"/>
      <c r="W722" s="1205"/>
      <c r="X722" s="1205"/>
      <c r="Y722" s="1205"/>
      <c r="Z722" s="1205"/>
    </row>
    <row r="723" spans="1:26">
      <c r="A723" s="1205"/>
      <c r="B723" s="1205"/>
      <c r="C723" s="1205"/>
      <c r="D723" s="1205"/>
      <c r="E723" s="1205"/>
      <c r="F723" s="1205"/>
      <c r="G723" s="1205"/>
      <c r="H723" s="1205"/>
      <c r="I723" s="1205"/>
      <c r="J723" s="1205"/>
      <c r="K723" s="1205"/>
      <c r="L723" s="1205"/>
      <c r="M723" s="1205"/>
      <c r="N723" s="1205"/>
      <c r="O723" s="1205"/>
      <c r="P723" s="1205"/>
      <c r="Q723" s="1205"/>
      <c r="R723" s="1205"/>
      <c r="S723" s="1205"/>
      <c r="T723" s="1205"/>
      <c r="U723" s="1205"/>
      <c r="V723" s="1205"/>
      <c r="W723" s="1205"/>
      <c r="X723" s="1205"/>
      <c r="Y723" s="1205"/>
      <c r="Z723" s="1205"/>
    </row>
    <row r="724" spans="1:26">
      <c r="A724" s="1205"/>
      <c r="B724" s="1205"/>
      <c r="C724" s="1205"/>
      <c r="D724" s="1205"/>
      <c r="E724" s="1205"/>
      <c r="F724" s="1205"/>
      <c r="G724" s="1205"/>
      <c r="H724" s="1205"/>
      <c r="I724" s="1205"/>
      <c r="J724" s="1205"/>
      <c r="K724" s="1205"/>
      <c r="L724" s="1205"/>
      <c r="M724" s="1205"/>
      <c r="N724" s="1205"/>
      <c r="O724" s="1205"/>
      <c r="P724" s="1205"/>
      <c r="Q724" s="1205"/>
      <c r="R724" s="1205"/>
      <c r="S724" s="1205"/>
      <c r="T724" s="1205"/>
      <c r="U724" s="1205"/>
      <c r="V724" s="1205"/>
      <c r="W724" s="1205"/>
      <c r="X724" s="1205"/>
      <c r="Y724" s="1205"/>
      <c r="Z724" s="1205"/>
    </row>
    <row r="725" spans="1:26">
      <c r="A725" s="1205"/>
      <c r="B725" s="1205"/>
      <c r="C725" s="1205"/>
      <c r="D725" s="1205"/>
      <c r="E725" s="1205"/>
      <c r="F725" s="1205"/>
      <c r="G725" s="1205"/>
      <c r="H725" s="1205"/>
      <c r="I725" s="1205"/>
      <c r="J725" s="1205"/>
      <c r="K725" s="1205"/>
      <c r="L725" s="1205"/>
      <c r="M725" s="1205"/>
      <c r="N725" s="1205"/>
      <c r="O725" s="1205"/>
      <c r="P725" s="1205"/>
      <c r="Q725" s="1205"/>
      <c r="R725" s="1205"/>
      <c r="S725" s="1205"/>
      <c r="T725" s="1205"/>
      <c r="U725" s="1205"/>
      <c r="V725" s="1205"/>
      <c r="W725" s="1205"/>
      <c r="X725" s="1205"/>
      <c r="Y725" s="1205"/>
      <c r="Z725" s="1205"/>
    </row>
    <row r="726" spans="1:26">
      <c r="A726" s="1205"/>
      <c r="B726" s="1205"/>
      <c r="C726" s="1205"/>
      <c r="D726" s="1205"/>
      <c r="E726" s="1205"/>
      <c r="F726" s="1205"/>
      <c r="G726" s="1205"/>
      <c r="H726" s="1205"/>
      <c r="I726" s="1205"/>
      <c r="J726" s="1205"/>
      <c r="K726" s="1205"/>
      <c r="L726" s="1205"/>
      <c r="M726" s="1205"/>
      <c r="N726" s="1205"/>
      <c r="O726" s="1205"/>
      <c r="P726" s="1205"/>
      <c r="Q726" s="1205"/>
      <c r="R726" s="1205"/>
      <c r="S726" s="1205"/>
      <c r="T726" s="1205"/>
      <c r="U726" s="1205"/>
      <c r="V726" s="1205"/>
      <c r="W726" s="1205"/>
      <c r="X726" s="1205"/>
      <c r="Y726" s="1205"/>
      <c r="Z726" s="1205"/>
    </row>
    <row r="727" spans="1:26">
      <c r="A727" s="1205"/>
      <c r="B727" s="1205"/>
      <c r="C727" s="1205"/>
      <c r="D727" s="1205"/>
      <c r="E727" s="1205"/>
      <c r="F727" s="1205"/>
      <c r="G727" s="1205"/>
      <c r="H727" s="1205"/>
      <c r="I727" s="1205"/>
      <c r="J727" s="1205"/>
      <c r="K727" s="1205"/>
      <c r="L727" s="1205"/>
      <c r="M727" s="1205"/>
      <c r="N727" s="1205"/>
      <c r="O727" s="1205"/>
      <c r="P727" s="1205"/>
      <c r="Q727" s="1205"/>
      <c r="R727" s="1205"/>
      <c r="S727" s="1205"/>
      <c r="T727" s="1205"/>
      <c r="U727" s="1205"/>
      <c r="V727" s="1205"/>
      <c r="W727" s="1205"/>
      <c r="X727" s="1205"/>
      <c r="Y727" s="1205"/>
      <c r="Z727" s="1205"/>
    </row>
    <row r="728" spans="1:26">
      <c r="A728" s="1205"/>
      <c r="B728" s="1205"/>
      <c r="C728" s="1205"/>
      <c r="D728" s="1205"/>
      <c r="E728" s="1205"/>
      <c r="F728" s="1205"/>
      <c r="G728" s="1205"/>
      <c r="H728" s="1205"/>
      <c r="I728" s="1205"/>
      <c r="J728" s="1205"/>
      <c r="K728" s="1205"/>
      <c r="L728" s="1205"/>
      <c r="M728" s="1205"/>
      <c r="N728" s="1205"/>
      <c r="O728" s="1205"/>
      <c r="P728" s="1205"/>
      <c r="Q728" s="1205"/>
      <c r="R728" s="1205"/>
      <c r="S728" s="1205"/>
      <c r="T728" s="1205"/>
      <c r="U728" s="1205"/>
      <c r="V728" s="1205"/>
      <c r="W728" s="1205"/>
      <c r="X728" s="1205"/>
      <c r="Y728" s="1205"/>
      <c r="Z728" s="1205"/>
    </row>
    <row r="729" spans="1:26">
      <c r="A729" s="1205"/>
      <c r="B729" s="1205"/>
      <c r="C729" s="1205"/>
      <c r="D729" s="1205"/>
      <c r="E729" s="1205"/>
      <c r="F729" s="1205"/>
      <c r="G729" s="1205"/>
      <c r="H729" s="1205"/>
      <c r="I729" s="1205"/>
      <c r="J729" s="1205"/>
      <c r="K729" s="1205"/>
      <c r="L729" s="1205"/>
      <c r="M729" s="1205"/>
      <c r="N729" s="1205"/>
      <c r="O729" s="1205"/>
      <c r="P729" s="1205"/>
      <c r="Q729" s="1205"/>
      <c r="R729" s="1205"/>
      <c r="S729" s="1205"/>
      <c r="T729" s="1205"/>
      <c r="U729" s="1205"/>
      <c r="V729" s="1205"/>
      <c r="W729" s="1205"/>
      <c r="X729" s="1205"/>
      <c r="Y729" s="1205"/>
      <c r="Z729" s="1205"/>
    </row>
    <row r="730" spans="1:26">
      <c r="A730" s="1205"/>
      <c r="B730" s="1205"/>
      <c r="C730" s="1205"/>
      <c r="D730" s="1205"/>
      <c r="E730" s="1205"/>
      <c r="F730" s="1205"/>
      <c r="G730" s="1205"/>
      <c r="H730" s="1205"/>
      <c r="I730" s="1205"/>
      <c r="J730" s="1205"/>
      <c r="K730" s="1205"/>
      <c r="L730" s="1205"/>
      <c r="M730" s="1205"/>
      <c r="N730" s="1205"/>
      <c r="O730" s="1205"/>
      <c r="P730" s="1205"/>
      <c r="Q730" s="1205"/>
      <c r="R730" s="1205"/>
      <c r="S730" s="1205"/>
      <c r="T730" s="1205"/>
      <c r="U730" s="1205"/>
      <c r="V730" s="1205"/>
      <c r="W730" s="1205"/>
      <c r="X730" s="1205"/>
      <c r="Y730" s="1205"/>
      <c r="Z730" s="1205"/>
    </row>
    <row r="731" spans="1:26">
      <c r="A731" s="1205"/>
      <c r="B731" s="1205"/>
      <c r="C731" s="1205"/>
      <c r="D731" s="1205"/>
      <c r="E731" s="1205"/>
      <c r="F731" s="1205"/>
      <c r="G731" s="1205"/>
      <c r="H731" s="1205"/>
      <c r="I731" s="1205"/>
      <c r="J731" s="1205"/>
      <c r="K731" s="1205"/>
      <c r="L731" s="1205"/>
      <c r="M731" s="1205"/>
      <c r="N731" s="1205"/>
      <c r="O731" s="1205"/>
      <c r="P731" s="1205"/>
      <c r="Q731" s="1205"/>
      <c r="R731" s="1205"/>
      <c r="S731" s="1205"/>
      <c r="T731" s="1205"/>
      <c r="U731" s="1205"/>
      <c r="V731" s="1205"/>
      <c r="W731" s="1205"/>
      <c r="X731" s="1205"/>
      <c r="Y731" s="1205"/>
      <c r="Z731" s="1205"/>
    </row>
    <row r="732" spans="1:26">
      <c r="A732" s="1205"/>
      <c r="B732" s="1205"/>
      <c r="C732" s="1205"/>
      <c r="D732" s="1205"/>
      <c r="E732" s="1205"/>
      <c r="F732" s="1205"/>
      <c r="G732" s="1205"/>
      <c r="H732" s="1205"/>
      <c r="I732" s="1205"/>
      <c r="J732" s="1205"/>
      <c r="K732" s="1205"/>
      <c r="L732" s="1205"/>
      <c r="M732" s="1205"/>
      <c r="N732" s="1205"/>
      <c r="O732" s="1205"/>
      <c r="P732" s="1205"/>
      <c r="Q732" s="1205"/>
      <c r="R732" s="1205"/>
      <c r="S732" s="1205"/>
      <c r="T732" s="1205"/>
      <c r="U732" s="1205"/>
      <c r="V732" s="1205"/>
      <c r="W732" s="1205"/>
      <c r="X732" s="1205"/>
      <c r="Y732" s="1205"/>
      <c r="Z732" s="1205"/>
    </row>
    <row r="733" spans="1:26">
      <c r="A733" s="1205"/>
      <c r="B733" s="1205"/>
      <c r="C733" s="1205"/>
      <c r="D733" s="1205"/>
      <c r="E733" s="1205"/>
      <c r="F733" s="1205"/>
      <c r="G733" s="1205"/>
      <c r="H733" s="1205"/>
      <c r="I733" s="1205"/>
      <c r="J733" s="1205"/>
      <c r="K733" s="1205"/>
      <c r="L733" s="1205"/>
      <c r="M733" s="1205"/>
      <c r="N733" s="1205"/>
      <c r="O733" s="1205"/>
      <c r="P733" s="1205"/>
      <c r="Q733" s="1205"/>
      <c r="R733" s="1205"/>
      <c r="S733" s="1205"/>
      <c r="T733" s="1205"/>
      <c r="U733" s="1205"/>
      <c r="V733" s="1205"/>
      <c r="W733" s="1205"/>
      <c r="X733" s="1205"/>
      <c r="Y733" s="1205"/>
      <c r="Z733" s="1205"/>
    </row>
    <row r="734" spans="1:26">
      <c r="A734" s="1205"/>
      <c r="B734" s="1205"/>
      <c r="C734" s="1205"/>
      <c r="D734" s="1205"/>
      <c r="E734" s="1205"/>
      <c r="F734" s="1205"/>
      <c r="G734" s="1205"/>
      <c r="H734" s="1205"/>
      <c r="I734" s="1205"/>
      <c r="J734" s="1205"/>
      <c r="K734" s="1205"/>
      <c r="L734" s="1205"/>
      <c r="M734" s="1205"/>
      <c r="N734" s="1205"/>
      <c r="O734" s="1205"/>
      <c r="P734" s="1205"/>
      <c r="Q734" s="1205"/>
      <c r="R734" s="1205"/>
      <c r="S734" s="1205"/>
      <c r="T734" s="1205"/>
      <c r="U734" s="1205"/>
      <c r="V734" s="1205"/>
      <c r="W734" s="1205"/>
      <c r="X734" s="1205"/>
      <c r="Y734" s="1205"/>
      <c r="Z734" s="1205"/>
    </row>
    <row r="735" spans="1:26">
      <c r="A735" s="1205"/>
      <c r="B735" s="1205"/>
      <c r="C735" s="1205"/>
      <c r="D735" s="1205"/>
      <c r="E735" s="1205"/>
      <c r="F735" s="1205"/>
      <c r="G735" s="1205"/>
      <c r="H735" s="1205"/>
      <c r="I735" s="1205"/>
      <c r="J735" s="1205"/>
      <c r="K735" s="1205"/>
      <c r="L735" s="1205"/>
      <c r="M735" s="1205"/>
      <c r="N735" s="1205"/>
      <c r="O735" s="1205"/>
      <c r="P735" s="1205"/>
      <c r="Q735" s="1205"/>
      <c r="R735" s="1205"/>
      <c r="S735" s="1205"/>
      <c r="T735" s="1205"/>
      <c r="U735" s="1205"/>
      <c r="V735" s="1205"/>
      <c r="W735" s="1205"/>
      <c r="X735" s="1205"/>
      <c r="Y735" s="1205"/>
      <c r="Z735" s="1205"/>
    </row>
    <row r="736" spans="1:26">
      <c r="A736" s="1205"/>
      <c r="B736" s="1205"/>
      <c r="C736" s="1205"/>
      <c r="D736" s="1205"/>
      <c r="E736" s="1205"/>
      <c r="F736" s="1205"/>
      <c r="G736" s="1205"/>
      <c r="H736" s="1205"/>
      <c r="I736" s="1205"/>
      <c r="J736" s="1205"/>
      <c r="K736" s="1205"/>
      <c r="L736" s="1205"/>
      <c r="M736" s="1205"/>
      <c r="N736" s="1205"/>
      <c r="O736" s="1205"/>
      <c r="P736" s="1205"/>
      <c r="Q736" s="1205"/>
      <c r="R736" s="1205"/>
      <c r="S736" s="1205"/>
      <c r="T736" s="1205"/>
      <c r="U736" s="1205"/>
      <c r="V736" s="1205"/>
      <c r="W736" s="1205"/>
      <c r="X736" s="1205"/>
      <c r="Y736" s="1205"/>
      <c r="Z736" s="1205"/>
    </row>
    <row r="737" spans="1:26">
      <c r="A737" s="1205"/>
      <c r="B737" s="1205"/>
      <c r="C737" s="1205"/>
      <c r="D737" s="1205"/>
      <c r="E737" s="1205"/>
      <c r="F737" s="1205"/>
      <c r="G737" s="1205"/>
      <c r="H737" s="1205"/>
      <c r="I737" s="1205"/>
      <c r="J737" s="1205"/>
      <c r="K737" s="1205"/>
      <c r="L737" s="1205"/>
      <c r="M737" s="1205"/>
      <c r="N737" s="1205"/>
      <c r="O737" s="1205"/>
      <c r="P737" s="1205"/>
      <c r="Q737" s="1205"/>
      <c r="R737" s="1205"/>
      <c r="S737" s="1205"/>
      <c r="T737" s="1205"/>
      <c r="U737" s="1205"/>
      <c r="V737" s="1205"/>
      <c r="W737" s="1205"/>
      <c r="X737" s="1205"/>
      <c r="Y737" s="1205"/>
      <c r="Z737" s="1205"/>
    </row>
    <row r="738" spans="1:26">
      <c r="A738" s="1205"/>
      <c r="B738" s="1205"/>
      <c r="C738" s="1205"/>
      <c r="D738" s="1205"/>
      <c r="E738" s="1205"/>
      <c r="F738" s="1205"/>
      <c r="G738" s="1205"/>
      <c r="H738" s="1205"/>
      <c r="I738" s="1205"/>
      <c r="J738" s="1205"/>
      <c r="K738" s="1205"/>
      <c r="L738" s="1205"/>
      <c r="M738" s="1205"/>
      <c r="N738" s="1205"/>
      <c r="O738" s="1205"/>
      <c r="P738" s="1205"/>
      <c r="Q738" s="1205"/>
      <c r="R738" s="1205"/>
      <c r="S738" s="1205"/>
      <c r="T738" s="1205"/>
      <c r="U738" s="1205"/>
      <c r="V738" s="1205"/>
      <c r="W738" s="1205"/>
      <c r="X738" s="1205"/>
      <c r="Y738" s="1205"/>
      <c r="Z738" s="1205"/>
    </row>
    <row r="739" spans="1:26">
      <c r="A739" s="1205"/>
      <c r="B739" s="1205"/>
      <c r="C739" s="1205"/>
      <c r="D739" s="1205"/>
      <c r="E739" s="1205"/>
      <c r="F739" s="1205"/>
      <c r="G739" s="1205"/>
      <c r="H739" s="1205"/>
      <c r="I739" s="1205"/>
      <c r="J739" s="1205"/>
      <c r="K739" s="1205"/>
      <c r="L739" s="1205"/>
      <c r="M739" s="1205"/>
      <c r="N739" s="1205"/>
      <c r="O739" s="1205"/>
      <c r="P739" s="1205"/>
      <c r="Q739" s="1205"/>
      <c r="R739" s="1205"/>
      <c r="S739" s="1205"/>
      <c r="T739" s="1205"/>
      <c r="U739" s="1205"/>
      <c r="V739" s="1205"/>
      <c r="W739" s="1205"/>
      <c r="X739" s="1205"/>
      <c r="Y739" s="1205"/>
      <c r="Z739" s="1205"/>
    </row>
    <row r="740" spans="1:26">
      <c r="A740" s="1205"/>
      <c r="B740" s="1205"/>
      <c r="C740" s="1205"/>
      <c r="D740" s="1205"/>
      <c r="E740" s="1205"/>
      <c r="F740" s="1205"/>
      <c r="G740" s="1205"/>
      <c r="H740" s="1205"/>
      <c r="I740" s="1205"/>
      <c r="J740" s="1205"/>
      <c r="K740" s="1205"/>
      <c r="L740" s="1205"/>
      <c r="M740" s="1205"/>
      <c r="N740" s="1205"/>
      <c r="O740" s="1205"/>
      <c r="P740" s="1205"/>
      <c r="Q740" s="1205"/>
      <c r="R740" s="1205"/>
      <c r="S740" s="1205"/>
      <c r="T740" s="1205"/>
      <c r="U740" s="1205"/>
      <c r="V740" s="1205"/>
      <c r="W740" s="1205"/>
      <c r="X740" s="1205"/>
      <c r="Y740" s="1205"/>
      <c r="Z740" s="1205"/>
    </row>
    <row r="741" spans="1:26">
      <c r="A741" s="1205"/>
      <c r="B741" s="1205"/>
      <c r="C741" s="1205"/>
      <c r="D741" s="1205"/>
      <c r="E741" s="1205"/>
      <c r="F741" s="1205"/>
      <c r="G741" s="1205"/>
      <c r="H741" s="1205"/>
      <c r="I741" s="1205"/>
      <c r="J741" s="1205"/>
      <c r="K741" s="1205"/>
      <c r="L741" s="1205"/>
      <c r="M741" s="1205"/>
      <c r="N741" s="1205"/>
      <c r="O741" s="1205"/>
      <c r="P741" s="1205"/>
      <c r="Q741" s="1205"/>
      <c r="R741" s="1205"/>
      <c r="S741" s="1205"/>
      <c r="T741" s="1205"/>
      <c r="U741" s="1205"/>
      <c r="V741" s="1205"/>
      <c r="W741" s="1205"/>
      <c r="X741" s="1205"/>
      <c r="Y741" s="1205"/>
      <c r="Z741" s="1205"/>
    </row>
    <row r="742" spans="1:26">
      <c r="A742" s="1205"/>
      <c r="B742" s="1205"/>
      <c r="C742" s="1205"/>
      <c r="D742" s="1205"/>
      <c r="E742" s="1205"/>
      <c r="F742" s="1205"/>
      <c r="G742" s="1205"/>
      <c r="H742" s="1205"/>
      <c r="I742" s="1205"/>
      <c r="J742" s="1205"/>
      <c r="K742" s="1205"/>
      <c r="L742" s="1205"/>
      <c r="M742" s="1205"/>
      <c r="N742" s="1205"/>
      <c r="O742" s="1205"/>
      <c r="P742" s="1205"/>
      <c r="Q742" s="1205"/>
      <c r="R742" s="1205"/>
      <c r="S742" s="1205"/>
      <c r="T742" s="1205"/>
      <c r="U742" s="1205"/>
      <c r="V742" s="1205"/>
      <c r="W742" s="1205"/>
      <c r="X742" s="1205"/>
      <c r="Y742" s="1205"/>
      <c r="Z742" s="1205"/>
    </row>
    <row r="743" spans="1:26">
      <c r="A743" s="1205"/>
      <c r="B743" s="1205"/>
      <c r="C743" s="1205"/>
      <c r="D743" s="1205"/>
      <c r="E743" s="1205"/>
      <c r="F743" s="1205"/>
      <c r="G743" s="1205"/>
      <c r="H743" s="1205"/>
      <c r="I743" s="1205"/>
      <c r="J743" s="1205"/>
      <c r="K743" s="1205"/>
      <c r="L743" s="1205"/>
      <c r="M743" s="1205"/>
      <c r="N743" s="1205"/>
      <c r="O743" s="1205"/>
      <c r="P743" s="1205"/>
      <c r="Q743" s="1205"/>
      <c r="R743" s="1205"/>
      <c r="S743" s="1205"/>
      <c r="T743" s="1205"/>
      <c r="U743" s="1205"/>
      <c r="V743" s="1205"/>
      <c r="W743" s="1205"/>
      <c r="X743" s="1205"/>
      <c r="Y743" s="1205"/>
      <c r="Z743" s="1205"/>
    </row>
    <row r="744" spans="1:26">
      <c r="A744" s="1205"/>
      <c r="B744" s="1205"/>
      <c r="C744" s="1205"/>
      <c r="D744" s="1205"/>
      <c r="E744" s="1205"/>
      <c r="F744" s="1205"/>
      <c r="G744" s="1205"/>
      <c r="H744" s="1205"/>
      <c r="I744" s="1205"/>
      <c r="J744" s="1205"/>
      <c r="K744" s="1205"/>
      <c r="L744" s="1205"/>
      <c r="M744" s="1205"/>
      <c r="N744" s="1205"/>
      <c r="O744" s="1205"/>
      <c r="P744" s="1205"/>
      <c r="Q744" s="1205"/>
      <c r="R744" s="1205"/>
      <c r="S744" s="1205"/>
      <c r="T744" s="1205"/>
      <c r="U744" s="1205"/>
      <c r="V744" s="1205"/>
      <c r="W744" s="1205"/>
      <c r="X744" s="1205"/>
      <c r="Y744" s="1205"/>
      <c r="Z744" s="1205"/>
    </row>
    <row r="745" spans="1:26">
      <c r="A745" s="1205"/>
      <c r="B745" s="1205"/>
      <c r="C745" s="1205"/>
      <c r="D745" s="1205"/>
      <c r="E745" s="1205"/>
      <c r="F745" s="1205"/>
      <c r="G745" s="1205"/>
      <c r="H745" s="1205"/>
      <c r="I745" s="1205"/>
      <c r="J745" s="1205"/>
      <c r="K745" s="1205"/>
      <c r="L745" s="1205"/>
      <c r="M745" s="1205"/>
      <c r="N745" s="1205"/>
      <c r="O745" s="1205"/>
      <c r="P745" s="1205"/>
      <c r="Q745" s="1205"/>
      <c r="R745" s="1205"/>
      <c r="S745" s="1205"/>
      <c r="T745" s="1205"/>
      <c r="U745" s="1205"/>
      <c r="V745" s="1205"/>
      <c r="W745" s="1205"/>
      <c r="X745" s="1205"/>
      <c r="Y745" s="1205"/>
      <c r="Z745" s="1205"/>
    </row>
    <row r="746" spans="1:26">
      <c r="A746" s="1205"/>
      <c r="B746" s="1205"/>
      <c r="C746" s="1205"/>
      <c r="D746" s="1205"/>
      <c r="E746" s="1205"/>
      <c r="F746" s="1205"/>
      <c r="G746" s="1205"/>
      <c r="H746" s="1205"/>
      <c r="I746" s="1205"/>
      <c r="J746" s="1205"/>
      <c r="K746" s="1205"/>
      <c r="L746" s="1205"/>
      <c r="M746" s="1205"/>
      <c r="N746" s="1205"/>
      <c r="O746" s="1205"/>
      <c r="P746" s="1205"/>
      <c r="Q746" s="1205"/>
      <c r="R746" s="1205"/>
      <c r="S746" s="1205"/>
      <c r="T746" s="1205"/>
      <c r="U746" s="1205"/>
      <c r="V746" s="1205"/>
      <c r="W746" s="1205"/>
      <c r="X746" s="1205"/>
      <c r="Y746" s="1205"/>
      <c r="Z746" s="1205"/>
    </row>
    <row r="747" spans="1:26">
      <c r="A747" s="1205"/>
      <c r="B747" s="1205"/>
      <c r="C747" s="1205"/>
      <c r="D747" s="1205"/>
      <c r="E747" s="1205"/>
      <c r="F747" s="1205"/>
      <c r="G747" s="1205"/>
      <c r="H747" s="1205"/>
      <c r="I747" s="1205"/>
      <c r="J747" s="1205"/>
      <c r="K747" s="1205"/>
      <c r="L747" s="1205"/>
      <c r="M747" s="1205"/>
      <c r="N747" s="1205"/>
      <c r="O747" s="1205"/>
      <c r="P747" s="1205"/>
      <c r="Q747" s="1205"/>
      <c r="R747" s="1205"/>
      <c r="S747" s="1205"/>
      <c r="T747" s="1205"/>
      <c r="U747" s="1205"/>
      <c r="V747" s="1205"/>
      <c r="W747" s="1205"/>
      <c r="X747" s="1205"/>
      <c r="Y747" s="1205"/>
      <c r="Z747" s="1205"/>
    </row>
    <row r="748" spans="1:26">
      <c r="A748" s="1205"/>
      <c r="B748" s="1205"/>
      <c r="C748" s="1205"/>
      <c r="D748" s="1205"/>
      <c r="E748" s="1205"/>
      <c r="F748" s="1205"/>
      <c r="G748" s="1205"/>
      <c r="H748" s="1205"/>
      <c r="I748" s="1205"/>
      <c r="J748" s="1205"/>
      <c r="K748" s="1205"/>
      <c r="L748" s="1205"/>
      <c r="M748" s="1205"/>
      <c r="N748" s="1205"/>
      <c r="O748" s="1205"/>
      <c r="P748" s="1205"/>
      <c r="Q748" s="1205"/>
      <c r="R748" s="1205"/>
      <c r="S748" s="1205"/>
      <c r="T748" s="1205"/>
      <c r="U748" s="1205"/>
      <c r="V748" s="1205"/>
      <c r="W748" s="1205"/>
      <c r="X748" s="1205"/>
      <c r="Y748" s="1205"/>
      <c r="Z748" s="1205"/>
    </row>
    <row r="749" spans="1:26">
      <c r="A749" s="1205"/>
      <c r="B749" s="1205"/>
      <c r="C749" s="1205"/>
      <c r="D749" s="1205"/>
      <c r="E749" s="1205"/>
      <c r="F749" s="1205"/>
      <c r="G749" s="1205"/>
      <c r="H749" s="1205"/>
      <c r="I749" s="1205"/>
      <c r="J749" s="1205"/>
      <c r="K749" s="1205"/>
      <c r="L749" s="1205"/>
      <c r="M749" s="1205"/>
      <c r="N749" s="1205"/>
      <c r="O749" s="1205"/>
      <c r="P749" s="1205"/>
      <c r="Q749" s="1205"/>
      <c r="R749" s="1205"/>
      <c r="S749" s="1205"/>
      <c r="T749" s="1205"/>
      <c r="U749" s="1205"/>
      <c r="V749" s="1205"/>
      <c r="W749" s="1205"/>
      <c r="X749" s="1205"/>
      <c r="Y749" s="1205"/>
      <c r="Z749" s="1205"/>
    </row>
    <row r="750" spans="1:26">
      <c r="A750" s="1205"/>
      <c r="B750" s="1205"/>
      <c r="C750" s="1205"/>
      <c r="D750" s="1205"/>
      <c r="E750" s="1205"/>
      <c r="F750" s="1205"/>
      <c r="G750" s="1205"/>
      <c r="H750" s="1205"/>
      <c r="I750" s="1205"/>
      <c r="J750" s="1205"/>
      <c r="K750" s="1205"/>
      <c r="L750" s="1205"/>
      <c r="M750" s="1205"/>
      <c r="N750" s="1205"/>
      <c r="O750" s="1205"/>
      <c r="P750" s="1205"/>
      <c r="Q750" s="1205"/>
      <c r="R750" s="1205"/>
      <c r="S750" s="1205"/>
      <c r="T750" s="1205"/>
      <c r="U750" s="1205"/>
      <c r="V750" s="1205"/>
      <c r="W750" s="1205"/>
      <c r="X750" s="1205"/>
      <c r="Y750" s="1205"/>
      <c r="Z750" s="1205"/>
    </row>
    <row r="751" spans="1:26">
      <c r="A751" s="1205"/>
      <c r="B751" s="1205"/>
      <c r="C751" s="1205"/>
      <c r="D751" s="1205"/>
      <c r="E751" s="1205"/>
      <c r="F751" s="1205"/>
      <c r="G751" s="1205"/>
      <c r="H751" s="1205"/>
      <c r="I751" s="1205"/>
      <c r="J751" s="1205"/>
      <c r="K751" s="1205"/>
      <c r="L751" s="1205"/>
      <c r="M751" s="1205"/>
      <c r="N751" s="1205"/>
      <c r="O751" s="1205"/>
      <c r="P751" s="1205"/>
      <c r="Q751" s="1205"/>
      <c r="R751" s="1205"/>
      <c r="S751" s="1205"/>
      <c r="T751" s="1205"/>
      <c r="U751" s="1205"/>
      <c r="V751" s="1205"/>
      <c r="W751" s="1205"/>
      <c r="X751" s="1205"/>
      <c r="Y751" s="1205"/>
      <c r="Z751" s="1205"/>
    </row>
    <row r="752" spans="1:26">
      <c r="A752" s="1205"/>
      <c r="B752" s="1205"/>
      <c r="C752" s="1205"/>
      <c r="D752" s="1205"/>
      <c r="E752" s="1205"/>
      <c r="F752" s="1205"/>
      <c r="G752" s="1205"/>
      <c r="H752" s="1205"/>
      <c r="I752" s="1205"/>
      <c r="J752" s="1205"/>
      <c r="K752" s="1205"/>
      <c r="L752" s="1205"/>
      <c r="M752" s="1205"/>
      <c r="N752" s="1205"/>
      <c r="O752" s="1205"/>
      <c r="P752" s="1205"/>
      <c r="Q752" s="1205"/>
      <c r="R752" s="1205"/>
      <c r="S752" s="1205"/>
      <c r="T752" s="1205"/>
      <c r="U752" s="1205"/>
      <c r="V752" s="1205"/>
      <c r="W752" s="1205"/>
      <c r="X752" s="1205"/>
      <c r="Y752" s="1205"/>
      <c r="Z752" s="1205"/>
    </row>
    <row r="753" spans="1:26">
      <c r="A753" s="1205"/>
      <c r="B753" s="1205"/>
      <c r="C753" s="1205"/>
      <c r="D753" s="1205"/>
      <c r="E753" s="1205"/>
      <c r="F753" s="1205"/>
      <c r="G753" s="1205"/>
      <c r="H753" s="1205"/>
      <c r="I753" s="1205"/>
      <c r="J753" s="1205"/>
      <c r="K753" s="1205"/>
      <c r="L753" s="1205"/>
      <c r="M753" s="1205"/>
      <c r="N753" s="1205"/>
      <c r="O753" s="1205"/>
      <c r="P753" s="1205"/>
      <c r="Q753" s="1205"/>
      <c r="R753" s="1205"/>
      <c r="S753" s="1205"/>
      <c r="T753" s="1205"/>
      <c r="U753" s="1205"/>
      <c r="V753" s="1205"/>
      <c r="W753" s="1205"/>
      <c r="X753" s="1205"/>
      <c r="Y753" s="1205"/>
      <c r="Z753" s="1205"/>
    </row>
    <row r="754" spans="1:26">
      <c r="A754" s="1205"/>
      <c r="B754" s="1205"/>
      <c r="C754" s="1205"/>
      <c r="D754" s="1205"/>
      <c r="E754" s="1205"/>
      <c r="F754" s="1205"/>
      <c r="G754" s="1205"/>
      <c r="H754" s="1205"/>
      <c r="I754" s="1205"/>
      <c r="J754" s="1205"/>
      <c r="K754" s="1205"/>
      <c r="L754" s="1205"/>
      <c r="M754" s="1205"/>
      <c r="N754" s="1205"/>
      <c r="O754" s="1205"/>
      <c r="P754" s="1205"/>
      <c r="Q754" s="1205"/>
      <c r="R754" s="1205"/>
      <c r="S754" s="1205"/>
      <c r="T754" s="1205"/>
      <c r="U754" s="1205"/>
      <c r="V754" s="1205"/>
      <c r="W754" s="1205"/>
      <c r="X754" s="1205"/>
      <c r="Y754" s="1205"/>
      <c r="Z754" s="1205"/>
    </row>
    <row r="755" spans="1:26">
      <c r="A755" s="1205"/>
      <c r="B755" s="1205"/>
      <c r="C755" s="1205"/>
      <c r="D755" s="1205"/>
      <c r="E755" s="1205"/>
      <c r="F755" s="1205"/>
      <c r="G755" s="1205"/>
      <c r="H755" s="1205"/>
      <c r="I755" s="1205"/>
      <c r="J755" s="1205"/>
      <c r="K755" s="1205"/>
      <c r="L755" s="1205"/>
      <c r="M755" s="1205"/>
      <c r="N755" s="1205"/>
      <c r="O755" s="1205"/>
      <c r="P755" s="1205"/>
      <c r="Q755" s="1205"/>
      <c r="R755" s="1205"/>
      <c r="S755" s="1205"/>
      <c r="T755" s="1205"/>
      <c r="U755" s="1205"/>
      <c r="V755" s="1205"/>
      <c r="W755" s="1205"/>
      <c r="X755" s="1205"/>
      <c r="Y755" s="1205"/>
      <c r="Z755" s="1205"/>
    </row>
    <row r="756" spans="1:26">
      <c r="A756" s="1205"/>
      <c r="B756" s="1205"/>
      <c r="C756" s="1205"/>
      <c r="D756" s="1205"/>
      <c r="E756" s="1205"/>
      <c r="F756" s="1205"/>
      <c r="G756" s="1205"/>
      <c r="H756" s="1205"/>
      <c r="I756" s="1205"/>
      <c r="J756" s="1205"/>
      <c r="K756" s="1205"/>
      <c r="L756" s="1205"/>
      <c r="M756" s="1205"/>
      <c r="N756" s="1205"/>
      <c r="O756" s="1205"/>
      <c r="P756" s="1205"/>
      <c r="Q756" s="1205"/>
      <c r="R756" s="1205"/>
      <c r="S756" s="1205"/>
      <c r="T756" s="1205"/>
      <c r="U756" s="1205"/>
      <c r="V756" s="1205"/>
      <c r="W756" s="1205"/>
      <c r="X756" s="1205"/>
      <c r="Y756" s="1205"/>
      <c r="Z756" s="1205"/>
    </row>
    <row r="757" spans="1:26">
      <c r="A757" s="1205"/>
      <c r="B757" s="1205"/>
      <c r="C757" s="1205"/>
      <c r="D757" s="1205"/>
      <c r="E757" s="1205"/>
      <c r="F757" s="1205"/>
      <c r="G757" s="1205"/>
      <c r="H757" s="1205"/>
      <c r="I757" s="1205"/>
      <c r="J757" s="1205"/>
      <c r="K757" s="1205"/>
      <c r="L757" s="1205"/>
      <c r="M757" s="1205"/>
      <c r="N757" s="1205"/>
      <c r="O757" s="1205"/>
      <c r="P757" s="1205"/>
      <c r="Q757" s="1205"/>
      <c r="R757" s="1205"/>
      <c r="S757" s="1205"/>
      <c r="T757" s="1205"/>
      <c r="U757" s="1205"/>
      <c r="V757" s="1205"/>
      <c r="W757" s="1205"/>
      <c r="X757" s="1205"/>
      <c r="Y757" s="1205"/>
      <c r="Z757" s="1205"/>
    </row>
    <row r="758" spans="1:26">
      <c r="A758" s="1205"/>
      <c r="B758" s="1205"/>
      <c r="C758" s="1205"/>
      <c r="D758" s="1205"/>
      <c r="E758" s="1205"/>
      <c r="F758" s="1205"/>
      <c r="G758" s="1205"/>
      <c r="H758" s="1205"/>
      <c r="I758" s="1205"/>
      <c r="J758" s="1205"/>
      <c r="K758" s="1205"/>
      <c r="L758" s="1205"/>
      <c r="M758" s="1205"/>
      <c r="N758" s="1205"/>
      <c r="O758" s="1205"/>
      <c r="P758" s="1205"/>
      <c r="Q758" s="1205"/>
      <c r="R758" s="1205"/>
      <c r="S758" s="1205"/>
      <c r="T758" s="1205"/>
      <c r="U758" s="1205"/>
      <c r="V758" s="1205"/>
      <c r="W758" s="1205"/>
      <c r="X758" s="1205"/>
      <c r="Y758" s="1205"/>
      <c r="Z758" s="1205"/>
    </row>
    <row r="759" spans="1:26">
      <c r="A759" s="1205"/>
      <c r="B759" s="1205"/>
      <c r="C759" s="1205"/>
      <c r="D759" s="1205"/>
      <c r="E759" s="1205"/>
      <c r="F759" s="1205"/>
      <c r="G759" s="1205"/>
      <c r="H759" s="1205"/>
      <c r="I759" s="1205"/>
      <c r="J759" s="1205"/>
      <c r="K759" s="1205"/>
      <c r="L759" s="1205"/>
      <c r="M759" s="1205"/>
      <c r="N759" s="1205"/>
      <c r="O759" s="1205"/>
      <c r="P759" s="1205"/>
      <c r="Q759" s="1205"/>
      <c r="R759" s="1205"/>
      <c r="S759" s="1205"/>
      <c r="T759" s="1205"/>
      <c r="U759" s="1205"/>
      <c r="V759" s="1205"/>
      <c r="W759" s="1205"/>
      <c r="X759" s="1205"/>
      <c r="Y759" s="1205"/>
      <c r="Z759" s="1205"/>
    </row>
    <row r="760" spans="1:26">
      <c r="A760" s="1205"/>
      <c r="B760" s="1205"/>
      <c r="C760" s="1205"/>
      <c r="D760" s="1205"/>
      <c r="E760" s="1205"/>
      <c r="F760" s="1205"/>
      <c r="G760" s="1205"/>
      <c r="H760" s="1205"/>
      <c r="I760" s="1205"/>
      <c r="J760" s="1205"/>
      <c r="K760" s="1205"/>
      <c r="L760" s="1205"/>
      <c r="M760" s="1205"/>
      <c r="N760" s="1205"/>
      <c r="O760" s="1205"/>
      <c r="P760" s="1205"/>
      <c r="Q760" s="1205"/>
      <c r="R760" s="1205"/>
      <c r="S760" s="1205"/>
      <c r="T760" s="1205"/>
      <c r="U760" s="1205"/>
      <c r="V760" s="1205"/>
      <c r="W760" s="1205"/>
      <c r="X760" s="1205"/>
      <c r="Y760" s="1205"/>
      <c r="Z760" s="1205"/>
    </row>
    <row r="761" spans="1:26">
      <c r="A761" s="1205"/>
      <c r="B761" s="1205"/>
      <c r="C761" s="1205"/>
      <c r="D761" s="1205"/>
      <c r="E761" s="1205"/>
      <c r="F761" s="1205"/>
      <c r="G761" s="1205"/>
      <c r="H761" s="1205"/>
      <c r="I761" s="1205"/>
      <c r="J761" s="1205"/>
      <c r="K761" s="1205"/>
      <c r="L761" s="1205"/>
      <c r="M761" s="1205"/>
      <c r="N761" s="1205"/>
      <c r="O761" s="1205"/>
      <c r="P761" s="1205"/>
      <c r="Q761" s="1205"/>
      <c r="R761" s="1205"/>
      <c r="S761" s="1205"/>
      <c r="T761" s="1205"/>
      <c r="U761" s="1205"/>
      <c r="V761" s="1205"/>
      <c r="W761" s="1205"/>
      <c r="X761" s="1205"/>
      <c r="Y761" s="1205"/>
      <c r="Z761" s="1205"/>
    </row>
    <row r="762" spans="1:26">
      <c r="A762" s="1205"/>
      <c r="B762" s="1205"/>
      <c r="C762" s="1205"/>
      <c r="D762" s="1205"/>
      <c r="E762" s="1205"/>
      <c r="F762" s="1205"/>
      <c r="G762" s="1205"/>
      <c r="H762" s="1205"/>
      <c r="I762" s="1205"/>
      <c r="J762" s="1205"/>
      <c r="K762" s="1205"/>
      <c r="L762" s="1205"/>
      <c r="M762" s="1205"/>
      <c r="N762" s="1205"/>
      <c r="O762" s="1205"/>
      <c r="P762" s="1205"/>
      <c r="Q762" s="1205"/>
      <c r="R762" s="1205"/>
      <c r="S762" s="1205"/>
      <c r="T762" s="1205"/>
      <c r="U762" s="1205"/>
      <c r="V762" s="1205"/>
      <c r="W762" s="1205"/>
      <c r="X762" s="1205"/>
      <c r="Y762" s="1205"/>
      <c r="Z762" s="1205"/>
    </row>
    <row r="763" spans="1:26">
      <c r="A763" s="1205"/>
      <c r="B763" s="1205"/>
      <c r="C763" s="1205"/>
      <c r="D763" s="1205"/>
      <c r="E763" s="1205"/>
      <c r="F763" s="1205"/>
      <c r="G763" s="1205"/>
      <c r="H763" s="1205"/>
      <c r="I763" s="1205"/>
      <c r="J763" s="1205"/>
      <c r="K763" s="1205"/>
      <c r="L763" s="1205"/>
      <c r="M763" s="1205"/>
      <c r="N763" s="1205"/>
      <c r="O763" s="1205"/>
      <c r="P763" s="1205"/>
      <c r="Q763" s="1205"/>
      <c r="R763" s="1205"/>
      <c r="S763" s="1205"/>
      <c r="T763" s="1205"/>
      <c r="U763" s="1205"/>
      <c r="V763" s="1205"/>
      <c r="W763" s="1205"/>
      <c r="X763" s="1205"/>
      <c r="Y763" s="1205"/>
      <c r="Z763" s="1205"/>
    </row>
    <row r="764" spans="1:26">
      <c r="A764" s="1205"/>
      <c r="B764" s="1205"/>
      <c r="C764" s="1205"/>
      <c r="D764" s="1205"/>
      <c r="E764" s="1205"/>
      <c r="F764" s="1205"/>
      <c r="G764" s="1205"/>
      <c r="H764" s="1205"/>
      <c r="I764" s="1205"/>
      <c r="J764" s="1205"/>
      <c r="K764" s="1205"/>
      <c r="L764" s="1205"/>
      <c r="M764" s="1205"/>
      <c r="N764" s="1205"/>
      <c r="O764" s="1205"/>
      <c r="P764" s="1205"/>
      <c r="Q764" s="1205"/>
      <c r="R764" s="1205"/>
      <c r="S764" s="1205"/>
      <c r="T764" s="1205"/>
      <c r="U764" s="1205"/>
      <c r="V764" s="1205"/>
      <c r="W764" s="1205"/>
      <c r="X764" s="1205"/>
      <c r="Y764" s="1205"/>
      <c r="Z764" s="1205"/>
    </row>
    <row r="765" spans="1:26">
      <c r="A765" s="1205"/>
      <c r="B765" s="1205"/>
      <c r="C765" s="1205"/>
      <c r="D765" s="1205"/>
      <c r="E765" s="1205"/>
      <c r="F765" s="1205"/>
      <c r="G765" s="1205"/>
      <c r="H765" s="1205"/>
      <c r="I765" s="1205"/>
      <c r="J765" s="1205"/>
      <c r="K765" s="1205"/>
      <c r="L765" s="1205"/>
      <c r="M765" s="1205"/>
      <c r="N765" s="1205"/>
      <c r="O765" s="1205"/>
      <c r="P765" s="1205"/>
      <c r="Q765" s="1205"/>
      <c r="R765" s="1205"/>
      <c r="S765" s="1205"/>
      <c r="T765" s="1205"/>
      <c r="U765" s="1205"/>
      <c r="V765" s="1205"/>
      <c r="W765" s="1205"/>
      <c r="X765" s="1205"/>
      <c r="Y765" s="1205"/>
      <c r="Z765" s="1205"/>
    </row>
    <row r="766" spans="1:26">
      <c r="A766" s="1205"/>
      <c r="B766" s="1205"/>
      <c r="C766" s="1205"/>
      <c r="D766" s="1205"/>
      <c r="E766" s="1205"/>
      <c r="F766" s="1205"/>
      <c r="G766" s="1205"/>
      <c r="H766" s="1205"/>
      <c r="I766" s="1205"/>
      <c r="J766" s="1205"/>
      <c r="K766" s="1205"/>
      <c r="L766" s="1205"/>
      <c r="M766" s="1205"/>
      <c r="N766" s="1205"/>
      <c r="O766" s="1205"/>
      <c r="P766" s="1205"/>
      <c r="Q766" s="1205"/>
      <c r="R766" s="1205"/>
      <c r="S766" s="1205"/>
      <c r="T766" s="1205"/>
      <c r="U766" s="1205"/>
      <c r="V766" s="1205"/>
      <c r="W766" s="1205"/>
      <c r="X766" s="1205"/>
      <c r="Y766" s="1205"/>
      <c r="Z766" s="1205"/>
    </row>
    <row r="767" spans="1:26">
      <c r="A767" s="1205"/>
      <c r="B767" s="1205"/>
      <c r="C767" s="1205"/>
      <c r="D767" s="1205"/>
      <c r="E767" s="1205"/>
      <c r="F767" s="1205"/>
      <c r="G767" s="1205"/>
      <c r="H767" s="1205"/>
      <c r="I767" s="1205"/>
      <c r="J767" s="1205"/>
      <c r="K767" s="1205"/>
      <c r="L767" s="1205"/>
      <c r="M767" s="1205"/>
      <c r="N767" s="1205"/>
      <c r="O767" s="1205"/>
      <c r="P767" s="1205"/>
      <c r="Q767" s="1205"/>
      <c r="R767" s="1205"/>
      <c r="S767" s="1205"/>
      <c r="T767" s="1205"/>
      <c r="U767" s="1205"/>
      <c r="V767" s="1205"/>
      <c r="W767" s="1205"/>
      <c r="X767" s="1205"/>
      <c r="Y767" s="1205"/>
      <c r="Z767" s="1205"/>
    </row>
    <row r="768" spans="1:26">
      <c r="A768" s="1205"/>
      <c r="B768" s="1205"/>
      <c r="C768" s="1205"/>
      <c r="D768" s="1205"/>
      <c r="E768" s="1205"/>
      <c r="F768" s="1205"/>
      <c r="G768" s="1205"/>
      <c r="H768" s="1205"/>
      <c r="I768" s="1205"/>
      <c r="J768" s="1205"/>
      <c r="K768" s="1205"/>
      <c r="L768" s="1205"/>
      <c r="M768" s="1205"/>
      <c r="N768" s="1205"/>
      <c r="O768" s="1205"/>
      <c r="P768" s="1205"/>
      <c r="Q768" s="1205"/>
      <c r="R768" s="1205"/>
      <c r="S768" s="1205"/>
      <c r="T768" s="1205"/>
      <c r="U768" s="1205"/>
      <c r="V768" s="1205"/>
      <c r="W768" s="1205"/>
      <c r="X768" s="1205"/>
      <c r="Y768" s="1205"/>
      <c r="Z768" s="1205"/>
    </row>
    <row r="769" spans="1:26">
      <c r="A769" s="1205"/>
      <c r="B769" s="1205"/>
      <c r="C769" s="1205"/>
      <c r="D769" s="1205"/>
      <c r="E769" s="1205"/>
      <c r="F769" s="1205"/>
      <c r="G769" s="1205"/>
      <c r="H769" s="1205"/>
      <c r="I769" s="1205"/>
      <c r="J769" s="1205"/>
      <c r="K769" s="1205"/>
      <c r="L769" s="1205"/>
      <c r="M769" s="1205"/>
      <c r="N769" s="1205"/>
      <c r="O769" s="1205"/>
      <c r="P769" s="1205"/>
      <c r="Q769" s="1205"/>
      <c r="R769" s="1205"/>
      <c r="S769" s="1205"/>
      <c r="T769" s="1205"/>
      <c r="U769" s="1205"/>
      <c r="V769" s="1205"/>
      <c r="W769" s="1205"/>
      <c r="X769" s="1205"/>
      <c r="Y769" s="1205"/>
      <c r="Z769" s="1205"/>
    </row>
    <row r="770" spans="1:26">
      <c r="A770" s="1205"/>
      <c r="B770" s="1205"/>
      <c r="C770" s="1205"/>
      <c r="D770" s="1205"/>
      <c r="E770" s="1205"/>
      <c r="F770" s="1205"/>
      <c r="G770" s="1205"/>
      <c r="H770" s="1205"/>
      <c r="I770" s="1205"/>
      <c r="J770" s="1205"/>
      <c r="K770" s="1205"/>
      <c r="L770" s="1205"/>
      <c r="M770" s="1205"/>
      <c r="N770" s="1205"/>
      <c r="O770" s="1205"/>
      <c r="P770" s="1205"/>
      <c r="Q770" s="1205"/>
      <c r="R770" s="1205"/>
      <c r="S770" s="1205"/>
      <c r="T770" s="1205"/>
      <c r="U770" s="1205"/>
      <c r="V770" s="1205"/>
      <c r="W770" s="1205"/>
      <c r="X770" s="1205"/>
      <c r="Y770" s="1205"/>
      <c r="Z770" s="1205"/>
    </row>
    <row r="771" spans="1:26">
      <c r="A771" s="1205"/>
      <c r="B771" s="1205"/>
      <c r="C771" s="1205"/>
      <c r="D771" s="1205"/>
      <c r="E771" s="1205"/>
      <c r="F771" s="1205"/>
      <c r="G771" s="1205"/>
      <c r="H771" s="1205"/>
      <c r="I771" s="1205"/>
      <c r="J771" s="1205"/>
      <c r="K771" s="1205"/>
      <c r="L771" s="1205"/>
      <c r="M771" s="1205"/>
      <c r="N771" s="1205"/>
      <c r="O771" s="1205"/>
      <c r="P771" s="1205"/>
      <c r="Q771" s="1205"/>
      <c r="R771" s="1205"/>
      <c r="S771" s="1205"/>
      <c r="T771" s="1205"/>
      <c r="U771" s="1205"/>
      <c r="V771" s="1205"/>
      <c r="W771" s="1205"/>
      <c r="X771" s="1205"/>
      <c r="Y771" s="1205"/>
      <c r="Z771" s="1205"/>
    </row>
    <row r="772" spans="1:26">
      <c r="A772" s="1205"/>
      <c r="B772" s="1205"/>
      <c r="C772" s="1205"/>
      <c r="D772" s="1205"/>
      <c r="E772" s="1205"/>
      <c r="F772" s="1205"/>
      <c r="G772" s="1205"/>
      <c r="H772" s="1205"/>
      <c r="I772" s="1205"/>
      <c r="J772" s="1205"/>
      <c r="K772" s="1205"/>
      <c r="L772" s="1205"/>
      <c r="M772" s="1205"/>
      <c r="N772" s="1205"/>
      <c r="O772" s="1205"/>
      <c r="P772" s="1205"/>
      <c r="Q772" s="1205"/>
      <c r="R772" s="1205"/>
      <c r="S772" s="1205"/>
      <c r="T772" s="1205"/>
      <c r="U772" s="1205"/>
      <c r="V772" s="1205"/>
      <c r="W772" s="1205"/>
      <c r="X772" s="1205"/>
      <c r="Y772" s="1205"/>
      <c r="Z772" s="1205"/>
    </row>
    <row r="773" spans="1:26">
      <c r="A773" s="1205"/>
      <c r="B773" s="1205"/>
      <c r="C773" s="1205"/>
      <c r="D773" s="1205"/>
      <c r="E773" s="1205"/>
      <c r="F773" s="1205"/>
      <c r="G773" s="1205"/>
      <c r="H773" s="1205"/>
      <c r="I773" s="1205"/>
      <c r="J773" s="1205"/>
      <c r="K773" s="1205"/>
      <c r="L773" s="1205"/>
      <c r="M773" s="1205"/>
      <c r="N773" s="1205"/>
      <c r="O773" s="1205"/>
      <c r="P773" s="1205"/>
      <c r="Q773" s="1205"/>
      <c r="R773" s="1205"/>
      <c r="S773" s="1205"/>
      <c r="T773" s="1205"/>
      <c r="U773" s="1205"/>
      <c r="V773" s="1205"/>
      <c r="W773" s="1205"/>
      <c r="X773" s="1205"/>
      <c r="Y773" s="1205"/>
      <c r="Z773" s="1205"/>
    </row>
    <row r="774" spans="1:26">
      <c r="A774" s="1205"/>
      <c r="B774" s="1205"/>
      <c r="C774" s="1205"/>
      <c r="D774" s="1205"/>
      <c r="E774" s="1205"/>
      <c r="F774" s="1205"/>
      <c r="G774" s="1205"/>
      <c r="H774" s="1205"/>
      <c r="I774" s="1205"/>
      <c r="J774" s="1205"/>
      <c r="K774" s="1205"/>
      <c r="L774" s="1205"/>
      <c r="M774" s="1205"/>
      <c r="N774" s="1205"/>
      <c r="O774" s="1205"/>
      <c r="P774" s="1205"/>
      <c r="Q774" s="1205"/>
      <c r="R774" s="1205"/>
      <c r="S774" s="1205"/>
      <c r="T774" s="1205"/>
      <c r="U774" s="1205"/>
      <c r="V774" s="1205"/>
      <c r="W774" s="1205"/>
      <c r="X774" s="1205"/>
      <c r="Y774" s="1205"/>
      <c r="Z774" s="1205"/>
    </row>
    <row r="775" spans="1:26">
      <c r="A775" s="1205"/>
      <c r="B775" s="1205"/>
      <c r="C775" s="1205"/>
      <c r="D775" s="1205"/>
      <c r="E775" s="1205"/>
      <c r="F775" s="1205"/>
      <c r="G775" s="1205"/>
      <c r="H775" s="1205"/>
      <c r="I775" s="1205"/>
      <c r="J775" s="1205"/>
      <c r="K775" s="1205"/>
      <c r="L775" s="1205"/>
      <c r="M775" s="1205"/>
      <c r="N775" s="1205"/>
      <c r="O775" s="1205"/>
      <c r="P775" s="1205"/>
      <c r="Q775" s="1205"/>
      <c r="R775" s="1205"/>
      <c r="S775" s="1205"/>
      <c r="T775" s="1205"/>
      <c r="U775" s="1205"/>
      <c r="V775" s="1205"/>
      <c r="W775" s="1205"/>
      <c r="X775" s="1205"/>
      <c r="Y775" s="1205"/>
      <c r="Z775" s="1205"/>
    </row>
    <row r="776" spans="1:26">
      <c r="A776" s="1205"/>
      <c r="B776" s="1205"/>
      <c r="C776" s="1205"/>
      <c r="D776" s="1205"/>
      <c r="E776" s="1205"/>
      <c r="F776" s="1205"/>
      <c r="G776" s="1205"/>
      <c r="H776" s="1205"/>
      <c r="I776" s="1205"/>
      <c r="J776" s="1205"/>
      <c r="K776" s="1205"/>
      <c r="L776" s="1205"/>
      <c r="M776" s="1205"/>
      <c r="N776" s="1205"/>
      <c r="O776" s="1205"/>
      <c r="P776" s="1205"/>
      <c r="Q776" s="1205"/>
      <c r="R776" s="1205"/>
      <c r="S776" s="1205"/>
      <c r="T776" s="1205"/>
      <c r="U776" s="1205"/>
      <c r="V776" s="1205"/>
      <c r="W776" s="1205"/>
      <c r="X776" s="1205"/>
      <c r="Y776" s="1205"/>
      <c r="Z776" s="1205"/>
    </row>
    <row r="777" spans="1:26">
      <c r="A777" s="1205"/>
      <c r="B777" s="1205"/>
      <c r="C777" s="1205"/>
      <c r="D777" s="1205"/>
      <c r="E777" s="1205"/>
      <c r="F777" s="1205"/>
      <c r="G777" s="1205"/>
      <c r="H777" s="1205"/>
      <c r="I777" s="1205"/>
      <c r="J777" s="1205"/>
      <c r="K777" s="1205"/>
      <c r="L777" s="1205"/>
      <c r="M777" s="1205"/>
      <c r="N777" s="1205"/>
      <c r="O777" s="1205"/>
      <c r="P777" s="1205"/>
      <c r="Q777" s="1205"/>
      <c r="R777" s="1205"/>
      <c r="S777" s="1205"/>
      <c r="T777" s="1205"/>
      <c r="U777" s="1205"/>
      <c r="V777" s="1205"/>
      <c r="W777" s="1205"/>
      <c r="X777" s="1205"/>
      <c r="Y777" s="1205"/>
      <c r="Z777" s="1205"/>
    </row>
    <row r="778" spans="1:26">
      <c r="A778" s="1205"/>
      <c r="B778" s="1205"/>
      <c r="C778" s="1205"/>
      <c r="D778" s="1205"/>
      <c r="E778" s="1205"/>
      <c r="F778" s="1205"/>
      <c r="G778" s="1205"/>
      <c r="H778" s="1205"/>
      <c r="I778" s="1205"/>
      <c r="J778" s="1205"/>
      <c r="K778" s="1205"/>
      <c r="L778" s="1205"/>
      <c r="M778" s="1205"/>
      <c r="N778" s="1205"/>
      <c r="O778" s="1205"/>
      <c r="P778" s="1205"/>
      <c r="Q778" s="1205"/>
      <c r="R778" s="1205"/>
      <c r="S778" s="1205"/>
      <c r="T778" s="1205"/>
      <c r="U778" s="1205"/>
      <c r="V778" s="1205"/>
      <c r="W778" s="1205"/>
      <c r="X778" s="1205"/>
      <c r="Y778" s="1205"/>
      <c r="Z778" s="1205"/>
    </row>
    <row r="779" spans="1:26">
      <c r="A779" s="1205"/>
      <c r="B779" s="1205"/>
      <c r="C779" s="1205"/>
      <c r="D779" s="1205"/>
      <c r="E779" s="1205"/>
      <c r="F779" s="1205"/>
      <c r="G779" s="1205"/>
      <c r="H779" s="1205"/>
      <c r="I779" s="1205"/>
      <c r="J779" s="1205"/>
      <c r="K779" s="1205"/>
      <c r="L779" s="1205"/>
      <c r="M779" s="1205"/>
      <c r="N779" s="1205"/>
      <c r="O779" s="1205"/>
      <c r="P779" s="1205"/>
      <c r="Q779" s="1205"/>
      <c r="R779" s="1205"/>
      <c r="S779" s="1205"/>
      <c r="T779" s="1205"/>
      <c r="U779" s="1205"/>
      <c r="V779" s="1205"/>
      <c r="W779" s="1205"/>
      <c r="X779" s="1205"/>
      <c r="Y779" s="1205"/>
      <c r="Z779" s="1205"/>
    </row>
    <row r="780" spans="1:26">
      <c r="A780" s="1205"/>
      <c r="B780" s="1205"/>
      <c r="C780" s="1205"/>
      <c r="D780" s="1205"/>
      <c r="E780" s="1205"/>
      <c r="F780" s="1205"/>
      <c r="G780" s="1205"/>
      <c r="H780" s="1205"/>
      <c r="I780" s="1205"/>
      <c r="J780" s="1205"/>
      <c r="K780" s="1205"/>
      <c r="L780" s="1205"/>
      <c r="M780" s="1205"/>
      <c r="N780" s="1205"/>
      <c r="O780" s="1205"/>
      <c r="P780" s="1205"/>
      <c r="Q780" s="1205"/>
      <c r="R780" s="1205"/>
      <c r="S780" s="1205"/>
      <c r="T780" s="1205"/>
      <c r="U780" s="1205"/>
      <c r="V780" s="1205"/>
      <c r="W780" s="1205"/>
      <c r="X780" s="1205"/>
      <c r="Y780" s="1205"/>
      <c r="Z780" s="1205"/>
    </row>
    <row r="781" spans="1:26">
      <c r="A781" s="1205"/>
      <c r="B781" s="1205"/>
      <c r="C781" s="1205"/>
      <c r="D781" s="1205"/>
      <c r="E781" s="1205"/>
      <c r="F781" s="1205"/>
      <c r="G781" s="1205"/>
      <c r="H781" s="1205"/>
      <c r="I781" s="1205"/>
      <c r="J781" s="1205"/>
      <c r="K781" s="1205"/>
      <c r="L781" s="1205"/>
      <c r="M781" s="1205"/>
      <c r="N781" s="1205"/>
      <c r="O781" s="1205"/>
      <c r="P781" s="1205"/>
      <c r="Q781" s="1205"/>
      <c r="R781" s="1205"/>
      <c r="S781" s="1205"/>
      <c r="T781" s="1205"/>
      <c r="U781" s="1205"/>
      <c r="V781" s="1205"/>
      <c r="W781" s="1205"/>
      <c r="X781" s="1205"/>
      <c r="Y781" s="1205"/>
      <c r="Z781" s="1205"/>
    </row>
    <row r="782" spans="1:26">
      <c r="A782" s="1205"/>
      <c r="B782" s="1205"/>
      <c r="C782" s="1205"/>
      <c r="D782" s="1205"/>
      <c r="E782" s="1205"/>
      <c r="F782" s="1205"/>
      <c r="G782" s="1205"/>
      <c r="H782" s="1205"/>
      <c r="I782" s="1205"/>
      <c r="J782" s="1205"/>
      <c r="K782" s="1205"/>
      <c r="L782" s="1205"/>
      <c r="M782" s="1205"/>
      <c r="N782" s="1205"/>
      <c r="O782" s="1205"/>
      <c r="P782" s="1205"/>
      <c r="Q782" s="1205"/>
      <c r="R782" s="1205"/>
      <c r="S782" s="1205"/>
      <c r="T782" s="1205"/>
      <c r="U782" s="1205"/>
      <c r="V782" s="1205"/>
      <c r="W782" s="1205"/>
      <c r="X782" s="1205"/>
      <c r="Y782" s="1205"/>
      <c r="Z782" s="1205"/>
    </row>
    <row r="783" spans="1:26">
      <c r="A783" s="1205"/>
      <c r="B783" s="1205"/>
      <c r="C783" s="1205"/>
      <c r="D783" s="1205"/>
      <c r="E783" s="1205"/>
      <c r="F783" s="1205"/>
      <c r="G783" s="1205"/>
      <c r="H783" s="1205"/>
      <c r="I783" s="1205"/>
      <c r="J783" s="1205"/>
      <c r="K783" s="1205"/>
      <c r="L783" s="1205"/>
      <c r="M783" s="1205"/>
      <c r="N783" s="1205"/>
      <c r="O783" s="1205"/>
      <c r="P783" s="1205"/>
      <c r="Q783" s="1205"/>
      <c r="R783" s="1205"/>
      <c r="S783" s="1205"/>
      <c r="T783" s="1205"/>
      <c r="U783" s="1205"/>
      <c r="V783" s="1205"/>
      <c r="W783" s="1205"/>
      <c r="X783" s="1205"/>
      <c r="Y783" s="1205"/>
      <c r="Z783" s="1205"/>
    </row>
    <row r="784" spans="1:26">
      <c r="A784" s="1205"/>
      <c r="B784" s="1205"/>
      <c r="C784" s="1205"/>
      <c r="D784" s="1205"/>
      <c r="E784" s="1205"/>
      <c r="F784" s="1205"/>
      <c r="G784" s="1205"/>
      <c r="H784" s="1205"/>
      <c r="I784" s="1205"/>
      <c r="J784" s="1205"/>
      <c r="K784" s="1205"/>
      <c r="L784" s="1205"/>
      <c r="M784" s="1205"/>
      <c r="N784" s="1205"/>
      <c r="O784" s="1205"/>
      <c r="P784" s="1205"/>
      <c r="Q784" s="1205"/>
      <c r="R784" s="1205"/>
      <c r="S784" s="1205"/>
      <c r="T784" s="1205"/>
      <c r="U784" s="1205"/>
      <c r="V784" s="1205"/>
      <c r="W784" s="1205"/>
      <c r="X784" s="1205"/>
      <c r="Y784" s="1205"/>
      <c r="Z784" s="1205"/>
    </row>
    <row r="785" spans="1:26">
      <c r="A785" s="1205"/>
      <c r="B785" s="1205"/>
      <c r="C785" s="1205"/>
      <c r="D785" s="1205"/>
      <c r="E785" s="1205"/>
      <c r="F785" s="1205"/>
      <c r="G785" s="1205"/>
      <c r="H785" s="1205"/>
      <c r="I785" s="1205"/>
      <c r="J785" s="1205"/>
      <c r="K785" s="1205"/>
      <c r="L785" s="1205"/>
      <c r="M785" s="1205"/>
      <c r="N785" s="1205"/>
      <c r="O785" s="1205"/>
      <c r="P785" s="1205"/>
      <c r="Q785" s="1205"/>
      <c r="R785" s="1205"/>
      <c r="S785" s="1205"/>
      <c r="T785" s="1205"/>
      <c r="U785" s="1205"/>
      <c r="V785" s="1205"/>
      <c r="W785" s="1205"/>
      <c r="X785" s="1205"/>
      <c r="Y785" s="1205"/>
      <c r="Z785" s="1205"/>
    </row>
    <row r="786" spans="1:26">
      <c r="A786" s="1205"/>
      <c r="B786" s="1205"/>
      <c r="C786" s="1205"/>
      <c r="D786" s="1205"/>
      <c r="E786" s="1205"/>
      <c r="F786" s="1205"/>
      <c r="G786" s="1205"/>
      <c r="H786" s="1205"/>
      <c r="I786" s="1205"/>
      <c r="J786" s="1205"/>
      <c r="K786" s="1205"/>
      <c r="L786" s="1205"/>
      <c r="M786" s="1205"/>
      <c r="N786" s="1205"/>
      <c r="O786" s="1205"/>
      <c r="P786" s="1205"/>
      <c r="Q786" s="1205"/>
      <c r="R786" s="1205"/>
      <c r="S786" s="1205"/>
      <c r="T786" s="1205"/>
      <c r="U786" s="1205"/>
      <c r="V786" s="1205"/>
      <c r="W786" s="1205"/>
      <c r="X786" s="1205"/>
      <c r="Y786" s="1205"/>
      <c r="Z786" s="1205"/>
    </row>
    <row r="787" spans="1:26">
      <c r="A787" s="1205"/>
      <c r="B787" s="1205"/>
      <c r="C787" s="1205"/>
      <c r="D787" s="1205"/>
      <c r="E787" s="1205"/>
      <c r="F787" s="1205"/>
      <c r="G787" s="1205"/>
      <c r="H787" s="1205"/>
      <c r="I787" s="1205"/>
      <c r="J787" s="1205"/>
      <c r="K787" s="1205"/>
      <c r="L787" s="1205"/>
      <c r="M787" s="1205"/>
      <c r="N787" s="1205"/>
      <c r="O787" s="1205"/>
      <c r="P787" s="1205"/>
      <c r="Q787" s="1205"/>
      <c r="R787" s="1205"/>
      <c r="S787" s="1205"/>
      <c r="T787" s="1205"/>
      <c r="U787" s="1205"/>
      <c r="V787" s="1205"/>
      <c r="W787" s="1205"/>
      <c r="X787" s="1205"/>
      <c r="Y787" s="1205"/>
      <c r="Z787" s="1205"/>
    </row>
    <row r="788" spans="1:26">
      <c r="A788" s="1205"/>
      <c r="B788" s="1205"/>
      <c r="C788" s="1205"/>
      <c r="D788" s="1205"/>
      <c r="E788" s="1205"/>
      <c r="F788" s="1205"/>
      <c r="G788" s="1205"/>
      <c r="H788" s="1205"/>
      <c r="I788" s="1205"/>
      <c r="J788" s="1205"/>
      <c r="K788" s="1205"/>
      <c r="L788" s="1205"/>
      <c r="M788" s="1205"/>
      <c r="N788" s="1205"/>
      <c r="O788" s="1205"/>
      <c r="P788" s="1205"/>
      <c r="Q788" s="1205"/>
      <c r="R788" s="1205"/>
      <c r="S788" s="1205"/>
      <c r="T788" s="1205"/>
      <c r="U788" s="1205"/>
      <c r="V788" s="1205"/>
      <c r="W788" s="1205"/>
      <c r="X788" s="1205"/>
      <c r="Y788" s="1205"/>
      <c r="Z788" s="1205"/>
    </row>
    <row r="789" spans="1:26">
      <c r="A789" s="1205"/>
      <c r="B789" s="1205"/>
      <c r="C789" s="1205"/>
      <c r="D789" s="1205"/>
      <c r="E789" s="1205"/>
      <c r="F789" s="1205"/>
      <c r="G789" s="1205"/>
      <c r="H789" s="1205"/>
      <c r="I789" s="1205"/>
      <c r="J789" s="1205"/>
      <c r="K789" s="1205"/>
      <c r="L789" s="1205"/>
      <c r="M789" s="1205"/>
      <c r="N789" s="1205"/>
      <c r="O789" s="1205"/>
      <c r="P789" s="1205"/>
      <c r="Q789" s="1205"/>
      <c r="R789" s="1205"/>
      <c r="S789" s="1205"/>
      <c r="T789" s="1205"/>
      <c r="U789" s="1205"/>
      <c r="V789" s="1205"/>
      <c r="W789" s="1205"/>
      <c r="X789" s="1205"/>
      <c r="Y789" s="1205"/>
      <c r="Z789" s="1205"/>
    </row>
    <row r="790" spans="1:26">
      <c r="A790" s="1205"/>
      <c r="B790" s="1205"/>
      <c r="C790" s="1205"/>
      <c r="D790" s="1205"/>
      <c r="E790" s="1205"/>
      <c r="F790" s="1205"/>
      <c r="G790" s="1205"/>
      <c r="H790" s="1205"/>
      <c r="I790" s="1205"/>
      <c r="J790" s="1205"/>
      <c r="K790" s="1205"/>
      <c r="L790" s="1205"/>
      <c r="M790" s="1205"/>
      <c r="N790" s="1205"/>
      <c r="O790" s="1205"/>
      <c r="P790" s="1205"/>
      <c r="Q790" s="1205"/>
      <c r="R790" s="1205"/>
      <c r="S790" s="1205"/>
      <c r="T790" s="1205"/>
      <c r="U790" s="1205"/>
      <c r="V790" s="1205"/>
      <c r="W790" s="1205"/>
      <c r="X790" s="1205"/>
      <c r="Y790" s="1205"/>
      <c r="Z790" s="1205"/>
    </row>
    <row r="791" spans="1:26">
      <c r="A791" s="1205"/>
      <c r="B791" s="1205"/>
      <c r="C791" s="1205"/>
      <c r="D791" s="1205"/>
      <c r="E791" s="1205"/>
      <c r="F791" s="1205"/>
      <c r="G791" s="1205"/>
      <c r="H791" s="1205"/>
      <c r="I791" s="1205"/>
      <c r="J791" s="1205"/>
      <c r="K791" s="1205"/>
      <c r="L791" s="1205"/>
      <c r="M791" s="1205"/>
      <c r="N791" s="1205"/>
      <c r="O791" s="1205"/>
      <c r="P791" s="1205"/>
      <c r="Q791" s="1205"/>
      <c r="R791" s="1205"/>
      <c r="S791" s="1205"/>
      <c r="T791" s="1205"/>
      <c r="U791" s="1205"/>
      <c r="V791" s="1205"/>
      <c r="W791" s="1205"/>
      <c r="X791" s="1205"/>
      <c r="Y791" s="1205"/>
      <c r="Z791" s="1205"/>
    </row>
    <row r="792" spans="1:26">
      <c r="A792" s="1205"/>
      <c r="B792" s="1205"/>
      <c r="C792" s="1205"/>
      <c r="D792" s="1205"/>
      <c r="E792" s="1205"/>
      <c r="F792" s="1205"/>
      <c r="G792" s="1205"/>
      <c r="H792" s="1205"/>
      <c r="I792" s="1205"/>
      <c r="J792" s="1205"/>
      <c r="K792" s="1205"/>
      <c r="L792" s="1205"/>
      <c r="M792" s="1205"/>
      <c r="N792" s="1205"/>
      <c r="O792" s="1205"/>
      <c r="P792" s="1205"/>
      <c r="Q792" s="1205"/>
      <c r="R792" s="1205"/>
      <c r="S792" s="1205"/>
      <c r="T792" s="1205"/>
      <c r="U792" s="1205"/>
      <c r="V792" s="1205"/>
      <c r="W792" s="1205"/>
      <c r="X792" s="1205"/>
      <c r="Y792" s="1205"/>
      <c r="Z792" s="1205"/>
    </row>
    <row r="793" spans="1:26">
      <c r="A793" s="1205"/>
      <c r="B793" s="1205"/>
      <c r="C793" s="1205"/>
      <c r="D793" s="1205"/>
      <c r="E793" s="1205"/>
      <c r="F793" s="1205"/>
      <c r="G793" s="1205"/>
      <c r="H793" s="1205"/>
      <c r="I793" s="1205"/>
      <c r="J793" s="1205"/>
      <c r="K793" s="1205"/>
      <c r="L793" s="1205"/>
      <c r="M793" s="1205"/>
      <c r="N793" s="1205"/>
      <c r="O793" s="1205"/>
      <c r="P793" s="1205"/>
      <c r="Q793" s="1205"/>
      <c r="R793" s="1205"/>
      <c r="S793" s="1205"/>
      <c r="T793" s="1205"/>
      <c r="U793" s="1205"/>
      <c r="V793" s="1205"/>
      <c r="W793" s="1205"/>
      <c r="X793" s="1205"/>
      <c r="Y793" s="1205"/>
      <c r="Z793" s="1205"/>
    </row>
    <row r="794" spans="1:26">
      <c r="A794" s="1205"/>
      <c r="B794" s="1205"/>
      <c r="C794" s="1205"/>
      <c r="D794" s="1205"/>
      <c r="E794" s="1205"/>
      <c r="F794" s="1205"/>
      <c r="G794" s="1205"/>
      <c r="H794" s="1205"/>
      <c r="I794" s="1205"/>
      <c r="J794" s="1205"/>
      <c r="K794" s="1205"/>
      <c r="L794" s="1205"/>
      <c r="M794" s="1205"/>
      <c r="N794" s="1205"/>
      <c r="O794" s="1205"/>
      <c r="P794" s="1205"/>
      <c r="Q794" s="1205"/>
      <c r="R794" s="1205"/>
      <c r="S794" s="1205"/>
      <c r="T794" s="1205"/>
      <c r="U794" s="1205"/>
      <c r="V794" s="1205"/>
      <c r="W794" s="1205"/>
      <c r="X794" s="1205"/>
      <c r="Y794" s="1205"/>
      <c r="Z794" s="1205"/>
    </row>
    <row r="795" spans="1:26">
      <c r="A795" s="1205"/>
      <c r="B795" s="1205"/>
      <c r="C795" s="1205"/>
      <c r="D795" s="1205"/>
      <c r="E795" s="1205"/>
      <c r="F795" s="1205"/>
      <c r="G795" s="1205"/>
      <c r="H795" s="1205"/>
      <c r="I795" s="1205"/>
      <c r="J795" s="1205"/>
      <c r="K795" s="1205"/>
      <c r="L795" s="1205"/>
      <c r="M795" s="1205"/>
      <c r="N795" s="1205"/>
      <c r="O795" s="1205"/>
      <c r="P795" s="1205"/>
      <c r="Q795" s="1205"/>
      <c r="R795" s="1205"/>
      <c r="S795" s="1205"/>
      <c r="T795" s="1205"/>
      <c r="U795" s="1205"/>
      <c r="V795" s="1205"/>
      <c r="W795" s="1205"/>
      <c r="X795" s="1205"/>
      <c r="Y795" s="1205"/>
      <c r="Z795" s="1205"/>
    </row>
    <row r="796" spans="1:26">
      <c r="A796" s="1205"/>
      <c r="B796" s="1205"/>
      <c r="C796" s="1205"/>
      <c r="D796" s="1205"/>
      <c r="E796" s="1205"/>
      <c r="F796" s="1205"/>
      <c r="G796" s="1205"/>
      <c r="H796" s="1205"/>
      <c r="I796" s="1205"/>
      <c r="J796" s="1205"/>
      <c r="K796" s="1205"/>
      <c r="L796" s="1205"/>
      <c r="M796" s="1205"/>
      <c r="N796" s="1205"/>
      <c r="O796" s="1205"/>
      <c r="P796" s="1205"/>
      <c r="Q796" s="1205"/>
      <c r="R796" s="1205"/>
      <c r="S796" s="1205"/>
      <c r="T796" s="1205"/>
      <c r="U796" s="1205"/>
      <c r="V796" s="1205"/>
      <c r="W796" s="1205"/>
      <c r="X796" s="1205"/>
      <c r="Y796" s="1205"/>
      <c r="Z796" s="1205"/>
    </row>
    <row r="797" spans="1:26">
      <c r="A797" s="1205"/>
      <c r="B797" s="1205"/>
      <c r="C797" s="1205"/>
      <c r="D797" s="1205"/>
      <c r="E797" s="1205"/>
      <c r="F797" s="1205"/>
      <c r="G797" s="1205"/>
      <c r="H797" s="1205"/>
      <c r="I797" s="1205"/>
      <c r="J797" s="1205"/>
      <c r="K797" s="1205"/>
      <c r="L797" s="1205"/>
      <c r="M797" s="1205"/>
      <c r="N797" s="1205"/>
      <c r="O797" s="1205"/>
      <c r="P797" s="1205"/>
      <c r="Q797" s="1205"/>
      <c r="R797" s="1205"/>
      <c r="S797" s="1205"/>
      <c r="T797" s="1205"/>
      <c r="U797" s="1205"/>
      <c r="V797" s="1205"/>
      <c r="W797" s="1205"/>
      <c r="X797" s="1205"/>
      <c r="Y797" s="1205"/>
      <c r="Z797" s="1205"/>
    </row>
    <row r="798" spans="1:26">
      <c r="A798" s="1205"/>
      <c r="B798" s="1205"/>
      <c r="C798" s="1205"/>
      <c r="D798" s="1205"/>
      <c r="E798" s="1205"/>
      <c r="F798" s="1205"/>
      <c r="G798" s="1205"/>
      <c r="H798" s="1205"/>
      <c r="I798" s="1205"/>
      <c r="J798" s="1205"/>
      <c r="K798" s="1205"/>
      <c r="L798" s="1205"/>
      <c r="M798" s="1205"/>
      <c r="N798" s="1205"/>
      <c r="O798" s="1205"/>
      <c r="P798" s="1205"/>
      <c r="Q798" s="1205"/>
      <c r="R798" s="1205"/>
      <c r="S798" s="1205"/>
      <c r="T798" s="1205"/>
      <c r="U798" s="1205"/>
      <c r="V798" s="1205"/>
      <c r="W798" s="1205"/>
      <c r="X798" s="1205"/>
      <c r="Y798" s="1205"/>
      <c r="Z798" s="1205"/>
    </row>
    <row r="799" spans="1:26">
      <c r="A799" s="1205"/>
      <c r="B799" s="1205"/>
      <c r="C799" s="1205"/>
      <c r="D799" s="1205"/>
      <c r="E799" s="1205"/>
      <c r="F799" s="1205"/>
      <c r="G799" s="1205"/>
      <c r="H799" s="1205"/>
      <c r="I799" s="1205"/>
      <c r="J799" s="1205"/>
      <c r="K799" s="1205"/>
      <c r="L799" s="1205"/>
      <c r="M799" s="1205"/>
      <c r="N799" s="1205"/>
      <c r="O799" s="1205"/>
      <c r="P799" s="1205"/>
      <c r="Q799" s="1205"/>
      <c r="R799" s="1205"/>
      <c r="S799" s="1205"/>
      <c r="T799" s="1205"/>
      <c r="U799" s="1205"/>
      <c r="V799" s="1205"/>
      <c r="W799" s="1205"/>
      <c r="X799" s="1205"/>
      <c r="Y799" s="1205"/>
      <c r="Z799" s="1205"/>
    </row>
    <row r="800" spans="1:26">
      <c r="A800" s="1205"/>
      <c r="B800" s="1205"/>
      <c r="C800" s="1205"/>
      <c r="D800" s="1205"/>
      <c r="E800" s="1205"/>
      <c r="F800" s="1205"/>
      <c r="G800" s="1205"/>
      <c r="H800" s="1205"/>
      <c r="I800" s="1205"/>
      <c r="J800" s="1205"/>
      <c r="K800" s="1205"/>
      <c r="L800" s="1205"/>
      <c r="M800" s="1205"/>
      <c r="N800" s="1205"/>
      <c r="O800" s="1205"/>
      <c r="P800" s="1205"/>
      <c r="Q800" s="1205"/>
      <c r="R800" s="1205"/>
      <c r="S800" s="1205"/>
      <c r="T800" s="1205"/>
      <c r="U800" s="1205"/>
      <c r="V800" s="1205"/>
      <c r="W800" s="1205"/>
      <c r="X800" s="1205"/>
      <c r="Y800" s="1205"/>
      <c r="Z800" s="1205"/>
    </row>
    <row r="801" spans="1:26">
      <c r="A801" s="1205"/>
      <c r="B801" s="1205"/>
      <c r="C801" s="1205"/>
      <c r="D801" s="1205"/>
      <c r="E801" s="1205"/>
      <c r="F801" s="1205"/>
      <c r="G801" s="1205"/>
      <c r="H801" s="1205"/>
      <c r="I801" s="1205"/>
      <c r="J801" s="1205"/>
      <c r="K801" s="1205"/>
      <c r="L801" s="1205"/>
      <c r="M801" s="1205"/>
      <c r="N801" s="1205"/>
      <c r="O801" s="1205"/>
      <c r="P801" s="1205"/>
      <c r="Q801" s="1205"/>
      <c r="R801" s="1205"/>
      <c r="S801" s="1205"/>
      <c r="T801" s="1205"/>
      <c r="U801" s="1205"/>
      <c r="V801" s="1205"/>
      <c r="W801" s="1205"/>
      <c r="X801" s="1205"/>
      <c r="Y801" s="1205"/>
      <c r="Z801" s="1205"/>
    </row>
    <row r="802" spans="1:26">
      <c r="A802" s="1205"/>
      <c r="B802" s="1205"/>
      <c r="C802" s="1205"/>
      <c r="D802" s="1205"/>
      <c r="E802" s="1205"/>
      <c r="F802" s="1205"/>
      <c r="G802" s="1205"/>
      <c r="H802" s="1205"/>
      <c r="I802" s="1205"/>
      <c r="J802" s="1205"/>
      <c r="K802" s="1205"/>
      <c r="L802" s="1205"/>
      <c r="M802" s="1205"/>
      <c r="N802" s="1205"/>
      <c r="O802" s="1205"/>
      <c r="P802" s="1205"/>
      <c r="Q802" s="1205"/>
      <c r="R802" s="1205"/>
      <c r="S802" s="1205"/>
      <c r="T802" s="1205"/>
      <c r="U802" s="1205"/>
      <c r="V802" s="1205"/>
      <c r="W802" s="1205"/>
      <c r="X802" s="1205"/>
      <c r="Y802" s="1205"/>
      <c r="Z802" s="1205"/>
    </row>
    <row r="803" spans="1:26">
      <c r="A803" s="1205"/>
      <c r="B803" s="1205"/>
      <c r="C803" s="1205"/>
      <c r="D803" s="1205"/>
      <c r="E803" s="1205"/>
      <c r="F803" s="1205"/>
      <c r="G803" s="1205"/>
      <c r="H803" s="1205"/>
      <c r="I803" s="1205"/>
      <c r="J803" s="1205"/>
      <c r="K803" s="1205"/>
      <c r="L803" s="1205"/>
      <c r="M803" s="1205"/>
      <c r="N803" s="1205"/>
      <c r="O803" s="1205"/>
      <c r="P803" s="1205"/>
      <c r="Q803" s="1205"/>
      <c r="R803" s="1205"/>
      <c r="S803" s="1205"/>
      <c r="T803" s="1205"/>
      <c r="U803" s="1205"/>
      <c r="V803" s="1205"/>
      <c r="W803" s="1205"/>
      <c r="X803" s="1205"/>
      <c r="Y803" s="1205"/>
      <c r="Z803" s="1205"/>
    </row>
    <row r="804" spans="1:26">
      <c r="A804" s="1205"/>
      <c r="B804" s="1205"/>
      <c r="C804" s="1205"/>
      <c r="D804" s="1205"/>
      <c r="E804" s="1205"/>
      <c r="F804" s="1205"/>
      <c r="G804" s="1205"/>
      <c r="H804" s="1205"/>
      <c r="I804" s="1205"/>
      <c r="J804" s="1205"/>
      <c r="K804" s="1205"/>
      <c r="L804" s="1205"/>
      <c r="M804" s="1205"/>
      <c r="N804" s="1205"/>
      <c r="O804" s="1205"/>
      <c r="P804" s="1205"/>
      <c r="Q804" s="1205"/>
      <c r="R804" s="1205"/>
      <c r="S804" s="1205"/>
      <c r="T804" s="1205"/>
      <c r="U804" s="1205"/>
      <c r="V804" s="1205"/>
      <c r="W804" s="1205"/>
      <c r="X804" s="1205"/>
      <c r="Y804" s="1205"/>
      <c r="Z804" s="1205"/>
    </row>
    <row r="805" spans="1:26">
      <c r="A805" s="1205"/>
      <c r="B805" s="1205"/>
      <c r="C805" s="1205"/>
      <c r="D805" s="1205"/>
      <c r="E805" s="1205"/>
      <c r="F805" s="1205"/>
      <c r="G805" s="1205"/>
      <c r="H805" s="1205"/>
      <c r="I805" s="1205"/>
      <c r="J805" s="1205"/>
      <c r="K805" s="1205"/>
      <c r="L805" s="1205"/>
      <c r="M805" s="1205"/>
      <c r="N805" s="1205"/>
      <c r="O805" s="1205"/>
      <c r="P805" s="1205"/>
      <c r="Q805" s="1205"/>
      <c r="R805" s="1205"/>
      <c r="S805" s="1205"/>
      <c r="T805" s="1205"/>
      <c r="U805" s="1205"/>
      <c r="V805" s="1205"/>
      <c r="W805" s="1205"/>
      <c r="X805" s="1205"/>
      <c r="Y805" s="1205"/>
      <c r="Z805" s="1205"/>
    </row>
    <row r="806" spans="1:26">
      <c r="A806" s="1205"/>
      <c r="B806" s="1205"/>
      <c r="C806" s="1205"/>
      <c r="D806" s="1205"/>
      <c r="E806" s="1205"/>
      <c r="F806" s="1205"/>
      <c r="G806" s="1205"/>
      <c r="H806" s="1205"/>
      <c r="I806" s="1205"/>
      <c r="J806" s="1205"/>
      <c r="K806" s="1205"/>
      <c r="L806" s="1205"/>
      <c r="M806" s="1205"/>
      <c r="N806" s="1205"/>
      <c r="O806" s="1205"/>
      <c r="P806" s="1205"/>
      <c r="Q806" s="1205"/>
      <c r="R806" s="1205"/>
      <c r="S806" s="1205"/>
      <c r="T806" s="1205"/>
      <c r="U806" s="1205"/>
      <c r="V806" s="1205"/>
      <c r="W806" s="1205"/>
      <c r="X806" s="1205"/>
      <c r="Y806" s="1205"/>
      <c r="Z806" s="1205"/>
    </row>
    <row r="807" spans="1:26">
      <c r="A807" s="1205"/>
      <c r="B807" s="1205"/>
      <c r="C807" s="1205"/>
      <c r="D807" s="1205"/>
      <c r="E807" s="1205"/>
      <c r="F807" s="1205"/>
      <c r="G807" s="1205"/>
      <c r="H807" s="1205"/>
      <c r="I807" s="1205"/>
      <c r="J807" s="1205"/>
      <c r="K807" s="1205"/>
      <c r="L807" s="1205"/>
      <c r="M807" s="1205"/>
      <c r="N807" s="1205"/>
      <c r="O807" s="1205"/>
      <c r="P807" s="1205"/>
      <c r="Q807" s="1205"/>
      <c r="R807" s="1205"/>
      <c r="S807" s="1205"/>
      <c r="T807" s="1205"/>
      <c r="U807" s="1205"/>
      <c r="V807" s="1205"/>
      <c r="W807" s="1205"/>
      <c r="X807" s="1205"/>
      <c r="Y807" s="1205"/>
      <c r="Z807" s="1205"/>
    </row>
    <row r="808" spans="1:26">
      <c r="A808" s="1205"/>
      <c r="B808" s="1205"/>
      <c r="C808" s="1205"/>
      <c r="D808" s="1205"/>
      <c r="E808" s="1205"/>
      <c r="F808" s="1205"/>
      <c r="G808" s="1205"/>
      <c r="H808" s="1205"/>
      <c r="I808" s="1205"/>
      <c r="J808" s="1205"/>
      <c r="K808" s="1205"/>
      <c r="L808" s="1205"/>
      <c r="M808" s="1205"/>
      <c r="N808" s="1205"/>
      <c r="O808" s="1205"/>
      <c r="P808" s="1205"/>
      <c r="Q808" s="1205"/>
      <c r="R808" s="1205"/>
      <c r="S808" s="1205"/>
      <c r="T808" s="1205"/>
      <c r="U808" s="1205"/>
      <c r="V808" s="1205"/>
      <c r="W808" s="1205"/>
      <c r="X808" s="1205"/>
      <c r="Y808" s="1205"/>
      <c r="Z808" s="1205"/>
    </row>
    <row r="809" spans="1:26">
      <c r="A809" s="1205"/>
      <c r="B809" s="1205"/>
      <c r="C809" s="1205"/>
      <c r="D809" s="1205"/>
      <c r="E809" s="1205"/>
      <c r="F809" s="1205"/>
      <c r="G809" s="1205"/>
      <c r="H809" s="1205"/>
      <c r="I809" s="1205"/>
      <c r="J809" s="1205"/>
      <c r="K809" s="1205"/>
      <c r="L809" s="1205"/>
      <c r="M809" s="1205"/>
      <c r="N809" s="1205"/>
      <c r="O809" s="1205"/>
      <c r="P809" s="1205"/>
      <c r="Q809" s="1205"/>
      <c r="R809" s="1205"/>
      <c r="S809" s="1205"/>
      <c r="T809" s="1205"/>
      <c r="U809" s="1205"/>
      <c r="V809" s="1205"/>
      <c r="W809" s="1205"/>
      <c r="X809" s="1205"/>
      <c r="Y809" s="1205"/>
      <c r="Z809" s="1205"/>
    </row>
    <row r="810" spans="1:26">
      <c r="A810" s="1205"/>
      <c r="B810" s="1205"/>
      <c r="C810" s="1205"/>
      <c r="D810" s="1205"/>
      <c r="E810" s="1205"/>
      <c r="F810" s="1205"/>
      <c r="G810" s="1205"/>
      <c r="H810" s="1205"/>
      <c r="I810" s="1205"/>
      <c r="J810" s="1205"/>
      <c r="K810" s="1205"/>
      <c r="L810" s="1205"/>
      <c r="M810" s="1205"/>
      <c r="N810" s="1205"/>
      <c r="O810" s="1205"/>
      <c r="P810" s="1205"/>
      <c r="Q810" s="1205"/>
      <c r="R810" s="1205"/>
      <c r="S810" s="1205"/>
      <c r="T810" s="1205"/>
      <c r="U810" s="1205"/>
      <c r="V810" s="1205"/>
      <c r="W810" s="1205"/>
      <c r="X810" s="1205"/>
      <c r="Y810" s="1205"/>
      <c r="Z810" s="1205"/>
    </row>
    <row r="811" spans="1:26">
      <c r="A811" s="1205"/>
      <c r="B811" s="1205"/>
      <c r="C811" s="1205"/>
      <c r="D811" s="1205"/>
      <c r="E811" s="1205"/>
      <c r="F811" s="1205"/>
      <c r="G811" s="1205"/>
      <c r="H811" s="1205"/>
      <c r="I811" s="1205"/>
      <c r="J811" s="1205"/>
      <c r="K811" s="1205"/>
      <c r="L811" s="1205"/>
      <c r="M811" s="1205"/>
      <c r="N811" s="1205"/>
      <c r="O811" s="1205"/>
      <c r="P811" s="1205"/>
      <c r="Q811" s="1205"/>
      <c r="R811" s="1205"/>
      <c r="S811" s="1205"/>
      <c r="T811" s="1205"/>
      <c r="U811" s="1205"/>
      <c r="V811" s="1205"/>
      <c r="W811" s="1205"/>
      <c r="X811" s="1205"/>
      <c r="Y811" s="1205"/>
      <c r="Z811" s="1205"/>
    </row>
    <row r="812" spans="1:26">
      <c r="A812" s="1205"/>
      <c r="B812" s="1205"/>
      <c r="C812" s="1205"/>
      <c r="D812" s="1205"/>
      <c r="E812" s="1205"/>
      <c r="F812" s="1205"/>
      <c r="G812" s="1205"/>
      <c r="H812" s="1205"/>
      <c r="I812" s="1205"/>
      <c r="J812" s="1205"/>
      <c r="K812" s="1205"/>
      <c r="L812" s="1205"/>
      <c r="M812" s="1205"/>
      <c r="N812" s="1205"/>
      <c r="O812" s="1205"/>
      <c r="P812" s="1205"/>
      <c r="Q812" s="1205"/>
      <c r="R812" s="1205"/>
      <c r="S812" s="1205"/>
      <c r="T812" s="1205"/>
      <c r="U812" s="1205"/>
      <c r="V812" s="1205"/>
      <c r="W812" s="1205"/>
      <c r="X812" s="1205"/>
      <c r="Y812" s="1205"/>
      <c r="Z812" s="1205"/>
    </row>
    <row r="813" spans="1:26">
      <c r="A813" s="1205"/>
      <c r="B813" s="1205"/>
      <c r="C813" s="1205"/>
      <c r="D813" s="1205"/>
      <c r="E813" s="1205"/>
      <c r="F813" s="1205"/>
      <c r="G813" s="1205"/>
      <c r="H813" s="1205"/>
      <c r="I813" s="1205"/>
      <c r="J813" s="1205"/>
      <c r="K813" s="1205"/>
      <c r="L813" s="1205"/>
      <c r="M813" s="1205"/>
      <c r="N813" s="1205"/>
      <c r="O813" s="1205"/>
      <c r="P813" s="1205"/>
      <c r="Q813" s="1205"/>
      <c r="R813" s="1205"/>
      <c r="S813" s="1205"/>
      <c r="T813" s="1205"/>
      <c r="U813" s="1205"/>
      <c r="V813" s="1205"/>
      <c r="W813" s="1205"/>
      <c r="X813" s="1205"/>
      <c r="Y813" s="1205"/>
      <c r="Z813" s="1205"/>
    </row>
    <row r="814" spans="1:26">
      <c r="A814" s="1205"/>
      <c r="B814" s="1205"/>
      <c r="C814" s="1205"/>
      <c r="D814" s="1205"/>
      <c r="E814" s="1205"/>
      <c r="F814" s="1205"/>
      <c r="G814" s="1205"/>
      <c r="H814" s="1205"/>
      <c r="I814" s="1205"/>
      <c r="J814" s="1205"/>
      <c r="K814" s="1205"/>
      <c r="L814" s="1205"/>
      <c r="M814" s="1205"/>
      <c r="N814" s="1205"/>
      <c r="O814" s="1205"/>
      <c r="P814" s="1205"/>
      <c r="Q814" s="1205"/>
      <c r="R814" s="1205"/>
      <c r="S814" s="1205"/>
      <c r="T814" s="1205"/>
      <c r="U814" s="1205"/>
      <c r="V814" s="1205"/>
      <c r="W814" s="1205"/>
      <c r="X814" s="1205"/>
      <c r="Y814" s="1205"/>
      <c r="Z814" s="1205"/>
    </row>
    <row r="815" spans="1:26">
      <c r="A815" s="1205"/>
      <c r="B815" s="1205"/>
      <c r="C815" s="1205"/>
      <c r="D815" s="1205"/>
      <c r="E815" s="1205"/>
      <c r="F815" s="1205"/>
      <c r="G815" s="1205"/>
      <c r="H815" s="1205"/>
      <c r="I815" s="1205"/>
      <c r="J815" s="1205"/>
      <c r="K815" s="1205"/>
      <c r="L815" s="1205"/>
      <c r="M815" s="1205"/>
      <c r="N815" s="1205"/>
      <c r="O815" s="1205"/>
      <c r="P815" s="1205"/>
      <c r="Q815" s="1205"/>
      <c r="R815" s="1205"/>
      <c r="S815" s="1205"/>
      <c r="T815" s="1205"/>
      <c r="U815" s="1205"/>
      <c r="V815" s="1205"/>
      <c r="W815" s="1205"/>
      <c r="X815" s="1205"/>
      <c r="Y815" s="1205"/>
      <c r="Z815" s="1205"/>
    </row>
    <row r="816" spans="1:26">
      <c r="A816" s="1205"/>
      <c r="B816" s="1205"/>
      <c r="C816" s="1205"/>
      <c r="D816" s="1205"/>
      <c r="E816" s="1205"/>
      <c r="F816" s="1205"/>
      <c r="G816" s="1205"/>
      <c r="H816" s="1205"/>
      <c r="I816" s="1205"/>
      <c r="J816" s="1205"/>
      <c r="K816" s="1205"/>
      <c r="L816" s="1205"/>
      <c r="M816" s="1205"/>
      <c r="N816" s="1205"/>
      <c r="O816" s="1205"/>
      <c r="P816" s="1205"/>
      <c r="Q816" s="1205"/>
      <c r="R816" s="1205"/>
      <c r="S816" s="1205"/>
      <c r="T816" s="1205"/>
      <c r="U816" s="1205"/>
      <c r="V816" s="1205"/>
      <c r="W816" s="1205"/>
      <c r="X816" s="1205"/>
      <c r="Y816" s="1205"/>
      <c r="Z816" s="1205"/>
    </row>
    <row r="817" spans="1:26">
      <c r="A817" s="1205"/>
      <c r="B817" s="1205"/>
      <c r="C817" s="1205"/>
      <c r="D817" s="1205"/>
      <c r="E817" s="1205"/>
      <c r="F817" s="1205"/>
      <c r="G817" s="1205"/>
      <c r="H817" s="1205"/>
      <c r="I817" s="1205"/>
      <c r="J817" s="1205"/>
      <c r="K817" s="1205"/>
      <c r="L817" s="1205"/>
      <c r="M817" s="1205"/>
      <c r="N817" s="1205"/>
      <c r="O817" s="1205"/>
      <c r="P817" s="1205"/>
      <c r="Q817" s="1205"/>
      <c r="R817" s="1205"/>
      <c r="S817" s="1205"/>
      <c r="T817" s="1205"/>
      <c r="U817" s="1205"/>
      <c r="V817" s="1205"/>
      <c r="W817" s="1205"/>
      <c r="X817" s="1205"/>
      <c r="Y817" s="1205"/>
      <c r="Z817" s="1205"/>
    </row>
    <row r="818" spans="1:26">
      <c r="A818" s="1205"/>
      <c r="B818" s="1205"/>
      <c r="C818" s="1205"/>
      <c r="D818" s="1205"/>
      <c r="E818" s="1205"/>
      <c r="F818" s="1205"/>
      <c r="G818" s="1205"/>
      <c r="H818" s="1205"/>
      <c r="I818" s="1205"/>
      <c r="J818" s="1205"/>
      <c r="K818" s="1205"/>
      <c r="L818" s="1205"/>
      <c r="M818" s="1205"/>
      <c r="N818" s="1205"/>
      <c r="O818" s="1205"/>
      <c r="P818" s="1205"/>
      <c r="Q818" s="1205"/>
      <c r="R818" s="1205"/>
      <c r="S818" s="1205"/>
      <c r="T818" s="1205"/>
      <c r="U818" s="1205"/>
      <c r="V818" s="1205"/>
      <c r="W818" s="1205"/>
      <c r="X818" s="1205"/>
      <c r="Y818" s="1205"/>
      <c r="Z818" s="1205"/>
    </row>
    <row r="819" spans="1:26">
      <c r="A819" s="1205"/>
      <c r="B819" s="1205"/>
      <c r="C819" s="1205"/>
      <c r="D819" s="1205"/>
      <c r="E819" s="1205"/>
      <c r="F819" s="1205"/>
      <c r="G819" s="1205"/>
      <c r="H819" s="1205"/>
      <c r="I819" s="1205"/>
      <c r="J819" s="1205"/>
      <c r="K819" s="1205"/>
      <c r="L819" s="1205"/>
      <c r="M819" s="1205"/>
      <c r="N819" s="1205"/>
      <c r="O819" s="1205"/>
      <c r="P819" s="1205"/>
      <c r="Q819" s="1205"/>
      <c r="R819" s="1205"/>
      <c r="S819" s="1205"/>
      <c r="T819" s="1205"/>
      <c r="U819" s="1205"/>
      <c r="V819" s="1205"/>
      <c r="W819" s="1205"/>
      <c r="X819" s="1205"/>
      <c r="Y819" s="1205"/>
      <c r="Z819" s="1205"/>
    </row>
    <row r="820" spans="1:26">
      <c r="A820" s="1205"/>
      <c r="B820" s="1205"/>
      <c r="C820" s="1205"/>
      <c r="D820" s="1205"/>
      <c r="E820" s="1205"/>
      <c r="F820" s="1205"/>
      <c r="G820" s="1205"/>
      <c r="H820" s="1205"/>
      <c r="I820" s="1205"/>
      <c r="J820" s="1205"/>
      <c r="K820" s="1205"/>
      <c r="L820" s="1205"/>
      <c r="M820" s="1205"/>
      <c r="N820" s="1205"/>
      <c r="O820" s="1205"/>
      <c r="P820" s="1205"/>
      <c r="Q820" s="1205"/>
      <c r="R820" s="1205"/>
      <c r="S820" s="1205"/>
      <c r="T820" s="1205"/>
      <c r="U820" s="1205"/>
      <c r="V820" s="1205"/>
      <c r="W820" s="1205"/>
      <c r="X820" s="1205"/>
      <c r="Y820" s="1205"/>
      <c r="Z820" s="1205"/>
    </row>
    <row r="821" spans="1:26">
      <c r="A821" s="1205"/>
      <c r="B821" s="1205"/>
      <c r="C821" s="1205"/>
      <c r="D821" s="1205"/>
      <c r="E821" s="1205"/>
      <c r="F821" s="1205"/>
      <c r="G821" s="1205"/>
      <c r="H821" s="1205"/>
      <c r="I821" s="1205"/>
      <c r="J821" s="1205"/>
      <c r="K821" s="1205"/>
      <c r="L821" s="1205"/>
      <c r="M821" s="1205"/>
      <c r="N821" s="1205"/>
      <c r="O821" s="1205"/>
      <c r="P821" s="1205"/>
      <c r="Q821" s="1205"/>
      <c r="R821" s="1205"/>
      <c r="S821" s="1205"/>
      <c r="T821" s="1205"/>
      <c r="U821" s="1205"/>
      <c r="V821" s="1205"/>
      <c r="W821" s="1205"/>
      <c r="X821" s="1205"/>
      <c r="Y821" s="1205"/>
      <c r="Z821" s="1205"/>
    </row>
    <row r="822" spans="1:26">
      <c r="A822" s="1205"/>
      <c r="B822" s="1205"/>
      <c r="C822" s="1205"/>
      <c r="D822" s="1205"/>
      <c r="E822" s="1205"/>
      <c r="F822" s="1205"/>
      <c r="G822" s="1205"/>
      <c r="H822" s="1205"/>
      <c r="I822" s="1205"/>
      <c r="J822" s="1205"/>
      <c r="K822" s="1205"/>
      <c r="L822" s="1205"/>
      <c r="M822" s="1205"/>
      <c r="N822" s="1205"/>
      <c r="O822" s="1205"/>
      <c r="P822" s="1205"/>
      <c r="Q822" s="1205"/>
      <c r="R822" s="1205"/>
      <c r="S822" s="1205"/>
      <c r="T822" s="1205"/>
      <c r="U822" s="1205"/>
      <c r="V822" s="1205"/>
      <c r="W822" s="1205"/>
      <c r="X822" s="1205"/>
      <c r="Y822" s="1205"/>
      <c r="Z822" s="1205"/>
    </row>
    <row r="823" spans="1:26">
      <c r="A823" s="1205"/>
      <c r="B823" s="1205"/>
      <c r="C823" s="1205"/>
      <c r="D823" s="1205"/>
      <c r="E823" s="1205"/>
      <c r="F823" s="1205"/>
      <c r="G823" s="1205"/>
      <c r="H823" s="1205"/>
      <c r="I823" s="1205"/>
      <c r="J823" s="1205"/>
      <c r="K823" s="1205"/>
      <c r="L823" s="1205"/>
      <c r="M823" s="1205"/>
      <c r="N823" s="1205"/>
      <c r="O823" s="1205"/>
      <c r="P823" s="1205"/>
      <c r="Q823" s="1205"/>
      <c r="R823" s="1205"/>
      <c r="S823" s="1205"/>
      <c r="T823" s="1205"/>
      <c r="U823" s="1205"/>
      <c r="V823" s="1205"/>
      <c r="W823" s="1205"/>
      <c r="X823" s="1205"/>
      <c r="Y823" s="1205"/>
      <c r="Z823" s="1205"/>
    </row>
    <row r="824" spans="1:26">
      <c r="A824" s="1205"/>
      <c r="B824" s="1205"/>
      <c r="C824" s="1205"/>
      <c r="D824" s="1205"/>
      <c r="E824" s="1205"/>
      <c r="F824" s="1205"/>
      <c r="G824" s="1205"/>
      <c r="H824" s="1205"/>
      <c r="I824" s="1205"/>
      <c r="J824" s="1205"/>
      <c r="K824" s="1205"/>
      <c r="L824" s="1205"/>
      <c r="M824" s="1205"/>
      <c r="N824" s="1205"/>
      <c r="O824" s="1205"/>
      <c r="P824" s="1205"/>
      <c r="Q824" s="1205"/>
      <c r="R824" s="1205"/>
      <c r="S824" s="1205"/>
      <c r="T824" s="1205"/>
      <c r="U824" s="1205"/>
      <c r="V824" s="1205"/>
      <c r="W824" s="1205"/>
      <c r="X824" s="1205"/>
      <c r="Y824" s="1205"/>
      <c r="Z824" s="1205"/>
    </row>
    <row r="825" spans="1:26">
      <c r="A825" s="1205"/>
      <c r="B825" s="1205"/>
      <c r="C825" s="1205"/>
      <c r="D825" s="1205"/>
      <c r="E825" s="1205"/>
      <c r="F825" s="1205"/>
      <c r="G825" s="1205"/>
      <c r="H825" s="1205"/>
      <c r="I825" s="1205"/>
      <c r="J825" s="1205"/>
      <c r="K825" s="1205"/>
      <c r="L825" s="1205"/>
      <c r="M825" s="1205"/>
      <c r="N825" s="1205"/>
      <c r="O825" s="1205"/>
      <c r="P825" s="1205"/>
      <c r="Q825" s="1205"/>
      <c r="R825" s="1205"/>
      <c r="S825" s="1205"/>
      <c r="T825" s="1205"/>
      <c r="U825" s="1205"/>
      <c r="V825" s="1205"/>
      <c r="W825" s="1205"/>
      <c r="X825" s="1205"/>
      <c r="Y825" s="1205"/>
      <c r="Z825" s="1205"/>
    </row>
    <row r="826" spans="1:26">
      <c r="A826" s="1205"/>
      <c r="B826" s="1205"/>
      <c r="C826" s="1205"/>
      <c r="D826" s="1205"/>
      <c r="E826" s="1205"/>
      <c r="F826" s="1205"/>
      <c r="G826" s="1205"/>
      <c r="H826" s="1205"/>
      <c r="I826" s="1205"/>
      <c r="J826" s="1205"/>
      <c r="K826" s="1205"/>
      <c r="L826" s="1205"/>
      <c r="M826" s="1205"/>
      <c r="N826" s="1205"/>
      <c r="O826" s="1205"/>
      <c r="P826" s="1205"/>
      <c r="Q826" s="1205"/>
      <c r="R826" s="1205"/>
      <c r="S826" s="1205"/>
      <c r="T826" s="1205"/>
      <c r="U826" s="1205"/>
      <c r="V826" s="1205"/>
      <c r="W826" s="1205"/>
      <c r="X826" s="1205"/>
      <c r="Y826" s="1205"/>
      <c r="Z826" s="1205"/>
    </row>
    <row r="827" spans="1:26">
      <c r="A827" s="1205"/>
      <c r="B827" s="1205"/>
      <c r="C827" s="1205"/>
      <c r="D827" s="1205"/>
      <c r="E827" s="1205"/>
      <c r="F827" s="1205"/>
      <c r="G827" s="1205"/>
      <c r="H827" s="1205"/>
      <c r="I827" s="1205"/>
      <c r="J827" s="1205"/>
      <c r="K827" s="1205"/>
      <c r="L827" s="1205"/>
      <c r="M827" s="1205"/>
      <c r="N827" s="1205"/>
      <c r="O827" s="1205"/>
      <c r="P827" s="1205"/>
      <c r="Q827" s="1205"/>
      <c r="R827" s="1205"/>
      <c r="S827" s="1205"/>
      <c r="T827" s="1205"/>
      <c r="U827" s="1205"/>
      <c r="V827" s="1205"/>
      <c r="W827" s="1205"/>
      <c r="X827" s="1205"/>
      <c r="Y827" s="1205"/>
      <c r="Z827" s="1205"/>
    </row>
    <row r="828" spans="1:26">
      <c r="A828" s="1205"/>
      <c r="B828" s="1205"/>
      <c r="C828" s="1205"/>
      <c r="D828" s="1205"/>
      <c r="E828" s="1205"/>
      <c r="F828" s="1205"/>
      <c r="G828" s="1205"/>
      <c r="H828" s="1205"/>
      <c r="I828" s="1205"/>
      <c r="J828" s="1205"/>
      <c r="K828" s="1205"/>
      <c r="L828" s="1205"/>
      <c r="M828" s="1205"/>
      <c r="N828" s="1205"/>
      <c r="O828" s="1205"/>
      <c r="P828" s="1205"/>
      <c r="Q828" s="1205"/>
      <c r="R828" s="1205"/>
      <c r="S828" s="1205"/>
      <c r="T828" s="1205"/>
      <c r="U828" s="1205"/>
      <c r="V828" s="1205"/>
      <c r="W828" s="1205"/>
      <c r="X828" s="1205"/>
      <c r="Y828" s="1205"/>
      <c r="Z828" s="1205"/>
    </row>
    <row r="829" spans="1:26">
      <c r="A829" s="1205"/>
      <c r="B829" s="1205"/>
      <c r="C829" s="1205"/>
      <c r="D829" s="1205"/>
      <c r="E829" s="1205"/>
      <c r="F829" s="1205"/>
      <c r="G829" s="1205"/>
      <c r="H829" s="1205"/>
      <c r="I829" s="1205"/>
      <c r="J829" s="1205"/>
      <c r="K829" s="1205"/>
      <c r="L829" s="1205"/>
      <c r="M829" s="1205"/>
      <c r="N829" s="1205"/>
      <c r="O829" s="1205"/>
      <c r="P829" s="1205"/>
      <c r="Q829" s="1205"/>
      <c r="R829" s="1205"/>
      <c r="S829" s="1205"/>
      <c r="T829" s="1205"/>
      <c r="U829" s="1205"/>
      <c r="V829" s="1205"/>
      <c r="W829" s="1205"/>
      <c r="X829" s="1205"/>
      <c r="Y829" s="1205"/>
      <c r="Z829" s="1205"/>
    </row>
    <row r="830" spans="1:26">
      <c r="A830" s="1205"/>
      <c r="B830" s="1205"/>
      <c r="C830" s="1205"/>
      <c r="D830" s="1205"/>
      <c r="E830" s="1205"/>
      <c r="F830" s="1205"/>
      <c r="G830" s="1205"/>
      <c r="H830" s="1205"/>
      <c r="I830" s="1205"/>
      <c r="J830" s="1205"/>
      <c r="K830" s="1205"/>
      <c r="L830" s="1205"/>
      <c r="M830" s="1205"/>
      <c r="N830" s="1205"/>
      <c r="O830" s="1205"/>
      <c r="P830" s="1205"/>
      <c r="Q830" s="1205"/>
      <c r="R830" s="1205"/>
      <c r="S830" s="1205"/>
      <c r="T830" s="1205"/>
      <c r="U830" s="1205"/>
      <c r="V830" s="1205"/>
      <c r="W830" s="1205"/>
      <c r="X830" s="1205"/>
      <c r="Y830" s="1205"/>
      <c r="Z830" s="1205"/>
    </row>
    <row r="831" spans="1:26">
      <c r="A831" s="1205"/>
      <c r="B831" s="1205"/>
      <c r="C831" s="1205"/>
      <c r="D831" s="1205"/>
      <c r="E831" s="1205"/>
      <c r="F831" s="1205"/>
      <c r="G831" s="1205"/>
      <c r="H831" s="1205"/>
      <c r="I831" s="1205"/>
      <c r="J831" s="1205"/>
      <c r="K831" s="1205"/>
      <c r="L831" s="1205"/>
      <c r="M831" s="1205"/>
      <c r="N831" s="1205"/>
      <c r="O831" s="1205"/>
      <c r="P831" s="1205"/>
      <c r="Q831" s="1205"/>
      <c r="R831" s="1205"/>
      <c r="S831" s="1205"/>
      <c r="T831" s="1205"/>
      <c r="U831" s="1205"/>
      <c r="V831" s="1205"/>
      <c r="W831" s="1205"/>
      <c r="X831" s="1205"/>
      <c r="Y831" s="1205"/>
      <c r="Z831" s="1205"/>
    </row>
    <row r="832" spans="1:26">
      <c r="A832" s="1205"/>
      <c r="B832" s="1205"/>
      <c r="C832" s="1205"/>
      <c r="D832" s="1205"/>
      <c r="E832" s="1205"/>
      <c r="F832" s="1205"/>
      <c r="G832" s="1205"/>
      <c r="H832" s="1205"/>
      <c r="I832" s="1205"/>
      <c r="J832" s="1205"/>
      <c r="K832" s="1205"/>
      <c r="L832" s="1205"/>
      <c r="M832" s="1205"/>
      <c r="N832" s="1205"/>
      <c r="O832" s="1205"/>
      <c r="P832" s="1205"/>
      <c r="Q832" s="1205"/>
      <c r="R832" s="1205"/>
      <c r="S832" s="1205"/>
      <c r="T832" s="1205"/>
      <c r="U832" s="1205"/>
      <c r="V832" s="1205"/>
      <c r="W832" s="1205"/>
      <c r="X832" s="1205"/>
      <c r="Y832" s="1205"/>
      <c r="Z832" s="1205"/>
    </row>
    <row r="833" spans="1:26">
      <c r="A833" s="1205"/>
      <c r="B833" s="1205"/>
      <c r="C833" s="1205"/>
      <c r="D833" s="1205"/>
      <c r="E833" s="1205"/>
      <c r="F833" s="1205"/>
      <c r="G833" s="1205"/>
      <c r="H833" s="1205"/>
      <c r="I833" s="1205"/>
      <c r="J833" s="1205"/>
      <c r="K833" s="1205"/>
      <c r="L833" s="1205"/>
      <c r="M833" s="1205"/>
      <c r="N833" s="1205"/>
      <c r="O833" s="1205"/>
      <c r="P833" s="1205"/>
      <c r="Q833" s="1205"/>
      <c r="R833" s="1205"/>
      <c r="S833" s="1205"/>
      <c r="T833" s="1205"/>
      <c r="U833" s="1205"/>
      <c r="V833" s="1205"/>
      <c r="W833" s="1205"/>
      <c r="X833" s="1205"/>
      <c r="Y833" s="1205"/>
      <c r="Z833" s="1205"/>
    </row>
    <row r="834" spans="1:26">
      <c r="A834" s="1205"/>
      <c r="B834" s="1205"/>
      <c r="C834" s="1205"/>
      <c r="D834" s="1205"/>
      <c r="E834" s="1205"/>
      <c r="F834" s="1205"/>
      <c r="G834" s="1205"/>
      <c r="H834" s="1205"/>
      <c r="I834" s="1205"/>
      <c r="J834" s="1205"/>
      <c r="K834" s="1205"/>
      <c r="L834" s="1205"/>
      <c r="M834" s="1205"/>
      <c r="N834" s="1205"/>
      <c r="O834" s="1205"/>
      <c r="P834" s="1205"/>
      <c r="Q834" s="1205"/>
      <c r="R834" s="1205"/>
      <c r="S834" s="1205"/>
      <c r="T834" s="1205"/>
      <c r="U834" s="1205"/>
      <c r="V834" s="1205"/>
      <c r="W834" s="1205"/>
      <c r="X834" s="1205"/>
      <c r="Y834" s="1205"/>
      <c r="Z834" s="1205"/>
    </row>
    <row r="835" spans="1:26">
      <c r="A835" s="1205"/>
      <c r="B835" s="1205"/>
      <c r="C835" s="1205"/>
      <c r="D835" s="1205"/>
      <c r="E835" s="1205"/>
      <c r="F835" s="1205"/>
      <c r="G835" s="1205"/>
      <c r="H835" s="1205"/>
      <c r="I835" s="1205"/>
      <c r="J835" s="1205"/>
      <c r="K835" s="1205"/>
      <c r="L835" s="1205"/>
      <c r="M835" s="1205"/>
      <c r="N835" s="1205"/>
      <c r="O835" s="1205"/>
      <c r="P835" s="1205"/>
      <c r="Q835" s="1205"/>
      <c r="R835" s="1205"/>
      <c r="S835" s="1205"/>
      <c r="T835" s="1205"/>
      <c r="U835" s="1205"/>
      <c r="V835" s="1205"/>
      <c r="W835" s="1205"/>
      <c r="X835" s="1205"/>
      <c r="Y835" s="1205"/>
      <c r="Z835" s="1205"/>
    </row>
    <row r="836" spans="1:26">
      <c r="A836" s="1205"/>
      <c r="B836" s="1205"/>
      <c r="C836" s="1205"/>
      <c r="D836" s="1205"/>
      <c r="E836" s="1205"/>
      <c r="F836" s="1205"/>
      <c r="G836" s="1205"/>
      <c r="H836" s="1205"/>
      <c r="I836" s="1205"/>
      <c r="J836" s="1205"/>
      <c r="K836" s="1205"/>
      <c r="L836" s="1205"/>
      <c r="M836" s="1205"/>
      <c r="N836" s="1205"/>
      <c r="O836" s="1205"/>
      <c r="P836" s="1205"/>
      <c r="Q836" s="1205"/>
      <c r="R836" s="1205"/>
      <c r="S836" s="1205"/>
      <c r="T836" s="1205"/>
      <c r="U836" s="1205"/>
      <c r="V836" s="1205"/>
      <c r="W836" s="1205"/>
      <c r="X836" s="1205"/>
      <c r="Y836" s="1205"/>
      <c r="Z836" s="1205"/>
    </row>
    <row r="837" spans="1:26">
      <c r="A837" s="1205"/>
      <c r="B837" s="1205"/>
      <c r="C837" s="1205"/>
      <c r="D837" s="1205"/>
      <c r="E837" s="1205"/>
      <c r="F837" s="1205"/>
      <c r="G837" s="1205"/>
      <c r="H837" s="1205"/>
      <c r="I837" s="1205"/>
      <c r="J837" s="1205"/>
      <c r="K837" s="1205"/>
      <c r="L837" s="1205"/>
      <c r="M837" s="1205"/>
      <c r="N837" s="1205"/>
      <c r="O837" s="1205"/>
      <c r="P837" s="1205"/>
      <c r="Q837" s="1205"/>
      <c r="R837" s="1205"/>
      <c r="S837" s="1205"/>
      <c r="T837" s="1205"/>
      <c r="U837" s="1205"/>
      <c r="V837" s="1205"/>
      <c r="W837" s="1205"/>
      <c r="X837" s="1205"/>
      <c r="Y837" s="1205"/>
      <c r="Z837" s="1205"/>
    </row>
    <row r="838" spans="1:26">
      <c r="A838" s="1205"/>
      <c r="B838" s="1205"/>
      <c r="C838" s="1205"/>
      <c r="D838" s="1205"/>
      <c r="E838" s="1205"/>
      <c r="F838" s="1205"/>
      <c r="G838" s="1205"/>
      <c r="H838" s="1205"/>
      <c r="I838" s="1205"/>
      <c r="J838" s="1205"/>
      <c r="K838" s="1205"/>
      <c r="L838" s="1205"/>
      <c r="M838" s="1205"/>
      <c r="N838" s="1205"/>
      <c r="O838" s="1205"/>
      <c r="P838" s="1205"/>
      <c r="Q838" s="1205"/>
      <c r="R838" s="1205"/>
      <c r="S838" s="1205"/>
      <c r="T838" s="1205"/>
      <c r="U838" s="1205"/>
      <c r="V838" s="1205"/>
      <c r="W838" s="1205"/>
      <c r="X838" s="1205"/>
      <c r="Y838" s="1205"/>
      <c r="Z838" s="1205"/>
    </row>
    <row r="839" spans="1:26">
      <c r="A839" s="1205"/>
      <c r="B839" s="1205"/>
      <c r="C839" s="1205"/>
      <c r="D839" s="1205"/>
      <c r="E839" s="1205"/>
      <c r="F839" s="1205"/>
      <c r="G839" s="1205"/>
      <c r="H839" s="1205"/>
      <c r="I839" s="1205"/>
      <c r="J839" s="1205"/>
      <c r="K839" s="1205"/>
      <c r="L839" s="1205"/>
      <c r="M839" s="1205"/>
      <c r="N839" s="1205"/>
      <c r="O839" s="1205"/>
      <c r="P839" s="1205"/>
      <c r="Q839" s="1205"/>
      <c r="R839" s="1205"/>
      <c r="S839" s="1205"/>
      <c r="T839" s="1205"/>
      <c r="U839" s="1205"/>
      <c r="V839" s="1205"/>
      <c r="W839" s="1205"/>
      <c r="X839" s="1205"/>
      <c r="Y839" s="1205"/>
      <c r="Z839" s="1205"/>
    </row>
    <row r="840" spans="1:26">
      <c r="A840" s="1205"/>
      <c r="B840" s="1205"/>
      <c r="C840" s="1205"/>
      <c r="D840" s="1205"/>
      <c r="E840" s="1205"/>
      <c r="F840" s="1205"/>
      <c r="G840" s="1205"/>
      <c r="H840" s="1205"/>
      <c r="I840" s="1205"/>
      <c r="J840" s="1205"/>
      <c r="K840" s="1205"/>
      <c r="L840" s="1205"/>
      <c r="M840" s="1205"/>
      <c r="N840" s="1205"/>
      <c r="O840" s="1205"/>
      <c r="P840" s="1205"/>
      <c r="Q840" s="1205"/>
      <c r="R840" s="1205"/>
      <c r="S840" s="1205"/>
      <c r="T840" s="1205"/>
      <c r="U840" s="1205"/>
      <c r="V840" s="1205"/>
      <c r="W840" s="1205"/>
      <c r="X840" s="1205"/>
      <c r="Y840" s="1205"/>
      <c r="Z840" s="1205"/>
    </row>
    <row r="841" spans="1:26">
      <c r="A841" s="1205"/>
      <c r="B841" s="1205"/>
      <c r="C841" s="1205"/>
      <c r="D841" s="1205"/>
      <c r="E841" s="1205"/>
      <c r="F841" s="1205"/>
      <c r="G841" s="1205"/>
      <c r="H841" s="1205"/>
      <c r="I841" s="1205"/>
      <c r="J841" s="1205"/>
      <c r="K841" s="1205"/>
      <c r="L841" s="1205"/>
      <c r="M841" s="1205"/>
      <c r="N841" s="1205"/>
      <c r="O841" s="1205"/>
      <c r="P841" s="1205"/>
      <c r="Q841" s="1205"/>
      <c r="R841" s="1205"/>
      <c r="S841" s="1205"/>
      <c r="T841" s="1205"/>
      <c r="U841" s="1205"/>
      <c r="V841" s="1205"/>
      <c r="W841" s="1205"/>
      <c r="X841" s="1205"/>
      <c r="Y841" s="1205"/>
      <c r="Z841" s="1205"/>
    </row>
    <row r="842" spans="1:26">
      <c r="A842" s="1205"/>
      <c r="B842" s="1205"/>
      <c r="C842" s="1205"/>
      <c r="D842" s="1205"/>
      <c r="E842" s="1205"/>
      <c r="F842" s="1205"/>
      <c r="G842" s="1205"/>
      <c r="H842" s="1205"/>
      <c r="I842" s="1205"/>
      <c r="J842" s="1205"/>
      <c r="K842" s="1205"/>
      <c r="L842" s="1205"/>
      <c r="M842" s="1205"/>
      <c r="N842" s="1205"/>
      <c r="O842" s="1205"/>
      <c r="P842" s="1205"/>
      <c r="Q842" s="1205"/>
      <c r="R842" s="1205"/>
      <c r="S842" s="1205"/>
      <c r="T842" s="1205"/>
      <c r="U842" s="1205"/>
      <c r="V842" s="1205"/>
      <c r="W842" s="1205"/>
      <c r="X842" s="1205"/>
      <c r="Y842" s="1205"/>
      <c r="Z842" s="1205"/>
    </row>
    <row r="843" spans="1:26">
      <c r="A843" s="1205"/>
      <c r="B843" s="1205"/>
      <c r="C843" s="1205"/>
      <c r="D843" s="1205"/>
      <c r="E843" s="1205"/>
      <c r="F843" s="1205"/>
      <c r="G843" s="1205"/>
      <c r="H843" s="1205"/>
      <c r="I843" s="1205"/>
      <c r="J843" s="1205"/>
      <c r="K843" s="1205"/>
      <c r="L843" s="1205"/>
      <c r="M843" s="1205"/>
      <c r="N843" s="1205"/>
      <c r="O843" s="1205"/>
      <c r="P843" s="1205"/>
      <c r="Q843" s="1205"/>
      <c r="R843" s="1205"/>
      <c r="S843" s="1205"/>
      <c r="T843" s="1205"/>
      <c r="U843" s="1205"/>
      <c r="V843" s="1205"/>
      <c r="W843" s="1205"/>
      <c r="X843" s="1205"/>
      <c r="Y843" s="1205"/>
      <c r="Z843" s="1205"/>
    </row>
    <row r="844" spans="1:26">
      <c r="A844" s="1205"/>
      <c r="B844" s="1205"/>
      <c r="C844" s="1205"/>
      <c r="D844" s="1205"/>
      <c r="E844" s="1205"/>
      <c r="F844" s="1205"/>
      <c r="G844" s="1205"/>
      <c r="H844" s="1205"/>
      <c r="I844" s="1205"/>
      <c r="J844" s="1205"/>
      <c r="K844" s="1205"/>
      <c r="L844" s="1205"/>
      <c r="M844" s="1205"/>
      <c r="N844" s="1205"/>
      <c r="O844" s="1205"/>
      <c r="P844" s="1205"/>
      <c r="Q844" s="1205"/>
      <c r="R844" s="1205"/>
      <c r="S844" s="1205"/>
      <c r="T844" s="1205"/>
      <c r="U844" s="1205"/>
      <c r="V844" s="1205"/>
      <c r="W844" s="1205"/>
      <c r="X844" s="1205"/>
      <c r="Y844" s="1205"/>
      <c r="Z844" s="1205"/>
    </row>
    <row r="845" spans="1:26">
      <c r="A845" s="1205"/>
      <c r="B845" s="1205"/>
      <c r="C845" s="1205"/>
      <c r="D845" s="1205"/>
      <c r="E845" s="1205"/>
      <c r="F845" s="1205"/>
      <c r="G845" s="1205"/>
      <c r="H845" s="1205"/>
      <c r="I845" s="1205"/>
      <c r="J845" s="1205"/>
      <c r="K845" s="1205"/>
      <c r="L845" s="1205"/>
      <c r="M845" s="1205"/>
      <c r="N845" s="1205"/>
      <c r="O845" s="1205"/>
      <c r="P845" s="1205"/>
      <c r="Q845" s="1205"/>
      <c r="R845" s="1205"/>
      <c r="S845" s="1205"/>
      <c r="T845" s="1205"/>
      <c r="U845" s="1205"/>
      <c r="V845" s="1205"/>
      <c r="W845" s="1205"/>
      <c r="X845" s="1205"/>
      <c r="Y845" s="1205"/>
      <c r="Z845" s="1205"/>
    </row>
    <row r="846" spans="1:26">
      <c r="A846" s="1205"/>
      <c r="B846" s="1205"/>
      <c r="C846" s="1205"/>
      <c r="D846" s="1205"/>
      <c r="E846" s="1205"/>
      <c r="F846" s="1205"/>
      <c r="G846" s="1205"/>
      <c r="H846" s="1205"/>
      <c r="I846" s="1205"/>
      <c r="J846" s="1205"/>
      <c r="K846" s="1205"/>
      <c r="L846" s="1205"/>
      <c r="M846" s="1205"/>
      <c r="N846" s="1205"/>
      <c r="O846" s="1205"/>
      <c r="P846" s="1205"/>
      <c r="Q846" s="1205"/>
      <c r="R846" s="1205"/>
      <c r="S846" s="1205"/>
      <c r="T846" s="1205"/>
      <c r="U846" s="1205"/>
      <c r="V846" s="1205"/>
      <c r="W846" s="1205"/>
      <c r="X846" s="1205"/>
      <c r="Y846" s="1205"/>
      <c r="Z846" s="1205"/>
    </row>
    <row r="847" spans="1:26">
      <c r="A847" s="1205"/>
      <c r="B847" s="1205"/>
      <c r="C847" s="1205"/>
      <c r="D847" s="1205"/>
      <c r="E847" s="1205"/>
      <c r="F847" s="1205"/>
      <c r="G847" s="1205"/>
      <c r="H847" s="1205"/>
      <c r="I847" s="1205"/>
      <c r="J847" s="1205"/>
      <c r="K847" s="1205"/>
      <c r="L847" s="1205"/>
      <c r="M847" s="1205"/>
      <c r="N847" s="1205"/>
      <c r="O847" s="1205"/>
      <c r="P847" s="1205"/>
      <c r="Q847" s="1205"/>
      <c r="R847" s="1205"/>
      <c r="S847" s="1205"/>
      <c r="T847" s="1205"/>
      <c r="U847" s="1205"/>
      <c r="V847" s="1205"/>
      <c r="W847" s="1205"/>
      <c r="X847" s="1205"/>
      <c r="Y847" s="1205"/>
      <c r="Z847" s="1205"/>
    </row>
    <row r="848" spans="1:26">
      <c r="A848" s="1205"/>
      <c r="B848" s="1205"/>
      <c r="C848" s="1205"/>
      <c r="D848" s="1205"/>
      <c r="E848" s="1205"/>
      <c r="F848" s="1205"/>
      <c r="G848" s="1205"/>
      <c r="H848" s="1205"/>
      <c r="I848" s="1205"/>
      <c r="J848" s="1205"/>
      <c r="K848" s="1205"/>
      <c r="L848" s="1205"/>
      <c r="M848" s="1205"/>
      <c r="N848" s="1205"/>
      <c r="O848" s="1205"/>
      <c r="P848" s="1205"/>
      <c r="Q848" s="1205"/>
      <c r="R848" s="1205"/>
      <c r="S848" s="1205"/>
      <c r="T848" s="1205"/>
      <c r="U848" s="1205"/>
      <c r="V848" s="1205"/>
      <c r="W848" s="1205"/>
      <c r="X848" s="1205"/>
      <c r="Y848" s="1205"/>
      <c r="Z848" s="1205"/>
    </row>
    <row r="849" spans="1:26">
      <c r="A849" s="1205"/>
      <c r="B849" s="1205"/>
      <c r="C849" s="1205"/>
      <c r="D849" s="1205"/>
      <c r="E849" s="1205"/>
      <c r="F849" s="1205"/>
      <c r="G849" s="1205"/>
      <c r="H849" s="1205"/>
      <c r="I849" s="1205"/>
      <c r="J849" s="1205"/>
      <c r="K849" s="1205"/>
      <c r="L849" s="1205"/>
      <c r="M849" s="1205"/>
      <c r="N849" s="1205"/>
      <c r="O849" s="1205"/>
      <c r="P849" s="1205"/>
      <c r="Q849" s="1205"/>
      <c r="R849" s="1205"/>
      <c r="S849" s="1205"/>
      <c r="T849" s="1205"/>
      <c r="U849" s="1205"/>
      <c r="V849" s="1205"/>
      <c r="W849" s="1205"/>
      <c r="X849" s="1205"/>
      <c r="Y849" s="1205"/>
      <c r="Z849" s="1205"/>
    </row>
    <row r="850" spans="1:26">
      <c r="A850" s="1205"/>
      <c r="B850" s="1205"/>
      <c r="C850" s="1205"/>
      <c r="D850" s="1205"/>
      <c r="E850" s="1205"/>
      <c r="F850" s="1205"/>
      <c r="G850" s="1205"/>
      <c r="H850" s="1205"/>
      <c r="I850" s="1205"/>
      <c r="J850" s="1205"/>
      <c r="K850" s="1205"/>
      <c r="L850" s="1205"/>
      <c r="M850" s="1205"/>
      <c r="N850" s="1205"/>
      <c r="O850" s="1205"/>
      <c r="P850" s="1205"/>
      <c r="Q850" s="1205"/>
      <c r="R850" s="1205"/>
      <c r="S850" s="1205"/>
      <c r="T850" s="1205"/>
      <c r="U850" s="1205"/>
      <c r="V850" s="1205"/>
      <c r="W850" s="1205"/>
      <c r="X850" s="1205"/>
      <c r="Y850" s="1205"/>
      <c r="Z850" s="1205"/>
    </row>
    <row r="851" spans="1:26">
      <c r="A851" s="1205"/>
      <c r="B851" s="1205"/>
      <c r="C851" s="1205"/>
      <c r="D851" s="1205"/>
      <c r="E851" s="1205"/>
      <c r="F851" s="1205"/>
      <c r="G851" s="1205"/>
      <c r="H851" s="1205"/>
      <c r="I851" s="1205"/>
      <c r="J851" s="1205"/>
      <c r="K851" s="1205"/>
      <c r="L851" s="1205"/>
      <c r="M851" s="1205"/>
      <c r="N851" s="1205"/>
      <c r="O851" s="1205"/>
      <c r="P851" s="1205"/>
      <c r="Q851" s="1205"/>
      <c r="R851" s="1205"/>
      <c r="S851" s="1205"/>
      <c r="T851" s="1205"/>
      <c r="U851" s="1205"/>
      <c r="V851" s="1205"/>
      <c r="W851" s="1205"/>
      <c r="X851" s="1205"/>
      <c r="Y851" s="1205"/>
      <c r="Z851" s="1205"/>
    </row>
    <row r="852" spans="1:26">
      <c r="A852" s="1205"/>
      <c r="B852" s="1205"/>
      <c r="C852" s="1205"/>
      <c r="D852" s="1205"/>
      <c r="E852" s="1205"/>
      <c r="F852" s="1205"/>
      <c r="G852" s="1205"/>
      <c r="H852" s="1205"/>
      <c r="I852" s="1205"/>
      <c r="J852" s="1205"/>
      <c r="K852" s="1205"/>
      <c r="L852" s="1205"/>
      <c r="M852" s="1205"/>
      <c r="N852" s="1205"/>
      <c r="O852" s="1205"/>
      <c r="P852" s="1205"/>
      <c r="Q852" s="1205"/>
      <c r="R852" s="1205"/>
      <c r="S852" s="1205"/>
      <c r="T852" s="1205"/>
      <c r="U852" s="1205"/>
      <c r="V852" s="1205"/>
      <c r="W852" s="1205"/>
      <c r="X852" s="1205"/>
      <c r="Y852" s="1205"/>
      <c r="Z852" s="1205"/>
    </row>
    <row r="853" spans="1:26">
      <c r="A853" s="1205"/>
      <c r="B853" s="1205"/>
      <c r="C853" s="1205"/>
      <c r="D853" s="1205"/>
      <c r="E853" s="1205"/>
      <c r="F853" s="1205"/>
      <c r="G853" s="1205"/>
      <c r="H853" s="1205"/>
      <c r="I853" s="1205"/>
      <c r="J853" s="1205"/>
      <c r="K853" s="1205"/>
      <c r="L853" s="1205"/>
      <c r="M853" s="1205"/>
      <c r="N853" s="1205"/>
      <c r="O853" s="1205"/>
      <c r="P853" s="1205"/>
      <c r="Q853" s="1205"/>
      <c r="R853" s="1205"/>
      <c r="S853" s="1205"/>
      <c r="T853" s="1205"/>
      <c r="U853" s="1205"/>
      <c r="V853" s="1205"/>
      <c r="W853" s="1205"/>
      <c r="X853" s="1205"/>
      <c r="Y853" s="1205"/>
      <c r="Z853" s="1205"/>
    </row>
    <row r="854" spans="1:26">
      <c r="A854" s="1205"/>
      <c r="B854" s="1205"/>
      <c r="C854" s="1205"/>
      <c r="D854" s="1205"/>
      <c r="E854" s="1205"/>
      <c r="F854" s="1205"/>
      <c r="G854" s="1205"/>
      <c r="H854" s="1205"/>
      <c r="I854" s="1205"/>
      <c r="J854" s="1205"/>
      <c r="K854" s="1205"/>
      <c r="L854" s="1205"/>
      <c r="M854" s="1205"/>
      <c r="N854" s="1205"/>
      <c r="O854" s="1205"/>
      <c r="P854" s="1205"/>
      <c r="Q854" s="1205"/>
      <c r="R854" s="1205"/>
      <c r="S854" s="1205"/>
      <c r="T854" s="1205"/>
      <c r="U854" s="1205"/>
      <c r="V854" s="1205"/>
      <c r="W854" s="1205"/>
      <c r="X854" s="1205"/>
      <c r="Y854" s="1205"/>
      <c r="Z854" s="1205"/>
    </row>
    <row r="855" spans="1:26">
      <c r="A855" s="1205"/>
      <c r="B855" s="1205"/>
      <c r="C855" s="1205"/>
      <c r="D855" s="1205"/>
      <c r="E855" s="1205"/>
      <c r="F855" s="1205"/>
      <c r="G855" s="1205"/>
      <c r="H855" s="1205"/>
      <c r="I855" s="1205"/>
      <c r="J855" s="1205"/>
      <c r="K855" s="1205"/>
      <c r="L855" s="1205"/>
      <c r="M855" s="1205"/>
      <c r="N855" s="1205"/>
      <c r="O855" s="1205"/>
      <c r="P855" s="1205"/>
      <c r="Q855" s="1205"/>
      <c r="R855" s="1205"/>
      <c r="S855" s="1205"/>
      <c r="T855" s="1205"/>
      <c r="U855" s="1205"/>
      <c r="V855" s="1205"/>
      <c r="W855" s="1205"/>
      <c r="X855" s="1205"/>
      <c r="Y855" s="1205"/>
      <c r="Z855" s="1205"/>
    </row>
    <row r="856" spans="1:26">
      <c r="A856" s="1205"/>
      <c r="B856" s="1205"/>
      <c r="C856" s="1205"/>
      <c r="D856" s="1205"/>
      <c r="E856" s="1205"/>
      <c r="F856" s="1205"/>
      <c r="G856" s="1205"/>
      <c r="H856" s="1205"/>
      <c r="I856" s="1205"/>
      <c r="J856" s="1205"/>
      <c r="K856" s="1205"/>
      <c r="L856" s="1205"/>
      <c r="M856" s="1205"/>
      <c r="N856" s="1205"/>
      <c r="O856" s="1205"/>
      <c r="P856" s="1205"/>
      <c r="Q856" s="1205"/>
      <c r="R856" s="1205"/>
      <c r="S856" s="1205"/>
      <c r="T856" s="1205"/>
      <c r="U856" s="1205"/>
      <c r="V856" s="1205"/>
      <c r="W856" s="1205"/>
      <c r="X856" s="1205"/>
      <c r="Y856" s="1205"/>
      <c r="Z856" s="1205"/>
    </row>
    <row r="857" spans="1:26">
      <c r="A857" s="1205"/>
      <c r="B857" s="1205"/>
      <c r="C857" s="1205"/>
      <c r="D857" s="1205"/>
      <c r="E857" s="1205"/>
      <c r="F857" s="1205"/>
      <c r="G857" s="1205"/>
      <c r="H857" s="1205"/>
      <c r="I857" s="1205"/>
      <c r="J857" s="1205"/>
      <c r="K857" s="1205"/>
      <c r="L857" s="1205"/>
      <c r="M857" s="1205"/>
      <c r="N857" s="1205"/>
      <c r="O857" s="1205"/>
      <c r="P857" s="1205"/>
      <c r="Q857" s="1205"/>
      <c r="R857" s="1205"/>
      <c r="S857" s="1205"/>
      <c r="T857" s="1205"/>
      <c r="U857" s="1205"/>
      <c r="V857" s="1205"/>
      <c r="W857" s="1205"/>
      <c r="X857" s="1205"/>
      <c r="Y857" s="1205"/>
      <c r="Z857" s="1205"/>
    </row>
    <row r="858" spans="1:26">
      <c r="A858" s="1205"/>
      <c r="B858" s="1205"/>
      <c r="C858" s="1205"/>
      <c r="D858" s="1205"/>
      <c r="E858" s="1205"/>
      <c r="F858" s="1205"/>
      <c r="G858" s="1205"/>
      <c r="H858" s="1205"/>
      <c r="I858" s="1205"/>
      <c r="J858" s="1205"/>
      <c r="K858" s="1205"/>
      <c r="L858" s="1205"/>
      <c r="M858" s="1205"/>
      <c r="N858" s="1205"/>
      <c r="O858" s="1205"/>
      <c r="P858" s="1205"/>
      <c r="Q858" s="1205"/>
      <c r="R858" s="1205"/>
      <c r="S858" s="1205"/>
      <c r="T858" s="1205"/>
      <c r="U858" s="1205"/>
      <c r="V858" s="1205"/>
      <c r="W858" s="1205"/>
      <c r="X858" s="1205"/>
      <c r="Y858" s="1205"/>
      <c r="Z858" s="1205"/>
    </row>
    <row r="859" spans="1:26">
      <c r="A859" s="1205"/>
      <c r="B859" s="1205"/>
      <c r="C859" s="1205"/>
      <c r="D859" s="1205"/>
      <c r="E859" s="1205"/>
      <c r="F859" s="1205"/>
      <c r="G859" s="1205"/>
      <c r="H859" s="1205"/>
      <c r="I859" s="1205"/>
      <c r="J859" s="1205"/>
      <c r="K859" s="1205"/>
      <c r="L859" s="1205"/>
      <c r="M859" s="1205"/>
      <c r="N859" s="1205"/>
      <c r="O859" s="1205"/>
      <c r="P859" s="1205"/>
      <c r="Q859" s="1205"/>
      <c r="R859" s="1205"/>
      <c r="S859" s="1205"/>
      <c r="T859" s="1205"/>
      <c r="U859" s="1205"/>
      <c r="V859" s="1205"/>
      <c r="W859" s="1205"/>
      <c r="X859" s="1205"/>
      <c r="Y859" s="1205"/>
      <c r="Z859" s="1205"/>
    </row>
    <row r="860" spans="1:26">
      <c r="A860" s="1205"/>
      <c r="B860" s="1205"/>
      <c r="C860" s="1205"/>
      <c r="D860" s="1205"/>
      <c r="E860" s="1205"/>
      <c r="F860" s="1205"/>
      <c r="G860" s="1205"/>
      <c r="H860" s="1205"/>
      <c r="I860" s="1205"/>
      <c r="J860" s="1205"/>
      <c r="K860" s="1205"/>
      <c r="L860" s="1205"/>
      <c r="M860" s="1205"/>
      <c r="N860" s="1205"/>
      <c r="O860" s="1205"/>
      <c r="P860" s="1205"/>
      <c r="Q860" s="1205"/>
      <c r="R860" s="1205"/>
      <c r="S860" s="1205"/>
      <c r="T860" s="1205"/>
      <c r="U860" s="1205"/>
      <c r="V860" s="1205"/>
      <c r="W860" s="1205"/>
      <c r="X860" s="1205"/>
      <c r="Y860" s="1205"/>
      <c r="Z860" s="1205"/>
    </row>
    <row r="861" spans="1:26">
      <c r="A861" s="1205"/>
      <c r="B861" s="1205"/>
      <c r="C861" s="1205"/>
      <c r="D861" s="1205"/>
      <c r="E861" s="1205"/>
      <c r="F861" s="1205"/>
      <c r="G861" s="1205"/>
      <c r="H861" s="1205"/>
      <c r="I861" s="1205"/>
      <c r="J861" s="1205"/>
      <c r="K861" s="1205"/>
      <c r="L861" s="1205"/>
      <c r="M861" s="1205"/>
      <c r="N861" s="1205"/>
      <c r="O861" s="1205"/>
      <c r="P861" s="1205"/>
      <c r="Q861" s="1205"/>
      <c r="R861" s="1205"/>
      <c r="S861" s="1205"/>
      <c r="T861" s="1205"/>
      <c r="U861" s="1205"/>
      <c r="V861" s="1205"/>
      <c r="W861" s="1205"/>
      <c r="X861" s="1205"/>
      <c r="Y861" s="1205"/>
      <c r="Z861" s="1205"/>
    </row>
    <row r="862" spans="1:26">
      <c r="A862" s="1205"/>
      <c r="B862" s="1205"/>
      <c r="C862" s="1205"/>
      <c r="D862" s="1205"/>
      <c r="E862" s="1205"/>
      <c r="F862" s="1205"/>
      <c r="G862" s="1205"/>
      <c r="H862" s="1205"/>
      <c r="I862" s="1205"/>
      <c r="J862" s="1205"/>
      <c r="K862" s="1205"/>
      <c r="L862" s="1205"/>
      <c r="M862" s="1205"/>
      <c r="N862" s="1205"/>
      <c r="O862" s="1205"/>
      <c r="P862" s="1205"/>
      <c r="Q862" s="1205"/>
      <c r="R862" s="1205"/>
      <c r="S862" s="1205"/>
      <c r="T862" s="1205"/>
      <c r="U862" s="1205"/>
      <c r="V862" s="1205"/>
      <c r="W862" s="1205"/>
      <c r="X862" s="1205"/>
      <c r="Y862" s="1205"/>
      <c r="Z862" s="1205"/>
    </row>
    <row r="863" spans="1:26">
      <c r="A863" s="1205"/>
      <c r="B863" s="1205"/>
      <c r="C863" s="1205"/>
      <c r="D863" s="1205"/>
      <c r="E863" s="1205"/>
      <c r="F863" s="1205"/>
      <c r="G863" s="1205"/>
      <c r="H863" s="1205"/>
      <c r="I863" s="1205"/>
      <c r="J863" s="1205"/>
      <c r="K863" s="1205"/>
      <c r="L863" s="1205"/>
      <c r="M863" s="1205"/>
      <c r="N863" s="1205"/>
      <c r="O863" s="1205"/>
      <c r="P863" s="1205"/>
      <c r="Q863" s="1205"/>
      <c r="R863" s="1205"/>
      <c r="S863" s="1205"/>
      <c r="T863" s="1205"/>
      <c r="U863" s="1205"/>
      <c r="V863" s="1205"/>
      <c r="W863" s="1205"/>
      <c r="X863" s="1205"/>
      <c r="Y863" s="1205"/>
      <c r="Z863" s="1205"/>
    </row>
    <row r="864" spans="1:26">
      <c r="A864" s="1205"/>
      <c r="B864" s="1205"/>
      <c r="C864" s="1205"/>
      <c r="D864" s="1205"/>
      <c r="E864" s="1205"/>
      <c r="F864" s="1205"/>
      <c r="G864" s="1205"/>
      <c r="H864" s="1205"/>
      <c r="I864" s="1205"/>
      <c r="J864" s="1205"/>
      <c r="K864" s="1205"/>
      <c r="L864" s="1205"/>
      <c r="M864" s="1205"/>
      <c r="N864" s="1205"/>
      <c r="O864" s="1205"/>
      <c r="P864" s="1205"/>
      <c r="Q864" s="1205"/>
      <c r="R864" s="1205"/>
      <c r="S864" s="1205"/>
      <c r="T864" s="1205"/>
      <c r="U864" s="1205"/>
      <c r="V864" s="1205"/>
      <c r="W864" s="1205"/>
      <c r="X864" s="1205"/>
      <c r="Y864" s="1205"/>
      <c r="Z864" s="1205"/>
    </row>
    <row r="865" spans="1:26">
      <c r="A865" s="1205"/>
      <c r="B865" s="1205"/>
      <c r="C865" s="1205"/>
      <c r="D865" s="1205"/>
      <c r="E865" s="1205"/>
      <c r="F865" s="1205"/>
      <c r="G865" s="1205"/>
      <c r="H865" s="1205"/>
      <c r="I865" s="1205"/>
      <c r="J865" s="1205"/>
      <c r="K865" s="1205"/>
      <c r="L865" s="1205"/>
      <c r="M865" s="1205"/>
      <c r="N865" s="1205"/>
      <c r="O865" s="1205"/>
      <c r="P865" s="1205"/>
      <c r="Q865" s="1205"/>
      <c r="R865" s="1205"/>
      <c r="S865" s="1205"/>
      <c r="T865" s="1205"/>
      <c r="U865" s="1205"/>
      <c r="V865" s="1205"/>
      <c r="W865" s="1205"/>
      <c r="X865" s="1205"/>
      <c r="Y865" s="1205"/>
      <c r="Z865" s="1205"/>
    </row>
    <row r="866" spans="1:26">
      <c r="A866" s="1205"/>
      <c r="B866" s="1205"/>
      <c r="C866" s="1205"/>
      <c r="D866" s="1205"/>
      <c r="E866" s="1205"/>
      <c r="F866" s="1205"/>
      <c r="G866" s="1205"/>
      <c r="H866" s="1205"/>
      <c r="I866" s="1205"/>
      <c r="J866" s="1205"/>
      <c r="K866" s="1205"/>
      <c r="L866" s="1205"/>
      <c r="M866" s="1205"/>
      <c r="N866" s="1205"/>
      <c r="O866" s="1205"/>
      <c r="P866" s="1205"/>
      <c r="Q866" s="1205"/>
      <c r="R866" s="1205"/>
      <c r="S866" s="1205"/>
      <c r="T866" s="1205"/>
      <c r="U866" s="1205"/>
      <c r="V866" s="1205"/>
      <c r="W866" s="1205"/>
      <c r="X866" s="1205"/>
      <c r="Y866" s="1205"/>
      <c r="Z866" s="1205"/>
    </row>
    <row r="867" spans="1:26">
      <c r="A867" s="1205"/>
      <c r="B867" s="1205"/>
      <c r="C867" s="1205"/>
      <c r="D867" s="1205"/>
      <c r="E867" s="1205"/>
      <c r="F867" s="1205"/>
      <c r="G867" s="1205"/>
      <c r="H867" s="1205"/>
      <c r="I867" s="1205"/>
      <c r="J867" s="1205"/>
      <c r="K867" s="1205"/>
      <c r="L867" s="1205"/>
      <c r="M867" s="1205"/>
      <c r="N867" s="1205"/>
      <c r="O867" s="1205"/>
      <c r="P867" s="1205"/>
      <c r="Q867" s="1205"/>
      <c r="R867" s="1205"/>
      <c r="S867" s="1205"/>
      <c r="T867" s="1205"/>
      <c r="U867" s="1205"/>
      <c r="V867" s="1205"/>
      <c r="W867" s="1205"/>
      <c r="X867" s="1205"/>
      <c r="Y867" s="1205"/>
      <c r="Z867" s="1205"/>
    </row>
    <row r="868" spans="1:26">
      <c r="A868" s="1205"/>
      <c r="B868" s="1205"/>
      <c r="C868" s="1205"/>
      <c r="D868" s="1205"/>
      <c r="E868" s="1205"/>
      <c r="F868" s="1205"/>
      <c r="G868" s="1205"/>
      <c r="H868" s="1205"/>
      <c r="I868" s="1205"/>
      <c r="J868" s="1205"/>
      <c r="K868" s="1205"/>
      <c r="L868" s="1205"/>
      <c r="M868" s="1205"/>
      <c r="N868" s="1205"/>
      <c r="O868" s="1205"/>
      <c r="P868" s="1205"/>
      <c r="Q868" s="1205"/>
      <c r="R868" s="1205"/>
      <c r="S868" s="1205"/>
      <c r="T868" s="1205"/>
      <c r="U868" s="1205"/>
      <c r="V868" s="1205"/>
      <c r="W868" s="1205"/>
      <c r="X868" s="1205"/>
      <c r="Y868" s="1205"/>
      <c r="Z868" s="1205"/>
    </row>
    <row r="869" spans="1:26">
      <c r="A869" s="1205"/>
      <c r="B869" s="1205"/>
      <c r="C869" s="1205"/>
      <c r="D869" s="1205"/>
      <c r="E869" s="1205"/>
      <c r="F869" s="1205"/>
      <c r="G869" s="1205"/>
      <c r="H869" s="1205"/>
      <c r="I869" s="1205"/>
      <c r="J869" s="1205"/>
      <c r="K869" s="1205"/>
      <c r="L869" s="1205"/>
      <c r="M869" s="1205"/>
      <c r="N869" s="1205"/>
      <c r="O869" s="1205"/>
      <c r="P869" s="1205"/>
      <c r="Q869" s="1205"/>
      <c r="R869" s="1205"/>
      <c r="S869" s="1205"/>
      <c r="T869" s="1205"/>
      <c r="U869" s="1205"/>
      <c r="V869" s="1205"/>
      <c r="W869" s="1205"/>
      <c r="X869" s="1205"/>
      <c r="Y869" s="1205"/>
      <c r="Z869" s="1205"/>
    </row>
    <row r="870" spans="1:26">
      <c r="A870" s="1205"/>
      <c r="B870" s="1205"/>
      <c r="C870" s="1205"/>
      <c r="D870" s="1205"/>
      <c r="E870" s="1205"/>
      <c r="F870" s="1205"/>
      <c r="G870" s="1205"/>
      <c r="H870" s="1205"/>
      <c r="I870" s="1205"/>
      <c r="J870" s="1205"/>
      <c r="K870" s="1205"/>
      <c r="L870" s="1205"/>
      <c r="M870" s="1205"/>
      <c r="N870" s="1205"/>
      <c r="O870" s="1205"/>
      <c r="P870" s="1205"/>
      <c r="Q870" s="1205"/>
      <c r="R870" s="1205"/>
      <c r="S870" s="1205"/>
      <c r="T870" s="1205"/>
      <c r="U870" s="1205"/>
      <c r="V870" s="1205"/>
      <c r="W870" s="1205"/>
      <c r="X870" s="1205"/>
      <c r="Y870" s="1205"/>
      <c r="Z870" s="1205"/>
    </row>
    <row r="871" spans="1:26">
      <c r="A871" s="1205"/>
      <c r="B871" s="1205"/>
      <c r="C871" s="1205"/>
      <c r="D871" s="1205"/>
      <c r="E871" s="1205"/>
      <c r="F871" s="1205"/>
      <c r="G871" s="1205"/>
      <c r="H871" s="1205"/>
      <c r="I871" s="1205"/>
      <c r="J871" s="1205"/>
      <c r="K871" s="1205"/>
      <c r="L871" s="1205"/>
      <c r="M871" s="1205"/>
      <c r="N871" s="1205"/>
      <c r="O871" s="1205"/>
      <c r="P871" s="1205"/>
      <c r="Q871" s="1205"/>
      <c r="R871" s="1205"/>
      <c r="S871" s="1205"/>
      <c r="T871" s="1205"/>
      <c r="U871" s="1205"/>
      <c r="V871" s="1205"/>
      <c r="W871" s="1205"/>
      <c r="X871" s="1205"/>
      <c r="Y871" s="1205"/>
      <c r="Z871" s="1205"/>
    </row>
    <row r="872" spans="1:26">
      <c r="A872" s="1205"/>
      <c r="B872" s="1205"/>
      <c r="C872" s="1205"/>
      <c r="D872" s="1205"/>
      <c r="E872" s="1205"/>
      <c r="F872" s="1205"/>
      <c r="G872" s="1205"/>
      <c r="H872" s="1205"/>
      <c r="I872" s="1205"/>
      <c r="J872" s="1205"/>
      <c r="K872" s="1205"/>
      <c r="L872" s="1205"/>
      <c r="M872" s="1205"/>
      <c r="N872" s="1205"/>
      <c r="O872" s="1205"/>
      <c r="P872" s="1205"/>
      <c r="Q872" s="1205"/>
      <c r="R872" s="1205"/>
      <c r="S872" s="1205"/>
      <c r="T872" s="1205"/>
      <c r="U872" s="1205"/>
      <c r="V872" s="1205"/>
      <c r="W872" s="1205"/>
      <c r="X872" s="1205"/>
      <c r="Y872" s="1205"/>
      <c r="Z872" s="1205"/>
    </row>
    <row r="873" spans="1:26">
      <c r="A873" s="1205"/>
      <c r="B873" s="1205"/>
      <c r="C873" s="1205"/>
      <c r="D873" s="1205"/>
      <c r="E873" s="1205"/>
      <c r="F873" s="1205"/>
      <c r="G873" s="1205"/>
      <c r="H873" s="1205"/>
      <c r="I873" s="1205"/>
      <c r="J873" s="1205"/>
      <c r="K873" s="1205"/>
      <c r="L873" s="1205"/>
      <c r="M873" s="1205"/>
      <c r="N873" s="1205"/>
      <c r="O873" s="1205"/>
      <c r="P873" s="1205"/>
      <c r="Q873" s="1205"/>
      <c r="R873" s="1205"/>
      <c r="S873" s="1205"/>
      <c r="T873" s="1205"/>
      <c r="U873" s="1205"/>
      <c r="V873" s="1205"/>
      <c r="W873" s="1205"/>
      <c r="X873" s="1205"/>
      <c r="Y873" s="1205"/>
      <c r="Z873" s="1205"/>
    </row>
    <row r="874" spans="1:26">
      <c r="A874" s="1205"/>
      <c r="B874" s="1205"/>
      <c r="C874" s="1205"/>
      <c r="D874" s="1205"/>
      <c r="E874" s="1205"/>
      <c r="F874" s="1205"/>
      <c r="G874" s="1205"/>
      <c r="H874" s="1205"/>
      <c r="I874" s="1205"/>
      <c r="J874" s="1205"/>
      <c r="K874" s="1205"/>
      <c r="L874" s="1205"/>
      <c r="M874" s="1205"/>
      <c r="N874" s="1205"/>
      <c r="O874" s="1205"/>
      <c r="P874" s="1205"/>
      <c r="Q874" s="1205"/>
      <c r="R874" s="1205"/>
      <c r="S874" s="1205"/>
      <c r="T874" s="1205"/>
      <c r="U874" s="1205"/>
      <c r="V874" s="1205"/>
      <c r="W874" s="1205"/>
      <c r="X874" s="1205"/>
      <c r="Y874" s="1205"/>
      <c r="Z874" s="1205"/>
    </row>
    <row r="875" spans="1:26">
      <c r="A875" s="1205"/>
      <c r="B875" s="1205"/>
      <c r="C875" s="1205"/>
      <c r="D875" s="1205"/>
      <c r="E875" s="1205"/>
      <c r="F875" s="1205"/>
      <c r="G875" s="1205"/>
      <c r="H875" s="1205"/>
      <c r="I875" s="1205"/>
      <c r="J875" s="1205"/>
      <c r="K875" s="1205"/>
      <c r="L875" s="1205"/>
      <c r="M875" s="1205"/>
      <c r="N875" s="1205"/>
      <c r="O875" s="1205"/>
      <c r="P875" s="1205"/>
      <c r="Q875" s="1205"/>
      <c r="R875" s="1205"/>
      <c r="S875" s="1205"/>
      <c r="T875" s="1205"/>
      <c r="U875" s="1205"/>
      <c r="V875" s="1205"/>
      <c r="W875" s="1205"/>
      <c r="X875" s="1205"/>
      <c r="Y875" s="1205"/>
      <c r="Z875" s="1205"/>
    </row>
    <row r="876" spans="1:26">
      <c r="A876" s="1205"/>
      <c r="B876" s="1205"/>
      <c r="C876" s="1205"/>
      <c r="D876" s="1205"/>
      <c r="E876" s="1205"/>
      <c r="F876" s="1205"/>
      <c r="G876" s="1205"/>
      <c r="H876" s="1205"/>
      <c r="I876" s="1205"/>
      <c r="J876" s="1205"/>
      <c r="K876" s="1205"/>
      <c r="L876" s="1205"/>
      <c r="M876" s="1205"/>
      <c r="N876" s="1205"/>
      <c r="O876" s="1205"/>
      <c r="P876" s="1205"/>
      <c r="Q876" s="1205"/>
      <c r="R876" s="1205"/>
      <c r="S876" s="1205"/>
      <c r="T876" s="1205"/>
      <c r="U876" s="1205"/>
      <c r="V876" s="1205"/>
      <c r="W876" s="1205"/>
      <c r="X876" s="1205"/>
      <c r="Y876" s="1205"/>
      <c r="Z876" s="1205"/>
    </row>
    <row r="877" spans="1:26">
      <c r="A877" s="1205"/>
      <c r="B877" s="1205"/>
      <c r="C877" s="1205"/>
      <c r="D877" s="1205"/>
      <c r="E877" s="1205"/>
      <c r="F877" s="1205"/>
      <c r="G877" s="1205"/>
      <c r="H877" s="1205"/>
      <c r="I877" s="1205"/>
      <c r="J877" s="1205"/>
      <c r="K877" s="1205"/>
      <c r="L877" s="1205"/>
      <c r="M877" s="1205"/>
      <c r="N877" s="1205"/>
      <c r="O877" s="1205"/>
      <c r="P877" s="1205"/>
      <c r="Q877" s="1205"/>
      <c r="R877" s="1205"/>
      <c r="S877" s="1205"/>
      <c r="T877" s="1205"/>
      <c r="U877" s="1205"/>
      <c r="V877" s="1205"/>
      <c r="W877" s="1205"/>
      <c r="X877" s="1205"/>
      <c r="Y877" s="1205"/>
      <c r="Z877" s="1205"/>
    </row>
    <row r="878" spans="1:26">
      <c r="A878" s="1205"/>
      <c r="B878" s="1205"/>
      <c r="C878" s="1205"/>
      <c r="D878" s="1205"/>
      <c r="E878" s="1205"/>
      <c r="F878" s="1205"/>
      <c r="G878" s="1205"/>
      <c r="H878" s="1205"/>
      <c r="I878" s="1205"/>
      <c r="J878" s="1205"/>
      <c r="K878" s="1205"/>
      <c r="L878" s="1205"/>
      <c r="M878" s="1205"/>
      <c r="N878" s="1205"/>
      <c r="O878" s="1205"/>
      <c r="P878" s="1205"/>
      <c r="Q878" s="1205"/>
      <c r="R878" s="1205"/>
      <c r="S878" s="1205"/>
      <c r="T878" s="1205"/>
      <c r="U878" s="1205"/>
      <c r="V878" s="1205"/>
      <c r="W878" s="1205"/>
      <c r="X878" s="1205"/>
      <c r="Y878" s="1205"/>
      <c r="Z878" s="1205"/>
    </row>
    <row r="879" spans="1:26">
      <c r="A879" s="1205"/>
      <c r="B879" s="1205"/>
      <c r="C879" s="1205"/>
      <c r="D879" s="1205"/>
      <c r="E879" s="1205"/>
      <c r="F879" s="1205"/>
      <c r="G879" s="1205"/>
      <c r="H879" s="1205"/>
      <c r="I879" s="1205"/>
      <c r="J879" s="1205"/>
      <c r="K879" s="1205"/>
      <c r="L879" s="1205"/>
      <c r="M879" s="1205"/>
      <c r="N879" s="1205"/>
      <c r="O879" s="1205"/>
      <c r="P879" s="1205"/>
      <c r="Q879" s="1205"/>
      <c r="R879" s="1205"/>
      <c r="S879" s="1205"/>
      <c r="T879" s="1205"/>
      <c r="U879" s="1205"/>
      <c r="V879" s="1205"/>
      <c r="W879" s="1205"/>
      <c r="X879" s="1205"/>
      <c r="Y879" s="1205"/>
      <c r="Z879" s="1205"/>
    </row>
    <row r="880" spans="1:26">
      <c r="A880" s="1205"/>
      <c r="B880" s="1205"/>
      <c r="C880" s="1205"/>
      <c r="D880" s="1205"/>
      <c r="E880" s="1205"/>
      <c r="F880" s="1205"/>
      <c r="G880" s="1205"/>
      <c r="H880" s="1205"/>
      <c r="I880" s="1205"/>
      <c r="J880" s="1205"/>
      <c r="K880" s="1205"/>
      <c r="L880" s="1205"/>
      <c r="M880" s="1205"/>
      <c r="N880" s="1205"/>
      <c r="O880" s="1205"/>
      <c r="P880" s="1205"/>
      <c r="Q880" s="1205"/>
      <c r="R880" s="1205"/>
      <c r="S880" s="1205"/>
      <c r="T880" s="1205"/>
      <c r="U880" s="1205"/>
      <c r="V880" s="1205"/>
      <c r="W880" s="1205"/>
      <c r="X880" s="1205"/>
      <c r="Y880" s="1205"/>
      <c r="Z880" s="1205"/>
    </row>
    <row r="881" spans="1:26">
      <c r="A881" s="1205"/>
      <c r="B881" s="1205"/>
      <c r="C881" s="1205"/>
      <c r="D881" s="1205"/>
      <c r="E881" s="1205"/>
      <c r="F881" s="1205"/>
      <c r="G881" s="1205"/>
      <c r="H881" s="1205"/>
      <c r="I881" s="1205"/>
      <c r="J881" s="1205"/>
      <c r="K881" s="1205"/>
      <c r="L881" s="1205"/>
      <c r="M881" s="1205"/>
      <c r="N881" s="1205"/>
      <c r="O881" s="1205"/>
      <c r="P881" s="1205"/>
      <c r="Q881" s="1205"/>
      <c r="R881" s="1205"/>
      <c r="S881" s="1205"/>
      <c r="T881" s="1205"/>
      <c r="U881" s="1205"/>
      <c r="V881" s="1205"/>
      <c r="W881" s="1205"/>
      <c r="X881" s="1205"/>
      <c r="Y881" s="1205"/>
      <c r="Z881" s="1205"/>
    </row>
    <row r="882" spans="1:26">
      <c r="A882" s="1205"/>
      <c r="B882" s="1205"/>
      <c r="C882" s="1205"/>
      <c r="D882" s="1205"/>
      <c r="E882" s="1205"/>
      <c r="F882" s="1205"/>
      <c r="G882" s="1205"/>
      <c r="H882" s="1205"/>
      <c r="I882" s="1205"/>
      <c r="J882" s="1205"/>
      <c r="K882" s="1205"/>
      <c r="L882" s="1205"/>
      <c r="M882" s="1205"/>
      <c r="N882" s="1205"/>
      <c r="O882" s="1205"/>
      <c r="P882" s="1205"/>
      <c r="Q882" s="1205"/>
      <c r="R882" s="1205"/>
      <c r="S882" s="1205"/>
      <c r="T882" s="1205"/>
      <c r="U882" s="1205"/>
      <c r="V882" s="1205"/>
      <c r="W882" s="1205"/>
      <c r="X882" s="1205"/>
      <c r="Y882" s="1205"/>
      <c r="Z882" s="1205"/>
    </row>
    <row r="883" spans="1:26">
      <c r="A883" s="1205"/>
      <c r="B883" s="1205"/>
      <c r="C883" s="1205"/>
      <c r="D883" s="1205"/>
      <c r="E883" s="1205"/>
      <c r="F883" s="1205"/>
      <c r="G883" s="1205"/>
      <c r="H883" s="1205"/>
      <c r="I883" s="1205"/>
      <c r="J883" s="1205"/>
      <c r="K883" s="1205"/>
      <c r="L883" s="1205"/>
      <c r="M883" s="1205"/>
      <c r="N883" s="1205"/>
      <c r="O883" s="1205"/>
      <c r="P883" s="1205"/>
      <c r="Q883" s="1205"/>
      <c r="R883" s="1205"/>
      <c r="S883" s="1205"/>
      <c r="T883" s="1205"/>
      <c r="U883" s="1205"/>
      <c r="V883" s="1205"/>
      <c r="W883" s="1205"/>
      <c r="X883" s="1205"/>
      <c r="Y883" s="1205"/>
      <c r="Z883" s="1205"/>
    </row>
    <row r="884" spans="1:26">
      <c r="A884" s="1205"/>
      <c r="B884" s="1205"/>
      <c r="C884" s="1205"/>
      <c r="D884" s="1205"/>
      <c r="E884" s="1205"/>
      <c r="F884" s="1205"/>
      <c r="G884" s="1205"/>
      <c r="H884" s="1205"/>
      <c r="I884" s="1205"/>
      <c r="J884" s="1205"/>
      <c r="K884" s="1205"/>
      <c r="L884" s="1205"/>
      <c r="M884" s="1205"/>
      <c r="N884" s="1205"/>
      <c r="O884" s="1205"/>
      <c r="P884" s="1205"/>
      <c r="Q884" s="1205"/>
      <c r="R884" s="1205"/>
      <c r="S884" s="1205"/>
      <c r="T884" s="1205"/>
      <c r="U884" s="1205"/>
      <c r="V884" s="1205"/>
      <c r="W884" s="1205"/>
      <c r="X884" s="1205"/>
      <c r="Y884" s="1205"/>
      <c r="Z884" s="1205"/>
    </row>
    <row r="885" spans="1:26">
      <c r="A885" s="1205"/>
      <c r="B885" s="1205"/>
      <c r="C885" s="1205"/>
      <c r="D885" s="1205"/>
      <c r="E885" s="1205"/>
      <c r="F885" s="1205"/>
      <c r="G885" s="1205"/>
      <c r="H885" s="1205"/>
      <c r="I885" s="1205"/>
      <c r="J885" s="1205"/>
      <c r="K885" s="1205"/>
      <c r="L885" s="1205"/>
      <c r="M885" s="1205"/>
      <c r="N885" s="1205"/>
      <c r="O885" s="1205"/>
      <c r="P885" s="1205"/>
      <c r="Q885" s="1205"/>
      <c r="R885" s="1205"/>
      <c r="S885" s="1205"/>
      <c r="T885" s="1205"/>
      <c r="U885" s="1205"/>
      <c r="V885" s="1205"/>
      <c r="W885" s="1205"/>
      <c r="X885" s="1205"/>
      <c r="Y885" s="1205"/>
      <c r="Z885" s="1205"/>
    </row>
    <row r="886" spans="1:26">
      <c r="A886" s="1205"/>
      <c r="B886" s="1205"/>
      <c r="C886" s="1205"/>
      <c r="D886" s="1205"/>
      <c r="E886" s="1205"/>
      <c r="F886" s="1205"/>
      <c r="G886" s="1205"/>
      <c r="H886" s="1205"/>
      <c r="I886" s="1205"/>
      <c r="J886" s="1205"/>
      <c r="K886" s="1205"/>
      <c r="L886" s="1205"/>
      <c r="M886" s="1205"/>
      <c r="N886" s="1205"/>
      <c r="O886" s="1205"/>
      <c r="P886" s="1205"/>
      <c r="Q886" s="1205"/>
      <c r="R886" s="1205"/>
      <c r="S886" s="1205"/>
      <c r="T886" s="1205"/>
      <c r="U886" s="1205"/>
      <c r="V886" s="1205"/>
      <c r="W886" s="1205"/>
      <c r="X886" s="1205"/>
      <c r="Y886" s="1205"/>
      <c r="Z886" s="1205"/>
    </row>
    <row r="887" spans="1:26">
      <c r="A887" s="1205"/>
      <c r="B887" s="1205"/>
      <c r="C887" s="1205"/>
      <c r="D887" s="1205"/>
      <c r="E887" s="1205"/>
      <c r="F887" s="1205"/>
      <c r="G887" s="1205"/>
      <c r="H887" s="1205"/>
      <c r="I887" s="1205"/>
      <c r="J887" s="1205"/>
      <c r="K887" s="1205"/>
      <c r="L887" s="1205"/>
      <c r="M887" s="1205"/>
      <c r="N887" s="1205"/>
      <c r="O887" s="1205"/>
      <c r="P887" s="1205"/>
      <c r="Q887" s="1205"/>
      <c r="R887" s="1205"/>
      <c r="S887" s="1205"/>
      <c r="T887" s="1205"/>
      <c r="U887" s="1205"/>
      <c r="V887" s="1205"/>
      <c r="W887" s="1205"/>
      <c r="X887" s="1205"/>
      <c r="Y887" s="1205"/>
      <c r="Z887" s="1205"/>
    </row>
    <row r="888" spans="1:26">
      <c r="A888" s="1205"/>
      <c r="B888" s="1205"/>
      <c r="C888" s="1205"/>
      <c r="D888" s="1205"/>
      <c r="E888" s="1205"/>
      <c r="F888" s="1205"/>
      <c r="G888" s="1205"/>
      <c r="H888" s="1205"/>
      <c r="I888" s="1205"/>
      <c r="J888" s="1205"/>
      <c r="K888" s="1205"/>
      <c r="L888" s="1205"/>
      <c r="M888" s="1205"/>
      <c r="N888" s="1205"/>
      <c r="O888" s="1205"/>
      <c r="P888" s="1205"/>
      <c r="Q888" s="1205"/>
      <c r="R888" s="1205"/>
      <c r="S888" s="1205"/>
      <c r="T888" s="1205"/>
      <c r="U888" s="1205"/>
      <c r="V888" s="1205"/>
      <c r="W888" s="1205"/>
      <c r="X888" s="1205"/>
      <c r="Y888" s="1205"/>
      <c r="Z888" s="1205"/>
    </row>
    <row r="889" spans="1:26">
      <c r="A889" s="1205"/>
      <c r="B889" s="1205"/>
      <c r="C889" s="1205"/>
      <c r="D889" s="1205"/>
      <c r="E889" s="1205"/>
      <c r="F889" s="1205"/>
      <c r="G889" s="1205"/>
      <c r="H889" s="1205"/>
      <c r="I889" s="1205"/>
      <c r="J889" s="1205"/>
      <c r="K889" s="1205"/>
      <c r="L889" s="1205"/>
      <c r="M889" s="1205"/>
      <c r="N889" s="1205"/>
      <c r="O889" s="1205"/>
      <c r="P889" s="1205"/>
      <c r="Q889" s="1205"/>
      <c r="R889" s="1205"/>
      <c r="S889" s="1205"/>
      <c r="T889" s="1205"/>
      <c r="U889" s="1205"/>
      <c r="V889" s="1205"/>
      <c r="W889" s="1205"/>
      <c r="X889" s="1205"/>
      <c r="Y889" s="1205"/>
      <c r="Z889" s="1205"/>
    </row>
    <row r="890" spans="1:26">
      <c r="A890" s="1205"/>
      <c r="B890" s="1205"/>
      <c r="C890" s="1205"/>
      <c r="D890" s="1205"/>
      <c r="E890" s="1205"/>
      <c r="F890" s="1205"/>
      <c r="G890" s="1205"/>
      <c r="H890" s="1205"/>
      <c r="I890" s="1205"/>
      <c r="J890" s="1205"/>
      <c r="K890" s="1205"/>
      <c r="L890" s="1205"/>
      <c r="M890" s="1205"/>
      <c r="N890" s="1205"/>
      <c r="O890" s="1205"/>
      <c r="P890" s="1205"/>
      <c r="Q890" s="1205"/>
      <c r="R890" s="1205"/>
      <c r="S890" s="1205"/>
      <c r="T890" s="1205"/>
      <c r="U890" s="1205"/>
      <c r="V890" s="1205"/>
      <c r="W890" s="1205"/>
      <c r="X890" s="1205"/>
      <c r="Y890" s="1205"/>
      <c r="Z890" s="1205"/>
    </row>
    <row r="891" spans="1:26">
      <c r="A891" s="1205"/>
      <c r="B891" s="1205"/>
      <c r="C891" s="1205"/>
      <c r="D891" s="1205"/>
      <c r="E891" s="1205"/>
      <c r="F891" s="1205"/>
      <c r="G891" s="1205"/>
      <c r="H891" s="1205"/>
      <c r="I891" s="1205"/>
      <c r="J891" s="1205"/>
      <c r="K891" s="1205"/>
      <c r="L891" s="1205"/>
      <c r="M891" s="1205"/>
      <c r="N891" s="1205"/>
      <c r="O891" s="1205"/>
      <c r="P891" s="1205"/>
      <c r="Q891" s="1205"/>
      <c r="R891" s="1205"/>
      <c r="S891" s="1205"/>
      <c r="T891" s="1205"/>
      <c r="U891" s="1205"/>
      <c r="V891" s="1205"/>
      <c r="W891" s="1205"/>
      <c r="X891" s="1205"/>
      <c r="Y891" s="1205"/>
      <c r="Z891" s="1205"/>
    </row>
    <row r="892" spans="1:26">
      <c r="A892" s="1205"/>
      <c r="B892" s="1205"/>
      <c r="C892" s="1205"/>
      <c r="D892" s="1205"/>
      <c r="E892" s="1205"/>
      <c r="F892" s="1205"/>
      <c r="G892" s="1205"/>
      <c r="H892" s="1205"/>
      <c r="I892" s="1205"/>
      <c r="J892" s="1205"/>
      <c r="K892" s="1205"/>
      <c r="L892" s="1205"/>
      <c r="M892" s="1205"/>
      <c r="N892" s="1205"/>
      <c r="O892" s="1205"/>
      <c r="P892" s="1205"/>
      <c r="Q892" s="1205"/>
      <c r="R892" s="1205"/>
      <c r="S892" s="1205"/>
      <c r="T892" s="1205"/>
      <c r="U892" s="1205"/>
      <c r="V892" s="1205"/>
      <c r="W892" s="1205"/>
      <c r="X892" s="1205"/>
      <c r="Y892" s="1205"/>
      <c r="Z892" s="1205"/>
    </row>
    <row r="893" spans="1:26">
      <c r="A893" s="1205"/>
      <c r="B893" s="1205"/>
      <c r="C893" s="1205"/>
      <c r="D893" s="1205"/>
      <c r="E893" s="1205"/>
      <c r="F893" s="1205"/>
      <c r="G893" s="1205"/>
      <c r="H893" s="1205"/>
      <c r="I893" s="1205"/>
      <c r="J893" s="1205"/>
      <c r="K893" s="1205"/>
      <c r="L893" s="1205"/>
      <c r="M893" s="1205"/>
      <c r="N893" s="1205"/>
      <c r="O893" s="1205"/>
      <c r="P893" s="1205"/>
      <c r="Q893" s="1205"/>
      <c r="R893" s="1205"/>
      <c r="S893" s="1205"/>
      <c r="T893" s="1205"/>
      <c r="U893" s="1205"/>
      <c r="V893" s="1205"/>
      <c r="W893" s="1205"/>
      <c r="X893" s="1205"/>
      <c r="Y893" s="1205"/>
      <c r="Z893" s="1205"/>
    </row>
    <row r="894" spans="1:26">
      <c r="A894" s="1205"/>
      <c r="B894" s="1205"/>
      <c r="C894" s="1205"/>
      <c r="D894" s="1205"/>
      <c r="E894" s="1205"/>
      <c r="F894" s="1205"/>
      <c r="G894" s="1205"/>
      <c r="H894" s="1205"/>
      <c r="I894" s="1205"/>
      <c r="J894" s="1205"/>
      <c r="K894" s="1205"/>
      <c r="L894" s="1205"/>
      <c r="M894" s="1205"/>
      <c r="N894" s="1205"/>
      <c r="O894" s="1205"/>
      <c r="P894" s="1205"/>
      <c r="Q894" s="1205"/>
      <c r="R894" s="1205"/>
      <c r="S894" s="1205"/>
      <c r="T894" s="1205"/>
      <c r="U894" s="1205"/>
      <c r="V894" s="1205"/>
      <c r="W894" s="1205"/>
      <c r="X894" s="1205"/>
      <c r="Y894" s="1205"/>
      <c r="Z894" s="1205"/>
    </row>
    <row r="895" spans="1:26">
      <c r="A895" s="1205"/>
      <c r="B895" s="1205"/>
      <c r="C895" s="1205"/>
      <c r="D895" s="1205"/>
      <c r="E895" s="1205"/>
      <c r="F895" s="1205"/>
      <c r="G895" s="1205"/>
      <c r="H895" s="1205"/>
      <c r="I895" s="1205"/>
      <c r="J895" s="1205"/>
      <c r="K895" s="1205"/>
      <c r="L895" s="1205"/>
      <c r="M895" s="1205"/>
      <c r="N895" s="1205"/>
      <c r="O895" s="1205"/>
      <c r="P895" s="1205"/>
      <c r="Q895" s="1205"/>
      <c r="R895" s="1205"/>
      <c r="S895" s="1205"/>
      <c r="T895" s="1205"/>
      <c r="U895" s="1205"/>
      <c r="V895" s="1205"/>
      <c r="W895" s="1205"/>
      <c r="X895" s="1205"/>
      <c r="Y895" s="1205"/>
      <c r="Z895" s="1205"/>
    </row>
    <row r="896" spans="1:26">
      <c r="A896" s="1205"/>
      <c r="B896" s="1205"/>
      <c r="C896" s="1205"/>
      <c r="D896" s="1205"/>
      <c r="E896" s="1205"/>
      <c r="F896" s="1205"/>
      <c r="G896" s="1205"/>
      <c r="H896" s="1205"/>
      <c r="I896" s="1205"/>
      <c r="J896" s="1205"/>
      <c r="K896" s="1205"/>
      <c r="L896" s="1205"/>
      <c r="M896" s="1205"/>
      <c r="N896" s="1205"/>
      <c r="O896" s="1205"/>
      <c r="P896" s="1205"/>
      <c r="Q896" s="1205"/>
      <c r="R896" s="1205"/>
      <c r="S896" s="1205"/>
      <c r="T896" s="1205"/>
      <c r="U896" s="1205"/>
      <c r="V896" s="1205"/>
      <c r="W896" s="1205"/>
      <c r="X896" s="1205"/>
      <c r="Y896" s="1205"/>
      <c r="Z896" s="1205"/>
    </row>
    <row r="897" spans="1:26">
      <c r="A897" s="1205"/>
      <c r="B897" s="1205"/>
      <c r="C897" s="1205"/>
      <c r="D897" s="1205"/>
      <c r="E897" s="1205"/>
      <c r="F897" s="1205"/>
      <c r="G897" s="1205"/>
      <c r="H897" s="1205"/>
      <c r="I897" s="1205"/>
      <c r="J897" s="1205"/>
      <c r="K897" s="1205"/>
      <c r="L897" s="1205"/>
      <c r="M897" s="1205"/>
      <c r="N897" s="1205"/>
      <c r="O897" s="1205"/>
      <c r="P897" s="1205"/>
      <c r="Q897" s="1205"/>
      <c r="R897" s="1205"/>
      <c r="S897" s="1205"/>
      <c r="T897" s="1205"/>
      <c r="U897" s="1205"/>
      <c r="V897" s="1205"/>
      <c r="W897" s="1205"/>
      <c r="X897" s="1205"/>
      <c r="Y897" s="1205"/>
      <c r="Z897" s="1205"/>
    </row>
    <row r="898" spans="1:26">
      <c r="A898" s="1205"/>
      <c r="B898" s="1205"/>
      <c r="C898" s="1205"/>
      <c r="D898" s="1205"/>
      <c r="E898" s="1205"/>
      <c r="F898" s="1205"/>
      <c r="G898" s="1205"/>
      <c r="H898" s="1205"/>
      <c r="I898" s="1205"/>
      <c r="J898" s="1205"/>
      <c r="K898" s="1205"/>
      <c r="L898" s="1205"/>
      <c r="M898" s="1205"/>
      <c r="N898" s="1205"/>
      <c r="O898" s="1205"/>
      <c r="P898" s="1205"/>
      <c r="Q898" s="1205"/>
      <c r="R898" s="1205"/>
      <c r="S898" s="1205"/>
      <c r="T898" s="1205"/>
      <c r="U898" s="1205"/>
      <c r="V898" s="1205"/>
      <c r="W898" s="1205"/>
      <c r="X898" s="1205"/>
      <c r="Y898" s="1205"/>
      <c r="Z898" s="1205"/>
    </row>
    <row r="899" spans="1:26">
      <c r="A899" s="1205"/>
      <c r="B899" s="1205"/>
      <c r="C899" s="1205"/>
      <c r="D899" s="1205"/>
      <c r="E899" s="1205"/>
      <c r="F899" s="1205"/>
      <c r="G899" s="1205"/>
      <c r="H899" s="1205"/>
      <c r="I899" s="1205"/>
      <c r="J899" s="1205"/>
      <c r="K899" s="1205"/>
      <c r="L899" s="1205"/>
      <c r="M899" s="1205"/>
      <c r="N899" s="1205"/>
      <c r="O899" s="1205"/>
      <c r="P899" s="1205"/>
      <c r="Q899" s="1205"/>
      <c r="R899" s="1205"/>
      <c r="S899" s="1205"/>
      <c r="T899" s="1205"/>
      <c r="U899" s="1205"/>
      <c r="V899" s="1205"/>
      <c r="W899" s="1205"/>
      <c r="X899" s="1205"/>
      <c r="Y899" s="1205"/>
      <c r="Z899" s="1205"/>
    </row>
    <row r="900" spans="1:26">
      <c r="A900" s="1205"/>
      <c r="B900" s="1205"/>
      <c r="C900" s="1205"/>
      <c r="D900" s="1205"/>
      <c r="E900" s="1205"/>
      <c r="F900" s="1205"/>
      <c r="G900" s="1205"/>
      <c r="H900" s="1205"/>
      <c r="I900" s="1205"/>
      <c r="J900" s="1205"/>
      <c r="K900" s="1205"/>
      <c r="L900" s="1205"/>
      <c r="M900" s="1205"/>
      <c r="N900" s="1205"/>
      <c r="O900" s="1205"/>
      <c r="P900" s="1205"/>
      <c r="Q900" s="1205"/>
      <c r="R900" s="1205"/>
      <c r="S900" s="1205"/>
      <c r="T900" s="1205"/>
      <c r="U900" s="1205"/>
      <c r="V900" s="1205"/>
      <c r="W900" s="1205"/>
      <c r="X900" s="1205"/>
      <c r="Y900" s="1205"/>
      <c r="Z900" s="1205"/>
    </row>
    <row r="901" spans="1:26">
      <c r="A901" s="1205"/>
      <c r="B901" s="1205"/>
      <c r="C901" s="1205"/>
      <c r="D901" s="1205"/>
      <c r="E901" s="1205"/>
      <c r="F901" s="1205"/>
      <c r="G901" s="1205"/>
      <c r="H901" s="1205"/>
      <c r="I901" s="1205"/>
      <c r="J901" s="1205"/>
      <c r="K901" s="1205"/>
      <c r="L901" s="1205"/>
      <c r="M901" s="1205"/>
      <c r="N901" s="1205"/>
      <c r="O901" s="1205"/>
      <c r="P901" s="1205"/>
      <c r="Q901" s="1205"/>
      <c r="R901" s="1205"/>
      <c r="S901" s="1205"/>
      <c r="T901" s="1205"/>
      <c r="U901" s="1205"/>
      <c r="V901" s="1205"/>
      <c r="W901" s="1205"/>
      <c r="X901" s="1205"/>
      <c r="Y901" s="1205"/>
      <c r="Z901" s="1205"/>
    </row>
    <row r="902" spans="1:26">
      <c r="A902" s="1205"/>
      <c r="B902" s="1205"/>
      <c r="C902" s="1205"/>
      <c r="D902" s="1205"/>
      <c r="E902" s="1205"/>
      <c r="F902" s="1205"/>
      <c r="G902" s="1205"/>
      <c r="H902" s="1205"/>
      <c r="I902" s="1205"/>
      <c r="J902" s="1205"/>
      <c r="K902" s="1205"/>
      <c r="L902" s="1205"/>
      <c r="M902" s="1205"/>
      <c r="N902" s="1205"/>
      <c r="O902" s="1205"/>
      <c r="P902" s="1205"/>
      <c r="Q902" s="1205"/>
      <c r="R902" s="1205"/>
      <c r="S902" s="1205"/>
      <c r="T902" s="1205"/>
      <c r="U902" s="1205"/>
      <c r="V902" s="1205"/>
      <c r="W902" s="1205"/>
      <c r="X902" s="1205"/>
      <c r="Y902" s="1205"/>
      <c r="Z902" s="1205"/>
    </row>
    <row r="903" spans="1:26">
      <c r="A903" s="1205"/>
      <c r="B903" s="1205"/>
      <c r="C903" s="1205"/>
      <c r="D903" s="1205"/>
      <c r="E903" s="1205"/>
      <c r="F903" s="1205"/>
      <c r="G903" s="1205"/>
      <c r="H903" s="1205"/>
      <c r="I903" s="1205"/>
      <c r="J903" s="1205"/>
      <c r="K903" s="1205"/>
      <c r="L903" s="1205"/>
      <c r="M903" s="1205"/>
      <c r="N903" s="1205"/>
      <c r="O903" s="1205"/>
      <c r="P903" s="1205"/>
      <c r="Q903" s="1205"/>
      <c r="R903" s="1205"/>
      <c r="S903" s="1205"/>
      <c r="T903" s="1205"/>
      <c r="U903" s="1205"/>
      <c r="V903" s="1205"/>
      <c r="W903" s="1205"/>
      <c r="X903" s="1205"/>
      <c r="Y903" s="1205"/>
      <c r="Z903" s="1205"/>
    </row>
    <row r="904" spans="1:26">
      <c r="A904" s="1205"/>
      <c r="B904" s="1205"/>
      <c r="C904" s="1205"/>
      <c r="D904" s="1205"/>
      <c r="E904" s="1205"/>
      <c r="F904" s="1205"/>
      <c r="G904" s="1205"/>
      <c r="H904" s="1205"/>
      <c r="I904" s="1205"/>
      <c r="J904" s="1205"/>
      <c r="K904" s="1205"/>
      <c r="L904" s="1205"/>
      <c r="M904" s="1205"/>
      <c r="N904" s="1205"/>
      <c r="O904" s="1205"/>
      <c r="P904" s="1205"/>
      <c r="Q904" s="1205"/>
      <c r="R904" s="1205"/>
      <c r="S904" s="1205"/>
      <c r="T904" s="1205"/>
      <c r="U904" s="1205"/>
      <c r="V904" s="1205"/>
      <c r="W904" s="1205"/>
      <c r="X904" s="1205"/>
      <c r="Y904" s="1205"/>
      <c r="Z904" s="1205"/>
    </row>
    <row r="905" spans="1:26">
      <c r="A905" s="1205"/>
      <c r="B905" s="1205"/>
      <c r="C905" s="1205"/>
      <c r="D905" s="1205"/>
      <c r="E905" s="1205"/>
      <c r="F905" s="1205"/>
      <c r="G905" s="1205"/>
      <c r="H905" s="1205"/>
      <c r="I905" s="1205"/>
      <c r="J905" s="1205"/>
      <c r="K905" s="1205"/>
      <c r="L905" s="1205"/>
      <c r="M905" s="1205"/>
      <c r="N905" s="1205"/>
      <c r="O905" s="1205"/>
      <c r="P905" s="1205"/>
      <c r="Q905" s="1205"/>
      <c r="R905" s="1205"/>
      <c r="S905" s="1205"/>
      <c r="T905" s="1205"/>
      <c r="U905" s="1205"/>
      <c r="V905" s="1205"/>
      <c r="W905" s="1205"/>
      <c r="X905" s="1205"/>
      <c r="Y905" s="1205"/>
      <c r="Z905" s="1205"/>
    </row>
    <row r="906" spans="1:26">
      <c r="A906" s="1205"/>
      <c r="B906" s="1205"/>
      <c r="C906" s="1205"/>
      <c r="D906" s="1205"/>
      <c r="E906" s="1205"/>
      <c r="F906" s="1205"/>
      <c r="G906" s="1205"/>
      <c r="H906" s="1205"/>
      <c r="I906" s="1205"/>
      <c r="J906" s="1205"/>
      <c r="K906" s="1205"/>
      <c r="L906" s="1205"/>
      <c r="M906" s="1205"/>
      <c r="N906" s="1205"/>
      <c r="O906" s="1205"/>
      <c r="P906" s="1205"/>
      <c r="Q906" s="1205"/>
      <c r="R906" s="1205"/>
      <c r="S906" s="1205"/>
      <c r="T906" s="1205"/>
      <c r="U906" s="1205"/>
      <c r="V906" s="1205"/>
      <c r="W906" s="1205"/>
      <c r="X906" s="1205"/>
      <c r="Y906" s="1205"/>
      <c r="Z906" s="1205"/>
    </row>
    <row r="907" spans="1:26">
      <c r="A907" s="1205"/>
      <c r="B907" s="1205"/>
      <c r="C907" s="1205"/>
      <c r="D907" s="1205"/>
      <c r="E907" s="1205"/>
      <c r="F907" s="1205"/>
      <c r="G907" s="1205"/>
      <c r="H907" s="1205"/>
      <c r="I907" s="1205"/>
      <c r="J907" s="1205"/>
      <c r="K907" s="1205"/>
      <c r="L907" s="1205"/>
      <c r="M907" s="1205"/>
      <c r="N907" s="1205"/>
      <c r="O907" s="1205"/>
      <c r="P907" s="1205"/>
      <c r="Q907" s="1205"/>
      <c r="R907" s="1205"/>
      <c r="S907" s="1205"/>
      <c r="T907" s="1205"/>
      <c r="U907" s="1205"/>
      <c r="V907" s="1205"/>
      <c r="W907" s="1205"/>
      <c r="X907" s="1205"/>
      <c r="Y907" s="1205"/>
      <c r="Z907" s="1205"/>
    </row>
    <row r="908" spans="1:26">
      <c r="A908" s="1205"/>
      <c r="B908" s="1205"/>
      <c r="C908" s="1205"/>
      <c r="D908" s="1205"/>
      <c r="E908" s="1205"/>
      <c r="F908" s="1205"/>
      <c r="G908" s="1205"/>
      <c r="H908" s="1205"/>
      <c r="I908" s="1205"/>
      <c r="J908" s="1205"/>
      <c r="K908" s="1205"/>
      <c r="L908" s="1205"/>
      <c r="M908" s="1205"/>
      <c r="N908" s="1205"/>
      <c r="O908" s="1205"/>
      <c r="P908" s="1205"/>
      <c r="Q908" s="1205"/>
      <c r="R908" s="1205"/>
      <c r="S908" s="1205"/>
      <c r="T908" s="1205"/>
      <c r="U908" s="1205"/>
      <c r="V908" s="1205"/>
      <c r="W908" s="1205"/>
      <c r="X908" s="1205"/>
      <c r="Y908" s="1205"/>
      <c r="Z908" s="1205"/>
    </row>
    <row r="909" spans="1:26">
      <c r="A909" s="1205"/>
      <c r="B909" s="1205"/>
      <c r="C909" s="1205"/>
      <c r="D909" s="1205"/>
      <c r="E909" s="1205"/>
      <c r="F909" s="1205"/>
      <c r="G909" s="1205"/>
      <c r="H909" s="1205"/>
      <c r="I909" s="1205"/>
      <c r="J909" s="1205"/>
      <c r="K909" s="1205"/>
      <c r="L909" s="1205"/>
      <c r="M909" s="1205"/>
      <c r="N909" s="1205"/>
      <c r="O909" s="1205"/>
      <c r="P909" s="1205"/>
      <c r="Q909" s="1205"/>
      <c r="R909" s="1205"/>
      <c r="S909" s="1205"/>
      <c r="T909" s="1205"/>
      <c r="U909" s="1205"/>
      <c r="V909" s="1205"/>
      <c r="W909" s="1205"/>
      <c r="X909" s="1205"/>
      <c r="Y909" s="1205"/>
      <c r="Z909" s="1205"/>
    </row>
    <row r="910" spans="1:26">
      <c r="A910" s="1205"/>
      <c r="B910" s="1205"/>
      <c r="C910" s="1205"/>
      <c r="D910" s="1205"/>
      <c r="E910" s="1205"/>
      <c r="F910" s="1205"/>
      <c r="G910" s="1205"/>
      <c r="H910" s="1205"/>
      <c r="I910" s="1205"/>
      <c r="J910" s="1205"/>
      <c r="K910" s="1205"/>
      <c r="L910" s="1205"/>
      <c r="M910" s="1205"/>
      <c r="N910" s="1205"/>
      <c r="O910" s="1205"/>
      <c r="P910" s="1205"/>
      <c r="Q910" s="1205"/>
      <c r="R910" s="1205"/>
      <c r="S910" s="1205"/>
      <c r="T910" s="1205"/>
      <c r="U910" s="1205"/>
      <c r="V910" s="1205"/>
      <c r="W910" s="1205"/>
      <c r="X910" s="1205"/>
      <c r="Y910" s="1205"/>
      <c r="Z910" s="1205"/>
    </row>
    <row r="911" spans="1:26">
      <c r="A911" s="1205"/>
      <c r="B911" s="1205"/>
      <c r="C911" s="1205"/>
      <c r="D911" s="1205"/>
      <c r="E911" s="1205"/>
      <c r="F911" s="1205"/>
      <c r="G911" s="1205"/>
      <c r="H911" s="1205"/>
      <c r="I911" s="1205"/>
      <c r="J911" s="1205"/>
      <c r="K911" s="1205"/>
      <c r="L911" s="1205"/>
      <c r="M911" s="1205"/>
      <c r="N911" s="1205"/>
      <c r="O911" s="1205"/>
      <c r="P911" s="1205"/>
      <c r="Q911" s="1205"/>
      <c r="R911" s="1205"/>
      <c r="S911" s="1205"/>
      <c r="T911" s="1205"/>
      <c r="U911" s="1205"/>
      <c r="V911" s="1205"/>
      <c r="W911" s="1205"/>
      <c r="X911" s="1205"/>
      <c r="Y911" s="1205"/>
      <c r="Z911" s="1205"/>
    </row>
    <row r="912" spans="1:26">
      <c r="A912" s="1205"/>
      <c r="B912" s="1205"/>
      <c r="C912" s="1205"/>
      <c r="D912" s="1205"/>
      <c r="E912" s="1205"/>
      <c r="F912" s="1205"/>
      <c r="G912" s="1205"/>
      <c r="H912" s="1205"/>
      <c r="I912" s="1205"/>
      <c r="J912" s="1205"/>
      <c r="K912" s="1205"/>
      <c r="L912" s="1205"/>
      <c r="M912" s="1205"/>
      <c r="N912" s="1205"/>
      <c r="O912" s="1205"/>
      <c r="P912" s="1205"/>
      <c r="Q912" s="1205"/>
      <c r="R912" s="1205"/>
      <c r="S912" s="1205"/>
      <c r="T912" s="1205"/>
      <c r="U912" s="1205"/>
      <c r="V912" s="1205"/>
      <c r="W912" s="1205"/>
      <c r="X912" s="1205"/>
      <c r="Y912" s="1205"/>
      <c r="Z912" s="1205"/>
    </row>
    <row r="913" spans="1:26">
      <c r="A913" s="1205"/>
      <c r="B913" s="1205"/>
      <c r="C913" s="1205"/>
      <c r="D913" s="1205"/>
      <c r="E913" s="1205"/>
      <c r="F913" s="1205"/>
      <c r="G913" s="1205"/>
      <c r="H913" s="1205"/>
      <c r="I913" s="1205"/>
      <c r="J913" s="1205"/>
      <c r="K913" s="1205"/>
      <c r="L913" s="1205"/>
      <c r="M913" s="1205"/>
      <c r="N913" s="1205"/>
      <c r="O913" s="1205"/>
      <c r="P913" s="1205"/>
      <c r="Q913" s="1205"/>
      <c r="R913" s="1205"/>
      <c r="S913" s="1205"/>
      <c r="T913" s="1205"/>
      <c r="U913" s="1205"/>
      <c r="V913" s="1205"/>
      <c r="W913" s="1205"/>
      <c r="X913" s="1205"/>
      <c r="Y913" s="1205"/>
      <c r="Z913" s="1205"/>
    </row>
    <row r="914" spans="1:26">
      <c r="A914" s="1205"/>
      <c r="B914" s="1205"/>
      <c r="C914" s="1205"/>
      <c r="D914" s="1205"/>
      <c r="E914" s="1205"/>
      <c r="F914" s="1205"/>
      <c r="G914" s="1205"/>
      <c r="H914" s="1205"/>
      <c r="I914" s="1205"/>
      <c r="J914" s="1205"/>
      <c r="K914" s="1205"/>
      <c r="L914" s="1205"/>
      <c r="M914" s="1205"/>
      <c r="N914" s="1205"/>
      <c r="O914" s="1205"/>
      <c r="P914" s="1205"/>
      <c r="Q914" s="1205"/>
      <c r="R914" s="1205"/>
      <c r="S914" s="1205"/>
      <c r="T914" s="1205"/>
      <c r="U914" s="1205"/>
      <c r="V914" s="1205"/>
      <c r="W914" s="1205"/>
      <c r="X914" s="1205"/>
      <c r="Y914" s="1205"/>
      <c r="Z914" s="1205"/>
    </row>
    <row r="915" spans="1:26">
      <c r="A915" s="1205"/>
      <c r="B915" s="1205"/>
      <c r="C915" s="1205"/>
      <c r="D915" s="1205"/>
      <c r="E915" s="1205"/>
      <c r="F915" s="1205"/>
      <c r="G915" s="1205"/>
      <c r="H915" s="1205"/>
      <c r="I915" s="1205"/>
      <c r="J915" s="1205"/>
      <c r="K915" s="1205"/>
      <c r="L915" s="1205"/>
      <c r="M915" s="1205"/>
      <c r="N915" s="1205"/>
      <c r="O915" s="1205"/>
      <c r="P915" s="1205"/>
      <c r="Q915" s="1205"/>
      <c r="R915" s="1205"/>
      <c r="S915" s="1205"/>
      <c r="T915" s="1205"/>
      <c r="U915" s="1205"/>
      <c r="V915" s="1205"/>
      <c r="W915" s="1205"/>
      <c r="X915" s="1205"/>
      <c r="Y915" s="1205"/>
      <c r="Z915" s="1205"/>
    </row>
    <row r="916" spans="1:26">
      <c r="A916" s="1205"/>
      <c r="B916" s="1205"/>
      <c r="C916" s="1205"/>
      <c r="D916" s="1205"/>
      <c r="E916" s="1205"/>
      <c r="F916" s="1205"/>
      <c r="G916" s="1205"/>
      <c r="H916" s="1205"/>
      <c r="I916" s="1205"/>
      <c r="J916" s="1205"/>
      <c r="K916" s="1205"/>
      <c r="L916" s="1205"/>
      <c r="M916" s="1205"/>
      <c r="N916" s="1205"/>
      <c r="O916" s="1205"/>
      <c r="P916" s="1205"/>
      <c r="Q916" s="1205"/>
      <c r="R916" s="1205"/>
      <c r="S916" s="1205"/>
      <c r="T916" s="1205"/>
      <c r="U916" s="1205"/>
      <c r="V916" s="1205"/>
      <c r="W916" s="1205"/>
      <c r="X916" s="1205"/>
      <c r="Y916" s="1205"/>
      <c r="Z916" s="1205"/>
    </row>
    <row r="917" spans="1:26">
      <c r="A917" s="1205"/>
      <c r="B917" s="1205"/>
      <c r="C917" s="1205"/>
      <c r="D917" s="1205"/>
      <c r="E917" s="1205"/>
      <c r="F917" s="1205"/>
      <c r="G917" s="1205"/>
      <c r="H917" s="1205"/>
      <c r="I917" s="1205"/>
      <c r="J917" s="1205"/>
      <c r="K917" s="1205"/>
      <c r="L917" s="1205"/>
      <c r="M917" s="1205"/>
      <c r="N917" s="1205"/>
      <c r="O917" s="1205"/>
      <c r="P917" s="1205"/>
      <c r="Q917" s="1205"/>
      <c r="R917" s="1205"/>
      <c r="S917" s="1205"/>
      <c r="T917" s="1205"/>
      <c r="U917" s="1205"/>
      <c r="V917" s="1205"/>
      <c r="W917" s="1205"/>
      <c r="X917" s="1205"/>
      <c r="Y917" s="1205"/>
      <c r="Z917" s="1205"/>
    </row>
    <row r="918" spans="1:26">
      <c r="A918" s="1205"/>
      <c r="B918" s="1205"/>
      <c r="C918" s="1205"/>
      <c r="D918" s="1205"/>
      <c r="E918" s="1205"/>
      <c r="F918" s="1205"/>
      <c r="G918" s="1205"/>
      <c r="H918" s="1205"/>
      <c r="I918" s="1205"/>
      <c r="J918" s="1205"/>
      <c r="K918" s="1205"/>
      <c r="L918" s="1205"/>
      <c r="M918" s="1205"/>
      <c r="N918" s="1205"/>
      <c r="O918" s="1205"/>
      <c r="P918" s="1205"/>
      <c r="Q918" s="1205"/>
      <c r="R918" s="1205"/>
      <c r="S918" s="1205"/>
      <c r="T918" s="1205"/>
      <c r="U918" s="1205"/>
      <c r="V918" s="1205"/>
      <c r="W918" s="1205"/>
      <c r="X918" s="1205"/>
      <c r="Y918" s="1205"/>
      <c r="Z918" s="1205"/>
    </row>
    <row r="919" spans="1:26">
      <c r="A919" s="1205"/>
      <c r="B919" s="1205"/>
      <c r="C919" s="1205"/>
      <c r="D919" s="1205"/>
      <c r="E919" s="1205"/>
      <c r="F919" s="1205"/>
      <c r="G919" s="1205"/>
      <c r="H919" s="1205"/>
      <c r="I919" s="1205"/>
      <c r="J919" s="1205"/>
      <c r="K919" s="1205"/>
      <c r="L919" s="1205"/>
      <c r="M919" s="1205"/>
      <c r="N919" s="1205"/>
      <c r="O919" s="1205"/>
      <c r="P919" s="1205"/>
      <c r="Q919" s="1205"/>
      <c r="R919" s="1205"/>
      <c r="S919" s="1205"/>
      <c r="T919" s="1205"/>
      <c r="U919" s="1205"/>
      <c r="V919" s="1205"/>
      <c r="W919" s="1205"/>
      <c r="X919" s="1205"/>
      <c r="Y919" s="1205"/>
      <c r="Z919" s="1205"/>
    </row>
    <row r="920" spans="1:26">
      <c r="A920" s="1205"/>
      <c r="B920" s="1205"/>
      <c r="C920" s="1205"/>
      <c r="D920" s="1205"/>
      <c r="E920" s="1205"/>
      <c r="F920" s="1205"/>
      <c r="G920" s="1205"/>
      <c r="H920" s="1205"/>
      <c r="I920" s="1205"/>
      <c r="J920" s="1205"/>
      <c r="K920" s="1205"/>
      <c r="L920" s="1205"/>
      <c r="M920" s="1205"/>
      <c r="N920" s="1205"/>
      <c r="O920" s="1205"/>
      <c r="P920" s="1205"/>
      <c r="Q920" s="1205"/>
      <c r="R920" s="1205"/>
      <c r="S920" s="1205"/>
      <c r="T920" s="1205"/>
      <c r="U920" s="1205"/>
      <c r="V920" s="1205"/>
      <c r="W920" s="1205"/>
      <c r="X920" s="1205"/>
      <c r="Y920" s="1205"/>
      <c r="Z920" s="1205"/>
    </row>
    <row r="921" spans="1:26">
      <c r="A921" s="1205"/>
      <c r="B921" s="1205"/>
      <c r="C921" s="1205"/>
      <c r="D921" s="1205"/>
      <c r="E921" s="1205"/>
      <c r="F921" s="1205"/>
      <c r="G921" s="1205"/>
      <c r="H921" s="1205"/>
      <c r="I921" s="1205"/>
      <c r="J921" s="1205"/>
      <c r="K921" s="1205"/>
      <c r="L921" s="1205"/>
      <c r="M921" s="1205"/>
      <c r="N921" s="1205"/>
      <c r="O921" s="1205"/>
      <c r="P921" s="1205"/>
      <c r="Q921" s="1205"/>
      <c r="R921" s="1205"/>
      <c r="S921" s="1205"/>
      <c r="T921" s="1205"/>
      <c r="U921" s="1205"/>
      <c r="V921" s="1205"/>
      <c r="W921" s="1205"/>
      <c r="X921" s="1205"/>
      <c r="Y921" s="1205"/>
      <c r="Z921" s="1205"/>
    </row>
    <row r="922" spans="1:26">
      <c r="A922" s="1205"/>
      <c r="B922" s="1205"/>
      <c r="C922" s="1205"/>
      <c r="D922" s="1205"/>
      <c r="E922" s="1205"/>
      <c r="F922" s="1205"/>
      <c r="G922" s="1205"/>
      <c r="H922" s="1205"/>
      <c r="I922" s="1205"/>
      <c r="J922" s="1205"/>
      <c r="K922" s="1205"/>
      <c r="L922" s="1205"/>
      <c r="M922" s="1205"/>
      <c r="N922" s="1205"/>
      <c r="O922" s="1205"/>
      <c r="P922" s="1205"/>
      <c r="Q922" s="1205"/>
      <c r="R922" s="1205"/>
      <c r="S922" s="1205"/>
      <c r="T922" s="1205"/>
      <c r="U922" s="1205"/>
      <c r="V922" s="1205"/>
      <c r="W922" s="1205"/>
      <c r="X922" s="1205"/>
      <c r="Y922" s="1205"/>
      <c r="Z922" s="1205"/>
    </row>
    <row r="923" spans="1:26">
      <c r="A923" s="1205"/>
      <c r="B923" s="1205"/>
      <c r="C923" s="1205"/>
      <c r="D923" s="1205"/>
      <c r="E923" s="1205"/>
      <c r="F923" s="1205"/>
      <c r="G923" s="1205"/>
      <c r="H923" s="1205"/>
      <c r="I923" s="1205"/>
      <c r="J923" s="1205"/>
      <c r="K923" s="1205"/>
      <c r="L923" s="1205"/>
      <c r="M923" s="1205"/>
      <c r="N923" s="1205"/>
      <c r="O923" s="1205"/>
      <c r="P923" s="1205"/>
      <c r="Q923" s="1205"/>
      <c r="R923" s="1205"/>
      <c r="S923" s="1205"/>
      <c r="T923" s="1205"/>
      <c r="U923" s="1205"/>
      <c r="V923" s="1205"/>
      <c r="W923" s="1205"/>
      <c r="X923" s="1205"/>
      <c r="Y923" s="1205"/>
      <c r="Z923" s="1205"/>
    </row>
    <row r="924" spans="1:26">
      <c r="A924" s="1205"/>
      <c r="B924" s="1205"/>
      <c r="C924" s="1205"/>
      <c r="D924" s="1205"/>
      <c r="E924" s="1205"/>
      <c r="F924" s="1205"/>
      <c r="G924" s="1205"/>
      <c r="H924" s="1205"/>
      <c r="I924" s="1205"/>
      <c r="J924" s="1205"/>
      <c r="K924" s="1205"/>
      <c r="L924" s="1205"/>
      <c r="M924" s="1205"/>
      <c r="N924" s="1205"/>
      <c r="O924" s="1205"/>
      <c r="P924" s="1205"/>
      <c r="Q924" s="1205"/>
      <c r="R924" s="1205"/>
      <c r="S924" s="1205"/>
      <c r="T924" s="1205"/>
      <c r="U924" s="1205"/>
      <c r="V924" s="1205"/>
      <c r="W924" s="1205"/>
      <c r="X924" s="1205"/>
      <c r="Y924" s="1205"/>
      <c r="Z924" s="1205"/>
    </row>
    <row r="925" spans="1:26">
      <c r="A925" s="1205"/>
      <c r="B925" s="1205"/>
      <c r="C925" s="1205"/>
      <c r="D925" s="1205"/>
      <c r="E925" s="1205"/>
      <c r="F925" s="1205"/>
      <c r="G925" s="1205"/>
      <c r="H925" s="1205"/>
      <c r="I925" s="1205"/>
      <c r="J925" s="1205"/>
      <c r="K925" s="1205"/>
      <c r="L925" s="1205"/>
      <c r="M925" s="1205"/>
      <c r="N925" s="1205"/>
      <c r="O925" s="1205"/>
      <c r="P925" s="1205"/>
      <c r="Q925" s="1205"/>
      <c r="R925" s="1205"/>
      <c r="S925" s="1205"/>
      <c r="T925" s="1205"/>
      <c r="U925" s="1205"/>
      <c r="V925" s="1205"/>
      <c r="W925" s="1205"/>
      <c r="X925" s="1205"/>
      <c r="Y925" s="1205"/>
      <c r="Z925" s="1205"/>
    </row>
    <row r="926" spans="1:26">
      <c r="A926" s="1205"/>
      <c r="B926" s="1205"/>
      <c r="C926" s="1205"/>
      <c r="D926" s="1205"/>
      <c r="E926" s="1205"/>
      <c r="F926" s="1205"/>
      <c r="G926" s="1205"/>
      <c r="H926" s="1205"/>
      <c r="I926" s="1205"/>
      <c r="J926" s="1205"/>
      <c r="K926" s="1205"/>
      <c r="L926" s="1205"/>
      <c r="M926" s="1205"/>
      <c r="N926" s="1205"/>
      <c r="O926" s="1205"/>
      <c r="P926" s="1205"/>
      <c r="Q926" s="1205"/>
      <c r="R926" s="1205"/>
      <c r="S926" s="1205"/>
      <c r="T926" s="1205"/>
      <c r="U926" s="1205"/>
      <c r="V926" s="1205"/>
      <c r="W926" s="1205"/>
      <c r="X926" s="1205"/>
      <c r="Y926" s="1205"/>
      <c r="Z926" s="1205"/>
    </row>
    <row r="927" spans="1:26">
      <c r="A927" s="1205"/>
      <c r="B927" s="1205"/>
      <c r="C927" s="1205"/>
      <c r="D927" s="1205"/>
      <c r="E927" s="1205"/>
      <c r="F927" s="1205"/>
      <c r="G927" s="1205"/>
      <c r="H927" s="1205"/>
      <c r="I927" s="1205"/>
      <c r="J927" s="1205"/>
      <c r="K927" s="1205"/>
      <c r="L927" s="1205"/>
      <c r="M927" s="1205"/>
      <c r="N927" s="1205"/>
      <c r="O927" s="1205"/>
      <c r="P927" s="1205"/>
      <c r="Q927" s="1205"/>
      <c r="R927" s="1205"/>
      <c r="S927" s="1205"/>
      <c r="T927" s="1205"/>
      <c r="U927" s="1205"/>
      <c r="V927" s="1205"/>
      <c r="W927" s="1205"/>
      <c r="X927" s="1205"/>
      <c r="Y927" s="1205"/>
      <c r="Z927" s="1205"/>
    </row>
    <row r="928" spans="1:26">
      <c r="A928" s="1205"/>
      <c r="B928" s="1205"/>
      <c r="C928" s="1205"/>
      <c r="D928" s="1205"/>
      <c r="E928" s="1205"/>
      <c r="F928" s="1205"/>
      <c r="G928" s="1205"/>
      <c r="H928" s="1205"/>
      <c r="I928" s="1205"/>
      <c r="J928" s="1205"/>
      <c r="K928" s="1205"/>
      <c r="L928" s="1205"/>
      <c r="M928" s="1205"/>
      <c r="N928" s="1205"/>
      <c r="O928" s="1205"/>
      <c r="P928" s="1205"/>
      <c r="Q928" s="1205"/>
      <c r="R928" s="1205"/>
      <c r="S928" s="1205"/>
      <c r="T928" s="1205"/>
      <c r="U928" s="1205"/>
      <c r="V928" s="1205"/>
      <c r="W928" s="1205"/>
      <c r="X928" s="1205"/>
      <c r="Y928" s="1205"/>
      <c r="Z928" s="1205"/>
    </row>
    <row r="929" spans="1:26">
      <c r="A929" s="1205"/>
      <c r="B929" s="1205"/>
      <c r="C929" s="1205"/>
      <c r="D929" s="1205"/>
      <c r="E929" s="1205"/>
      <c r="F929" s="1205"/>
      <c r="G929" s="1205"/>
      <c r="H929" s="1205"/>
      <c r="I929" s="1205"/>
      <c r="J929" s="1205"/>
      <c r="K929" s="1205"/>
      <c r="L929" s="1205"/>
      <c r="M929" s="1205"/>
      <c r="N929" s="1205"/>
      <c r="O929" s="1205"/>
      <c r="P929" s="1205"/>
      <c r="Q929" s="1205"/>
      <c r="R929" s="1205"/>
      <c r="S929" s="1205"/>
      <c r="T929" s="1205"/>
      <c r="U929" s="1205"/>
      <c r="V929" s="1205"/>
      <c r="W929" s="1205"/>
      <c r="X929" s="1205"/>
      <c r="Y929" s="1205"/>
      <c r="Z929" s="1205"/>
    </row>
    <row r="930" spans="1:26">
      <c r="A930" s="1205"/>
      <c r="B930" s="1205"/>
      <c r="C930" s="1205"/>
      <c r="D930" s="1205"/>
      <c r="E930" s="1205"/>
      <c r="F930" s="1205"/>
      <c r="G930" s="1205"/>
      <c r="H930" s="1205"/>
      <c r="I930" s="1205"/>
      <c r="J930" s="1205"/>
      <c r="K930" s="1205"/>
      <c r="L930" s="1205"/>
      <c r="M930" s="1205"/>
      <c r="N930" s="1205"/>
      <c r="O930" s="1205"/>
      <c r="P930" s="1205"/>
      <c r="Q930" s="1205"/>
      <c r="R930" s="1205"/>
      <c r="S930" s="1205"/>
      <c r="T930" s="1205"/>
      <c r="U930" s="1205"/>
      <c r="V930" s="1205"/>
      <c r="W930" s="1205"/>
      <c r="X930" s="1205"/>
      <c r="Y930" s="1205"/>
      <c r="Z930" s="1205"/>
    </row>
    <row r="931" spans="1:26">
      <c r="A931" s="1205"/>
      <c r="B931" s="1205"/>
      <c r="C931" s="1205"/>
      <c r="D931" s="1205"/>
      <c r="E931" s="1205"/>
      <c r="F931" s="1205"/>
      <c r="G931" s="1205"/>
      <c r="H931" s="1205"/>
      <c r="I931" s="1205"/>
      <c r="J931" s="1205"/>
      <c r="K931" s="1205"/>
      <c r="L931" s="1205"/>
      <c r="M931" s="1205"/>
      <c r="N931" s="1205"/>
      <c r="O931" s="1205"/>
      <c r="P931" s="1205"/>
      <c r="Q931" s="1205"/>
      <c r="R931" s="1205"/>
      <c r="S931" s="1205"/>
      <c r="T931" s="1205"/>
      <c r="U931" s="1205"/>
      <c r="V931" s="1205"/>
      <c r="W931" s="1205"/>
      <c r="X931" s="1205"/>
      <c r="Y931" s="1205"/>
      <c r="Z931" s="1205"/>
    </row>
    <row r="932" spans="1:26">
      <c r="A932" s="1205"/>
      <c r="B932" s="1205"/>
      <c r="C932" s="1205"/>
      <c r="D932" s="1205"/>
      <c r="E932" s="1205"/>
      <c r="F932" s="1205"/>
      <c r="G932" s="1205"/>
      <c r="H932" s="1205"/>
      <c r="I932" s="1205"/>
      <c r="J932" s="1205"/>
      <c r="K932" s="1205"/>
      <c r="L932" s="1205"/>
      <c r="M932" s="1205"/>
      <c r="N932" s="1205"/>
      <c r="O932" s="1205"/>
      <c r="P932" s="1205"/>
      <c r="Q932" s="1205"/>
      <c r="R932" s="1205"/>
      <c r="S932" s="1205"/>
      <c r="T932" s="1205"/>
      <c r="U932" s="1205"/>
      <c r="V932" s="1205"/>
      <c r="W932" s="1205"/>
      <c r="X932" s="1205"/>
      <c r="Y932" s="1205"/>
      <c r="Z932" s="1205"/>
    </row>
    <row r="933" spans="1:26">
      <c r="A933" s="1205"/>
      <c r="B933" s="1205"/>
      <c r="C933" s="1205"/>
      <c r="D933" s="1205"/>
      <c r="E933" s="1205"/>
      <c r="F933" s="1205"/>
      <c r="G933" s="1205"/>
      <c r="H933" s="1205"/>
      <c r="I933" s="1205"/>
      <c r="J933" s="1205"/>
      <c r="K933" s="1205"/>
      <c r="L933" s="1205"/>
      <c r="M933" s="1205"/>
      <c r="N933" s="1205"/>
      <c r="O933" s="1205"/>
      <c r="P933" s="1205"/>
      <c r="Q933" s="1205"/>
      <c r="R933" s="1205"/>
      <c r="S933" s="1205"/>
      <c r="T933" s="1205"/>
      <c r="U933" s="1205"/>
      <c r="V933" s="1205"/>
      <c r="W933" s="1205"/>
      <c r="X933" s="1205"/>
      <c r="Y933" s="1205"/>
      <c r="Z933" s="1205"/>
    </row>
    <row r="934" spans="1:26">
      <c r="A934" s="1205"/>
      <c r="B934" s="1205"/>
      <c r="C934" s="1205"/>
      <c r="D934" s="1205"/>
      <c r="E934" s="1205"/>
      <c r="F934" s="1205"/>
      <c r="G934" s="1205"/>
      <c r="H934" s="1205"/>
      <c r="I934" s="1205"/>
      <c r="J934" s="1205"/>
      <c r="K934" s="1205"/>
      <c r="L934" s="1205"/>
      <c r="M934" s="1205"/>
      <c r="N934" s="1205"/>
      <c r="O934" s="1205"/>
      <c r="P934" s="1205"/>
      <c r="Q934" s="1205"/>
      <c r="R934" s="1205"/>
      <c r="S934" s="1205"/>
      <c r="T934" s="1205"/>
      <c r="U934" s="1205"/>
      <c r="V934" s="1205"/>
      <c r="W934" s="1205"/>
      <c r="X934" s="1205"/>
      <c r="Y934" s="1205"/>
      <c r="Z934" s="1205"/>
    </row>
    <row r="935" spans="1:26">
      <c r="A935" s="1205"/>
      <c r="B935" s="1205"/>
      <c r="C935" s="1205"/>
      <c r="D935" s="1205"/>
      <c r="E935" s="1205"/>
      <c r="F935" s="1205"/>
      <c r="G935" s="1205"/>
      <c r="H935" s="1205"/>
      <c r="I935" s="1205"/>
      <c r="J935" s="1205"/>
      <c r="K935" s="1205"/>
      <c r="L935" s="1205"/>
      <c r="M935" s="1205"/>
      <c r="N935" s="1205"/>
      <c r="O935" s="1205"/>
      <c r="P935" s="1205"/>
      <c r="Q935" s="1205"/>
      <c r="R935" s="1205"/>
      <c r="S935" s="1205"/>
      <c r="T935" s="1205"/>
      <c r="U935" s="1205"/>
      <c r="V935" s="1205"/>
      <c r="W935" s="1205"/>
      <c r="X935" s="1205"/>
      <c r="Y935" s="1205"/>
      <c r="Z935" s="1205"/>
    </row>
    <row r="936" spans="1:26">
      <c r="A936" s="1205"/>
      <c r="B936" s="1205"/>
      <c r="C936" s="1205"/>
      <c r="D936" s="1205"/>
      <c r="E936" s="1205"/>
      <c r="F936" s="1205"/>
      <c r="G936" s="1205"/>
      <c r="H936" s="1205"/>
      <c r="I936" s="1205"/>
      <c r="J936" s="1205"/>
      <c r="K936" s="1205"/>
      <c r="L936" s="1205"/>
      <c r="M936" s="1205"/>
      <c r="N936" s="1205"/>
      <c r="O936" s="1205"/>
      <c r="P936" s="1205"/>
      <c r="Q936" s="1205"/>
      <c r="R936" s="1205"/>
      <c r="S936" s="1205"/>
      <c r="T936" s="1205"/>
      <c r="U936" s="1205"/>
      <c r="V936" s="1205"/>
      <c r="W936" s="1205"/>
      <c r="X936" s="1205"/>
      <c r="Y936" s="1205"/>
      <c r="Z936" s="1205"/>
    </row>
    <row r="937" spans="1:26">
      <c r="A937" s="1205"/>
      <c r="B937" s="1205"/>
      <c r="C937" s="1205"/>
      <c r="D937" s="1205"/>
      <c r="E937" s="1205"/>
      <c r="F937" s="1205"/>
      <c r="G937" s="1205"/>
      <c r="H937" s="1205"/>
      <c r="I937" s="1205"/>
      <c r="J937" s="1205"/>
      <c r="K937" s="1205"/>
      <c r="L937" s="1205"/>
      <c r="M937" s="1205"/>
      <c r="N937" s="1205"/>
      <c r="O937" s="1205"/>
      <c r="P937" s="1205"/>
      <c r="Q937" s="1205"/>
      <c r="R937" s="1205"/>
      <c r="S937" s="1205"/>
      <c r="T937" s="1205"/>
      <c r="U937" s="1205"/>
      <c r="V937" s="1205"/>
      <c r="W937" s="1205"/>
      <c r="X937" s="1205"/>
      <c r="Y937" s="1205"/>
      <c r="Z937" s="1205"/>
    </row>
    <row r="938" spans="1:26">
      <c r="A938" s="1205"/>
      <c r="B938" s="1205"/>
      <c r="C938" s="1205"/>
      <c r="D938" s="1205"/>
      <c r="E938" s="1205"/>
      <c r="F938" s="1205"/>
      <c r="G938" s="1205"/>
      <c r="H938" s="1205"/>
      <c r="I938" s="1205"/>
      <c r="J938" s="1205"/>
      <c r="K938" s="1205"/>
      <c r="L938" s="1205"/>
      <c r="M938" s="1205"/>
      <c r="N938" s="1205"/>
      <c r="O938" s="1205"/>
      <c r="P938" s="1205"/>
      <c r="Q938" s="1205"/>
      <c r="R938" s="1205"/>
      <c r="S938" s="1205"/>
      <c r="T938" s="1205"/>
      <c r="U938" s="1205"/>
      <c r="V938" s="1205"/>
      <c r="W938" s="1205"/>
      <c r="X938" s="1205"/>
      <c r="Y938" s="1205"/>
      <c r="Z938" s="1205"/>
    </row>
    <row r="939" spans="1:26">
      <c r="A939" s="1205"/>
      <c r="B939" s="1205"/>
      <c r="C939" s="1205"/>
      <c r="D939" s="1205"/>
      <c r="E939" s="1205"/>
      <c r="F939" s="1205"/>
      <c r="G939" s="1205"/>
      <c r="H939" s="1205"/>
      <c r="I939" s="1205"/>
      <c r="J939" s="1205"/>
      <c r="K939" s="1205"/>
      <c r="L939" s="1205"/>
      <c r="M939" s="1205"/>
      <c r="N939" s="1205"/>
      <c r="O939" s="1205"/>
      <c r="P939" s="1205"/>
      <c r="Q939" s="1205"/>
      <c r="R939" s="1205"/>
      <c r="S939" s="1205"/>
      <c r="T939" s="1205"/>
      <c r="U939" s="1205"/>
      <c r="V939" s="1205"/>
      <c r="W939" s="1205"/>
      <c r="X939" s="1205"/>
      <c r="Y939" s="1205"/>
      <c r="Z939" s="1205"/>
    </row>
    <row r="940" spans="1:26">
      <c r="A940" s="1205"/>
      <c r="B940" s="1205"/>
      <c r="C940" s="1205"/>
      <c r="D940" s="1205"/>
      <c r="E940" s="1205"/>
      <c r="F940" s="1205"/>
      <c r="G940" s="1205"/>
      <c r="H940" s="1205"/>
      <c r="I940" s="1205"/>
      <c r="J940" s="1205"/>
      <c r="K940" s="1205"/>
      <c r="L940" s="1205"/>
      <c r="M940" s="1205"/>
      <c r="N940" s="1205"/>
      <c r="O940" s="1205"/>
      <c r="P940" s="1205"/>
      <c r="Q940" s="1205"/>
      <c r="R940" s="1205"/>
      <c r="S940" s="1205"/>
      <c r="T940" s="1205"/>
      <c r="U940" s="1205"/>
      <c r="V940" s="1205"/>
      <c r="W940" s="1205"/>
      <c r="X940" s="1205"/>
      <c r="Y940" s="1205"/>
      <c r="Z940" s="1205"/>
    </row>
    <row r="941" spans="1:26">
      <c r="A941" s="1205"/>
      <c r="B941" s="1205"/>
      <c r="C941" s="1205"/>
      <c r="D941" s="1205"/>
      <c r="E941" s="1205"/>
      <c r="F941" s="1205"/>
      <c r="G941" s="1205"/>
      <c r="H941" s="1205"/>
      <c r="I941" s="1205"/>
      <c r="J941" s="1205"/>
      <c r="K941" s="1205"/>
      <c r="L941" s="1205"/>
      <c r="M941" s="1205"/>
      <c r="N941" s="1205"/>
      <c r="O941" s="1205"/>
      <c r="P941" s="1205"/>
      <c r="Q941" s="1205"/>
      <c r="R941" s="1205"/>
      <c r="S941" s="1205"/>
      <c r="T941" s="1205"/>
      <c r="U941" s="1205"/>
      <c r="V941" s="1205"/>
      <c r="W941" s="1205"/>
      <c r="X941" s="1205"/>
      <c r="Y941" s="1205"/>
      <c r="Z941" s="1205"/>
    </row>
    <row r="942" spans="1:26">
      <c r="A942" s="1205"/>
      <c r="B942" s="1205"/>
      <c r="C942" s="1205"/>
      <c r="D942" s="1205"/>
      <c r="E942" s="1205"/>
      <c r="F942" s="1205"/>
      <c r="G942" s="1205"/>
      <c r="H942" s="1205"/>
      <c r="I942" s="1205"/>
      <c r="J942" s="1205"/>
      <c r="K942" s="1205"/>
      <c r="L942" s="1205"/>
      <c r="M942" s="1205"/>
      <c r="N942" s="1205"/>
      <c r="O942" s="1205"/>
      <c r="P942" s="1205"/>
      <c r="Q942" s="1205"/>
      <c r="R942" s="1205"/>
      <c r="S942" s="1205"/>
      <c r="T942" s="1205"/>
      <c r="U942" s="1205"/>
      <c r="V942" s="1205"/>
      <c r="W942" s="1205"/>
      <c r="X942" s="1205"/>
      <c r="Y942" s="1205"/>
      <c r="Z942" s="1205"/>
    </row>
    <row r="943" spans="1:26">
      <c r="A943" s="1205"/>
      <c r="B943" s="1205"/>
      <c r="C943" s="1205"/>
      <c r="D943" s="1205"/>
      <c r="E943" s="1205"/>
      <c r="F943" s="1205"/>
      <c r="G943" s="1205"/>
      <c r="H943" s="1205"/>
      <c r="I943" s="1205"/>
      <c r="J943" s="1205"/>
      <c r="K943" s="1205"/>
      <c r="L943" s="1205"/>
      <c r="M943" s="1205"/>
      <c r="N943" s="1205"/>
      <c r="O943" s="1205"/>
      <c r="P943" s="1205"/>
      <c r="Q943" s="1205"/>
      <c r="R943" s="1205"/>
      <c r="S943" s="1205"/>
      <c r="T943" s="1205"/>
      <c r="U943" s="1205"/>
      <c r="V943" s="1205"/>
      <c r="W943" s="1205"/>
      <c r="X943" s="1205"/>
      <c r="Y943" s="1205"/>
      <c r="Z943" s="1205"/>
    </row>
    <row r="944" spans="1:26">
      <c r="A944" s="1205"/>
      <c r="B944" s="1205"/>
      <c r="C944" s="1205"/>
      <c r="D944" s="1205"/>
      <c r="E944" s="1205"/>
      <c r="F944" s="1205"/>
      <c r="G944" s="1205"/>
      <c r="H944" s="1205"/>
      <c r="I944" s="1205"/>
      <c r="J944" s="1205"/>
      <c r="K944" s="1205"/>
      <c r="L944" s="1205"/>
      <c r="M944" s="1205"/>
      <c r="N944" s="1205"/>
      <c r="O944" s="1205"/>
      <c r="P944" s="1205"/>
      <c r="Q944" s="1205"/>
      <c r="R944" s="1205"/>
      <c r="S944" s="1205"/>
      <c r="T944" s="1205"/>
      <c r="U944" s="1205"/>
      <c r="V944" s="1205"/>
      <c r="W944" s="1205"/>
      <c r="X944" s="1205"/>
      <c r="Y944" s="1205"/>
      <c r="Z944" s="1205"/>
    </row>
    <row r="945" spans="1:26">
      <c r="A945" s="1205"/>
      <c r="B945" s="1205"/>
      <c r="C945" s="1205"/>
      <c r="D945" s="1205"/>
      <c r="E945" s="1205"/>
      <c r="F945" s="1205"/>
      <c r="G945" s="1205"/>
      <c r="H945" s="1205"/>
      <c r="I945" s="1205"/>
      <c r="J945" s="1205"/>
      <c r="K945" s="1205"/>
      <c r="L945" s="1205"/>
      <c r="M945" s="1205"/>
      <c r="N945" s="1205"/>
      <c r="O945" s="1205"/>
      <c r="P945" s="1205"/>
      <c r="Q945" s="1205"/>
      <c r="R945" s="1205"/>
      <c r="S945" s="1205"/>
      <c r="T945" s="1205"/>
      <c r="U945" s="1205"/>
      <c r="V945" s="1205"/>
      <c r="W945" s="1205"/>
      <c r="X945" s="1205"/>
      <c r="Y945" s="1205"/>
      <c r="Z945" s="1205"/>
    </row>
    <row r="946" spans="1:26">
      <c r="A946" s="1205"/>
      <c r="B946" s="1205"/>
      <c r="C946" s="1205"/>
      <c r="D946" s="1205"/>
      <c r="E946" s="1205"/>
      <c r="F946" s="1205"/>
      <c r="G946" s="1205"/>
      <c r="H946" s="1205"/>
      <c r="I946" s="1205"/>
      <c r="J946" s="1205"/>
      <c r="K946" s="1205"/>
      <c r="L946" s="1205"/>
      <c r="M946" s="1205"/>
      <c r="N946" s="1205"/>
      <c r="O946" s="1205"/>
      <c r="P946" s="1205"/>
      <c r="Q946" s="1205"/>
      <c r="R946" s="1205"/>
      <c r="S946" s="1205"/>
      <c r="T946" s="1205"/>
      <c r="U946" s="1205"/>
      <c r="V946" s="1205"/>
      <c r="W946" s="1205"/>
      <c r="X946" s="1205"/>
      <c r="Y946" s="1205"/>
      <c r="Z946" s="1205"/>
    </row>
    <row r="947" spans="1:26">
      <c r="A947" s="1205"/>
      <c r="B947" s="1205"/>
      <c r="C947" s="1205"/>
      <c r="D947" s="1205"/>
      <c r="E947" s="1205"/>
      <c r="F947" s="1205"/>
      <c r="G947" s="1205"/>
      <c r="H947" s="1205"/>
      <c r="I947" s="1205"/>
      <c r="J947" s="1205"/>
      <c r="K947" s="1205"/>
      <c r="L947" s="1205"/>
      <c r="M947" s="1205"/>
      <c r="N947" s="1205"/>
      <c r="O947" s="1205"/>
      <c r="P947" s="1205"/>
      <c r="Q947" s="1205"/>
      <c r="R947" s="1205"/>
      <c r="S947" s="1205"/>
      <c r="T947" s="1205"/>
      <c r="U947" s="1205"/>
      <c r="V947" s="1205"/>
      <c r="W947" s="1205"/>
      <c r="X947" s="1205"/>
      <c r="Y947" s="1205"/>
      <c r="Z947" s="1205"/>
    </row>
    <row r="948" spans="1:26">
      <c r="A948" s="1205"/>
      <c r="B948" s="1205"/>
      <c r="C948" s="1205"/>
      <c r="D948" s="1205"/>
      <c r="E948" s="1205"/>
      <c r="F948" s="1205"/>
      <c r="G948" s="1205"/>
      <c r="H948" s="1205"/>
      <c r="I948" s="1205"/>
      <c r="J948" s="1205"/>
      <c r="K948" s="1205"/>
      <c r="L948" s="1205"/>
      <c r="M948" s="1205"/>
      <c r="N948" s="1205"/>
      <c r="O948" s="1205"/>
      <c r="P948" s="1205"/>
      <c r="Q948" s="1205"/>
      <c r="R948" s="1205"/>
      <c r="S948" s="1205"/>
      <c r="T948" s="1205"/>
      <c r="U948" s="1205"/>
      <c r="V948" s="1205"/>
      <c r="W948" s="1205"/>
      <c r="X948" s="1205"/>
      <c r="Y948" s="1205"/>
      <c r="Z948" s="1205"/>
    </row>
    <row r="949" spans="1:26">
      <c r="A949" s="1205"/>
      <c r="B949" s="1205"/>
      <c r="C949" s="1205"/>
      <c r="D949" s="1205"/>
      <c r="E949" s="1205"/>
      <c r="F949" s="1205"/>
      <c r="G949" s="1205"/>
      <c r="H949" s="1205"/>
      <c r="I949" s="1205"/>
      <c r="J949" s="1205"/>
      <c r="K949" s="1205"/>
      <c r="L949" s="1205"/>
      <c r="M949" s="1205"/>
      <c r="N949" s="1205"/>
      <c r="O949" s="1205"/>
      <c r="P949" s="1205"/>
      <c r="Q949" s="1205"/>
      <c r="R949" s="1205"/>
      <c r="S949" s="1205"/>
      <c r="T949" s="1205"/>
      <c r="U949" s="1205"/>
      <c r="V949" s="1205"/>
      <c r="W949" s="1205"/>
      <c r="X949" s="1205"/>
      <c r="Y949" s="1205"/>
      <c r="Z949" s="1205"/>
    </row>
    <row r="950" spans="1:26">
      <c r="A950" s="1205"/>
      <c r="B950" s="1205"/>
      <c r="C950" s="1205"/>
      <c r="D950" s="1205"/>
      <c r="E950" s="1205"/>
      <c r="F950" s="1205"/>
      <c r="G950" s="1205"/>
      <c r="H950" s="1205"/>
      <c r="I950" s="1205"/>
      <c r="J950" s="1205"/>
      <c r="K950" s="1205"/>
      <c r="L950" s="1205"/>
      <c r="M950" s="1205"/>
      <c r="N950" s="1205"/>
      <c r="O950" s="1205"/>
      <c r="P950" s="1205"/>
      <c r="Q950" s="1205"/>
      <c r="R950" s="1205"/>
      <c r="S950" s="1205"/>
      <c r="T950" s="1205"/>
      <c r="U950" s="1205"/>
      <c r="V950" s="1205"/>
      <c r="W950" s="1205"/>
      <c r="X950" s="1205"/>
      <c r="Y950" s="1205"/>
      <c r="Z950" s="1205"/>
    </row>
    <row r="951" spans="1:26">
      <c r="A951" s="1205"/>
      <c r="B951" s="1205"/>
      <c r="C951" s="1205"/>
      <c r="D951" s="1205"/>
      <c r="E951" s="1205"/>
      <c r="F951" s="1205"/>
      <c r="G951" s="1205"/>
      <c r="H951" s="1205"/>
      <c r="I951" s="1205"/>
      <c r="J951" s="1205"/>
      <c r="K951" s="1205"/>
      <c r="L951" s="1205"/>
      <c r="M951" s="1205"/>
      <c r="N951" s="1205"/>
      <c r="O951" s="1205"/>
      <c r="P951" s="1205"/>
      <c r="Q951" s="1205"/>
      <c r="R951" s="1205"/>
      <c r="S951" s="1205"/>
      <c r="T951" s="1205"/>
      <c r="U951" s="1205"/>
      <c r="V951" s="1205"/>
      <c r="W951" s="1205"/>
      <c r="X951" s="1205"/>
      <c r="Y951" s="1205"/>
      <c r="Z951" s="1205"/>
    </row>
    <row r="952" spans="1:26">
      <c r="A952" s="1205"/>
      <c r="B952" s="1205"/>
      <c r="C952" s="1205"/>
      <c r="D952" s="1205"/>
      <c r="E952" s="1205"/>
      <c r="F952" s="1205"/>
      <c r="G952" s="1205"/>
      <c r="H952" s="1205"/>
      <c r="I952" s="1205"/>
      <c r="J952" s="1205"/>
      <c r="K952" s="1205"/>
      <c r="L952" s="1205"/>
      <c r="M952" s="1205"/>
      <c r="N952" s="1205"/>
      <c r="O952" s="1205"/>
      <c r="P952" s="1205"/>
      <c r="Q952" s="1205"/>
      <c r="R952" s="1205"/>
      <c r="S952" s="1205"/>
      <c r="T952" s="1205"/>
      <c r="U952" s="1205"/>
      <c r="V952" s="1205"/>
      <c r="W952" s="1205"/>
      <c r="X952" s="1205"/>
      <c r="Y952" s="1205"/>
      <c r="Z952" s="1205"/>
    </row>
    <row r="953" spans="1:26">
      <c r="A953" s="1205"/>
      <c r="B953" s="1205"/>
      <c r="C953" s="1205"/>
      <c r="D953" s="1205"/>
      <c r="E953" s="1205"/>
      <c r="F953" s="1205"/>
      <c r="G953" s="1205"/>
      <c r="H953" s="1205"/>
      <c r="I953" s="1205"/>
      <c r="J953" s="1205"/>
      <c r="K953" s="1205"/>
      <c r="L953" s="1205"/>
      <c r="M953" s="1205"/>
      <c r="N953" s="1205"/>
      <c r="O953" s="1205"/>
      <c r="P953" s="1205"/>
      <c r="Q953" s="1205"/>
      <c r="R953" s="1205"/>
      <c r="S953" s="1205"/>
      <c r="T953" s="1205"/>
      <c r="U953" s="1205"/>
      <c r="V953" s="1205"/>
      <c r="W953" s="1205"/>
      <c r="X953" s="1205"/>
      <c r="Y953" s="1205"/>
      <c r="Z953" s="1205"/>
    </row>
    <row r="954" spans="1:26">
      <c r="A954" s="1205"/>
      <c r="B954" s="1205"/>
      <c r="C954" s="1205"/>
      <c r="D954" s="1205"/>
      <c r="E954" s="1205"/>
      <c r="F954" s="1205"/>
      <c r="G954" s="1205"/>
      <c r="H954" s="1205"/>
      <c r="I954" s="1205"/>
      <c r="J954" s="1205"/>
      <c r="K954" s="1205"/>
      <c r="L954" s="1205"/>
      <c r="M954" s="1205"/>
      <c r="N954" s="1205"/>
      <c r="O954" s="1205"/>
      <c r="P954" s="1205"/>
      <c r="Q954" s="1205"/>
      <c r="R954" s="1205"/>
      <c r="S954" s="1205"/>
      <c r="T954" s="1205"/>
      <c r="U954" s="1205"/>
      <c r="V954" s="1205"/>
      <c r="W954" s="1205"/>
      <c r="X954" s="1205"/>
      <c r="Y954" s="1205"/>
      <c r="Z954" s="1205"/>
    </row>
    <row r="955" spans="1:26">
      <c r="A955" s="1205"/>
      <c r="B955" s="1205"/>
      <c r="C955" s="1205"/>
      <c r="D955" s="1205"/>
      <c r="E955" s="1205"/>
      <c r="F955" s="1205"/>
      <c r="G955" s="1205"/>
      <c r="H955" s="1205"/>
      <c r="I955" s="1205"/>
      <c r="J955" s="1205"/>
      <c r="K955" s="1205"/>
      <c r="L955" s="1205"/>
      <c r="M955" s="1205"/>
      <c r="N955" s="1205"/>
      <c r="O955" s="1205"/>
      <c r="P955" s="1205"/>
      <c r="Q955" s="1205"/>
      <c r="R955" s="1205"/>
      <c r="S955" s="1205"/>
      <c r="T955" s="1205"/>
      <c r="U955" s="1205"/>
      <c r="V955" s="1205"/>
      <c r="W955" s="1205"/>
      <c r="X955" s="1205"/>
      <c r="Y955" s="1205"/>
      <c r="Z955" s="1205"/>
    </row>
    <row r="956" spans="1:26">
      <c r="A956" s="1205"/>
      <c r="B956" s="1205"/>
      <c r="C956" s="1205"/>
      <c r="D956" s="1205"/>
      <c r="E956" s="1205"/>
      <c r="F956" s="1205"/>
      <c r="G956" s="1205"/>
      <c r="H956" s="1205"/>
      <c r="I956" s="1205"/>
      <c r="J956" s="1205"/>
      <c r="K956" s="1205"/>
      <c r="L956" s="1205"/>
      <c r="M956" s="1205"/>
      <c r="N956" s="1205"/>
      <c r="O956" s="1205"/>
      <c r="P956" s="1205"/>
      <c r="Q956" s="1205"/>
      <c r="R956" s="1205"/>
      <c r="S956" s="1205"/>
      <c r="T956" s="1205"/>
      <c r="U956" s="1205"/>
      <c r="V956" s="1205"/>
      <c r="W956" s="1205"/>
      <c r="X956" s="1205"/>
      <c r="Y956" s="1205"/>
      <c r="Z956" s="1205"/>
    </row>
    <row r="957" spans="1:26">
      <c r="A957" s="1205"/>
      <c r="B957" s="1205"/>
      <c r="C957" s="1205"/>
      <c r="D957" s="1205"/>
      <c r="E957" s="1205"/>
      <c r="F957" s="1205"/>
      <c r="G957" s="1205"/>
      <c r="H957" s="1205"/>
      <c r="I957" s="1205"/>
      <c r="J957" s="1205"/>
      <c r="K957" s="1205"/>
      <c r="L957" s="1205"/>
      <c r="M957" s="1205"/>
      <c r="N957" s="1205"/>
      <c r="O957" s="1205"/>
      <c r="P957" s="1205"/>
      <c r="Q957" s="1205"/>
      <c r="R957" s="1205"/>
      <c r="S957" s="1205"/>
      <c r="T957" s="1205"/>
      <c r="U957" s="1205"/>
      <c r="V957" s="1205"/>
      <c r="W957" s="1205"/>
      <c r="X957" s="1205"/>
      <c r="Y957" s="1205"/>
      <c r="Z957" s="1205"/>
    </row>
    <row r="958" spans="1:26">
      <c r="A958" s="1205"/>
      <c r="B958" s="1205"/>
      <c r="C958" s="1205"/>
      <c r="D958" s="1205"/>
      <c r="E958" s="1205"/>
      <c r="F958" s="1205"/>
      <c r="G958" s="1205"/>
      <c r="H958" s="1205"/>
      <c r="I958" s="1205"/>
      <c r="J958" s="1205"/>
      <c r="K958" s="1205"/>
      <c r="L958" s="1205"/>
      <c r="M958" s="1205"/>
      <c r="N958" s="1205"/>
      <c r="O958" s="1205"/>
      <c r="P958" s="1205"/>
      <c r="Q958" s="1205"/>
      <c r="R958" s="1205"/>
      <c r="S958" s="1205"/>
      <c r="T958" s="1205"/>
      <c r="U958" s="1205"/>
      <c r="V958" s="1205"/>
      <c r="W958" s="1205"/>
      <c r="X958" s="1205"/>
      <c r="Y958" s="1205"/>
      <c r="Z958" s="1205"/>
    </row>
    <row r="959" spans="1:26">
      <c r="A959" s="1205"/>
      <c r="B959" s="1205"/>
      <c r="C959" s="1205"/>
      <c r="D959" s="1205"/>
      <c r="E959" s="1205"/>
      <c r="F959" s="1205"/>
      <c r="G959" s="1205"/>
      <c r="H959" s="1205"/>
      <c r="I959" s="1205"/>
      <c r="J959" s="1205"/>
      <c r="K959" s="1205"/>
      <c r="L959" s="1205"/>
      <c r="M959" s="1205"/>
      <c r="N959" s="1205"/>
      <c r="O959" s="1205"/>
      <c r="P959" s="1205"/>
      <c r="Q959" s="1205"/>
      <c r="R959" s="1205"/>
      <c r="S959" s="1205"/>
      <c r="T959" s="1205"/>
      <c r="U959" s="1205"/>
      <c r="V959" s="1205"/>
      <c r="W959" s="1205"/>
      <c r="X959" s="1205"/>
      <c r="Y959" s="1205"/>
      <c r="Z959" s="1205"/>
    </row>
    <row r="960" spans="1:26">
      <c r="A960" s="1205"/>
      <c r="B960" s="1205"/>
      <c r="C960" s="1205"/>
      <c r="D960" s="1205"/>
      <c r="E960" s="1205"/>
      <c r="F960" s="1205"/>
      <c r="G960" s="1205"/>
      <c r="H960" s="1205"/>
      <c r="I960" s="1205"/>
      <c r="J960" s="1205"/>
      <c r="K960" s="1205"/>
      <c r="L960" s="1205"/>
      <c r="M960" s="1205"/>
      <c r="N960" s="1205"/>
      <c r="O960" s="1205"/>
      <c r="P960" s="1205"/>
      <c r="Q960" s="1205"/>
      <c r="R960" s="1205"/>
      <c r="S960" s="1205"/>
      <c r="T960" s="1205"/>
      <c r="U960" s="1205"/>
      <c r="V960" s="1205"/>
      <c r="W960" s="1205"/>
      <c r="X960" s="1205"/>
      <c r="Y960" s="1205"/>
      <c r="Z960" s="1205"/>
    </row>
    <row r="961" spans="1:26">
      <c r="A961" s="1205"/>
      <c r="B961" s="1205"/>
      <c r="C961" s="1205"/>
      <c r="D961" s="1205"/>
      <c r="E961" s="1205"/>
      <c r="F961" s="1205"/>
      <c r="G961" s="1205"/>
      <c r="H961" s="1205"/>
      <c r="I961" s="1205"/>
      <c r="J961" s="1205"/>
      <c r="K961" s="1205"/>
      <c r="L961" s="1205"/>
      <c r="M961" s="1205"/>
      <c r="N961" s="1205"/>
      <c r="O961" s="1205"/>
      <c r="P961" s="1205"/>
      <c r="Q961" s="1205"/>
      <c r="R961" s="1205"/>
      <c r="S961" s="1205"/>
      <c r="T961" s="1205"/>
      <c r="U961" s="1205"/>
      <c r="V961" s="1205"/>
      <c r="W961" s="1205"/>
      <c r="X961" s="1205"/>
      <c r="Y961" s="1205"/>
      <c r="Z961" s="1205"/>
    </row>
    <row r="962" spans="1:26">
      <c r="A962" s="1205"/>
      <c r="B962" s="1205"/>
      <c r="C962" s="1205"/>
      <c r="D962" s="1205"/>
      <c r="E962" s="1205"/>
      <c r="F962" s="1205"/>
      <c r="G962" s="1205"/>
      <c r="H962" s="1205"/>
      <c r="I962" s="1205"/>
      <c r="J962" s="1205"/>
      <c r="K962" s="1205"/>
      <c r="L962" s="1205"/>
      <c r="M962" s="1205"/>
      <c r="N962" s="1205"/>
      <c r="O962" s="1205"/>
      <c r="P962" s="1205"/>
      <c r="Q962" s="1205"/>
      <c r="R962" s="1205"/>
      <c r="S962" s="1205"/>
      <c r="T962" s="1205"/>
      <c r="U962" s="1205"/>
      <c r="V962" s="1205"/>
      <c r="W962" s="1205"/>
      <c r="X962" s="1205"/>
      <c r="Y962" s="1205"/>
      <c r="Z962" s="1205"/>
    </row>
    <row r="963" spans="1:26">
      <c r="A963" s="1205"/>
      <c r="B963" s="1205"/>
      <c r="C963" s="1205"/>
      <c r="D963" s="1205"/>
      <c r="E963" s="1205"/>
      <c r="F963" s="1205"/>
      <c r="G963" s="1205"/>
      <c r="H963" s="1205"/>
      <c r="I963" s="1205"/>
      <c r="J963" s="1205"/>
      <c r="K963" s="1205"/>
      <c r="L963" s="1205"/>
      <c r="M963" s="1205"/>
      <c r="N963" s="1205"/>
      <c r="O963" s="1205"/>
      <c r="P963" s="1205"/>
      <c r="Q963" s="1205"/>
      <c r="R963" s="1205"/>
      <c r="S963" s="1205"/>
      <c r="T963" s="1205"/>
      <c r="U963" s="1205"/>
      <c r="V963" s="1205"/>
      <c r="W963" s="1205"/>
      <c r="X963" s="1205"/>
      <c r="Y963" s="1205"/>
      <c r="Z963" s="1205"/>
    </row>
    <row r="964" spans="1:26">
      <c r="A964" s="1205"/>
      <c r="B964" s="1205"/>
      <c r="C964" s="1205"/>
      <c r="D964" s="1205"/>
      <c r="E964" s="1205"/>
      <c r="F964" s="1205"/>
      <c r="G964" s="1205"/>
      <c r="H964" s="1205"/>
      <c r="I964" s="1205"/>
      <c r="J964" s="1205"/>
      <c r="K964" s="1205"/>
      <c r="L964" s="1205"/>
      <c r="M964" s="1205"/>
      <c r="N964" s="1205"/>
      <c r="O964" s="1205"/>
      <c r="P964" s="1205"/>
      <c r="Q964" s="1205"/>
      <c r="R964" s="1205"/>
      <c r="S964" s="1205"/>
      <c r="T964" s="1205"/>
      <c r="U964" s="1205"/>
      <c r="V964" s="1205"/>
      <c r="W964" s="1205"/>
      <c r="X964" s="1205"/>
      <c r="Y964" s="1205"/>
      <c r="Z964" s="1205"/>
    </row>
    <row r="965" spans="1:26">
      <c r="A965" s="1205"/>
      <c r="B965" s="1205"/>
      <c r="C965" s="1205"/>
      <c r="D965" s="1205"/>
      <c r="E965" s="1205"/>
      <c r="F965" s="1205"/>
      <c r="G965" s="1205"/>
      <c r="H965" s="1205"/>
      <c r="I965" s="1205"/>
      <c r="J965" s="1205"/>
      <c r="K965" s="1205"/>
      <c r="L965" s="1205"/>
      <c r="M965" s="1205"/>
      <c r="N965" s="1205"/>
      <c r="O965" s="1205"/>
      <c r="P965" s="1205"/>
      <c r="Q965" s="1205"/>
      <c r="R965" s="1205"/>
      <c r="S965" s="1205"/>
      <c r="T965" s="1205"/>
      <c r="U965" s="1205"/>
      <c r="V965" s="1205"/>
      <c r="W965" s="1205"/>
      <c r="X965" s="1205"/>
      <c r="Y965" s="1205"/>
      <c r="Z965" s="1205"/>
    </row>
    <row r="966" spans="1:26">
      <c r="A966" s="1205"/>
      <c r="B966" s="1205"/>
      <c r="C966" s="1205"/>
      <c r="D966" s="1205"/>
      <c r="E966" s="1205"/>
      <c r="F966" s="1205"/>
      <c r="G966" s="1205"/>
      <c r="H966" s="1205"/>
      <c r="I966" s="1205"/>
      <c r="J966" s="1205"/>
      <c r="K966" s="1205"/>
      <c r="L966" s="1205"/>
      <c r="M966" s="1205"/>
      <c r="N966" s="1205"/>
      <c r="O966" s="1205"/>
      <c r="P966" s="1205"/>
      <c r="Q966" s="1205"/>
      <c r="R966" s="1205"/>
      <c r="S966" s="1205"/>
      <c r="T966" s="1205"/>
      <c r="U966" s="1205"/>
      <c r="V966" s="1205"/>
      <c r="W966" s="1205"/>
      <c r="X966" s="1205"/>
      <c r="Y966" s="1205"/>
      <c r="Z966" s="1205"/>
    </row>
    <row r="967" spans="1:26">
      <c r="A967" s="1205"/>
      <c r="B967" s="1205"/>
      <c r="C967" s="1205"/>
      <c r="D967" s="1205"/>
      <c r="E967" s="1205"/>
      <c r="F967" s="1205"/>
      <c r="G967" s="1205"/>
      <c r="H967" s="1205"/>
      <c r="I967" s="1205"/>
      <c r="J967" s="1205"/>
      <c r="K967" s="1205"/>
      <c r="L967" s="1205"/>
      <c r="M967" s="1205"/>
      <c r="N967" s="1205"/>
      <c r="O967" s="1205"/>
      <c r="P967" s="1205"/>
      <c r="Q967" s="1205"/>
      <c r="R967" s="1205"/>
      <c r="S967" s="1205"/>
      <c r="T967" s="1205"/>
      <c r="U967" s="1205"/>
      <c r="V967" s="1205"/>
      <c r="W967" s="1205"/>
      <c r="X967" s="1205"/>
      <c r="Y967" s="1205"/>
      <c r="Z967" s="1205"/>
    </row>
    <row r="968" spans="1:26">
      <c r="A968" s="1205"/>
      <c r="B968" s="1205"/>
      <c r="C968" s="1205"/>
      <c r="D968" s="1205"/>
      <c r="E968" s="1205"/>
      <c r="F968" s="1205"/>
      <c r="G968" s="1205"/>
      <c r="H968" s="1205"/>
      <c r="I968" s="1205"/>
      <c r="J968" s="1205"/>
      <c r="K968" s="1205"/>
      <c r="L968" s="1205"/>
      <c r="M968" s="1205"/>
      <c r="N968" s="1205"/>
      <c r="O968" s="1205"/>
      <c r="P968" s="1205"/>
      <c r="Q968" s="1205"/>
      <c r="R968" s="1205"/>
      <c r="S968" s="1205"/>
      <c r="T968" s="1205"/>
      <c r="U968" s="1205"/>
      <c r="V968" s="1205"/>
      <c r="W968" s="1205"/>
      <c r="X968" s="1205"/>
      <c r="Y968" s="1205"/>
      <c r="Z968" s="1205"/>
    </row>
    <row r="969" spans="1:26">
      <c r="A969" s="1205"/>
      <c r="B969" s="1205"/>
      <c r="C969" s="1205"/>
      <c r="D969" s="1205"/>
      <c r="E969" s="1205"/>
      <c r="F969" s="1205"/>
      <c r="G969" s="1205"/>
      <c r="H969" s="1205"/>
      <c r="I969" s="1205"/>
      <c r="J969" s="1205"/>
      <c r="K969" s="1205"/>
      <c r="L969" s="1205"/>
      <c r="M969" s="1205"/>
      <c r="N969" s="1205"/>
      <c r="O969" s="1205"/>
      <c r="P969" s="1205"/>
      <c r="Q969" s="1205"/>
      <c r="R969" s="1205"/>
      <c r="S969" s="1205"/>
      <c r="T969" s="1205"/>
      <c r="U969" s="1205"/>
      <c r="V969" s="1205"/>
      <c r="W969" s="1205"/>
      <c r="X969" s="1205"/>
      <c r="Y969" s="1205"/>
      <c r="Z969" s="1205"/>
    </row>
    <row r="970" spans="1:26">
      <c r="A970" s="1205"/>
      <c r="B970" s="1205"/>
      <c r="C970" s="1205"/>
      <c r="D970" s="1205"/>
      <c r="E970" s="1205"/>
      <c r="F970" s="1205"/>
      <c r="G970" s="1205"/>
      <c r="H970" s="1205"/>
      <c r="I970" s="1205"/>
      <c r="J970" s="1205"/>
      <c r="K970" s="1205"/>
      <c r="L970" s="1205"/>
      <c r="M970" s="1205"/>
      <c r="N970" s="1205"/>
      <c r="O970" s="1205"/>
      <c r="P970" s="1205"/>
      <c r="Q970" s="1205"/>
      <c r="R970" s="1205"/>
      <c r="S970" s="1205"/>
      <c r="T970" s="1205"/>
      <c r="U970" s="1205"/>
      <c r="V970" s="1205"/>
      <c r="W970" s="1205"/>
      <c r="X970" s="1205"/>
      <c r="Y970" s="1205"/>
      <c r="Z970" s="1205"/>
    </row>
    <row r="971" spans="1:26">
      <c r="A971" s="1205"/>
      <c r="B971" s="1205"/>
      <c r="C971" s="1205"/>
      <c r="D971" s="1205"/>
      <c r="E971" s="1205"/>
      <c r="F971" s="1205"/>
      <c r="G971" s="1205"/>
      <c r="H971" s="1205"/>
      <c r="I971" s="1205"/>
      <c r="J971" s="1205"/>
      <c r="K971" s="1205"/>
      <c r="L971" s="1205"/>
      <c r="M971" s="1205"/>
      <c r="N971" s="1205"/>
      <c r="O971" s="1205"/>
      <c r="P971" s="1205"/>
      <c r="Q971" s="1205"/>
      <c r="R971" s="1205"/>
      <c r="S971" s="1205"/>
      <c r="T971" s="1205"/>
      <c r="U971" s="1205"/>
      <c r="V971" s="1205"/>
      <c r="W971" s="1205"/>
      <c r="X971" s="1205"/>
      <c r="Y971" s="1205"/>
      <c r="Z971" s="1205"/>
    </row>
    <row r="972" spans="1:26">
      <c r="A972" s="1205"/>
      <c r="B972" s="1205"/>
      <c r="C972" s="1205"/>
      <c r="D972" s="1205"/>
      <c r="E972" s="1205"/>
      <c r="F972" s="1205"/>
      <c r="G972" s="1205"/>
      <c r="H972" s="1205"/>
      <c r="I972" s="1205"/>
      <c r="J972" s="1205"/>
      <c r="K972" s="1205"/>
      <c r="L972" s="1205"/>
      <c r="M972" s="1205"/>
      <c r="N972" s="1205"/>
      <c r="O972" s="1205"/>
      <c r="P972" s="1205"/>
      <c r="Q972" s="1205"/>
      <c r="R972" s="1205"/>
      <c r="S972" s="1205"/>
      <c r="T972" s="1205"/>
      <c r="U972" s="1205"/>
      <c r="V972" s="1205"/>
      <c r="W972" s="1205"/>
      <c r="X972" s="1205"/>
      <c r="Y972" s="1205"/>
      <c r="Z972" s="1205"/>
    </row>
    <row r="973" spans="1:26">
      <c r="A973" s="1205"/>
      <c r="B973" s="1205"/>
      <c r="C973" s="1205"/>
      <c r="D973" s="1205"/>
      <c r="E973" s="1205"/>
      <c r="F973" s="1205"/>
      <c r="G973" s="1205"/>
      <c r="H973" s="1205"/>
      <c r="I973" s="1205"/>
      <c r="J973" s="1205"/>
      <c r="K973" s="1205"/>
      <c r="L973" s="1205"/>
      <c r="M973" s="1205"/>
      <c r="N973" s="1205"/>
      <c r="O973" s="1205"/>
      <c r="P973" s="1205"/>
      <c r="Q973" s="1205"/>
      <c r="R973" s="1205"/>
      <c r="S973" s="1205"/>
      <c r="T973" s="1205"/>
      <c r="U973" s="1205"/>
      <c r="V973" s="1205"/>
      <c r="W973" s="1205"/>
      <c r="X973" s="1205"/>
      <c r="Y973" s="1205"/>
      <c r="Z973" s="1205"/>
    </row>
    <row r="974" spans="1:26">
      <c r="A974" s="1205"/>
      <c r="B974" s="1205"/>
      <c r="C974" s="1205"/>
      <c r="D974" s="1205"/>
      <c r="E974" s="1205"/>
      <c r="F974" s="1205"/>
      <c r="G974" s="1205"/>
      <c r="H974" s="1205"/>
      <c r="I974" s="1205"/>
      <c r="J974" s="1205"/>
      <c r="K974" s="1205"/>
      <c r="L974" s="1205"/>
      <c r="M974" s="1205"/>
      <c r="N974" s="1205"/>
      <c r="O974" s="1205"/>
      <c r="P974" s="1205"/>
      <c r="Q974" s="1205"/>
      <c r="R974" s="1205"/>
      <c r="S974" s="1205"/>
      <c r="T974" s="1205"/>
      <c r="U974" s="1205"/>
      <c r="V974" s="1205"/>
      <c r="W974" s="1205"/>
      <c r="X974" s="1205"/>
      <c r="Y974" s="1205"/>
      <c r="Z974" s="1205"/>
    </row>
    <row r="975" spans="1:26">
      <c r="A975" s="1205"/>
      <c r="B975" s="1205"/>
      <c r="C975" s="1205"/>
      <c r="D975" s="1205"/>
      <c r="E975" s="1205"/>
      <c r="F975" s="1205"/>
      <c r="G975" s="1205"/>
      <c r="H975" s="1205"/>
      <c r="I975" s="1205"/>
      <c r="J975" s="1205"/>
      <c r="K975" s="1205"/>
      <c r="L975" s="1205"/>
      <c r="M975" s="1205"/>
      <c r="N975" s="1205"/>
      <c r="O975" s="1205"/>
      <c r="P975" s="1205"/>
      <c r="Q975" s="1205"/>
      <c r="R975" s="1205"/>
      <c r="S975" s="1205"/>
      <c r="T975" s="1205"/>
      <c r="U975" s="1205"/>
      <c r="V975" s="1205"/>
      <c r="W975" s="1205"/>
      <c r="X975" s="1205"/>
      <c r="Y975" s="1205"/>
      <c r="Z975" s="1205"/>
    </row>
    <row r="976" spans="1:26">
      <c r="A976" s="1205"/>
      <c r="B976" s="1205"/>
      <c r="C976" s="1205"/>
      <c r="D976" s="1205"/>
      <c r="E976" s="1205"/>
      <c r="F976" s="1205"/>
      <c r="G976" s="1205"/>
      <c r="H976" s="1205"/>
      <c r="I976" s="1205"/>
      <c r="J976" s="1205"/>
      <c r="K976" s="1205"/>
      <c r="L976" s="1205"/>
      <c r="M976" s="1205"/>
      <c r="N976" s="1205"/>
      <c r="O976" s="1205"/>
      <c r="P976" s="1205"/>
      <c r="Q976" s="1205"/>
      <c r="R976" s="1205"/>
      <c r="S976" s="1205"/>
      <c r="T976" s="1205"/>
      <c r="U976" s="1205"/>
      <c r="V976" s="1205"/>
      <c r="W976" s="1205"/>
      <c r="X976" s="1205"/>
      <c r="Y976" s="1205"/>
      <c r="Z976" s="1205"/>
    </row>
    <row r="977" spans="1:26">
      <c r="A977" s="1205"/>
      <c r="B977" s="1205"/>
      <c r="C977" s="1205"/>
      <c r="D977" s="1205"/>
      <c r="E977" s="1205"/>
      <c r="F977" s="1205"/>
      <c r="G977" s="1205"/>
      <c r="H977" s="1205"/>
      <c r="I977" s="1205"/>
      <c r="J977" s="1205"/>
      <c r="K977" s="1205"/>
      <c r="L977" s="1205"/>
      <c r="M977" s="1205"/>
      <c r="N977" s="1205"/>
      <c r="O977" s="1205"/>
      <c r="P977" s="1205"/>
      <c r="Q977" s="1205"/>
      <c r="R977" s="1205"/>
      <c r="S977" s="1205"/>
      <c r="T977" s="1205"/>
      <c r="U977" s="1205"/>
      <c r="V977" s="1205"/>
      <c r="W977" s="1205"/>
      <c r="X977" s="1205"/>
      <c r="Y977" s="1205"/>
      <c r="Z977" s="1205"/>
    </row>
    <row r="978" spans="1:26">
      <c r="A978" s="1205"/>
      <c r="B978" s="1205"/>
      <c r="C978" s="1205"/>
      <c r="D978" s="1205"/>
      <c r="E978" s="1205"/>
      <c r="F978" s="1205"/>
      <c r="G978" s="1205"/>
      <c r="H978" s="1205"/>
      <c r="I978" s="1205"/>
      <c r="J978" s="1205"/>
      <c r="K978" s="1205"/>
      <c r="L978" s="1205"/>
      <c r="M978" s="1205"/>
      <c r="N978" s="1205"/>
      <c r="O978" s="1205"/>
      <c r="P978" s="1205"/>
      <c r="Q978" s="1205"/>
      <c r="R978" s="1205"/>
      <c r="S978" s="1205"/>
      <c r="T978" s="1205"/>
      <c r="U978" s="1205"/>
      <c r="V978" s="1205"/>
      <c r="W978" s="1205"/>
      <c r="X978" s="1205"/>
      <c r="Y978" s="1205"/>
      <c r="Z978" s="1205"/>
    </row>
    <row r="979" spans="1:26">
      <c r="A979" s="1205"/>
      <c r="B979" s="1205"/>
      <c r="C979" s="1205"/>
      <c r="D979" s="1205"/>
      <c r="E979" s="1205"/>
      <c r="F979" s="1205"/>
      <c r="G979" s="1205"/>
      <c r="H979" s="1205"/>
      <c r="I979" s="1205"/>
      <c r="J979" s="1205"/>
      <c r="K979" s="1205"/>
      <c r="L979" s="1205"/>
      <c r="M979" s="1205"/>
      <c r="N979" s="1205"/>
      <c r="O979" s="1205"/>
      <c r="P979" s="1205"/>
      <c r="Q979" s="1205"/>
      <c r="R979" s="1205"/>
      <c r="S979" s="1205"/>
      <c r="T979" s="1205"/>
      <c r="U979" s="1205"/>
      <c r="V979" s="1205"/>
      <c r="W979" s="1205"/>
      <c r="X979" s="1205"/>
      <c r="Y979" s="1205"/>
      <c r="Z979" s="1205"/>
    </row>
    <row r="980" spans="1:26">
      <c r="A980" s="1205"/>
      <c r="B980" s="1205"/>
      <c r="C980" s="1205"/>
      <c r="D980" s="1205"/>
      <c r="E980" s="1205"/>
      <c r="F980" s="1205"/>
      <c r="G980" s="1205"/>
      <c r="H980" s="1205"/>
      <c r="I980" s="1205"/>
      <c r="J980" s="1205"/>
      <c r="K980" s="1205"/>
      <c r="L980" s="1205"/>
      <c r="M980" s="1205"/>
      <c r="N980" s="1205"/>
      <c r="O980" s="1205"/>
      <c r="P980" s="1205"/>
      <c r="Q980" s="1205"/>
      <c r="R980" s="1205"/>
      <c r="S980" s="1205"/>
      <c r="T980" s="1205"/>
      <c r="U980" s="1205"/>
      <c r="V980" s="1205"/>
      <c r="W980" s="1205"/>
      <c r="X980" s="1205"/>
      <c r="Y980" s="1205"/>
      <c r="Z980" s="1205"/>
    </row>
    <row r="981" spans="1:26">
      <c r="A981" s="1205"/>
      <c r="B981" s="1205"/>
      <c r="C981" s="1205"/>
      <c r="D981" s="1205"/>
      <c r="E981" s="1205"/>
      <c r="F981" s="1205"/>
      <c r="G981" s="1205"/>
      <c r="H981" s="1205"/>
      <c r="I981" s="1205"/>
      <c r="J981" s="1205"/>
      <c r="K981" s="1205"/>
      <c r="L981" s="1205"/>
      <c r="M981" s="1205"/>
      <c r="N981" s="1205"/>
      <c r="O981" s="1205"/>
      <c r="P981" s="1205"/>
      <c r="Q981" s="1205"/>
      <c r="R981" s="1205"/>
      <c r="S981" s="1205"/>
      <c r="T981" s="1205"/>
      <c r="U981" s="1205"/>
      <c r="V981" s="1205"/>
      <c r="W981" s="1205"/>
      <c r="X981" s="1205"/>
      <c r="Y981" s="1205"/>
      <c r="Z981" s="1205"/>
    </row>
    <row r="982" spans="1:26">
      <c r="A982" s="1205"/>
      <c r="B982" s="1205"/>
      <c r="C982" s="1205"/>
      <c r="D982" s="1205"/>
      <c r="E982" s="1205"/>
      <c r="F982" s="1205"/>
      <c r="G982" s="1205"/>
      <c r="H982" s="1205"/>
      <c r="I982" s="1205"/>
      <c r="J982" s="1205"/>
      <c r="K982" s="1205"/>
      <c r="L982" s="1205"/>
      <c r="M982" s="1205"/>
      <c r="N982" s="1205"/>
      <c r="O982" s="1205"/>
      <c r="P982" s="1205"/>
      <c r="Q982" s="1205"/>
      <c r="R982" s="1205"/>
      <c r="S982" s="1205"/>
      <c r="T982" s="1205"/>
      <c r="U982" s="1205"/>
      <c r="V982" s="1205"/>
      <c r="W982" s="1205"/>
      <c r="X982" s="1205"/>
      <c r="Y982" s="1205"/>
      <c r="Z982" s="1205"/>
    </row>
    <row r="983" spans="1:26">
      <c r="A983" s="1205"/>
      <c r="B983" s="1205"/>
      <c r="C983" s="1205"/>
      <c r="D983" s="1205"/>
      <c r="E983" s="1205"/>
      <c r="F983" s="1205"/>
      <c r="G983" s="1205"/>
      <c r="H983" s="1205"/>
      <c r="I983" s="1205"/>
      <c r="J983" s="1205"/>
      <c r="K983" s="1205"/>
      <c r="L983" s="1205"/>
      <c r="M983" s="1205"/>
      <c r="N983" s="1205"/>
      <c r="O983" s="1205"/>
      <c r="P983" s="1205"/>
      <c r="Q983" s="1205"/>
      <c r="R983" s="1205"/>
      <c r="S983" s="1205"/>
      <c r="T983" s="1205"/>
      <c r="U983" s="1205"/>
      <c r="V983" s="1205"/>
      <c r="W983" s="1205"/>
      <c r="X983" s="1205"/>
      <c r="Y983" s="1205"/>
      <c r="Z983" s="1205"/>
    </row>
    <row r="984" spans="1:26">
      <c r="A984" s="1205"/>
      <c r="B984" s="1205"/>
      <c r="C984" s="1205"/>
      <c r="D984" s="1205"/>
      <c r="E984" s="1205"/>
      <c r="F984" s="1205"/>
      <c r="G984" s="1205"/>
      <c r="H984" s="1205"/>
      <c r="I984" s="1205"/>
      <c r="J984" s="1205"/>
      <c r="K984" s="1205"/>
      <c r="L984" s="1205"/>
      <c r="M984" s="1205"/>
      <c r="N984" s="1205"/>
      <c r="O984" s="1205"/>
      <c r="P984" s="1205"/>
      <c r="Q984" s="1205"/>
      <c r="R984" s="1205"/>
      <c r="S984" s="1205"/>
      <c r="T984" s="1205"/>
      <c r="U984" s="1205"/>
      <c r="V984" s="1205"/>
      <c r="W984" s="1205"/>
      <c r="X984" s="1205"/>
      <c r="Y984" s="1205"/>
      <c r="Z984" s="1205"/>
    </row>
    <row r="985" spans="1:26">
      <c r="A985" s="1205"/>
      <c r="B985" s="1205"/>
      <c r="C985" s="1205"/>
      <c r="D985" s="1205"/>
      <c r="E985" s="1205"/>
      <c r="F985" s="1205"/>
      <c r="G985" s="1205"/>
      <c r="H985" s="1205"/>
      <c r="I985" s="1205"/>
      <c r="J985" s="1205"/>
      <c r="K985" s="1205"/>
      <c r="L985" s="1205"/>
      <c r="M985" s="1205"/>
      <c r="N985" s="1205"/>
      <c r="O985" s="1205"/>
      <c r="P985" s="1205"/>
      <c r="Q985" s="1205"/>
      <c r="R985" s="1205"/>
      <c r="S985" s="1205"/>
      <c r="T985" s="1205"/>
      <c r="U985" s="1205"/>
      <c r="V985" s="1205"/>
      <c r="W985" s="1205"/>
      <c r="X985" s="1205"/>
      <c r="Y985" s="1205"/>
      <c r="Z985" s="1205"/>
    </row>
    <row r="986" spans="1:26">
      <c r="A986" s="1205"/>
      <c r="B986" s="1205"/>
      <c r="C986" s="1205"/>
      <c r="D986" s="1205"/>
      <c r="E986" s="1205"/>
      <c r="F986" s="1205"/>
      <c r="G986" s="1205"/>
      <c r="H986" s="1205"/>
      <c r="I986" s="1205"/>
      <c r="J986" s="1205"/>
      <c r="K986" s="1205"/>
      <c r="L986" s="1205"/>
      <c r="M986" s="1205"/>
      <c r="N986" s="1205"/>
      <c r="O986" s="1205"/>
      <c r="P986" s="1205"/>
      <c r="Q986" s="1205"/>
      <c r="R986" s="1205"/>
      <c r="S986" s="1205"/>
      <c r="T986" s="1205"/>
      <c r="U986" s="1205"/>
      <c r="V986" s="1205"/>
      <c r="W986" s="1205"/>
      <c r="X986" s="1205"/>
      <c r="Y986" s="1205"/>
      <c r="Z986" s="1205"/>
    </row>
    <row r="987" spans="1:26">
      <c r="A987" s="1205"/>
      <c r="B987" s="1205"/>
      <c r="C987" s="1205"/>
      <c r="D987" s="1205"/>
      <c r="E987" s="1205"/>
      <c r="F987" s="1205"/>
      <c r="G987" s="1205"/>
      <c r="H987" s="1205"/>
      <c r="I987" s="1205"/>
      <c r="J987" s="1205"/>
      <c r="K987" s="1205"/>
      <c r="L987" s="1205"/>
      <c r="M987" s="1205"/>
      <c r="N987" s="1205"/>
      <c r="O987" s="1205"/>
      <c r="P987" s="1205"/>
      <c r="Q987" s="1205"/>
      <c r="R987" s="1205"/>
      <c r="S987" s="1205"/>
      <c r="T987" s="1205"/>
      <c r="U987" s="1205"/>
      <c r="V987" s="1205"/>
      <c r="W987" s="1205"/>
      <c r="X987" s="1205"/>
      <c r="Y987" s="1205"/>
      <c r="Z987" s="1205"/>
    </row>
    <row r="988" spans="1:26">
      <c r="A988" s="1205"/>
      <c r="B988" s="1205"/>
      <c r="C988" s="1205"/>
      <c r="D988" s="1205"/>
      <c r="E988" s="1205"/>
      <c r="F988" s="1205"/>
      <c r="G988" s="1205"/>
      <c r="H988" s="1205"/>
      <c r="I988" s="1205"/>
      <c r="J988" s="1205"/>
      <c r="K988" s="1205"/>
      <c r="L988" s="1205"/>
      <c r="M988" s="1205"/>
      <c r="N988" s="1205"/>
      <c r="O988" s="1205"/>
      <c r="P988" s="1205"/>
      <c r="Q988" s="1205"/>
      <c r="R988" s="1205"/>
      <c r="S988" s="1205"/>
      <c r="T988" s="1205"/>
      <c r="U988" s="1205"/>
      <c r="V988" s="1205"/>
      <c r="W988" s="1205"/>
      <c r="X988" s="1205"/>
      <c r="Y988" s="1205"/>
      <c r="Z988" s="1205"/>
    </row>
    <row r="989" spans="1:26">
      <c r="A989" s="1205"/>
      <c r="B989" s="1205"/>
      <c r="C989" s="1205"/>
      <c r="D989" s="1205"/>
      <c r="E989" s="1205"/>
      <c r="F989" s="1205"/>
      <c r="G989" s="1205"/>
      <c r="H989" s="1205"/>
      <c r="I989" s="1205"/>
      <c r="J989" s="1205"/>
      <c r="K989" s="1205"/>
      <c r="L989" s="1205"/>
      <c r="M989" s="1205"/>
      <c r="N989" s="1205"/>
      <c r="O989" s="1205"/>
      <c r="P989" s="1205"/>
      <c r="Q989" s="1205"/>
      <c r="R989" s="1205"/>
      <c r="S989" s="1205"/>
      <c r="T989" s="1205"/>
      <c r="U989" s="1205"/>
      <c r="V989" s="1205"/>
      <c r="W989" s="1205"/>
      <c r="X989" s="1205"/>
      <c r="Y989" s="1205"/>
      <c r="Z989" s="1205"/>
    </row>
    <row r="990" spans="1:26">
      <c r="A990" s="1205"/>
      <c r="B990" s="1205"/>
      <c r="C990" s="1205"/>
      <c r="D990" s="1205"/>
      <c r="E990" s="1205"/>
      <c r="F990" s="1205"/>
      <c r="G990" s="1205"/>
      <c r="H990" s="1205"/>
      <c r="I990" s="1205"/>
      <c r="J990" s="1205"/>
      <c r="K990" s="1205"/>
      <c r="L990" s="1205"/>
      <c r="M990" s="1205"/>
      <c r="N990" s="1205"/>
      <c r="O990" s="1205"/>
      <c r="P990" s="1205"/>
      <c r="Q990" s="1205"/>
      <c r="R990" s="1205"/>
      <c r="S990" s="1205"/>
      <c r="T990" s="1205"/>
      <c r="U990" s="1205"/>
      <c r="V990" s="1205"/>
      <c r="W990" s="1205"/>
      <c r="X990" s="1205"/>
      <c r="Y990" s="1205"/>
      <c r="Z990" s="1205"/>
    </row>
    <row r="991" spans="1:26">
      <c r="A991" s="1205"/>
      <c r="B991" s="1205"/>
      <c r="C991" s="1205"/>
      <c r="D991" s="1205"/>
      <c r="E991" s="1205"/>
      <c r="F991" s="1205"/>
      <c r="G991" s="1205"/>
      <c r="H991" s="1205"/>
      <c r="I991" s="1205"/>
      <c r="J991" s="1205"/>
      <c r="K991" s="1205"/>
      <c r="L991" s="1205"/>
      <c r="M991" s="1205"/>
      <c r="N991" s="1205"/>
      <c r="O991" s="1205"/>
      <c r="P991" s="1205"/>
      <c r="Q991" s="1205"/>
      <c r="R991" s="1205"/>
      <c r="S991" s="1205"/>
      <c r="T991" s="1205"/>
      <c r="U991" s="1205"/>
      <c r="V991" s="1205"/>
      <c r="W991" s="1205"/>
      <c r="X991" s="1205"/>
      <c r="Y991" s="1205"/>
      <c r="Z991" s="1205"/>
    </row>
    <row r="992" spans="1:26">
      <c r="A992" s="1205"/>
      <c r="B992" s="1205"/>
      <c r="C992" s="1205"/>
      <c r="D992" s="1205"/>
      <c r="E992" s="1205"/>
      <c r="F992" s="1205"/>
      <c r="G992" s="1205"/>
      <c r="H992" s="1205"/>
      <c r="I992" s="1205"/>
      <c r="J992" s="1205"/>
      <c r="K992" s="1205"/>
      <c r="L992" s="1205"/>
      <c r="M992" s="1205"/>
      <c r="N992" s="1205"/>
      <c r="O992" s="1205"/>
      <c r="P992" s="1205"/>
      <c r="Q992" s="1205"/>
      <c r="R992" s="1205"/>
      <c r="S992" s="1205"/>
      <c r="T992" s="1205"/>
      <c r="U992" s="1205"/>
      <c r="V992" s="1205"/>
      <c r="W992" s="1205"/>
      <c r="X992" s="1205"/>
      <c r="Y992" s="1205"/>
      <c r="Z992" s="1205"/>
    </row>
    <row r="993" spans="1:26">
      <c r="A993" s="1205"/>
      <c r="B993" s="1205"/>
      <c r="C993" s="1205"/>
      <c r="D993" s="1205"/>
      <c r="E993" s="1205"/>
      <c r="F993" s="1205"/>
      <c r="G993" s="1205"/>
      <c r="H993" s="1205"/>
      <c r="I993" s="1205"/>
      <c r="J993" s="1205"/>
      <c r="K993" s="1205"/>
      <c r="L993" s="1205"/>
      <c r="M993" s="1205"/>
      <c r="N993" s="1205"/>
      <c r="O993" s="1205"/>
      <c r="P993" s="1205"/>
      <c r="Q993" s="1205"/>
      <c r="R993" s="1205"/>
      <c r="S993" s="1205"/>
      <c r="T993" s="1205"/>
      <c r="U993" s="1205"/>
      <c r="V993" s="1205"/>
      <c r="W993" s="1205"/>
      <c r="X993" s="1205"/>
      <c r="Y993" s="1205"/>
      <c r="Z993" s="1205"/>
    </row>
    <row r="994" spans="1:26">
      <c r="A994" s="1205"/>
      <c r="B994" s="1205"/>
      <c r="C994" s="1205"/>
      <c r="D994" s="1205"/>
      <c r="E994" s="1205"/>
      <c r="F994" s="1205"/>
      <c r="G994" s="1205"/>
      <c r="H994" s="1205"/>
      <c r="I994" s="1205"/>
      <c r="J994" s="1205"/>
      <c r="K994" s="1205"/>
      <c r="L994" s="1205"/>
      <c r="M994" s="1205"/>
      <c r="N994" s="1205"/>
      <c r="O994" s="1205"/>
      <c r="P994" s="1205"/>
      <c r="Q994" s="1205"/>
      <c r="R994" s="1205"/>
      <c r="S994" s="1205"/>
      <c r="T994" s="1205"/>
      <c r="U994" s="1205"/>
      <c r="V994" s="1205"/>
      <c r="W994" s="1205"/>
      <c r="X994" s="1205"/>
      <c r="Y994" s="1205"/>
      <c r="Z994" s="1205"/>
    </row>
    <row r="995" spans="1:26">
      <c r="A995" s="1205"/>
      <c r="B995" s="1205"/>
      <c r="C995" s="1205"/>
      <c r="D995" s="1205"/>
      <c r="E995" s="1205"/>
      <c r="F995" s="1205"/>
      <c r="G995" s="1205"/>
      <c r="H995" s="1205"/>
      <c r="I995" s="1205"/>
      <c r="J995" s="1205"/>
      <c r="K995" s="1205"/>
      <c r="L995" s="1205"/>
      <c r="M995" s="1205"/>
      <c r="N995" s="1205"/>
      <c r="O995" s="1205"/>
      <c r="P995" s="1205"/>
      <c r="Q995" s="1205"/>
      <c r="R995" s="1205"/>
      <c r="S995" s="1205"/>
      <c r="T995" s="1205"/>
      <c r="U995" s="1205"/>
      <c r="V995" s="1205"/>
      <c r="W995" s="1205"/>
      <c r="X995" s="1205"/>
      <c r="Y995" s="1205"/>
      <c r="Z995" s="1205"/>
    </row>
    <row r="996" spans="1:26">
      <c r="A996" s="1205"/>
      <c r="B996" s="1205"/>
      <c r="C996" s="1205"/>
      <c r="D996" s="1205"/>
      <c r="E996" s="1205"/>
      <c r="F996" s="1205"/>
      <c r="G996" s="1205"/>
      <c r="H996" s="1205"/>
      <c r="I996" s="1205"/>
      <c r="J996" s="1205"/>
      <c r="K996" s="1205"/>
      <c r="L996" s="1205"/>
      <c r="M996" s="1205"/>
      <c r="N996" s="1205"/>
      <c r="O996" s="1205"/>
      <c r="P996" s="1205"/>
      <c r="Q996" s="1205"/>
      <c r="R996" s="1205"/>
      <c r="S996" s="1205"/>
      <c r="T996" s="1205"/>
      <c r="U996" s="1205"/>
      <c r="V996" s="1205"/>
      <c r="W996" s="1205"/>
      <c r="X996" s="1205"/>
      <c r="Y996" s="1205"/>
      <c r="Z996" s="1205"/>
    </row>
    <row r="997" spans="1:26">
      <c r="A997" s="1205"/>
      <c r="B997" s="1205"/>
      <c r="C997" s="1205"/>
      <c r="D997" s="1205"/>
      <c r="E997" s="1205"/>
      <c r="F997" s="1205"/>
      <c r="G997" s="1205"/>
      <c r="H997" s="1205"/>
      <c r="I997" s="1205"/>
      <c r="J997" s="1205"/>
      <c r="K997" s="1205"/>
      <c r="L997" s="1205"/>
      <c r="M997" s="1205"/>
      <c r="N997" s="1205"/>
      <c r="O997" s="1205"/>
      <c r="P997" s="1205"/>
      <c r="Q997" s="1205"/>
      <c r="R997" s="1205"/>
      <c r="S997" s="1205"/>
      <c r="T997" s="1205"/>
      <c r="U997" s="1205"/>
      <c r="V997" s="1205"/>
      <c r="W997" s="1205"/>
      <c r="X997" s="1205"/>
      <c r="Y997" s="1205"/>
      <c r="Z997" s="1205"/>
    </row>
    <row r="998" spans="1:26">
      <c r="A998" s="1205"/>
      <c r="B998" s="1205"/>
      <c r="C998" s="1205"/>
      <c r="D998" s="1205"/>
      <c r="E998" s="1205"/>
      <c r="F998" s="1205"/>
      <c r="G998" s="1205"/>
      <c r="H998" s="1205"/>
      <c r="I998" s="1205"/>
      <c r="J998" s="1205"/>
      <c r="K998" s="1205"/>
      <c r="L998" s="1205"/>
      <c r="M998" s="1205"/>
      <c r="N998" s="1205"/>
      <c r="O998" s="1205"/>
      <c r="P998" s="1205"/>
      <c r="Q998" s="1205"/>
      <c r="R998" s="1205"/>
      <c r="S998" s="1205"/>
      <c r="T998" s="1205"/>
      <c r="U998" s="1205"/>
      <c r="V998" s="1205"/>
      <c r="W998" s="1205"/>
      <c r="X998" s="1205"/>
      <c r="Y998" s="1205"/>
      <c r="Z998" s="1205"/>
    </row>
    <row r="999" spans="1:26">
      <c r="A999" s="1205"/>
      <c r="B999" s="1205"/>
      <c r="C999" s="1205"/>
      <c r="D999" s="1205"/>
      <c r="E999" s="1205"/>
      <c r="F999" s="1205"/>
      <c r="G999" s="1205"/>
      <c r="H999" s="1205"/>
      <c r="I999" s="1205"/>
      <c r="J999" s="1205"/>
      <c r="K999" s="1205"/>
      <c r="L999" s="1205"/>
      <c r="M999" s="1205"/>
      <c r="N999" s="1205"/>
      <c r="O999" s="1205"/>
      <c r="P999" s="1205"/>
      <c r="Q999" s="1205"/>
      <c r="R999" s="1205"/>
      <c r="S999" s="1205"/>
      <c r="T999" s="1205"/>
      <c r="U999" s="1205"/>
      <c r="V999" s="1205"/>
      <c r="W999" s="1205"/>
      <c r="X999" s="1205"/>
      <c r="Y999" s="1205"/>
      <c r="Z999" s="1205"/>
    </row>
    <row r="1000" spans="1:26">
      <c r="A1000" s="774"/>
      <c r="B1000" s="774"/>
      <c r="C1000" s="774"/>
      <c r="D1000" s="774"/>
      <c r="E1000" s="774"/>
      <c r="F1000" s="774"/>
      <c r="G1000" s="774"/>
      <c r="H1000" s="774"/>
      <c r="I1000" s="774"/>
      <c r="J1000" s="774"/>
      <c r="K1000" s="774"/>
      <c r="L1000" s="774"/>
      <c r="M1000" s="774"/>
      <c r="N1000" s="774"/>
      <c r="O1000" s="774"/>
      <c r="P1000" s="774"/>
      <c r="Q1000" s="774"/>
      <c r="R1000" s="774"/>
      <c r="S1000" s="774"/>
      <c r="T1000" s="774"/>
      <c r="U1000" s="774"/>
      <c r="V1000" s="774"/>
      <c r="W1000" s="774"/>
      <c r="X1000" s="774"/>
      <c r="Y1000" s="774"/>
      <c r="Z1000" s="774"/>
    </row>
    <row r="1001" spans="1:26">
      <c r="A1001" s="774"/>
      <c r="B1001" s="774"/>
      <c r="C1001" s="774"/>
      <c r="D1001" s="774"/>
      <c r="E1001" s="774"/>
      <c r="F1001" s="774"/>
      <c r="G1001" s="774"/>
      <c r="H1001" s="774"/>
      <c r="I1001" s="774"/>
      <c r="J1001" s="774"/>
      <c r="K1001" s="774"/>
      <c r="L1001" s="774"/>
      <c r="M1001" s="774"/>
      <c r="N1001" s="774"/>
      <c r="O1001" s="774"/>
      <c r="P1001" s="774"/>
      <c r="Q1001" s="774"/>
      <c r="R1001" s="774"/>
      <c r="S1001" s="774"/>
      <c r="T1001" s="774"/>
      <c r="U1001" s="774"/>
      <c r="V1001" s="774"/>
      <c r="W1001" s="774"/>
      <c r="X1001" s="774"/>
      <c r="Y1001" s="774"/>
      <c r="Z1001" s="774"/>
    </row>
    <row r="1002" spans="1:26">
      <c r="A1002" s="774"/>
      <c r="B1002" s="774"/>
      <c r="C1002" s="774"/>
      <c r="D1002" s="774"/>
      <c r="E1002" s="774"/>
      <c r="F1002" s="774"/>
      <c r="G1002" s="774"/>
      <c r="H1002" s="774"/>
      <c r="I1002" s="774"/>
      <c r="J1002" s="774"/>
      <c r="K1002" s="774"/>
      <c r="L1002" s="774"/>
      <c r="M1002" s="774"/>
      <c r="N1002" s="774"/>
      <c r="O1002" s="774"/>
      <c r="P1002" s="774"/>
      <c r="Q1002" s="774"/>
      <c r="R1002" s="774"/>
      <c r="S1002" s="774"/>
      <c r="T1002" s="774"/>
      <c r="U1002" s="774"/>
      <c r="V1002" s="774"/>
      <c r="W1002" s="774"/>
      <c r="X1002" s="774"/>
      <c r="Y1002" s="774"/>
      <c r="Z1002" s="774"/>
    </row>
    <row r="1003" spans="1:26">
      <c r="A1003" s="320"/>
      <c r="B1003" s="320"/>
      <c r="C1003" s="320"/>
      <c r="D1003" s="320"/>
      <c r="E1003" s="320"/>
      <c r="F1003" s="320"/>
      <c r="G1003" s="320"/>
      <c r="H1003" s="320"/>
      <c r="I1003" s="320"/>
      <c r="J1003" s="320"/>
      <c r="K1003" s="320"/>
      <c r="L1003" s="320"/>
      <c r="M1003" s="320"/>
      <c r="N1003" s="320"/>
      <c r="O1003" s="320"/>
      <c r="P1003" s="320"/>
      <c r="Q1003" s="320"/>
      <c r="R1003" s="320"/>
      <c r="S1003" s="320"/>
      <c r="T1003" s="320"/>
      <c r="U1003" s="320"/>
      <c r="V1003" s="320"/>
      <c r="W1003" s="320"/>
      <c r="X1003" s="320"/>
      <c r="Y1003" s="320"/>
      <c r="Z1003" s="320"/>
    </row>
  </sheetData>
  <sheetProtection selectLockedCells="1" selectUnlockedCells="1"/>
  <mergeCells count="23">
    <mergeCell ref="G9:H9"/>
    <mergeCell ref="B3:E3"/>
    <mergeCell ref="G3:H3"/>
    <mergeCell ref="B4:E4"/>
    <mergeCell ref="G4:H4"/>
    <mergeCell ref="B7:E7"/>
    <mergeCell ref="E8:F8"/>
    <mergeCell ref="G8:H8"/>
    <mergeCell ref="B8:C8"/>
    <mergeCell ref="B9:C9"/>
    <mergeCell ref="E9:F9"/>
    <mergeCell ref="B10:E10"/>
    <mergeCell ref="E11:F11"/>
    <mergeCell ref="G11:H11"/>
    <mergeCell ref="B11:C11"/>
    <mergeCell ref="B12:C12"/>
    <mergeCell ref="E12:F12"/>
    <mergeCell ref="G12:H12"/>
    <mergeCell ref="G13:H13"/>
    <mergeCell ref="G44:H47"/>
    <mergeCell ref="B13:C13"/>
    <mergeCell ref="E13:F13"/>
    <mergeCell ref="B16:E16"/>
  </mergeCells>
  <hyperlinks>
    <hyperlink ref="E13" r:id="rId1" xr:uid="{00000000-0004-0000-0000-000000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F0"/>
  </sheetPr>
  <dimension ref="A1:L59"/>
  <sheetViews>
    <sheetView topLeftCell="A10" workbookViewId="0">
      <selection activeCell="B18" sqref="B18:D47"/>
    </sheetView>
  </sheetViews>
  <sheetFormatPr defaultRowHeight="12.75"/>
  <cols>
    <col min="1" max="1" width="6.5703125" customWidth="1"/>
    <col min="2" max="2" width="9.7109375" style="29" customWidth="1"/>
    <col min="3" max="3" width="22.42578125" customWidth="1"/>
    <col min="4" max="4" width="31.140625" customWidth="1"/>
    <col min="5" max="5" width="20.140625" style="29" customWidth="1"/>
    <col min="6" max="6" width="12.42578125" customWidth="1"/>
    <col min="7" max="7" width="4.7109375" customWidth="1"/>
    <col min="8" max="8" width="11.7109375" customWidth="1"/>
  </cols>
  <sheetData>
    <row r="1" spans="1:11" ht="18">
      <c r="A1" s="78"/>
      <c r="B1" s="29" t="s">
        <v>972</v>
      </c>
    </row>
    <row r="2" spans="1:11" ht="7.5" customHeight="1"/>
    <row r="3" spans="1:11" ht="13.5" thickBot="1">
      <c r="A3" s="115"/>
      <c r="B3" s="29" t="s">
        <v>230</v>
      </c>
      <c r="F3" s="115"/>
      <c r="G3" s="174" t="s">
        <v>231</v>
      </c>
      <c r="H3" s="174"/>
    </row>
    <row r="4" spans="1:11" ht="32.1" customHeight="1" thickBot="1">
      <c r="A4" s="175"/>
      <c r="B4" s="1521" t="s">
        <v>466</v>
      </c>
      <c r="C4" s="166"/>
      <c r="D4" s="167"/>
      <c r="F4" s="175"/>
      <c r="G4" s="166" t="s">
        <v>132</v>
      </c>
      <c r="H4" s="167"/>
    </row>
    <row r="5" spans="1:11" ht="9" customHeight="1"/>
    <row r="6" spans="1:11">
      <c r="A6" s="28"/>
      <c r="B6" s="29" t="s">
        <v>233</v>
      </c>
    </row>
    <row r="7" spans="1:11" ht="13.5" thickBot="1">
      <c r="A7" s="115"/>
      <c r="B7" s="29" t="s">
        <v>234</v>
      </c>
    </row>
    <row r="8" spans="1:11" ht="11.1" customHeight="1">
      <c r="A8" s="79"/>
      <c r="B8" s="1522" t="s">
        <v>45</v>
      </c>
      <c r="C8" s="80"/>
      <c r="D8" s="80" t="s">
        <v>46</v>
      </c>
      <c r="E8" s="1577"/>
      <c r="F8" s="80"/>
      <c r="G8" s="80" t="s">
        <v>236</v>
      </c>
      <c r="H8" s="81"/>
    </row>
    <row r="9" spans="1:11" ht="15.95" customHeight="1" thickBot="1">
      <c r="A9" s="168"/>
      <c r="B9" s="1523" t="s">
        <v>467</v>
      </c>
      <c r="C9" s="70"/>
      <c r="D9" s="82" t="s">
        <v>59</v>
      </c>
      <c r="E9" s="1578"/>
      <c r="F9" s="176"/>
      <c r="G9" s="70">
        <v>734454932</v>
      </c>
      <c r="H9" s="71"/>
    </row>
    <row r="10" spans="1:11" ht="13.5" thickBot="1">
      <c r="A10" s="115"/>
      <c r="B10" s="29" t="s">
        <v>239</v>
      </c>
    </row>
    <row r="11" spans="1:11" ht="11.1" customHeight="1">
      <c r="A11" s="79"/>
      <c r="B11" s="1522" t="s">
        <v>45</v>
      </c>
      <c r="C11" s="80"/>
      <c r="D11" s="80" t="s">
        <v>46</v>
      </c>
      <c r="E11" s="1577"/>
      <c r="F11" s="80"/>
      <c r="G11" s="80" t="s">
        <v>236</v>
      </c>
      <c r="H11" s="81"/>
    </row>
    <row r="12" spans="1:11" ht="15.95" customHeight="1" thickBot="1">
      <c r="A12" s="168"/>
      <c r="B12" s="1523" t="s">
        <v>1050</v>
      </c>
      <c r="C12" s="70"/>
      <c r="D12" s="82" t="s">
        <v>211</v>
      </c>
      <c r="E12" s="1578"/>
      <c r="F12" s="176"/>
      <c r="G12" s="70">
        <v>608825287</v>
      </c>
      <c r="H12" s="71"/>
    </row>
    <row r="13" spans="1:11" ht="14.1" customHeight="1"/>
    <row r="14" spans="1:11">
      <c r="A14" s="28"/>
    </row>
    <row r="15" spans="1:11" ht="13.5" thickBot="1">
      <c r="A15" s="94"/>
      <c r="B15" s="1524" t="s">
        <v>242</v>
      </c>
      <c r="C15" s="94"/>
      <c r="D15" s="94"/>
      <c r="E15" s="1526"/>
      <c r="F15" s="83"/>
      <c r="G15" s="83"/>
    </row>
    <row r="16" spans="1:11">
      <c r="A16" s="79"/>
      <c r="B16" s="177" t="s">
        <v>325</v>
      </c>
      <c r="C16" s="96"/>
      <c r="D16" s="96"/>
      <c r="E16" s="177"/>
      <c r="F16" s="177"/>
      <c r="G16" s="116"/>
      <c r="H16" s="86"/>
      <c r="I16" s="87"/>
      <c r="J16" s="87"/>
      <c r="K16" s="87"/>
    </row>
    <row r="17" spans="1:12">
      <c r="A17" s="72"/>
      <c r="B17" s="1848" t="s">
        <v>244</v>
      </c>
      <c r="C17" s="1849" t="s">
        <v>45</v>
      </c>
      <c r="D17" s="1850" t="s">
        <v>46</v>
      </c>
      <c r="E17" s="1579"/>
      <c r="F17" s="178"/>
      <c r="G17" s="179"/>
      <c r="H17" s="86"/>
      <c r="I17" s="87"/>
      <c r="J17" s="87"/>
      <c r="K17" s="87"/>
    </row>
    <row r="18" spans="1:12" ht="15" customHeight="1">
      <c r="A18" s="200">
        <v>1</v>
      </c>
      <c r="B18" s="401">
        <v>9</v>
      </c>
      <c r="C18" s="400" t="s">
        <v>1051</v>
      </c>
      <c r="D18" s="1854" t="s">
        <v>59</v>
      </c>
      <c r="E18" s="1843">
        <v>920403</v>
      </c>
      <c r="F18" s="89" t="s">
        <v>246</v>
      </c>
      <c r="G18" s="89" t="s">
        <v>132</v>
      </c>
    </row>
    <row r="19" spans="1:12" ht="15" customHeight="1">
      <c r="A19" s="200">
        <v>2</v>
      </c>
      <c r="B19" s="401">
        <v>15</v>
      </c>
      <c r="C19" s="400" t="s">
        <v>418</v>
      </c>
      <c r="D19" s="1854" t="s">
        <v>323</v>
      </c>
      <c r="E19" s="1843">
        <v>1010608</v>
      </c>
      <c r="F19" s="89" t="s">
        <v>246</v>
      </c>
      <c r="G19" s="89" t="s">
        <v>132</v>
      </c>
    </row>
    <row r="20" spans="1:12" ht="15" customHeight="1">
      <c r="A20" s="200">
        <v>3</v>
      </c>
      <c r="B20" s="401"/>
      <c r="C20" s="400" t="s">
        <v>560</v>
      </c>
      <c r="D20" s="1854" t="s">
        <v>99</v>
      </c>
      <c r="E20" s="1843">
        <v>930817</v>
      </c>
      <c r="F20" s="89" t="s">
        <v>246</v>
      </c>
      <c r="G20" s="89" t="s">
        <v>132</v>
      </c>
    </row>
    <row r="21" spans="1:12" ht="15" customHeight="1">
      <c r="A21" s="200">
        <v>4</v>
      </c>
      <c r="B21" s="401"/>
      <c r="C21" s="400" t="s">
        <v>470</v>
      </c>
      <c r="D21" s="1854" t="s">
        <v>84</v>
      </c>
      <c r="E21" s="1843">
        <v>911019</v>
      </c>
      <c r="F21" s="89" t="s">
        <v>246</v>
      </c>
      <c r="G21" s="89" t="s">
        <v>132</v>
      </c>
      <c r="J21" s="93"/>
      <c r="K21" s="93"/>
      <c r="L21" s="93"/>
    </row>
    <row r="22" spans="1:12" ht="15" customHeight="1">
      <c r="A22" s="200">
        <v>5</v>
      </c>
      <c r="B22" s="401">
        <v>20</v>
      </c>
      <c r="C22" s="400" t="s">
        <v>470</v>
      </c>
      <c r="D22" s="1854" t="s">
        <v>142</v>
      </c>
      <c r="E22" s="1843">
        <v>721229</v>
      </c>
      <c r="F22" s="89" t="s">
        <v>246</v>
      </c>
      <c r="G22" s="89" t="s">
        <v>132</v>
      </c>
    </row>
    <row r="23" spans="1:12" ht="15" customHeight="1">
      <c r="A23" s="200">
        <v>6</v>
      </c>
      <c r="B23" s="401"/>
      <c r="C23" s="400" t="s">
        <v>96</v>
      </c>
      <c r="D23" s="1854" t="s">
        <v>473</v>
      </c>
      <c r="E23" s="1843">
        <v>730904</v>
      </c>
      <c r="F23" s="89" t="s">
        <v>246</v>
      </c>
      <c r="G23" s="89" t="s">
        <v>132</v>
      </c>
    </row>
    <row r="24" spans="1:12" ht="15" customHeight="1">
      <c r="A24" s="200">
        <v>7</v>
      </c>
      <c r="B24" s="401">
        <v>23</v>
      </c>
      <c r="C24" s="400" t="s">
        <v>472</v>
      </c>
      <c r="D24" s="1854" t="s">
        <v>1052</v>
      </c>
      <c r="E24" s="1843">
        <v>930325</v>
      </c>
      <c r="F24" s="89" t="s">
        <v>246</v>
      </c>
      <c r="G24" s="89" t="s">
        <v>132</v>
      </c>
    </row>
    <row r="25" spans="1:12" ht="15" customHeight="1">
      <c r="A25" s="200">
        <v>9</v>
      </c>
      <c r="B25" s="401"/>
      <c r="C25" s="400" t="s">
        <v>474</v>
      </c>
      <c r="D25" s="400" t="s">
        <v>62</v>
      </c>
      <c r="E25" s="1844">
        <v>880213</v>
      </c>
      <c r="F25" s="89" t="s">
        <v>246</v>
      </c>
      <c r="G25" s="89" t="s">
        <v>132</v>
      </c>
    </row>
    <row r="26" spans="1:12" ht="15" customHeight="1">
      <c r="A26" s="200">
        <v>10</v>
      </c>
      <c r="B26" s="401">
        <v>27</v>
      </c>
      <c r="C26" s="400" t="s">
        <v>469</v>
      </c>
      <c r="D26" s="1854" t="s">
        <v>314</v>
      </c>
      <c r="E26" s="1843">
        <v>930503</v>
      </c>
      <c r="F26" s="89" t="s">
        <v>246</v>
      </c>
      <c r="G26" s="89" t="s">
        <v>132</v>
      </c>
    </row>
    <row r="27" spans="1:12" ht="15" customHeight="1">
      <c r="A27" s="1841">
        <v>11</v>
      </c>
      <c r="B27" s="401"/>
      <c r="C27" s="324" t="s">
        <v>469</v>
      </c>
      <c r="D27" s="274" t="s">
        <v>99</v>
      </c>
      <c r="E27" s="1845">
        <v>901007</v>
      </c>
      <c r="F27" s="89" t="s">
        <v>246</v>
      </c>
      <c r="G27" s="89" t="s">
        <v>132</v>
      </c>
    </row>
    <row r="28" spans="1:12" ht="15" customHeight="1">
      <c r="A28" s="200">
        <v>12</v>
      </c>
      <c r="B28" s="401"/>
      <c r="C28" s="400" t="s">
        <v>1053</v>
      </c>
      <c r="D28" s="400" t="s">
        <v>125</v>
      </c>
      <c r="E28" s="1844">
        <v>920508</v>
      </c>
      <c r="F28" s="89" t="s">
        <v>246</v>
      </c>
      <c r="G28" s="89" t="s">
        <v>132</v>
      </c>
    </row>
    <row r="29" spans="1:12" ht="15" customHeight="1">
      <c r="A29" s="200">
        <v>13</v>
      </c>
      <c r="B29" s="401"/>
      <c r="C29" s="400" t="s">
        <v>476</v>
      </c>
      <c r="D29" s="1854" t="s">
        <v>68</v>
      </c>
      <c r="E29" s="1846">
        <v>860528</v>
      </c>
      <c r="F29" s="89" t="s">
        <v>246</v>
      </c>
      <c r="G29" s="89" t="s">
        <v>132</v>
      </c>
    </row>
    <row r="30" spans="1:12" ht="15" customHeight="1">
      <c r="A30" s="200">
        <v>14</v>
      </c>
      <c r="B30" s="401"/>
      <c r="C30" s="400" t="s">
        <v>1054</v>
      </c>
      <c r="D30" s="400" t="s">
        <v>59</v>
      </c>
      <c r="E30" s="1847">
        <v>920514</v>
      </c>
      <c r="F30" s="89" t="s">
        <v>246</v>
      </c>
      <c r="G30" s="89" t="s">
        <v>132</v>
      </c>
    </row>
    <row r="31" spans="1:12" ht="15" customHeight="1">
      <c r="A31" s="200">
        <v>15</v>
      </c>
      <c r="B31" s="401">
        <v>10</v>
      </c>
      <c r="C31" s="400" t="s">
        <v>468</v>
      </c>
      <c r="D31" s="400" t="s">
        <v>211</v>
      </c>
      <c r="E31" s="1844">
        <v>750307</v>
      </c>
      <c r="F31" s="89" t="s">
        <v>246</v>
      </c>
      <c r="G31" s="89" t="s">
        <v>132</v>
      </c>
    </row>
    <row r="32" spans="1:12" s="29" customFormat="1" ht="15" customHeight="1">
      <c r="A32" s="1842">
        <v>16</v>
      </c>
      <c r="B32" s="401">
        <v>77</v>
      </c>
      <c r="C32" s="324" t="s">
        <v>1055</v>
      </c>
      <c r="D32" s="324" t="s">
        <v>59</v>
      </c>
      <c r="E32" s="117">
        <v>790328</v>
      </c>
      <c r="F32" s="89" t="s">
        <v>246</v>
      </c>
      <c r="G32" s="89" t="s">
        <v>132</v>
      </c>
      <c r="L32" s="117"/>
    </row>
    <row r="33" spans="1:7" s="29" customFormat="1" ht="15" customHeight="1">
      <c r="A33" s="1842">
        <v>17</v>
      </c>
      <c r="B33" s="401">
        <v>25</v>
      </c>
      <c r="C33" s="324" t="s">
        <v>1056</v>
      </c>
      <c r="D33" s="324" t="s">
        <v>271</v>
      </c>
      <c r="E33" s="117"/>
      <c r="F33" s="89" t="s">
        <v>246</v>
      </c>
      <c r="G33" s="89" t="s">
        <v>132</v>
      </c>
    </row>
    <row r="34" spans="1:7" ht="15.6" customHeight="1">
      <c r="A34" s="1841">
        <v>18</v>
      </c>
      <c r="B34" s="401">
        <v>8</v>
      </c>
      <c r="C34" s="324" t="s">
        <v>1057</v>
      </c>
      <c r="D34" s="274" t="s">
        <v>99</v>
      </c>
      <c r="E34" s="29">
        <v>940914</v>
      </c>
      <c r="F34" s="89" t="s">
        <v>1020</v>
      </c>
      <c r="G34" s="89" t="s">
        <v>132</v>
      </c>
    </row>
    <row r="35" spans="1:7" ht="15.6" customHeight="1">
      <c r="B35" s="401">
        <v>13</v>
      </c>
      <c r="C35" s="324" t="s">
        <v>1209</v>
      </c>
      <c r="D35" s="274" t="s">
        <v>59</v>
      </c>
      <c r="F35" s="1755" t="s">
        <v>98</v>
      </c>
      <c r="G35" s="1755" t="s">
        <v>132</v>
      </c>
    </row>
    <row r="36" spans="1:7">
      <c r="A36" s="115">
        <v>20</v>
      </c>
      <c r="B36" s="401"/>
      <c r="C36" s="324" t="s">
        <v>1058</v>
      </c>
      <c r="D36" s="274" t="s">
        <v>532</v>
      </c>
      <c r="E36" s="29">
        <v>1050419</v>
      </c>
      <c r="F36" s="89"/>
      <c r="G36" s="89" t="s">
        <v>132</v>
      </c>
    </row>
    <row r="37" spans="1:7">
      <c r="A37" s="115">
        <v>21</v>
      </c>
      <c r="B37" s="1855">
        <v>55</v>
      </c>
      <c r="C37" s="1856" t="s">
        <v>478</v>
      </c>
      <c r="D37" s="274" t="s">
        <v>271</v>
      </c>
      <c r="E37" s="29">
        <v>880215</v>
      </c>
      <c r="F37" s="89"/>
      <c r="G37" s="89" t="s">
        <v>132</v>
      </c>
    </row>
    <row r="38" spans="1:7">
      <c r="A38" s="115">
        <v>22</v>
      </c>
      <c r="B38" s="1855"/>
      <c r="C38" s="1856" t="s">
        <v>475</v>
      </c>
      <c r="D38" s="274" t="s">
        <v>1059</v>
      </c>
      <c r="E38" s="29">
        <v>911007</v>
      </c>
      <c r="F38" s="89"/>
      <c r="G38" s="89" t="s">
        <v>132</v>
      </c>
    </row>
    <row r="39" spans="1:7">
      <c r="A39" s="115"/>
      <c r="B39" s="401">
        <v>17</v>
      </c>
      <c r="C39" s="324" t="s">
        <v>471</v>
      </c>
      <c r="D39" s="274" t="s">
        <v>257</v>
      </c>
      <c r="E39" s="29">
        <v>851217</v>
      </c>
      <c r="F39" s="89"/>
      <c r="G39" s="89" t="s">
        <v>132</v>
      </c>
    </row>
    <row r="40" spans="1:7">
      <c r="A40" s="115"/>
      <c r="B40" s="401"/>
      <c r="C40" s="324" t="s">
        <v>315</v>
      </c>
      <c r="D40" s="274" t="s">
        <v>112</v>
      </c>
      <c r="F40" s="89"/>
      <c r="G40" s="89" t="s">
        <v>132</v>
      </c>
    </row>
    <row r="41" spans="1:7">
      <c r="A41" s="115"/>
      <c r="B41" s="401">
        <v>29</v>
      </c>
      <c r="C41" s="324" t="s">
        <v>1056</v>
      </c>
      <c r="D41" s="274" t="s">
        <v>71</v>
      </c>
      <c r="F41" s="89"/>
      <c r="G41" s="89" t="s">
        <v>132</v>
      </c>
    </row>
    <row r="42" spans="1:7">
      <c r="A42" s="115"/>
      <c r="B42" s="401"/>
      <c r="C42" s="324" t="s">
        <v>572</v>
      </c>
      <c r="D42" s="274" t="s">
        <v>262</v>
      </c>
      <c r="G42" s="1683" t="s">
        <v>1150</v>
      </c>
    </row>
    <row r="43" spans="1:7">
      <c r="A43" s="115"/>
      <c r="B43" s="401"/>
      <c r="C43" s="324" t="s">
        <v>1167</v>
      </c>
      <c r="D43" s="274" t="s">
        <v>99</v>
      </c>
      <c r="G43" s="29"/>
    </row>
    <row r="44" spans="1:7">
      <c r="A44" s="115"/>
      <c r="B44" s="401"/>
      <c r="C44" s="324" t="s">
        <v>869</v>
      </c>
      <c r="D44" s="274" t="s">
        <v>314</v>
      </c>
      <c r="G44" s="29"/>
    </row>
    <row r="45" spans="1:7">
      <c r="A45" s="115"/>
      <c r="B45" s="401"/>
      <c r="C45" s="324" t="s">
        <v>784</v>
      </c>
      <c r="D45" s="274" t="s">
        <v>62</v>
      </c>
      <c r="G45" s="29"/>
    </row>
    <row r="46" spans="1:7">
      <c r="A46" s="115"/>
      <c r="B46" s="401"/>
      <c r="C46" s="324" t="s">
        <v>418</v>
      </c>
      <c r="D46" s="274" t="s">
        <v>93</v>
      </c>
      <c r="G46" s="29"/>
    </row>
    <row r="47" spans="1:7">
      <c r="A47" s="115"/>
      <c r="B47" s="401"/>
      <c r="C47" s="324" t="s">
        <v>315</v>
      </c>
      <c r="D47" s="274" t="s">
        <v>142</v>
      </c>
      <c r="G47" s="29"/>
    </row>
    <row r="48" spans="1:7">
      <c r="A48" s="115"/>
      <c r="B48" s="117"/>
      <c r="C48" s="181" t="s">
        <v>216</v>
      </c>
      <c r="D48" s="1860" t="s">
        <v>93</v>
      </c>
      <c r="G48" s="29"/>
    </row>
    <row r="49" spans="1:8">
      <c r="A49" s="115"/>
      <c r="B49" s="117"/>
      <c r="C49" s="181" t="s">
        <v>1308</v>
      </c>
      <c r="D49" s="1860" t="s">
        <v>71</v>
      </c>
      <c r="G49" s="29"/>
    </row>
    <row r="50" spans="1:8">
      <c r="A50" s="115"/>
      <c r="B50" s="117"/>
      <c r="C50" s="181"/>
      <c r="G50" s="29"/>
    </row>
    <row r="51" spans="1:8" ht="13.5" thickBot="1">
      <c r="A51" s="115"/>
      <c r="B51" s="117"/>
      <c r="C51" s="181"/>
      <c r="G51" s="29"/>
    </row>
    <row r="52" spans="1:8" ht="13.5" thickBot="1">
      <c r="A52" s="79"/>
      <c r="B52" s="1851" t="s">
        <v>32</v>
      </c>
      <c r="C52" s="1852" t="s">
        <v>1028</v>
      </c>
      <c r="D52" s="1853" t="s">
        <v>1029</v>
      </c>
      <c r="E52" s="1580"/>
      <c r="F52" s="98"/>
      <c r="G52" t="s">
        <v>269</v>
      </c>
    </row>
    <row r="53" spans="1:8" ht="15" customHeight="1">
      <c r="A53" s="101"/>
      <c r="B53" s="69" t="s">
        <v>32</v>
      </c>
      <c r="C53" s="72" t="s">
        <v>89</v>
      </c>
      <c r="D53" s="182" t="s">
        <v>59</v>
      </c>
      <c r="E53" s="1581"/>
      <c r="F53" s="183"/>
      <c r="G53" s="59" t="s">
        <v>1060</v>
      </c>
      <c r="H53" s="60"/>
    </row>
    <row r="54" spans="1:8" ht="15" customHeight="1" thickBot="1">
      <c r="A54" s="101"/>
      <c r="B54" s="69" t="s">
        <v>32</v>
      </c>
      <c r="C54" s="72" t="s">
        <v>446</v>
      </c>
      <c r="D54" s="182" t="s">
        <v>95</v>
      </c>
      <c r="E54" s="1581"/>
      <c r="F54" s="184"/>
      <c r="G54" s="61"/>
      <c r="H54" s="62"/>
    </row>
    <row r="55" spans="1:8" ht="15" customHeight="1">
      <c r="A55" s="72"/>
      <c r="B55" s="69" t="s">
        <v>32</v>
      </c>
      <c r="C55" s="72" t="s">
        <v>173</v>
      </c>
      <c r="D55" s="185" t="s">
        <v>68</v>
      </c>
      <c r="E55" s="117"/>
    </row>
    <row r="56" spans="1:8" ht="15" customHeight="1" thickBot="1">
      <c r="A56" s="186"/>
      <c r="B56" s="1525"/>
      <c r="C56" s="180"/>
      <c r="D56" s="187"/>
      <c r="E56" s="117"/>
    </row>
    <row r="57" spans="1:8" ht="7.5" customHeight="1"/>
    <row r="58" spans="1:8" ht="14.1" customHeight="1">
      <c r="A58" s="104"/>
      <c r="B58" s="1526"/>
      <c r="C58" s="83"/>
      <c r="D58" s="83"/>
      <c r="E58" s="1526"/>
      <c r="F58" s="83"/>
      <c r="G58" s="83"/>
      <c r="H58" s="83"/>
    </row>
    <row r="59" spans="1:8" ht="14.1" customHeight="1">
      <c r="A59" s="83"/>
      <c r="B59" s="1526"/>
      <c r="C59" s="83"/>
      <c r="D59" s="83"/>
      <c r="E59" s="1526"/>
      <c r="F59" s="83"/>
      <c r="G59" s="83"/>
      <c r="H59" s="83"/>
    </row>
  </sheetData>
  <sheetProtection selectLockedCells="1" selectUnlockedCells="1"/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</sheetPr>
  <dimension ref="A1:K55"/>
  <sheetViews>
    <sheetView topLeftCell="A28" workbookViewId="0">
      <selection activeCell="B17" sqref="B17:D47"/>
    </sheetView>
  </sheetViews>
  <sheetFormatPr defaultRowHeight="12.75"/>
  <cols>
    <col min="5" max="5" width="17.42578125" customWidth="1"/>
  </cols>
  <sheetData>
    <row r="1" spans="2:11" ht="18">
      <c r="B1" s="78" t="s">
        <v>751</v>
      </c>
    </row>
    <row r="3" spans="2:11" ht="13.5" thickBot="1">
      <c r="B3" s="2028" t="s">
        <v>230</v>
      </c>
      <c r="C3" s="2028"/>
      <c r="D3" s="2028"/>
      <c r="E3" s="2028"/>
      <c r="G3" s="2028"/>
      <c r="H3" s="2028"/>
    </row>
    <row r="4" spans="2:11" ht="21" thickBot="1">
      <c r="B4" s="2058" t="s">
        <v>536</v>
      </c>
      <c r="C4" s="2058"/>
      <c r="D4" s="2058"/>
      <c r="E4" s="2058"/>
      <c r="G4" s="2059"/>
      <c r="H4" s="2059"/>
      <c r="K4" t="s">
        <v>537</v>
      </c>
    </row>
    <row r="6" spans="2:11">
      <c r="B6" s="28" t="s">
        <v>233</v>
      </c>
    </row>
    <row r="7" spans="2:11" ht="13.5" thickBot="1">
      <c r="B7" s="2028" t="s">
        <v>274</v>
      </c>
      <c r="C7" s="2028"/>
      <c r="D7" s="2028"/>
      <c r="E7" s="2028"/>
    </row>
    <row r="8" spans="2:11">
      <c r="B8" s="2029" t="s">
        <v>45</v>
      </c>
      <c r="C8" s="2029"/>
      <c r="D8" s="80" t="s">
        <v>46</v>
      </c>
      <c r="E8" s="2030" t="s">
        <v>235</v>
      </c>
      <c r="F8" s="2030"/>
      <c r="G8" s="2031"/>
      <c r="H8" s="2031"/>
    </row>
    <row r="9" spans="2:11" ht="13.5" thickBot="1">
      <c r="B9" s="2060" t="s">
        <v>538</v>
      </c>
      <c r="C9" s="2060"/>
      <c r="D9" s="70" t="s">
        <v>257</v>
      </c>
      <c r="E9" s="2033" t="s">
        <v>539</v>
      </c>
      <c r="F9" s="2033"/>
      <c r="G9" s="2061"/>
      <c r="H9" s="2061"/>
    </row>
    <row r="10" spans="2:11" ht="13.5" thickBot="1">
      <c r="B10" s="2028" t="s">
        <v>276</v>
      </c>
      <c r="C10" s="2028"/>
      <c r="D10" s="2028"/>
      <c r="E10" s="2028"/>
    </row>
    <row r="11" spans="2:11">
      <c r="B11" s="2029" t="s">
        <v>45</v>
      </c>
      <c r="C11" s="2029"/>
      <c r="D11" s="80" t="s">
        <v>46</v>
      </c>
      <c r="E11" s="2030" t="s">
        <v>235</v>
      </c>
      <c r="F11" s="2030"/>
      <c r="G11" s="2031"/>
      <c r="H11" s="2031"/>
    </row>
    <row r="12" spans="2:11" ht="13.5" thickBot="1">
      <c r="B12" s="2060" t="s">
        <v>58</v>
      </c>
      <c r="C12" s="2060"/>
      <c r="D12" s="70" t="s">
        <v>95</v>
      </c>
      <c r="E12" s="2033" t="s">
        <v>540</v>
      </c>
      <c r="F12" s="2033"/>
      <c r="G12" s="2061"/>
      <c r="H12" s="2061"/>
    </row>
    <row r="14" spans="2:11">
      <c r="B14" s="28" t="s">
        <v>242</v>
      </c>
    </row>
    <row r="15" spans="2:11">
      <c r="B15" s="83"/>
      <c r="D15" s="83"/>
      <c r="E15" s="83"/>
      <c r="F15" s="83"/>
      <c r="G15" s="83"/>
    </row>
    <row r="16" spans="2:11">
      <c r="B16" s="169" t="s">
        <v>244</v>
      </c>
      <c r="C16" s="170" t="s">
        <v>45</v>
      </c>
      <c r="D16" s="170" t="s">
        <v>46</v>
      </c>
      <c r="E16" s="327" t="s">
        <v>541</v>
      </c>
      <c r="F16" s="2062" t="s">
        <v>281</v>
      </c>
      <c r="G16" s="2062"/>
      <c r="H16" s="86"/>
      <c r="I16" s="87"/>
    </row>
    <row r="17" spans="1:9" ht="15.75">
      <c r="A17">
        <v>1</v>
      </c>
      <c r="B17" s="328">
        <v>5</v>
      </c>
      <c r="C17" s="476" t="s">
        <v>422</v>
      </c>
      <c r="D17" s="476" t="s">
        <v>84</v>
      </c>
      <c r="E17" s="329">
        <v>920527</v>
      </c>
      <c r="F17" s="403" t="s">
        <v>246</v>
      </c>
      <c r="G17" s="191"/>
      <c r="H17" s="86"/>
      <c r="I17" s="87"/>
    </row>
    <row r="18" spans="1:9" ht="15.75">
      <c r="A18" s="112"/>
      <c r="B18" s="328">
        <v>4</v>
      </c>
      <c r="C18" s="476" t="s">
        <v>549</v>
      </c>
      <c r="D18" s="476" t="s">
        <v>68</v>
      </c>
      <c r="E18" s="333">
        <v>821112</v>
      </c>
      <c r="F18" s="404" t="s">
        <v>1020</v>
      </c>
      <c r="G18" s="29"/>
    </row>
    <row r="19" spans="1:9" ht="15.75">
      <c r="A19" s="112"/>
      <c r="B19" s="330">
        <v>72</v>
      </c>
      <c r="C19" s="75" t="s">
        <v>911</v>
      </c>
      <c r="D19" s="75" t="s">
        <v>130</v>
      </c>
      <c r="E19" s="331"/>
      <c r="F19" s="403" t="s">
        <v>246</v>
      </c>
      <c r="G19" s="29"/>
    </row>
    <row r="20" spans="1:9" ht="15.75">
      <c r="A20" s="112"/>
      <c r="B20" s="328">
        <v>14</v>
      </c>
      <c r="C20" s="63" t="s">
        <v>542</v>
      </c>
      <c r="D20" s="63" t="s">
        <v>257</v>
      </c>
      <c r="E20" s="329">
        <v>800519</v>
      </c>
      <c r="F20" s="403" t="s">
        <v>246</v>
      </c>
      <c r="G20" s="29"/>
    </row>
    <row r="21" spans="1:9" ht="15.75">
      <c r="A21" s="112"/>
      <c r="B21" s="328">
        <v>15</v>
      </c>
      <c r="C21" s="66" t="s">
        <v>543</v>
      </c>
      <c r="D21" s="66" t="s">
        <v>104</v>
      </c>
      <c r="E21" s="332">
        <v>991020</v>
      </c>
      <c r="F21" s="403" t="s">
        <v>246</v>
      </c>
      <c r="G21" s="29"/>
    </row>
    <row r="22" spans="1:9" ht="15.75">
      <c r="A22" s="112"/>
      <c r="B22" s="328">
        <v>16</v>
      </c>
      <c r="C22" s="63" t="s">
        <v>544</v>
      </c>
      <c r="D22" s="63" t="s">
        <v>104</v>
      </c>
      <c r="E22" s="329">
        <v>730221</v>
      </c>
      <c r="F22" s="403" t="s">
        <v>246</v>
      </c>
      <c r="G22" s="29"/>
    </row>
    <row r="23" spans="1:9" ht="15.75">
      <c r="A23" s="112"/>
      <c r="B23" s="330">
        <v>17</v>
      </c>
      <c r="C23" s="75" t="s">
        <v>545</v>
      </c>
      <c r="D23" s="75" t="s">
        <v>112</v>
      </c>
      <c r="E23" s="331">
        <v>841020</v>
      </c>
      <c r="F23" s="403" t="s">
        <v>246</v>
      </c>
      <c r="G23" s="29"/>
    </row>
    <row r="24" spans="1:9" ht="15.75">
      <c r="A24" s="112"/>
      <c r="B24" s="328">
        <v>18</v>
      </c>
      <c r="C24" s="63" t="s">
        <v>546</v>
      </c>
      <c r="D24" s="63" t="s">
        <v>84</v>
      </c>
      <c r="E24" s="329">
        <v>890127</v>
      </c>
      <c r="F24" s="403" t="s">
        <v>366</v>
      </c>
      <c r="G24" s="29"/>
    </row>
    <row r="25" spans="1:9" ht="15.75">
      <c r="A25" s="112"/>
      <c r="B25" s="328">
        <v>20</v>
      </c>
      <c r="C25" s="476" t="s">
        <v>547</v>
      </c>
      <c r="D25" s="476" t="s">
        <v>95</v>
      </c>
      <c r="E25" s="329">
        <v>761112</v>
      </c>
      <c r="F25" s="403" t="s">
        <v>246</v>
      </c>
      <c r="G25" s="29"/>
    </row>
    <row r="26" spans="1:9" ht="15.75">
      <c r="A26" s="112">
        <v>1</v>
      </c>
      <c r="B26" s="328">
        <v>22</v>
      </c>
      <c r="C26" s="188" t="s">
        <v>542</v>
      </c>
      <c r="D26" s="188" t="s">
        <v>62</v>
      </c>
      <c r="E26" s="329">
        <v>831211</v>
      </c>
      <c r="F26" s="403" t="s">
        <v>246</v>
      </c>
      <c r="G26" s="29"/>
    </row>
    <row r="27" spans="1:9" ht="15.75">
      <c r="A27" s="112">
        <v>1</v>
      </c>
      <c r="B27" s="330">
        <v>27</v>
      </c>
      <c r="C27" s="76" t="s">
        <v>546</v>
      </c>
      <c r="D27" s="76" t="s">
        <v>224</v>
      </c>
      <c r="E27" s="331">
        <v>770703</v>
      </c>
      <c r="F27" s="403" t="s">
        <v>246</v>
      </c>
      <c r="G27" s="29"/>
    </row>
    <row r="28" spans="1:9" ht="15" customHeight="1">
      <c r="A28" s="112"/>
      <c r="B28" s="330">
        <v>49</v>
      </c>
      <c r="C28" s="75" t="s">
        <v>58</v>
      </c>
      <c r="D28" s="75" t="s">
        <v>95</v>
      </c>
      <c r="E28" s="331">
        <v>490301</v>
      </c>
      <c r="F28" s="403" t="s">
        <v>246</v>
      </c>
      <c r="G28" s="29"/>
    </row>
    <row r="29" spans="1:9" ht="15.75">
      <c r="A29" s="112"/>
      <c r="B29" s="328">
        <v>98</v>
      </c>
      <c r="C29" s="63" t="s">
        <v>548</v>
      </c>
      <c r="D29" s="63" t="s">
        <v>348</v>
      </c>
      <c r="E29" s="329">
        <v>830511</v>
      </c>
      <c r="F29" s="403" t="s">
        <v>246</v>
      </c>
      <c r="G29" s="29"/>
    </row>
    <row r="30" spans="1:9" ht="15.75">
      <c r="A30" s="112"/>
      <c r="B30" s="328"/>
      <c r="C30" s="63" t="s">
        <v>533</v>
      </c>
      <c r="D30" s="63" t="s">
        <v>125</v>
      </c>
      <c r="E30" s="332">
        <v>780506</v>
      </c>
      <c r="F30" s="403" t="s">
        <v>246</v>
      </c>
      <c r="G30" s="29"/>
    </row>
    <row r="31" spans="1:9" ht="15.75">
      <c r="B31" s="328"/>
      <c r="C31" s="63" t="s">
        <v>550</v>
      </c>
      <c r="D31" s="63" t="s">
        <v>125</v>
      </c>
      <c r="E31" s="329">
        <v>960406</v>
      </c>
      <c r="F31" s="403" t="s">
        <v>246</v>
      </c>
      <c r="G31" s="29"/>
      <c r="H31" s="29"/>
    </row>
    <row r="32" spans="1:9">
      <c r="A32" s="112"/>
      <c r="B32" s="74"/>
      <c r="C32" s="63" t="s">
        <v>442</v>
      </c>
      <c r="D32" s="63"/>
      <c r="E32" s="329"/>
      <c r="F32" s="403"/>
      <c r="G32" s="29"/>
    </row>
    <row r="33" spans="1:8" ht="15.75">
      <c r="A33" s="112"/>
      <c r="B33" s="328">
        <v>66</v>
      </c>
      <c r="C33" s="476" t="s">
        <v>552</v>
      </c>
      <c r="D33" s="476" t="s">
        <v>87</v>
      </c>
      <c r="E33" s="332">
        <v>970829</v>
      </c>
      <c r="F33" s="403"/>
    </row>
    <row r="34" spans="1:8" ht="15.75">
      <c r="A34" s="112">
        <v>1</v>
      </c>
      <c r="B34" s="330">
        <v>77</v>
      </c>
      <c r="C34" s="476" t="s">
        <v>102</v>
      </c>
      <c r="D34" s="476" t="s">
        <v>84</v>
      </c>
      <c r="E34" s="332"/>
      <c r="F34" s="403" t="s">
        <v>1020</v>
      </c>
    </row>
    <row r="35" spans="1:8" ht="15.75">
      <c r="A35" s="112"/>
      <c r="B35" s="334"/>
      <c r="C35" s="25" t="s">
        <v>419</v>
      </c>
      <c r="D35" s="25" t="s">
        <v>99</v>
      </c>
      <c r="E35" s="31"/>
      <c r="F35" s="29" t="s">
        <v>1020</v>
      </c>
    </row>
    <row r="36" spans="1:8" ht="15.75">
      <c r="A36" s="112">
        <v>1</v>
      </c>
      <c r="B36" s="334"/>
      <c r="C36" s="475" t="s">
        <v>478</v>
      </c>
      <c r="D36" s="475" t="s">
        <v>93</v>
      </c>
      <c r="E36" s="31"/>
      <c r="F36" s="29" t="s">
        <v>129</v>
      </c>
    </row>
    <row r="37" spans="1:8" ht="15.75">
      <c r="A37" s="112">
        <v>1</v>
      </c>
      <c r="B37" s="334"/>
      <c r="C37" s="25" t="s">
        <v>519</v>
      </c>
      <c r="D37" s="25" t="s">
        <v>99</v>
      </c>
      <c r="E37" s="31"/>
      <c r="F37" s="29" t="s">
        <v>129</v>
      </c>
    </row>
    <row r="38" spans="1:8" ht="15.75">
      <c r="A38" s="112"/>
      <c r="B38" s="334"/>
      <c r="C38" s="25" t="s">
        <v>575</v>
      </c>
      <c r="D38" s="25" t="s">
        <v>99</v>
      </c>
      <c r="E38" s="31"/>
      <c r="F38" s="29" t="s">
        <v>129</v>
      </c>
    </row>
    <row r="39" spans="1:8" ht="15.75">
      <c r="A39" s="112"/>
      <c r="B39" s="334"/>
      <c r="C39" s="475" t="s">
        <v>416</v>
      </c>
      <c r="D39" s="475" t="s">
        <v>584</v>
      </c>
      <c r="E39" s="31"/>
      <c r="F39" s="29" t="s">
        <v>129</v>
      </c>
    </row>
    <row r="40" spans="1:8" ht="15.75">
      <c r="A40" s="112">
        <v>1</v>
      </c>
      <c r="B40" s="334"/>
      <c r="C40" s="475" t="s">
        <v>207</v>
      </c>
      <c r="D40" s="475" t="s">
        <v>93</v>
      </c>
      <c r="E40" s="335"/>
      <c r="F40" s="29" t="s">
        <v>128</v>
      </c>
    </row>
    <row r="41" spans="1:8" ht="15.75">
      <c r="A41" s="112">
        <v>1</v>
      </c>
      <c r="B41" s="334"/>
      <c r="C41" s="475" t="s">
        <v>214</v>
      </c>
      <c r="D41" s="475" t="s">
        <v>99</v>
      </c>
      <c r="E41" s="335"/>
      <c r="F41" s="29"/>
    </row>
    <row r="42" spans="1:8" ht="15.75">
      <c r="A42" s="112"/>
      <c r="B42" s="334"/>
      <c r="C42" s="30" t="s">
        <v>462</v>
      </c>
      <c r="D42" s="30" t="s">
        <v>93</v>
      </c>
      <c r="E42" s="296">
        <v>950104</v>
      </c>
      <c r="F42" s="29" t="s">
        <v>1020</v>
      </c>
    </row>
    <row r="43" spans="1:8" ht="15.75">
      <c r="A43" s="112"/>
      <c r="B43" s="334"/>
      <c r="C43" s="30" t="s">
        <v>658</v>
      </c>
      <c r="D43" s="30" t="s">
        <v>93</v>
      </c>
      <c r="E43" s="335"/>
      <c r="F43" s="29" t="s">
        <v>129</v>
      </c>
    </row>
    <row r="44" spans="1:8" ht="15.75">
      <c r="A44" s="112"/>
      <c r="B44" s="334"/>
      <c r="C44" s="30" t="s">
        <v>102</v>
      </c>
      <c r="D44" s="30" t="s">
        <v>147</v>
      </c>
      <c r="E44" s="335"/>
      <c r="F44" s="29"/>
    </row>
    <row r="45" spans="1:8">
      <c r="A45" s="112"/>
      <c r="C45" s="30" t="s">
        <v>445</v>
      </c>
      <c r="D45" s="30" t="s">
        <v>321</v>
      </c>
    </row>
    <row r="46" spans="1:8">
      <c r="A46" s="112"/>
      <c r="C46" s="30" t="s">
        <v>1269</v>
      </c>
      <c r="D46" s="30" t="s">
        <v>1270</v>
      </c>
    </row>
    <row r="47" spans="1:8" ht="13.5" thickBot="1">
      <c r="A47" s="112"/>
      <c r="C47" s="30" t="s">
        <v>213</v>
      </c>
      <c r="D47" s="30" t="s">
        <v>99</v>
      </c>
    </row>
    <row r="48" spans="1:8" ht="13.5" thickBot="1">
      <c r="A48" s="112"/>
      <c r="B48" s="2028" t="s">
        <v>267</v>
      </c>
      <c r="C48" s="2028"/>
      <c r="D48" s="2028"/>
      <c r="E48" s="2028"/>
      <c r="G48" s="2063"/>
      <c r="H48" s="2063"/>
    </row>
    <row r="49" spans="1:8" ht="13.5" thickBot="1">
      <c r="A49" s="112"/>
      <c r="B49" s="84" t="s">
        <v>244</v>
      </c>
      <c r="C49" s="85" t="s">
        <v>45</v>
      </c>
      <c r="D49" s="85" t="s">
        <v>46</v>
      </c>
      <c r="E49" s="63" t="s">
        <v>554</v>
      </c>
      <c r="G49" s="2063"/>
      <c r="H49" s="2063"/>
    </row>
    <row r="50" spans="1:8">
      <c r="A50" s="112"/>
      <c r="B50" s="69"/>
      <c r="C50" s="72"/>
      <c r="D50" s="72"/>
      <c r="E50" s="88"/>
    </row>
    <row r="51" spans="1:8">
      <c r="B51" s="72"/>
      <c r="C51" s="100"/>
      <c r="D51" s="100"/>
      <c r="E51" s="88"/>
    </row>
    <row r="52" spans="1:8">
      <c r="B52" s="72">
        <v>69</v>
      </c>
      <c r="C52" s="72" t="s">
        <v>145</v>
      </c>
      <c r="D52" s="72" t="s">
        <v>90</v>
      </c>
      <c r="E52" s="88">
        <v>890218</v>
      </c>
      <c r="G52" s="104"/>
      <c r="H52" s="104"/>
    </row>
    <row r="53" spans="1:8">
      <c r="G53" s="104"/>
      <c r="H53" s="104"/>
    </row>
    <row r="54" spans="1:8">
      <c r="B54" s="104"/>
      <c r="C54" s="104"/>
      <c r="D54" s="104"/>
      <c r="E54" s="104"/>
      <c r="F54" s="104"/>
    </row>
    <row r="55" spans="1:8">
      <c r="B55" s="104"/>
      <c r="C55" s="104"/>
      <c r="D55" s="104"/>
      <c r="E55" s="104"/>
      <c r="F55" s="104"/>
    </row>
  </sheetData>
  <sheetProtection selectLockedCells="1" selectUnlockedCells="1"/>
  <sortState xmlns:xlrd2="http://schemas.microsoft.com/office/spreadsheetml/2017/richdata2" ref="B18:F33">
    <sortCondition ref="B17:B33"/>
  </sortState>
  <mergeCells count="21">
    <mergeCell ref="B12:C12"/>
    <mergeCell ref="E12:F12"/>
    <mergeCell ref="G12:H12"/>
    <mergeCell ref="F16:G16"/>
    <mergeCell ref="B48:E48"/>
    <mergeCell ref="G48:H49"/>
    <mergeCell ref="B10:E10"/>
    <mergeCell ref="B11:C11"/>
    <mergeCell ref="E11:F11"/>
    <mergeCell ref="G11:H11"/>
    <mergeCell ref="B3:E3"/>
    <mergeCell ref="G3:H3"/>
    <mergeCell ref="B4:E4"/>
    <mergeCell ref="G4:H4"/>
    <mergeCell ref="B7:E7"/>
    <mergeCell ref="B8:C8"/>
    <mergeCell ref="E8:F8"/>
    <mergeCell ref="G8:H8"/>
    <mergeCell ref="B9:C9"/>
    <mergeCell ref="E9:F9"/>
    <mergeCell ref="G9:H9"/>
  </mergeCells>
  <hyperlinks>
    <hyperlink ref="E9" r:id="rId1" xr:uid="{00000000-0004-0000-2400-000000000000}"/>
    <hyperlink ref="E12" r:id="rId2" xr:uid="{00000000-0004-0000-2400-000001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F0FD2-634B-4742-B4D5-0790784FDE73}">
  <dimension ref="A1:AS51"/>
  <sheetViews>
    <sheetView workbookViewId="0">
      <selection activeCell="AK6" sqref="AK6"/>
    </sheetView>
  </sheetViews>
  <sheetFormatPr defaultRowHeight="12.75"/>
  <cols>
    <col min="1" max="1" width="15.85546875" customWidth="1"/>
    <col min="2" max="2" width="3.28515625" bestFit="1" customWidth="1"/>
    <col min="3" max="3" width="1.5703125" bestFit="1" customWidth="1"/>
    <col min="4" max="5" width="3.28515625" bestFit="1" customWidth="1"/>
    <col min="6" max="6" width="1.5703125" bestFit="1" customWidth="1"/>
    <col min="7" max="8" width="3.28515625" bestFit="1" customWidth="1"/>
    <col min="9" max="9" width="1.5703125" bestFit="1" customWidth="1"/>
    <col min="10" max="11" width="3.28515625" bestFit="1" customWidth="1"/>
    <col min="12" max="12" width="1.5703125" bestFit="1" customWidth="1"/>
    <col min="13" max="14" width="3.28515625" bestFit="1" customWidth="1"/>
    <col min="15" max="15" width="1.5703125" bestFit="1" customWidth="1"/>
    <col min="16" max="17" width="3.28515625" bestFit="1" customWidth="1"/>
    <col min="18" max="18" width="1.5703125" bestFit="1" customWidth="1"/>
    <col min="19" max="20" width="3.28515625" bestFit="1" customWidth="1"/>
    <col min="21" max="21" width="1.5703125" bestFit="1" customWidth="1"/>
    <col min="22" max="22" width="4.42578125" bestFit="1" customWidth="1"/>
    <col min="23" max="23" width="3.5703125" bestFit="1" customWidth="1"/>
    <col min="24" max="24" width="1.5703125" bestFit="1" customWidth="1"/>
    <col min="25" max="25" width="3.28515625" bestFit="1" customWidth="1"/>
    <col min="26" max="26" width="3.42578125" customWidth="1"/>
    <col min="27" max="27" width="1.5703125" customWidth="1"/>
    <col min="28" max="28" width="4.28515625" bestFit="1" customWidth="1"/>
    <col min="29" max="29" width="4.5703125" bestFit="1" customWidth="1"/>
    <col min="30" max="30" width="4.28515625" bestFit="1" customWidth="1"/>
    <col min="31" max="31" width="3.85546875" bestFit="1" customWidth="1"/>
    <col min="32" max="32" width="3.42578125" customWidth="1"/>
    <col min="33" max="33" width="5.140625" bestFit="1" customWidth="1"/>
    <col min="34" max="34" width="1.7109375" customWidth="1"/>
    <col min="36" max="36" width="4.28515625" bestFit="1" customWidth="1"/>
    <col min="37" max="37" width="10.85546875" bestFit="1" customWidth="1"/>
    <col min="42" max="42" width="5.5703125" customWidth="1"/>
    <col min="43" max="44" width="7.140625" customWidth="1"/>
    <col min="45" max="45" width="7.28515625" customWidth="1"/>
  </cols>
  <sheetData>
    <row r="1" spans="1:45" s="17" customFormat="1" ht="68.25" thickBot="1">
      <c r="A1" s="18" t="s">
        <v>905</v>
      </c>
      <c r="B1" s="1922" t="str">
        <f>A2</f>
        <v>Soma</v>
      </c>
      <c r="C1" s="1923"/>
      <c r="D1" s="1924"/>
      <c r="E1" s="1922" t="str">
        <f>A3</f>
        <v>Nuget</v>
      </c>
      <c r="F1" s="1923"/>
      <c r="G1" s="1924"/>
      <c r="H1" s="1922" t="str">
        <f>A4</f>
        <v>Tygři</v>
      </c>
      <c r="I1" s="1923"/>
      <c r="J1" s="1924"/>
      <c r="K1" s="1922" t="str">
        <f>A5</f>
        <v>Heat</v>
      </c>
      <c r="L1" s="1923"/>
      <c r="M1" s="1924"/>
      <c r="N1" s="1922" t="str">
        <f>A6</f>
        <v>Nek</v>
      </c>
      <c r="O1" s="1923"/>
      <c r="P1" s="1924"/>
      <c r="Q1" s="1922" t="str">
        <f>A7</f>
        <v>Těchonín</v>
      </c>
      <c r="R1" s="1923"/>
      <c r="S1" s="1924"/>
      <c r="T1" s="1922" t="str">
        <f>A8</f>
        <v>Bystřec</v>
      </c>
      <c r="U1" s="1923"/>
      <c r="V1" s="1924"/>
      <c r="W1" s="1922" t="str">
        <f>A9</f>
        <v>Flyers</v>
      </c>
      <c r="X1" s="1923"/>
      <c r="Y1" s="1924"/>
      <c r="Z1" s="1922" t="str">
        <f>A10</f>
        <v>HT Zábřeh</v>
      </c>
      <c r="AA1" s="1923"/>
      <c r="AB1" s="1924"/>
      <c r="AC1" s="931" t="s">
        <v>23</v>
      </c>
      <c r="AD1" s="931" t="s">
        <v>24</v>
      </c>
      <c r="AE1" s="931" t="s">
        <v>25</v>
      </c>
      <c r="AF1" s="932" t="s">
        <v>26</v>
      </c>
      <c r="AG1" s="1928" t="s">
        <v>27</v>
      </c>
      <c r="AH1" s="1929"/>
      <c r="AI1" s="1930"/>
      <c r="AJ1" s="931" t="s">
        <v>28</v>
      </c>
      <c r="AK1" s="933"/>
      <c r="AL1" s="20" t="s">
        <v>29</v>
      </c>
      <c r="AN1" s="1703">
        <f>AC11+AC23+AC37+AC50</f>
        <v>112</v>
      </c>
      <c r="AP1" s="1704" t="s">
        <v>193</v>
      </c>
      <c r="AQ1" s="1704" t="s">
        <v>1145</v>
      </c>
      <c r="AR1" s="1704" t="s">
        <v>1092</v>
      </c>
      <c r="AS1" s="1704" t="s">
        <v>1146</v>
      </c>
    </row>
    <row r="2" spans="1:45" s="17" customFormat="1" ht="20.25">
      <c r="A2" s="985" t="s">
        <v>18</v>
      </c>
      <c r="B2" s="606"/>
      <c r="C2" s="607"/>
      <c r="D2" s="608"/>
      <c r="E2" s="609">
        <v>5</v>
      </c>
      <c r="F2" s="420" t="s">
        <v>2</v>
      </c>
      <c r="G2" s="610">
        <v>0</v>
      </c>
      <c r="H2" s="609">
        <v>4</v>
      </c>
      <c r="I2" s="420" t="s">
        <v>2</v>
      </c>
      <c r="J2" s="610">
        <v>7</v>
      </c>
      <c r="K2" s="609">
        <v>16</v>
      </c>
      <c r="L2" s="420" t="s">
        <v>2</v>
      </c>
      <c r="M2" s="610">
        <v>3</v>
      </c>
      <c r="N2" s="609">
        <v>7</v>
      </c>
      <c r="O2" s="420" t="s">
        <v>2</v>
      </c>
      <c r="P2" s="610">
        <v>7</v>
      </c>
      <c r="Q2" s="609">
        <v>10</v>
      </c>
      <c r="R2" s="420" t="s">
        <v>2</v>
      </c>
      <c r="S2" s="610">
        <v>1</v>
      </c>
      <c r="T2" s="609">
        <v>16</v>
      </c>
      <c r="U2" s="420" t="s">
        <v>2</v>
      </c>
      <c r="V2" s="610">
        <v>1</v>
      </c>
      <c r="W2" s="609">
        <v>18</v>
      </c>
      <c r="X2" s="420" t="s">
        <v>2</v>
      </c>
      <c r="Y2" s="610">
        <v>3</v>
      </c>
      <c r="Z2" s="609">
        <v>10</v>
      </c>
      <c r="AA2" s="420" t="s">
        <v>2</v>
      </c>
      <c r="AB2" s="610">
        <v>1</v>
      </c>
      <c r="AC2" s="887">
        <f t="shared" ref="AC2:AC10" si="0">AD2+AE2+AF2</f>
        <v>8</v>
      </c>
      <c r="AD2" s="888">
        <v>6</v>
      </c>
      <c r="AE2" s="888">
        <v>1</v>
      </c>
      <c r="AF2" s="888">
        <v>1</v>
      </c>
      <c r="AG2" s="889">
        <f>B2+E2+H2+K2+N2+Q2+T2+W2+Z2</f>
        <v>86</v>
      </c>
      <c r="AH2" s="890" t="s">
        <v>2</v>
      </c>
      <c r="AI2" s="889">
        <f>D2+G2+J2+M2+P2+S2+V2+Y2+AB2</f>
        <v>23</v>
      </c>
      <c r="AJ2" s="887">
        <f t="shared" ref="AJ2:AJ10" si="1">AD2*2+AE2*1</f>
        <v>13</v>
      </c>
      <c r="AK2" s="22">
        <v>2</v>
      </c>
      <c r="AL2" s="1709" t="s">
        <v>193</v>
      </c>
      <c r="AP2" s="1705"/>
    </row>
    <row r="3" spans="1:45" s="17" customFormat="1" ht="20.25">
      <c r="A3" s="985" t="s">
        <v>17</v>
      </c>
      <c r="B3" s="611">
        <v>0</v>
      </c>
      <c r="C3" s="418" t="s">
        <v>2</v>
      </c>
      <c r="D3" s="612">
        <v>5</v>
      </c>
      <c r="E3" s="613"/>
      <c r="F3" s="614"/>
      <c r="G3" s="615"/>
      <c r="H3" s="611">
        <v>5</v>
      </c>
      <c r="I3" s="418" t="s">
        <v>2</v>
      </c>
      <c r="J3" s="612">
        <v>9</v>
      </c>
      <c r="K3" s="611">
        <v>4</v>
      </c>
      <c r="L3" s="418" t="s">
        <v>2</v>
      </c>
      <c r="M3" s="612">
        <v>8</v>
      </c>
      <c r="N3" s="611">
        <v>10</v>
      </c>
      <c r="O3" s="418" t="s">
        <v>2</v>
      </c>
      <c r="P3" s="612">
        <v>5</v>
      </c>
      <c r="Q3" s="611">
        <v>3</v>
      </c>
      <c r="R3" s="418" t="s">
        <v>2</v>
      </c>
      <c r="S3" s="612">
        <v>2</v>
      </c>
      <c r="T3" s="611">
        <v>12</v>
      </c>
      <c r="U3" s="418" t="s">
        <v>2</v>
      </c>
      <c r="V3" s="612">
        <v>3</v>
      </c>
      <c r="W3" s="611">
        <v>6</v>
      </c>
      <c r="X3" s="418" t="s">
        <v>2</v>
      </c>
      <c r="Y3" s="612">
        <v>2</v>
      </c>
      <c r="Z3" s="611">
        <v>5</v>
      </c>
      <c r="AA3" s="418" t="s">
        <v>2</v>
      </c>
      <c r="AB3" s="612">
        <v>4</v>
      </c>
      <c r="AC3" s="887">
        <f t="shared" si="0"/>
        <v>8</v>
      </c>
      <c r="AD3" s="891">
        <v>5</v>
      </c>
      <c r="AE3" s="891"/>
      <c r="AF3" s="891">
        <v>3</v>
      </c>
      <c r="AG3" s="889">
        <f t="shared" ref="AG3:AG10" si="2">B3+E3+H3+K3+N3+Q3+T3+W3+Z3</f>
        <v>45</v>
      </c>
      <c r="AH3" s="890" t="s">
        <v>2</v>
      </c>
      <c r="AI3" s="889">
        <f t="shared" ref="AI3:AI10" si="3">D3+G3+J3+M3+P3+S3+V3+Y3+AB3</f>
        <v>38</v>
      </c>
      <c r="AJ3" s="887">
        <f t="shared" si="1"/>
        <v>10</v>
      </c>
      <c r="AK3">
        <v>3</v>
      </c>
      <c r="AL3" s="1709" t="s">
        <v>193</v>
      </c>
      <c r="AP3" s="1705"/>
    </row>
    <row r="4" spans="1:45" s="17" customFormat="1" ht="20.25">
      <c r="A4" s="985" t="s">
        <v>19</v>
      </c>
      <c r="B4" s="611">
        <v>7</v>
      </c>
      <c r="C4" s="418" t="s">
        <v>2</v>
      </c>
      <c r="D4" s="612">
        <v>4</v>
      </c>
      <c r="E4" s="611">
        <v>9</v>
      </c>
      <c r="F4" s="418" t="s">
        <v>2</v>
      </c>
      <c r="G4" s="612">
        <v>5</v>
      </c>
      <c r="H4" s="613"/>
      <c r="I4" s="614"/>
      <c r="J4" s="615"/>
      <c r="K4" s="611">
        <v>6</v>
      </c>
      <c r="L4" s="418" t="s">
        <v>2</v>
      </c>
      <c r="M4" s="612">
        <v>5</v>
      </c>
      <c r="N4" s="611">
        <v>13</v>
      </c>
      <c r="O4" s="418" t="s">
        <v>2</v>
      </c>
      <c r="P4" s="612">
        <v>2</v>
      </c>
      <c r="Q4" s="611">
        <v>8</v>
      </c>
      <c r="R4" s="418" t="s">
        <v>2</v>
      </c>
      <c r="S4" s="612">
        <v>0</v>
      </c>
      <c r="T4" s="611">
        <v>11</v>
      </c>
      <c r="U4" s="418" t="s">
        <v>2</v>
      </c>
      <c r="V4" s="612">
        <v>2</v>
      </c>
      <c r="W4" s="611">
        <v>13</v>
      </c>
      <c r="X4" s="418" t="s">
        <v>2</v>
      </c>
      <c r="Y4" s="612">
        <v>0</v>
      </c>
      <c r="Z4" s="611">
        <v>11</v>
      </c>
      <c r="AA4" s="418" t="s">
        <v>2</v>
      </c>
      <c r="AB4" s="612">
        <v>3</v>
      </c>
      <c r="AC4" s="887">
        <f t="shared" si="0"/>
        <v>8</v>
      </c>
      <c r="AD4" s="891">
        <v>8</v>
      </c>
      <c r="AE4" s="891"/>
      <c r="AF4" s="891"/>
      <c r="AG4" s="889">
        <f t="shared" si="2"/>
        <v>78</v>
      </c>
      <c r="AH4" s="890" t="s">
        <v>2</v>
      </c>
      <c r="AI4" s="889">
        <f t="shared" si="3"/>
        <v>21</v>
      </c>
      <c r="AJ4" s="887">
        <f t="shared" si="1"/>
        <v>16</v>
      </c>
      <c r="AK4">
        <v>1</v>
      </c>
      <c r="AL4" s="1709" t="s">
        <v>193</v>
      </c>
      <c r="AP4" s="1705"/>
    </row>
    <row r="5" spans="1:45" s="17" customFormat="1" ht="20.25">
      <c r="A5" s="985" t="s">
        <v>781</v>
      </c>
      <c r="B5" s="611">
        <v>3</v>
      </c>
      <c r="C5" s="418" t="s">
        <v>2</v>
      </c>
      <c r="D5" s="612">
        <v>16</v>
      </c>
      <c r="E5" s="611">
        <v>8</v>
      </c>
      <c r="F5" s="418" t="s">
        <v>2</v>
      </c>
      <c r="G5" s="612">
        <v>4</v>
      </c>
      <c r="H5" s="611">
        <v>5</v>
      </c>
      <c r="I5" s="418" t="s">
        <v>2</v>
      </c>
      <c r="J5" s="612">
        <v>6</v>
      </c>
      <c r="K5" s="613"/>
      <c r="L5" s="614"/>
      <c r="M5" s="615"/>
      <c r="N5" s="611">
        <v>3</v>
      </c>
      <c r="O5" s="418" t="s">
        <v>2</v>
      </c>
      <c r="P5" s="612">
        <v>10</v>
      </c>
      <c r="Q5" s="611">
        <v>3</v>
      </c>
      <c r="R5" s="418" t="s">
        <v>2</v>
      </c>
      <c r="S5" s="612">
        <v>1</v>
      </c>
      <c r="T5" s="611">
        <v>0</v>
      </c>
      <c r="U5" s="418" t="s">
        <v>2</v>
      </c>
      <c r="V5" s="612">
        <v>5</v>
      </c>
      <c r="W5" s="611">
        <v>6</v>
      </c>
      <c r="X5" s="418" t="s">
        <v>2</v>
      </c>
      <c r="Y5" s="612">
        <v>1</v>
      </c>
      <c r="Z5" s="611">
        <v>9</v>
      </c>
      <c r="AA5" s="418" t="s">
        <v>2</v>
      </c>
      <c r="AB5" s="612">
        <v>7</v>
      </c>
      <c r="AC5" s="887">
        <f t="shared" si="0"/>
        <v>8</v>
      </c>
      <c r="AD5" s="891">
        <v>4</v>
      </c>
      <c r="AE5" s="891"/>
      <c r="AF5" s="891">
        <v>4</v>
      </c>
      <c r="AG5" s="889">
        <f t="shared" si="2"/>
        <v>37</v>
      </c>
      <c r="AH5" s="890" t="s">
        <v>2</v>
      </c>
      <c r="AI5" s="889">
        <f t="shared" si="3"/>
        <v>50</v>
      </c>
      <c r="AJ5" s="887">
        <f t="shared" si="1"/>
        <v>8</v>
      </c>
      <c r="AK5"/>
      <c r="AL5" s="1709" t="s">
        <v>193</v>
      </c>
      <c r="AP5" s="1705"/>
    </row>
    <row r="6" spans="1:45" s="17" customFormat="1" ht="20.25">
      <c r="A6" s="985" t="s">
        <v>959</v>
      </c>
      <c r="B6" s="611">
        <v>7</v>
      </c>
      <c r="C6" s="418" t="s">
        <v>2</v>
      </c>
      <c r="D6" s="612">
        <v>7</v>
      </c>
      <c r="E6" s="611">
        <v>5</v>
      </c>
      <c r="F6" s="418" t="s">
        <v>2</v>
      </c>
      <c r="G6" s="612">
        <v>10</v>
      </c>
      <c r="H6" s="611">
        <v>2</v>
      </c>
      <c r="I6" s="418" t="s">
        <v>2</v>
      </c>
      <c r="J6" s="612">
        <v>13</v>
      </c>
      <c r="K6" s="611">
        <v>10</v>
      </c>
      <c r="L6" s="418" t="s">
        <v>2</v>
      </c>
      <c r="M6" s="612">
        <v>3</v>
      </c>
      <c r="N6" s="613"/>
      <c r="O6" s="614"/>
      <c r="P6" s="615"/>
      <c r="Q6" s="611">
        <v>4</v>
      </c>
      <c r="R6" s="418" t="s">
        <v>2</v>
      </c>
      <c r="S6" s="612">
        <v>3</v>
      </c>
      <c r="T6" s="611">
        <v>13</v>
      </c>
      <c r="U6" s="418" t="s">
        <v>2</v>
      </c>
      <c r="V6" s="612">
        <v>1</v>
      </c>
      <c r="W6" s="611">
        <v>8</v>
      </c>
      <c r="X6" s="418" t="s">
        <v>2</v>
      </c>
      <c r="Y6" s="612">
        <v>2</v>
      </c>
      <c r="Z6" s="611">
        <v>3</v>
      </c>
      <c r="AA6" s="418" t="s">
        <v>2</v>
      </c>
      <c r="AB6" s="612">
        <v>4</v>
      </c>
      <c r="AC6" s="887">
        <f t="shared" si="0"/>
        <v>8</v>
      </c>
      <c r="AD6" s="891">
        <v>4</v>
      </c>
      <c r="AE6" s="891">
        <v>1</v>
      </c>
      <c r="AF6" s="891">
        <v>3</v>
      </c>
      <c r="AG6" s="889">
        <f t="shared" si="2"/>
        <v>52</v>
      </c>
      <c r="AH6" s="890" t="s">
        <v>2</v>
      </c>
      <c r="AI6" s="889">
        <f t="shared" si="3"/>
        <v>43</v>
      </c>
      <c r="AJ6" s="887">
        <f t="shared" si="1"/>
        <v>9</v>
      </c>
      <c r="AK6">
        <v>4</v>
      </c>
      <c r="AL6" s="1709" t="s">
        <v>193</v>
      </c>
      <c r="AP6" s="1705"/>
    </row>
    <row r="7" spans="1:45" s="17" customFormat="1" ht="20.25">
      <c r="A7" s="985" t="s">
        <v>22</v>
      </c>
      <c r="B7" s="611">
        <v>1</v>
      </c>
      <c r="C7" s="418" t="s">
        <v>2</v>
      </c>
      <c r="D7" s="612">
        <v>10</v>
      </c>
      <c r="E7" s="611">
        <v>2</v>
      </c>
      <c r="F7" s="418" t="s">
        <v>2</v>
      </c>
      <c r="G7" s="612">
        <v>3</v>
      </c>
      <c r="H7" s="611">
        <v>0</v>
      </c>
      <c r="I7" s="418" t="s">
        <v>2</v>
      </c>
      <c r="J7" s="612">
        <v>8</v>
      </c>
      <c r="K7" s="611">
        <v>1</v>
      </c>
      <c r="L7" s="418" t="s">
        <v>2</v>
      </c>
      <c r="M7" s="612">
        <v>3</v>
      </c>
      <c r="N7" s="611">
        <v>3</v>
      </c>
      <c r="O7" s="418" t="s">
        <v>2</v>
      </c>
      <c r="P7" s="612">
        <v>4</v>
      </c>
      <c r="Q7" s="613"/>
      <c r="R7" s="614"/>
      <c r="S7" s="615"/>
      <c r="T7" s="611">
        <v>7</v>
      </c>
      <c r="U7" s="418" t="s">
        <v>2</v>
      </c>
      <c r="V7" s="612">
        <v>1</v>
      </c>
      <c r="W7" s="616">
        <v>5</v>
      </c>
      <c r="X7" s="418" t="s">
        <v>2</v>
      </c>
      <c r="Y7" s="419">
        <v>0</v>
      </c>
      <c r="Z7" s="616">
        <v>4</v>
      </c>
      <c r="AA7" s="418" t="s">
        <v>2</v>
      </c>
      <c r="AB7" s="419">
        <v>6</v>
      </c>
      <c r="AC7" s="887">
        <f t="shared" si="0"/>
        <v>8</v>
      </c>
      <c r="AD7" s="891">
        <v>2</v>
      </c>
      <c r="AE7" s="891"/>
      <c r="AF7" s="891">
        <v>6</v>
      </c>
      <c r="AG7" s="889">
        <f t="shared" si="2"/>
        <v>23</v>
      </c>
      <c r="AH7" s="890" t="s">
        <v>2</v>
      </c>
      <c r="AI7" s="889">
        <f t="shared" si="3"/>
        <v>35</v>
      </c>
      <c r="AJ7" s="887">
        <f t="shared" si="1"/>
        <v>4</v>
      </c>
      <c r="AK7"/>
      <c r="AL7" s="1719" t="s">
        <v>1145</v>
      </c>
      <c r="AQ7" s="1721"/>
    </row>
    <row r="8" spans="1:45" s="17" customFormat="1" ht="20.25">
      <c r="A8" s="985" t="s">
        <v>4</v>
      </c>
      <c r="B8" s="611">
        <v>1</v>
      </c>
      <c r="C8" s="418" t="s">
        <v>2</v>
      </c>
      <c r="D8" s="612">
        <v>16</v>
      </c>
      <c r="E8" s="611">
        <v>3</v>
      </c>
      <c r="F8" s="418" t="s">
        <v>2</v>
      </c>
      <c r="G8" s="612">
        <v>12</v>
      </c>
      <c r="H8" s="611">
        <v>2</v>
      </c>
      <c r="I8" s="418" t="s">
        <v>2</v>
      </c>
      <c r="J8" s="612">
        <v>11</v>
      </c>
      <c r="K8" s="611">
        <v>5</v>
      </c>
      <c r="L8" s="418" t="s">
        <v>2</v>
      </c>
      <c r="M8" s="612">
        <v>0</v>
      </c>
      <c r="N8" s="611">
        <v>1</v>
      </c>
      <c r="O8" s="418" t="s">
        <v>2</v>
      </c>
      <c r="P8" s="612">
        <v>13</v>
      </c>
      <c r="Q8" s="611">
        <v>1</v>
      </c>
      <c r="R8" s="418" t="s">
        <v>2</v>
      </c>
      <c r="S8" s="612">
        <v>7</v>
      </c>
      <c r="T8" s="613"/>
      <c r="U8" s="614"/>
      <c r="V8" s="615"/>
      <c r="W8" s="616">
        <v>2</v>
      </c>
      <c r="X8" s="418" t="s">
        <v>2</v>
      </c>
      <c r="Y8" s="419">
        <v>8</v>
      </c>
      <c r="Z8" s="616">
        <v>3</v>
      </c>
      <c r="AA8" s="418" t="s">
        <v>2</v>
      </c>
      <c r="AB8" s="419">
        <v>15</v>
      </c>
      <c r="AC8" s="887">
        <f t="shared" si="0"/>
        <v>8</v>
      </c>
      <c r="AD8" s="891">
        <v>1</v>
      </c>
      <c r="AE8" s="891"/>
      <c r="AF8" s="891">
        <v>7</v>
      </c>
      <c r="AG8" s="889">
        <f t="shared" si="2"/>
        <v>18</v>
      </c>
      <c r="AH8" s="890" t="s">
        <v>2</v>
      </c>
      <c r="AI8" s="889">
        <f t="shared" si="3"/>
        <v>82</v>
      </c>
      <c r="AJ8" s="887">
        <f t="shared" si="1"/>
        <v>2</v>
      </c>
      <c r="AK8"/>
      <c r="AL8" s="1747" t="s">
        <v>1092</v>
      </c>
      <c r="AQ8" s="1721"/>
    </row>
    <row r="9" spans="1:45" s="17" customFormat="1" ht="20.25">
      <c r="A9" s="985" t="s">
        <v>16</v>
      </c>
      <c r="B9" s="611">
        <v>3</v>
      </c>
      <c r="C9" s="418" t="s">
        <v>2</v>
      </c>
      <c r="D9" s="612">
        <v>18</v>
      </c>
      <c r="E9" s="611">
        <v>2</v>
      </c>
      <c r="F9" s="418" t="s">
        <v>2</v>
      </c>
      <c r="G9" s="612">
        <v>6</v>
      </c>
      <c r="H9" s="611">
        <v>0</v>
      </c>
      <c r="I9" s="418" t="s">
        <v>2</v>
      </c>
      <c r="J9" s="612">
        <v>13</v>
      </c>
      <c r="K9" s="611">
        <v>1</v>
      </c>
      <c r="L9" s="418" t="s">
        <v>2</v>
      </c>
      <c r="M9" s="612">
        <v>6</v>
      </c>
      <c r="N9" s="611">
        <v>2</v>
      </c>
      <c r="O9" s="418" t="s">
        <v>2</v>
      </c>
      <c r="P9" s="612">
        <v>8</v>
      </c>
      <c r="Q9" s="611">
        <v>0</v>
      </c>
      <c r="R9" s="418" t="s">
        <v>2</v>
      </c>
      <c r="S9" s="612">
        <v>5</v>
      </c>
      <c r="T9" s="611">
        <v>8</v>
      </c>
      <c r="U9" s="418" t="s">
        <v>2</v>
      </c>
      <c r="V9" s="612">
        <v>2</v>
      </c>
      <c r="W9" s="935"/>
      <c r="X9" s="936"/>
      <c r="Y9" s="937"/>
      <c r="Z9" s="616">
        <v>6</v>
      </c>
      <c r="AA9" s="418" t="s">
        <v>2</v>
      </c>
      <c r="AB9" s="419">
        <v>2</v>
      </c>
      <c r="AC9" s="887">
        <f t="shared" si="0"/>
        <v>8</v>
      </c>
      <c r="AD9" s="891">
        <v>2</v>
      </c>
      <c r="AE9" s="891"/>
      <c r="AF9" s="891">
        <v>6</v>
      </c>
      <c r="AG9" s="889">
        <f t="shared" si="2"/>
        <v>22</v>
      </c>
      <c r="AH9" s="890" t="s">
        <v>2</v>
      </c>
      <c r="AI9" s="889">
        <f t="shared" si="3"/>
        <v>60</v>
      </c>
      <c r="AJ9" s="887">
        <f t="shared" si="1"/>
        <v>4</v>
      </c>
      <c r="AK9"/>
      <c r="AL9" s="1719" t="s">
        <v>1145</v>
      </c>
      <c r="AQ9" s="1721"/>
    </row>
    <row r="10" spans="1:45" s="17" customFormat="1" ht="21" thickBot="1">
      <c r="A10" s="986" t="s">
        <v>730</v>
      </c>
      <c r="B10" s="417">
        <v>1</v>
      </c>
      <c r="C10" s="938" t="s">
        <v>2</v>
      </c>
      <c r="D10" s="939">
        <v>10</v>
      </c>
      <c r="E10" s="417">
        <v>4</v>
      </c>
      <c r="F10" s="938" t="s">
        <v>2</v>
      </c>
      <c r="G10" s="939">
        <v>5</v>
      </c>
      <c r="H10" s="417">
        <v>3</v>
      </c>
      <c r="I10" s="938" t="s">
        <v>2</v>
      </c>
      <c r="J10" s="939">
        <v>11</v>
      </c>
      <c r="K10" s="417">
        <v>7</v>
      </c>
      <c r="L10" s="938" t="s">
        <v>2</v>
      </c>
      <c r="M10" s="939">
        <v>9</v>
      </c>
      <c r="N10" s="417">
        <v>4</v>
      </c>
      <c r="O10" s="938" t="s">
        <v>2</v>
      </c>
      <c r="P10" s="939">
        <v>3</v>
      </c>
      <c r="Q10" s="417">
        <v>6</v>
      </c>
      <c r="R10" s="938" t="s">
        <v>2</v>
      </c>
      <c r="S10" s="939">
        <v>4</v>
      </c>
      <c r="T10" s="417">
        <v>15</v>
      </c>
      <c r="U10" s="938" t="s">
        <v>2</v>
      </c>
      <c r="V10" s="939">
        <v>3</v>
      </c>
      <c r="W10" s="417">
        <v>2</v>
      </c>
      <c r="X10" s="938" t="s">
        <v>2</v>
      </c>
      <c r="Y10" s="939">
        <v>6</v>
      </c>
      <c r="Z10" s="421"/>
      <c r="AA10" s="940"/>
      <c r="AB10" s="941"/>
      <c r="AC10" s="887">
        <f t="shared" si="0"/>
        <v>8</v>
      </c>
      <c r="AD10" s="891">
        <v>3</v>
      </c>
      <c r="AE10" s="891"/>
      <c r="AF10" s="891">
        <v>5</v>
      </c>
      <c r="AG10" s="889">
        <f t="shared" si="2"/>
        <v>42</v>
      </c>
      <c r="AH10" s="890" t="s">
        <v>2</v>
      </c>
      <c r="AI10" s="889">
        <f t="shared" si="3"/>
        <v>51</v>
      </c>
      <c r="AJ10" s="887">
        <f t="shared" si="1"/>
        <v>6</v>
      </c>
      <c r="AK10"/>
      <c r="AL10" s="1719" t="s">
        <v>1145</v>
      </c>
      <c r="AR10" s="1706"/>
    </row>
    <row r="11" spans="1:45" s="17" customFormat="1" ht="14.25">
      <c r="A11" s="16"/>
      <c r="AC11" s="26">
        <f>(AC10+AC9+AC8+AC7+AC6+AC5+AC4+AC3+AC2)/2</f>
        <v>36</v>
      </c>
      <c r="AD11" s="3"/>
      <c r="AE11" s="3"/>
      <c r="AF11" s="3"/>
      <c r="AG11" s="27">
        <f>SUM(AG2:AG10)</f>
        <v>403</v>
      </c>
      <c r="AI11" s="27">
        <f>SUM(AI2:AI10)</f>
        <v>403</v>
      </c>
    </row>
    <row r="12" spans="1:45" ht="13.5" thickBot="1"/>
    <row r="13" spans="1:45" s="17" customFormat="1" ht="68.25" thickBot="1">
      <c r="A13" s="18" t="s">
        <v>907</v>
      </c>
      <c r="B13" s="1922" t="str">
        <f>A14</f>
        <v>Sloni</v>
      </c>
      <c r="C13" s="1923"/>
      <c r="D13" s="1924"/>
      <c r="E13" s="1922" t="str">
        <f>A15</f>
        <v>Sršni</v>
      </c>
      <c r="F13" s="1923"/>
      <c r="G13" s="1924"/>
      <c r="H13" s="1922" t="str">
        <f>A16</f>
        <v>Petrovice</v>
      </c>
      <c r="I13" s="1923"/>
      <c r="J13" s="1924"/>
      <c r="K13" s="1922" t="str">
        <f>A17</f>
        <v>Islanders</v>
      </c>
      <c r="L13" s="1923"/>
      <c r="M13" s="1924"/>
      <c r="N13" s="1922" t="str">
        <f>A18</f>
        <v>Bobři</v>
      </c>
      <c r="O13" s="1923"/>
      <c r="P13" s="1924"/>
      <c r="Q13" s="1922" t="str">
        <f>A19</f>
        <v>Cyklo</v>
      </c>
      <c r="R13" s="1923"/>
      <c r="S13" s="1924"/>
      <c r="T13" s="1922" t="str">
        <f>A20</f>
        <v>Udánky</v>
      </c>
      <c r="U13" s="1923"/>
      <c r="V13" s="1924"/>
      <c r="W13" s="1922" t="str">
        <f>A21</f>
        <v>SK Rájec</v>
      </c>
      <c r="X13" s="1923"/>
      <c r="Y13" s="1924"/>
      <c r="Z13" s="1922" t="str">
        <f>A22</f>
        <v>Luková</v>
      </c>
      <c r="AA13" s="1923"/>
      <c r="AB13" s="1924"/>
      <c r="AC13" s="19" t="s">
        <v>23</v>
      </c>
      <c r="AD13" s="19" t="s">
        <v>24</v>
      </c>
      <c r="AE13" s="19" t="s">
        <v>25</v>
      </c>
      <c r="AF13" s="20" t="s">
        <v>26</v>
      </c>
      <c r="AG13" s="1925" t="s">
        <v>27</v>
      </c>
      <c r="AH13" s="1926"/>
      <c r="AI13" s="1927"/>
      <c r="AJ13" s="19" t="s">
        <v>28</v>
      </c>
      <c r="AK13" s="21"/>
      <c r="AL13" s="20" t="s">
        <v>29</v>
      </c>
    </row>
    <row r="14" spans="1:45" s="17" customFormat="1" ht="20.25">
      <c r="A14" s="859" t="s">
        <v>5</v>
      </c>
      <c r="B14" s="606"/>
      <c r="C14" s="607"/>
      <c r="D14" s="608"/>
      <c r="E14" s="609">
        <v>1</v>
      </c>
      <c r="F14" s="420" t="s">
        <v>2</v>
      </c>
      <c r="G14" s="610">
        <v>3</v>
      </c>
      <c r="H14" s="609">
        <v>0</v>
      </c>
      <c r="I14" s="420" t="s">
        <v>2</v>
      </c>
      <c r="J14" s="610">
        <v>5</v>
      </c>
      <c r="K14" s="609">
        <v>5</v>
      </c>
      <c r="L14" s="420" t="s">
        <v>2</v>
      </c>
      <c r="M14" s="610">
        <v>6</v>
      </c>
      <c r="N14" s="609">
        <v>3</v>
      </c>
      <c r="O14" s="420" t="s">
        <v>2</v>
      </c>
      <c r="P14" s="610">
        <v>5</v>
      </c>
      <c r="Q14" s="609">
        <v>0</v>
      </c>
      <c r="R14" s="420" t="s">
        <v>2</v>
      </c>
      <c r="S14" s="610">
        <v>4</v>
      </c>
      <c r="T14" s="609">
        <v>4</v>
      </c>
      <c r="U14" s="420" t="s">
        <v>2</v>
      </c>
      <c r="V14" s="610">
        <v>1</v>
      </c>
      <c r="W14" s="609">
        <v>8</v>
      </c>
      <c r="X14" s="420" t="s">
        <v>2</v>
      </c>
      <c r="Y14" s="610">
        <v>1</v>
      </c>
      <c r="Z14" s="609">
        <v>6</v>
      </c>
      <c r="AA14" s="420" t="s">
        <v>2</v>
      </c>
      <c r="AB14" s="610">
        <v>1</v>
      </c>
      <c r="AC14" s="413">
        <f t="shared" ref="AC14:AC22" si="4">AD14+AE14+AF14</f>
        <v>8</v>
      </c>
      <c r="AD14" s="415">
        <v>3</v>
      </c>
      <c r="AE14" s="415"/>
      <c r="AF14" s="415">
        <v>5</v>
      </c>
      <c r="AG14" s="414">
        <f>B14+E14+H14+K14+N14+Q14+T14+W14+Z14</f>
        <v>27</v>
      </c>
      <c r="AH14" s="412" t="s">
        <v>2</v>
      </c>
      <c r="AI14" s="414">
        <f>D14+G14+J14+M14+P14+S14+V14+Y14+AB14</f>
        <v>26</v>
      </c>
      <c r="AJ14" s="413">
        <f t="shared" ref="AJ14:AJ22" si="5">AD14*2+AE14*1</f>
        <v>6</v>
      </c>
      <c r="AK14" s="22"/>
      <c r="AL14" s="1747" t="s">
        <v>1092</v>
      </c>
      <c r="AP14" s="1705"/>
    </row>
    <row r="15" spans="1:45" s="17" customFormat="1" ht="20.25">
      <c r="A15" s="859" t="s">
        <v>3</v>
      </c>
      <c r="B15" s="611">
        <v>3</v>
      </c>
      <c r="C15" s="418" t="s">
        <v>2</v>
      </c>
      <c r="D15" s="612">
        <v>1</v>
      </c>
      <c r="E15" s="613"/>
      <c r="F15" s="614"/>
      <c r="G15" s="615"/>
      <c r="H15" s="611">
        <v>5</v>
      </c>
      <c r="I15" s="418" t="s">
        <v>2</v>
      </c>
      <c r="J15" s="612">
        <v>4</v>
      </c>
      <c r="K15" s="611">
        <v>4</v>
      </c>
      <c r="L15" s="418" t="s">
        <v>2</v>
      </c>
      <c r="M15" s="612">
        <v>9</v>
      </c>
      <c r="N15" s="611">
        <v>5</v>
      </c>
      <c r="O15" s="418" t="s">
        <v>2</v>
      </c>
      <c r="P15" s="612">
        <v>3</v>
      </c>
      <c r="Q15" s="611">
        <v>4</v>
      </c>
      <c r="R15" s="418" t="s">
        <v>2</v>
      </c>
      <c r="S15" s="612">
        <v>8</v>
      </c>
      <c r="T15" s="611">
        <v>2</v>
      </c>
      <c r="U15" s="418" t="s">
        <v>2</v>
      </c>
      <c r="V15" s="612">
        <v>4</v>
      </c>
      <c r="W15" s="611">
        <v>9</v>
      </c>
      <c r="X15" s="418" t="s">
        <v>2</v>
      </c>
      <c r="Y15" s="612">
        <v>6</v>
      </c>
      <c r="Z15" s="611">
        <v>4</v>
      </c>
      <c r="AA15" s="418" t="s">
        <v>2</v>
      </c>
      <c r="AB15" s="612">
        <v>7</v>
      </c>
      <c r="AC15" s="413">
        <f t="shared" si="4"/>
        <v>8</v>
      </c>
      <c r="AD15" s="416">
        <v>4</v>
      </c>
      <c r="AE15" s="416"/>
      <c r="AF15" s="416">
        <v>4</v>
      </c>
      <c r="AG15" s="414">
        <f t="shared" ref="AG15:AG22" si="6">B15+E15+H15+K15+N15+Q15+T15+W15+Z15</f>
        <v>36</v>
      </c>
      <c r="AH15" s="412" t="s">
        <v>2</v>
      </c>
      <c r="AI15" s="414">
        <f t="shared" ref="AI15:AI22" si="7">D15+G15+J15+M15+P15+S15+V15+Y15+AB15</f>
        <v>42</v>
      </c>
      <c r="AJ15" s="413">
        <f t="shared" si="5"/>
        <v>8</v>
      </c>
      <c r="AK15"/>
      <c r="AL15" s="1719" t="s">
        <v>1145</v>
      </c>
      <c r="AP15" s="1705"/>
    </row>
    <row r="16" spans="1:45" s="17" customFormat="1" ht="20.25">
      <c r="A16" s="859" t="s">
        <v>11</v>
      </c>
      <c r="B16" s="611">
        <v>5</v>
      </c>
      <c r="C16" s="418" t="s">
        <v>2</v>
      </c>
      <c r="D16" s="612">
        <v>0</v>
      </c>
      <c r="E16" s="611">
        <v>4</v>
      </c>
      <c r="F16" s="418" t="s">
        <v>2</v>
      </c>
      <c r="G16" s="612">
        <v>5</v>
      </c>
      <c r="H16" s="613"/>
      <c r="I16" s="614"/>
      <c r="J16" s="615"/>
      <c r="K16" s="611">
        <v>5</v>
      </c>
      <c r="L16" s="418" t="s">
        <v>2</v>
      </c>
      <c r="M16" s="612">
        <v>0</v>
      </c>
      <c r="N16" s="611">
        <v>6</v>
      </c>
      <c r="O16" s="418" t="s">
        <v>2</v>
      </c>
      <c r="P16" s="612">
        <v>7</v>
      </c>
      <c r="Q16" s="611">
        <v>4</v>
      </c>
      <c r="R16" s="418" t="s">
        <v>2</v>
      </c>
      <c r="S16" s="612">
        <v>4</v>
      </c>
      <c r="T16" s="611">
        <v>5</v>
      </c>
      <c r="U16" s="418" t="s">
        <v>2</v>
      </c>
      <c r="V16" s="612">
        <v>5</v>
      </c>
      <c r="W16" s="611">
        <v>3</v>
      </c>
      <c r="X16" s="418" t="s">
        <v>2</v>
      </c>
      <c r="Y16" s="612">
        <v>6</v>
      </c>
      <c r="Z16" s="611">
        <v>4</v>
      </c>
      <c r="AA16" s="418" t="s">
        <v>2</v>
      </c>
      <c r="AB16" s="612">
        <v>5</v>
      </c>
      <c r="AC16" s="413">
        <f t="shared" si="4"/>
        <v>8</v>
      </c>
      <c r="AD16" s="416">
        <v>2</v>
      </c>
      <c r="AE16" s="416">
        <v>2</v>
      </c>
      <c r="AF16" s="416">
        <v>4</v>
      </c>
      <c r="AG16" s="414">
        <f t="shared" si="6"/>
        <v>36</v>
      </c>
      <c r="AH16" s="412" t="s">
        <v>2</v>
      </c>
      <c r="AI16" s="414">
        <f t="shared" si="7"/>
        <v>32</v>
      </c>
      <c r="AJ16" s="413">
        <f t="shared" si="5"/>
        <v>6</v>
      </c>
      <c r="AK16"/>
      <c r="AL16" s="1722" t="s">
        <v>1092</v>
      </c>
      <c r="AQ16" s="1721"/>
    </row>
    <row r="17" spans="1:45" s="17" customFormat="1" ht="20.25">
      <c r="A17" s="859" t="s">
        <v>737</v>
      </c>
      <c r="B17" s="611">
        <v>6</v>
      </c>
      <c r="C17" s="418" t="s">
        <v>2</v>
      </c>
      <c r="D17" s="612">
        <v>5</v>
      </c>
      <c r="E17" s="611">
        <v>9</v>
      </c>
      <c r="F17" s="418" t="s">
        <v>2</v>
      </c>
      <c r="G17" s="612">
        <v>4</v>
      </c>
      <c r="H17" s="611">
        <v>0</v>
      </c>
      <c r="I17" s="418" t="s">
        <v>2</v>
      </c>
      <c r="J17" s="612">
        <v>5</v>
      </c>
      <c r="K17" s="613"/>
      <c r="L17" s="614"/>
      <c r="M17" s="615"/>
      <c r="N17" s="611">
        <v>8</v>
      </c>
      <c r="O17" s="418" t="s">
        <v>2</v>
      </c>
      <c r="P17" s="612">
        <v>4</v>
      </c>
      <c r="Q17" s="611">
        <v>4</v>
      </c>
      <c r="R17" s="418" t="s">
        <v>2</v>
      </c>
      <c r="S17" s="612">
        <v>1</v>
      </c>
      <c r="T17" s="611">
        <v>10</v>
      </c>
      <c r="U17" s="418" t="s">
        <v>2</v>
      </c>
      <c r="V17" s="612">
        <v>7</v>
      </c>
      <c r="W17" s="611">
        <v>7</v>
      </c>
      <c r="X17" s="418" t="s">
        <v>2</v>
      </c>
      <c r="Y17" s="612">
        <v>1</v>
      </c>
      <c r="Z17" s="611">
        <v>9</v>
      </c>
      <c r="AA17" s="418" t="s">
        <v>2</v>
      </c>
      <c r="AB17" s="612">
        <v>4</v>
      </c>
      <c r="AC17" s="413">
        <f t="shared" si="4"/>
        <v>8</v>
      </c>
      <c r="AD17" s="416">
        <v>7</v>
      </c>
      <c r="AE17" s="416"/>
      <c r="AF17" s="416">
        <v>1</v>
      </c>
      <c r="AG17" s="414">
        <f t="shared" si="6"/>
        <v>53</v>
      </c>
      <c r="AH17" s="412" t="s">
        <v>2</v>
      </c>
      <c r="AI17" s="414">
        <f t="shared" si="7"/>
        <v>31</v>
      </c>
      <c r="AJ17" s="413">
        <f t="shared" si="5"/>
        <v>14</v>
      </c>
      <c r="AK17"/>
      <c r="AL17" s="1709" t="s">
        <v>193</v>
      </c>
      <c r="AQ17" s="1721"/>
    </row>
    <row r="18" spans="1:45" s="17" customFormat="1" ht="20.25">
      <c r="A18" s="859" t="s">
        <v>20</v>
      </c>
      <c r="B18" s="611">
        <v>5</v>
      </c>
      <c r="C18" s="418" t="s">
        <v>2</v>
      </c>
      <c r="D18" s="612">
        <v>3</v>
      </c>
      <c r="E18" s="611">
        <v>3</v>
      </c>
      <c r="F18" s="418" t="s">
        <v>2</v>
      </c>
      <c r="G18" s="612">
        <v>5</v>
      </c>
      <c r="H18" s="611">
        <v>7</v>
      </c>
      <c r="I18" s="418" t="s">
        <v>2</v>
      </c>
      <c r="J18" s="612">
        <v>6</v>
      </c>
      <c r="K18" s="611">
        <v>4</v>
      </c>
      <c r="L18" s="418" t="s">
        <v>2</v>
      </c>
      <c r="M18" s="612">
        <v>8</v>
      </c>
      <c r="N18" s="613"/>
      <c r="O18" s="614"/>
      <c r="P18" s="615"/>
      <c r="Q18" s="611">
        <v>6</v>
      </c>
      <c r="R18" s="418" t="s">
        <v>2</v>
      </c>
      <c r="S18" s="612">
        <v>3</v>
      </c>
      <c r="T18" s="611">
        <v>2</v>
      </c>
      <c r="U18" s="418" t="s">
        <v>2</v>
      </c>
      <c r="V18" s="612">
        <v>5</v>
      </c>
      <c r="W18" s="611">
        <v>4</v>
      </c>
      <c r="X18" s="418" t="s">
        <v>2</v>
      </c>
      <c r="Y18" s="612">
        <v>2</v>
      </c>
      <c r="Z18" s="611">
        <v>12</v>
      </c>
      <c r="AA18" s="418" t="s">
        <v>2</v>
      </c>
      <c r="AB18" s="612">
        <v>5</v>
      </c>
      <c r="AC18" s="413">
        <f t="shared" si="4"/>
        <v>8</v>
      </c>
      <c r="AD18" s="416">
        <v>5</v>
      </c>
      <c r="AE18" s="416"/>
      <c r="AF18" s="416">
        <v>3</v>
      </c>
      <c r="AG18" s="414">
        <f t="shared" si="6"/>
        <v>43</v>
      </c>
      <c r="AH18" s="412" t="s">
        <v>2</v>
      </c>
      <c r="AI18" s="414">
        <f t="shared" si="7"/>
        <v>37</v>
      </c>
      <c r="AJ18" s="413">
        <f t="shared" si="5"/>
        <v>10</v>
      </c>
      <c r="AK18"/>
      <c r="AL18" s="1709" t="s">
        <v>193</v>
      </c>
      <c r="AQ18" s="1721"/>
    </row>
    <row r="19" spans="1:45" s="17" customFormat="1" ht="20.25">
      <c r="A19" s="859" t="s">
        <v>10</v>
      </c>
      <c r="B19" s="611">
        <v>4</v>
      </c>
      <c r="C19" s="418" t="s">
        <v>2</v>
      </c>
      <c r="D19" s="612">
        <v>0</v>
      </c>
      <c r="E19" s="611">
        <v>8</v>
      </c>
      <c r="F19" s="418" t="s">
        <v>2</v>
      </c>
      <c r="G19" s="612">
        <v>4</v>
      </c>
      <c r="H19" s="611">
        <v>4</v>
      </c>
      <c r="I19" s="418" t="s">
        <v>2</v>
      </c>
      <c r="J19" s="612">
        <v>4</v>
      </c>
      <c r="K19" s="611">
        <v>1</v>
      </c>
      <c r="L19" s="418" t="s">
        <v>2</v>
      </c>
      <c r="M19" s="612">
        <v>4</v>
      </c>
      <c r="N19" s="611">
        <v>3</v>
      </c>
      <c r="O19" s="418" t="s">
        <v>2</v>
      </c>
      <c r="P19" s="612">
        <v>6</v>
      </c>
      <c r="Q19" s="613"/>
      <c r="R19" s="614"/>
      <c r="S19" s="615"/>
      <c r="T19" s="611">
        <v>2</v>
      </c>
      <c r="U19" s="418" t="s">
        <v>2</v>
      </c>
      <c r="V19" s="612">
        <v>6</v>
      </c>
      <c r="W19" s="616">
        <v>5</v>
      </c>
      <c r="X19" s="418" t="s">
        <v>2</v>
      </c>
      <c r="Y19" s="419">
        <v>3</v>
      </c>
      <c r="Z19" s="616">
        <v>5</v>
      </c>
      <c r="AA19" s="418" t="s">
        <v>2</v>
      </c>
      <c r="AB19" s="419">
        <v>6</v>
      </c>
      <c r="AC19" s="413">
        <f t="shared" si="4"/>
        <v>8</v>
      </c>
      <c r="AD19" s="416">
        <v>3</v>
      </c>
      <c r="AE19" s="416">
        <v>1</v>
      </c>
      <c r="AF19" s="416">
        <v>4</v>
      </c>
      <c r="AG19" s="414">
        <f t="shared" si="6"/>
        <v>32</v>
      </c>
      <c r="AH19" s="412" t="s">
        <v>2</v>
      </c>
      <c r="AI19" s="414">
        <f t="shared" si="7"/>
        <v>33</v>
      </c>
      <c r="AJ19" s="413">
        <f t="shared" si="5"/>
        <v>7</v>
      </c>
      <c r="AK19"/>
      <c r="AL19" s="1722" t="s">
        <v>1092</v>
      </c>
      <c r="AR19" s="1706"/>
    </row>
    <row r="20" spans="1:45" s="17" customFormat="1" ht="20.25">
      <c r="A20" s="859" t="s">
        <v>6</v>
      </c>
      <c r="B20" s="611">
        <v>1</v>
      </c>
      <c r="C20" s="418" t="s">
        <v>2</v>
      </c>
      <c r="D20" s="612">
        <v>4</v>
      </c>
      <c r="E20" s="611">
        <v>4</v>
      </c>
      <c r="F20" s="418" t="s">
        <v>2</v>
      </c>
      <c r="G20" s="612">
        <v>2</v>
      </c>
      <c r="H20" s="611">
        <v>5</v>
      </c>
      <c r="I20" s="418" t="s">
        <v>2</v>
      </c>
      <c r="J20" s="612">
        <v>5</v>
      </c>
      <c r="K20" s="611">
        <v>7</v>
      </c>
      <c r="L20" s="418" t="s">
        <v>2</v>
      </c>
      <c r="M20" s="612">
        <v>10</v>
      </c>
      <c r="N20" s="611">
        <v>5</v>
      </c>
      <c r="O20" s="418" t="s">
        <v>2</v>
      </c>
      <c r="P20" s="612">
        <v>2</v>
      </c>
      <c r="Q20" s="611">
        <v>6</v>
      </c>
      <c r="R20" s="418" t="s">
        <v>2</v>
      </c>
      <c r="S20" s="612">
        <v>2</v>
      </c>
      <c r="T20" s="613"/>
      <c r="U20" s="614"/>
      <c r="V20" s="615"/>
      <c r="W20" s="616">
        <v>7</v>
      </c>
      <c r="X20" s="418" t="s">
        <v>2</v>
      </c>
      <c r="Y20" s="419">
        <v>3</v>
      </c>
      <c r="Z20" s="616">
        <v>2</v>
      </c>
      <c r="AA20" s="418" t="s">
        <v>2</v>
      </c>
      <c r="AB20" s="419">
        <v>3</v>
      </c>
      <c r="AC20" s="413">
        <f t="shared" si="4"/>
        <v>8</v>
      </c>
      <c r="AD20" s="416">
        <v>4</v>
      </c>
      <c r="AE20" s="416">
        <v>1</v>
      </c>
      <c r="AF20" s="416">
        <v>3</v>
      </c>
      <c r="AG20" s="414">
        <f t="shared" si="6"/>
        <v>37</v>
      </c>
      <c r="AH20" s="412" t="s">
        <v>2</v>
      </c>
      <c r="AI20" s="414">
        <f t="shared" si="7"/>
        <v>31</v>
      </c>
      <c r="AJ20" s="413">
        <f t="shared" si="5"/>
        <v>9</v>
      </c>
      <c r="AK20"/>
      <c r="AL20" s="1719" t="s">
        <v>1145</v>
      </c>
      <c r="AR20" s="1706"/>
    </row>
    <row r="21" spans="1:45" s="17" customFormat="1" ht="20.25">
      <c r="A21" s="859" t="s">
        <v>740</v>
      </c>
      <c r="B21" s="611">
        <v>1</v>
      </c>
      <c r="C21" s="418" t="s">
        <v>2</v>
      </c>
      <c r="D21" s="612">
        <v>8</v>
      </c>
      <c r="E21" s="611">
        <v>6</v>
      </c>
      <c r="F21" s="418" t="s">
        <v>2</v>
      </c>
      <c r="G21" s="612">
        <v>9</v>
      </c>
      <c r="H21" s="611">
        <v>6</v>
      </c>
      <c r="I21" s="418" t="s">
        <v>2</v>
      </c>
      <c r="J21" s="612">
        <v>3</v>
      </c>
      <c r="K21" s="611">
        <v>1</v>
      </c>
      <c r="L21" s="418" t="s">
        <v>2</v>
      </c>
      <c r="M21" s="612">
        <v>7</v>
      </c>
      <c r="N21" s="611">
        <v>2</v>
      </c>
      <c r="O21" s="418" t="s">
        <v>2</v>
      </c>
      <c r="P21" s="612">
        <v>4</v>
      </c>
      <c r="Q21" s="611">
        <v>3</v>
      </c>
      <c r="R21" s="418" t="s">
        <v>2</v>
      </c>
      <c r="S21" s="612">
        <v>5</v>
      </c>
      <c r="T21" s="611">
        <v>3</v>
      </c>
      <c r="U21" s="418" t="s">
        <v>2</v>
      </c>
      <c r="V21" s="612">
        <v>7</v>
      </c>
      <c r="W21" s="935"/>
      <c r="X21" s="936"/>
      <c r="Y21" s="937"/>
      <c r="Z21" s="616">
        <v>1</v>
      </c>
      <c r="AA21" s="418" t="s">
        <v>2</v>
      </c>
      <c r="AB21" s="419">
        <v>9</v>
      </c>
      <c r="AC21" s="413">
        <f t="shared" si="4"/>
        <v>8</v>
      </c>
      <c r="AD21" s="416">
        <v>1</v>
      </c>
      <c r="AE21" s="416"/>
      <c r="AF21" s="416">
        <v>7</v>
      </c>
      <c r="AG21" s="414">
        <f t="shared" si="6"/>
        <v>23</v>
      </c>
      <c r="AH21" s="412" t="s">
        <v>2</v>
      </c>
      <c r="AI21" s="414">
        <f t="shared" si="7"/>
        <v>52</v>
      </c>
      <c r="AJ21" s="413">
        <f t="shared" si="5"/>
        <v>2</v>
      </c>
      <c r="AK21"/>
      <c r="AL21" s="1750" t="s">
        <v>1146</v>
      </c>
      <c r="AR21" s="1706"/>
    </row>
    <row r="22" spans="1:45" s="17" customFormat="1" ht="21" thickBot="1">
      <c r="A22" s="859" t="s">
        <v>8</v>
      </c>
      <c r="B22" s="417">
        <v>1</v>
      </c>
      <c r="C22" s="938" t="s">
        <v>2</v>
      </c>
      <c r="D22" s="939">
        <v>6</v>
      </c>
      <c r="E22" s="417">
        <v>7</v>
      </c>
      <c r="F22" s="938" t="s">
        <v>2</v>
      </c>
      <c r="G22" s="939">
        <v>4</v>
      </c>
      <c r="H22" s="417">
        <v>5</v>
      </c>
      <c r="I22" s="938" t="s">
        <v>2</v>
      </c>
      <c r="J22" s="939">
        <v>4</v>
      </c>
      <c r="K22" s="417">
        <v>4</v>
      </c>
      <c r="L22" s="938" t="s">
        <v>2</v>
      </c>
      <c r="M22" s="939">
        <v>9</v>
      </c>
      <c r="N22" s="417">
        <v>5</v>
      </c>
      <c r="O22" s="938" t="s">
        <v>2</v>
      </c>
      <c r="P22" s="939">
        <v>12</v>
      </c>
      <c r="Q22" s="417">
        <v>6</v>
      </c>
      <c r="R22" s="938" t="s">
        <v>2</v>
      </c>
      <c r="S22" s="939">
        <v>5</v>
      </c>
      <c r="T22" s="417">
        <v>3</v>
      </c>
      <c r="U22" s="938" t="s">
        <v>2</v>
      </c>
      <c r="V22" s="939">
        <v>2</v>
      </c>
      <c r="W22" s="417">
        <v>9</v>
      </c>
      <c r="X22" s="938" t="s">
        <v>2</v>
      </c>
      <c r="Y22" s="939">
        <v>1</v>
      </c>
      <c r="Z22" s="421"/>
      <c r="AA22" s="940"/>
      <c r="AB22" s="941"/>
      <c r="AC22" s="413">
        <f t="shared" si="4"/>
        <v>8</v>
      </c>
      <c r="AD22" s="416">
        <v>5</v>
      </c>
      <c r="AE22" s="416"/>
      <c r="AF22" s="416">
        <v>3</v>
      </c>
      <c r="AG22" s="414">
        <f t="shared" si="6"/>
        <v>40</v>
      </c>
      <c r="AH22" s="412" t="s">
        <v>2</v>
      </c>
      <c r="AI22" s="414">
        <f t="shared" si="7"/>
        <v>43</v>
      </c>
      <c r="AJ22" s="413">
        <f t="shared" si="5"/>
        <v>10</v>
      </c>
      <c r="AK22"/>
      <c r="AL22" s="1719" t="s">
        <v>1145</v>
      </c>
      <c r="AS22" s="1707"/>
    </row>
    <row r="23" spans="1:45" s="17" customFormat="1" ht="14.25">
      <c r="A23" s="16"/>
      <c r="AC23" s="26">
        <f>(AC22+AC21+AC20+AC19+AC18+AC17+AC16+AC15+AC14)/2</f>
        <v>36</v>
      </c>
      <c r="AD23" s="3"/>
      <c r="AE23" s="3"/>
      <c r="AF23" s="3"/>
      <c r="AG23" s="27">
        <f>SUM(AG14:AG22)</f>
        <v>327</v>
      </c>
      <c r="AI23" s="27">
        <f>SUM(AI14:AI22)</f>
        <v>327</v>
      </c>
    </row>
    <row r="25" spans="1:45" ht="13.5" thickBot="1"/>
    <row r="26" spans="1:45" ht="68.25" thickBot="1">
      <c r="H26" s="1933" t="s">
        <v>1080</v>
      </c>
      <c r="I26" s="1934"/>
      <c r="J26" s="1934"/>
      <c r="K26" s="1934"/>
      <c r="L26" s="1934"/>
      <c r="M26" s="1935"/>
      <c r="N26" s="1931" t="str">
        <f>H27</f>
        <v>OMB</v>
      </c>
      <c r="O26" s="1932"/>
      <c r="P26" s="1932"/>
      <c r="Q26" s="1932" t="str">
        <f>H29</f>
        <v>H.Třešňovec</v>
      </c>
      <c r="R26" s="1932"/>
      <c r="S26" s="1932"/>
      <c r="T26" s="1932" t="str">
        <f>H31</f>
        <v>LDM</v>
      </c>
      <c r="U26" s="1932"/>
      <c r="V26" s="1932"/>
      <c r="W26" s="1932" t="str">
        <f>H33</f>
        <v>Jedlí</v>
      </c>
      <c r="X26" s="1932"/>
      <c r="Y26" s="1932"/>
      <c r="Z26" s="1932" t="str">
        <f>H35</f>
        <v>Lukavice</v>
      </c>
      <c r="AA26" s="1932"/>
      <c r="AB26" s="1932"/>
      <c r="AC26" s="931" t="s">
        <v>23</v>
      </c>
      <c r="AD26" s="931" t="s">
        <v>24</v>
      </c>
      <c r="AE26" s="931" t="s">
        <v>25</v>
      </c>
      <c r="AF26" s="932" t="s">
        <v>26</v>
      </c>
      <c r="AG26" s="1928" t="s">
        <v>27</v>
      </c>
      <c r="AH26" s="1928"/>
      <c r="AI26" s="1928"/>
      <c r="AJ26" s="931" t="s">
        <v>28</v>
      </c>
      <c r="AK26" s="933"/>
      <c r="AL26" s="20" t="s">
        <v>29</v>
      </c>
      <c r="AM26" s="17"/>
    </row>
    <row r="27" spans="1:45" ht="16.5" customHeight="1">
      <c r="H27" s="1936" t="s">
        <v>21</v>
      </c>
      <c r="I27" s="1937"/>
      <c r="J27" s="1937"/>
      <c r="K27" s="1937"/>
      <c r="L27" s="1937"/>
      <c r="M27" s="1938"/>
      <c r="N27" s="1527"/>
      <c r="O27" s="1527"/>
      <c r="P27" s="1527"/>
      <c r="Q27" s="1528">
        <v>1</v>
      </c>
      <c r="R27" s="1529" t="s">
        <v>2</v>
      </c>
      <c r="S27" s="1530">
        <v>2</v>
      </c>
      <c r="T27" s="1528">
        <v>4</v>
      </c>
      <c r="U27" s="1529" t="s">
        <v>2</v>
      </c>
      <c r="V27" s="1530">
        <v>4</v>
      </c>
      <c r="W27" s="1528">
        <v>1</v>
      </c>
      <c r="X27" s="1529" t="s">
        <v>2</v>
      </c>
      <c r="Y27" s="1530">
        <v>6</v>
      </c>
      <c r="Z27" s="1528">
        <v>2</v>
      </c>
      <c r="AA27" s="1529" t="s">
        <v>2</v>
      </c>
      <c r="AB27" s="1529">
        <v>7</v>
      </c>
      <c r="AC27" s="1531"/>
      <c r="AD27" s="1532"/>
      <c r="AE27" s="1532"/>
      <c r="AF27" s="1532"/>
      <c r="AG27" s="1532"/>
      <c r="AH27" s="1533"/>
      <c r="AI27" s="1532"/>
      <c r="AJ27" s="1534"/>
      <c r="AK27" s="22"/>
      <c r="AL27" s="22"/>
      <c r="AM27" s="17"/>
    </row>
    <row r="28" spans="1:45" ht="18.75" customHeight="1" thickBot="1">
      <c r="H28" s="1939"/>
      <c r="I28" s="1940"/>
      <c r="J28" s="1940"/>
      <c r="K28" s="1940"/>
      <c r="L28" s="1940"/>
      <c r="M28" s="1941"/>
      <c r="N28" s="1535"/>
      <c r="O28" s="1535"/>
      <c r="P28" s="1535"/>
      <c r="Q28" s="1536">
        <v>0</v>
      </c>
      <c r="R28" s="1537" t="s">
        <v>2</v>
      </c>
      <c r="S28" s="1538">
        <v>4</v>
      </c>
      <c r="T28" s="1536">
        <v>4</v>
      </c>
      <c r="U28" s="1537" t="s">
        <v>2</v>
      </c>
      <c r="V28" s="1538">
        <v>6</v>
      </c>
      <c r="W28" s="1536">
        <v>1</v>
      </c>
      <c r="X28" s="1537" t="s">
        <v>2</v>
      </c>
      <c r="Y28" s="1538">
        <v>5</v>
      </c>
      <c r="Z28" s="1536">
        <v>1</v>
      </c>
      <c r="AA28" s="1537" t="s">
        <v>2</v>
      </c>
      <c r="AB28" s="1537">
        <v>4</v>
      </c>
      <c r="AC28" s="1539">
        <f t="shared" ref="AC28" si="8">AD28+AE28+AF28</f>
        <v>8</v>
      </c>
      <c r="AD28" s="1540"/>
      <c r="AE28" s="1540">
        <v>1</v>
      </c>
      <c r="AF28" s="1540">
        <v>7</v>
      </c>
      <c r="AG28" s="942">
        <f>N27+Q27+T27+W27+Z27+Z28+W28+T28+Q28+N28</f>
        <v>14</v>
      </c>
      <c r="AH28" s="943" t="s">
        <v>2</v>
      </c>
      <c r="AI28" s="942">
        <f>P27+S27+V27+Y27+Y28+V28+S28+P28+AB27+AB28</f>
        <v>38</v>
      </c>
      <c r="AJ28" s="1541">
        <f>AD28*2+AE28*1</f>
        <v>1</v>
      </c>
      <c r="AK28" s="22"/>
      <c r="AL28" s="1750" t="s">
        <v>1146</v>
      </c>
      <c r="AM28" s="17"/>
      <c r="AQ28" s="959"/>
    </row>
    <row r="29" spans="1:45" ht="18" customHeight="1">
      <c r="H29" s="1560" t="s">
        <v>913</v>
      </c>
      <c r="I29" s="1561"/>
      <c r="J29" s="1561"/>
      <c r="K29" s="1561"/>
      <c r="L29" s="1561"/>
      <c r="M29" s="1562"/>
      <c r="N29" s="1542">
        <v>2</v>
      </c>
      <c r="O29" s="1542" t="s">
        <v>2</v>
      </c>
      <c r="P29" s="1543">
        <v>1</v>
      </c>
      <c r="Q29" s="1544"/>
      <c r="R29" s="614"/>
      <c r="S29" s="1545"/>
      <c r="T29" s="1528">
        <v>6</v>
      </c>
      <c r="U29" s="1529" t="s">
        <v>2</v>
      </c>
      <c r="V29" s="1530">
        <v>3</v>
      </c>
      <c r="W29" s="1528">
        <v>3</v>
      </c>
      <c r="X29" s="1529" t="s">
        <v>2</v>
      </c>
      <c r="Y29" s="1530">
        <v>6</v>
      </c>
      <c r="Z29" s="1528">
        <v>3</v>
      </c>
      <c r="AA29" s="1529" t="s">
        <v>2</v>
      </c>
      <c r="AB29" s="1529">
        <v>1</v>
      </c>
      <c r="AC29" s="1531"/>
      <c r="AD29" s="1546"/>
      <c r="AE29" s="1546"/>
      <c r="AF29" s="1546"/>
      <c r="AG29" s="1532"/>
      <c r="AH29" s="1533"/>
      <c r="AI29" s="1532"/>
      <c r="AJ29" s="1534"/>
      <c r="AL29" s="24"/>
      <c r="AM29" s="17"/>
    </row>
    <row r="30" spans="1:45" ht="18.75" customHeight="1" thickBot="1">
      <c r="H30" s="1939"/>
      <c r="I30" s="1940"/>
      <c r="J30" s="1940"/>
      <c r="K30" s="1940"/>
      <c r="L30" s="1940"/>
      <c r="M30" s="1941"/>
      <c r="N30" s="418">
        <v>4</v>
      </c>
      <c r="O30" s="418" t="s">
        <v>2</v>
      </c>
      <c r="P30" s="1547">
        <v>0</v>
      </c>
      <c r="Q30" s="1548"/>
      <c r="R30" s="1535"/>
      <c r="S30" s="1549"/>
      <c r="T30" s="1536">
        <v>7</v>
      </c>
      <c r="U30" s="1537" t="s">
        <v>2</v>
      </c>
      <c r="V30" s="1538">
        <v>5</v>
      </c>
      <c r="W30" s="1536">
        <v>9</v>
      </c>
      <c r="X30" s="1537" t="s">
        <v>2</v>
      </c>
      <c r="Y30" s="1538">
        <v>6</v>
      </c>
      <c r="Z30" s="1536">
        <v>6</v>
      </c>
      <c r="AA30" s="1537" t="s">
        <v>2</v>
      </c>
      <c r="AB30" s="1537">
        <v>5</v>
      </c>
      <c r="AC30" s="1539">
        <f>AD30+AE30+AF30</f>
        <v>8</v>
      </c>
      <c r="AD30" s="1550">
        <v>7</v>
      </c>
      <c r="AE30" s="1550"/>
      <c r="AF30" s="1550">
        <v>1</v>
      </c>
      <c r="AG30" s="942">
        <f>N29+Q29+T29+W29+Z29+Z30+W30+T30+Q30+N30</f>
        <v>40</v>
      </c>
      <c r="AH30" s="943" t="s">
        <v>2</v>
      </c>
      <c r="AI30" s="942">
        <f t="shared" ref="AI30:AI36" si="9">P29+S29+V29+Y29+Y30+V30+S30+P30+AB29+AB30</f>
        <v>27</v>
      </c>
      <c r="AJ30" s="1541">
        <f>AD30*2+AE30*1</f>
        <v>14</v>
      </c>
      <c r="AL30" s="1719" t="s">
        <v>1145</v>
      </c>
      <c r="AR30" s="642"/>
    </row>
    <row r="31" spans="1:45" ht="18" customHeight="1">
      <c r="H31" s="1936" t="s">
        <v>15</v>
      </c>
      <c r="I31" s="1937"/>
      <c r="J31" s="1937"/>
      <c r="K31" s="1937"/>
      <c r="L31" s="1937"/>
      <c r="M31" s="1938"/>
      <c r="N31" s="1529">
        <v>4</v>
      </c>
      <c r="O31" s="1529" t="s">
        <v>2</v>
      </c>
      <c r="P31" s="1530">
        <v>4</v>
      </c>
      <c r="Q31" s="1528">
        <v>3</v>
      </c>
      <c r="R31" s="1529" t="s">
        <v>2</v>
      </c>
      <c r="S31" s="1530">
        <v>6</v>
      </c>
      <c r="T31" s="1551"/>
      <c r="U31" s="1527"/>
      <c r="V31" s="1552"/>
      <c r="W31" s="1528">
        <v>2</v>
      </c>
      <c r="X31" s="1529" t="s">
        <v>2</v>
      </c>
      <c r="Y31" s="1530">
        <v>1</v>
      </c>
      <c r="Z31" s="1528">
        <v>6</v>
      </c>
      <c r="AA31" s="1529" t="s">
        <v>2</v>
      </c>
      <c r="AB31" s="1529">
        <v>3</v>
      </c>
      <c r="AC31" s="1531"/>
      <c r="AD31" s="1546"/>
      <c r="AE31" s="1546"/>
      <c r="AF31" s="1546"/>
      <c r="AG31" s="1532"/>
      <c r="AH31" s="1533"/>
      <c r="AI31" s="1532"/>
      <c r="AJ31" s="1534"/>
      <c r="AL31" s="24"/>
    </row>
    <row r="32" spans="1:45" ht="18.75" customHeight="1" thickBot="1">
      <c r="H32" s="1939"/>
      <c r="I32" s="1940"/>
      <c r="J32" s="1940"/>
      <c r="K32" s="1940"/>
      <c r="L32" s="1940"/>
      <c r="M32" s="1941"/>
      <c r="N32" s="1537">
        <v>6</v>
      </c>
      <c r="O32" s="1537" t="s">
        <v>2</v>
      </c>
      <c r="P32" s="1538">
        <v>4</v>
      </c>
      <c r="Q32" s="1536">
        <v>5</v>
      </c>
      <c r="R32" s="1537" t="s">
        <v>2</v>
      </c>
      <c r="S32" s="1538">
        <v>7</v>
      </c>
      <c r="T32" s="1548"/>
      <c r="U32" s="1535"/>
      <c r="V32" s="1549"/>
      <c r="W32" s="1536">
        <v>3</v>
      </c>
      <c r="X32" s="1537" t="s">
        <v>2</v>
      </c>
      <c r="Y32" s="1538">
        <v>3</v>
      </c>
      <c r="Z32" s="1536">
        <v>4</v>
      </c>
      <c r="AA32" s="1537" t="s">
        <v>2</v>
      </c>
      <c r="AB32" s="1537">
        <v>2</v>
      </c>
      <c r="AC32" s="1539">
        <f>AD32+AE32+AF32</f>
        <v>8</v>
      </c>
      <c r="AD32" s="1550">
        <v>4</v>
      </c>
      <c r="AE32" s="1550">
        <v>2</v>
      </c>
      <c r="AF32" s="1550">
        <v>2</v>
      </c>
      <c r="AG32" s="942">
        <f t="shared" ref="AG32:AG36" si="10">N31+Q31+T31+W31+Z31+Z32+W32+T32+Q32+N32</f>
        <v>33</v>
      </c>
      <c r="AH32" s="943"/>
      <c r="AI32" s="942">
        <f t="shared" si="9"/>
        <v>30</v>
      </c>
      <c r="AJ32" s="1541">
        <f>AD32*2+AE32*1</f>
        <v>10</v>
      </c>
      <c r="AL32" s="1722" t="s">
        <v>1092</v>
      </c>
      <c r="AR32" s="642"/>
    </row>
    <row r="33" spans="1:45" ht="18" customHeight="1">
      <c r="H33" s="1936" t="s">
        <v>13</v>
      </c>
      <c r="I33" s="1937"/>
      <c r="J33" s="1937"/>
      <c r="K33" s="1937"/>
      <c r="L33" s="1937"/>
      <c r="M33" s="1938"/>
      <c r="N33" s="1529">
        <v>6</v>
      </c>
      <c r="O33" s="1529" t="s">
        <v>2</v>
      </c>
      <c r="P33" s="1530">
        <v>1</v>
      </c>
      <c r="Q33" s="1528">
        <v>6</v>
      </c>
      <c r="R33" s="1529" t="s">
        <v>2</v>
      </c>
      <c r="S33" s="1530">
        <v>3</v>
      </c>
      <c r="T33" s="1553">
        <v>1</v>
      </c>
      <c r="U33" s="1542" t="s">
        <v>2</v>
      </c>
      <c r="V33" s="1543">
        <v>2</v>
      </c>
      <c r="W33" s="1551"/>
      <c r="X33" s="1527"/>
      <c r="Y33" s="1552"/>
      <c r="Z33" s="1542">
        <v>3</v>
      </c>
      <c r="AA33" s="418" t="s">
        <v>2</v>
      </c>
      <c r="AB33" s="1542">
        <v>7</v>
      </c>
      <c r="AC33" s="1531"/>
      <c r="AD33" s="1546"/>
      <c r="AE33" s="1546"/>
      <c r="AF33" s="1546"/>
      <c r="AG33" s="1532"/>
      <c r="AH33" s="1533"/>
      <c r="AI33" s="1532"/>
      <c r="AJ33" s="1534"/>
      <c r="AL33" s="24"/>
    </row>
    <row r="34" spans="1:45" ht="18.75" customHeight="1" thickBot="1">
      <c r="H34" s="1939"/>
      <c r="I34" s="1940"/>
      <c r="J34" s="1940"/>
      <c r="K34" s="1940"/>
      <c r="L34" s="1940"/>
      <c r="M34" s="1941"/>
      <c r="N34" s="1537">
        <v>5</v>
      </c>
      <c r="O34" s="1537" t="s">
        <v>2</v>
      </c>
      <c r="P34" s="1538">
        <v>1</v>
      </c>
      <c r="Q34" s="1536">
        <v>6</v>
      </c>
      <c r="R34" s="1537" t="s">
        <v>2</v>
      </c>
      <c r="S34" s="1538">
        <v>9</v>
      </c>
      <c r="T34" s="1554">
        <v>3</v>
      </c>
      <c r="U34" s="418" t="s">
        <v>2</v>
      </c>
      <c r="V34" s="1547">
        <v>3</v>
      </c>
      <c r="W34" s="1548"/>
      <c r="X34" s="1535"/>
      <c r="Y34" s="1549"/>
      <c r="Z34" s="418">
        <v>6</v>
      </c>
      <c r="AA34" s="418" t="s">
        <v>2</v>
      </c>
      <c r="AB34" s="418">
        <v>6</v>
      </c>
      <c r="AC34" s="1539">
        <f>AD34+AE34+AF34</f>
        <v>8</v>
      </c>
      <c r="AD34" s="1550">
        <v>3</v>
      </c>
      <c r="AE34" s="1550">
        <v>2</v>
      </c>
      <c r="AF34" s="1550">
        <v>3</v>
      </c>
      <c r="AG34" s="942">
        <f t="shared" si="10"/>
        <v>36</v>
      </c>
      <c r="AH34" s="943"/>
      <c r="AI34" s="942">
        <f t="shared" si="9"/>
        <v>32</v>
      </c>
      <c r="AJ34" s="1541">
        <f>AD34*2+AE34*1</f>
        <v>8</v>
      </c>
      <c r="AL34" s="1722" t="s">
        <v>1092</v>
      </c>
      <c r="AS34" s="1707"/>
    </row>
    <row r="35" spans="1:45" ht="18" customHeight="1">
      <c r="H35" s="1936" t="s">
        <v>782</v>
      </c>
      <c r="I35" s="1937"/>
      <c r="J35" s="1937"/>
      <c r="K35" s="1937"/>
      <c r="L35" s="1937"/>
      <c r="M35" s="1938"/>
      <c r="N35" s="1529">
        <v>7</v>
      </c>
      <c r="O35" s="1529" t="s">
        <v>2</v>
      </c>
      <c r="P35" s="1530">
        <v>2</v>
      </c>
      <c r="Q35" s="1528">
        <v>1</v>
      </c>
      <c r="R35" s="1529" t="s">
        <v>2</v>
      </c>
      <c r="S35" s="1530">
        <v>3</v>
      </c>
      <c r="T35" s="1528">
        <v>3</v>
      </c>
      <c r="U35" s="1529" t="s">
        <v>2</v>
      </c>
      <c r="V35" s="1530">
        <v>6</v>
      </c>
      <c r="W35" s="1528">
        <v>7</v>
      </c>
      <c r="X35" s="1529" t="s">
        <v>2</v>
      </c>
      <c r="Y35" s="1530">
        <v>3</v>
      </c>
      <c r="Z35" s="1551"/>
      <c r="AA35" s="1527"/>
      <c r="AB35" s="1527"/>
      <c r="AC35" s="1555"/>
      <c r="AD35" s="1556"/>
      <c r="AE35" s="1556"/>
      <c r="AF35" s="1556"/>
      <c r="AG35" s="1557"/>
      <c r="AH35" s="1558"/>
      <c r="AI35" s="1557"/>
      <c r="AJ35" s="1559"/>
      <c r="AL35" s="24"/>
    </row>
    <row r="36" spans="1:45" ht="18.75" customHeight="1" thickBot="1">
      <c r="H36" s="1939"/>
      <c r="I36" s="1940"/>
      <c r="J36" s="1940"/>
      <c r="K36" s="1940"/>
      <c r="L36" s="1940"/>
      <c r="M36" s="1941"/>
      <c r="N36" s="1537">
        <v>4</v>
      </c>
      <c r="O36" s="1537" t="s">
        <v>2</v>
      </c>
      <c r="P36" s="1538">
        <v>1</v>
      </c>
      <c r="Q36" s="1536">
        <v>5</v>
      </c>
      <c r="R36" s="1537" t="s">
        <v>2</v>
      </c>
      <c r="S36" s="1538">
        <v>6</v>
      </c>
      <c r="T36" s="1536">
        <v>2</v>
      </c>
      <c r="U36" s="1537" t="s">
        <v>2</v>
      </c>
      <c r="V36" s="1538">
        <v>4</v>
      </c>
      <c r="W36" s="1536">
        <v>6</v>
      </c>
      <c r="X36" s="1537" t="s">
        <v>2</v>
      </c>
      <c r="Y36" s="1538">
        <v>6</v>
      </c>
      <c r="Z36" s="1548"/>
      <c r="AA36" s="1535"/>
      <c r="AB36" s="1535"/>
      <c r="AC36" s="1539">
        <f>AD36+AE36+AF36</f>
        <v>8</v>
      </c>
      <c r="AD36" s="1550">
        <v>3</v>
      </c>
      <c r="AE36" s="1550">
        <v>1</v>
      </c>
      <c r="AF36" s="1550">
        <v>4</v>
      </c>
      <c r="AG36" s="942">
        <f t="shared" si="10"/>
        <v>35</v>
      </c>
      <c r="AH36" s="943" t="s">
        <v>2</v>
      </c>
      <c r="AI36" s="942">
        <f t="shared" si="9"/>
        <v>31</v>
      </c>
      <c r="AJ36" s="1541">
        <f>AD36*2+AE36*1</f>
        <v>7</v>
      </c>
      <c r="AL36" s="1750" t="s">
        <v>1146</v>
      </c>
      <c r="AS36" s="1707"/>
    </row>
    <row r="37" spans="1:45" ht="14.25">
      <c r="A37" s="16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26">
        <f>SUM(AC27:AC36)/2</f>
        <v>20</v>
      </c>
      <c r="R37" s="3"/>
      <c r="S37" s="3"/>
      <c r="T37" s="3"/>
      <c r="U37" s="27">
        <f>SUM(AG27:AG36)</f>
        <v>158</v>
      </c>
      <c r="V37" s="17"/>
      <c r="W37" s="27">
        <f>SUM(AI27:AI36)</f>
        <v>158</v>
      </c>
      <c r="X37" s="17"/>
      <c r="Y37" s="17"/>
      <c r="Z37" s="17"/>
      <c r="AA37" s="17"/>
      <c r="AC37" s="869">
        <f>SUM(AC27:AC36)/2</f>
        <v>20</v>
      </c>
      <c r="AG37" s="900">
        <f>SUM(AG27:AG36)</f>
        <v>158</v>
      </c>
      <c r="AI37" s="900">
        <f>SUM(AI27:AI36)</f>
        <v>158</v>
      </c>
    </row>
    <row r="38" spans="1:45" ht="15" thickBot="1">
      <c r="A38" s="16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3"/>
      <c r="S38" s="3"/>
      <c r="T38" s="3"/>
      <c r="U38" s="17"/>
      <c r="V38" s="17"/>
      <c r="W38" s="17"/>
      <c r="X38" s="17"/>
      <c r="Y38" s="17"/>
      <c r="Z38" s="17"/>
      <c r="AA38" s="17"/>
    </row>
    <row r="39" spans="1:45" ht="68.25" thickBot="1">
      <c r="H39" s="1933" t="s">
        <v>1141</v>
      </c>
      <c r="I39" s="1934"/>
      <c r="J39" s="1934"/>
      <c r="K39" s="1934"/>
      <c r="L39" s="1934"/>
      <c r="M39" s="1935"/>
      <c r="N39" s="1931" t="str">
        <f>H40</f>
        <v>Štíty</v>
      </c>
      <c r="O39" s="1932"/>
      <c r="P39" s="1932"/>
      <c r="Q39" s="1932" t="str">
        <f>H42</f>
        <v>Snakes</v>
      </c>
      <c r="R39" s="1932"/>
      <c r="S39" s="1932"/>
      <c r="T39" s="1932" t="str">
        <f>H44</f>
        <v>Rafani</v>
      </c>
      <c r="U39" s="1932"/>
      <c r="V39" s="1932"/>
      <c r="W39" s="1932" t="str">
        <f>H46</f>
        <v>Č.Voda</v>
      </c>
      <c r="X39" s="1932"/>
      <c r="Y39" s="1932"/>
      <c r="Z39" s="1932" t="str">
        <f>H48</f>
        <v>H.Čermná</v>
      </c>
      <c r="AA39" s="1932"/>
      <c r="AB39" s="1932"/>
      <c r="AC39" s="931" t="s">
        <v>23</v>
      </c>
      <c r="AD39" s="931" t="s">
        <v>24</v>
      </c>
      <c r="AE39" s="931" t="s">
        <v>25</v>
      </c>
      <c r="AF39" s="932" t="s">
        <v>26</v>
      </c>
      <c r="AG39" s="1928" t="s">
        <v>27</v>
      </c>
      <c r="AH39" s="1928"/>
      <c r="AI39" s="1928"/>
      <c r="AJ39" s="931" t="s">
        <v>28</v>
      </c>
      <c r="AK39" s="933"/>
      <c r="AL39" s="20" t="s">
        <v>29</v>
      </c>
    </row>
    <row r="40" spans="1:45" ht="16.5" customHeight="1">
      <c r="H40" s="1942" t="s">
        <v>14</v>
      </c>
      <c r="I40" s="1943"/>
      <c r="J40" s="1943"/>
      <c r="K40" s="1943"/>
      <c r="L40" s="1943"/>
      <c r="M40" s="1944"/>
      <c r="N40" s="1527"/>
      <c r="O40" s="1527"/>
      <c r="P40" s="1527"/>
      <c r="Q40" s="1528">
        <v>4</v>
      </c>
      <c r="R40" s="1529" t="s">
        <v>2</v>
      </c>
      <c r="S40" s="1530">
        <v>8</v>
      </c>
      <c r="T40" s="1528">
        <v>1</v>
      </c>
      <c r="U40" s="1529" t="s">
        <v>2</v>
      </c>
      <c r="V40" s="1530">
        <v>6</v>
      </c>
      <c r="W40" s="1528">
        <v>1</v>
      </c>
      <c r="X40" s="1529" t="s">
        <v>2</v>
      </c>
      <c r="Y40" s="1530">
        <v>8</v>
      </c>
      <c r="Z40" s="1528">
        <v>7</v>
      </c>
      <c r="AA40" s="1529" t="s">
        <v>2</v>
      </c>
      <c r="AB40" s="1529">
        <v>5</v>
      </c>
      <c r="AC40" s="1531"/>
      <c r="AD40" s="1532"/>
      <c r="AE40" s="1532"/>
      <c r="AF40" s="1532"/>
      <c r="AG40" s="1532"/>
      <c r="AH40" s="1533"/>
      <c r="AI40" s="1532"/>
      <c r="AJ40" s="1534"/>
      <c r="AK40" s="22"/>
      <c r="AL40" s="22"/>
      <c r="AR40" s="642"/>
    </row>
    <row r="41" spans="1:45" ht="18.75" customHeight="1" thickBot="1">
      <c r="H41" s="1945"/>
      <c r="I41" s="1946"/>
      <c r="J41" s="1946"/>
      <c r="K41" s="1946"/>
      <c r="L41" s="1946"/>
      <c r="M41" s="1947"/>
      <c r="N41" s="1535"/>
      <c r="O41" s="1535"/>
      <c r="P41" s="1535"/>
      <c r="Q41" s="1536">
        <v>4</v>
      </c>
      <c r="R41" s="1537" t="s">
        <v>2</v>
      </c>
      <c r="S41" s="1538">
        <v>13</v>
      </c>
      <c r="T41" s="1536">
        <v>2</v>
      </c>
      <c r="U41" s="1537" t="s">
        <v>2</v>
      </c>
      <c r="V41" s="1538">
        <v>11</v>
      </c>
      <c r="W41" s="1536">
        <v>5</v>
      </c>
      <c r="X41" s="1537" t="s">
        <v>2</v>
      </c>
      <c r="Y41" s="1538">
        <v>5</v>
      </c>
      <c r="Z41" s="1536">
        <v>1</v>
      </c>
      <c r="AA41" s="1537" t="s">
        <v>2</v>
      </c>
      <c r="AB41" s="1537">
        <v>3</v>
      </c>
      <c r="AC41" s="1539">
        <f t="shared" ref="AC41" si="11">AD41+AE41+AF41</f>
        <v>8</v>
      </c>
      <c r="AD41" s="1540">
        <v>1</v>
      </c>
      <c r="AE41" s="1540">
        <v>1</v>
      </c>
      <c r="AF41" s="1540">
        <v>6</v>
      </c>
      <c r="AG41" s="942">
        <f>N40+Q40+T40+W40+Z40+Z41+W41+T41+Q41+N41</f>
        <v>25</v>
      </c>
      <c r="AH41" s="943" t="s">
        <v>2</v>
      </c>
      <c r="AI41" s="942">
        <f>P40+S40+V40+Y40+Y41+V41+S41+P41+AB40+AB41</f>
        <v>59</v>
      </c>
      <c r="AJ41" s="1541">
        <f>AD41*2+AE41*1</f>
        <v>3</v>
      </c>
      <c r="AK41" s="22"/>
      <c r="AL41" s="1750" t="s">
        <v>1146</v>
      </c>
    </row>
    <row r="42" spans="1:45" ht="18" customHeight="1">
      <c r="H42" s="1563" t="s">
        <v>862</v>
      </c>
      <c r="I42" s="1564"/>
      <c r="J42" s="1564"/>
      <c r="K42" s="1564"/>
      <c r="L42" s="1564"/>
      <c r="M42" s="1565"/>
      <c r="N42" s="1542">
        <v>8</v>
      </c>
      <c r="O42" s="1542" t="s">
        <v>2</v>
      </c>
      <c r="P42" s="1543">
        <v>4</v>
      </c>
      <c r="Q42" s="1544"/>
      <c r="R42" s="614"/>
      <c r="S42" s="1545"/>
      <c r="T42" s="1528">
        <v>3</v>
      </c>
      <c r="U42" s="1529" t="s">
        <v>2</v>
      </c>
      <c r="V42" s="1530">
        <v>5</v>
      </c>
      <c r="W42" s="1528">
        <v>7</v>
      </c>
      <c r="X42" s="1529" t="s">
        <v>2</v>
      </c>
      <c r="Y42" s="1530">
        <v>14</v>
      </c>
      <c r="Z42" s="1528">
        <v>5</v>
      </c>
      <c r="AA42" s="1529" t="s">
        <v>2</v>
      </c>
      <c r="AB42" s="1529">
        <v>2</v>
      </c>
      <c r="AC42" s="1531"/>
      <c r="AD42" s="1546"/>
      <c r="AE42" s="1546"/>
      <c r="AF42" s="1546"/>
      <c r="AG42" s="1532"/>
      <c r="AH42" s="1533"/>
      <c r="AI42" s="1532"/>
      <c r="AJ42" s="1534"/>
      <c r="AL42" s="24"/>
    </row>
    <row r="43" spans="1:45" ht="18.75" customHeight="1" thickBot="1">
      <c r="H43" s="1945"/>
      <c r="I43" s="1946"/>
      <c r="J43" s="1946"/>
      <c r="K43" s="1946"/>
      <c r="L43" s="1946"/>
      <c r="M43" s="1947"/>
      <c r="N43" s="418">
        <v>13</v>
      </c>
      <c r="O43" s="418" t="s">
        <v>2</v>
      </c>
      <c r="P43" s="1547">
        <v>4</v>
      </c>
      <c r="Q43" s="1548"/>
      <c r="R43" s="1535"/>
      <c r="S43" s="1549"/>
      <c r="T43" s="1536">
        <v>5</v>
      </c>
      <c r="U43" s="1537" t="s">
        <v>2</v>
      </c>
      <c r="V43" s="1538">
        <v>5</v>
      </c>
      <c r="W43" s="1536">
        <v>10</v>
      </c>
      <c r="X43" s="1537" t="s">
        <v>2</v>
      </c>
      <c r="Y43" s="1538">
        <v>6</v>
      </c>
      <c r="Z43" s="1536">
        <v>14</v>
      </c>
      <c r="AA43" s="1537" t="s">
        <v>2</v>
      </c>
      <c r="AB43" s="1537">
        <v>5</v>
      </c>
      <c r="AC43" s="1539">
        <f>AD43+AE43+AF43</f>
        <v>8</v>
      </c>
      <c r="AD43" s="1550">
        <v>5</v>
      </c>
      <c r="AE43" s="1550">
        <v>1</v>
      </c>
      <c r="AF43" s="1550">
        <v>2</v>
      </c>
      <c r="AG43" s="942">
        <f>N42+Q42+T42+W42+Z42+Z43+W43+T43+Q43+N43</f>
        <v>65</v>
      </c>
      <c r="AH43" s="943" t="s">
        <v>2</v>
      </c>
      <c r="AI43" s="942">
        <f t="shared" ref="AI43" si="12">P42+S42+V42+Y42+Y43+V43+S43+P43+AB42+AB43</f>
        <v>45</v>
      </c>
      <c r="AJ43" s="1541">
        <f>AD43*2+AE43*1</f>
        <v>11</v>
      </c>
      <c r="AL43" s="1750" t="s">
        <v>1146</v>
      </c>
      <c r="AS43" s="1707"/>
    </row>
    <row r="44" spans="1:45" ht="18" customHeight="1" thickBot="1">
      <c r="H44" s="1942" t="s">
        <v>1</v>
      </c>
      <c r="I44" s="1943"/>
      <c r="J44" s="1943"/>
      <c r="K44" s="1943"/>
      <c r="L44" s="1943"/>
      <c r="M44" s="1944"/>
      <c r="N44" s="1529">
        <v>6</v>
      </c>
      <c r="O44" s="1529" t="s">
        <v>2</v>
      </c>
      <c r="P44" s="1530">
        <v>1</v>
      </c>
      <c r="Q44" s="1528">
        <v>5</v>
      </c>
      <c r="R44" s="1529" t="s">
        <v>2</v>
      </c>
      <c r="S44" s="1530">
        <v>3</v>
      </c>
      <c r="T44" s="1551"/>
      <c r="U44" s="1527"/>
      <c r="V44" s="1552"/>
      <c r="W44" s="1528">
        <v>5</v>
      </c>
      <c r="X44" s="1529" t="s">
        <v>2</v>
      </c>
      <c r="Y44" s="1530">
        <v>4</v>
      </c>
      <c r="Z44" s="1528">
        <v>7</v>
      </c>
      <c r="AA44" s="1529" t="s">
        <v>2</v>
      </c>
      <c r="AB44" s="1529">
        <v>1</v>
      </c>
      <c r="AC44" s="1539"/>
      <c r="AD44" s="1546"/>
      <c r="AE44" s="1546"/>
      <c r="AF44" s="1546"/>
      <c r="AG44" s="1532"/>
      <c r="AH44" s="1533"/>
      <c r="AI44" s="1532"/>
      <c r="AJ44" s="1534"/>
      <c r="AL44" s="24"/>
    </row>
    <row r="45" spans="1:45" ht="18.75" customHeight="1" thickBot="1">
      <c r="H45" s="1945"/>
      <c r="I45" s="1946"/>
      <c r="J45" s="1946"/>
      <c r="K45" s="1946"/>
      <c r="L45" s="1946"/>
      <c r="M45" s="1947"/>
      <c r="N45" s="1537">
        <v>11</v>
      </c>
      <c r="O45" s="1537" t="s">
        <v>2</v>
      </c>
      <c r="P45" s="1538">
        <v>2</v>
      </c>
      <c r="Q45" s="1536">
        <v>5</v>
      </c>
      <c r="R45" s="1537" t="s">
        <v>2</v>
      </c>
      <c r="S45" s="1538">
        <v>5</v>
      </c>
      <c r="T45" s="1548"/>
      <c r="U45" s="1535"/>
      <c r="V45" s="1549"/>
      <c r="W45" s="1536">
        <v>8</v>
      </c>
      <c r="X45" s="1537" t="s">
        <v>2</v>
      </c>
      <c r="Y45" s="1538">
        <v>6</v>
      </c>
      <c r="Z45" s="1536">
        <v>5</v>
      </c>
      <c r="AA45" s="1537" t="s">
        <v>2</v>
      </c>
      <c r="AB45" s="1537">
        <v>0</v>
      </c>
      <c r="AC45" s="1539">
        <f t="shared" ref="AC45" si="13">AD45+AE45+AF45</f>
        <v>8</v>
      </c>
      <c r="AD45" s="1550">
        <v>7</v>
      </c>
      <c r="AE45" s="1550">
        <v>1</v>
      </c>
      <c r="AF45" s="1550"/>
      <c r="AG45" s="942">
        <f t="shared" ref="AG45" si="14">N44+Q44+T44+W44+Z44+Z45+W45+T45+Q45+N45</f>
        <v>52</v>
      </c>
      <c r="AH45" s="943"/>
      <c r="AI45" s="942">
        <f t="shared" ref="AI45" si="15">P44+S44+V44+Y44+Y45+V45+S45+P45+AB44+AB45</f>
        <v>22</v>
      </c>
      <c r="AJ45" s="1541">
        <f>AD45*2+AE45*1</f>
        <v>15</v>
      </c>
      <c r="AL45" s="1722" t="s">
        <v>1092</v>
      </c>
      <c r="AS45" s="1707"/>
    </row>
    <row r="46" spans="1:45" ht="18" customHeight="1">
      <c r="H46" s="1942" t="s">
        <v>819</v>
      </c>
      <c r="I46" s="1943"/>
      <c r="J46" s="1943"/>
      <c r="K46" s="1943"/>
      <c r="L46" s="1943"/>
      <c r="M46" s="1944"/>
      <c r="N46" s="1529">
        <v>8</v>
      </c>
      <c r="O46" s="1529" t="s">
        <v>2</v>
      </c>
      <c r="P46" s="1530">
        <v>1</v>
      </c>
      <c r="Q46" s="1528">
        <v>14</v>
      </c>
      <c r="R46" s="1529" t="s">
        <v>2</v>
      </c>
      <c r="S46" s="1530">
        <v>7</v>
      </c>
      <c r="T46" s="1553">
        <v>4</v>
      </c>
      <c r="U46" s="1542" t="s">
        <v>2</v>
      </c>
      <c r="V46" s="1543">
        <v>5</v>
      </c>
      <c r="W46" s="1551"/>
      <c r="X46" s="1527"/>
      <c r="Y46" s="1552"/>
      <c r="Z46" s="1542">
        <v>10</v>
      </c>
      <c r="AA46" s="418" t="s">
        <v>2</v>
      </c>
      <c r="AB46" s="1542">
        <v>1</v>
      </c>
      <c r="AC46" s="1531"/>
      <c r="AD46" s="1546"/>
      <c r="AE46" s="1546"/>
      <c r="AF46" s="1546"/>
      <c r="AG46" s="1532"/>
      <c r="AH46" s="1533"/>
      <c r="AI46" s="1532"/>
      <c r="AJ46" s="1534"/>
      <c r="AL46" s="24"/>
    </row>
    <row r="47" spans="1:45" ht="18.75" customHeight="1" thickBot="1">
      <c r="H47" s="1945"/>
      <c r="I47" s="1946"/>
      <c r="J47" s="1946"/>
      <c r="K47" s="1946"/>
      <c r="L47" s="1946"/>
      <c r="M47" s="1947"/>
      <c r="N47" s="1537">
        <v>5</v>
      </c>
      <c r="O47" s="1537" t="s">
        <v>2</v>
      </c>
      <c r="P47" s="1538">
        <v>5</v>
      </c>
      <c r="Q47" s="1536">
        <v>6</v>
      </c>
      <c r="R47" s="1537" t="s">
        <v>2</v>
      </c>
      <c r="S47" s="1538">
        <v>10</v>
      </c>
      <c r="T47" s="1554">
        <v>6</v>
      </c>
      <c r="U47" s="418" t="s">
        <v>2</v>
      </c>
      <c r="V47" s="1547">
        <v>8</v>
      </c>
      <c r="W47" s="1548"/>
      <c r="X47" s="1535"/>
      <c r="Y47" s="1549"/>
      <c r="Z47" s="418">
        <v>10</v>
      </c>
      <c r="AA47" s="418" t="s">
        <v>2</v>
      </c>
      <c r="AB47" s="418">
        <v>4</v>
      </c>
      <c r="AC47" s="1539">
        <f>AD47+AE47+AF47</f>
        <v>8</v>
      </c>
      <c r="AD47" s="1550">
        <v>4</v>
      </c>
      <c r="AE47" s="1550">
        <v>1</v>
      </c>
      <c r="AF47" s="1550">
        <v>3</v>
      </c>
      <c r="AG47" s="942">
        <f t="shared" ref="AG47" si="16">N46+Q46+T46+W46+Z46+Z47+W47+T47+Q47+N47</f>
        <v>63</v>
      </c>
      <c r="AH47" s="943"/>
      <c r="AI47" s="942">
        <f t="shared" ref="AI47" si="17">P46+S46+V46+Y46+Y47+V47+S47+P47+AB46+AB47</f>
        <v>41</v>
      </c>
      <c r="AJ47" s="1541">
        <f>AD47*2+AE47*1</f>
        <v>9</v>
      </c>
      <c r="AL47" s="1701" t="s">
        <v>1146</v>
      </c>
      <c r="AS47" s="1707"/>
    </row>
    <row r="48" spans="1:45" ht="18" customHeight="1">
      <c r="H48" s="1942" t="s">
        <v>31</v>
      </c>
      <c r="I48" s="1943"/>
      <c r="J48" s="1943"/>
      <c r="K48" s="1943"/>
      <c r="L48" s="1943"/>
      <c r="M48" s="1944"/>
      <c r="N48" s="1529">
        <v>5</v>
      </c>
      <c r="O48" s="1529" t="s">
        <v>2</v>
      </c>
      <c r="P48" s="1530">
        <v>7</v>
      </c>
      <c r="Q48" s="1528">
        <v>2</v>
      </c>
      <c r="R48" s="1529" t="s">
        <v>2</v>
      </c>
      <c r="S48" s="1530">
        <v>5</v>
      </c>
      <c r="T48" s="1528">
        <v>1</v>
      </c>
      <c r="U48" s="1529" t="s">
        <v>2</v>
      </c>
      <c r="V48" s="1530">
        <v>7</v>
      </c>
      <c r="W48" s="1528">
        <v>1</v>
      </c>
      <c r="X48" s="1529" t="s">
        <v>2</v>
      </c>
      <c r="Y48" s="1530">
        <v>10</v>
      </c>
      <c r="Z48" s="1551"/>
      <c r="AA48" s="1527"/>
      <c r="AB48" s="1527"/>
      <c r="AC48" s="1555"/>
      <c r="AD48" s="1556"/>
      <c r="AE48" s="1556"/>
      <c r="AF48" s="1556"/>
      <c r="AG48" s="1557"/>
      <c r="AH48" s="1558"/>
      <c r="AI48" s="1557"/>
      <c r="AJ48" s="1559"/>
      <c r="AL48" s="24"/>
    </row>
    <row r="49" spans="1:45" ht="18.75" customHeight="1" thickBot="1">
      <c r="H49" s="1945"/>
      <c r="I49" s="1946"/>
      <c r="J49" s="1946"/>
      <c r="K49" s="1946"/>
      <c r="L49" s="1946"/>
      <c r="M49" s="1947"/>
      <c r="N49" s="1537">
        <v>3</v>
      </c>
      <c r="O49" s="1537" t="s">
        <v>2</v>
      </c>
      <c r="P49" s="1538">
        <v>1</v>
      </c>
      <c r="Q49" s="1536">
        <v>5</v>
      </c>
      <c r="R49" s="1537" t="s">
        <v>2</v>
      </c>
      <c r="S49" s="1538">
        <v>14</v>
      </c>
      <c r="T49" s="1536">
        <v>0</v>
      </c>
      <c r="U49" s="1537" t="s">
        <v>2</v>
      </c>
      <c r="V49" s="1538">
        <v>5</v>
      </c>
      <c r="W49" s="1536">
        <v>4</v>
      </c>
      <c r="X49" s="1537" t="s">
        <v>2</v>
      </c>
      <c r="Y49" s="1538">
        <v>10</v>
      </c>
      <c r="Z49" s="1548"/>
      <c r="AA49" s="1535"/>
      <c r="AB49" s="1535"/>
      <c r="AC49" s="1539">
        <f>AD49+AE49+AF49</f>
        <v>8</v>
      </c>
      <c r="AD49" s="1550">
        <v>1</v>
      </c>
      <c r="AE49" s="1550"/>
      <c r="AF49" s="1550">
        <v>7</v>
      </c>
      <c r="AG49" s="942">
        <f t="shared" ref="AG49" si="18">N48+Q48+T48+W48+Z48+Z49+W49+T49+Q49+N49</f>
        <v>21</v>
      </c>
      <c r="AH49" s="943" t="s">
        <v>2</v>
      </c>
      <c r="AI49" s="942">
        <f t="shared" ref="AI49" si="19">P48+S48+V48+Y48+Y49+V49+S49+P49+AB48+AB49</f>
        <v>59</v>
      </c>
      <c r="AJ49" s="1541">
        <f>AD49*2+AE49*1</f>
        <v>2</v>
      </c>
      <c r="AL49" s="1701" t="s">
        <v>1146</v>
      </c>
      <c r="AS49" s="1707"/>
    </row>
    <row r="50" spans="1:45" ht="14.25">
      <c r="A50" s="16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688">
        <f>SUM(AC40:AC49)/2</f>
        <v>20</v>
      </c>
      <c r="R50" s="3"/>
      <c r="S50" s="3"/>
      <c r="T50" s="3"/>
      <c r="U50" s="27">
        <f>SUM(AG40:AG49)</f>
        <v>226</v>
      </c>
      <c r="V50" s="17"/>
      <c r="W50" s="1689">
        <f>SUM(AI40:AI49)</f>
        <v>226</v>
      </c>
      <c r="X50" s="17"/>
      <c r="Y50" s="17"/>
      <c r="Z50" s="17"/>
      <c r="AA50" s="17"/>
      <c r="AC50" s="900">
        <f>SUM(AC40:AC49)/2</f>
        <v>20</v>
      </c>
      <c r="AG50" s="900">
        <f>SUM(AG41:AG49)</f>
        <v>226</v>
      </c>
      <c r="AI50" s="900">
        <f>SUM(AI40:AI49)</f>
        <v>226</v>
      </c>
    </row>
    <row r="51" spans="1:45" ht="14.25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3"/>
      <c r="S51" s="3"/>
      <c r="T51" s="3"/>
      <c r="U51" s="17"/>
      <c r="V51" s="17"/>
      <c r="W51" s="17"/>
      <c r="X51" s="17"/>
      <c r="Y51" s="17"/>
      <c r="Z51" s="17"/>
      <c r="AA51" s="17"/>
    </row>
  </sheetData>
  <mergeCells count="52">
    <mergeCell ref="H49:M49"/>
    <mergeCell ref="H43:M43"/>
    <mergeCell ref="H44:M44"/>
    <mergeCell ref="H45:M45"/>
    <mergeCell ref="H46:M46"/>
    <mergeCell ref="H47:M47"/>
    <mergeCell ref="Z39:AB39"/>
    <mergeCell ref="AG39:AI39"/>
    <mergeCell ref="H40:M40"/>
    <mergeCell ref="H41:M41"/>
    <mergeCell ref="H48:M48"/>
    <mergeCell ref="H36:M36"/>
    <mergeCell ref="H39:M39"/>
    <mergeCell ref="Q39:S39"/>
    <mergeCell ref="T39:V39"/>
    <mergeCell ref="W39:Y39"/>
    <mergeCell ref="AG26:AI26"/>
    <mergeCell ref="N39:P39"/>
    <mergeCell ref="H26:M26"/>
    <mergeCell ref="H27:M27"/>
    <mergeCell ref="H28:M28"/>
    <mergeCell ref="H30:M30"/>
    <mergeCell ref="H31:M31"/>
    <mergeCell ref="H32:M32"/>
    <mergeCell ref="H33:M33"/>
    <mergeCell ref="H34:M34"/>
    <mergeCell ref="N26:P26"/>
    <mergeCell ref="Q26:S26"/>
    <mergeCell ref="T26:V26"/>
    <mergeCell ref="W26:Y26"/>
    <mergeCell ref="Z26:AB26"/>
    <mergeCell ref="H35:M35"/>
    <mergeCell ref="Z1:AB1"/>
    <mergeCell ref="AG1:AI1"/>
    <mergeCell ref="W1:Y1"/>
    <mergeCell ref="K13:M13"/>
    <mergeCell ref="N13:P13"/>
    <mergeCell ref="T1:V1"/>
    <mergeCell ref="Q1:S1"/>
    <mergeCell ref="Q13:S13"/>
    <mergeCell ref="T13:V13"/>
    <mergeCell ref="W13:Y13"/>
    <mergeCell ref="B1:D1"/>
    <mergeCell ref="E1:G1"/>
    <mergeCell ref="H1:J1"/>
    <mergeCell ref="K1:M1"/>
    <mergeCell ref="N1:P1"/>
    <mergeCell ref="B13:D13"/>
    <mergeCell ref="E13:G13"/>
    <mergeCell ref="H13:J13"/>
    <mergeCell ref="Z13:AB13"/>
    <mergeCell ref="AG13:AI13"/>
  </mergeCells>
  <pageMargins left="0.7" right="0.7" top="0.78740157499999996" bottom="0.78740157499999996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Z1003"/>
  <sheetViews>
    <sheetView workbookViewId="0">
      <selection activeCell="B18" sqref="B18:D40"/>
    </sheetView>
  </sheetViews>
  <sheetFormatPr defaultRowHeight="12.75"/>
  <cols>
    <col min="5" max="5" width="10.28515625" bestFit="1" customWidth="1"/>
    <col min="7" max="7" width="11.140625" customWidth="1"/>
  </cols>
  <sheetData>
    <row r="1" spans="1:26" ht="18">
      <c r="A1" s="959"/>
      <c r="B1" s="295" t="s">
        <v>953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spans="1:26" ht="13.5" thickBot="1">
      <c r="A3" s="281"/>
      <c r="B3" s="2012" t="s">
        <v>230</v>
      </c>
      <c r="C3" s="2013"/>
      <c r="D3" s="2013"/>
      <c r="E3" s="2013"/>
      <c r="F3" s="281"/>
      <c r="G3" s="2012" t="s">
        <v>231</v>
      </c>
      <c r="H3" s="2013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6" ht="18.75" thickBot="1">
      <c r="A4" s="282"/>
      <c r="B4" s="2016" t="s">
        <v>495</v>
      </c>
      <c r="C4" s="2017"/>
      <c r="D4" s="2017"/>
      <c r="E4" s="2018"/>
      <c r="F4" s="282"/>
      <c r="G4" s="2016" t="s">
        <v>119</v>
      </c>
      <c r="H4" s="2018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</row>
    <row r="5" spans="1:26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</row>
    <row r="6" spans="1:26">
      <c r="A6" s="282"/>
      <c r="B6" s="293" t="s">
        <v>233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</row>
    <row r="7" spans="1:26" ht="13.5" thickBot="1">
      <c r="A7" s="282"/>
      <c r="B7" s="2072" t="s">
        <v>234</v>
      </c>
      <c r="C7" s="2013"/>
      <c r="D7" s="2013"/>
      <c r="E7" s="2013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</row>
    <row r="8" spans="1:26">
      <c r="A8" s="282"/>
      <c r="B8" s="2066" t="s">
        <v>45</v>
      </c>
      <c r="C8" s="2065"/>
      <c r="D8" s="977" t="s">
        <v>46</v>
      </c>
      <c r="E8" s="2064" t="s">
        <v>235</v>
      </c>
      <c r="F8" s="2065"/>
      <c r="G8" s="2064" t="s">
        <v>236</v>
      </c>
      <c r="H8" s="2067"/>
      <c r="I8" s="269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</row>
    <row r="9" spans="1:26" ht="13.5" thickBot="1">
      <c r="A9" s="282"/>
      <c r="B9" s="2075" t="s">
        <v>311</v>
      </c>
      <c r="C9" s="2076"/>
      <c r="D9" s="978" t="s">
        <v>99</v>
      </c>
      <c r="E9" s="2081" t="s">
        <v>954</v>
      </c>
      <c r="F9" s="2076"/>
      <c r="G9" s="2068">
        <v>739843476</v>
      </c>
      <c r="H9" s="2069"/>
      <c r="I9" s="2070"/>
      <c r="J9" s="2071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</row>
    <row r="10" spans="1:26" ht="13.5" thickBot="1">
      <c r="A10" s="282"/>
      <c r="B10" s="2072" t="s">
        <v>239</v>
      </c>
      <c r="C10" s="2013"/>
      <c r="D10" s="2013"/>
      <c r="E10" s="2013"/>
      <c r="F10" s="282"/>
      <c r="G10" s="282"/>
      <c r="H10" s="282"/>
      <c r="I10" s="2071"/>
      <c r="J10" s="2071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</row>
    <row r="11" spans="1:26">
      <c r="A11" s="282"/>
      <c r="B11" s="2066" t="s">
        <v>45</v>
      </c>
      <c r="C11" s="2065"/>
      <c r="D11" s="977" t="s">
        <v>46</v>
      </c>
      <c r="E11" s="2064" t="s">
        <v>235</v>
      </c>
      <c r="F11" s="2065"/>
      <c r="G11" s="2064" t="s">
        <v>236</v>
      </c>
      <c r="H11" s="2067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</row>
    <row r="12" spans="1:26" ht="12.75" customHeight="1">
      <c r="A12" s="282"/>
      <c r="B12" s="2074" t="s">
        <v>496</v>
      </c>
      <c r="C12" s="2009"/>
      <c r="D12" s="944" t="s">
        <v>62</v>
      </c>
      <c r="E12" s="2073" t="s">
        <v>955</v>
      </c>
      <c r="F12" s="2009"/>
      <c r="G12" s="2077">
        <v>602571569</v>
      </c>
      <c r="H12" s="2078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</row>
    <row r="13" spans="1:26" ht="13.5" thickBot="1">
      <c r="A13" s="282"/>
      <c r="B13" s="2075"/>
      <c r="C13" s="2076"/>
      <c r="D13" s="978"/>
      <c r="E13" s="2079"/>
      <c r="F13" s="2076"/>
      <c r="G13" s="2080"/>
      <c r="H13" s="2069"/>
      <c r="I13" s="282"/>
      <c r="J13" s="282"/>
      <c r="K13" s="282"/>
      <c r="L13" s="282"/>
      <c r="M13" s="282"/>
      <c r="N13" s="282"/>
      <c r="O13" s="282"/>
      <c r="P13" s="282"/>
      <c r="Q13" s="281"/>
      <c r="R13" s="282"/>
      <c r="S13" s="282"/>
      <c r="T13" s="282"/>
      <c r="U13" s="282"/>
      <c r="V13" s="282"/>
      <c r="W13" s="282"/>
      <c r="X13" s="282"/>
      <c r="Y13" s="282"/>
      <c r="Z13" s="282"/>
    </row>
    <row r="14" spans="1:26">
      <c r="A14" s="282"/>
      <c r="B14" s="282"/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8"/>
      <c r="Q14" s="288"/>
      <c r="R14" s="288"/>
      <c r="S14" s="282"/>
      <c r="T14" s="282"/>
      <c r="U14" s="282"/>
      <c r="V14" s="282"/>
      <c r="W14" s="282"/>
      <c r="X14" s="282"/>
      <c r="Y14" s="282"/>
      <c r="Z14" s="282"/>
    </row>
    <row r="15" spans="1:26">
      <c r="A15" s="282"/>
      <c r="B15" s="293" t="s">
        <v>242</v>
      </c>
      <c r="C15" s="282"/>
      <c r="D15" s="282"/>
      <c r="E15" s="282"/>
      <c r="F15" s="282"/>
      <c r="G15" s="282" t="s">
        <v>956</v>
      </c>
      <c r="H15" s="282"/>
      <c r="I15" s="282"/>
      <c r="J15" s="282"/>
      <c r="K15" s="282"/>
      <c r="L15" s="282"/>
      <c r="M15" s="282"/>
      <c r="N15" s="282"/>
      <c r="O15" s="282"/>
      <c r="P15" s="480"/>
      <c r="Q15" s="282"/>
      <c r="R15" s="282"/>
      <c r="S15" s="282"/>
      <c r="T15" s="282"/>
      <c r="U15" s="282"/>
      <c r="V15" s="282"/>
      <c r="W15" s="282"/>
      <c r="X15" s="282"/>
      <c r="Y15" s="282"/>
      <c r="Z15" s="282"/>
    </row>
    <row r="16" spans="1:26" ht="13.5" thickBot="1">
      <c r="A16" s="282"/>
      <c r="B16" s="2072" t="s">
        <v>325</v>
      </c>
      <c r="C16" s="2013"/>
      <c r="D16" s="2013"/>
      <c r="E16" s="2013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</row>
    <row r="17" spans="1:26">
      <c r="A17" s="282"/>
      <c r="B17" s="957" t="s">
        <v>244</v>
      </c>
      <c r="C17" s="945" t="s">
        <v>45</v>
      </c>
      <c r="D17" s="945" t="s">
        <v>46</v>
      </c>
      <c r="E17" s="945" t="s">
        <v>692</v>
      </c>
      <c r="F17" s="958"/>
      <c r="G17" s="289"/>
      <c r="H17" s="269" t="s">
        <v>269</v>
      </c>
      <c r="I17" s="282"/>
      <c r="J17" s="288"/>
      <c r="K17" s="288"/>
      <c r="L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</row>
    <row r="18" spans="1:26" ht="15.75">
      <c r="A18" s="304">
        <v>1</v>
      </c>
      <c r="B18" s="955">
        <v>3</v>
      </c>
      <c r="C18" s="946" t="s">
        <v>496</v>
      </c>
      <c r="D18" s="946" t="s">
        <v>62</v>
      </c>
      <c r="E18" s="946">
        <v>820111</v>
      </c>
      <c r="F18" s="956" t="s">
        <v>246</v>
      </c>
      <c r="G18" s="285"/>
      <c r="H18" s="2070" t="s">
        <v>505</v>
      </c>
      <c r="I18" s="2071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</row>
    <row r="19" spans="1:26" ht="15.75">
      <c r="A19" s="304">
        <v>2</v>
      </c>
      <c r="B19" s="955">
        <v>6</v>
      </c>
      <c r="C19" s="946" t="s">
        <v>121</v>
      </c>
      <c r="D19" s="946" t="s">
        <v>497</v>
      </c>
      <c r="E19" s="946">
        <v>850528</v>
      </c>
      <c r="F19" s="956" t="s">
        <v>246</v>
      </c>
      <c r="G19" s="285"/>
      <c r="H19" s="2071"/>
      <c r="I19" s="2071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</row>
    <row r="20" spans="1:26" ht="15.75">
      <c r="A20" s="304">
        <v>3</v>
      </c>
      <c r="B20" s="955">
        <v>7</v>
      </c>
      <c r="C20" s="946" t="s">
        <v>498</v>
      </c>
      <c r="D20" s="946" t="s">
        <v>59</v>
      </c>
      <c r="E20" s="946">
        <v>880930</v>
      </c>
      <c r="F20" s="956" t="s">
        <v>246</v>
      </c>
      <c r="G20" s="285"/>
      <c r="H20" s="286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</row>
    <row r="21" spans="1:26" ht="15.75">
      <c r="A21" s="304">
        <v>4</v>
      </c>
      <c r="B21" s="955">
        <v>8</v>
      </c>
      <c r="C21" s="946" t="s">
        <v>121</v>
      </c>
      <c r="D21" s="946" t="s">
        <v>163</v>
      </c>
      <c r="E21" s="946">
        <v>870324</v>
      </c>
      <c r="F21" s="956" t="s">
        <v>246</v>
      </c>
      <c r="G21" s="285"/>
      <c r="H21" s="287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</row>
    <row r="22" spans="1:26" ht="15.75">
      <c r="A22" s="304">
        <v>5</v>
      </c>
      <c r="B22" s="955">
        <v>17</v>
      </c>
      <c r="C22" s="946" t="s">
        <v>500</v>
      </c>
      <c r="D22" s="946" t="s">
        <v>93</v>
      </c>
      <c r="E22" s="946">
        <v>760403</v>
      </c>
      <c r="F22" s="956" t="s">
        <v>246</v>
      </c>
      <c r="G22" s="285"/>
      <c r="H22" s="286"/>
      <c r="I22" s="282"/>
      <c r="J22" s="282"/>
      <c r="K22" s="282"/>
      <c r="L22" s="282"/>
      <c r="M22" s="282"/>
      <c r="N22" s="282"/>
      <c r="O22" s="960"/>
      <c r="P22" s="960"/>
      <c r="Q22" s="960"/>
      <c r="R22" s="960"/>
      <c r="S22" s="960"/>
      <c r="T22" s="282"/>
      <c r="U22" s="282"/>
      <c r="V22" s="282"/>
      <c r="W22" s="282"/>
      <c r="X22" s="282"/>
      <c r="Y22" s="282"/>
      <c r="Z22" s="282"/>
    </row>
    <row r="23" spans="1:26" ht="15.75">
      <c r="A23" s="304">
        <v>6</v>
      </c>
      <c r="B23" s="955">
        <v>21</v>
      </c>
      <c r="C23" s="946" t="s">
        <v>499</v>
      </c>
      <c r="D23" s="946" t="s">
        <v>501</v>
      </c>
      <c r="E23" s="946">
        <v>871016</v>
      </c>
      <c r="F23" s="956" t="s">
        <v>246</v>
      </c>
      <c r="G23" s="285"/>
      <c r="H23" s="286"/>
      <c r="I23" s="282"/>
      <c r="J23" s="282"/>
      <c r="K23" s="282"/>
      <c r="L23" s="282"/>
      <c r="M23" s="282"/>
      <c r="N23" s="282"/>
      <c r="O23" s="960"/>
      <c r="P23" s="960"/>
      <c r="Q23" s="960"/>
      <c r="R23" s="960"/>
      <c r="S23" s="960"/>
      <c r="T23" s="282"/>
      <c r="U23" s="282"/>
      <c r="V23" s="282"/>
      <c r="W23" s="282"/>
      <c r="X23" s="282"/>
      <c r="Y23" s="282"/>
      <c r="Z23" s="282"/>
    </row>
    <row r="24" spans="1:26" ht="15.75">
      <c r="A24" s="304">
        <v>7</v>
      </c>
      <c r="B24" s="955">
        <v>22</v>
      </c>
      <c r="C24" s="946" t="s">
        <v>76</v>
      </c>
      <c r="D24" s="946" t="s">
        <v>91</v>
      </c>
      <c r="E24" s="946">
        <v>850604</v>
      </c>
      <c r="F24" s="956" t="s">
        <v>246</v>
      </c>
      <c r="G24" s="285"/>
      <c r="H24" s="286"/>
      <c r="I24" s="282"/>
      <c r="J24" s="960"/>
      <c r="K24" s="282"/>
      <c r="L24" s="282"/>
      <c r="M24" s="282"/>
      <c r="N24" s="282"/>
      <c r="O24" s="960"/>
      <c r="P24" s="960"/>
      <c r="Q24" s="960"/>
      <c r="R24" s="960"/>
      <c r="S24" s="960"/>
      <c r="T24" s="282"/>
      <c r="U24" s="282"/>
      <c r="V24" s="282"/>
      <c r="W24" s="282"/>
      <c r="X24" s="282"/>
      <c r="Y24" s="282"/>
      <c r="Z24" s="282"/>
    </row>
    <row r="25" spans="1:26" ht="15.75">
      <c r="A25" s="304">
        <v>8</v>
      </c>
      <c r="B25" s="955">
        <v>28</v>
      </c>
      <c r="C25" s="946" t="s">
        <v>504</v>
      </c>
      <c r="D25" s="946" t="s">
        <v>125</v>
      </c>
      <c r="E25" s="946">
        <v>1011221</v>
      </c>
      <c r="F25" s="956" t="s">
        <v>246</v>
      </c>
      <c r="G25" s="285"/>
      <c r="H25" s="286"/>
      <c r="I25" s="282"/>
      <c r="J25" s="960"/>
      <c r="K25" s="282"/>
      <c r="L25" s="282"/>
      <c r="M25" s="282"/>
      <c r="N25" s="282"/>
      <c r="O25" s="960"/>
      <c r="P25" s="960"/>
      <c r="Q25" s="960"/>
      <c r="R25" s="960"/>
      <c r="S25" s="960"/>
      <c r="T25" s="282"/>
      <c r="U25" s="282"/>
      <c r="V25" s="282"/>
      <c r="W25" s="282"/>
      <c r="X25" s="282"/>
      <c r="Y25" s="282"/>
      <c r="Z25" s="282"/>
    </row>
    <row r="26" spans="1:26" ht="15.75">
      <c r="A26" s="304">
        <v>9</v>
      </c>
      <c r="B26" s="955">
        <v>32</v>
      </c>
      <c r="C26" s="946" t="s">
        <v>121</v>
      </c>
      <c r="D26" s="946" t="s">
        <v>99</v>
      </c>
      <c r="E26" s="946">
        <v>960126</v>
      </c>
      <c r="F26" s="956" t="s">
        <v>246</v>
      </c>
      <c r="G26" s="285"/>
      <c r="H26" s="286"/>
      <c r="I26" s="282"/>
      <c r="J26" s="960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</row>
    <row r="27" spans="1:26" ht="15.75">
      <c r="A27" s="304">
        <v>10</v>
      </c>
      <c r="B27" s="955">
        <v>33</v>
      </c>
      <c r="C27" s="946" t="s">
        <v>502</v>
      </c>
      <c r="D27" s="946" t="s">
        <v>163</v>
      </c>
      <c r="E27" s="946">
        <v>1021126</v>
      </c>
      <c r="F27" s="956" t="s">
        <v>1020</v>
      </c>
      <c r="G27" s="285"/>
      <c r="H27" s="282"/>
      <c r="I27" s="282"/>
      <c r="J27" s="960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</row>
    <row r="28" spans="1:26" ht="15.75">
      <c r="A28" s="304">
        <v>11</v>
      </c>
      <c r="B28" s="955">
        <v>35</v>
      </c>
      <c r="C28" s="946" t="s">
        <v>503</v>
      </c>
      <c r="D28" s="946" t="s">
        <v>62</v>
      </c>
      <c r="E28" s="946">
        <v>980331</v>
      </c>
      <c r="F28" s="956" t="s">
        <v>246</v>
      </c>
      <c r="G28" s="285"/>
      <c r="H28" s="282"/>
      <c r="I28" s="282"/>
      <c r="J28" s="960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</row>
    <row r="29" spans="1:26" ht="15.75">
      <c r="A29" s="304">
        <v>12</v>
      </c>
      <c r="B29" s="955">
        <v>42</v>
      </c>
      <c r="C29" s="946" t="s">
        <v>213</v>
      </c>
      <c r="D29" s="946" t="s">
        <v>68</v>
      </c>
      <c r="E29" s="946">
        <v>910710</v>
      </c>
      <c r="F29" s="956" t="s">
        <v>246</v>
      </c>
      <c r="G29" s="285"/>
      <c r="H29" s="282"/>
      <c r="I29" s="282"/>
      <c r="J29" s="960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</row>
    <row r="30" spans="1:26" ht="15.75">
      <c r="A30" s="304">
        <v>13</v>
      </c>
      <c r="B30" s="966">
        <v>47</v>
      </c>
      <c r="C30" s="961" t="s">
        <v>426</v>
      </c>
      <c r="D30" s="961" t="s">
        <v>68</v>
      </c>
      <c r="E30" s="962">
        <v>1020704</v>
      </c>
      <c r="F30" s="963" t="s">
        <v>1020</v>
      </c>
      <c r="G30" s="285"/>
      <c r="H30" s="282"/>
      <c r="I30" s="282"/>
      <c r="J30" s="960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</row>
    <row r="31" spans="1:26" ht="15.75">
      <c r="A31" s="304">
        <v>14</v>
      </c>
      <c r="B31" s="955">
        <v>87</v>
      </c>
      <c r="C31" s="965" t="s">
        <v>500</v>
      </c>
      <c r="D31" s="965" t="s">
        <v>84</v>
      </c>
      <c r="E31" s="965">
        <v>1040524</v>
      </c>
      <c r="F31" s="956" t="s">
        <v>246</v>
      </c>
      <c r="G31" s="285"/>
      <c r="H31" s="282"/>
      <c r="I31" s="282"/>
      <c r="J31" s="960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</row>
    <row r="32" spans="1:26" ht="15.75">
      <c r="A32" s="304">
        <v>15</v>
      </c>
      <c r="B32" s="955">
        <v>96</v>
      </c>
      <c r="C32" s="946" t="s">
        <v>107</v>
      </c>
      <c r="D32" s="946" t="s">
        <v>59</v>
      </c>
      <c r="E32" s="946">
        <v>1050831</v>
      </c>
      <c r="F32" s="956" t="s">
        <v>246</v>
      </c>
      <c r="G32" s="285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</row>
    <row r="33" spans="1:26" ht="15">
      <c r="A33" s="304">
        <v>16</v>
      </c>
      <c r="B33" s="955"/>
      <c r="C33" s="946" t="s">
        <v>1341</v>
      </c>
      <c r="D33" s="946" t="s">
        <v>93</v>
      </c>
      <c r="E33" s="946"/>
      <c r="F33" s="956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</row>
    <row r="34" spans="1:26" ht="15">
      <c r="A34" s="304">
        <v>17</v>
      </c>
      <c r="B34" s="955"/>
      <c r="C34" s="948" t="s">
        <v>510</v>
      </c>
      <c r="D34" s="948" t="s">
        <v>95</v>
      </c>
      <c r="E34" s="946"/>
      <c r="F34" s="956" t="s">
        <v>129</v>
      </c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</row>
    <row r="35" spans="1:26" ht="15">
      <c r="A35" s="304">
        <v>18</v>
      </c>
      <c r="B35" s="955"/>
      <c r="C35" s="948" t="s">
        <v>510</v>
      </c>
      <c r="D35" s="948" t="s">
        <v>957</v>
      </c>
      <c r="E35" s="962"/>
      <c r="F35" s="963" t="s">
        <v>129</v>
      </c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</row>
    <row r="36" spans="1:26" ht="15">
      <c r="A36" s="304">
        <v>19</v>
      </c>
      <c r="B36" s="947"/>
      <c r="C36" s="948" t="s">
        <v>1340</v>
      </c>
      <c r="D36" s="948" t="s">
        <v>532</v>
      </c>
      <c r="E36" s="964"/>
      <c r="F36" s="950" t="s">
        <v>129</v>
      </c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</row>
    <row r="37" spans="1:26" ht="15">
      <c r="A37" s="304">
        <v>20</v>
      </c>
      <c r="B37" s="947"/>
      <c r="C37" s="948" t="s">
        <v>421</v>
      </c>
      <c r="D37" s="948" t="s">
        <v>68</v>
      </c>
      <c r="E37" s="949"/>
      <c r="F37" s="950" t="s">
        <v>129</v>
      </c>
      <c r="G37" s="282"/>
      <c r="H37" s="282"/>
      <c r="I37" s="282"/>
      <c r="J37" s="282"/>
      <c r="K37" s="282"/>
      <c r="L37" s="967"/>
      <c r="M37" s="967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</row>
    <row r="38" spans="1:26" ht="15">
      <c r="A38" s="304">
        <v>21</v>
      </c>
      <c r="B38" s="947"/>
      <c r="C38" s="948" t="s">
        <v>655</v>
      </c>
      <c r="D38" s="948" t="s">
        <v>59</v>
      </c>
      <c r="E38" s="949"/>
      <c r="F38" s="950" t="s">
        <v>129</v>
      </c>
      <c r="G38" s="282"/>
      <c r="H38" s="282"/>
      <c r="I38" s="282"/>
      <c r="J38" s="282"/>
      <c r="K38" s="282"/>
      <c r="L38" s="967"/>
      <c r="M38" s="967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</row>
    <row r="39" spans="1:26" ht="15">
      <c r="A39" s="304">
        <v>22</v>
      </c>
      <c r="B39" s="947"/>
      <c r="C39" s="948" t="s">
        <v>794</v>
      </c>
      <c r="D39" s="948" t="s">
        <v>62</v>
      </c>
      <c r="E39" s="949"/>
      <c r="F39" s="950" t="s">
        <v>129</v>
      </c>
      <c r="G39" s="282"/>
      <c r="H39" s="282"/>
      <c r="I39" s="282"/>
      <c r="J39" s="282"/>
      <c r="K39" s="282"/>
      <c r="L39" s="967"/>
      <c r="M39" s="967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</row>
    <row r="40" spans="1:26" ht="15">
      <c r="A40" s="304">
        <v>23</v>
      </c>
      <c r="B40" s="947"/>
      <c r="C40" s="948" t="s">
        <v>658</v>
      </c>
      <c r="D40" s="948" t="s">
        <v>93</v>
      </c>
      <c r="E40" s="949"/>
      <c r="F40" s="950" t="s">
        <v>129</v>
      </c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</row>
    <row r="41" spans="1:26" ht="15">
      <c r="A41" s="304">
        <v>24</v>
      </c>
      <c r="B41" s="947"/>
      <c r="C41" s="948"/>
      <c r="D41" s="948"/>
      <c r="E41" s="949"/>
      <c r="F41" s="950" t="s">
        <v>129</v>
      </c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</row>
    <row r="42" spans="1:26" ht="15.75" thickBot="1">
      <c r="A42" s="284"/>
      <c r="B42" s="951"/>
      <c r="C42" s="952"/>
      <c r="D42" s="984"/>
      <c r="E42" s="953"/>
      <c r="F42" s="954" t="s">
        <v>129</v>
      </c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</row>
    <row r="43" spans="1:26" ht="15.75" thickBot="1">
      <c r="A43" s="284"/>
      <c r="B43" s="282"/>
      <c r="C43" s="280"/>
      <c r="D43" s="983" t="s">
        <v>832</v>
      </c>
      <c r="E43" s="280"/>
      <c r="F43" s="282"/>
      <c r="G43" s="282"/>
      <c r="H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</row>
    <row r="44" spans="1:26">
      <c r="A44" s="282"/>
      <c r="B44" s="970"/>
      <c r="C44" s="971" t="s">
        <v>45</v>
      </c>
      <c r="D44" s="982" t="s">
        <v>46</v>
      </c>
      <c r="E44" s="971" t="s">
        <v>958</v>
      </c>
      <c r="F44" s="972"/>
      <c r="G44" s="269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</row>
    <row r="45" spans="1:26" ht="15">
      <c r="A45" s="282"/>
      <c r="B45" s="955">
        <v>25</v>
      </c>
      <c r="C45" s="968" t="s">
        <v>311</v>
      </c>
      <c r="D45" s="968" t="s">
        <v>110</v>
      </c>
      <c r="E45" s="969">
        <v>741205</v>
      </c>
      <c r="F45" s="979"/>
      <c r="G45" s="2070"/>
      <c r="H45" s="2071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</row>
    <row r="46" spans="1:26">
      <c r="A46" s="282"/>
      <c r="B46" s="980"/>
      <c r="C46" s="309"/>
      <c r="D46" s="309"/>
      <c r="E46" s="275"/>
      <c r="F46" s="981"/>
      <c r="G46" s="2071"/>
      <c r="H46" s="2071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</row>
    <row r="47" spans="1:26" ht="13.5" thickBot="1">
      <c r="A47" s="282"/>
      <c r="B47" s="973"/>
      <c r="C47" s="974"/>
      <c r="D47" s="974"/>
      <c r="E47" s="975"/>
      <c r="F47" s="976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</row>
    <row r="48" spans="1:26">
      <c r="A48" s="282"/>
      <c r="B48" s="269"/>
      <c r="C48" s="269"/>
      <c r="D48" s="269"/>
      <c r="E48" s="269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</row>
    <row r="49" spans="1:26">
      <c r="A49" s="282"/>
      <c r="B49" s="282"/>
      <c r="C49" s="282"/>
      <c r="D49" s="282"/>
      <c r="E49" s="282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</row>
    <row r="50" spans="1:26">
      <c r="A50" s="282"/>
      <c r="B50" s="282"/>
      <c r="C50" s="282"/>
      <c r="D50" s="282"/>
      <c r="E50" s="282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</row>
    <row r="51" spans="1:26">
      <c r="A51" s="282"/>
      <c r="B51" s="282"/>
      <c r="C51" s="282"/>
      <c r="D51" s="282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</row>
    <row r="52" spans="1:26">
      <c r="A52" s="282"/>
      <c r="B52" s="282"/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</row>
    <row r="53" spans="1:26">
      <c r="A53" s="282"/>
      <c r="B53" s="282"/>
      <c r="C53" s="282"/>
      <c r="D53" s="282"/>
      <c r="E53" s="282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</row>
    <row r="54" spans="1:26">
      <c r="A54" s="282"/>
      <c r="B54" s="282"/>
      <c r="C54" s="282"/>
      <c r="D54" s="282"/>
      <c r="E54" s="282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</row>
    <row r="55" spans="1:26">
      <c r="A55" s="282"/>
      <c r="B55" s="282"/>
      <c r="C55" s="282"/>
      <c r="D55" s="282"/>
      <c r="E55" s="282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</row>
    <row r="56" spans="1:26">
      <c r="A56" s="282"/>
      <c r="B56" s="282"/>
      <c r="C56" s="282"/>
      <c r="D56" s="282"/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</row>
    <row r="57" spans="1:26">
      <c r="A57" s="282"/>
      <c r="B57" s="282"/>
      <c r="C57" s="282"/>
      <c r="D57" s="282"/>
      <c r="E57" s="282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</row>
    <row r="58" spans="1:26">
      <c r="A58" s="282"/>
      <c r="B58" s="282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</row>
    <row r="59" spans="1:26">
      <c r="A59" s="282"/>
      <c r="B59" s="282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</row>
    <row r="60" spans="1:26">
      <c r="A60" s="282"/>
      <c r="B60" s="282"/>
      <c r="C60" s="282"/>
      <c r="D60" s="282"/>
      <c r="E60" s="282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</row>
    <row r="61" spans="1:26">
      <c r="A61" s="282"/>
      <c r="B61" s="282"/>
      <c r="C61" s="282"/>
      <c r="D61" s="282"/>
      <c r="E61" s="282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</row>
    <row r="62" spans="1:26">
      <c r="A62" s="282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</row>
    <row r="63" spans="1:26">
      <c r="A63" s="282"/>
      <c r="B63" s="282"/>
      <c r="C63" s="282"/>
      <c r="D63" s="282"/>
      <c r="E63" s="282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</row>
    <row r="64" spans="1:26">
      <c r="A64" s="282"/>
      <c r="B64" s="282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</row>
    <row r="65" spans="1:26">
      <c r="A65" s="281"/>
      <c r="B65" s="282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</row>
    <row r="66" spans="1:26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</row>
    <row r="67" spans="1:26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</row>
    <row r="68" spans="1:26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</row>
    <row r="69" spans="1:26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</row>
    <row r="70" spans="1:26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</row>
    <row r="71" spans="1:26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</row>
    <row r="72" spans="1:26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</row>
    <row r="73" spans="1:26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</row>
    <row r="74" spans="1:26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</row>
    <row r="75" spans="1:26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</row>
    <row r="76" spans="1:26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</row>
    <row r="77" spans="1:26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</row>
    <row r="78" spans="1:26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</row>
    <row r="79" spans="1:26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</row>
    <row r="80" spans="1:26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</row>
    <row r="81" spans="1:26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</row>
    <row r="82" spans="1:26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</row>
    <row r="83" spans="1:26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</row>
    <row r="84" spans="1:26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</row>
    <row r="85" spans="1:26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</row>
    <row r="86" spans="1:26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</row>
    <row r="87" spans="1:26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</row>
    <row r="88" spans="1:26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</row>
    <row r="89" spans="1:26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</row>
    <row r="90" spans="1:26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</row>
    <row r="91" spans="1:26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</row>
    <row r="92" spans="1:26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</row>
    <row r="93" spans="1:26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</row>
    <row r="94" spans="1:26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spans="1:26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spans="1:26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spans="1:26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spans="1:26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spans="1:26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spans="1:26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spans="1:26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spans="1:26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spans="1:26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spans="1:26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spans="1:26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spans="1:26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spans="1:26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spans="1:26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spans="1:26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spans="1:26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spans="1:26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spans="1:26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spans="1:26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spans="1:26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spans="1:26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spans="1:26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spans="1:26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spans="1:26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spans="1:26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spans="1:26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spans="1:26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spans="1:26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spans="1:26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spans="1:26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spans="1:26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spans="1:26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spans="1:26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spans="1:26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spans="1:26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spans="1:26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spans="1:26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spans="1:26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spans="1:26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spans="1:26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spans="1:26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spans="1:26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spans="1:26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spans="1:26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spans="1:26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spans="1:26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spans="1:26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spans="1:26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spans="1:26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spans="1:26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spans="1:26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spans="1:26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spans="1:26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spans="1:26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spans="1:26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spans="1:26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spans="1:26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spans="1:26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spans="1:26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spans="1:26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spans="1:26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spans="1:26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spans="1:26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spans="1:26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spans="1:26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spans="1:26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spans="1:26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spans="1:26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spans="1:26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spans="1:26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spans="1:26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spans="1:26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spans="1:26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spans="1:26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spans="1:26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spans="1:26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spans="1:26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spans="1:26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spans="1:26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spans="1:26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spans="1:26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spans="1:26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spans="1:26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spans="1:26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spans="1:26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spans="1:26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spans="1:26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spans="1:26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spans="1:26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spans="1:26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spans="1:26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spans="1:26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spans="1:26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spans="1:26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spans="1:26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spans="1:26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spans="1:26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spans="1:26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spans="1:26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spans="1:26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spans="1:26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spans="1:26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spans="1:26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spans="1:26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spans="1:26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spans="1:26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spans="1:26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spans="1:26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spans="1:26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spans="1:26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spans="1:26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spans="1:26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spans="1:26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spans="1:26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spans="1:26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spans="1:26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spans="1:26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spans="1:26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spans="1:26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spans="1:26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spans="1:26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spans="1:26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spans="1:26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spans="1:26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spans="1:26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spans="1:26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spans="1:26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spans="1:26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spans="1:26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spans="1:26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spans="1:26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spans="1:26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spans="1:26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spans="1:26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spans="1:26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spans="1:26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spans="1:26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spans="1:26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spans="1:26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spans="1:26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spans="1:26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spans="1:26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spans="1:26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spans="1:26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spans="1:26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spans="1:26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spans="1:26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spans="1:26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spans="1:26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spans="1:26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spans="1:26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spans="1:26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spans="1:26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spans="1:26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spans="1:26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spans="1:26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spans="1:26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spans="1:26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spans="1:26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spans="1:26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spans="1:26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spans="1:26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spans="1:26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spans="1:26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spans="1:26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spans="1:26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spans="1:26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spans="1:26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spans="1:26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spans="1:26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spans="1:26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spans="1:26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spans="1:26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spans="1:26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spans="1:26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spans="1:26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spans="1:26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spans="1:26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spans="1:26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spans="1:26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spans="1:26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spans="1:26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spans="1:26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spans="1:26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spans="1:26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spans="1:26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spans="1:26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spans="1:26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spans="1:26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spans="1:26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spans="1:26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spans="1:26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spans="1:26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spans="1:26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spans="1:26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spans="1:26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spans="1:26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spans="1:26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spans="1:26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spans="1:26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spans="1:26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spans="1:26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spans="1:26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spans="1:26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spans="1:26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spans="1:26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spans="1:26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spans="1:26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spans="1:26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spans="1:26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spans="1:26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spans="1:26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spans="1:26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spans="1:26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spans="1:26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spans="1:26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spans="1:26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spans="1:26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spans="1:26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spans="1:26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spans="1:26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spans="1:26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spans="1:26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spans="1:26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spans="1:26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spans="1:26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spans="1:26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spans="1:26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spans="1:26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spans="1:26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spans="1:26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spans="1:26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spans="1:26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spans="1:26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spans="1:26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spans="1:26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spans="1:26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spans="1:26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spans="1:26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spans="1:26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spans="1:26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spans="1:26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spans="1:26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spans="1:26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spans="1:26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spans="1:26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spans="1:26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spans="1:26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spans="1:26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spans="1:26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spans="1:26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spans="1:26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spans="1:26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spans="1:26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spans="1:26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spans="1:26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spans="1:26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spans="1:26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spans="1:26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spans="1:26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spans="1:26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spans="1:26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spans="1:26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spans="1:26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spans="1:26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spans="1:26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spans="1:26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spans="1:26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spans="1:26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spans="1:26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spans="1:26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spans="1:26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spans="1:26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spans="1:26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spans="1:26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spans="1:26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spans="1:26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spans="1:26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spans="1:26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spans="1:26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spans="1:26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spans="1:26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spans="1:26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spans="1:26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spans="1:26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spans="1:26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spans="1:26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spans="1:26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spans="1:26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spans="1:26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spans="1:26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spans="1:26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spans="1:26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spans="1:26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spans="1:26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spans="1:26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spans="1:26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spans="1:26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spans="1:26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spans="1:26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spans="1:26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spans="1:26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spans="1:26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spans="1:26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spans="1:26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spans="1:26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spans="1:26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spans="1:26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spans="1:26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spans="1:26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spans="1:26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spans="1:26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spans="1:26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spans="1:26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spans="1:26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spans="1:26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spans="1:26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spans="1:26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spans="1:26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spans="1:26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spans="1:26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spans="1:26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spans="1:26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spans="1:26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spans="1:26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spans="1:26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spans="1:26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spans="1:26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spans="1:26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spans="1:26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spans="1:26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spans="1:26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spans="1:26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spans="1:26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spans="1:26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spans="1:26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spans="1:26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spans="1:26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spans="1:26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spans="1:26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spans="1:26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spans="1:26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spans="1:26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spans="1:26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spans="1:26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spans="1:26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spans="1:26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spans="1:26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spans="1:26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spans="1:26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spans="1:26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spans="1:26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spans="1:26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spans="1:26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spans="1:26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spans="1:26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spans="1:26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spans="1:26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spans="1:26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spans="1:26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spans="1:26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spans="1:26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spans="1:26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spans="1:26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spans="1:26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spans="1:26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spans="1:26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spans="1:26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spans="1:26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spans="1:26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spans="1:26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spans="1:26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spans="1:26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spans="1:26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spans="1:26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spans="1:26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spans="1:26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spans="1:26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spans="1:26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spans="1:26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spans="1:26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spans="1:26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spans="1:26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spans="1:26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spans="1:26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spans="1:26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spans="1:26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spans="1:26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spans="1:26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spans="1:26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spans="1:26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spans="1:26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spans="1:26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spans="1:26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spans="1:26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spans="1:26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spans="1:26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spans="1:26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spans="1:26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spans="1:26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spans="1:26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spans="1:26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spans="1:26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spans="1:26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spans="1:26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spans="1:26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spans="1:26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spans="1:26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spans="1:26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spans="1:26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spans="1:26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spans="1:26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spans="1:26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spans="1:26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spans="1:26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spans="1:26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spans="1:26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spans="1:26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spans="1:26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spans="1:26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spans="1:26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spans="1:26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spans="1:26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spans="1:26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spans="1:26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spans="1:26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spans="1:26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spans="1:26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spans="1:26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spans="1:26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spans="1:26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spans="1:26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spans="1:26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spans="1:26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spans="1:26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spans="1:26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spans="1:26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spans="1:26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spans="1:26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spans="1:26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spans="1:26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spans="1:26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spans="1:26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spans="1:26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spans="1:26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spans="1:26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spans="1:26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spans="1:26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spans="1:26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spans="1:26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spans="1:26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spans="1:26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spans="1:26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spans="1:26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spans="1:26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spans="1:26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spans="1:26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spans="1:26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spans="1:26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spans="1:26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spans="1:26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spans="1:26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spans="1:26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spans="1:26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spans="1:26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spans="1:26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spans="1:26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spans="1:26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spans="1:26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spans="1:26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spans="1:26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spans="1:26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spans="1:26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spans="1:26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spans="1:26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spans="1:26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spans="1:26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spans="1:26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spans="1:26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spans="1:26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spans="1:26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spans="1:26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spans="1:26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spans="1:26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spans="1:26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spans="1:26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spans="1:26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spans="1:26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spans="1:26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spans="1:26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spans="1:26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spans="1:26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spans="1:26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spans="1:26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spans="1:26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spans="1:26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spans="1:26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spans="1:26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spans="1:26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spans="1:26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spans="1:26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spans="1:26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spans="1:26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spans="1:26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spans="1:26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spans="1:26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spans="1:26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spans="1:26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spans="1:26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spans="1:26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spans="1:26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spans="1:26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spans="1:26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spans="1:26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spans="1:26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spans="1:26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spans="1:26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spans="1:26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spans="1:26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spans="1:26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spans="1:26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spans="1:26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spans="1:26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spans="1:26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spans="1:26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spans="1:26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spans="1:26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spans="1:26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spans="1:26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spans="1:26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spans="1:26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spans="1:26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spans="1:26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spans="1:26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spans="1:26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spans="1:26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spans="1:26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spans="1:26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spans="1:26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spans="1:26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spans="1:26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spans="1:26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spans="1:26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spans="1:26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spans="1:26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spans="1:26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spans="1:26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spans="1:26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spans="1:26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spans="1:26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spans="1:26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spans="1:26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spans="1:26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spans="1:26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spans="1:26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spans="1:26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spans="1:26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spans="1:26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spans="1:26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spans="1:26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spans="1:26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spans="1:26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spans="1:26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spans="1:26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spans="1:26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spans="1:26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spans="1:26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spans="1:26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spans="1:26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spans="1:26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spans="1:26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spans="1:26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spans="1:26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spans="1:26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spans="1:26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spans="1:26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spans="1:26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spans="1:26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spans="1:26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spans="1:26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spans="1:26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spans="1:26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spans="1:26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spans="1:26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spans="1:26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spans="1:26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spans="1:26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spans="1:26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spans="1:26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spans="1:26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spans="1:26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spans="1:26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spans="1:26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spans="1:26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spans="1:26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spans="1:26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spans="1:26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spans="1:26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spans="1:26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spans="1:26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spans="1:26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spans="1:26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spans="1:26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spans="1:26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spans="1:26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spans="1:26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spans="1:26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spans="1:26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spans="1:26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spans="1:26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spans="1:26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spans="1:26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spans="1:26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spans="1:26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spans="1:26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spans="1:26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spans="1:26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spans="1:26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spans="1:26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spans="1:26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spans="1:26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spans="1:26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spans="1:26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spans="1:26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spans="1:26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spans="1:26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spans="1:26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spans="1:26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spans="1:26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spans="1:26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spans="1:26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spans="1:26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spans="1:26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spans="1:26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spans="1:26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spans="1:26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spans="1:26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spans="1:26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spans="1:26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spans="1:26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spans="1:26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spans="1:26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spans="1:26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spans="1:26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spans="1:26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spans="1:26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spans="1:26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spans="1:26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spans="1:26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spans="1:26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spans="1:26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spans="1:26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spans="1:26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spans="1:26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spans="1:26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spans="1:26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spans="1:26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spans="1:26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spans="1:26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spans="1:26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spans="1:26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spans="1:26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spans="1:26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spans="1:26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spans="1:26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spans="1:26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spans="1:26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spans="1:26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spans="1:26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spans="1:26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spans="1:26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spans="1:26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spans="1:26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spans="1:26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spans="1:26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spans="1:26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spans="1:26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spans="1:26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spans="1:26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spans="1:26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spans="1:26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spans="1:26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spans="1:26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spans="1:26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spans="1:26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spans="1:26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spans="1:26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spans="1:26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spans="1:26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spans="1:26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spans="1:26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spans="1:26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spans="1:26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spans="1:26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spans="1:26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spans="1:26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spans="1:26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spans="1:26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spans="1:26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spans="1:26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spans="1:26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spans="1:26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spans="1:26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spans="1:26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spans="1:26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spans="1:26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spans="1:26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spans="1:26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spans="1:26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spans="1:26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spans="1:26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spans="1:26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spans="1:26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spans="1:26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spans="1:26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spans="1:26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spans="1:26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spans="1:26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spans="1:26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spans="1:26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spans="1:26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spans="1:26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spans="1:26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spans="1:26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spans="1:26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spans="1:26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spans="1:26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spans="1:26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spans="1:26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spans="1:26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spans="1:26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spans="1:26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spans="1:26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spans="1:26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spans="1:26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spans="1:26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spans="1:26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spans="1:26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spans="1:26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spans="1:26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spans="1:26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spans="1:26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spans="1:26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spans="1:26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spans="1:26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spans="1:26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spans="1:26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spans="1:26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spans="1:26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spans="1:26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spans="1:26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spans="1:26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spans="1:26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spans="1:26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spans="1:26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spans="1:26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spans="1:26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spans="1:26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spans="1:26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spans="1:26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spans="1:26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spans="1:26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spans="1:26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spans="1:26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spans="1:26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spans="1:26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spans="1:26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spans="1:26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spans="1:26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spans="1:26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spans="1:26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spans="1:26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spans="1:26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spans="1:26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spans="1:26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spans="1:26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spans="1:26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spans="1:26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spans="1:26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spans="1:26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spans="1:26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spans="1:26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spans="1:26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spans="1:26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spans="1:26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spans="1:26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spans="1:26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spans="1:26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spans="1:26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spans="1:26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spans="1:26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spans="1:26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spans="1:26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spans="1:26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spans="1:26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spans="1:26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spans="1:26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spans="1:26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spans="1:26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spans="1:26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spans="1:26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spans="1:26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spans="1:26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spans="1:26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spans="1:26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spans="1:26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spans="1:26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spans="1:26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spans="1:26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spans="1:26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spans="1:26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spans="1:26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spans="1:26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spans="1:26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spans="1:26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spans="1:26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spans="1:26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spans="1:26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spans="1:26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spans="1:26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spans="1:26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spans="1:26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spans="1:26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spans="1:26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spans="1:26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spans="1:26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spans="1:26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spans="1:26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spans="1:26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spans="1:26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spans="1:26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spans="1:26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spans="1:26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spans="1:26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spans="1:26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spans="1:26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spans="1:26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spans="1:26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spans="1:26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spans="1:26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spans="1:26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spans="1:26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spans="1:26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spans="1:26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spans="1:26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spans="1:26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spans="1:26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spans="1:26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spans="1:26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spans="1:26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spans="1:26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spans="1:26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spans="1:26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spans="1:26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spans="1:26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spans="1:26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spans="1:26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spans="1:26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spans="1:26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spans="1:26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spans="1:26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spans="1:26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spans="1:26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spans="1:26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spans="1:26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spans="1:26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spans="1:26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spans="1:26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spans="1:26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spans="1:26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spans="1:26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spans="1:26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spans="1:26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spans="1:26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spans="1:26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spans="1:26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spans="1:26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spans="1:26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spans="1:26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spans="1:26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spans="1:26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  <row r="983" spans="1:26">
      <c r="A983" s="281"/>
      <c r="B983" s="281"/>
      <c r="C983" s="281"/>
      <c r="D983" s="281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</row>
    <row r="984" spans="1:26">
      <c r="A984" s="281"/>
      <c r="B984" s="281"/>
      <c r="C984" s="281"/>
      <c r="D984" s="281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</row>
    <row r="985" spans="1:26">
      <c r="A985" s="281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</row>
    <row r="986" spans="1:26">
      <c r="A986" s="281"/>
      <c r="B986" s="281"/>
      <c r="C986" s="281"/>
      <c r="D986" s="281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</row>
    <row r="987" spans="1:26">
      <c r="A987" s="281"/>
      <c r="B987" s="281"/>
      <c r="C987" s="281"/>
      <c r="D987" s="281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</row>
    <row r="988" spans="1:26">
      <c r="A988" s="281"/>
      <c r="B988" s="281"/>
      <c r="C988" s="281"/>
      <c r="D988" s="281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</row>
    <row r="989" spans="1:26">
      <c r="A989" s="281"/>
      <c r="B989" s="281"/>
      <c r="C989" s="281"/>
      <c r="D989" s="281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</row>
    <row r="990" spans="1:26">
      <c r="A990" s="281"/>
      <c r="B990" s="281"/>
      <c r="C990" s="281"/>
      <c r="D990" s="281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</row>
    <row r="991" spans="1:26">
      <c r="A991" s="281"/>
      <c r="B991" s="281"/>
      <c r="C991" s="281"/>
      <c r="D991" s="281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</row>
    <row r="992" spans="1:26">
      <c r="A992" s="281"/>
      <c r="B992" s="281"/>
      <c r="C992" s="281"/>
      <c r="D992" s="281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</row>
    <row r="993" spans="1:26">
      <c r="A993" s="281"/>
      <c r="B993" s="281"/>
      <c r="C993" s="281"/>
      <c r="D993" s="281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</row>
    <row r="994" spans="1:26">
      <c r="A994" s="281"/>
      <c r="B994" s="281"/>
      <c r="C994" s="281"/>
      <c r="D994" s="281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</row>
    <row r="995" spans="1:26">
      <c r="A995" s="281"/>
      <c r="B995" s="281"/>
      <c r="C995" s="281"/>
      <c r="D995" s="281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</row>
    <row r="996" spans="1:26">
      <c r="A996" s="281"/>
      <c r="B996" s="281"/>
      <c r="C996" s="281"/>
      <c r="D996" s="281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</row>
    <row r="997" spans="1:26">
      <c r="A997" s="281"/>
      <c r="B997" s="281"/>
      <c r="C997" s="281"/>
      <c r="D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</row>
    <row r="998" spans="1:26">
      <c r="A998" s="281"/>
      <c r="B998" s="281"/>
      <c r="C998" s="281"/>
      <c r="D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</row>
    <row r="999" spans="1:26">
      <c r="A999" s="281"/>
      <c r="B999" s="281"/>
      <c r="C999" s="281"/>
      <c r="D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</row>
    <row r="1000" spans="1:26">
      <c r="A1000" s="281"/>
      <c r="B1000" s="281"/>
      <c r="C1000" s="281"/>
      <c r="D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</row>
    <row r="1001" spans="1:26">
      <c r="A1001" s="281"/>
      <c r="B1001" s="281"/>
      <c r="C1001" s="281"/>
      <c r="D1001" s="281"/>
      <c r="E1001" s="281"/>
      <c r="F1001" s="281"/>
      <c r="G1001" s="281"/>
      <c r="H1001" s="281"/>
      <c r="I1001" s="281"/>
      <c r="J1001" s="281"/>
      <c r="K1001" s="281"/>
      <c r="L1001" s="281"/>
      <c r="M1001" s="281"/>
      <c r="N1001" s="281"/>
      <c r="O1001" s="281"/>
      <c r="P1001" s="281"/>
      <c r="Q1001" s="281"/>
      <c r="R1001" s="281"/>
      <c r="S1001" s="281"/>
      <c r="T1001" s="281"/>
      <c r="U1001" s="281"/>
      <c r="V1001" s="281"/>
      <c r="W1001" s="281"/>
      <c r="X1001" s="281"/>
      <c r="Y1001" s="281"/>
      <c r="Z1001" s="281"/>
    </row>
    <row r="1002" spans="1:26">
      <c r="A1002" s="281"/>
      <c r="B1002" s="281"/>
      <c r="C1002" s="281"/>
      <c r="D1002" s="281"/>
      <c r="E1002" s="281"/>
      <c r="F1002" s="281"/>
      <c r="G1002" s="281"/>
      <c r="H1002" s="281"/>
      <c r="I1002" s="281"/>
      <c r="J1002" s="281"/>
      <c r="K1002" s="281"/>
      <c r="L1002" s="281"/>
      <c r="M1002" s="281"/>
      <c r="N1002" s="281"/>
      <c r="O1002" s="281"/>
      <c r="P1002" s="281"/>
      <c r="Q1002" s="281"/>
      <c r="R1002" s="281"/>
      <c r="S1002" s="281"/>
      <c r="T1002" s="281"/>
      <c r="U1002" s="281"/>
      <c r="V1002" s="281"/>
      <c r="W1002" s="281"/>
      <c r="X1002" s="281"/>
      <c r="Y1002" s="281"/>
      <c r="Z1002" s="281"/>
    </row>
    <row r="1003" spans="1:26">
      <c r="B1003" s="281"/>
      <c r="C1003" s="281"/>
      <c r="D1003" s="281"/>
      <c r="E1003" s="281"/>
      <c r="F1003" s="281"/>
    </row>
  </sheetData>
  <sheetProtection selectLockedCells="1" selectUnlockedCells="1"/>
  <mergeCells count="25">
    <mergeCell ref="G3:H3"/>
    <mergeCell ref="G4:H4"/>
    <mergeCell ref="B3:E3"/>
    <mergeCell ref="B4:E4"/>
    <mergeCell ref="B7:E7"/>
    <mergeCell ref="B8:C8"/>
    <mergeCell ref="G8:H8"/>
    <mergeCell ref="E8:F8"/>
    <mergeCell ref="E9:F9"/>
    <mergeCell ref="B9:C9"/>
    <mergeCell ref="E11:F11"/>
    <mergeCell ref="B11:C11"/>
    <mergeCell ref="G11:H11"/>
    <mergeCell ref="G9:H9"/>
    <mergeCell ref="G45:H46"/>
    <mergeCell ref="B16:E16"/>
    <mergeCell ref="E12:F12"/>
    <mergeCell ref="B12:C12"/>
    <mergeCell ref="B13:C13"/>
    <mergeCell ref="G12:H12"/>
    <mergeCell ref="E13:F13"/>
    <mergeCell ref="G13:H13"/>
    <mergeCell ref="H18:I19"/>
    <mergeCell ref="I9:J10"/>
    <mergeCell ref="B10:E10"/>
  </mergeCells>
  <hyperlinks>
    <hyperlink ref="E9" r:id="rId1" xr:uid="{00000000-0004-0000-1000-000000000000}"/>
    <hyperlink ref="E12" r:id="rId2" xr:uid="{00000000-0004-0000-1000-000001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F0"/>
  </sheetPr>
  <dimension ref="A1:Z982"/>
  <sheetViews>
    <sheetView topLeftCell="A16" workbookViewId="0">
      <selection activeCell="B19" sqref="B19:D49"/>
    </sheetView>
  </sheetViews>
  <sheetFormatPr defaultColWidth="9" defaultRowHeight="12.75"/>
  <cols>
    <col min="1" max="1" width="5.140625" customWidth="1"/>
    <col min="2" max="2" width="14.140625" customWidth="1"/>
    <col min="3" max="3" width="13" customWidth="1"/>
    <col min="4" max="4" width="19.42578125" style="32" customWidth="1"/>
  </cols>
  <sheetData>
    <row r="1" spans="1:26" ht="18">
      <c r="A1" s="642"/>
      <c r="B1" s="295" t="s">
        <v>1044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 t="s">
        <v>1043</v>
      </c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7.5" customHeight="1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spans="1:26">
      <c r="A3" s="281"/>
      <c r="B3" s="2012" t="s">
        <v>230</v>
      </c>
      <c r="C3" s="2013"/>
      <c r="D3" s="2013"/>
      <c r="E3" s="2013"/>
      <c r="F3" s="281"/>
      <c r="G3" s="2012" t="s">
        <v>231</v>
      </c>
      <c r="H3" s="2013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6" ht="18">
      <c r="A4" s="282"/>
      <c r="B4" s="2085" t="s">
        <v>840</v>
      </c>
      <c r="C4" s="2086"/>
      <c r="D4" s="2086"/>
      <c r="E4" s="2083"/>
      <c r="F4" s="282"/>
      <c r="G4" s="2085"/>
      <c r="H4" s="2083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</row>
    <row r="5" spans="1:26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</row>
    <row r="6" spans="1:26">
      <c r="A6" s="282"/>
      <c r="B6" s="293" t="s">
        <v>233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</row>
    <row r="7" spans="1:26">
      <c r="A7" s="282"/>
      <c r="B7" s="2072" t="s">
        <v>234</v>
      </c>
      <c r="C7" s="2013"/>
      <c r="D7" s="2013"/>
      <c r="E7" s="2013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</row>
    <row r="8" spans="1:26">
      <c r="A8" s="282"/>
      <c r="B8" s="2082" t="s">
        <v>45</v>
      </c>
      <c r="C8" s="2083"/>
      <c r="D8" s="294" t="s">
        <v>46</v>
      </c>
      <c r="E8" s="2082" t="s">
        <v>235</v>
      </c>
      <c r="F8" s="2083"/>
      <c r="G8" s="2082" t="s">
        <v>236</v>
      </c>
      <c r="H8" s="2083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</row>
    <row r="9" spans="1:26">
      <c r="A9" s="282"/>
      <c r="B9" s="2087" t="s">
        <v>451</v>
      </c>
      <c r="C9" s="2083"/>
      <c r="D9" s="283" t="s">
        <v>141</v>
      </c>
      <c r="E9" s="2084" t="s">
        <v>452</v>
      </c>
      <c r="F9" s="2083"/>
      <c r="G9" s="2087">
        <v>603394180</v>
      </c>
      <c r="H9" s="2083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</row>
    <row r="10" spans="1:26">
      <c r="A10" s="282"/>
      <c r="B10" s="2072" t="s">
        <v>239</v>
      </c>
      <c r="C10" s="2013"/>
      <c r="D10" s="2013"/>
      <c r="E10" s="2013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</row>
    <row r="11" spans="1:26">
      <c r="A11" s="282"/>
      <c r="B11" s="2082" t="s">
        <v>45</v>
      </c>
      <c r="C11" s="2083"/>
      <c r="D11" s="294" t="s">
        <v>46</v>
      </c>
      <c r="E11" s="2082" t="s">
        <v>235</v>
      </c>
      <c r="F11" s="2083"/>
      <c r="G11" s="2082" t="s">
        <v>236</v>
      </c>
      <c r="H11" s="2083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</row>
    <row r="12" spans="1:26">
      <c r="A12" s="282"/>
      <c r="B12" s="2087" t="s">
        <v>460</v>
      </c>
      <c r="C12" s="2083"/>
      <c r="D12" s="283" t="s">
        <v>112</v>
      </c>
      <c r="E12" s="2088"/>
      <c r="F12" s="2083"/>
      <c r="G12" s="2087">
        <v>721867905</v>
      </c>
      <c r="H12" s="2083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</row>
    <row r="13" spans="1:26" ht="14.1" customHeight="1">
      <c r="A13" s="282"/>
      <c r="B13" s="2087"/>
      <c r="C13" s="2083"/>
      <c r="D13" s="283"/>
      <c r="E13" s="2088"/>
      <c r="F13" s="2083"/>
      <c r="G13" s="2087"/>
      <c r="H13" s="2083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</row>
    <row r="14" spans="1:26">
      <c r="A14" s="282"/>
      <c r="B14" s="282"/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</row>
    <row r="15" spans="1:26">
      <c r="A15" s="282"/>
      <c r="B15" s="293" t="s">
        <v>242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</row>
    <row r="16" spans="1:26" ht="13.5" thickBot="1">
      <c r="A16" s="282"/>
      <c r="B16" s="2072" t="s">
        <v>325</v>
      </c>
      <c r="C16" s="2013"/>
      <c r="D16" s="2013"/>
      <c r="E16" s="2013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</row>
    <row r="17" spans="1:26">
      <c r="A17" s="282"/>
      <c r="B17" s="292" t="s">
        <v>244</v>
      </c>
      <c r="C17" s="291" t="s">
        <v>45</v>
      </c>
      <c r="D17" s="291" t="s">
        <v>46</v>
      </c>
      <c r="E17" s="291" t="s">
        <v>692</v>
      </c>
      <c r="F17" s="290"/>
      <c r="G17" s="289"/>
      <c r="H17" s="289"/>
      <c r="I17" s="288"/>
      <c r="J17" s="288"/>
      <c r="K17" s="288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</row>
    <row r="18" spans="1:26" ht="15">
      <c r="A18" s="304">
        <v>1</v>
      </c>
      <c r="B18" s="299"/>
      <c r="C18" s="301"/>
      <c r="D18" s="1829"/>
      <c r="E18" s="296"/>
      <c r="F18" s="298"/>
      <c r="G18" s="285"/>
      <c r="H18" s="286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</row>
    <row r="19" spans="1:26" ht="15">
      <c r="A19" s="304">
        <v>2</v>
      </c>
      <c r="B19" s="1830">
        <v>11</v>
      </c>
      <c r="C19" s="1516" t="s">
        <v>454</v>
      </c>
      <c r="D19" s="1516" t="s">
        <v>110</v>
      </c>
      <c r="E19" s="1824">
        <v>730615</v>
      </c>
      <c r="F19" s="298" t="s">
        <v>128</v>
      </c>
      <c r="G19" s="285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</row>
    <row r="20" spans="1:26" ht="15">
      <c r="A20" s="304">
        <v>3</v>
      </c>
      <c r="B20" s="1830">
        <v>12</v>
      </c>
      <c r="C20" s="1517" t="s">
        <v>455</v>
      </c>
      <c r="D20" s="1517" t="s">
        <v>93</v>
      </c>
      <c r="E20" s="1825">
        <v>730211</v>
      </c>
      <c r="F20" s="298" t="s">
        <v>246</v>
      </c>
      <c r="G20" s="285"/>
      <c r="H20" s="286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</row>
    <row r="21" spans="1:26" ht="15" customHeight="1">
      <c r="A21" s="304">
        <v>4</v>
      </c>
      <c r="B21" s="1830">
        <v>13</v>
      </c>
      <c r="C21" s="1517" t="s">
        <v>456</v>
      </c>
      <c r="D21" s="1517" t="s">
        <v>95</v>
      </c>
      <c r="E21" s="1824">
        <v>850818</v>
      </c>
      <c r="F21" s="298" t="s">
        <v>246</v>
      </c>
      <c r="G21" s="285"/>
      <c r="H21" s="286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</row>
    <row r="22" spans="1:26" ht="15" customHeight="1">
      <c r="A22" s="304">
        <v>5</v>
      </c>
      <c r="B22" s="1830">
        <v>14</v>
      </c>
      <c r="C22" s="1516" t="s">
        <v>457</v>
      </c>
      <c r="D22" s="1516" t="s">
        <v>104</v>
      </c>
      <c r="E22" s="1824">
        <v>750723</v>
      </c>
      <c r="F22" s="298" t="s">
        <v>246</v>
      </c>
      <c r="G22" s="285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</row>
    <row r="23" spans="1:26" ht="15" customHeight="1">
      <c r="A23" s="304">
        <v>6</v>
      </c>
      <c r="B23" s="1830">
        <v>16</v>
      </c>
      <c r="C23" s="1516" t="s">
        <v>458</v>
      </c>
      <c r="D23" s="1516" t="s">
        <v>198</v>
      </c>
      <c r="E23" s="1824">
        <v>730120</v>
      </c>
      <c r="F23" s="298" t="s">
        <v>246</v>
      </c>
      <c r="G23" s="285"/>
      <c r="H23" s="286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</row>
    <row r="24" spans="1:26" ht="15" customHeight="1">
      <c r="A24" s="304">
        <v>7</v>
      </c>
      <c r="B24" s="1830">
        <v>19</v>
      </c>
      <c r="C24" s="1517" t="s">
        <v>215</v>
      </c>
      <c r="D24" s="1517" t="s">
        <v>62</v>
      </c>
      <c r="E24" s="1824">
        <v>720606</v>
      </c>
      <c r="F24" s="298" t="s">
        <v>246</v>
      </c>
      <c r="G24" s="285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</row>
    <row r="25" spans="1:26" ht="15" customHeight="1">
      <c r="A25" s="304">
        <v>8</v>
      </c>
      <c r="B25" s="1830">
        <v>20</v>
      </c>
      <c r="C25" s="1831" t="s">
        <v>453</v>
      </c>
      <c r="D25" s="1517" t="s">
        <v>574</v>
      </c>
      <c r="E25" s="1824"/>
      <c r="F25" s="298" t="s">
        <v>246</v>
      </c>
      <c r="G25" s="285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</row>
    <row r="26" spans="1:26" ht="15" customHeight="1">
      <c r="A26" s="304">
        <v>9</v>
      </c>
      <c r="B26" s="1832">
        <v>29</v>
      </c>
      <c r="C26" s="1516" t="s">
        <v>460</v>
      </c>
      <c r="D26" s="1516" t="s">
        <v>112</v>
      </c>
      <c r="E26" s="1824">
        <v>810216</v>
      </c>
      <c r="F26" s="298" t="s">
        <v>246</v>
      </c>
      <c r="G26" s="285"/>
      <c r="H26" s="286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</row>
    <row r="27" spans="1:26" ht="15" customHeight="1">
      <c r="A27" s="304">
        <v>10</v>
      </c>
      <c r="B27" s="1832"/>
      <c r="C27" s="1516" t="s">
        <v>841</v>
      </c>
      <c r="D27" s="1516" t="s">
        <v>93</v>
      </c>
      <c r="E27" s="1824">
        <v>900613</v>
      </c>
      <c r="F27" s="298" t="s">
        <v>246</v>
      </c>
      <c r="G27" s="285"/>
      <c r="H27" s="286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</row>
    <row r="28" spans="1:26" ht="15" customHeight="1">
      <c r="A28" s="304">
        <v>11</v>
      </c>
      <c r="B28" s="1832"/>
      <c r="C28" s="1516" t="s">
        <v>462</v>
      </c>
      <c r="D28" s="1516" t="s">
        <v>93</v>
      </c>
      <c r="E28" s="1824">
        <v>950104</v>
      </c>
      <c r="F28" s="298" t="s">
        <v>1020</v>
      </c>
      <c r="G28" s="285"/>
      <c r="H28" s="287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</row>
    <row r="29" spans="1:26" ht="15" customHeight="1">
      <c r="A29" s="304">
        <v>12</v>
      </c>
      <c r="B29" s="1830"/>
      <c r="C29" s="1516" t="s">
        <v>551</v>
      </c>
      <c r="D29" s="1516" t="s">
        <v>532</v>
      </c>
      <c r="E29" s="1826">
        <v>950715</v>
      </c>
      <c r="F29" s="298" t="s">
        <v>246</v>
      </c>
      <c r="G29" s="285"/>
      <c r="H29" s="286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</row>
    <row r="30" spans="1:26" ht="15" customHeight="1">
      <c r="A30" s="304">
        <v>13</v>
      </c>
      <c r="B30" s="1830"/>
      <c r="C30" s="1517" t="s">
        <v>461</v>
      </c>
      <c r="D30" s="1517" t="s">
        <v>136</v>
      </c>
      <c r="E30" s="1824">
        <v>740411</v>
      </c>
      <c r="F30" s="298" t="s">
        <v>246</v>
      </c>
      <c r="G30" s="285"/>
      <c r="H30" s="286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</row>
    <row r="31" spans="1:26" ht="15" customHeight="1">
      <c r="A31" s="304">
        <v>14</v>
      </c>
      <c r="B31" s="1830"/>
      <c r="C31" s="1831" t="s">
        <v>842</v>
      </c>
      <c r="D31" s="1831" t="s">
        <v>125</v>
      </c>
      <c r="E31" s="1825"/>
      <c r="F31" s="298" t="s">
        <v>246</v>
      </c>
      <c r="G31" s="285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</row>
    <row r="32" spans="1:26" ht="15" customHeight="1">
      <c r="A32" s="304">
        <v>15</v>
      </c>
      <c r="B32" s="1830"/>
      <c r="C32" s="1517" t="s">
        <v>459</v>
      </c>
      <c r="D32" s="1517" t="s">
        <v>68</v>
      </c>
      <c r="E32" s="1824">
        <v>910331</v>
      </c>
      <c r="F32" s="298" t="s">
        <v>246</v>
      </c>
      <c r="G32" s="285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</row>
    <row r="33" spans="1:26" ht="15" customHeight="1">
      <c r="A33" s="304"/>
      <c r="B33" s="1830">
        <v>84</v>
      </c>
      <c r="C33" s="1517" t="s">
        <v>1045</v>
      </c>
      <c r="D33" s="1517" t="s">
        <v>99</v>
      </c>
      <c r="E33" s="1827">
        <v>840713</v>
      </c>
      <c r="F33" s="864" t="s">
        <v>366</v>
      </c>
      <c r="G33" s="285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</row>
    <row r="34" spans="1:26" ht="15" customHeight="1">
      <c r="A34" s="304"/>
      <c r="B34" s="1830"/>
      <c r="C34" s="1517" t="s">
        <v>1031</v>
      </c>
      <c r="D34" s="1517" t="s">
        <v>112</v>
      </c>
      <c r="E34" s="1827"/>
      <c r="F34" s="864"/>
      <c r="G34" s="285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</row>
    <row r="35" spans="1:26" ht="16.899999999999999" customHeight="1">
      <c r="A35" s="304">
        <v>21</v>
      </c>
      <c r="B35" s="1830">
        <v>2</v>
      </c>
      <c r="C35" s="1517" t="s">
        <v>464</v>
      </c>
      <c r="D35" s="1517" t="s">
        <v>62</v>
      </c>
      <c r="E35" s="1827"/>
      <c r="F35" s="302" t="s">
        <v>1020</v>
      </c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</row>
    <row r="36" spans="1:26" ht="16.899999999999999" customHeight="1">
      <c r="A36" s="304">
        <v>22</v>
      </c>
      <c r="B36" s="1830"/>
      <c r="C36" s="1517" t="s">
        <v>1090</v>
      </c>
      <c r="D36" s="1517" t="s">
        <v>93</v>
      </c>
      <c r="E36" s="1827"/>
      <c r="F36" s="302" t="s">
        <v>129</v>
      </c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</row>
    <row r="37" spans="1:26" ht="16.899999999999999" customHeight="1">
      <c r="A37" s="304">
        <v>23</v>
      </c>
      <c r="B37" s="315"/>
      <c r="C37" s="305" t="s">
        <v>1124</v>
      </c>
      <c r="D37" s="305" t="s">
        <v>93</v>
      </c>
      <c r="E37" s="1827"/>
      <c r="F37" s="302" t="s">
        <v>128</v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</row>
    <row r="38" spans="1:26" ht="16.899999999999999" customHeight="1" thickBot="1">
      <c r="A38" s="304">
        <v>24</v>
      </c>
      <c r="B38" s="315"/>
      <c r="C38" s="305" t="s">
        <v>58</v>
      </c>
      <c r="D38" s="305" t="s">
        <v>90</v>
      </c>
      <c r="E38" s="1828"/>
      <c r="F38" s="303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</row>
    <row r="39" spans="1:26" ht="16.899999999999999" customHeight="1">
      <c r="A39" s="284"/>
      <c r="B39" s="1597"/>
      <c r="C39" s="1599" t="s">
        <v>453</v>
      </c>
      <c r="D39" s="1599" t="s">
        <v>99</v>
      </c>
      <c r="E39" s="280"/>
      <c r="F39" s="282" t="s">
        <v>1020</v>
      </c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</row>
    <row r="40" spans="1:26" ht="16.899999999999999" customHeight="1">
      <c r="A40" s="284"/>
      <c r="B40" s="1597"/>
      <c r="C40" s="1599" t="s">
        <v>926</v>
      </c>
      <c r="D40" s="1599" t="s">
        <v>314</v>
      </c>
      <c r="E40" s="280"/>
      <c r="F40" s="282" t="s">
        <v>1020</v>
      </c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</row>
    <row r="41" spans="1:26" ht="16.899999999999999" customHeight="1">
      <c r="A41" s="284"/>
      <c r="B41" s="1597"/>
      <c r="C41" s="1599" t="s">
        <v>97</v>
      </c>
      <c r="D41" s="1599" t="s">
        <v>84</v>
      </c>
      <c r="E41" s="280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</row>
    <row r="42" spans="1:26" ht="16.899999999999999" customHeight="1">
      <c r="A42" s="284"/>
      <c r="B42" s="1597"/>
      <c r="C42" s="1599" t="s">
        <v>111</v>
      </c>
      <c r="D42" s="1599" t="s">
        <v>84</v>
      </c>
      <c r="E42" s="280">
        <v>980529</v>
      </c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</row>
    <row r="43" spans="1:26" ht="16.899999999999999" customHeight="1">
      <c r="A43" s="284"/>
      <c r="B43" s="1597"/>
      <c r="C43" s="1599" t="s">
        <v>421</v>
      </c>
      <c r="D43" s="1599" t="s">
        <v>68</v>
      </c>
      <c r="E43" s="280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</row>
    <row r="44" spans="1:26" ht="16.899999999999999" customHeight="1">
      <c r="A44" s="284"/>
      <c r="B44" s="1597"/>
      <c r="C44" s="1599" t="s">
        <v>454</v>
      </c>
      <c r="D44" s="1599" t="s">
        <v>163</v>
      </c>
      <c r="E44" s="280">
        <v>1050528</v>
      </c>
      <c r="F44" s="282" t="s">
        <v>366</v>
      </c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</row>
    <row r="45" spans="1:26" ht="16.899999999999999" customHeight="1">
      <c r="A45" s="284"/>
      <c r="B45" s="1597"/>
      <c r="C45" s="1599" t="s">
        <v>445</v>
      </c>
      <c r="D45" s="1599" t="s">
        <v>321</v>
      </c>
      <c r="E45" s="280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</row>
    <row r="46" spans="1:26" ht="16.899999999999999" customHeight="1">
      <c r="A46" s="284"/>
      <c r="B46" s="1597"/>
      <c r="C46" s="1599" t="s">
        <v>215</v>
      </c>
      <c r="D46" s="1599" t="s">
        <v>142</v>
      </c>
      <c r="E46" s="280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</row>
    <row r="47" spans="1:26">
      <c r="A47" s="281"/>
      <c r="B47" s="1833"/>
      <c r="C47" s="1833" t="s">
        <v>595</v>
      </c>
      <c r="D47" s="1833" t="s">
        <v>125</v>
      </c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</row>
    <row r="48" spans="1:26">
      <c r="A48" s="281"/>
      <c r="B48" s="281"/>
      <c r="C48" s="281" t="s">
        <v>1090</v>
      </c>
      <c r="D48" s="281" t="s">
        <v>142</v>
      </c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</row>
    <row r="49" spans="1:26">
      <c r="A49" s="281"/>
      <c r="B49" s="281"/>
      <c r="C49" s="281" t="s">
        <v>416</v>
      </c>
      <c r="D49" s="281" t="s">
        <v>584</v>
      </c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</row>
    <row r="50" spans="1:26">
      <c r="A50" s="281"/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</row>
    <row r="51" spans="1:26">
      <c r="A51" s="281"/>
      <c r="B51" s="281"/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</row>
    <row r="52" spans="1:26">
      <c r="A52" s="281"/>
      <c r="B52" s="281"/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</row>
    <row r="53" spans="1:26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</row>
    <row r="54" spans="1:26">
      <c r="A54" s="281"/>
      <c r="B54" s="281"/>
      <c r="C54" s="281"/>
      <c r="D54" s="281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</row>
    <row r="55" spans="1:26">
      <c r="A55" s="281"/>
      <c r="B55" s="281"/>
      <c r="C55" s="281"/>
      <c r="D55" s="281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  <c r="Y55" s="281"/>
      <c r="Z55" s="281"/>
    </row>
    <row r="56" spans="1:26">
      <c r="A56" s="281"/>
      <c r="B56" s="281"/>
      <c r="C56" s="281"/>
      <c r="D56" s="281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  <c r="Y56" s="281"/>
      <c r="Z56" s="281"/>
    </row>
    <row r="57" spans="1:26">
      <c r="A57" s="281"/>
      <c r="B57" s="281"/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</row>
    <row r="58" spans="1:26">
      <c r="A58" s="281"/>
      <c r="B58" s="281"/>
      <c r="C58" s="281"/>
      <c r="D58" s="281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</row>
    <row r="59" spans="1:26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</row>
    <row r="60" spans="1:26">
      <c r="A60" s="281"/>
      <c r="B60" s="281"/>
      <c r="C60" s="281"/>
      <c r="D60" s="281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1"/>
      <c r="X60" s="281"/>
      <c r="Y60" s="281"/>
      <c r="Z60" s="281"/>
    </row>
    <row r="61" spans="1:26">
      <c r="A61" s="281"/>
      <c r="B61" s="281"/>
      <c r="C61" s="281"/>
      <c r="D61" s="281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1"/>
      <c r="X61" s="281"/>
      <c r="Y61" s="281"/>
      <c r="Z61" s="281"/>
    </row>
    <row r="62" spans="1:26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</row>
    <row r="63" spans="1:26">
      <c r="A63" s="281"/>
      <c r="B63" s="281"/>
      <c r="C63" s="281"/>
      <c r="D63" s="281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</row>
    <row r="64" spans="1:26">
      <c r="A64" s="281"/>
      <c r="B64" s="281"/>
      <c r="C64" s="281"/>
      <c r="D64" s="281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</row>
    <row r="65" spans="1:26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</row>
    <row r="66" spans="1:26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</row>
    <row r="67" spans="1:26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</row>
    <row r="68" spans="1:26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</row>
    <row r="69" spans="1:26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</row>
    <row r="70" spans="1:26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</row>
    <row r="71" spans="1:26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</row>
    <row r="72" spans="1:26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</row>
    <row r="73" spans="1:26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</row>
    <row r="74" spans="1:26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</row>
    <row r="75" spans="1:26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</row>
    <row r="76" spans="1:26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</row>
    <row r="77" spans="1:26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</row>
    <row r="78" spans="1:26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</row>
    <row r="79" spans="1:26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</row>
    <row r="80" spans="1:26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</row>
    <row r="81" spans="1:26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</row>
    <row r="82" spans="1:26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</row>
    <row r="83" spans="1:26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</row>
    <row r="84" spans="1:26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</row>
    <row r="85" spans="1:26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</row>
    <row r="86" spans="1:26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</row>
    <row r="87" spans="1:26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</row>
    <row r="88" spans="1:26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</row>
    <row r="89" spans="1:26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</row>
    <row r="90" spans="1:26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</row>
    <row r="91" spans="1:26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</row>
    <row r="92" spans="1:26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</row>
    <row r="93" spans="1:26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</row>
    <row r="94" spans="1:26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spans="1:26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spans="1:26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spans="1:26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spans="1:26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spans="1:26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spans="1:26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spans="1:26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spans="1:26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spans="1:26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spans="1:26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spans="1:26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spans="1:26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spans="1:26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spans="1:26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spans="1:26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spans="1:26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spans="1:26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spans="1:26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spans="1:26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spans="1:26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spans="1:26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spans="1:26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spans="1:26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spans="1:26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spans="1:26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spans="1:26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spans="1:26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spans="1:26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spans="1:26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spans="1:26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spans="1:26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spans="1:26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spans="1:26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spans="1:26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spans="1:26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spans="1:26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spans="1:26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spans="1:26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spans="1:26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spans="1:26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spans="1:26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spans="1:26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spans="1:26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spans="1:26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spans="1:26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spans="1:26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spans="1:26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spans="1:26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spans="1:26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spans="1:26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spans="1:26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spans="1:26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spans="1:26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spans="1:26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spans="1:26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spans="1:26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spans="1:26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spans="1:26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spans="1:26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spans="1:26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spans="1:26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spans="1:26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spans="1:26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spans="1:26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spans="1:26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spans="1:26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spans="1:26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spans="1:26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spans="1:26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spans="1:26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spans="1:26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spans="1:26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spans="1:26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spans="1:26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spans="1:26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spans="1:26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spans="1:26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spans="1:26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spans="1:26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spans="1:26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spans="1:26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spans="1:26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spans="1:26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spans="1:26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spans="1:26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spans="1:26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spans="1:26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spans="1:26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spans="1:26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spans="1:26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spans="1:26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spans="1:26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spans="1:26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spans="1:26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spans="1:26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spans="1:26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spans="1:26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spans="1:26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spans="1:26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spans="1:26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spans="1:26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spans="1:26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spans="1:26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spans="1:26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spans="1:26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spans="1:26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spans="1:26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spans="1:26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spans="1:26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spans="1:26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spans="1:26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spans="1:26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spans="1:26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spans="1:26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spans="1:26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spans="1:26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spans="1:26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spans="1:26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spans="1:26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spans="1:26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spans="1:26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spans="1:26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spans="1:26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spans="1:26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spans="1:26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spans="1:26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spans="1:26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spans="1:26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spans="1:26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spans="1:26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spans="1:26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spans="1:26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spans="1:26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spans="1:26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spans="1:26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spans="1:26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spans="1:26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spans="1:26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spans="1:26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spans="1:26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spans="1:26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spans="1:26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spans="1:26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spans="1:26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spans="1:26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spans="1:26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spans="1:26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spans="1:26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spans="1:26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spans="1:26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spans="1:26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spans="1:26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spans="1:26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spans="1:26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spans="1:26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spans="1:26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spans="1:26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spans="1:26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spans="1:26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spans="1:26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spans="1:26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spans="1:26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spans="1:26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spans="1:26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spans="1:26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spans="1:26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spans="1:26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spans="1:26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spans="1:26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spans="1:26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spans="1:26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spans="1:26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spans="1:26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spans="1:26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spans="1:26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spans="1:26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spans="1:26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spans="1:26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spans="1:26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spans="1:26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spans="1:26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spans="1:26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spans="1:26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spans="1:26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spans="1:26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spans="1:26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spans="1:26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spans="1:26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spans="1:26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spans="1:26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spans="1:26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spans="1:26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spans="1:26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spans="1:26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spans="1:26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spans="1:26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spans="1:26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spans="1:26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spans="1:26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spans="1:26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spans="1:26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spans="1:26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spans="1:26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spans="1:26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spans="1:26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spans="1:26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spans="1:26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spans="1:26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spans="1:26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spans="1:26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spans="1:26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spans="1:26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spans="1:26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spans="1:26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spans="1:26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spans="1:26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spans="1:26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spans="1:26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spans="1:26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spans="1:26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spans="1:26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spans="1:26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spans="1:26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spans="1:26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spans="1:26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spans="1:26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spans="1:26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spans="1:26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spans="1:26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spans="1:26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spans="1:26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spans="1:26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spans="1:26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spans="1:26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spans="1:26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spans="1:26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spans="1:26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spans="1:26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spans="1:26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spans="1:26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spans="1:26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spans="1:26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spans="1:26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spans="1:26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spans="1:26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spans="1:26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spans="1:26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spans="1:26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spans="1:26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spans="1:26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spans="1:26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spans="1:26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spans="1:26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spans="1:26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spans="1:26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spans="1:26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spans="1:26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spans="1:26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spans="1:26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spans="1:26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spans="1:26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spans="1:26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spans="1:26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spans="1:26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spans="1:26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spans="1:26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spans="1:26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spans="1:26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spans="1:26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spans="1:26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spans="1:26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spans="1:26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spans="1:26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spans="1:26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spans="1:26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spans="1:26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spans="1:26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spans="1:26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spans="1:26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spans="1:26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spans="1:26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spans="1:26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spans="1:26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spans="1:26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spans="1:26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spans="1:26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spans="1:26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spans="1:26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spans="1:26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spans="1:26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spans="1:26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spans="1:26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spans="1:26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spans="1:26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spans="1:26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spans="1:26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spans="1:26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spans="1:26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spans="1:26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spans="1:26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spans="1:26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spans="1:26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spans="1:26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spans="1:26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spans="1:26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spans="1:26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spans="1:26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spans="1:26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spans="1:26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spans="1:26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spans="1:26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spans="1:26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spans="1:26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spans="1:26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spans="1:26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spans="1:26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spans="1:26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spans="1:26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spans="1:26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spans="1:26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spans="1:26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spans="1:26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spans="1:26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spans="1:26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spans="1:26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spans="1:26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spans="1:26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spans="1:26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spans="1:26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spans="1:26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spans="1:26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spans="1:26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spans="1:26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spans="1:26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spans="1:26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spans="1:26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spans="1:26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spans="1:26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spans="1:26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spans="1:26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spans="1:26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spans="1:26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spans="1:26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spans="1:26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spans="1:26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spans="1:26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spans="1:26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spans="1:26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spans="1:26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spans="1:26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spans="1:26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spans="1:26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spans="1:26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spans="1:26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spans="1:26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spans="1:26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spans="1:26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spans="1:26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spans="1:26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spans="1:26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spans="1:26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spans="1:26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spans="1:26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spans="1:26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spans="1:26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spans="1:26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spans="1:26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spans="1:26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spans="1:26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spans="1:26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spans="1:26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spans="1:26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spans="1:26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spans="1:26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spans="1:26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spans="1:26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spans="1:26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spans="1:26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spans="1:26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spans="1:26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spans="1:26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spans="1:26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spans="1:26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spans="1:26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spans="1:26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spans="1:26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spans="1:26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spans="1:26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spans="1:26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spans="1:26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spans="1:26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spans="1:26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spans="1:26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spans="1:26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spans="1:26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spans="1:26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spans="1:26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spans="1:26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spans="1:26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spans="1:26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spans="1:26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spans="1:26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spans="1:26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spans="1:26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spans="1:26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spans="1:26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spans="1:26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spans="1:26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spans="1:26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spans="1:26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spans="1:26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spans="1:26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spans="1:26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spans="1:26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spans="1:26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spans="1:26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spans="1:26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spans="1:26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spans="1:26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spans="1:26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spans="1:26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spans="1:26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spans="1:26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spans="1:26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spans="1:26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spans="1:26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spans="1:26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spans="1:26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spans="1:26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spans="1:26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spans="1:26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spans="1:26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spans="1:26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spans="1:26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spans="1:26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spans="1:26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spans="1:26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spans="1:26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spans="1:26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spans="1:26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spans="1:26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spans="1:26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spans="1:26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spans="1:26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spans="1:26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spans="1:26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spans="1:26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spans="1:26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spans="1:26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spans="1:26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spans="1:26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spans="1:26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spans="1:26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spans="1:26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spans="1:26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spans="1:26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spans="1:26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spans="1:26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spans="1:26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spans="1:26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spans="1:26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spans="1:26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spans="1:26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spans="1:26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spans="1:26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spans="1:26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spans="1:26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spans="1:26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spans="1:26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spans="1:26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spans="1:26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spans="1:26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spans="1:26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spans="1:26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spans="1:26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spans="1:26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spans="1:26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spans="1:26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spans="1:26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spans="1:26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spans="1:26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spans="1:26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spans="1:26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spans="1:26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spans="1:26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spans="1:26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spans="1:26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spans="1:26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spans="1:26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spans="1:26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spans="1:26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spans="1:26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spans="1:26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spans="1:26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spans="1:26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spans="1:26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spans="1:26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spans="1:26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spans="1:26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spans="1:26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spans="1:26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spans="1:26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spans="1:26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spans="1:26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spans="1:26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spans="1:26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spans="1:26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spans="1:26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spans="1:26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spans="1:26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spans="1:26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spans="1:26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spans="1:26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spans="1:26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spans="1:26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spans="1:26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spans="1:26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spans="1:26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spans="1:26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spans="1:26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spans="1:26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spans="1:26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spans="1:26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spans="1:26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spans="1:26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spans="1:26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spans="1:26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spans="1:26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spans="1:26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spans="1:26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spans="1:26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spans="1:26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spans="1:26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spans="1:26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spans="1:26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spans="1:26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spans="1:26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spans="1:26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spans="1:26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spans="1:26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spans="1:26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spans="1:26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spans="1:26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spans="1:26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spans="1:26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spans="1:26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spans="1:26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spans="1:26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spans="1:26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spans="1:26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spans="1:26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spans="1:26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spans="1:26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spans="1:26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spans="1:26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spans="1:26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spans="1:26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spans="1:26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spans="1:26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spans="1:26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spans="1:26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spans="1:26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spans="1:26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spans="1:26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spans="1:26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spans="1:26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spans="1:26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spans="1:26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spans="1:26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spans="1:26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spans="1:26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spans="1:26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spans="1:26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spans="1:26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spans="1:26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spans="1:26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spans="1:26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spans="1:26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spans="1:26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spans="1:26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spans="1:26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spans="1:26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spans="1:26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spans="1:26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spans="1:26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spans="1:26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spans="1:26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spans="1:26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spans="1:26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spans="1:26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spans="1:26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spans="1:26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spans="1:26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spans="1:26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spans="1:26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spans="1:26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spans="1:26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spans="1:26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spans="1:26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spans="1:26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spans="1:26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spans="1:26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spans="1:26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spans="1:26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spans="1:26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spans="1:26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spans="1:26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spans="1:26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spans="1:26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spans="1:26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spans="1:26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spans="1:26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spans="1:26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spans="1:26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spans="1:26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spans="1:26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spans="1:26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spans="1:26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spans="1:26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spans="1:26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spans="1:26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spans="1:26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spans="1:26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spans="1:26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spans="1:26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spans="1:26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spans="1:26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spans="1:26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spans="1:26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spans="1:26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spans="1:26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spans="1:26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spans="1:26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spans="1:26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spans="1:26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spans="1:26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spans="1:26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spans="1:26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spans="1:26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spans="1:26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spans="1:26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spans="1:26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spans="1:26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spans="1:26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spans="1:26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spans="1:26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spans="1:26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spans="1:26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spans="1:26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spans="1:26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spans="1:26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spans="1:26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spans="1:26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spans="1:26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spans="1:26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spans="1:26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spans="1:26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spans="1:26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spans="1:26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spans="1:26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spans="1:26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spans="1:26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spans="1:26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spans="1:26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spans="1:26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spans="1:26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spans="1:26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spans="1:26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spans="1:26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spans="1:26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spans="1:26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spans="1:26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spans="1:26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spans="1:26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spans="1:26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spans="1:26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spans="1:26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spans="1:26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spans="1:26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spans="1:26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spans="1:26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spans="1:26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spans="1:26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spans="1:26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spans="1:26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spans="1:26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spans="1:26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spans="1:26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spans="1:26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spans="1:26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spans="1:26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spans="1:26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spans="1:26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spans="1:26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spans="1:26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spans="1:26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spans="1:26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spans="1:26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spans="1:26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spans="1:26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spans="1:26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spans="1:26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spans="1:26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spans="1:26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spans="1:26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spans="1:26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spans="1:26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spans="1:26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spans="1:26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spans="1:26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spans="1:26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spans="1:26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spans="1:26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spans="1:26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spans="1:26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spans="1:26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spans="1:26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spans="1:26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spans="1:26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spans="1:26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spans="1:26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spans="1:26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spans="1:26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spans="1:26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spans="1:26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spans="1:26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spans="1:26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spans="1:26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spans="1:26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spans="1:26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spans="1:26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spans="1:26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spans="1:26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spans="1:26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spans="1:26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spans="1:26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spans="1:26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spans="1:26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spans="1:26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spans="1:26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spans="1:26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spans="1:26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spans="1:26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spans="1:26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spans="1:26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spans="1:26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spans="1:26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spans="1:26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spans="1:26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spans="1:26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spans="1:26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spans="1:26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spans="1:26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spans="1:26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spans="1:26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spans="1:26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spans="1:26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spans="1:26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spans="1:26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spans="1:26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spans="1:26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spans="1:26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spans="1:26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spans="1:26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spans="1:26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spans="1:26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spans="1:26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spans="1:26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spans="1:26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spans="1:26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spans="1:26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spans="1:26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spans="1:26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spans="1:26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spans="1:26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spans="1:26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spans="1:26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spans="1:26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spans="1:26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spans="1:26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spans="1:26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spans="1:26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spans="1:26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spans="1:26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spans="1:26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spans="1:26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spans="1:26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spans="1:26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spans="1:26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spans="1:26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spans="1:26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spans="1:26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spans="1:26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spans="1:26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spans="1:26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spans="1:26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spans="1:26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spans="1:26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spans="1:26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spans="1:26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spans="1:26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spans="1:26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spans="1:26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spans="1:26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spans="1:26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spans="1:26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spans="1:26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spans="1:26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spans="1:26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spans="1:26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spans="1:26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spans="1:26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spans="1:26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spans="1:26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spans="1:26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spans="1:26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spans="1:26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spans="1:26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spans="1:26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spans="1:26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spans="1:26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spans="1:26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spans="1:26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spans="1:26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spans="1:26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spans="1:26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spans="1:26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spans="1:26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spans="1:26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spans="1:26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spans="1:26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spans="1:26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spans="1:26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spans="1:26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spans="1:26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spans="1:26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spans="1:26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spans="1:26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spans="1:26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spans="1:26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spans="1:26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spans="1:26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spans="1:26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spans="1:26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spans="1:26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spans="1:26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spans="1:26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spans="1:26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spans="1:26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spans="1:26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spans="1:26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spans="1:26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spans="1:26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spans="1:26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spans="1:26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spans="1:26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spans="1:26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spans="1:26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spans="1:26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spans="1:26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spans="1:26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spans="1:26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spans="1:26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spans="1:26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spans="1:26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spans="1:26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spans="1:26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spans="1:26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spans="1:26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spans="1:26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spans="1:26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spans="1:26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spans="1:26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spans="1:26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spans="1:26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spans="1:26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spans="1:26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spans="1:26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spans="1:26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spans="1:26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spans="1:26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</sheetData>
  <sheetProtection selectLockedCells="1" selectUnlockedCells="1"/>
  <sortState xmlns:xlrd2="http://schemas.microsoft.com/office/spreadsheetml/2017/richdata2" ref="B19:H32">
    <sortCondition ref="B19:B32"/>
  </sortState>
  <mergeCells count="22">
    <mergeCell ref="B16:E16"/>
    <mergeCell ref="E12:F12"/>
    <mergeCell ref="B12:C12"/>
    <mergeCell ref="B13:C13"/>
    <mergeCell ref="G12:H12"/>
    <mergeCell ref="E13:F13"/>
    <mergeCell ref="G13:H13"/>
    <mergeCell ref="B10:E10"/>
    <mergeCell ref="E11:F11"/>
    <mergeCell ref="B11:C11"/>
    <mergeCell ref="G9:H9"/>
    <mergeCell ref="G11:H11"/>
    <mergeCell ref="B8:C8"/>
    <mergeCell ref="G8:H8"/>
    <mergeCell ref="E8:F8"/>
    <mergeCell ref="E9:F9"/>
    <mergeCell ref="G3:H3"/>
    <mergeCell ref="G4:H4"/>
    <mergeCell ref="B3:E3"/>
    <mergeCell ref="B4:E4"/>
    <mergeCell ref="B7:E7"/>
    <mergeCell ref="B9:C9"/>
  </mergeCells>
  <hyperlinks>
    <hyperlink ref="E9" r:id="rId1" xr:uid="{00000000-0004-0000-0000-000000000000}"/>
  </hyperlinks>
  <pageMargins left="0.78749999999999998" right="0.78749999999999998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Z1008"/>
  <sheetViews>
    <sheetView workbookViewId="0">
      <selection activeCell="B18" sqref="B18:D40"/>
    </sheetView>
  </sheetViews>
  <sheetFormatPr defaultRowHeight="12.75"/>
  <cols>
    <col min="1" max="1" width="2.85546875" style="77" customWidth="1"/>
    <col min="2" max="2" width="3.85546875" bestFit="1" customWidth="1"/>
    <col min="3" max="3" width="9.5703125" bestFit="1" customWidth="1"/>
    <col min="4" max="4" width="7.42578125" bestFit="1" customWidth="1"/>
    <col min="5" max="5" width="15" customWidth="1"/>
    <col min="6" max="6" width="17.140625" customWidth="1"/>
    <col min="7" max="7" width="15.7109375" customWidth="1"/>
    <col min="8" max="8" width="11.140625" customWidth="1"/>
    <col min="9" max="9" width="19.140625" customWidth="1"/>
    <col min="11" max="11" width="7.5703125" customWidth="1"/>
    <col min="12" max="12" width="12.7109375" customWidth="1"/>
    <col min="13" max="13" width="12.140625" customWidth="1"/>
  </cols>
  <sheetData>
    <row r="1" spans="1:26" ht="18">
      <c r="A1"/>
      <c r="B1" s="2089" t="s">
        <v>815</v>
      </c>
      <c r="C1" s="2089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  <c r="X1" s="1122"/>
      <c r="Y1" s="1122"/>
      <c r="Z1" s="1122"/>
    </row>
    <row r="2" spans="1:26">
      <c r="A2" s="1122"/>
      <c r="B2" s="2090"/>
      <c r="C2" s="2090"/>
      <c r="D2" s="1122"/>
      <c r="E2" s="1122"/>
      <c r="F2" s="1122"/>
      <c r="G2" s="1122"/>
      <c r="H2" s="1122"/>
      <c r="I2" s="1122"/>
      <c r="J2" s="1122"/>
      <c r="K2" s="1122"/>
      <c r="L2" s="1122"/>
      <c r="M2" s="1122"/>
      <c r="N2" s="1122"/>
      <c r="O2" s="1122"/>
      <c r="P2" s="1122"/>
      <c r="Q2" s="1122"/>
      <c r="R2" s="1122"/>
      <c r="S2" s="1122"/>
      <c r="T2" s="1122"/>
      <c r="U2" s="1122"/>
      <c r="V2" s="1122"/>
      <c r="W2" s="1122"/>
      <c r="X2" s="1122"/>
      <c r="Y2" s="1122"/>
      <c r="Z2" s="1122"/>
    </row>
    <row r="3" spans="1:26">
      <c r="A3" s="1122"/>
      <c r="B3" s="2091" t="s">
        <v>230</v>
      </c>
      <c r="C3" s="2091"/>
      <c r="D3" s="2091"/>
      <c r="E3" s="2091"/>
      <c r="F3" s="1122"/>
      <c r="G3" s="2091" t="s">
        <v>231</v>
      </c>
      <c r="H3" s="2091"/>
      <c r="I3" s="1122"/>
      <c r="J3" s="1122"/>
      <c r="K3" s="1122"/>
      <c r="L3" s="1122"/>
      <c r="M3" s="1122"/>
      <c r="N3" s="1122"/>
      <c r="O3" s="1122"/>
      <c r="P3" s="1122"/>
      <c r="Q3" s="1122"/>
      <c r="R3" s="1122"/>
      <c r="S3" s="1122"/>
      <c r="T3" s="1122"/>
      <c r="U3" s="1122"/>
      <c r="V3" s="1122"/>
      <c r="W3" s="1122"/>
      <c r="X3" s="1122"/>
      <c r="Y3" s="1122"/>
      <c r="Z3" s="1122"/>
    </row>
    <row r="4" spans="1:26" s="32" customFormat="1" ht="18">
      <c r="A4" s="1123"/>
      <c r="B4" s="2092" t="s">
        <v>737</v>
      </c>
      <c r="C4" s="2093"/>
      <c r="D4" s="2093"/>
      <c r="E4" s="2093"/>
      <c r="F4" s="1123"/>
      <c r="G4" s="2092" t="s">
        <v>738</v>
      </c>
      <c r="H4" s="2093"/>
      <c r="I4" s="1123"/>
      <c r="J4" s="1123"/>
      <c r="K4" s="1123"/>
      <c r="L4" s="1123"/>
      <c r="M4" s="1123"/>
      <c r="N4" s="1123"/>
      <c r="O4" s="1123"/>
      <c r="P4" s="1123"/>
      <c r="Q4" s="1123"/>
      <c r="R4" s="1123"/>
      <c r="S4" s="1123"/>
      <c r="T4" s="1123"/>
      <c r="U4" s="1123"/>
      <c r="V4" s="1123"/>
      <c r="W4" s="1123"/>
      <c r="X4" s="1123"/>
      <c r="Y4" s="1123"/>
      <c r="Z4" s="1123"/>
    </row>
    <row r="5" spans="1:26" s="32" customFormat="1">
      <c r="A5" s="1123"/>
      <c r="B5" s="2106"/>
      <c r="C5" s="2106"/>
      <c r="D5" s="1123"/>
      <c r="E5" s="1123"/>
      <c r="F5" s="1123"/>
      <c r="G5" s="1123"/>
      <c r="H5" s="1123"/>
      <c r="I5" s="1123"/>
      <c r="J5" s="1123"/>
      <c r="K5" s="1123"/>
      <c r="L5" s="1123"/>
      <c r="M5" s="1123"/>
      <c r="N5" s="1123"/>
      <c r="O5" s="1123"/>
      <c r="P5" s="1123"/>
      <c r="Q5" s="1123"/>
      <c r="R5" s="1123"/>
      <c r="S5" s="1123"/>
      <c r="T5" s="1123"/>
      <c r="U5" s="1123"/>
      <c r="V5" s="1123"/>
      <c r="W5" s="1123"/>
      <c r="X5" s="1123"/>
      <c r="Y5" s="1123"/>
      <c r="Z5" s="1123"/>
    </row>
    <row r="6" spans="1:26" s="32" customFormat="1">
      <c r="A6" s="1123"/>
      <c r="B6" s="2107" t="s">
        <v>233</v>
      </c>
      <c r="C6" s="2107"/>
      <c r="D6" s="1123"/>
      <c r="E6" s="1123"/>
      <c r="F6" s="1123"/>
      <c r="G6" s="1123"/>
      <c r="H6" s="1123"/>
      <c r="I6" s="1123"/>
      <c r="J6" s="1123"/>
      <c r="K6" s="1123"/>
      <c r="L6" s="1123"/>
      <c r="M6" s="1123"/>
      <c r="N6" s="1123"/>
      <c r="O6" s="1123"/>
      <c r="P6" s="1123"/>
      <c r="Q6" s="1123"/>
      <c r="R6" s="1123"/>
      <c r="S6" s="1123"/>
      <c r="T6" s="1123"/>
      <c r="U6" s="1123"/>
      <c r="V6" s="1123"/>
      <c r="W6" s="1123"/>
      <c r="X6" s="1123"/>
      <c r="Y6" s="1123"/>
      <c r="Z6" s="1123"/>
    </row>
    <row r="7" spans="1:26" s="32" customFormat="1">
      <c r="A7" s="1123"/>
      <c r="B7" s="2096" t="s">
        <v>234</v>
      </c>
      <c r="C7" s="2096"/>
      <c r="D7" s="2096"/>
      <c r="E7" s="2096"/>
      <c r="F7" s="1123"/>
      <c r="G7" s="1123"/>
      <c r="H7" s="1123"/>
      <c r="I7" s="1123"/>
      <c r="J7" s="1123"/>
      <c r="K7" s="1123"/>
      <c r="L7" s="1123"/>
      <c r="M7" s="1123"/>
      <c r="N7" s="1123"/>
      <c r="O7" s="1123"/>
      <c r="P7" s="1123"/>
      <c r="Q7" s="1123"/>
      <c r="R7" s="1123"/>
      <c r="S7" s="1123"/>
      <c r="T7" s="1123"/>
      <c r="U7" s="1123"/>
      <c r="V7" s="1123"/>
      <c r="W7" s="1123"/>
      <c r="X7" s="1123"/>
      <c r="Y7" s="1123"/>
      <c r="Z7" s="1123"/>
    </row>
    <row r="8" spans="1:26" s="32" customFormat="1">
      <c r="A8" s="1123"/>
      <c r="B8" s="2097" t="s">
        <v>45</v>
      </c>
      <c r="C8" s="2098"/>
      <c r="D8" s="1125" t="s">
        <v>46</v>
      </c>
      <c r="E8" s="2097" t="s">
        <v>235</v>
      </c>
      <c r="F8" s="2098"/>
      <c r="G8" s="2097" t="s">
        <v>236</v>
      </c>
      <c r="H8" s="2099"/>
      <c r="I8" s="1123"/>
      <c r="J8" s="1123"/>
      <c r="K8" s="1123"/>
      <c r="L8" s="1123"/>
      <c r="M8" s="1123"/>
      <c r="N8" s="1123"/>
      <c r="O8" s="1123"/>
      <c r="P8" s="1123"/>
      <c r="Q8" s="1123"/>
      <c r="R8" s="1123"/>
      <c r="S8" s="1123"/>
      <c r="T8" s="1123"/>
      <c r="U8" s="1123"/>
      <c r="V8" s="1123"/>
      <c r="W8" s="1123"/>
      <c r="X8" s="1123"/>
      <c r="Y8" s="1123"/>
      <c r="Z8" s="1123"/>
    </row>
    <row r="9" spans="1:26" s="32" customFormat="1" ht="15" thickBot="1">
      <c r="A9" s="1123"/>
      <c r="B9" s="785"/>
      <c r="C9" s="1126" t="s">
        <v>478</v>
      </c>
      <c r="D9" s="1127" t="s">
        <v>93</v>
      </c>
      <c r="E9" s="2094" t="s">
        <v>739</v>
      </c>
      <c r="F9" s="2095"/>
      <c r="G9" s="1128">
        <v>777752708</v>
      </c>
      <c r="H9" s="1129"/>
      <c r="I9" s="1123"/>
      <c r="J9" s="1123"/>
      <c r="K9" s="1123"/>
      <c r="L9" s="1123"/>
      <c r="M9" s="1123"/>
      <c r="N9" s="1123"/>
      <c r="O9" s="1123"/>
      <c r="P9" s="1123"/>
      <c r="Q9" s="1123"/>
      <c r="R9" s="1123"/>
      <c r="S9" s="1123"/>
      <c r="T9" s="1123"/>
      <c r="U9" s="1123"/>
      <c r="V9" s="1123"/>
      <c r="W9" s="1123"/>
      <c r="X9" s="1123"/>
      <c r="Y9" s="1123"/>
      <c r="Z9" s="1123"/>
    </row>
    <row r="10" spans="1:26" s="32" customFormat="1">
      <c r="A10" s="1123"/>
      <c r="B10" s="2096" t="s">
        <v>239</v>
      </c>
      <c r="C10" s="2096"/>
      <c r="D10" s="2096"/>
      <c r="E10" s="2096"/>
      <c r="F10" s="1123"/>
      <c r="G10" s="1123"/>
      <c r="H10" s="1123"/>
      <c r="I10" s="1123"/>
      <c r="J10" s="1123"/>
      <c r="K10" s="1123"/>
      <c r="L10" s="1123"/>
      <c r="M10" s="1123"/>
      <c r="N10" s="1123"/>
      <c r="O10" s="1123"/>
      <c r="P10" s="1123"/>
      <c r="Q10" s="1123"/>
      <c r="R10" s="1123"/>
      <c r="S10" s="1123"/>
      <c r="T10" s="1123"/>
      <c r="U10" s="1123"/>
      <c r="V10" s="1123"/>
      <c r="W10" s="1123"/>
      <c r="X10" s="1123"/>
      <c r="Y10" s="1123"/>
      <c r="Z10" s="1123"/>
    </row>
    <row r="11" spans="1:26" s="32" customFormat="1">
      <c r="A11" s="1123"/>
      <c r="B11" s="2097" t="s">
        <v>45</v>
      </c>
      <c r="C11" s="2098"/>
      <c r="D11" s="1125" t="s">
        <v>46</v>
      </c>
      <c r="E11" s="2097" t="s">
        <v>235</v>
      </c>
      <c r="F11" s="2098"/>
      <c r="G11" s="2097" t="s">
        <v>236</v>
      </c>
      <c r="H11" s="2099"/>
      <c r="I11" s="1123"/>
      <c r="J11" s="1123"/>
      <c r="K11" s="1123"/>
      <c r="L11" s="1123"/>
      <c r="M11" s="1123"/>
      <c r="N11" s="1123"/>
      <c r="O11" s="1123"/>
      <c r="P11" s="1123"/>
      <c r="Q11" s="1123"/>
      <c r="R11" s="1123"/>
      <c r="S11" s="1123"/>
      <c r="T11" s="1123"/>
      <c r="U11" s="1123"/>
      <c r="V11" s="1123"/>
      <c r="W11" s="1123"/>
      <c r="X11" s="1123"/>
      <c r="Y11" s="1123"/>
      <c r="Z11" s="1123"/>
    </row>
    <row r="12" spans="1:26" s="32" customFormat="1" ht="17.25" thickBot="1">
      <c r="A12" s="1123"/>
      <c r="B12" s="1130"/>
      <c r="C12" s="1130" t="s">
        <v>149</v>
      </c>
      <c r="D12" s="787" t="s">
        <v>125</v>
      </c>
      <c r="E12" s="788" t="s">
        <v>566</v>
      </c>
      <c r="F12" s="1131"/>
      <c r="G12" s="1128">
        <v>777917254</v>
      </c>
      <c r="H12" s="192"/>
      <c r="I12" s="1123"/>
      <c r="J12" s="1123"/>
      <c r="K12" s="1123"/>
      <c r="L12" s="1123"/>
      <c r="M12" s="1123"/>
      <c r="N12" s="1123"/>
      <c r="O12" s="1123"/>
      <c r="P12" s="1123"/>
      <c r="Q12" s="1123"/>
      <c r="R12" s="1123"/>
      <c r="S12" s="1123"/>
      <c r="T12" s="1123"/>
      <c r="U12" s="1123"/>
      <c r="V12" s="1123"/>
      <c r="W12" s="1123"/>
      <c r="X12" s="1123"/>
      <c r="Y12" s="1123"/>
      <c r="Z12" s="1123"/>
    </row>
    <row r="13" spans="1:26" s="32" customFormat="1">
      <c r="A13" s="1123"/>
      <c r="B13" s="2100"/>
      <c r="C13" s="2101"/>
      <c r="D13" s="1132"/>
      <c r="E13" s="2102"/>
      <c r="F13" s="2103"/>
      <c r="G13" s="2104"/>
      <c r="H13" s="2105"/>
      <c r="I13" s="1123"/>
      <c r="J13" s="1123"/>
      <c r="K13" s="1123"/>
      <c r="L13" s="1123"/>
      <c r="M13" s="1123"/>
      <c r="N13" s="1123"/>
      <c r="O13" s="1123"/>
      <c r="P13" s="1123"/>
      <c r="Q13" s="1123"/>
      <c r="R13" s="1123"/>
      <c r="S13" s="1123"/>
      <c r="T13" s="1123"/>
      <c r="U13" s="1123"/>
      <c r="V13" s="1123"/>
      <c r="W13" s="1123"/>
      <c r="X13" s="1123"/>
      <c r="Y13" s="1123"/>
      <c r="Z13" s="1123"/>
    </row>
    <row r="14" spans="1:26" s="32" customFormat="1">
      <c r="A14" s="1123"/>
      <c r="B14" s="2106"/>
      <c r="C14" s="2106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  <c r="W14" s="1123"/>
      <c r="X14" s="1123"/>
      <c r="Y14" s="1123"/>
      <c r="Z14" s="1123"/>
    </row>
    <row r="15" spans="1:26" s="32" customFormat="1">
      <c r="A15" s="1123"/>
      <c r="B15" s="2107" t="s">
        <v>242</v>
      </c>
      <c r="C15" s="2107"/>
      <c r="D15" s="1123"/>
      <c r="E15" s="1123"/>
      <c r="F15" s="1123"/>
      <c r="G15" s="1123"/>
      <c r="H15" s="1123"/>
      <c r="I15" s="1123"/>
      <c r="J15" s="1123"/>
      <c r="K15" s="1123"/>
      <c r="L15" s="1123"/>
      <c r="M15" s="1123"/>
      <c r="N15" s="1123"/>
      <c r="O15" s="1123"/>
      <c r="P15" s="1123"/>
      <c r="Q15" s="1123"/>
      <c r="R15" s="1123"/>
      <c r="S15" s="1123"/>
      <c r="T15" s="1123"/>
      <c r="U15" s="1123"/>
      <c r="V15" s="1123"/>
      <c r="W15" s="1123"/>
      <c r="X15" s="1123"/>
      <c r="Y15" s="1123"/>
      <c r="Z15" s="1123"/>
    </row>
    <row r="16" spans="1:26" s="32" customFormat="1" ht="13.5" thickBot="1">
      <c r="A16" s="1123"/>
      <c r="B16" s="2112" t="s">
        <v>325</v>
      </c>
      <c r="C16" s="2112"/>
      <c r="D16" s="2112"/>
      <c r="E16" s="2112"/>
      <c r="F16" s="1123"/>
      <c r="G16" s="1123"/>
      <c r="H16" s="1123"/>
      <c r="I16" s="1123"/>
      <c r="J16" s="1123"/>
      <c r="K16" s="1123"/>
      <c r="L16" s="1123"/>
      <c r="M16" s="1123"/>
      <c r="N16" s="1123"/>
      <c r="O16" s="1123"/>
      <c r="P16" s="1123"/>
      <c r="Q16" s="1123"/>
      <c r="R16" s="1123"/>
      <c r="S16" s="1123"/>
      <c r="T16" s="1123"/>
      <c r="U16" s="1123"/>
      <c r="V16" s="1123"/>
      <c r="W16" s="1123"/>
      <c r="X16" s="1123"/>
      <c r="Y16" s="1123"/>
      <c r="Z16" s="1123"/>
    </row>
    <row r="17" spans="1:26" s="32" customFormat="1">
      <c r="A17" s="1123"/>
      <c r="B17" s="1133" t="s">
        <v>244</v>
      </c>
      <c r="C17" s="1134" t="s">
        <v>45</v>
      </c>
      <c r="D17" s="1134" t="s">
        <v>46</v>
      </c>
      <c r="E17" s="1134" t="s">
        <v>692</v>
      </c>
      <c r="F17" s="1135"/>
      <c r="G17" s="1136"/>
      <c r="H17" s="1136"/>
      <c r="I17" s="1137"/>
      <c r="J17" s="1137"/>
      <c r="K17" s="1137"/>
      <c r="L17" s="1123"/>
      <c r="M17" s="1123"/>
      <c r="N17" s="1123"/>
      <c r="O17" s="1123"/>
      <c r="P17" s="1123"/>
      <c r="Q17" s="1123"/>
      <c r="R17" s="1123"/>
      <c r="S17" s="1123"/>
      <c r="T17" s="1123"/>
      <c r="U17" s="1123"/>
      <c r="V17" s="1123"/>
      <c r="W17" s="1123"/>
      <c r="X17" s="1123"/>
      <c r="Y17" s="1123"/>
      <c r="Z17" s="1123"/>
    </row>
    <row r="18" spans="1:26" s="32" customFormat="1" ht="17.25" customHeight="1">
      <c r="A18" s="1138">
        <v>1</v>
      </c>
      <c r="B18" s="1139">
        <v>4</v>
      </c>
      <c r="C18" s="1140" t="s">
        <v>859</v>
      </c>
      <c r="D18" s="1140" t="s">
        <v>59</v>
      </c>
      <c r="E18" s="1141"/>
      <c r="F18" s="801" t="s">
        <v>246</v>
      </c>
      <c r="G18" s="1142"/>
      <c r="H18" s="1123"/>
      <c r="I18" s="1123"/>
      <c r="J18" s="1123"/>
      <c r="K18" s="1123"/>
      <c r="L18" s="1123"/>
      <c r="M18" s="1123"/>
      <c r="N18" s="1123"/>
      <c r="O18" s="1123"/>
      <c r="P18" s="1123"/>
      <c r="Q18" s="1123"/>
      <c r="R18" s="1123"/>
      <c r="S18" s="1123"/>
      <c r="T18" s="1123"/>
      <c r="U18" s="1123"/>
      <c r="V18" s="1123"/>
      <c r="W18" s="1123"/>
      <c r="X18" s="1123"/>
      <c r="Y18" s="1123"/>
      <c r="Z18" s="1123"/>
    </row>
    <row r="19" spans="1:26" s="32" customFormat="1" ht="15.75">
      <c r="A19" s="1138">
        <v>2</v>
      </c>
      <c r="B19" s="1143">
        <v>8</v>
      </c>
      <c r="C19" s="1144" t="s">
        <v>478</v>
      </c>
      <c r="D19" s="1144" t="s">
        <v>93</v>
      </c>
      <c r="E19" s="658">
        <v>670806</v>
      </c>
      <c r="F19" s="801" t="s">
        <v>246</v>
      </c>
      <c r="G19" s="1142"/>
      <c r="H19" s="1123"/>
      <c r="I19" s="1123"/>
      <c r="J19" s="1123"/>
      <c r="K19" s="1123"/>
      <c r="L19" s="1123"/>
      <c r="M19" s="1123"/>
      <c r="N19" s="1123"/>
      <c r="O19" s="1123"/>
      <c r="P19" s="1123"/>
      <c r="Q19" s="1123"/>
      <c r="R19" s="1123"/>
      <c r="S19" s="1123"/>
      <c r="T19" s="1123"/>
      <c r="U19" s="1123"/>
      <c r="V19" s="1123"/>
      <c r="W19" s="1123"/>
      <c r="X19" s="1123"/>
      <c r="Y19" s="1123"/>
      <c r="Z19" s="1123"/>
    </row>
    <row r="20" spans="1:26" s="32" customFormat="1" ht="15">
      <c r="A20" s="1138">
        <v>3</v>
      </c>
      <c r="B20" s="1145">
        <v>9</v>
      </c>
      <c r="C20" s="1146" t="s">
        <v>860</v>
      </c>
      <c r="D20" s="1146" t="s">
        <v>163</v>
      </c>
      <c r="E20" s="1147"/>
      <c r="F20" s="1148" t="s">
        <v>57</v>
      </c>
      <c r="G20" s="1142"/>
      <c r="H20" s="1123"/>
      <c r="I20" s="1123"/>
      <c r="J20" s="1123"/>
      <c r="K20" s="1123"/>
      <c r="L20" s="1123"/>
      <c r="M20" s="1123"/>
      <c r="N20" s="1123"/>
      <c r="O20" s="1123"/>
      <c r="P20" s="1123"/>
      <c r="Q20" s="1123"/>
      <c r="R20" s="1123"/>
      <c r="S20" s="1123"/>
      <c r="T20" s="1123"/>
      <c r="U20" s="1123"/>
      <c r="V20" s="1123"/>
      <c r="W20" s="1123"/>
      <c r="X20" s="1123"/>
      <c r="Y20" s="1123"/>
      <c r="Z20" s="1123"/>
    </row>
    <row r="21" spans="1:26" s="32" customFormat="1" ht="15.75">
      <c r="A21" s="1138">
        <v>4</v>
      </c>
      <c r="B21" s="1143">
        <v>10</v>
      </c>
      <c r="C21" s="1149" t="s">
        <v>317</v>
      </c>
      <c r="D21" s="1149" t="s">
        <v>573</v>
      </c>
      <c r="E21" s="1141">
        <v>1010226</v>
      </c>
      <c r="F21" s="1150" t="s">
        <v>98</v>
      </c>
      <c r="G21" s="1142"/>
      <c r="H21" s="1123"/>
      <c r="I21" s="1123"/>
      <c r="J21" s="1123"/>
      <c r="K21" s="1123"/>
      <c r="L21" s="1123"/>
      <c r="M21" s="1123"/>
      <c r="N21" s="1123"/>
      <c r="O21" s="1123"/>
      <c r="P21" s="1123"/>
      <c r="Q21" s="1123"/>
      <c r="R21" s="1123"/>
      <c r="S21" s="1123"/>
      <c r="T21" s="1123"/>
      <c r="U21" s="1123"/>
      <c r="V21" s="1123"/>
      <c r="W21" s="1123"/>
      <c r="X21" s="1123"/>
      <c r="Y21" s="1123"/>
      <c r="Z21" s="1123"/>
    </row>
    <row r="22" spans="1:26" s="32" customFormat="1" ht="15.75">
      <c r="A22" s="1138">
        <v>5</v>
      </c>
      <c r="B22" s="1139">
        <v>12</v>
      </c>
      <c r="C22" s="1151" t="s">
        <v>572</v>
      </c>
      <c r="D22" s="1151" t="s">
        <v>130</v>
      </c>
      <c r="E22" s="654">
        <v>991130</v>
      </c>
      <c r="F22" s="1150" t="s">
        <v>246</v>
      </c>
      <c r="G22" s="1142"/>
      <c r="H22" s="1123"/>
      <c r="I22" s="1123"/>
      <c r="J22" s="1123"/>
      <c r="K22" s="1123"/>
      <c r="L22" s="1123"/>
      <c r="M22" s="1123"/>
      <c r="N22" s="1123"/>
      <c r="O22" s="1123"/>
      <c r="P22" s="1123"/>
      <c r="Q22" s="1123"/>
      <c r="R22" s="1123"/>
      <c r="S22" s="1123"/>
      <c r="T22" s="1123"/>
      <c r="U22" s="1123"/>
      <c r="V22" s="1123"/>
      <c r="W22" s="1123"/>
      <c r="X22" s="1123"/>
      <c r="Y22" s="1123"/>
      <c r="Z22" s="1123"/>
    </row>
    <row r="23" spans="1:26" s="32" customFormat="1" ht="19.5">
      <c r="A23" s="1138">
        <v>6</v>
      </c>
      <c r="B23" s="1139">
        <v>13</v>
      </c>
      <c r="C23" s="1140" t="s">
        <v>575</v>
      </c>
      <c r="D23" s="1140" t="s">
        <v>99</v>
      </c>
      <c r="E23" s="1141"/>
      <c r="F23" s="801" t="s">
        <v>246</v>
      </c>
      <c r="G23" s="1142"/>
      <c r="H23" s="1123"/>
      <c r="I23" s="1123"/>
      <c r="J23" s="1123"/>
      <c r="K23" s="1123"/>
      <c r="L23" s="1123"/>
      <c r="M23" s="1123"/>
      <c r="N23" s="1123"/>
      <c r="O23" s="1123"/>
      <c r="P23" s="1123"/>
      <c r="Q23" s="1123"/>
      <c r="R23" s="1123"/>
      <c r="S23" s="1123"/>
      <c r="T23" s="1123"/>
      <c r="U23" s="1123"/>
      <c r="V23" s="1123"/>
      <c r="W23" s="1123"/>
      <c r="X23" s="1123"/>
      <c r="Y23" s="1123"/>
      <c r="Z23" s="1123"/>
    </row>
    <row r="24" spans="1:26" s="32" customFormat="1" ht="15.75">
      <c r="A24" s="1138">
        <v>7</v>
      </c>
      <c r="B24" s="1143">
        <v>14</v>
      </c>
      <c r="C24" s="1151" t="s">
        <v>567</v>
      </c>
      <c r="D24" s="1151" t="s">
        <v>574</v>
      </c>
      <c r="E24" s="1141"/>
      <c r="F24" s="801" t="s">
        <v>246</v>
      </c>
      <c r="G24" s="1142"/>
      <c r="H24" s="1123"/>
      <c r="I24" s="1123"/>
      <c r="J24" s="1123"/>
      <c r="K24" s="1123"/>
      <c r="L24" s="1123"/>
      <c r="M24" s="1123"/>
      <c r="N24" s="1123"/>
      <c r="O24" s="1123"/>
      <c r="P24" s="1123"/>
      <c r="Q24" s="1123"/>
      <c r="R24" s="1123"/>
      <c r="S24" s="1123"/>
      <c r="T24" s="1123"/>
      <c r="U24" s="1123"/>
      <c r="V24" s="1123"/>
      <c r="W24" s="1123"/>
      <c r="X24" s="1123"/>
      <c r="Y24" s="1123"/>
      <c r="Z24" s="1123"/>
    </row>
    <row r="25" spans="1:26" s="32" customFormat="1" ht="15.75">
      <c r="A25" s="1138">
        <v>8</v>
      </c>
      <c r="B25" s="1152">
        <v>22</v>
      </c>
      <c r="C25" s="1144" t="s">
        <v>149</v>
      </c>
      <c r="D25" s="1144" t="s">
        <v>570</v>
      </c>
      <c r="E25" s="658">
        <v>681103</v>
      </c>
      <c r="F25" s="801" t="s">
        <v>246</v>
      </c>
      <c r="G25" s="1142"/>
      <c r="H25" s="1123"/>
      <c r="I25" s="1123"/>
      <c r="J25" s="1123"/>
      <c r="K25" s="1123"/>
      <c r="L25" s="1123"/>
      <c r="M25" s="1123"/>
      <c r="N25" s="1123"/>
      <c r="O25" s="1123"/>
      <c r="P25" s="1123"/>
      <c r="Q25" s="1123"/>
      <c r="R25" s="1123"/>
      <c r="S25" s="1123"/>
      <c r="T25" s="1123"/>
      <c r="U25" s="1123"/>
      <c r="V25" s="1123"/>
      <c r="W25" s="1123"/>
      <c r="X25" s="1123"/>
      <c r="Y25" s="1123"/>
      <c r="Z25" s="1123"/>
    </row>
    <row r="26" spans="1:26" s="32" customFormat="1" ht="15.75">
      <c r="A26" s="1138">
        <v>9</v>
      </c>
      <c r="B26" s="1139">
        <v>44</v>
      </c>
      <c r="C26" s="1151" t="s">
        <v>571</v>
      </c>
      <c r="D26" s="1151" t="s">
        <v>97</v>
      </c>
      <c r="E26" s="660">
        <v>761027</v>
      </c>
      <c r="F26" s="801" t="s">
        <v>1020</v>
      </c>
      <c r="G26" s="1142"/>
      <c r="H26" s="1123"/>
      <c r="I26" s="1123"/>
      <c r="J26" s="1123"/>
      <c r="K26" s="1123"/>
      <c r="L26" s="1123"/>
      <c r="M26" s="1123"/>
      <c r="N26" s="1123"/>
      <c r="O26" s="1123"/>
      <c r="P26" s="1123"/>
      <c r="Q26" s="1123"/>
      <c r="R26" s="1123"/>
      <c r="S26" s="1123"/>
      <c r="T26" s="1123"/>
      <c r="U26" s="1123"/>
      <c r="V26" s="1123"/>
      <c r="W26" s="1123"/>
      <c r="X26" s="1123"/>
      <c r="Y26" s="1123"/>
      <c r="Z26" s="1123"/>
    </row>
    <row r="27" spans="1:26" s="32" customFormat="1" ht="15.75">
      <c r="A27" s="1138">
        <v>10</v>
      </c>
      <c r="B27" s="1143">
        <v>55</v>
      </c>
      <c r="C27" s="1144" t="s">
        <v>564</v>
      </c>
      <c r="D27" s="1144" t="s">
        <v>99</v>
      </c>
      <c r="E27" s="658">
        <v>1001026</v>
      </c>
      <c r="F27" s="801" t="s">
        <v>246</v>
      </c>
      <c r="G27" s="1142"/>
      <c r="H27" s="1123"/>
      <c r="I27" s="1123"/>
      <c r="J27" s="1123"/>
      <c r="K27" s="1123"/>
      <c r="L27" s="1123"/>
      <c r="M27" s="1123"/>
      <c r="N27" s="1123"/>
      <c r="O27" s="1123"/>
      <c r="P27" s="1123"/>
      <c r="Q27" s="1123"/>
      <c r="R27" s="1123"/>
      <c r="S27" s="1123"/>
      <c r="T27" s="1123"/>
      <c r="U27" s="1123"/>
      <c r="V27" s="1123"/>
      <c r="W27" s="1123"/>
      <c r="X27" s="1123"/>
      <c r="Y27" s="1123"/>
      <c r="Z27" s="1123"/>
    </row>
    <row r="28" spans="1:26" s="32" customFormat="1" ht="15.75">
      <c r="A28" s="1138">
        <v>13</v>
      </c>
      <c r="B28" s="1143">
        <v>81</v>
      </c>
      <c r="C28" s="1144" t="s">
        <v>568</v>
      </c>
      <c r="D28" s="1144" t="s">
        <v>59</v>
      </c>
      <c r="E28" s="658">
        <v>810922</v>
      </c>
      <c r="F28" s="801" t="s">
        <v>246</v>
      </c>
      <c r="G28" s="1142"/>
      <c r="H28" s="1123"/>
      <c r="I28" s="1123"/>
      <c r="J28" s="1123"/>
      <c r="K28" s="1123"/>
      <c r="L28" s="1123"/>
      <c r="M28" s="1123"/>
      <c r="N28" s="1123"/>
      <c r="O28" s="1123"/>
      <c r="P28" s="1123"/>
      <c r="Q28" s="1123"/>
      <c r="R28" s="1123"/>
      <c r="S28" s="1123"/>
      <c r="T28" s="1123"/>
      <c r="U28" s="1123"/>
      <c r="V28" s="1123"/>
      <c r="W28" s="1123"/>
      <c r="X28" s="1123"/>
      <c r="Y28" s="1123"/>
      <c r="Z28" s="1123"/>
    </row>
    <row r="29" spans="1:26" s="32" customFormat="1" ht="15.75">
      <c r="A29" s="1138">
        <v>14</v>
      </c>
      <c r="B29" s="1139">
        <v>92</v>
      </c>
      <c r="C29" s="1151" t="s">
        <v>572</v>
      </c>
      <c r="D29" s="1151" t="s">
        <v>262</v>
      </c>
      <c r="E29" s="660">
        <v>991130</v>
      </c>
      <c r="F29" s="1150" t="s">
        <v>246</v>
      </c>
      <c r="G29" s="1142"/>
      <c r="H29" s="1123"/>
      <c r="I29" s="1123"/>
      <c r="J29" s="1123"/>
      <c r="K29" s="1123"/>
      <c r="L29" s="1123"/>
      <c r="M29" s="1123"/>
      <c r="N29" s="1123"/>
      <c r="O29" s="1123"/>
      <c r="P29" s="1123"/>
      <c r="Q29" s="1123"/>
      <c r="R29" s="1123"/>
      <c r="S29" s="1123"/>
      <c r="T29" s="1123"/>
      <c r="U29" s="1123"/>
      <c r="V29" s="1123"/>
      <c r="W29" s="1123"/>
      <c r="X29" s="1123"/>
      <c r="Y29" s="1123"/>
      <c r="Z29" s="1123"/>
    </row>
    <row r="30" spans="1:26" s="32" customFormat="1" ht="15.75">
      <c r="A30" s="1138"/>
      <c r="B30" s="1139">
        <v>7</v>
      </c>
      <c r="C30" s="1151" t="s">
        <v>453</v>
      </c>
      <c r="D30" s="1151" t="s">
        <v>99</v>
      </c>
      <c r="E30" s="660">
        <v>920716</v>
      </c>
      <c r="F30" s="1150" t="s">
        <v>1020</v>
      </c>
      <c r="G30" s="1142"/>
      <c r="H30" s="1123"/>
      <c r="I30" s="1123"/>
      <c r="J30" s="1123"/>
      <c r="K30" s="1123"/>
      <c r="L30" s="1123"/>
      <c r="M30" s="1123"/>
      <c r="N30" s="1123"/>
      <c r="O30" s="1123"/>
      <c r="P30" s="1123"/>
      <c r="Q30" s="1123"/>
      <c r="R30" s="1123"/>
      <c r="S30" s="1123"/>
      <c r="T30" s="1123"/>
      <c r="U30" s="1123"/>
      <c r="V30" s="1123"/>
      <c r="W30" s="1123"/>
      <c r="X30" s="1123"/>
      <c r="Y30" s="1123"/>
      <c r="Z30" s="1123"/>
    </row>
    <row r="31" spans="1:26" s="32" customFormat="1" ht="15.75">
      <c r="A31" s="1138"/>
      <c r="B31" s="1139">
        <v>91</v>
      </c>
      <c r="C31" s="1151" t="s">
        <v>1002</v>
      </c>
      <c r="D31" s="1151" t="s">
        <v>314</v>
      </c>
      <c r="E31" s="660">
        <v>911017</v>
      </c>
      <c r="F31" s="1150" t="s">
        <v>246</v>
      </c>
      <c r="G31" s="1142"/>
      <c r="H31" s="1123"/>
      <c r="I31" s="1123"/>
      <c r="J31" s="1123"/>
      <c r="K31" s="1123"/>
      <c r="L31" s="1123"/>
      <c r="M31" s="1123"/>
      <c r="N31" s="1123"/>
      <c r="O31" s="1123"/>
      <c r="P31" s="1123"/>
      <c r="Q31" s="1123"/>
      <c r="R31" s="1123"/>
      <c r="S31" s="1123"/>
      <c r="T31" s="1123"/>
      <c r="U31" s="1123"/>
      <c r="V31" s="1123"/>
      <c r="W31" s="1123"/>
      <c r="X31" s="1123"/>
      <c r="Y31" s="1123"/>
      <c r="Z31" s="1123"/>
    </row>
    <row r="32" spans="1:26" s="32" customFormat="1" ht="15.75">
      <c r="A32" s="1138"/>
      <c r="B32" s="1139">
        <v>3</v>
      </c>
      <c r="C32" s="1151" t="s">
        <v>784</v>
      </c>
      <c r="D32" s="1151" t="s">
        <v>62</v>
      </c>
      <c r="E32" s="660">
        <v>1020123</v>
      </c>
      <c r="F32" s="1150" t="s">
        <v>246</v>
      </c>
      <c r="G32" s="1142"/>
      <c r="H32" s="1123"/>
      <c r="I32" s="1123"/>
      <c r="J32" s="1123"/>
      <c r="K32" s="1123"/>
      <c r="L32" s="1123"/>
      <c r="M32" s="1123"/>
      <c r="N32" s="1123"/>
      <c r="O32" s="1123"/>
      <c r="P32" s="1123"/>
      <c r="Q32" s="1123"/>
      <c r="R32" s="1123"/>
      <c r="S32" s="1123"/>
      <c r="T32" s="1123"/>
      <c r="U32" s="1123"/>
      <c r="V32" s="1123"/>
      <c r="W32" s="1123"/>
      <c r="X32" s="1123"/>
      <c r="Y32" s="1123"/>
      <c r="Z32" s="1123"/>
    </row>
    <row r="33" spans="1:26" s="32" customFormat="1" ht="19.5">
      <c r="A33" s="1138">
        <v>15</v>
      </c>
      <c r="B33" s="1139">
        <v>22</v>
      </c>
      <c r="C33" s="1140" t="s">
        <v>149</v>
      </c>
      <c r="D33" s="1140" t="s">
        <v>125</v>
      </c>
      <c r="E33" s="1141">
        <v>990803</v>
      </c>
      <c r="F33" s="1150" t="s">
        <v>246</v>
      </c>
      <c r="G33" s="1142"/>
      <c r="H33" s="1123"/>
      <c r="I33" s="1123"/>
      <c r="J33" s="1123"/>
      <c r="K33" s="1123"/>
      <c r="L33" s="1123"/>
      <c r="M33" s="1123"/>
      <c r="N33" s="1123"/>
      <c r="O33" s="1123"/>
      <c r="P33" s="1123"/>
      <c r="Q33" s="1123"/>
      <c r="R33" s="1123"/>
      <c r="S33" s="1123"/>
      <c r="T33" s="1123"/>
      <c r="U33" s="1123"/>
      <c r="V33" s="1123"/>
      <c r="W33" s="1123"/>
      <c r="X33" s="1123"/>
      <c r="Y33" s="1123"/>
      <c r="Z33" s="1123"/>
    </row>
    <row r="34" spans="1:26" s="32" customFormat="1" ht="15">
      <c r="A34" s="1138">
        <v>16</v>
      </c>
      <c r="B34" s="1149"/>
      <c r="C34" s="1149" t="s">
        <v>207</v>
      </c>
      <c r="D34" s="1149" t="s">
        <v>93</v>
      </c>
      <c r="E34" s="1141"/>
      <c r="F34" s="798" t="s">
        <v>128</v>
      </c>
      <c r="G34" s="1123"/>
      <c r="H34" s="1123"/>
      <c r="I34" s="1123"/>
      <c r="J34" s="1123"/>
      <c r="K34" s="1123"/>
      <c r="L34" s="1123"/>
      <c r="M34" s="1123"/>
      <c r="N34" s="1123"/>
      <c r="O34" s="1123"/>
      <c r="P34" s="1123"/>
      <c r="Q34" s="1123"/>
      <c r="R34" s="1123"/>
      <c r="S34" s="1123"/>
      <c r="T34" s="1123"/>
      <c r="U34" s="1123"/>
      <c r="V34" s="1123"/>
      <c r="W34" s="1123"/>
      <c r="X34" s="1123"/>
      <c r="Y34" s="1123"/>
      <c r="Z34" s="1123"/>
    </row>
    <row r="35" spans="1:26" s="32" customFormat="1" ht="15">
      <c r="A35" s="1138">
        <v>17</v>
      </c>
      <c r="B35" s="1149"/>
      <c r="C35" s="1149" t="s">
        <v>316</v>
      </c>
      <c r="D35" s="1149" t="s">
        <v>99</v>
      </c>
      <c r="E35" s="1141">
        <v>940914</v>
      </c>
      <c r="F35" s="801" t="s">
        <v>1020</v>
      </c>
      <c r="G35" s="1123"/>
      <c r="H35" s="1123"/>
      <c r="I35" s="1123"/>
      <c r="J35" s="1123"/>
      <c r="K35" s="1123"/>
      <c r="L35" s="1123"/>
      <c r="M35" s="1123"/>
      <c r="N35" s="1123"/>
      <c r="O35" s="1123"/>
      <c r="P35" s="1123"/>
      <c r="Q35" s="1123"/>
      <c r="R35" s="1123"/>
      <c r="S35" s="1123"/>
      <c r="T35" s="1123"/>
      <c r="U35" s="1123"/>
      <c r="V35" s="1123"/>
      <c r="W35" s="1123"/>
      <c r="X35" s="1123"/>
      <c r="Y35" s="1123"/>
      <c r="Z35" s="1123"/>
    </row>
    <row r="36" spans="1:26" s="32" customFormat="1" ht="15">
      <c r="A36" s="1138">
        <v>18</v>
      </c>
      <c r="B36" s="1143"/>
      <c r="C36" s="1144" t="s">
        <v>478</v>
      </c>
      <c r="D36" s="1144" t="s">
        <v>569</v>
      </c>
      <c r="E36" s="658">
        <v>990517</v>
      </c>
      <c r="F36" s="801" t="s">
        <v>246</v>
      </c>
      <c r="G36" s="1123"/>
      <c r="H36" s="1123"/>
      <c r="I36" s="1123"/>
      <c r="J36" s="1123"/>
      <c r="K36" s="1123"/>
      <c r="L36" s="1123"/>
      <c r="M36" s="1123"/>
      <c r="N36" s="1123"/>
      <c r="O36" s="1123"/>
      <c r="P36" s="1123"/>
      <c r="Q36" s="1123"/>
      <c r="R36" s="1123"/>
      <c r="S36" s="1123"/>
      <c r="T36" s="1123"/>
      <c r="U36" s="1123"/>
      <c r="V36" s="1123"/>
      <c r="W36" s="1123"/>
      <c r="X36" s="1123"/>
      <c r="Y36" s="1123"/>
      <c r="Z36" s="1123"/>
    </row>
    <row r="37" spans="1:26" s="32" customFormat="1" ht="15">
      <c r="A37" s="1138">
        <v>19</v>
      </c>
      <c r="B37" s="1145"/>
      <c r="C37" s="1149" t="s">
        <v>805</v>
      </c>
      <c r="D37" s="1149" t="s">
        <v>93</v>
      </c>
      <c r="E37" s="1141">
        <v>990217</v>
      </c>
      <c r="F37" s="798" t="s">
        <v>57</v>
      </c>
      <c r="G37" s="1123"/>
      <c r="H37" s="1123"/>
      <c r="I37" s="1123"/>
      <c r="J37" s="1123"/>
      <c r="K37" s="1123"/>
      <c r="L37" s="1123"/>
      <c r="M37" s="1123"/>
      <c r="N37" s="1123"/>
      <c r="O37" s="1123"/>
      <c r="P37" s="1123"/>
      <c r="Q37" s="1123"/>
      <c r="R37" s="1123"/>
      <c r="S37" s="1123"/>
      <c r="T37" s="1123"/>
      <c r="U37" s="1123"/>
      <c r="V37" s="1123"/>
      <c r="W37" s="1123"/>
      <c r="X37" s="1123"/>
      <c r="Y37" s="1123"/>
      <c r="Z37" s="1123"/>
    </row>
    <row r="38" spans="1:26" s="32" customFormat="1" ht="15" customHeight="1">
      <c r="A38" s="1138">
        <v>22</v>
      </c>
      <c r="B38" s="1145"/>
      <c r="C38" s="1146" t="s">
        <v>306</v>
      </c>
      <c r="D38" s="1146" t="s">
        <v>62</v>
      </c>
      <c r="E38" s="1147"/>
      <c r="F38" s="1148"/>
      <c r="G38" s="1123"/>
      <c r="H38" s="1123"/>
      <c r="I38" s="1123"/>
      <c r="J38" s="1123"/>
      <c r="K38" s="1123"/>
      <c r="L38" s="1123"/>
      <c r="M38" s="1123"/>
      <c r="N38" s="1123"/>
      <c r="O38" s="1123"/>
      <c r="P38" s="1123"/>
      <c r="Q38" s="1123"/>
      <c r="R38" s="1123"/>
      <c r="S38" s="1123"/>
      <c r="T38" s="1123"/>
      <c r="U38" s="1123"/>
      <c r="V38" s="1123"/>
      <c r="W38" s="1123"/>
      <c r="X38" s="1123"/>
      <c r="Y38" s="1123"/>
      <c r="Z38" s="1123"/>
    </row>
    <row r="39" spans="1:26" s="32" customFormat="1" ht="14.25">
      <c r="A39" s="1138">
        <v>23</v>
      </c>
      <c r="B39" s="1145"/>
      <c r="C39" s="1146" t="s">
        <v>1165</v>
      </c>
      <c r="D39" s="1146" t="s">
        <v>238</v>
      </c>
      <c r="E39" s="1147"/>
      <c r="F39" s="1148"/>
      <c r="G39" s="1123"/>
      <c r="H39" s="1123"/>
      <c r="I39" s="1123"/>
      <c r="J39" s="1123"/>
      <c r="K39" s="1123"/>
      <c r="L39" s="1123"/>
      <c r="M39" s="1123"/>
      <c r="N39" s="1123"/>
      <c r="O39" s="1123"/>
      <c r="P39" s="1123"/>
      <c r="Q39" s="1123"/>
      <c r="R39" s="1123"/>
      <c r="S39" s="1123"/>
      <c r="T39" s="1123"/>
      <c r="U39" s="1123"/>
      <c r="V39" s="1123"/>
      <c r="W39" s="1123"/>
      <c r="X39" s="1123"/>
      <c r="Y39" s="1123"/>
      <c r="Z39" s="1123"/>
    </row>
    <row r="40" spans="1:26" s="32" customFormat="1" ht="15" thickBot="1">
      <c r="A40" s="1138"/>
      <c r="B40" s="1145"/>
      <c r="C40" s="1154" t="s">
        <v>1209</v>
      </c>
      <c r="D40" s="1154" t="s">
        <v>59</v>
      </c>
      <c r="E40" s="1147"/>
      <c r="F40" s="1148"/>
      <c r="G40" s="1123"/>
      <c r="H40" s="1123"/>
      <c r="I40" s="1123"/>
      <c r="J40" s="1123"/>
      <c r="K40" s="1123"/>
      <c r="L40" s="1123"/>
      <c r="M40" s="1123"/>
      <c r="N40" s="1123"/>
      <c r="O40" s="1123"/>
      <c r="P40" s="1123"/>
      <c r="Q40" s="1123"/>
      <c r="R40" s="1123"/>
      <c r="S40" s="1123"/>
      <c r="T40" s="1123"/>
      <c r="U40" s="1123"/>
      <c r="V40" s="1123"/>
      <c r="W40" s="1123"/>
      <c r="X40" s="1123"/>
      <c r="Y40" s="1123"/>
      <c r="Z40" s="1123"/>
    </row>
    <row r="41" spans="1:26" s="32" customFormat="1" ht="15" thickBot="1">
      <c r="A41" s="1138">
        <v>24</v>
      </c>
      <c r="B41" s="1153"/>
      <c r="C41" s="1154" t="s">
        <v>313</v>
      </c>
      <c r="D41" s="1154" t="s">
        <v>314</v>
      </c>
      <c r="E41" s="1155"/>
      <c r="F41" s="1156"/>
      <c r="G41" s="1123"/>
      <c r="H41" s="1123"/>
      <c r="I41" s="1123"/>
      <c r="J41" s="1123"/>
      <c r="K41" s="1123"/>
      <c r="L41" s="1123"/>
      <c r="M41" s="1123"/>
      <c r="N41" s="1123"/>
      <c r="O41" s="1123"/>
      <c r="P41" s="1123"/>
      <c r="Q41" s="1123"/>
      <c r="R41" s="1123"/>
      <c r="S41" s="1123"/>
      <c r="T41" s="1123"/>
      <c r="U41" s="1123"/>
      <c r="V41" s="1123"/>
      <c r="W41" s="1123"/>
      <c r="X41" s="1123"/>
      <c r="Y41" s="1123"/>
      <c r="Z41" s="1123"/>
    </row>
    <row r="42" spans="1:26" s="32" customFormat="1" ht="14.25">
      <c r="A42" s="1138"/>
      <c r="B42" s="1784"/>
      <c r="C42" s="1119" t="s">
        <v>102</v>
      </c>
      <c r="D42" s="1119" t="s">
        <v>147</v>
      </c>
      <c r="E42" s="1785"/>
      <c r="F42" s="1119"/>
      <c r="G42" s="1123"/>
      <c r="H42" s="1123"/>
      <c r="I42" s="1123"/>
      <c r="J42" s="1123"/>
      <c r="K42" s="1123"/>
      <c r="L42" s="1123"/>
      <c r="M42" s="1123"/>
      <c r="N42" s="1123"/>
      <c r="O42" s="1123"/>
      <c r="P42" s="1123"/>
      <c r="Q42" s="1123"/>
      <c r="R42" s="1123"/>
      <c r="S42" s="1123"/>
      <c r="T42" s="1123"/>
      <c r="U42" s="1123"/>
      <c r="V42" s="1123"/>
      <c r="W42" s="1123"/>
      <c r="X42" s="1123"/>
      <c r="Y42" s="1123"/>
      <c r="Z42" s="1123"/>
    </row>
    <row r="43" spans="1:26" s="32" customFormat="1" ht="14.25">
      <c r="A43" s="1138"/>
      <c r="B43" s="1784"/>
      <c r="C43" s="1119" t="s">
        <v>214</v>
      </c>
      <c r="D43" s="1119" t="s">
        <v>99</v>
      </c>
      <c r="E43" s="1785"/>
      <c r="F43" s="1119"/>
      <c r="G43" s="1123"/>
      <c r="H43" s="1123"/>
      <c r="I43" s="1123"/>
      <c r="J43" s="1123"/>
      <c r="K43" s="1123"/>
      <c r="L43" s="1123"/>
      <c r="M43" s="1123"/>
      <c r="N43" s="1123"/>
      <c r="O43" s="1123"/>
      <c r="P43" s="1123"/>
      <c r="Q43" s="1123"/>
      <c r="R43" s="1123"/>
      <c r="S43" s="1123"/>
      <c r="T43" s="1123"/>
      <c r="U43" s="1123"/>
      <c r="V43" s="1123"/>
      <c r="W43" s="1123"/>
      <c r="X43" s="1123"/>
      <c r="Y43" s="1123"/>
      <c r="Z43" s="1123"/>
    </row>
    <row r="44" spans="1:26" s="32" customFormat="1" ht="15" thickBot="1">
      <c r="A44" s="1138"/>
      <c r="B44" s="1784"/>
      <c r="C44" s="1119" t="s">
        <v>314</v>
      </c>
      <c r="D44" s="1119" t="s">
        <v>262</v>
      </c>
      <c r="E44" s="1785"/>
      <c r="F44" s="1119"/>
      <c r="G44" s="1123"/>
      <c r="H44" s="1123"/>
      <c r="I44" s="1123"/>
      <c r="J44" s="1123"/>
      <c r="K44" s="1123"/>
      <c r="L44" s="1123"/>
      <c r="M44" s="1123"/>
      <c r="N44" s="1123"/>
      <c r="O44" s="1123"/>
      <c r="P44" s="1123"/>
      <c r="Q44" s="1123"/>
      <c r="R44" s="1123"/>
      <c r="S44" s="1123"/>
      <c r="T44" s="1123"/>
      <c r="U44" s="1123"/>
      <c r="V44" s="1123"/>
      <c r="W44" s="1123"/>
      <c r="X44" s="1123"/>
      <c r="Y44" s="1123"/>
      <c r="Z44" s="1123"/>
    </row>
    <row r="45" spans="1:26" s="32" customFormat="1">
      <c r="A45" s="679"/>
      <c r="B45" s="2113"/>
      <c r="C45" s="2113"/>
      <c r="D45" s="1124"/>
      <c r="E45" s="1124"/>
      <c r="F45" s="1123"/>
      <c r="G45" s="1123"/>
      <c r="H45" s="1123"/>
      <c r="I45" s="1123"/>
      <c r="J45" s="1123"/>
      <c r="K45" s="1123"/>
      <c r="L45" s="1123"/>
      <c r="M45" s="1123"/>
      <c r="N45" s="1123"/>
      <c r="O45" s="1123"/>
      <c r="P45" s="1123"/>
      <c r="Q45" s="1123"/>
      <c r="R45" s="1123"/>
      <c r="S45" s="1123"/>
      <c r="T45" s="1123"/>
      <c r="U45" s="1123"/>
      <c r="V45" s="1123"/>
      <c r="W45" s="1123"/>
      <c r="X45" s="1123"/>
      <c r="Y45" s="1123"/>
      <c r="Z45" s="1123"/>
    </row>
    <row r="46" spans="1:26" s="32" customFormat="1">
      <c r="A46" s="679"/>
      <c r="B46" s="2108"/>
      <c r="C46" s="2108"/>
      <c r="D46" s="1124"/>
      <c r="E46" s="1124"/>
      <c r="F46" s="1123"/>
      <c r="G46" s="1123"/>
      <c r="H46" s="1123"/>
      <c r="I46" s="1123"/>
      <c r="J46" s="1123"/>
      <c r="K46" s="1123"/>
      <c r="L46" s="1123"/>
      <c r="M46" s="1123"/>
      <c r="N46" s="1123"/>
      <c r="O46" s="1123"/>
      <c r="P46" s="1123"/>
      <c r="Q46" s="1123"/>
      <c r="R46" s="1123"/>
      <c r="S46" s="1123"/>
      <c r="T46" s="1123"/>
      <c r="U46" s="1123"/>
      <c r="V46" s="1123"/>
      <c r="W46" s="1123"/>
      <c r="X46" s="1123"/>
      <c r="Y46" s="1123"/>
      <c r="Z46" s="1123"/>
    </row>
    <row r="47" spans="1:26" s="32" customFormat="1">
      <c r="A47" s="679"/>
      <c r="B47" s="2108"/>
      <c r="C47" s="2108"/>
      <c r="D47" s="1124"/>
      <c r="E47" s="1124"/>
      <c r="F47" s="1123"/>
      <c r="G47" s="1123"/>
      <c r="H47" s="1123"/>
      <c r="I47" s="1123"/>
      <c r="J47" s="1123"/>
      <c r="K47" s="1123"/>
      <c r="L47" s="1123"/>
      <c r="M47" s="1123"/>
      <c r="N47" s="1123"/>
      <c r="O47" s="1123"/>
      <c r="P47" s="1123"/>
      <c r="Q47" s="1123"/>
      <c r="R47" s="1123"/>
      <c r="S47" s="1123"/>
      <c r="T47" s="1123"/>
      <c r="U47" s="1123"/>
      <c r="V47" s="1123"/>
      <c r="W47" s="1123"/>
      <c r="X47" s="1123"/>
      <c r="Y47" s="1123"/>
      <c r="Z47" s="1123"/>
    </row>
    <row r="48" spans="1:26" s="32" customFormat="1">
      <c r="A48" s="679"/>
      <c r="B48" s="2108"/>
      <c r="C48" s="2108"/>
      <c r="D48" s="1124"/>
      <c r="E48" s="1124"/>
      <c r="F48" s="1123"/>
      <c r="G48" s="1123"/>
      <c r="H48" s="1123"/>
      <c r="I48" s="1123"/>
      <c r="J48" s="1123"/>
      <c r="K48" s="1123"/>
      <c r="L48" s="1123"/>
      <c r="M48" s="1123"/>
      <c r="N48" s="1123"/>
      <c r="O48" s="1123"/>
      <c r="P48" s="1123"/>
      <c r="Q48" s="1123"/>
      <c r="R48" s="1123"/>
      <c r="S48" s="1123"/>
      <c r="T48" s="1123"/>
      <c r="U48" s="1123"/>
      <c r="V48" s="1123"/>
      <c r="W48" s="1123"/>
      <c r="X48" s="1123"/>
      <c r="Y48" s="1123"/>
      <c r="Z48" s="1123"/>
    </row>
    <row r="49" spans="1:26" s="32" customFormat="1">
      <c r="A49" s="679"/>
      <c r="B49" s="2108"/>
      <c r="C49" s="2108"/>
      <c r="D49" s="1123"/>
      <c r="E49" s="1123"/>
      <c r="F49" s="1123"/>
      <c r="G49" s="1123"/>
      <c r="H49" s="1123"/>
      <c r="I49" s="1123"/>
      <c r="J49" s="1123"/>
      <c r="K49" s="1123"/>
      <c r="L49" s="1123"/>
      <c r="M49" s="1123"/>
      <c r="N49" s="1123"/>
      <c r="O49" s="1123"/>
      <c r="P49" s="1123"/>
      <c r="Q49" s="1123"/>
      <c r="R49" s="1123"/>
      <c r="S49" s="1123"/>
      <c r="T49" s="1123"/>
      <c r="U49" s="1123"/>
      <c r="V49" s="1123"/>
      <c r="W49" s="1123"/>
      <c r="X49" s="1123"/>
      <c r="Y49" s="1123"/>
      <c r="Z49" s="1123"/>
    </row>
    <row r="50" spans="1:26" s="32" customFormat="1" ht="15">
      <c r="A50" s="1123"/>
      <c r="B50" s="2109" t="s">
        <v>267</v>
      </c>
      <c r="C50" s="2109"/>
      <c r="D50" s="121"/>
      <c r="E50" s="121"/>
      <c r="F50" s="120"/>
      <c r="G50" t="s">
        <v>269</v>
      </c>
      <c r="H50" s="1123"/>
      <c r="I50" s="1123"/>
      <c r="J50" s="1123"/>
      <c r="K50" s="1123"/>
      <c r="L50" s="1123"/>
      <c r="M50" s="1123"/>
      <c r="N50" s="1123"/>
      <c r="O50" s="1123"/>
      <c r="P50" s="1123"/>
      <c r="Q50" s="1123"/>
      <c r="R50" s="1123"/>
      <c r="S50" s="1123"/>
      <c r="T50" s="1123"/>
      <c r="U50" s="1123"/>
      <c r="V50" s="1123"/>
      <c r="W50" s="1123"/>
      <c r="X50" s="1123"/>
      <c r="Y50" s="1123"/>
      <c r="Z50" s="1123"/>
    </row>
    <row r="51" spans="1:26" s="32" customFormat="1" ht="16.5">
      <c r="A51" s="1123"/>
      <c r="B51" s="808" t="s">
        <v>244</v>
      </c>
      <c r="C51" s="808" t="s">
        <v>45</v>
      </c>
      <c r="D51" s="808" t="s">
        <v>46</v>
      </c>
      <c r="E51" s="808" t="s">
        <v>388</v>
      </c>
      <c r="F51" s="120"/>
      <c r="G51" s="2110" t="s">
        <v>861</v>
      </c>
      <c r="H51" s="2110"/>
      <c r="I51" s="1123"/>
      <c r="J51" s="1123"/>
      <c r="K51" s="1123"/>
      <c r="L51" s="1123"/>
      <c r="M51" s="1123"/>
      <c r="N51" s="1123"/>
      <c r="O51" s="1123"/>
      <c r="P51" s="1123"/>
      <c r="Q51" s="1123"/>
      <c r="R51" s="1123"/>
      <c r="S51" s="1123"/>
      <c r="T51" s="1123"/>
      <c r="U51" s="1123"/>
      <c r="V51" s="1123"/>
      <c r="W51" s="1123"/>
      <c r="X51" s="1123"/>
      <c r="Y51" s="1123"/>
      <c r="Z51" s="1123"/>
    </row>
    <row r="52" spans="1:26" s="32" customFormat="1" ht="16.5">
      <c r="A52" s="1123"/>
      <c r="B52" s="802">
        <v>10</v>
      </c>
      <c r="C52" s="1157" t="s">
        <v>576</v>
      </c>
      <c r="D52" s="1157" t="s">
        <v>414</v>
      </c>
      <c r="E52" s="812">
        <v>421</v>
      </c>
      <c r="F52" s="802"/>
      <c r="G52" s="2110"/>
      <c r="H52" s="2110"/>
      <c r="I52" s="1123"/>
      <c r="J52" s="1123"/>
      <c r="K52" s="1123"/>
      <c r="L52" s="1123"/>
      <c r="M52" s="1123"/>
      <c r="N52" s="1123"/>
      <c r="O52" s="1123"/>
      <c r="P52" s="1123"/>
      <c r="Q52" s="1123"/>
      <c r="R52" s="1123"/>
      <c r="S52" s="1123"/>
      <c r="T52" s="1123"/>
      <c r="U52" s="1123"/>
      <c r="V52" s="1123"/>
      <c r="W52" s="1123"/>
      <c r="X52" s="1123"/>
      <c r="Y52" s="1123"/>
      <c r="Z52" s="1123"/>
    </row>
    <row r="53" spans="1:26" s="32" customFormat="1" ht="15">
      <c r="A53" s="1123"/>
      <c r="B53" s="810"/>
      <c r="C53" s="1157"/>
      <c r="D53" s="1157"/>
      <c r="E53" s="812"/>
      <c r="F53" s="813"/>
      <c r="G53" s="1123"/>
      <c r="H53" s="1123"/>
      <c r="I53" s="1123"/>
      <c r="J53" s="1123"/>
      <c r="K53" s="1123"/>
      <c r="L53" s="1123"/>
      <c r="M53" s="1123"/>
      <c r="N53" s="1123"/>
      <c r="O53" s="1123"/>
      <c r="P53" s="1123"/>
      <c r="Q53" s="1123"/>
      <c r="R53" s="1123"/>
      <c r="S53" s="1123"/>
      <c r="T53" s="1123"/>
      <c r="U53" s="1123"/>
      <c r="V53" s="1123"/>
      <c r="W53" s="1123"/>
      <c r="X53" s="1123"/>
      <c r="Y53" s="1123"/>
      <c r="Z53" s="1123"/>
    </row>
    <row r="54" spans="1:26" s="32" customFormat="1" ht="15">
      <c r="A54" s="1123"/>
      <c r="B54" s="810"/>
      <c r="C54" s="810"/>
      <c r="D54" s="810"/>
      <c r="E54" s="812"/>
      <c r="F54" s="813"/>
      <c r="G54" s="1123"/>
      <c r="H54" s="1123"/>
      <c r="I54" s="1123"/>
      <c r="J54" s="1123"/>
      <c r="K54" s="1123"/>
      <c r="L54" s="1123"/>
      <c r="M54" s="1123"/>
      <c r="N54" s="1123"/>
      <c r="O54" s="1123"/>
      <c r="P54" s="1123"/>
      <c r="Q54" s="1123"/>
      <c r="R54" s="1123"/>
      <c r="S54" s="1123"/>
      <c r="T54" s="1123"/>
      <c r="U54" s="1123"/>
      <c r="V54" s="1123"/>
      <c r="W54" s="1123"/>
      <c r="X54" s="1123"/>
      <c r="Y54" s="1123"/>
      <c r="Z54" s="1123"/>
    </row>
    <row r="55" spans="1:26" s="32" customFormat="1" ht="15">
      <c r="A55" s="1123"/>
      <c r="B55" s="810"/>
      <c r="C55" s="810"/>
      <c r="D55" s="810"/>
      <c r="E55" s="812"/>
      <c r="F55" s="813"/>
      <c r="G55" s="1123"/>
      <c r="H55" s="1123"/>
      <c r="I55" s="1123"/>
      <c r="J55" s="1123"/>
      <c r="K55" s="1123"/>
      <c r="L55" s="1123"/>
      <c r="M55" s="1123"/>
      <c r="N55" s="1123"/>
      <c r="O55" s="1123"/>
      <c r="P55" s="1123"/>
      <c r="Q55" s="1123"/>
      <c r="R55" s="1123"/>
      <c r="S55" s="1123"/>
      <c r="T55" s="1123"/>
      <c r="U55" s="1123"/>
      <c r="V55" s="1123"/>
      <c r="W55" s="1123"/>
      <c r="X55" s="1123"/>
      <c r="Y55" s="1123"/>
      <c r="Z55" s="1123"/>
    </row>
    <row r="56" spans="1:26" s="32" customFormat="1" ht="15">
      <c r="A56" s="1123"/>
      <c r="B56" s="2111"/>
      <c r="C56" s="2111"/>
      <c r="D56" s="120"/>
      <c r="E56" s="120"/>
      <c r="F56" s="120"/>
      <c r="G56" s="1123"/>
      <c r="H56" s="1123"/>
      <c r="I56" s="1123"/>
      <c r="J56" s="1123"/>
      <c r="K56" s="1123"/>
      <c r="L56" s="1123"/>
      <c r="M56" s="1123"/>
      <c r="N56" s="1123"/>
      <c r="O56" s="1123"/>
      <c r="P56" s="1123"/>
      <c r="Q56" s="1123"/>
      <c r="R56" s="1123"/>
      <c r="S56" s="1123"/>
      <c r="T56" s="1123"/>
      <c r="U56" s="1123"/>
      <c r="V56" s="1123"/>
      <c r="W56" s="1123"/>
      <c r="X56" s="1123"/>
      <c r="Y56" s="1123"/>
      <c r="Z56" s="1123"/>
    </row>
    <row r="57" spans="1:26" s="32" customFormat="1" ht="13.5">
      <c r="A57" s="1123"/>
      <c r="B57" s="162"/>
      <c r="C57" s="162"/>
      <c r="D57" s="162"/>
      <c r="E57" s="162"/>
      <c r="F57" s="162"/>
      <c r="G57" s="1123"/>
      <c r="H57" s="1123"/>
      <c r="I57" s="1123"/>
      <c r="J57" s="1123"/>
      <c r="K57" s="1123"/>
      <c r="L57" s="1123"/>
      <c r="M57" s="1123"/>
      <c r="N57" s="1123"/>
      <c r="O57" s="1123"/>
      <c r="P57" s="1123"/>
      <c r="Q57" s="1123"/>
      <c r="R57" s="1123"/>
      <c r="S57" s="1123"/>
      <c r="T57" s="1123"/>
      <c r="U57" s="1123"/>
      <c r="V57" s="1123"/>
      <c r="W57" s="1123"/>
      <c r="X57" s="1123"/>
      <c r="Y57" s="1123"/>
      <c r="Z57" s="1123"/>
    </row>
    <row r="58" spans="1:26" s="32" customFormat="1" ht="13.5">
      <c r="A58" s="1123"/>
      <c r="B58" s="162"/>
      <c r="C58" s="162"/>
      <c r="D58" s="162"/>
      <c r="E58" s="162"/>
      <c r="F58" s="162"/>
      <c r="G58" s="1123"/>
      <c r="H58" s="1123"/>
      <c r="I58" s="1123"/>
      <c r="J58" s="1123"/>
      <c r="K58" s="1123"/>
      <c r="L58" s="1123"/>
      <c r="M58" s="1123"/>
      <c r="N58" s="1123"/>
      <c r="O58" s="1123"/>
      <c r="P58" s="1123"/>
      <c r="Q58" s="1123"/>
      <c r="R58" s="1123"/>
      <c r="S58" s="1123"/>
      <c r="T58" s="1123"/>
      <c r="U58" s="1123"/>
      <c r="V58" s="1123"/>
      <c r="W58" s="1123"/>
      <c r="X58" s="1123"/>
      <c r="Y58" s="1123"/>
      <c r="Z58" s="1123"/>
    </row>
    <row r="59" spans="1:26" s="32" customFormat="1">
      <c r="A59" s="1123"/>
      <c r="B59" s="2108"/>
      <c r="C59" s="2108"/>
      <c r="D59" s="1123"/>
      <c r="E59" s="1123"/>
      <c r="F59" s="1123"/>
      <c r="G59" s="1123"/>
      <c r="H59" s="1123"/>
      <c r="I59" s="1123"/>
      <c r="J59" s="1123"/>
      <c r="K59" s="1123"/>
      <c r="L59" s="1123"/>
      <c r="M59" s="1123"/>
      <c r="N59" s="1123"/>
      <c r="O59" s="1123"/>
      <c r="P59" s="1123"/>
      <c r="Q59" s="1123"/>
      <c r="R59" s="1123"/>
      <c r="S59" s="1123"/>
      <c r="T59" s="1123"/>
      <c r="U59" s="1123"/>
      <c r="V59" s="1123"/>
      <c r="W59" s="1123"/>
      <c r="X59" s="1123"/>
      <c r="Y59" s="1123"/>
      <c r="Z59" s="1123"/>
    </row>
    <row r="60" spans="1:26" s="32" customFormat="1">
      <c r="A60" s="1123"/>
      <c r="B60" s="2108"/>
      <c r="C60" s="2108"/>
      <c r="D60" s="1123"/>
      <c r="E60" s="1123"/>
      <c r="F60" s="1123"/>
      <c r="G60" s="1123"/>
      <c r="H60" s="1123"/>
      <c r="I60" s="1123"/>
      <c r="J60" s="1123"/>
      <c r="K60" s="1123"/>
      <c r="L60" s="1123"/>
      <c r="M60" s="1123"/>
      <c r="N60" s="1123"/>
      <c r="O60" s="1123"/>
      <c r="P60" s="1123"/>
      <c r="Q60" s="1123"/>
      <c r="R60" s="1123"/>
      <c r="S60" s="1123"/>
      <c r="T60" s="1123"/>
      <c r="U60" s="1123"/>
      <c r="V60" s="1123"/>
      <c r="W60" s="1123"/>
      <c r="X60" s="1123"/>
      <c r="Y60" s="1123"/>
      <c r="Z60" s="1123"/>
    </row>
    <row r="61" spans="1:26" s="32" customFormat="1">
      <c r="A61" s="1123"/>
      <c r="B61" s="2108"/>
      <c r="C61" s="2108"/>
      <c r="D61" s="1123"/>
      <c r="E61" s="1123"/>
      <c r="F61" s="1123"/>
      <c r="G61" s="1123"/>
      <c r="H61" s="1123"/>
      <c r="I61" s="1123"/>
      <c r="J61" s="1123"/>
      <c r="K61" s="1123"/>
      <c r="L61" s="1123"/>
      <c r="M61" s="1123"/>
      <c r="N61" s="1123"/>
      <c r="O61" s="1123"/>
      <c r="P61" s="1123"/>
      <c r="Q61" s="1123"/>
      <c r="R61" s="1123"/>
      <c r="S61" s="1123"/>
      <c r="T61" s="1123"/>
      <c r="U61" s="1123"/>
      <c r="V61" s="1123"/>
      <c r="W61" s="1123"/>
      <c r="X61" s="1123"/>
      <c r="Y61" s="1123"/>
      <c r="Z61" s="1123"/>
    </row>
    <row r="62" spans="1:26" s="32" customFormat="1">
      <c r="A62" s="1123"/>
      <c r="B62" s="2108"/>
      <c r="C62" s="2108"/>
      <c r="D62" s="1123"/>
      <c r="E62" s="1123"/>
      <c r="F62" s="1123"/>
      <c r="G62" s="1123"/>
      <c r="H62" s="1123"/>
      <c r="I62" s="1123"/>
      <c r="J62" s="1123"/>
      <c r="K62" s="1123"/>
      <c r="L62" s="1123"/>
      <c r="M62" s="1123"/>
      <c r="N62" s="1123"/>
      <c r="O62" s="1123"/>
      <c r="P62" s="1123"/>
      <c r="Q62" s="1123"/>
      <c r="R62" s="1123"/>
      <c r="S62" s="1123"/>
      <c r="T62" s="1123"/>
      <c r="U62" s="1123"/>
      <c r="V62" s="1123"/>
      <c r="W62" s="1123"/>
      <c r="X62" s="1123"/>
      <c r="Y62" s="1123"/>
      <c r="Z62" s="1123"/>
    </row>
    <row r="63" spans="1:26" s="32" customFormat="1">
      <c r="A63" s="1123"/>
      <c r="B63" s="2108"/>
      <c r="C63" s="2108"/>
      <c r="D63" s="1123"/>
      <c r="E63" s="1123"/>
      <c r="F63" s="1123"/>
      <c r="G63" s="1123"/>
      <c r="H63" s="1123"/>
      <c r="I63" s="1123"/>
      <c r="J63" s="1123"/>
      <c r="K63" s="1123"/>
      <c r="L63" s="1123"/>
      <c r="M63" s="1123"/>
      <c r="N63" s="1123"/>
      <c r="O63" s="1123"/>
      <c r="P63" s="1123"/>
      <c r="Q63" s="1123"/>
      <c r="R63" s="1123"/>
      <c r="S63" s="1123"/>
      <c r="T63" s="1123"/>
      <c r="U63" s="1123"/>
      <c r="V63" s="1123"/>
      <c r="W63" s="1123"/>
      <c r="X63" s="1123"/>
      <c r="Y63" s="1123"/>
      <c r="Z63" s="1123"/>
    </row>
    <row r="64" spans="1:26" s="32" customFormat="1">
      <c r="A64" s="1123"/>
      <c r="B64" s="2108"/>
      <c r="C64" s="2108"/>
      <c r="D64" s="1123"/>
      <c r="E64" s="1123"/>
      <c r="F64" s="1123"/>
      <c r="G64" s="1123"/>
      <c r="H64" s="1123"/>
      <c r="I64" s="1123"/>
      <c r="J64" s="1123"/>
      <c r="K64" s="1123"/>
      <c r="L64" s="1123"/>
      <c r="M64" s="1123"/>
      <c r="N64" s="1123"/>
      <c r="O64" s="1123"/>
      <c r="P64" s="1123"/>
      <c r="Q64" s="1123"/>
      <c r="R64" s="1123"/>
      <c r="S64" s="1123"/>
      <c r="T64" s="1123"/>
      <c r="U64" s="1123"/>
      <c r="V64" s="1123"/>
      <c r="W64" s="1123"/>
      <c r="X64" s="1123"/>
      <c r="Y64" s="1123"/>
      <c r="Z64" s="1123"/>
    </row>
    <row r="65" spans="1:26" s="32" customFormat="1">
      <c r="A65" s="1123"/>
      <c r="B65" s="2108"/>
      <c r="C65" s="2108"/>
      <c r="D65" s="1123"/>
      <c r="E65" s="1123"/>
      <c r="F65" s="1123"/>
      <c r="G65" s="1123"/>
      <c r="H65" s="1123"/>
      <c r="I65" s="1123"/>
      <c r="J65" s="1123"/>
      <c r="K65" s="1123"/>
      <c r="L65" s="1123"/>
      <c r="M65" s="1123"/>
      <c r="N65" s="1123"/>
      <c r="O65" s="1123"/>
      <c r="P65" s="1123"/>
      <c r="Q65" s="1123"/>
      <c r="R65" s="1123"/>
      <c r="S65" s="1123"/>
      <c r="T65" s="1123"/>
      <c r="U65" s="1123"/>
      <c r="V65" s="1123"/>
      <c r="W65" s="1123"/>
      <c r="X65" s="1123"/>
      <c r="Y65" s="1123"/>
      <c r="Z65" s="1123"/>
    </row>
    <row r="66" spans="1:26" s="32" customFormat="1">
      <c r="A66" s="1123"/>
      <c r="B66" s="2108"/>
      <c r="C66" s="2108"/>
      <c r="D66" s="1123"/>
      <c r="E66" s="1123"/>
      <c r="F66" s="1123"/>
      <c r="G66" s="1123"/>
      <c r="H66" s="1123"/>
      <c r="I66" s="1123"/>
      <c r="J66" s="1123"/>
      <c r="K66" s="1123"/>
      <c r="L66" s="1123"/>
      <c r="M66" s="1123"/>
      <c r="N66" s="1123"/>
      <c r="O66" s="1123"/>
      <c r="P66" s="1123"/>
      <c r="Q66" s="1123"/>
      <c r="R66" s="1123"/>
      <c r="S66" s="1123"/>
      <c r="T66" s="1123"/>
      <c r="U66" s="1123"/>
      <c r="V66" s="1123"/>
      <c r="W66" s="1123"/>
      <c r="X66" s="1123"/>
      <c r="Y66" s="1123"/>
      <c r="Z66" s="1123"/>
    </row>
    <row r="67" spans="1:26" s="32" customFormat="1">
      <c r="A67" s="1123"/>
      <c r="B67" s="2108"/>
      <c r="C67" s="2108"/>
      <c r="D67" s="1123"/>
      <c r="E67" s="1123"/>
      <c r="F67" s="1123"/>
      <c r="G67" s="1123"/>
      <c r="H67" s="1123"/>
      <c r="I67" s="1123"/>
      <c r="J67" s="1123"/>
      <c r="K67" s="1123"/>
      <c r="L67" s="1123"/>
      <c r="M67" s="1123"/>
      <c r="N67" s="1123"/>
      <c r="O67" s="1123"/>
      <c r="P67" s="1123"/>
      <c r="Q67" s="1123"/>
      <c r="R67" s="1123"/>
      <c r="S67" s="1123"/>
      <c r="T67" s="1123"/>
      <c r="U67" s="1123"/>
      <c r="V67" s="1123"/>
      <c r="W67" s="1123"/>
      <c r="X67" s="1123"/>
      <c r="Y67" s="1123"/>
      <c r="Z67" s="1123"/>
    </row>
    <row r="68" spans="1:26" s="32" customFormat="1">
      <c r="A68" s="1123"/>
      <c r="B68" s="2108"/>
      <c r="C68" s="2108"/>
      <c r="D68" s="1123"/>
      <c r="E68" s="1123"/>
      <c r="F68" s="1123"/>
      <c r="G68" s="1123"/>
      <c r="H68" s="1123"/>
      <c r="I68" s="1123"/>
      <c r="J68" s="1123"/>
      <c r="K68" s="1123"/>
      <c r="L68" s="1123"/>
      <c r="M68" s="1123"/>
      <c r="N68" s="1123"/>
      <c r="O68" s="1123"/>
      <c r="P68" s="1123"/>
      <c r="Q68" s="1123"/>
      <c r="R68" s="1123"/>
      <c r="S68" s="1123"/>
      <c r="T68" s="1123"/>
      <c r="U68" s="1123"/>
      <c r="V68" s="1123"/>
      <c r="W68" s="1123"/>
      <c r="X68" s="1123"/>
      <c r="Y68" s="1123"/>
      <c r="Z68" s="1123"/>
    </row>
    <row r="69" spans="1:26" s="32" customFormat="1">
      <c r="A69" s="1123"/>
      <c r="B69" s="2108"/>
      <c r="C69" s="2108"/>
      <c r="D69" s="1123"/>
      <c r="E69" s="1123"/>
      <c r="F69" s="1123"/>
      <c r="G69" s="1123"/>
      <c r="H69" s="1123"/>
      <c r="I69" s="1123"/>
      <c r="J69" s="1123"/>
      <c r="K69" s="1123"/>
      <c r="L69" s="1123"/>
      <c r="M69" s="1123"/>
      <c r="N69" s="1123"/>
      <c r="O69" s="1123"/>
      <c r="P69" s="1123"/>
      <c r="Q69" s="1123"/>
      <c r="R69" s="1123"/>
      <c r="S69" s="1123"/>
      <c r="T69" s="1123"/>
      <c r="U69" s="1123"/>
      <c r="V69" s="1123"/>
      <c r="W69" s="1123"/>
      <c r="X69" s="1123"/>
      <c r="Y69" s="1123"/>
      <c r="Z69" s="1123"/>
    </row>
    <row r="70" spans="1:26" s="32" customFormat="1" ht="15" customHeight="1">
      <c r="A70" s="1123"/>
      <c r="B70" s="2108"/>
      <c r="C70" s="2108"/>
      <c r="D70" s="1122"/>
      <c r="E70" s="1122"/>
      <c r="F70" s="1122"/>
      <c r="G70" s="1123"/>
      <c r="H70" s="1123"/>
      <c r="I70" s="1123"/>
      <c r="J70" s="1123"/>
      <c r="K70" s="1123"/>
      <c r="L70" s="1123"/>
      <c r="M70" s="1123"/>
      <c r="N70" s="1123"/>
      <c r="O70" s="1123"/>
      <c r="P70" s="1123"/>
      <c r="Q70" s="1123"/>
      <c r="R70" s="1123"/>
      <c r="S70" s="1123"/>
      <c r="T70" s="1123"/>
      <c r="U70" s="1123"/>
      <c r="V70" s="1123"/>
      <c r="W70" s="1123"/>
      <c r="X70" s="1123"/>
      <c r="Y70" s="1123"/>
      <c r="Z70" s="1123"/>
    </row>
    <row r="71" spans="1:26" s="32" customFormat="1">
      <c r="A71" s="1122"/>
      <c r="B71" s="2090"/>
      <c r="C71" s="2090"/>
      <c r="D71" s="1122"/>
      <c r="E71" s="1122"/>
      <c r="F71" s="1122"/>
      <c r="G71" s="1122"/>
      <c r="H71" s="1122"/>
      <c r="I71" s="1122"/>
      <c r="J71" s="1122"/>
      <c r="K71" s="1122"/>
      <c r="L71" s="1122"/>
      <c r="M71" s="1122"/>
      <c r="N71" s="1122"/>
      <c r="O71" s="1122"/>
      <c r="P71" s="1122"/>
      <c r="Q71" s="1122"/>
      <c r="R71" s="1122"/>
      <c r="S71" s="1122"/>
      <c r="T71" s="1122"/>
      <c r="U71" s="1122"/>
      <c r="V71" s="1122"/>
      <c r="W71" s="1122"/>
      <c r="X71" s="1122"/>
      <c r="Y71" s="1122"/>
      <c r="Z71" s="1122"/>
    </row>
    <row r="72" spans="1:26" s="32" customFormat="1">
      <c r="A72" s="1122"/>
      <c r="B72" s="2090"/>
      <c r="C72" s="2090"/>
      <c r="D72" s="1122"/>
      <c r="E72" s="1122"/>
      <c r="F72" s="1122"/>
      <c r="G72" s="1122"/>
      <c r="H72" s="1122"/>
      <c r="I72" s="1122"/>
      <c r="J72" s="1122"/>
      <c r="K72" s="1122"/>
      <c r="L72" s="1122"/>
      <c r="M72" s="1122"/>
      <c r="N72" s="1122"/>
      <c r="O72" s="1122"/>
      <c r="P72" s="1122"/>
      <c r="Q72" s="1122"/>
      <c r="R72" s="1122"/>
      <c r="S72" s="1122"/>
      <c r="T72" s="1122"/>
      <c r="U72" s="1122"/>
      <c r="V72" s="1122"/>
      <c r="W72" s="1122"/>
      <c r="X72" s="1122"/>
      <c r="Y72" s="1122"/>
      <c r="Z72" s="1122"/>
    </row>
    <row r="73" spans="1:26" s="32" customFormat="1">
      <c r="A73" s="1122"/>
      <c r="B73" s="2090"/>
      <c r="C73" s="2090"/>
      <c r="D73" s="1122"/>
      <c r="E73" s="1122"/>
      <c r="F73" s="1122"/>
      <c r="G73" s="1122"/>
      <c r="H73" s="1122"/>
      <c r="I73" s="1122"/>
      <c r="J73" s="1122"/>
      <c r="K73" s="1122"/>
      <c r="L73" s="1122"/>
      <c r="M73" s="1122"/>
      <c r="N73" s="1122"/>
      <c r="O73" s="1122"/>
      <c r="P73" s="1122"/>
      <c r="Q73" s="1122"/>
      <c r="R73" s="1122"/>
      <c r="S73" s="1122"/>
      <c r="T73" s="1122"/>
      <c r="U73" s="1122"/>
      <c r="V73" s="1122"/>
      <c r="W73" s="1122"/>
      <c r="X73" s="1122"/>
      <c r="Y73" s="1122"/>
      <c r="Z73" s="1122"/>
    </row>
    <row r="74" spans="1:26" s="32" customFormat="1">
      <c r="A74" s="1122"/>
      <c r="B74" s="2090"/>
      <c r="C74" s="2090"/>
      <c r="D74" s="1122"/>
      <c r="E74" s="1122"/>
      <c r="F74" s="1122"/>
      <c r="G74" s="1122"/>
      <c r="H74" s="1122"/>
      <c r="I74" s="1122"/>
      <c r="J74" s="1122"/>
      <c r="K74" s="1122"/>
      <c r="L74" s="1122"/>
      <c r="M74" s="1122"/>
      <c r="N74" s="1122"/>
      <c r="O74" s="1122"/>
      <c r="P74" s="1122"/>
      <c r="Q74" s="1122"/>
      <c r="R74" s="1122"/>
      <c r="S74" s="1122"/>
      <c r="T74" s="1122"/>
      <c r="U74" s="1122"/>
      <c r="V74" s="1122"/>
      <c r="W74" s="1122"/>
      <c r="X74" s="1122"/>
      <c r="Y74" s="1122"/>
      <c r="Z74" s="1122"/>
    </row>
    <row r="75" spans="1:26" s="32" customFormat="1">
      <c r="A75" s="1122"/>
      <c r="B75" s="2090"/>
      <c r="C75" s="2090"/>
      <c r="D75" s="1122"/>
      <c r="E75" s="1122"/>
      <c r="F75" s="1122"/>
      <c r="G75" s="1122"/>
      <c r="H75" s="1122"/>
      <c r="I75" s="1122"/>
      <c r="J75" s="1122"/>
      <c r="K75" s="1122"/>
      <c r="L75" s="1122"/>
      <c r="M75" s="1122"/>
      <c r="N75" s="1122"/>
      <c r="O75" s="1122"/>
      <c r="P75" s="1122"/>
      <c r="Q75" s="1122"/>
      <c r="R75" s="1122"/>
      <c r="S75" s="1122"/>
      <c r="T75" s="1122"/>
      <c r="U75" s="1122"/>
      <c r="V75" s="1122"/>
      <c r="W75" s="1122"/>
      <c r="X75" s="1122"/>
      <c r="Y75" s="1122"/>
      <c r="Z75" s="1122"/>
    </row>
    <row r="76" spans="1:26" s="32" customFormat="1">
      <c r="A76" s="1122"/>
      <c r="B76" s="2090"/>
      <c r="C76" s="2090"/>
      <c r="D76" s="1122"/>
      <c r="E76" s="1122"/>
      <c r="F76" s="1122"/>
      <c r="G76" s="1122"/>
      <c r="H76" s="1122"/>
      <c r="I76" s="1122"/>
      <c r="J76" s="1122"/>
      <c r="K76" s="1122"/>
      <c r="L76" s="1122"/>
      <c r="M76" s="1122"/>
      <c r="N76" s="1122"/>
      <c r="O76" s="1122"/>
      <c r="P76" s="1122"/>
      <c r="Q76" s="1122"/>
      <c r="R76" s="1122"/>
      <c r="S76" s="1122"/>
      <c r="T76" s="1122"/>
      <c r="U76" s="1122"/>
      <c r="V76" s="1122"/>
      <c r="W76" s="1122"/>
      <c r="X76" s="1122"/>
      <c r="Y76" s="1122"/>
      <c r="Z76" s="1122"/>
    </row>
    <row r="77" spans="1:26" s="32" customFormat="1">
      <c r="A77" s="1122"/>
      <c r="B77" s="2090"/>
      <c r="C77" s="2090"/>
      <c r="D77" s="1122"/>
      <c r="E77" s="1122"/>
      <c r="F77" s="1122"/>
      <c r="G77" s="1122"/>
      <c r="H77" s="1122"/>
      <c r="I77" s="1122"/>
      <c r="J77" s="1122"/>
      <c r="K77" s="1122"/>
      <c r="L77" s="1122"/>
      <c r="M77" s="1122"/>
      <c r="N77" s="1122"/>
      <c r="O77" s="1122"/>
      <c r="P77" s="1122"/>
      <c r="Q77" s="1122"/>
      <c r="R77" s="1122"/>
      <c r="S77" s="1122"/>
      <c r="T77" s="1122"/>
      <c r="U77" s="1122"/>
      <c r="V77" s="1122"/>
      <c r="W77" s="1122"/>
      <c r="X77" s="1122"/>
      <c r="Y77" s="1122"/>
      <c r="Z77" s="1122"/>
    </row>
    <row r="78" spans="1:26" s="32" customFormat="1">
      <c r="A78" s="1122"/>
      <c r="B78" s="2090"/>
      <c r="C78" s="2090"/>
      <c r="D78" s="1122"/>
      <c r="E78" s="1122"/>
      <c r="F78" s="1122"/>
      <c r="G78" s="1122"/>
      <c r="H78" s="1122"/>
      <c r="I78" s="1122"/>
      <c r="J78" s="1122"/>
      <c r="K78" s="1122"/>
      <c r="L78" s="1122"/>
      <c r="M78" s="1122"/>
      <c r="N78" s="1122"/>
      <c r="O78" s="1122"/>
      <c r="P78" s="1122"/>
      <c r="Q78" s="1122"/>
      <c r="R78" s="1122"/>
      <c r="S78" s="1122"/>
      <c r="T78" s="1122"/>
      <c r="U78" s="1122"/>
      <c r="V78" s="1122"/>
      <c r="W78" s="1122"/>
      <c r="X78" s="1122"/>
      <c r="Y78" s="1122"/>
      <c r="Z78" s="1122"/>
    </row>
    <row r="79" spans="1:26" s="32" customFormat="1">
      <c r="A79" s="1122"/>
      <c r="B79" s="2090"/>
      <c r="C79" s="2090"/>
      <c r="D79" s="1122"/>
      <c r="E79" s="1122"/>
      <c r="F79" s="1122"/>
      <c r="G79" s="1122"/>
      <c r="H79" s="1122"/>
      <c r="I79" s="1122"/>
      <c r="J79" s="1122"/>
      <c r="K79" s="1122"/>
      <c r="L79" s="1122"/>
      <c r="M79" s="1122"/>
      <c r="N79" s="1122"/>
      <c r="O79" s="1122"/>
      <c r="P79" s="1122"/>
      <c r="Q79" s="1122"/>
      <c r="R79" s="1122"/>
      <c r="S79" s="1122"/>
      <c r="T79" s="1122"/>
      <c r="U79" s="1122"/>
      <c r="V79" s="1122"/>
      <c r="W79" s="1122"/>
      <c r="X79" s="1122"/>
      <c r="Y79" s="1122"/>
      <c r="Z79" s="1122"/>
    </row>
    <row r="80" spans="1:26">
      <c r="A80" s="1122"/>
      <c r="B80" s="2090"/>
      <c r="C80" s="2090"/>
      <c r="D80" s="1122"/>
      <c r="E80" s="1122"/>
      <c r="F80" s="1122"/>
      <c r="G80" s="1122"/>
      <c r="H80" s="1122"/>
      <c r="I80" s="1122"/>
      <c r="J80" s="1122"/>
      <c r="K80" s="1122"/>
      <c r="L80" s="1122"/>
      <c r="M80" s="1122"/>
      <c r="N80" s="1122"/>
      <c r="O80" s="1122"/>
      <c r="P80" s="1122"/>
      <c r="Q80" s="1122"/>
      <c r="R80" s="1122"/>
      <c r="S80" s="1122"/>
      <c r="T80" s="1122"/>
      <c r="U80" s="1122"/>
      <c r="V80" s="1122"/>
      <c r="W80" s="1122"/>
      <c r="X80" s="1122"/>
      <c r="Y80" s="1122"/>
      <c r="Z80" s="1122"/>
    </row>
    <row r="81" spans="1:26">
      <c r="A81" s="1122"/>
      <c r="B81" s="2090"/>
      <c r="C81" s="2090"/>
      <c r="D81" s="1122"/>
      <c r="E81" s="1122"/>
      <c r="F81" s="1122"/>
      <c r="G81" s="1122"/>
      <c r="H81" s="1122"/>
      <c r="I81" s="1122"/>
      <c r="J81" s="1122"/>
      <c r="K81" s="1122"/>
      <c r="L81" s="1122"/>
      <c r="M81" s="1122"/>
      <c r="N81" s="1122"/>
      <c r="O81" s="1122"/>
      <c r="P81" s="1122"/>
      <c r="Q81" s="1122"/>
      <c r="R81" s="1122"/>
      <c r="S81" s="1122"/>
      <c r="T81" s="1122"/>
      <c r="U81" s="1122"/>
      <c r="V81" s="1122"/>
      <c r="W81" s="1122"/>
      <c r="X81" s="1122"/>
      <c r="Y81" s="1122"/>
      <c r="Z81" s="1122"/>
    </row>
    <row r="82" spans="1:26">
      <c r="A82" s="1122"/>
      <c r="B82" s="2090"/>
      <c r="C82" s="2090"/>
      <c r="D82" s="1122"/>
      <c r="E82" s="1122"/>
      <c r="F82" s="1122"/>
      <c r="G82" s="1122"/>
      <c r="H82" s="1122"/>
      <c r="I82" s="1122"/>
      <c r="J82" s="1122"/>
      <c r="K82" s="1122"/>
      <c r="L82" s="1122"/>
      <c r="M82" s="1122"/>
      <c r="N82" s="1122"/>
      <c r="O82" s="1122"/>
      <c r="P82" s="1122"/>
      <c r="Q82" s="1122"/>
      <c r="R82" s="1122"/>
      <c r="S82" s="1122"/>
      <c r="T82" s="1122"/>
      <c r="U82" s="1122"/>
      <c r="V82" s="1122"/>
      <c r="W82" s="1122"/>
      <c r="X82" s="1122"/>
      <c r="Y82" s="1122"/>
      <c r="Z82" s="1122"/>
    </row>
    <row r="83" spans="1:26">
      <c r="A83" s="1122"/>
      <c r="B83" s="2090"/>
      <c r="C83" s="2090"/>
      <c r="D83" s="1122"/>
      <c r="E83" s="1122"/>
      <c r="F83" s="1122"/>
      <c r="G83" s="1122"/>
      <c r="H83" s="1122"/>
      <c r="I83" s="1122"/>
      <c r="J83" s="1122"/>
      <c r="K83" s="1122"/>
      <c r="L83" s="1122"/>
      <c r="M83" s="1122"/>
      <c r="N83" s="1122"/>
      <c r="O83" s="1122"/>
      <c r="P83" s="1122"/>
      <c r="Q83" s="1122"/>
      <c r="R83" s="1122"/>
      <c r="S83" s="1122"/>
      <c r="T83" s="1122"/>
      <c r="U83" s="1122"/>
      <c r="V83" s="1122"/>
      <c r="W83" s="1122"/>
      <c r="X83" s="1122"/>
      <c r="Y83" s="1122"/>
      <c r="Z83" s="1122"/>
    </row>
    <row r="84" spans="1:26">
      <c r="A84" s="1122"/>
      <c r="B84" s="2090"/>
      <c r="C84" s="2090"/>
      <c r="D84" s="1122"/>
      <c r="E84" s="1122"/>
      <c r="F84" s="1122"/>
      <c r="G84" s="1122"/>
      <c r="H84" s="1122"/>
      <c r="I84" s="1122"/>
      <c r="J84" s="1122"/>
      <c r="K84" s="1122"/>
      <c r="L84" s="1122"/>
      <c r="M84" s="1122"/>
      <c r="N84" s="1122"/>
      <c r="O84" s="1122"/>
      <c r="P84" s="1122"/>
      <c r="Q84" s="1122"/>
      <c r="R84" s="1122"/>
      <c r="S84" s="1122"/>
      <c r="T84" s="1122"/>
      <c r="U84" s="1122"/>
      <c r="V84" s="1122"/>
      <c r="W84" s="1122"/>
      <c r="X84" s="1122"/>
      <c r="Y84" s="1122"/>
      <c r="Z84" s="1122"/>
    </row>
    <row r="85" spans="1:26">
      <c r="A85" s="1122"/>
      <c r="B85" s="2090"/>
      <c r="C85" s="2090"/>
      <c r="D85" s="1122"/>
      <c r="E85" s="1122"/>
      <c r="F85" s="1122"/>
      <c r="G85" s="1122"/>
      <c r="H85" s="1122"/>
      <c r="I85" s="1122"/>
      <c r="J85" s="1122"/>
      <c r="K85" s="1122"/>
      <c r="L85" s="1122"/>
      <c r="M85" s="1122"/>
      <c r="N85" s="1122"/>
      <c r="O85" s="1122"/>
      <c r="P85" s="1122"/>
      <c r="Q85" s="1122"/>
      <c r="R85" s="1122"/>
      <c r="S85" s="1122"/>
      <c r="T85" s="1122"/>
      <c r="U85" s="1122"/>
      <c r="V85" s="1122"/>
      <c r="W85" s="1122"/>
      <c r="X85" s="1122"/>
      <c r="Y85" s="1122"/>
      <c r="Z85" s="1122"/>
    </row>
    <row r="86" spans="1:26">
      <c r="A86" s="1122"/>
      <c r="B86" s="2090"/>
      <c r="C86" s="2090"/>
      <c r="D86" s="1122"/>
      <c r="E86" s="1122"/>
      <c r="F86" s="1122"/>
      <c r="G86" s="1122"/>
      <c r="H86" s="1122"/>
      <c r="I86" s="1122"/>
      <c r="J86" s="1122"/>
      <c r="K86" s="1122"/>
      <c r="L86" s="1122"/>
      <c r="M86" s="1122"/>
      <c r="N86" s="1122"/>
      <c r="O86" s="1122"/>
      <c r="P86" s="1122"/>
      <c r="Q86" s="1122"/>
      <c r="R86" s="1122"/>
      <c r="S86" s="1122"/>
      <c r="T86" s="1122"/>
      <c r="U86" s="1122"/>
      <c r="V86" s="1122"/>
      <c r="W86" s="1122"/>
      <c r="X86" s="1122"/>
      <c r="Y86" s="1122"/>
      <c r="Z86" s="1122"/>
    </row>
    <row r="87" spans="1:26">
      <c r="A87" s="1122"/>
      <c r="B87" s="2090"/>
      <c r="C87" s="2090"/>
      <c r="D87" s="1122"/>
      <c r="E87" s="1122"/>
      <c r="F87" s="1122"/>
      <c r="G87" s="1122"/>
      <c r="H87" s="1122"/>
      <c r="I87" s="1122"/>
      <c r="J87" s="1122"/>
      <c r="K87" s="1122"/>
      <c r="L87" s="1122"/>
      <c r="M87" s="1122"/>
      <c r="N87" s="1122"/>
      <c r="O87" s="1122"/>
      <c r="P87" s="1122"/>
      <c r="Q87" s="1122"/>
      <c r="R87" s="1122"/>
      <c r="S87" s="1122"/>
      <c r="T87" s="1122"/>
      <c r="U87" s="1122"/>
      <c r="V87" s="1122"/>
      <c r="W87" s="1122"/>
      <c r="X87" s="1122"/>
      <c r="Y87" s="1122"/>
      <c r="Z87" s="1122"/>
    </row>
    <row r="88" spans="1:26">
      <c r="A88" s="1122"/>
      <c r="B88" s="2090"/>
      <c r="C88" s="2090"/>
      <c r="D88" s="1122"/>
      <c r="E88" s="1122"/>
      <c r="F88" s="1122"/>
      <c r="G88" s="1122"/>
      <c r="H88" s="1122"/>
      <c r="I88" s="1122"/>
      <c r="J88" s="1122"/>
      <c r="K88" s="1122"/>
      <c r="L88" s="1122"/>
      <c r="M88" s="1122"/>
      <c r="N88" s="1122"/>
      <c r="O88" s="1122"/>
      <c r="P88" s="1122"/>
      <c r="Q88" s="1122"/>
      <c r="R88" s="1122"/>
      <c r="S88" s="1122"/>
      <c r="T88" s="1122"/>
      <c r="U88" s="1122"/>
      <c r="V88" s="1122"/>
      <c r="W88" s="1122"/>
      <c r="X88" s="1122"/>
      <c r="Y88" s="1122"/>
      <c r="Z88" s="1122"/>
    </row>
    <row r="89" spans="1:26">
      <c r="A89" s="1122"/>
      <c r="B89" s="2090"/>
      <c r="C89" s="2090"/>
      <c r="D89" s="1122"/>
      <c r="E89" s="1122"/>
      <c r="F89" s="1122"/>
      <c r="G89" s="1122"/>
      <c r="H89" s="1122"/>
      <c r="I89" s="1122"/>
      <c r="J89" s="1122"/>
      <c r="K89" s="1122"/>
      <c r="L89" s="1122"/>
      <c r="M89" s="1122"/>
      <c r="N89" s="1122"/>
      <c r="O89" s="1122"/>
      <c r="P89" s="1122"/>
      <c r="Q89" s="1122"/>
      <c r="R89" s="1122"/>
      <c r="S89" s="1122"/>
      <c r="T89" s="1122"/>
      <c r="U89" s="1122"/>
      <c r="V89" s="1122"/>
      <c r="W89" s="1122"/>
      <c r="X89" s="1122"/>
      <c r="Y89" s="1122"/>
      <c r="Z89" s="1122"/>
    </row>
    <row r="90" spans="1:26">
      <c r="A90" s="1122"/>
      <c r="B90" s="2090"/>
      <c r="C90" s="2090"/>
      <c r="D90" s="1122"/>
      <c r="E90" s="1122"/>
      <c r="F90" s="1122"/>
      <c r="G90" s="1122"/>
      <c r="H90" s="1122"/>
      <c r="I90" s="1122"/>
      <c r="J90" s="1122"/>
      <c r="K90" s="1122"/>
      <c r="L90" s="1122"/>
      <c r="M90" s="1122"/>
      <c r="N90" s="1122"/>
      <c r="O90" s="1122"/>
      <c r="P90" s="1122"/>
      <c r="Q90" s="1122"/>
      <c r="R90" s="1122"/>
      <c r="S90" s="1122"/>
      <c r="T90" s="1122"/>
      <c r="U90" s="1122"/>
      <c r="V90" s="1122"/>
      <c r="W90" s="1122"/>
      <c r="X90" s="1122"/>
      <c r="Y90" s="1122"/>
      <c r="Z90" s="1122"/>
    </row>
    <row r="91" spans="1:26">
      <c r="A91" s="1122"/>
      <c r="B91" s="2090"/>
      <c r="C91" s="2090"/>
      <c r="D91" s="1122"/>
      <c r="E91" s="1122"/>
      <c r="F91" s="1122"/>
      <c r="G91" s="1122"/>
      <c r="H91" s="1122"/>
      <c r="I91" s="1122"/>
      <c r="J91" s="1122"/>
      <c r="K91" s="1122"/>
      <c r="L91" s="1122"/>
      <c r="M91" s="1122"/>
      <c r="N91" s="1122"/>
      <c r="O91" s="1122"/>
      <c r="P91" s="1122"/>
      <c r="Q91" s="1122"/>
      <c r="R91" s="1122"/>
      <c r="S91" s="1122"/>
      <c r="T91" s="1122"/>
      <c r="U91" s="1122"/>
      <c r="V91" s="1122"/>
      <c r="W91" s="1122"/>
      <c r="X91" s="1122"/>
      <c r="Y91" s="1122"/>
      <c r="Z91" s="1122"/>
    </row>
    <row r="92" spans="1:26">
      <c r="A92" s="1122"/>
      <c r="B92" s="2090"/>
      <c r="C92" s="2090"/>
      <c r="D92" s="1122"/>
      <c r="E92" s="1122"/>
      <c r="F92" s="1122"/>
      <c r="G92" s="1122"/>
      <c r="H92" s="1122"/>
      <c r="I92" s="1122"/>
      <c r="J92" s="1122"/>
      <c r="K92" s="1122"/>
      <c r="L92" s="1122"/>
      <c r="M92" s="1122"/>
      <c r="N92" s="1122"/>
      <c r="O92" s="1122"/>
      <c r="P92" s="1122"/>
      <c r="Q92" s="1122"/>
      <c r="R92" s="1122"/>
      <c r="S92" s="1122"/>
      <c r="T92" s="1122"/>
      <c r="U92" s="1122"/>
      <c r="V92" s="1122"/>
      <c r="W92" s="1122"/>
      <c r="X92" s="1122"/>
      <c r="Y92" s="1122"/>
      <c r="Z92" s="1122"/>
    </row>
    <row r="93" spans="1:26">
      <c r="A93" s="1122"/>
      <c r="B93" s="2090"/>
      <c r="C93" s="2090"/>
      <c r="D93" s="1122"/>
      <c r="E93" s="1122"/>
      <c r="F93" s="1122"/>
      <c r="G93" s="1122"/>
      <c r="H93" s="1122"/>
      <c r="I93" s="1122"/>
      <c r="J93" s="1122"/>
      <c r="K93" s="1122"/>
      <c r="L93" s="1122"/>
      <c r="M93" s="1122"/>
      <c r="N93" s="1122"/>
      <c r="O93" s="1122"/>
      <c r="P93" s="1122"/>
      <c r="Q93" s="1122"/>
      <c r="R93" s="1122"/>
      <c r="S93" s="1122"/>
      <c r="T93" s="1122"/>
      <c r="U93" s="1122"/>
      <c r="V93" s="1122"/>
      <c r="W93" s="1122"/>
      <c r="X93" s="1122"/>
      <c r="Y93" s="1122"/>
      <c r="Z93" s="1122"/>
    </row>
    <row r="94" spans="1:26">
      <c r="A94" s="1122"/>
      <c r="B94" s="2090"/>
      <c r="C94" s="2090"/>
      <c r="D94" s="1122"/>
      <c r="E94" s="1122"/>
      <c r="F94" s="1122"/>
      <c r="G94" s="1122"/>
      <c r="H94" s="1122"/>
      <c r="I94" s="1122"/>
      <c r="J94" s="1122"/>
      <c r="K94" s="1122"/>
      <c r="L94" s="1122"/>
      <c r="M94" s="1122"/>
      <c r="N94" s="1122"/>
      <c r="O94" s="1122"/>
      <c r="P94" s="1122"/>
      <c r="Q94" s="1122"/>
      <c r="R94" s="1122"/>
      <c r="S94" s="1122"/>
      <c r="T94" s="1122"/>
      <c r="U94" s="1122"/>
      <c r="V94" s="1122"/>
      <c r="W94" s="1122"/>
      <c r="X94" s="1122"/>
      <c r="Y94" s="1122"/>
      <c r="Z94" s="1122"/>
    </row>
    <row r="95" spans="1:26">
      <c r="A95" s="1122"/>
      <c r="B95" s="2090"/>
      <c r="C95" s="2090"/>
      <c r="D95" s="1122"/>
      <c r="E95" s="1122"/>
      <c r="F95" s="1122"/>
      <c r="G95" s="1122"/>
      <c r="H95" s="1122"/>
      <c r="I95" s="1122"/>
      <c r="J95" s="1122"/>
      <c r="K95" s="1122"/>
      <c r="L95" s="1122"/>
      <c r="M95" s="1122"/>
      <c r="N95" s="1122"/>
      <c r="O95" s="1122"/>
      <c r="P95" s="1122"/>
      <c r="Q95" s="1122"/>
      <c r="R95" s="1122"/>
      <c r="S95" s="1122"/>
      <c r="T95" s="1122"/>
      <c r="U95" s="1122"/>
      <c r="V95" s="1122"/>
      <c r="W95" s="1122"/>
      <c r="X95" s="1122"/>
      <c r="Y95" s="1122"/>
      <c r="Z95" s="1122"/>
    </row>
    <row r="96" spans="1:26">
      <c r="A96" s="1122"/>
      <c r="B96" s="2090"/>
      <c r="C96" s="2090"/>
      <c r="D96" s="1122"/>
      <c r="E96" s="1122"/>
      <c r="F96" s="1122"/>
      <c r="G96" s="1122"/>
      <c r="H96" s="1122"/>
      <c r="I96" s="1122"/>
      <c r="J96" s="1122"/>
      <c r="K96" s="1122"/>
      <c r="L96" s="1122"/>
      <c r="M96" s="1122"/>
      <c r="N96" s="1122"/>
      <c r="O96" s="1122"/>
      <c r="P96" s="1122"/>
      <c r="Q96" s="1122"/>
      <c r="R96" s="1122"/>
      <c r="S96" s="1122"/>
      <c r="T96" s="1122"/>
      <c r="U96" s="1122"/>
      <c r="V96" s="1122"/>
      <c r="W96" s="1122"/>
      <c r="X96" s="1122"/>
      <c r="Y96" s="1122"/>
      <c r="Z96" s="1122"/>
    </row>
    <row r="97" spans="1:26">
      <c r="A97" s="1122"/>
      <c r="B97" s="2090"/>
      <c r="C97" s="2090"/>
      <c r="D97" s="1122"/>
      <c r="E97" s="1122"/>
      <c r="F97" s="1122"/>
      <c r="G97" s="1122"/>
      <c r="H97" s="1122"/>
      <c r="I97" s="1122"/>
      <c r="J97" s="1122"/>
      <c r="K97" s="1122"/>
      <c r="L97" s="1122"/>
      <c r="M97" s="1122"/>
      <c r="N97" s="1122"/>
      <c r="O97" s="1122"/>
      <c r="P97" s="1122"/>
      <c r="Q97" s="1122"/>
      <c r="R97" s="1122"/>
      <c r="S97" s="1122"/>
      <c r="T97" s="1122"/>
      <c r="U97" s="1122"/>
      <c r="V97" s="1122"/>
      <c r="W97" s="1122"/>
      <c r="X97" s="1122"/>
      <c r="Y97" s="1122"/>
      <c r="Z97" s="1122"/>
    </row>
    <row r="98" spans="1:26">
      <c r="A98" s="1122"/>
      <c r="B98" s="2090"/>
      <c r="C98" s="2090"/>
      <c r="D98" s="1122"/>
      <c r="E98" s="1122"/>
      <c r="F98" s="1122"/>
      <c r="G98" s="1122"/>
      <c r="H98" s="1122"/>
      <c r="I98" s="1122"/>
      <c r="J98" s="1122"/>
      <c r="K98" s="1122"/>
      <c r="L98" s="1122"/>
      <c r="M98" s="1122"/>
      <c r="N98" s="1122"/>
      <c r="O98" s="1122"/>
      <c r="P98" s="1122"/>
      <c r="Q98" s="1122"/>
      <c r="R98" s="1122"/>
      <c r="S98" s="1122"/>
      <c r="T98" s="1122"/>
      <c r="U98" s="1122"/>
      <c r="V98" s="1122"/>
      <c r="W98" s="1122"/>
      <c r="X98" s="1122"/>
      <c r="Y98" s="1122"/>
      <c r="Z98" s="1122"/>
    </row>
    <row r="99" spans="1:26">
      <c r="A99" s="1122"/>
      <c r="B99" s="2090"/>
      <c r="C99" s="2090"/>
      <c r="D99" s="1122"/>
      <c r="E99" s="1122"/>
      <c r="F99" s="1122"/>
      <c r="G99" s="1122"/>
      <c r="H99" s="1122"/>
      <c r="I99" s="1122"/>
      <c r="J99" s="1122"/>
      <c r="K99" s="1122"/>
      <c r="L99" s="1122"/>
      <c r="M99" s="1122"/>
      <c r="N99" s="1122"/>
      <c r="O99" s="1122"/>
      <c r="P99" s="1122"/>
      <c r="Q99" s="1122"/>
      <c r="R99" s="1122"/>
      <c r="S99" s="1122"/>
      <c r="T99" s="1122"/>
      <c r="U99" s="1122"/>
      <c r="V99" s="1122"/>
      <c r="W99" s="1122"/>
      <c r="X99" s="1122"/>
      <c r="Y99" s="1122"/>
      <c r="Z99" s="1122"/>
    </row>
    <row r="100" spans="1:26">
      <c r="A100" s="1122"/>
      <c r="B100" s="2090"/>
      <c r="C100" s="2090"/>
      <c r="D100" s="1122"/>
      <c r="E100" s="1122"/>
      <c r="F100" s="1122"/>
      <c r="G100" s="1122"/>
      <c r="H100" s="1122"/>
      <c r="I100" s="1122"/>
      <c r="J100" s="1122"/>
      <c r="K100" s="1122"/>
      <c r="L100" s="1122"/>
      <c r="M100" s="1122"/>
      <c r="N100" s="1122"/>
      <c r="O100" s="1122"/>
      <c r="P100" s="1122"/>
      <c r="Q100" s="1122"/>
      <c r="R100" s="1122"/>
      <c r="S100" s="1122"/>
      <c r="T100" s="1122"/>
      <c r="U100" s="1122"/>
      <c r="V100" s="1122"/>
      <c r="W100" s="1122"/>
      <c r="X100" s="1122"/>
      <c r="Y100" s="1122"/>
      <c r="Z100" s="1122"/>
    </row>
    <row r="101" spans="1:26">
      <c r="A101" s="1122"/>
      <c r="B101" s="2090"/>
      <c r="C101" s="2090"/>
      <c r="D101" s="1122"/>
      <c r="E101" s="1122"/>
      <c r="F101" s="1122"/>
      <c r="G101" s="1122"/>
      <c r="H101" s="1122"/>
      <c r="I101" s="1122"/>
      <c r="J101" s="1122"/>
      <c r="K101" s="1122"/>
      <c r="L101" s="1122"/>
      <c r="M101" s="1122"/>
      <c r="N101" s="1122"/>
      <c r="O101" s="1122"/>
      <c r="P101" s="1122"/>
      <c r="Q101" s="1122"/>
      <c r="R101" s="1122"/>
      <c r="S101" s="1122"/>
      <c r="T101" s="1122"/>
      <c r="U101" s="1122"/>
      <c r="V101" s="1122"/>
      <c r="W101" s="1122"/>
      <c r="X101" s="1122"/>
      <c r="Y101" s="1122"/>
      <c r="Z101" s="1122"/>
    </row>
    <row r="102" spans="1:26">
      <c r="A102" s="1122"/>
      <c r="B102" s="2090"/>
      <c r="C102" s="2090"/>
      <c r="D102" s="1122"/>
      <c r="E102" s="1122"/>
      <c r="F102" s="1122"/>
      <c r="G102" s="1122"/>
      <c r="H102" s="1122"/>
      <c r="I102" s="1122"/>
      <c r="J102" s="1122"/>
      <c r="K102" s="1122"/>
      <c r="L102" s="1122"/>
      <c r="M102" s="1122"/>
      <c r="N102" s="1122"/>
      <c r="O102" s="1122"/>
      <c r="P102" s="1122"/>
      <c r="Q102" s="1122"/>
      <c r="R102" s="1122"/>
      <c r="S102" s="1122"/>
      <c r="T102" s="1122"/>
      <c r="U102" s="1122"/>
      <c r="V102" s="1122"/>
      <c r="W102" s="1122"/>
      <c r="X102" s="1122"/>
      <c r="Y102" s="1122"/>
      <c r="Z102" s="1122"/>
    </row>
    <row r="103" spans="1:26">
      <c r="A103" s="1122"/>
      <c r="B103" s="2090"/>
      <c r="C103" s="2090"/>
      <c r="D103" s="1122"/>
      <c r="E103" s="1122"/>
      <c r="F103" s="1122"/>
      <c r="G103" s="1122"/>
      <c r="H103" s="1122"/>
      <c r="I103" s="1122"/>
      <c r="J103" s="1122"/>
      <c r="K103" s="1122"/>
      <c r="L103" s="1122"/>
      <c r="M103" s="1122"/>
      <c r="N103" s="1122"/>
      <c r="O103" s="1122"/>
      <c r="P103" s="1122"/>
      <c r="Q103" s="1122"/>
      <c r="R103" s="1122"/>
      <c r="S103" s="1122"/>
      <c r="T103" s="1122"/>
      <c r="U103" s="1122"/>
      <c r="V103" s="1122"/>
      <c r="W103" s="1122"/>
      <c r="X103" s="1122"/>
      <c r="Y103" s="1122"/>
      <c r="Z103" s="1122"/>
    </row>
    <row r="104" spans="1:26">
      <c r="A104" s="1122"/>
      <c r="B104" s="2090"/>
      <c r="C104" s="2090"/>
      <c r="D104" s="1122"/>
      <c r="E104" s="1122"/>
      <c r="F104" s="1122"/>
      <c r="G104" s="1122"/>
      <c r="H104" s="1122"/>
      <c r="I104" s="1122"/>
      <c r="J104" s="1122"/>
      <c r="K104" s="1122"/>
      <c r="L104" s="1122"/>
      <c r="M104" s="1122"/>
      <c r="N104" s="1122"/>
      <c r="O104" s="1122"/>
      <c r="P104" s="1122"/>
      <c r="Q104" s="1122"/>
      <c r="R104" s="1122"/>
      <c r="S104" s="1122"/>
      <c r="T104" s="1122"/>
      <c r="U104" s="1122"/>
      <c r="V104" s="1122"/>
      <c r="W104" s="1122"/>
      <c r="X104" s="1122"/>
      <c r="Y104" s="1122"/>
      <c r="Z104" s="1122"/>
    </row>
    <row r="105" spans="1:26">
      <c r="A105" s="1122"/>
      <c r="B105" s="2090"/>
      <c r="C105" s="2090"/>
      <c r="D105" s="1122"/>
      <c r="E105" s="1122"/>
      <c r="F105" s="1122"/>
      <c r="G105" s="1122"/>
      <c r="H105" s="1122"/>
      <c r="I105" s="1122"/>
      <c r="J105" s="1122"/>
      <c r="K105" s="1122"/>
      <c r="L105" s="1122"/>
      <c r="M105" s="1122"/>
      <c r="N105" s="1122"/>
      <c r="O105" s="1122"/>
      <c r="P105" s="1122"/>
      <c r="Q105" s="1122"/>
      <c r="R105" s="1122"/>
      <c r="S105" s="1122"/>
      <c r="T105" s="1122"/>
      <c r="U105" s="1122"/>
      <c r="V105" s="1122"/>
      <c r="W105" s="1122"/>
      <c r="X105" s="1122"/>
      <c r="Y105" s="1122"/>
      <c r="Z105" s="1122"/>
    </row>
    <row r="106" spans="1:26">
      <c r="A106" s="1122"/>
      <c r="B106" s="2090"/>
      <c r="C106" s="2090"/>
      <c r="D106" s="1122"/>
      <c r="E106" s="1122"/>
      <c r="F106" s="1122"/>
      <c r="G106" s="1122"/>
      <c r="H106" s="1122"/>
      <c r="I106" s="1122"/>
      <c r="J106" s="1122"/>
      <c r="K106" s="1122"/>
      <c r="L106" s="1122"/>
      <c r="M106" s="1122"/>
      <c r="N106" s="1122"/>
      <c r="O106" s="1122"/>
      <c r="P106" s="1122"/>
      <c r="Q106" s="1122"/>
      <c r="R106" s="1122"/>
      <c r="S106" s="1122"/>
      <c r="T106" s="1122"/>
      <c r="U106" s="1122"/>
      <c r="V106" s="1122"/>
      <c r="W106" s="1122"/>
      <c r="X106" s="1122"/>
      <c r="Y106" s="1122"/>
      <c r="Z106" s="1122"/>
    </row>
    <row r="107" spans="1:26">
      <c r="A107" s="1122"/>
      <c r="B107" s="2090"/>
      <c r="C107" s="2090"/>
      <c r="D107" s="1122"/>
      <c r="E107" s="1122"/>
      <c r="F107" s="1122"/>
      <c r="G107" s="1122"/>
      <c r="H107" s="1122"/>
      <c r="I107" s="1122"/>
      <c r="J107" s="1122"/>
      <c r="K107" s="1122"/>
      <c r="L107" s="1122"/>
      <c r="M107" s="1122"/>
      <c r="N107" s="1122"/>
      <c r="O107" s="1122"/>
      <c r="P107" s="1122"/>
      <c r="Q107" s="1122"/>
      <c r="R107" s="1122"/>
      <c r="S107" s="1122"/>
      <c r="T107" s="1122"/>
      <c r="U107" s="1122"/>
      <c r="V107" s="1122"/>
      <c r="W107" s="1122"/>
      <c r="X107" s="1122"/>
      <c r="Y107" s="1122"/>
      <c r="Z107" s="1122"/>
    </row>
    <row r="108" spans="1:26">
      <c r="A108" s="1122"/>
      <c r="B108" s="2090"/>
      <c r="C108" s="2090"/>
      <c r="D108" s="1122"/>
      <c r="E108" s="1122"/>
      <c r="F108" s="1122"/>
      <c r="G108" s="1122"/>
      <c r="H108" s="1122"/>
      <c r="I108" s="1122"/>
      <c r="J108" s="1122"/>
      <c r="K108" s="1122"/>
      <c r="L108" s="1122"/>
      <c r="M108" s="1122"/>
      <c r="N108" s="1122"/>
      <c r="O108" s="1122"/>
      <c r="P108" s="1122"/>
      <c r="Q108" s="1122"/>
      <c r="R108" s="1122"/>
      <c r="S108" s="1122"/>
      <c r="T108" s="1122"/>
      <c r="U108" s="1122"/>
      <c r="V108" s="1122"/>
      <c r="W108" s="1122"/>
      <c r="X108" s="1122"/>
      <c r="Y108" s="1122"/>
      <c r="Z108" s="1122"/>
    </row>
    <row r="109" spans="1:26">
      <c r="A109" s="1122"/>
      <c r="B109" s="2090"/>
      <c r="C109" s="2090"/>
      <c r="D109" s="1122"/>
      <c r="E109" s="1122"/>
      <c r="F109" s="1122"/>
      <c r="G109" s="1122"/>
      <c r="H109" s="1122"/>
      <c r="I109" s="1122"/>
      <c r="J109" s="1122"/>
      <c r="K109" s="1122"/>
      <c r="L109" s="1122"/>
      <c r="M109" s="1122"/>
      <c r="N109" s="1122"/>
      <c r="O109" s="1122"/>
      <c r="P109" s="1122"/>
      <c r="Q109" s="1122"/>
      <c r="R109" s="1122"/>
      <c r="S109" s="1122"/>
      <c r="T109" s="1122"/>
      <c r="U109" s="1122"/>
      <c r="V109" s="1122"/>
      <c r="W109" s="1122"/>
      <c r="X109" s="1122"/>
      <c r="Y109" s="1122"/>
      <c r="Z109" s="1122"/>
    </row>
    <row r="110" spans="1:26">
      <c r="A110" s="1122"/>
      <c r="B110" s="2090"/>
      <c r="C110" s="2090"/>
      <c r="D110" s="1122"/>
      <c r="E110" s="1122"/>
      <c r="F110" s="1122"/>
      <c r="G110" s="1122"/>
      <c r="H110" s="1122"/>
      <c r="I110" s="1122"/>
      <c r="J110" s="1122"/>
      <c r="K110" s="1122"/>
      <c r="L110" s="1122"/>
      <c r="M110" s="1122"/>
      <c r="N110" s="1122"/>
      <c r="O110" s="1122"/>
      <c r="P110" s="1122"/>
      <c r="Q110" s="1122"/>
      <c r="R110" s="1122"/>
      <c r="S110" s="1122"/>
      <c r="T110" s="1122"/>
      <c r="U110" s="1122"/>
      <c r="V110" s="1122"/>
      <c r="W110" s="1122"/>
      <c r="X110" s="1122"/>
      <c r="Y110" s="1122"/>
      <c r="Z110" s="1122"/>
    </row>
    <row r="111" spans="1:26">
      <c r="A111" s="1122"/>
      <c r="B111" s="2090"/>
      <c r="C111" s="2090"/>
      <c r="D111" s="1122"/>
      <c r="E111" s="1122"/>
      <c r="F111" s="1122"/>
      <c r="G111" s="1122"/>
      <c r="H111" s="1122"/>
      <c r="I111" s="1122"/>
      <c r="J111" s="1122"/>
      <c r="K111" s="1122"/>
      <c r="L111" s="1122"/>
      <c r="M111" s="1122"/>
      <c r="N111" s="1122"/>
      <c r="O111" s="1122"/>
      <c r="P111" s="1122"/>
      <c r="Q111" s="1122"/>
      <c r="R111" s="1122"/>
      <c r="S111" s="1122"/>
      <c r="T111" s="1122"/>
      <c r="U111" s="1122"/>
      <c r="V111" s="1122"/>
      <c r="W111" s="1122"/>
      <c r="X111" s="1122"/>
      <c r="Y111" s="1122"/>
      <c r="Z111" s="1122"/>
    </row>
    <row r="112" spans="1:26">
      <c r="A112" s="1122"/>
      <c r="B112" s="2090"/>
      <c r="C112" s="2090"/>
      <c r="D112" s="1122"/>
      <c r="E112" s="1122"/>
      <c r="F112" s="1122"/>
      <c r="G112" s="1122"/>
      <c r="H112" s="1122"/>
      <c r="I112" s="1122"/>
      <c r="J112" s="1122"/>
      <c r="K112" s="1122"/>
      <c r="L112" s="1122"/>
      <c r="M112" s="1122"/>
      <c r="N112" s="1122"/>
      <c r="O112" s="1122"/>
      <c r="P112" s="1122"/>
      <c r="Q112" s="1122"/>
      <c r="R112" s="1122"/>
      <c r="S112" s="1122"/>
      <c r="T112" s="1122"/>
      <c r="U112" s="1122"/>
      <c r="V112" s="1122"/>
      <c r="W112" s="1122"/>
      <c r="X112" s="1122"/>
      <c r="Y112" s="1122"/>
      <c r="Z112" s="1122"/>
    </row>
    <row r="113" spans="1:26">
      <c r="A113" s="1122"/>
      <c r="B113" s="2090"/>
      <c r="C113" s="2090"/>
      <c r="D113" s="1122"/>
      <c r="E113" s="1122"/>
      <c r="F113" s="1122"/>
      <c r="G113" s="1122"/>
      <c r="H113" s="1122"/>
      <c r="I113" s="1122"/>
      <c r="J113" s="1122"/>
      <c r="K113" s="1122"/>
      <c r="L113" s="1122"/>
      <c r="M113" s="1122"/>
      <c r="N113" s="1122"/>
      <c r="O113" s="1122"/>
      <c r="P113" s="1122"/>
      <c r="Q113" s="1122"/>
      <c r="R113" s="1122"/>
      <c r="S113" s="1122"/>
      <c r="T113" s="1122"/>
      <c r="U113" s="1122"/>
      <c r="V113" s="1122"/>
      <c r="W113" s="1122"/>
      <c r="X113" s="1122"/>
      <c r="Y113" s="1122"/>
      <c r="Z113" s="1122"/>
    </row>
    <row r="114" spans="1:26">
      <c r="A114" s="1122"/>
      <c r="B114" s="2090"/>
      <c r="C114" s="2090"/>
      <c r="D114" s="1122"/>
      <c r="E114" s="1122"/>
      <c r="F114" s="1122"/>
      <c r="G114" s="1122"/>
      <c r="H114" s="1122"/>
      <c r="I114" s="1122"/>
      <c r="J114" s="1122"/>
      <c r="K114" s="1122"/>
      <c r="L114" s="1122"/>
      <c r="M114" s="1122"/>
      <c r="N114" s="1122"/>
      <c r="O114" s="1122"/>
      <c r="P114" s="1122"/>
      <c r="Q114" s="1122"/>
      <c r="R114" s="1122"/>
      <c r="S114" s="1122"/>
      <c r="T114" s="1122"/>
      <c r="U114" s="1122"/>
      <c r="V114" s="1122"/>
      <c r="W114" s="1122"/>
      <c r="X114" s="1122"/>
      <c r="Y114" s="1122"/>
      <c r="Z114" s="1122"/>
    </row>
    <row r="115" spans="1:26">
      <c r="A115" s="1122"/>
      <c r="B115" s="2090"/>
      <c r="C115" s="2090"/>
      <c r="D115" s="1122"/>
      <c r="E115" s="1122"/>
      <c r="F115" s="1122"/>
      <c r="G115" s="1122"/>
      <c r="H115" s="1122"/>
      <c r="I115" s="1122"/>
      <c r="J115" s="1122"/>
      <c r="K115" s="1122"/>
      <c r="L115" s="1122"/>
      <c r="M115" s="1122"/>
      <c r="N115" s="1122"/>
      <c r="O115" s="1122"/>
      <c r="P115" s="1122"/>
      <c r="Q115" s="1122"/>
      <c r="R115" s="1122"/>
      <c r="S115" s="1122"/>
      <c r="T115" s="1122"/>
      <c r="U115" s="1122"/>
      <c r="V115" s="1122"/>
      <c r="W115" s="1122"/>
      <c r="X115" s="1122"/>
      <c r="Y115" s="1122"/>
      <c r="Z115" s="1122"/>
    </row>
    <row r="116" spans="1:26">
      <c r="A116" s="1122"/>
      <c r="B116" s="2090"/>
      <c r="C116" s="2090"/>
      <c r="D116" s="1122"/>
      <c r="E116" s="1122"/>
      <c r="F116" s="1122"/>
      <c r="G116" s="1122"/>
      <c r="H116" s="1122"/>
      <c r="I116" s="1122"/>
      <c r="J116" s="1122"/>
      <c r="K116" s="1122"/>
      <c r="L116" s="1122"/>
      <c r="M116" s="1122"/>
      <c r="N116" s="1122"/>
      <c r="O116" s="1122"/>
      <c r="P116" s="1122"/>
      <c r="Q116" s="1122"/>
      <c r="R116" s="1122"/>
      <c r="S116" s="1122"/>
      <c r="T116" s="1122"/>
      <c r="U116" s="1122"/>
      <c r="V116" s="1122"/>
      <c r="W116" s="1122"/>
      <c r="X116" s="1122"/>
      <c r="Y116" s="1122"/>
      <c r="Z116" s="1122"/>
    </row>
    <row r="117" spans="1:26">
      <c r="A117" s="1122"/>
      <c r="B117" s="2090"/>
      <c r="C117" s="2090"/>
      <c r="D117" s="1122"/>
      <c r="E117" s="1122"/>
      <c r="F117" s="1122"/>
      <c r="G117" s="1122"/>
      <c r="H117" s="1122"/>
      <c r="I117" s="1122"/>
      <c r="J117" s="1122"/>
      <c r="K117" s="1122"/>
      <c r="L117" s="1122"/>
      <c r="M117" s="1122"/>
      <c r="N117" s="1122"/>
      <c r="O117" s="1122"/>
      <c r="P117" s="1122"/>
      <c r="Q117" s="1122"/>
      <c r="R117" s="1122"/>
      <c r="S117" s="1122"/>
      <c r="T117" s="1122"/>
      <c r="U117" s="1122"/>
      <c r="V117" s="1122"/>
      <c r="W117" s="1122"/>
      <c r="X117" s="1122"/>
      <c r="Y117" s="1122"/>
      <c r="Z117" s="1122"/>
    </row>
    <row r="118" spans="1:26">
      <c r="A118" s="1122"/>
      <c r="B118" s="2090"/>
      <c r="C118" s="2090"/>
      <c r="D118" s="1122"/>
      <c r="E118" s="1122"/>
      <c r="F118" s="1122"/>
      <c r="G118" s="1122"/>
      <c r="H118" s="1122"/>
      <c r="I118" s="1122"/>
      <c r="J118" s="1122"/>
      <c r="K118" s="1122"/>
      <c r="L118" s="1122"/>
      <c r="M118" s="1122"/>
      <c r="N118" s="1122"/>
      <c r="O118" s="1122"/>
      <c r="P118" s="1122"/>
      <c r="Q118" s="1122"/>
      <c r="R118" s="1122"/>
      <c r="S118" s="1122"/>
      <c r="T118" s="1122"/>
      <c r="U118" s="1122"/>
      <c r="V118" s="1122"/>
      <c r="W118" s="1122"/>
      <c r="X118" s="1122"/>
      <c r="Y118" s="1122"/>
      <c r="Z118" s="1122"/>
    </row>
    <row r="119" spans="1:26">
      <c r="A119" s="1122"/>
      <c r="B119" s="2090"/>
      <c r="C119" s="2090"/>
      <c r="D119" s="1122"/>
      <c r="E119" s="1122"/>
      <c r="F119" s="1122"/>
      <c r="G119" s="1122"/>
      <c r="H119" s="1122"/>
      <c r="I119" s="1122"/>
      <c r="J119" s="1122"/>
      <c r="K119" s="1122"/>
      <c r="L119" s="1122"/>
      <c r="M119" s="1122"/>
      <c r="N119" s="1122"/>
      <c r="O119" s="1122"/>
      <c r="P119" s="1122"/>
      <c r="Q119" s="1122"/>
      <c r="R119" s="1122"/>
      <c r="S119" s="1122"/>
      <c r="T119" s="1122"/>
      <c r="U119" s="1122"/>
      <c r="V119" s="1122"/>
      <c r="W119" s="1122"/>
      <c r="X119" s="1122"/>
      <c r="Y119" s="1122"/>
      <c r="Z119" s="1122"/>
    </row>
    <row r="120" spans="1:26">
      <c r="A120" s="1122"/>
      <c r="B120" s="2090"/>
      <c r="C120" s="2090"/>
      <c r="D120" s="1122"/>
      <c r="E120" s="1122"/>
      <c r="F120" s="1122"/>
      <c r="G120" s="1122"/>
      <c r="H120" s="1122"/>
      <c r="I120" s="1122"/>
      <c r="J120" s="1122"/>
      <c r="K120" s="1122"/>
      <c r="L120" s="1122"/>
      <c r="M120" s="1122"/>
      <c r="N120" s="1122"/>
      <c r="O120" s="1122"/>
      <c r="P120" s="1122"/>
      <c r="Q120" s="1122"/>
      <c r="R120" s="1122"/>
      <c r="S120" s="1122"/>
      <c r="T120" s="1122"/>
      <c r="U120" s="1122"/>
      <c r="V120" s="1122"/>
      <c r="W120" s="1122"/>
      <c r="X120" s="1122"/>
      <c r="Y120" s="1122"/>
      <c r="Z120" s="1122"/>
    </row>
    <row r="121" spans="1:26">
      <c r="A121" s="1122"/>
      <c r="B121" s="2090"/>
      <c r="C121" s="2090"/>
      <c r="D121" s="1122"/>
      <c r="E121" s="1122"/>
      <c r="F121" s="1122"/>
      <c r="G121" s="1122"/>
      <c r="H121" s="1122"/>
      <c r="I121" s="1122"/>
      <c r="J121" s="1122"/>
      <c r="K121" s="1122"/>
      <c r="L121" s="1122"/>
      <c r="M121" s="1122"/>
      <c r="N121" s="1122"/>
      <c r="O121" s="1122"/>
      <c r="P121" s="1122"/>
      <c r="Q121" s="1122"/>
      <c r="R121" s="1122"/>
      <c r="S121" s="1122"/>
      <c r="T121" s="1122"/>
      <c r="U121" s="1122"/>
      <c r="V121" s="1122"/>
      <c r="W121" s="1122"/>
      <c r="X121" s="1122"/>
      <c r="Y121" s="1122"/>
      <c r="Z121" s="1122"/>
    </row>
    <row r="122" spans="1:26">
      <c r="A122" s="1122"/>
      <c r="B122" s="2090"/>
      <c r="C122" s="2090"/>
      <c r="D122" s="1122"/>
      <c r="E122" s="1122"/>
      <c r="F122" s="1122"/>
      <c r="G122" s="1122"/>
      <c r="H122" s="1122"/>
      <c r="I122" s="1122"/>
      <c r="J122" s="1122"/>
      <c r="K122" s="1122"/>
      <c r="L122" s="1122"/>
      <c r="M122" s="1122"/>
      <c r="N122" s="1122"/>
      <c r="O122" s="1122"/>
      <c r="P122" s="1122"/>
      <c r="Q122" s="1122"/>
      <c r="R122" s="1122"/>
      <c r="S122" s="1122"/>
      <c r="T122" s="1122"/>
      <c r="U122" s="1122"/>
      <c r="V122" s="1122"/>
      <c r="W122" s="1122"/>
      <c r="X122" s="1122"/>
      <c r="Y122" s="1122"/>
      <c r="Z122" s="1122"/>
    </row>
    <row r="123" spans="1:26">
      <c r="A123" s="1122"/>
      <c r="B123" s="2090"/>
      <c r="C123" s="2090"/>
      <c r="D123" s="1122"/>
      <c r="E123" s="1122"/>
      <c r="F123" s="1122"/>
      <c r="G123" s="1122"/>
      <c r="H123" s="1122"/>
      <c r="I123" s="1122"/>
      <c r="J123" s="1122"/>
      <c r="K123" s="1122"/>
      <c r="L123" s="1122"/>
      <c r="M123" s="1122"/>
      <c r="N123" s="1122"/>
      <c r="O123" s="1122"/>
      <c r="P123" s="1122"/>
      <c r="Q123" s="1122"/>
      <c r="R123" s="1122"/>
      <c r="S123" s="1122"/>
      <c r="T123" s="1122"/>
      <c r="U123" s="1122"/>
      <c r="V123" s="1122"/>
      <c r="W123" s="1122"/>
      <c r="X123" s="1122"/>
      <c r="Y123" s="1122"/>
      <c r="Z123" s="1122"/>
    </row>
    <row r="124" spans="1:26">
      <c r="A124" s="1122"/>
      <c r="B124" s="2090"/>
      <c r="C124" s="2090"/>
      <c r="D124" s="1122"/>
      <c r="E124" s="1122"/>
      <c r="F124" s="1122"/>
      <c r="G124" s="1122"/>
      <c r="H124" s="1122"/>
      <c r="I124" s="1122"/>
      <c r="J124" s="1122"/>
      <c r="K124" s="1122"/>
      <c r="L124" s="1122"/>
      <c r="M124" s="1122"/>
      <c r="N124" s="1122"/>
      <c r="O124" s="1122"/>
      <c r="P124" s="1122"/>
      <c r="Q124" s="1122"/>
      <c r="R124" s="1122"/>
      <c r="S124" s="1122"/>
      <c r="T124" s="1122"/>
      <c r="U124" s="1122"/>
      <c r="V124" s="1122"/>
      <c r="W124" s="1122"/>
      <c r="X124" s="1122"/>
      <c r="Y124" s="1122"/>
      <c r="Z124" s="1122"/>
    </row>
    <row r="125" spans="1:26">
      <c r="A125" s="1122"/>
      <c r="B125" s="2090"/>
      <c r="C125" s="2090"/>
      <c r="D125" s="1122"/>
      <c r="E125" s="1122"/>
      <c r="F125" s="1122"/>
      <c r="G125" s="1122"/>
      <c r="H125" s="1122"/>
      <c r="I125" s="1122"/>
      <c r="J125" s="1122"/>
      <c r="K125" s="1122"/>
      <c r="L125" s="1122"/>
      <c r="M125" s="1122"/>
      <c r="N125" s="1122"/>
      <c r="O125" s="1122"/>
      <c r="P125" s="1122"/>
      <c r="Q125" s="1122"/>
      <c r="R125" s="1122"/>
      <c r="S125" s="1122"/>
      <c r="T125" s="1122"/>
      <c r="U125" s="1122"/>
      <c r="V125" s="1122"/>
      <c r="W125" s="1122"/>
      <c r="X125" s="1122"/>
      <c r="Y125" s="1122"/>
      <c r="Z125" s="1122"/>
    </row>
    <row r="126" spans="1:26">
      <c r="A126" s="1122"/>
      <c r="B126" s="2090"/>
      <c r="C126" s="2090"/>
      <c r="D126" s="1122"/>
      <c r="E126" s="1122"/>
      <c r="F126" s="1122"/>
      <c r="G126" s="1122"/>
      <c r="H126" s="1122"/>
      <c r="I126" s="1122"/>
      <c r="J126" s="1122"/>
      <c r="K126" s="1122"/>
      <c r="L126" s="1122"/>
      <c r="M126" s="1122"/>
      <c r="N126" s="1122"/>
      <c r="O126" s="1122"/>
      <c r="P126" s="1122"/>
      <c r="Q126" s="1122"/>
      <c r="R126" s="1122"/>
      <c r="S126" s="1122"/>
      <c r="T126" s="1122"/>
      <c r="U126" s="1122"/>
      <c r="V126" s="1122"/>
      <c r="W126" s="1122"/>
      <c r="X126" s="1122"/>
      <c r="Y126" s="1122"/>
      <c r="Z126" s="1122"/>
    </row>
    <row r="127" spans="1:26">
      <c r="A127" s="1122"/>
      <c r="B127" s="2090"/>
      <c r="C127" s="2090"/>
      <c r="D127" s="1122"/>
      <c r="E127" s="1122"/>
      <c r="F127" s="1122"/>
      <c r="G127" s="1122"/>
      <c r="H127" s="1122"/>
      <c r="I127" s="1122"/>
      <c r="J127" s="1122"/>
      <c r="K127" s="1122"/>
      <c r="L127" s="1122"/>
      <c r="M127" s="1122"/>
      <c r="N127" s="1122"/>
      <c r="O127" s="1122"/>
      <c r="P127" s="1122"/>
      <c r="Q127" s="1122"/>
      <c r="R127" s="1122"/>
      <c r="S127" s="1122"/>
      <c r="T127" s="1122"/>
      <c r="U127" s="1122"/>
      <c r="V127" s="1122"/>
      <c r="W127" s="1122"/>
      <c r="X127" s="1122"/>
      <c r="Y127" s="1122"/>
      <c r="Z127" s="1122"/>
    </row>
    <row r="128" spans="1:26">
      <c r="A128" s="1122"/>
      <c r="B128" s="2090"/>
      <c r="C128" s="2090"/>
      <c r="D128" s="1122"/>
      <c r="E128" s="1122"/>
      <c r="F128" s="1122"/>
      <c r="G128" s="1122"/>
      <c r="H128" s="1122"/>
      <c r="I128" s="1122"/>
      <c r="J128" s="1122"/>
      <c r="K128" s="1122"/>
      <c r="L128" s="1122"/>
      <c r="M128" s="1122"/>
      <c r="N128" s="1122"/>
      <c r="O128" s="1122"/>
      <c r="P128" s="1122"/>
      <c r="Q128" s="1122"/>
      <c r="R128" s="1122"/>
      <c r="S128" s="1122"/>
      <c r="T128" s="1122"/>
      <c r="U128" s="1122"/>
      <c r="V128" s="1122"/>
      <c r="W128" s="1122"/>
      <c r="X128" s="1122"/>
      <c r="Y128" s="1122"/>
      <c r="Z128" s="1122"/>
    </row>
    <row r="129" spans="1:26">
      <c r="A129" s="1122"/>
      <c r="B129" s="2090"/>
      <c r="C129" s="2090"/>
      <c r="D129" s="1122"/>
      <c r="E129" s="1122"/>
      <c r="F129" s="1122"/>
      <c r="G129" s="1122"/>
      <c r="H129" s="1122"/>
      <c r="I129" s="1122"/>
      <c r="J129" s="1122"/>
      <c r="K129" s="1122"/>
      <c r="L129" s="1122"/>
      <c r="M129" s="1122"/>
      <c r="N129" s="1122"/>
      <c r="O129" s="1122"/>
      <c r="P129" s="1122"/>
      <c r="Q129" s="1122"/>
      <c r="R129" s="1122"/>
      <c r="S129" s="1122"/>
      <c r="T129" s="1122"/>
      <c r="U129" s="1122"/>
      <c r="V129" s="1122"/>
      <c r="W129" s="1122"/>
      <c r="X129" s="1122"/>
      <c r="Y129" s="1122"/>
      <c r="Z129" s="1122"/>
    </row>
    <row r="130" spans="1:26">
      <c r="A130" s="1122"/>
      <c r="B130" s="2090"/>
      <c r="C130" s="2090"/>
      <c r="D130" s="1122"/>
      <c r="E130" s="1122"/>
      <c r="F130" s="1122"/>
      <c r="G130" s="1122"/>
      <c r="H130" s="1122"/>
      <c r="I130" s="1122"/>
      <c r="J130" s="1122"/>
      <c r="K130" s="1122"/>
      <c r="L130" s="1122"/>
      <c r="M130" s="1122"/>
      <c r="N130" s="1122"/>
      <c r="O130" s="1122"/>
      <c r="P130" s="1122"/>
      <c r="Q130" s="1122"/>
      <c r="R130" s="1122"/>
      <c r="S130" s="1122"/>
      <c r="T130" s="1122"/>
      <c r="U130" s="1122"/>
      <c r="V130" s="1122"/>
      <c r="W130" s="1122"/>
      <c r="X130" s="1122"/>
      <c r="Y130" s="1122"/>
      <c r="Z130" s="1122"/>
    </row>
    <row r="131" spans="1:26">
      <c r="A131" s="1122"/>
      <c r="B131" s="2090"/>
      <c r="C131" s="2090"/>
      <c r="D131" s="1122"/>
      <c r="E131" s="1122"/>
      <c r="F131" s="1122"/>
      <c r="G131" s="1122"/>
      <c r="H131" s="1122"/>
      <c r="I131" s="1122"/>
      <c r="J131" s="1122"/>
      <c r="K131" s="1122"/>
      <c r="L131" s="1122"/>
      <c r="M131" s="1122"/>
      <c r="N131" s="1122"/>
      <c r="O131" s="1122"/>
      <c r="P131" s="1122"/>
      <c r="Q131" s="1122"/>
      <c r="R131" s="1122"/>
      <c r="S131" s="1122"/>
      <c r="T131" s="1122"/>
      <c r="U131" s="1122"/>
      <c r="V131" s="1122"/>
      <c r="W131" s="1122"/>
      <c r="X131" s="1122"/>
      <c r="Y131" s="1122"/>
      <c r="Z131" s="1122"/>
    </row>
    <row r="132" spans="1:26">
      <c r="A132" s="1122"/>
      <c r="B132" s="2090"/>
      <c r="C132" s="2090"/>
      <c r="D132" s="1122"/>
      <c r="E132" s="1122"/>
      <c r="F132" s="1122"/>
      <c r="G132" s="1122"/>
      <c r="H132" s="1122"/>
      <c r="I132" s="1122"/>
      <c r="J132" s="1122"/>
      <c r="K132" s="1122"/>
      <c r="L132" s="1122"/>
      <c r="M132" s="1122"/>
      <c r="N132" s="1122"/>
      <c r="O132" s="1122"/>
      <c r="P132" s="1122"/>
      <c r="Q132" s="1122"/>
      <c r="R132" s="1122"/>
      <c r="S132" s="1122"/>
      <c r="T132" s="1122"/>
      <c r="U132" s="1122"/>
      <c r="V132" s="1122"/>
      <c r="W132" s="1122"/>
      <c r="X132" s="1122"/>
      <c r="Y132" s="1122"/>
      <c r="Z132" s="1122"/>
    </row>
    <row r="133" spans="1:26">
      <c r="A133" s="1122"/>
      <c r="B133" s="2090"/>
      <c r="C133" s="2090"/>
      <c r="D133" s="1122"/>
      <c r="E133" s="1122"/>
      <c r="F133" s="1122"/>
      <c r="G133" s="1122"/>
      <c r="H133" s="1122"/>
      <c r="I133" s="1122"/>
      <c r="J133" s="1122"/>
      <c r="K133" s="1122"/>
      <c r="L133" s="1122"/>
      <c r="M133" s="1122"/>
      <c r="N133" s="1122"/>
      <c r="O133" s="1122"/>
      <c r="P133" s="1122"/>
      <c r="Q133" s="1122"/>
      <c r="R133" s="1122"/>
      <c r="S133" s="1122"/>
      <c r="T133" s="1122"/>
      <c r="U133" s="1122"/>
      <c r="V133" s="1122"/>
      <c r="W133" s="1122"/>
      <c r="X133" s="1122"/>
      <c r="Y133" s="1122"/>
      <c r="Z133" s="1122"/>
    </row>
    <row r="134" spans="1:26">
      <c r="A134" s="1122"/>
      <c r="B134" s="2090"/>
      <c r="C134" s="2090"/>
      <c r="D134" s="1122"/>
      <c r="E134" s="1122"/>
      <c r="F134" s="1122"/>
      <c r="G134" s="1122"/>
      <c r="H134" s="1122"/>
      <c r="I134" s="1122"/>
      <c r="J134" s="1122"/>
      <c r="K134" s="1122"/>
      <c r="L134" s="1122"/>
      <c r="M134" s="1122"/>
      <c r="N134" s="1122"/>
      <c r="O134" s="1122"/>
      <c r="P134" s="1122"/>
      <c r="Q134" s="1122"/>
      <c r="R134" s="1122"/>
      <c r="S134" s="1122"/>
      <c r="T134" s="1122"/>
      <c r="U134" s="1122"/>
      <c r="V134" s="1122"/>
      <c r="W134" s="1122"/>
      <c r="X134" s="1122"/>
      <c r="Y134" s="1122"/>
      <c r="Z134" s="1122"/>
    </row>
    <row r="135" spans="1:26">
      <c r="A135" s="1122"/>
      <c r="B135" s="2090"/>
      <c r="C135" s="2090"/>
      <c r="D135" s="1122"/>
      <c r="E135" s="1122"/>
      <c r="F135" s="1122"/>
      <c r="G135" s="1122"/>
      <c r="H135" s="1122"/>
      <c r="I135" s="1122"/>
      <c r="J135" s="1122"/>
      <c r="K135" s="1122"/>
      <c r="L135" s="1122"/>
      <c r="M135" s="1122"/>
      <c r="N135" s="1122"/>
      <c r="O135" s="1122"/>
      <c r="P135" s="1122"/>
      <c r="Q135" s="1122"/>
      <c r="R135" s="1122"/>
      <c r="S135" s="1122"/>
      <c r="T135" s="1122"/>
      <c r="U135" s="1122"/>
      <c r="V135" s="1122"/>
      <c r="W135" s="1122"/>
      <c r="X135" s="1122"/>
      <c r="Y135" s="1122"/>
      <c r="Z135" s="1122"/>
    </row>
    <row r="136" spans="1:26">
      <c r="A136" s="1122"/>
      <c r="B136" s="2090"/>
      <c r="C136" s="2090"/>
      <c r="D136" s="1122"/>
      <c r="E136" s="1122"/>
      <c r="F136" s="1122"/>
      <c r="G136" s="1122"/>
      <c r="H136" s="1122"/>
      <c r="I136" s="1122"/>
      <c r="J136" s="1122"/>
      <c r="K136" s="1122"/>
      <c r="L136" s="1122"/>
      <c r="M136" s="1122"/>
      <c r="N136" s="1122"/>
      <c r="O136" s="1122"/>
      <c r="P136" s="1122"/>
      <c r="Q136" s="1122"/>
      <c r="R136" s="1122"/>
      <c r="S136" s="1122"/>
      <c r="T136" s="1122"/>
      <c r="U136" s="1122"/>
      <c r="V136" s="1122"/>
      <c r="W136" s="1122"/>
      <c r="X136" s="1122"/>
      <c r="Y136" s="1122"/>
      <c r="Z136" s="1122"/>
    </row>
    <row r="137" spans="1:26">
      <c r="A137" s="1122"/>
      <c r="B137" s="2090"/>
      <c r="C137" s="2090"/>
      <c r="D137" s="1122"/>
      <c r="E137" s="1122"/>
      <c r="F137" s="1122"/>
      <c r="G137" s="1122"/>
      <c r="H137" s="1122"/>
      <c r="I137" s="1122"/>
      <c r="J137" s="1122"/>
      <c r="K137" s="1122"/>
      <c r="L137" s="1122"/>
      <c r="M137" s="1122"/>
      <c r="N137" s="1122"/>
      <c r="O137" s="1122"/>
      <c r="P137" s="1122"/>
      <c r="Q137" s="1122"/>
      <c r="R137" s="1122"/>
      <c r="S137" s="1122"/>
      <c r="T137" s="1122"/>
      <c r="U137" s="1122"/>
      <c r="V137" s="1122"/>
      <c r="W137" s="1122"/>
      <c r="X137" s="1122"/>
      <c r="Y137" s="1122"/>
      <c r="Z137" s="1122"/>
    </row>
    <row r="138" spans="1:26">
      <c r="A138" s="1122"/>
      <c r="B138" s="2090"/>
      <c r="C138" s="2090"/>
      <c r="D138" s="1122"/>
      <c r="E138" s="1122"/>
      <c r="F138" s="1122"/>
      <c r="G138" s="1122"/>
      <c r="H138" s="1122"/>
      <c r="I138" s="1122"/>
      <c r="J138" s="1122"/>
      <c r="K138" s="1122"/>
      <c r="L138" s="1122"/>
      <c r="M138" s="1122"/>
      <c r="N138" s="1122"/>
      <c r="O138" s="1122"/>
      <c r="P138" s="1122"/>
      <c r="Q138" s="1122"/>
      <c r="R138" s="1122"/>
      <c r="S138" s="1122"/>
      <c r="T138" s="1122"/>
      <c r="U138" s="1122"/>
      <c r="V138" s="1122"/>
      <c r="W138" s="1122"/>
      <c r="X138" s="1122"/>
      <c r="Y138" s="1122"/>
      <c r="Z138" s="1122"/>
    </row>
    <row r="139" spans="1:26">
      <c r="A139" s="1122"/>
      <c r="B139" s="2090"/>
      <c r="C139" s="2090"/>
      <c r="D139" s="1122"/>
      <c r="E139" s="1122"/>
      <c r="F139" s="1122"/>
      <c r="G139" s="1122"/>
      <c r="H139" s="1122"/>
      <c r="I139" s="1122"/>
      <c r="J139" s="1122"/>
      <c r="K139" s="1122"/>
      <c r="L139" s="1122"/>
      <c r="M139" s="1122"/>
      <c r="N139" s="1122"/>
      <c r="O139" s="1122"/>
      <c r="P139" s="1122"/>
      <c r="Q139" s="1122"/>
      <c r="R139" s="1122"/>
      <c r="S139" s="1122"/>
      <c r="T139" s="1122"/>
      <c r="U139" s="1122"/>
      <c r="V139" s="1122"/>
      <c r="W139" s="1122"/>
      <c r="X139" s="1122"/>
      <c r="Y139" s="1122"/>
      <c r="Z139" s="1122"/>
    </row>
    <row r="140" spans="1:26">
      <c r="A140" s="1122"/>
      <c r="B140" s="2090"/>
      <c r="C140" s="2090"/>
      <c r="D140" s="1122"/>
      <c r="E140" s="1122"/>
      <c r="F140" s="1122"/>
      <c r="G140" s="1122"/>
      <c r="H140" s="1122"/>
      <c r="I140" s="1122"/>
      <c r="J140" s="1122"/>
      <c r="K140" s="1122"/>
      <c r="L140" s="1122"/>
      <c r="M140" s="1122"/>
      <c r="N140" s="1122"/>
      <c r="O140" s="1122"/>
      <c r="P140" s="1122"/>
      <c r="Q140" s="1122"/>
      <c r="R140" s="1122"/>
      <c r="S140" s="1122"/>
      <c r="T140" s="1122"/>
      <c r="U140" s="1122"/>
      <c r="V140" s="1122"/>
      <c r="W140" s="1122"/>
      <c r="X140" s="1122"/>
      <c r="Y140" s="1122"/>
      <c r="Z140" s="1122"/>
    </row>
    <row r="141" spans="1:26">
      <c r="A141" s="1122"/>
      <c r="B141" s="2090"/>
      <c r="C141" s="2090"/>
      <c r="D141" s="1122"/>
      <c r="E141" s="1122"/>
      <c r="F141" s="1122"/>
      <c r="G141" s="1122"/>
      <c r="H141" s="1122"/>
      <c r="I141" s="1122"/>
      <c r="J141" s="1122"/>
      <c r="K141" s="1122"/>
      <c r="L141" s="1122"/>
      <c r="M141" s="1122"/>
      <c r="N141" s="1122"/>
      <c r="O141" s="1122"/>
      <c r="P141" s="1122"/>
      <c r="Q141" s="1122"/>
      <c r="R141" s="1122"/>
      <c r="S141" s="1122"/>
      <c r="T141" s="1122"/>
      <c r="U141" s="1122"/>
      <c r="V141" s="1122"/>
      <c r="W141" s="1122"/>
      <c r="X141" s="1122"/>
      <c r="Y141" s="1122"/>
      <c r="Z141" s="1122"/>
    </row>
    <row r="142" spans="1:26">
      <c r="A142" s="1122"/>
      <c r="B142" s="2090"/>
      <c r="C142" s="2090"/>
      <c r="D142" s="1122"/>
      <c r="E142" s="1122"/>
      <c r="F142" s="1122"/>
      <c r="G142" s="1122"/>
      <c r="H142" s="1122"/>
      <c r="I142" s="1122"/>
      <c r="J142" s="1122"/>
      <c r="K142" s="1122"/>
      <c r="L142" s="1122"/>
      <c r="M142" s="1122"/>
      <c r="N142" s="1122"/>
      <c r="O142" s="1122"/>
      <c r="P142" s="1122"/>
      <c r="Q142" s="1122"/>
      <c r="R142" s="1122"/>
      <c r="S142" s="1122"/>
      <c r="T142" s="1122"/>
      <c r="U142" s="1122"/>
      <c r="V142" s="1122"/>
      <c r="W142" s="1122"/>
      <c r="X142" s="1122"/>
      <c r="Y142" s="1122"/>
      <c r="Z142" s="1122"/>
    </row>
    <row r="143" spans="1:26">
      <c r="A143" s="1122"/>
      <c r="B143" s="2090"/>
      <c r="C143" s="2090"/>
      <c r="D143" s="1122"/>
      <c r="E143" s="1122"/>
      <c r="F143" s="1122"/>
      <c r="G143" s="1122"/>
      <c r="H143" s="1122"/>
      <c r="I143" s="1122"/>
      <c r="J143" s="1122"/>
      <c r="K143" s="1122"/>
      <c r="L143" s="1122"/>
      <c r="M143" s="1122"/>
      <c r="N143" s="1122"/>
      <c r="O143" s="1122"/>
      <c r="P143" s="1122"/>
      <c r="Q143" s="1122"/>
      <c r="R143" s="1122"/>
      <c r="S143" s="1122"/>
      <c r="T143" s="1122"/>
      <c r="U143" s="1122"/>
      <c r="V143" s="1122"/>
      <c r="W143" s="1122"/>
      <c r="X143" s="1122"/>
      <c r="Y143" s="1122"/>
      <c r="Z143" s="1122"/>
    </row>
    <row r="144" spans="1:26">
      <c r="A144" s="1122"/>
      <c r="B144" s="2090"/>
      <c r="C144" s="2090"/>
      <c r="D144" s="1122"/>
      <c r="E144" s="1122"/>
      <c r="F144" s="1122"/>
      <c r="G144" s="1122"/>
      <c r="H144" s="1122"/>
      <c r="I144" s="1122"/>
      <c r="J144" s="1122"/>
      <c r="K144" s="1122"/>
      <c r="L144" s="1122"/>
      <c r="M144" s="1122"/>
      <c r="N144" s="1122"/>
      <c r="O144" s="1122"/>
      <c r="P144" s="1122"/>
      <c r="Q144" s="1122"/>
      <c r="R144" s="1122"/>
      <c r="S144" s="1122"/>
      <c r="T144" s="1122"/>
      <c r="U144" s="1122"/>
      <c r="V144" s="1122"/>
      <c r="W144" s="1122"/>
      <c r="X144" s="1122"/>
      <c r="Y144" s="1122"/>
      <c r="Z144" s="1122"/>
    </row>
    <row r="145" spans="1:26">
      <c r="A145" s="1122"/>
      <c r="B145" s="2090"/>
      <c r="C145" s="2090"/>
      <c r="D145" s="1122"/>
      <c r="E145" s="1122"/>
      <c r="F145" s="1122"/>
      <c r="G145" s="1122"/>
      <c r="H145" s="1122"/>
      <c r="I145" s="1122"/>
      <c r="J145" s="1122"/>
      <c r="K145" s="1122"/>
      <c r="L145" s="1122"/>
      <c r="M145" s="1122"/>
      <c r="N145" s="1122"/>
      <c r="O145" s="1122"/>
      <c r="P145" s="1122"/>
      <c r="Q145" s="1122"/>
      <c r="R145" s="1122"/>
      <c r="S145" s="1122"/>
      <c r="T145" s="1122"/>
      <c r="U145" s="1122"/>
      <c r="V145" s="1122"/>
      <c r="W145" s="1122"/>
      <c r="X145" s="1122"/>
      <c r="Y145" s="1122"/>
      <c r="Z145" s="1122"/>
    </row>
    <row r="146" spans="1:26">
      <c r="A146" s="1122"/>
      <c r="B146" s="2090"/>
      <c r="C146" s="2090"/>
      <c r="D146" s="1122"/>
      <c r="E146" s="1122"/>
      <c r="F146" s="1122"/>
      <c r="G146" s="1122"/>
      <c r="H146" s="1122"/>
      <c r="I146" s="1122"/>
      <c r="J146" s="1122"/>
      <c r="K146" s="1122"/>
      <c r="L146" s="1122"/>
      <c r="M146" s="1122"/>
      <c r="N146" s="1122"/>
      <c r="O146" s="1122"/>
      <c r="P146" s="1122"/>
      <c r="Q146" s="1122"/>
      <c r="R146" s="1122"/>
      <c r="S146" s="1122"/>
      <c r="T146" s="1122"/>
      <c r="U146" s="1122"/>
      <c r="V146" s="1122"/>
      <c r="W146" s="1122"/>
      <c r="X146" s="1122"/>
      <c r="Y146" s="1122"/>
      <c r="Z146" s="1122"/>
    </row>
    <row r="147" spans="1:26">
      <c r="A147" s="1122"/>
      <c r="B147" s="2090"/>
      <c r="C147" s="2090"/>
      <c r="D147" s="1122"/>
      <c r="E147" s="1122"/>
      <c r="F147" s="1122"/>
      <c r="G147" s="1122"/>
      <c r="H147" s="1122"/>
      <c r="I147" s="1122"/>
      <c r="J147" s="1122"/>
      <c r="K147" s="1122"/>
      <c r="L147" s="1122"/>
      <c r="M147" s="1122"/>
      <c r="N147" s="1122"/>
      <c r="O147" s="1122"/>
      <c r="P147" s="1122"/>
      <c r="Q147" s="1122"/>
      <c r="R147" s="1122"/>
      <c r="S147" s="1122"/>
      <c r="T147" s="1122"/>
      <c r="U147" s="1122"/>
      <c r="V147" s="1122"/>
      <c r="W147" s="1122"/>
      <c r="X147" s="1122"/>
      <c r="Y147" s="1122"/>
      <c r="Z147" s="1122"/>
    </row>
    <row r="148" spans="1:26">
      <c r="A148" s="1122"/>
      <c r="B148" s="2090"/>
      <c r="C148" s="2090"/>
      <c r="D148" s="1122"/>
      <c r="E148" s="1122"/>
      <c r="F148" s="1122"/>
      <c r="G148" s="1122"/>
      <c r="H148" s="1122"/>
      <c r="I148" s="1122"/>
      <c r="J148" s="1122"/>
      <c r="K148" s="1122"/>
      <c r="L148" s="1122"/>
      <c r="M148" s="1122"/>
      <c r="N148" s="1122"/>
      <c r="O148" s="1122"/>
      <c r="P148" s="1122"/>
      <c r="Q148" s="1122"/>
      <c r="R148" s="1122"/>
      <c r="S148" s="1122"/>
      <c r="T148" s="1122"/>
      <c r="U148" s="1122"/>
      <c r="V148" s="1122"/>
      <c r="W148" s="1122"/>
      <c r="X148" s="1122"/>
      <c r="Y148" s="1122"/>
      <c r="Z148" s="1122"/>
    </row>
    <row r="149" spans="1:26">
      <c r="A149" s="1122"/>
      <c r="B149" s="2090"/>
      <c r="C149" s="2090"/>
      <c r="D149" s="1122"/>
      <c r="E149" s="1122"/>
      <c r="F149" s="1122"/>
      <c r="G149" s="1122"/>
      <c r="H149" s="1122"/>
      <c r="I149" s="1122"/>
      <c r="J149" s="1122"/>
      <c r="K149" s="1122"/>
      <c r="L149" s="1122"/>
      <c r="M149" s="1122"/>
      <c r="N149" s="1122"/>
      <c r="O149" s="1122"/>
      <c r="P149" s="1122"/>
      <c r="Q149" s="1122"/>
      <c r="R149" s="1122"/>
      <c r="S149" s="1122"/>
      <c r="T149" s="1122"/>
      <c r="U149" s="1122"/>
      <c r="V149" s="1122"/>
      <c r="W149" s="1122"/>
      <c r="X149" s="1122"/>
      <c r="Y149" s="1122"/>
      <c r="Z149" s="1122"/>
    </row>
    <row r="150" spans="1:26">
      <c r="A150" s="1122"/>
      <c r="B150" s="2090"/>
      <c r="C150" s="2090"/>
      <c r="D150" s="1122"/>
      <c r="E150" s="1122"/>
      <c r="F150" s="1122"/>
      <c r="G150" s="1122"/>
      <c r="H150" s="1122"/>
      <c r="I150" s="1122"/>
      <c r="J150" s="1122"/>
      <c r="K150" s="1122"/>
      <c r="L150" s="1122"/>
      <c r="M150" s="1122"/>
      <c r="N150" s="1122"/>
      <c r="O150" s="1122"/>
      <c r="P150" s="1122"/>
      <c r="Q150" s="1122"/>
      <c r="R150" s="1122"/>
      <c r="S150" s="1122"/>
      <c r="T150" s="1122"/>
      <c r="U150" s="1122"/>
      <c r="V150" s="1122"/>
      <c r="W150" s="1122"/>
      <c r="X150" s="1122"/>
      <c r="Y150" s="1122"/>
      <c r="Z150" s="1122"/>
    </row>
    <row r="151" spans="1:26">
      <c r="A151" s="1122"/>
      <c r="B151" s="2090"/>
      <c r="C151" s="2090"/>
      <c r="D151" s="1122"/>
      <c r="E151" s="1122"/>
      <c r="F151" s="1122"/>
      <c r="G151" s="1122"/>
      <c r="H151" s="1122"/>
      <c r="I151" s="1122"/>
      <c r="J151" s="1122"/>
      <c r="K151" s="1122"/>
      <c r="L151" s="1122"/>
      <c r="M151" s="1122"/>
      <c r="N151" s="1122"/>
      <c r="O151" s="1122"/>
      <c r="P151" s="1122"/>
      <c r="Q151" s="1122"/>
      <c r="R151" s="1122"/>
      <c r="S151" s="1122"/>
      <c r="T151" s="1122"/>
      <c r="U151" s="1122"/>
      <c r="V151" s="1122"/>
      <c r="W151" s="1122"/>
      <c r="X151" s="1122"/>
      <c r="Y151" s="1122"/>
      <c r="Z151" s="1122"/>
    </row>
    <row r="152" spans="1:26">
      <c r="A152" s="1122"/>
      <c r="B152" s="2090"/>
      <c r="C152" s="2090"/>
      <c r="D152" s="1122"/>
      <c r="E152" s="1122"/>
      <c r="F152" s="1122"/>
      <c r="G152" s="1122"/>
      <c r="H152" s="1122"/>
      <c r="I152" s="1122"/>
      <c r="J152" s="1122"/>
      <c r="K152" s="1122"/>
      <c r="L152" s="1122"/>
      <c r="M152" s="1122"/>
      <c r="N152" s="1122"/>
      <c r="O152" s="1122"/>
      <c r="P152" s="1122"/>
      <c r="Q152" s="1122"/>
      <c r="R152" s="1122"/>
      <c r="S152" s="1122"/>
      <c r="T152" s="1122"/>
      <c r="U152" s="1122"/>
      <c r="V152" s="1122"/>
      <c r="W152" s="1122"/>
      <c r="X152" s="1122"/>
      <c r="Y152" s="1122"/>
      <c r="Z152" s="1122"/>
    </row>
    <row r="153" spans="1:26">
      <c r="A153" s="1122"/>
      <c r="B153" s="2090"/>
      <c r="C153" s="2090"/>
      <c r="D153" s="1122"/>
      <c r="E153" s="1122"/>
      <c r="F153" s="1122"/>
      <c r="G153" s="1122"/>
      <c r="H153" s="1122"/>
      <c r="I153" s="1122"/>
      <c r="J153" s="1122"/>
      <c r="K153" s="1122"/>
      <c r="L153" s="1122"/>
      <c r="M153" s="1122"/>
      <c r="N153" s="1122"/>
      <c r="O153" s="1122"/>
      <c r="P153" s="1122"/>
      <c r="Q153" s="1122"/>
      <c r="R153" s="1122"/>
      <c r="S153" s="1122"/>
      <c r="T153" s="1122"/>
      <c r="U153" s="1122"/>
      <c r="V153" s="1122"/>
      <c r="W153" s="1122"/>
      <c r="X153" s="1122"/>
      <c r="Y153" s="1122"/>
      <c r="Z153" s="1122"/>
    </row>
    <row r="154" spans="1:26">
      <c r="A154" s="1122"/>
      <c r="B154" s="2090"/>
      <c r="C154" s="2090"/>
      <c r="D154" s="1122"/>
      <c r="E154" s="1122"/>
      <c r="F154" s="1122"/>
      <c r="G154" s="1122"/>
      <c r="H154" s="1122"/>
      <c r="I154" s="1122"/>
      <c r="J154" s="1122"/>
      <c r="K154" s="1122"/>
      <c r="L154" s="1122"/>
      <c r="M154" s="1122"/>
      <c r="N154" s="1122"/>
      <c r="O154" s="1122"/>
      <c r="P154" s="1122"/>
      <c r="Q154" s="1122"/>
      <c r="R154" s="1122"/>
      <c r="S154" s="1122"/>
      <c r="T154" s="1122"/>
      <c r="U154" s="1122"/>
      <c r="V154" s="1122"/>
      <c r="W154" s="1122"/>
      <c r="X154" s="1122"/>
      <c r="Y154" s="1122"/>
      <c r="Z154" s="1122"/>
    </row>
    <row r="155" spans="1:26">
      <c r="A155" s="1122"/>
      <c r="B155" s="2090"/>
      <c r="C155" s="2090"/>
      <c r="D155" s="1122"/>
      <c r="E155" s="1122"/>
      <c r="F155" s="1122"/>
      <c r="G155" s="1122"/>
      <c r="H155" s="1122"/>
      <c r="I155" s="1122"/>
      <c r="J155" s="1122"/>
      <c r="K155" s="1122"/>
      <c r="L155" s="1122"/>
      <c r="M155" s="1122"/>
      <c r="N155" s="1122"/>
      <c r="O155" s="1122"/>
      <c r="P155" s="1122"/>
      <c r="Q155" s="1122"/>
      <c r="R155" s="1122"/>
      <c r="S155" s="1122"/>
      <c r="T155" s="1122"/>
      <c r="U155" s="1122"/>
      <c r="V155" s="1122"/>
      <c r="W155" s="1122"/>
      <c r="X155" s="1122"/>
      <c r="Y155" s="1122"/>
      <c r="Z155" s="1122"/>
    </row>
    <row r="156" spans="1:26">
      <c r="A156" s="1122"/>
      <c r="B156" s="2090"/>
      <c r="C156" s="2090"/>
      <c r="D156" s="1122"/>
      <c r="E156" s="1122"/>
      <c r="F156" s="1122"/>
      <c r="G156" s="1122"/>
      <c r="H156" s="1122"/>
      <c r="I156" s="1122"/>
      <c r="J156" s="1122"/>
      <c r="K156" s="1122"/>
      <c r="L156" s="1122"/>
      <c r="M156" s="1122"/>
      <c r="N156" s="1122"/>
      <c r="O156" s="1122"/>
      <c r="P156" s="1122"/>
      <c r="Q156" s="1122"/>
      <c r="R156" s="1122"/>
      <c r="S156" s="1122"/>
      <c r="T156" s="1122"/>
      <c r="U156" s="1122"/>
      <c r="V156" s="1122"/>
      <c r="W156" s="1122"/>
      <c r="X156" s="1122"/>
      <c r="Y156" s="1122"/>
      <c r="Z156" s="1122"/>
    </row>
    <row r="157" spans="1:26">
      <c r="A157" s="1122"/>
      <c r="B157" s="2090"/>
      <c r="C157" s="2090"/>
      <c r="D157" s="1122"/>
      <c r="E157" s="1122"/>
      <c r="F157" s="1122"/>
      <c r="G157" s="1122"/>
      <c r="H157" s="1122"/>
      <c r="I157" s="1122"/>
      <c r="J157" s="1122"/>
      <c r="K157" s="1122"/>
      <c r="L157" s="1122"/>
      <c r="M157" s="1122"/>
      <c r="N157" s="1122"/>
      <c r="O157" s="1122"/>
      <c r="P157" s="1122"/>
      <c r="Q157" s="1122"/>
      <c r="R157" s="1122"/>
      <c r="S157" s="1122"/>
      <c r="T157" s="1122"/>
      <c r="U157" s="1122"/>
      <c r="V157" s="1122"/>
      <c r="W157" s="1122"/>
      <c r="X157" s="1122"/>
      <c r="Y157" s="1122"/>
      <c r="Z157" s="1122"/>
    </row>
    <row r="158" spans="1:26">
      <c r="A158" s="1122"/>
      <c r="B158" s="2090"/>
      <c r="C158" s="2090"/>
      <c r="D158" s="1122"/>
      <c r="E158" s="1122"/>
      <c r="F158" s="1122"/>
      <c r="G158" s="1122"/>
      <c r="H158" s="1122"/>
      <c r="I158" s="1122"/>
      <c r="J158" s="1122"/>
      <c r="K158" s="1122"/>
      <c r="L158" s="1122"/>
      <c r="M158" s="1122"/>
      <c r="N158" s="1122"/>
      <c r="O158" s="1122"/>
      <c r="P158" s="1122"/>
      <c r="Q158" s="1122"/>
      <c r="R158" s="1122"/>
      <c r="S158" s="1122"/>
      <c r="T158" s="1122"/>
      <c r="U158" s="1122"/>
      <c r="V158" s="1122"/>
      <c r="W158" s="1122"/>
      <c r="X158" s="1122"/>
      <c r="Y158" s="1122"/>
      <c r="Z158" s="1122"/>
    </row>
    <row r="159" spans="1:26">
      <c r="A159" s="1122"/>
      <c r="B159" s="2090"/>
      <c r="C159" s="2090"/>
      <c r="D159" s="1122"/>
      <c r="E159" s="1122"/>
      <c r="F159" s="1122"/>
      <c r="G159" s="1122"/>
      <c r="H159" s="1122"/>
      <c r="I159" s="1122"/>
      <c r="J159" s="1122"/>
      <c r="K159" s="1122"/>
      <c r="L159" s="1122"/>
      <c r="M159" s="1122"/>
      <c r="N159" s="1122"/>
      <c r="O159" s="1122"/>
      <c r="P159" s="1122"/>
      <c r="Q159" s="1122"/>
      <c r="R159" s="1122"/>
      <c r="S159" s="1122"/>
      <c r="T159" s="1122"/>
      <c r="U159" s="1122"/>
      <c r="V159" s="1122"/>
      <c r="W159" s="1122"/>
      <c r="X159" s="1122"/>
      <c r="Y159" s="1122"/>
      <c r="Z159" s="1122"/>
    </row>
    <row r="160" spans="1:26">
      <c r="A160" s="1122"/>
      <c r="B160" s="2090"/>
      <c r="C160" s="2090"/>
      <c r="D160" s="1122"/>
      <c r="E160" s="1122"/>
      <c r="F160" s="1122"/>
      <c r="G160" s="1122"/>
      <c r="H160" s="1122"/>
      <c r="I160" s="1122"/>
      <c r="J160" s="1122"/>
      <c r="K160" s="1122"/>
      <c r="L160" s="1122"/>
      <c r="M160" s="1122"/>
      <c r="N160" s="1122"/>
      <c r="O160" s="1122"/>
      <c r="P160" s="1122"/>
      <c r="Q160" s="1122"/>
      <c r="R160" s="1122"/>
      <c r="S160" s="1122"/>
      <c r="T160" s="1122"/>
      <c r="U160" s="1122"/>
      <c r="V160" s="1122"/>
      <c r="W160" s="1122"/>
      <c r="X160" s="1122"/>
      <c r="Y160" s="1122"/>
      <c r="Z160" s="1122"/>
    </row>
    <row r="161" spans="1:26">
      <c r="A161" s="1122"/>
      <c r="B161" s="2090"/>
      <c r="C161" s="2090"/>
      <c r="D161" s="1122"/>
      <c r="E161" s="1122"/>
      <c r="F161" s="1122"/>
      <c r="G161" s="1122"/>
      <c r="H161" s="1122"/>
      <c r="I161" s="1122"/>
      <c r="J161" s="1122"/>
      <c r="K161" s="1122"/>
      <c r="L161" s="1122"/>
      <c r="M161" s="1122"/>
      <c r="N161" s="1122"/>
      <c r="O161" s="1122"/>
      <c r="P161" s="1122"/>
      <c r="Q161" s="1122"/>
      <c r="R161" s="1122"/>
      <c r="S161" s="1122"/>
      <c r="T161" s="1122"/>
      <c r="U161" s="1122"/>
      <c r="V161" s="1122"/>
      <c r="W161" s="1122"/>
      <c r="X161" s="1122"/>
      <c r="Y161" s="1122"/>
      <c r="Z161" s="1122"/>
    </row>
    <row r="162" spans="1:26">
      <c r="A162" s="1122"/>
      <c r="B162" s="2090"/>
      <c r="C162" s="2090"/>
      <c r="D162" s="1122"/>
      <c r="E162" s="1122"/>
      <c r="F162" s="1122"/>
      <c r="G162" s="1122"/>
      <c r="H162" s="1122"/>
      <c r="I162" s="1122"/>
      <c r="J162" s="1122"/>
      <c r="K162" s="1122"/>
      <c r="L162" s="1122"/>
      <c r="M162" s="1122"/>
      <c r="N162" s="1122"/>
      <c r="O162" s="1122"/>
      <c r="P162" s="1122"/>
      <c r="Q162" s="1122"/>
      <c r="R162" s="1122"/>
      <c r="S162" s="1122"/>
      <c r="T162" s="1122"/>
      <c r="U162" s="1122"/>
      <c r="V162" s="1122"/>
      <c r="W162" s="1122"/>
      <c r="X162" s="1122"/>
      <c r="Y162" s="1122"/>
      <c r="Z162" s="1122"/>
    </row>
    <row r="163" spans="1:26">
      <c r="A163" s="1122"/>
      <c r="B163" s="2090"/>
      <c r="C163" s="2090"/>
      <c r="D163" s="1122"/>
      <c r="E163" s="1122"/>
      <c r="F163" s="1122"/>
      <c r="G163" s="1122"/>
      <c r="H163" s="1122"/>
      <c r="I163" s="1122"/>
      <c r="J163" s="1122"/>
      <c r="K163" s="1122"/>
      <c r="L163" s="1122"/>
      <c r="M163" s="1122"/>
      <c r="N163" s="1122"/>
      <c r="O163" s="1122"/>
      <c r="P163" s="1122"/>
      <c r="Q163" s="1122"/>
      <c r="R163" s="1122"/>
      <c r="S163" s="1122"/>
      <c r="T163" s="1122"/>
      <c r="U163" s="1122"/>
      <c r="V163" s="1122"/>
      <c r="W163" s="1122"/>
      <c r="X163" s="1122"/>
      <c r="Y163" s="1122"/>
      <c r="Z163" s="1122"/>
    </row>
    <row r="164" spans="1:26">
      <c r="A164" s="1122"/>
      <c r="B164" s="2090"/>
      <c r="C164" s="2090"/>
      <c r="D164" s="1122"/>
      <c r="E164" s="1122"/>
      <c r="F164" s="1122"/>
      <c r="G164" s="1122"/>
      <c r="H164" s="1122"/>
      <c r="I164" s="1122"/>
      <c r="J164" s="1122"/>
      <c r="K164" s="1122"/>
      <c r="L164" s="1122"/>
      <c r="M164" s="1122"/>
      <c r="N164" s="1122"/>
      <c r="O164" s="1122"/>
      <c r="P164" s="1122"/>
      <c r="Q164" s="1122"/>
      <c r="R164" s="1122"/>
      <c r="S164" s="1122"/>
      <c r="T164" s="1122"/>
      <c r="U164" s="1122"/>
      <c r="V164" s="1122"/>
      <c r="W164" s="1122"/>
      <c r="X164" s="1122"/>
      <c r="Y164" s="1122"/>
      <c r="Z164" s="1122"/>
    </row>
    <row r="165" spans="1:26">
      <c r="A165" s="1122"/>
      <c r="B165" s="2090"/>
      <c r="C165" s="2090"/>
      <c r="D165" s="1122"/>
      <c r="E165" s="1122"/>
      <c r="F165" s="1122"/>
      <c r="G165" s="1122"/>
      <c r="H165" s="1122"/>
      <c r="I165" s="1122"/>
      <c r="J165" s="1122"/>
      <c r="K165" s="1122"/>
      <c r="L165" s="1122"/>
      <c r="M165" s="1122"/>
      <c r="N165" s="1122"/>
      <c r="O165" s="1122"/>
      <c r="P165" s="1122"/>
      <c r="Q165" s="1122"/>
      <c r="R165" s="1122"/>
      <c r="S165" s="1122"/>
      <c r="T165" s="1122"/>
      <c r="U165" s="1122"/>
      <c r="V165" s="1122"/>
      <c r="W165" s="1122"/>
      <c r="X165" s="1122"/>
      <c r="Y165" s="1122"/>
      <c r="Z165" s="1122"/>
    </row>
    <row r="166" spans="1:26">
      <c r="A166" s="1122"/>
      <c r="B166" s="2090"/>
      <c r="C166" s="2090"/>
      <c r="D166" s="1122"/>
      <c r="E166" s="1122"/>
      <c r="F166" s="1122"/>
      <c r="G166" s="1122"/>
      <c r="H166" s="1122"/>
      <c r="I166" s="1122"/>
      <c r="J166" s="1122"/>
      <c r="K166" s="1122"/>
      <c r="L166" s="1122"/>
      <c r="M166" s="1122"/>
      <c r="N166" s="1122"/>
      <c r="O166" s="1122"/>
      <c r="P166" s="1122"/>
      <c r="Q166" s="1122"/>
      <c r="R166" s="1122"/>
      <c r="S166" s="1122"/>
      <c r="T166" s="1122"/>
      <c r="U166" s="1122"/>
      <c r="V166" s="1122"/>
      <c r="W166" s="1122"/>
      <c r="X166" s="1122"/>
      <c r="Y166" s="1122"/>
      <c r="Z166" s="1122"/>
    </row>
    <row r="167" spans="1:26">
      <c r="A167" s="1122"/>
      <c r="B167" s="2090"/>
      <c r="C167" s="2090"/>
      <c r="D167" s="1122"/>
      <c r="E167" s="1122"/>
      <c r="F167" s="1122"/>
      <c r="G167" s="1122"/>
      <c r="H167" s="1122"/>
      <c r="I167" s="1122"/>
      <c r="J167" s="1122"/>
      <c r="K167" s="1122"/>
      <c r="L167" s="1122"/>
      <c r="M167" s="1122"/>
      <c r="N167" s="1122"/>
      <c r="O167" s="1122"/>
      <c r="P167" s="1122"/>
      <c r="Q167" s="1122"/>
      <c r="R167" s="1122"/>
      <c r="S167" s="1122"/>
      <c r="T167" s="1122"/>
      <c r="U167" s="1122"/>
      <c r="V167" s="1122"/>
      <c r="W167" s="1122"/>
      <c r="X167" s="1122"/>
      <c r="Y167" s="1122"/>
      <c r="Z167" s="1122"/>
    </row>
    <row r="168" spans="1:26">
      <c r="A168" s="1122"/>
      <c r="B168" s="2090"/>
      <c r="C168" s="2090"/>
      <c r="D168" s="1122"/>
      <c r="E168" s="1122"/>
      <c r="F168" s="1122"/>
      <c r="G168" s="1122"/>
      <c r="H168" s="1122"/>
      <c r="I168" s="1122"/>
      <c r="J168" s="1122"/>
      <c r="K168" s="1122"/>
      <c r="L168" s="1122"/>
      <c r="M168" s="1122"/>
      <c r="N168" s="1122"/>
      <c r="O168" s="1122"/>
      <c r="P168" s="1122"/>
      <c r="Q168" s="1122"/>
      <c r="R168" s="1122"/>
      <c r="S168" s="1122"/>
      <c r="T168" s="1122"/>
      <c r="U168" s="1122"/>
      <c r="V168" s="1122"/>
      <c r="W168" s="1122"/>
      <c r="X168" s="1122"/>
      <c r="Y168" s="1122"/>
      <c r="Z168" s="1122"/>
    </row>
    <row r="169" spans="1:26">
      <c r="A169" s="1122"/>
      <c r="B169" s="2090"/>
      <c r="C169" s="2090"/>
      <c r="D169" s="1122"/>
      <c r="E169" s="1122"/>
      <c r="F169" s="1122"/>
      <c r="G169" s="1122"/>
      <c r="H169" s="1122"/>
      <c r="I169" s="1122"/>
      <c r="J169" s="1122"/>
      <c r="K169" s="1122"/>
      <c r="L169" s="1122"/>
      <c r="M169" s="1122"/>
      <c r="N169" s="1122"/>
      <c r="O169" s="1122"/>
      <c r="P169" s="1122"/>
      <c r="Q169" s="1122"/>
      <c r="R169" s="1122"/>
      <c r="S169" s="1122"/>
      <c r="T169" s="1122"/>
      <c r="U169" s="1122"/>
      <c r="V169" s="1122"/>
      <c r="W169" s="1122"/>
      <c r="X169" s="1122"/>
      <c r="Y169" s="1122"/>
      <c r="Z169" s="1122"/>
    </row>
    <row r="170" spans="1:26">
      <c r="A170" s="1122"/>
      <c r="B170" s="2090"/>
      <c r="C170" s="2090"/>
      <c r="D170" s="1122"/>
      <c r="E170" s="1122"/>
      <c r="F170" s="1122"/>
      <c r="G170" s="1122"/>
      <c r="H170" s="1122"/>
      <c r="I170" s="1122"/>
      <c r="J170" s="1122"/>
      <c r="K170" s="1122"/>
      <c r="L170" s="1122"/>
      <c r="M170" s="1122"/>
      <c r="N170" s="1122"/>
      <c r="O170" s="1122"/>
      <c r="P170" s="1122"/>
      <c r="Q170" s="1122"/>
      <c r="R170" s="1122"/>
      <c r="S170" s="1122"/>
      <c r="T170" s="1122"/>
      <c r="U170" s="1122"/>
      <c r="V170" s="1122"/>
      <c r="W170" s="1122"/>
      <c r="X170" s="1122"/>
      <c r="Y170" s="1122"/>
      <c r="Z170" s="1122"/>
    </row>
    <row r="171" spans="1:26">
      <c r="A171" s="1122"/>
      <c r="B171" s="2090"/>
      <c r="C171" s="2090"/>
      <c r="D171" s="1122"/>
      <c r="E171" s="1122"/>
      <c r="F171" s="1122"/>
      <c r="G171" s="1122"/>
      <c r="H171" s="1122"/>
      <c r="I171" s="1122"/>
      <c r="J171" s="1122"/>
      <c r="K171" s="1122"/>
      <c r="L171" s="1122"/>
      <c r="M171" s="1122"/>
      <c r="N171" s="1122"/>
      <c r="O171" s="1122"/>
      <c r="P171" s="1122"/>
      <c r="Q171" s="1122"/>
      <c r="R171" s="1122"/>
      <c r="S171" s="1122"/>
      <c r="T171" s="1122"/>
      <c r="U171" s="1122"/>
      <c r="V171" s="1122"/>
      <c r="W171" s="1122"/>
      <c r="X171" s="1122"/>
      <c r="Y171" s="1122"/>
      <c r="Z171" s="1122"/>
    </row>
    <row r="172" spans="1:26">
      <c r="A172" s="1122"/>
      <c r="B172" s="2090"/>
      <c r="C172" s="2090"/>
      <c r="D172" s="1122"/>
      <c r="E172" s="1122"/>
      <c r="F172" s="1122"/>
      <c r="G172" s="1122"/>
      <c r="H172" s="1122"/>
      <c r="I172" s="1122"/>
      <c r="J172" s="1122"/>
      <c r="K172" s="1122"/>
      <c r="L172" s="1122"/>
      <c r="M172" s="1122"/>
      <c r="N172" s="1122"/>
      <c r="O172" s="1122"/>
      <c r="P172" s="1122"/>
      <c r="Q172" s="1122"/>
      <c r="R172" s="1122"/>
      <c r="S172" s="1122"/>
      <c r="T172" s="1122"/>
      <c r="U172" s="1122"/>
      <c r="V172" s="1122"/>
      <c r="W172" s="1122"/>
      <c r="X172" s="1122"/>
      <c r="Y172" s="1122"/>
      <c r="Z172" s="1122"/>
    </row>
    <row r="173" spans="1:26">
      <c r="A173" s="1122"/>
      <c r="B173" s="2090"/>
      <c r="C173" s="2090"/>
      <c r="D173" s="1122"/>
      <c r="E173" s="1122"/>
      <c r="F173" s="1122"/>
      <c r="G173" s="1122"/>
      <c r="H173" s="1122"/>
      <c r="I173" s="1122"/>
      <c r="J173" s="1122"/>
      <c r="K173" s="1122"/>
      <c r="L173" s="1122"/>
      <c r="M173" s="1122"/>
      <c r="N173" s="1122"/>
      <c r="O173" s="1122"/>
      <c r="P173" s="1122"/>
      <c r="Q173" s="1122"/>
      <c r="R173" s="1122"/>
      <c r="S173" s="1122"/>
      <c r="T173" s="1122"/>
      <c r="U173" s="1122"/>
      <c r="V173" s="1122"/>
      <c r="W173" s="1122"/>
      <c r="X173" s="1122"/>
      <c r="Y173" s="1122"/>
      <c r="Z173" s="1122"/>
    </row>
    <row r="174" spans="1:26">
      <c r="A174" s="1122"/>
      <c r="B174" s="2090"/>
      <c r="C174" s="2090"/>
      <c r="D174" s="1122"/>
      <c r="E174" s="1122"/>
      <c r="F174" s="1122"/>
      <c r="G174" s="1122"/>
      <c r="H174" s="1122"/>
      <c r="I174" s="1122"/>
      <c r="J174" s="1122"/>
      <c r="K174" s="1122"/>
      <c r="L174" s="1122"/>
      <c r="M174" s="1122"/>
      <c r="N174" s="1122"/>
      <c r="O174" s="1122"/>
      <c r="P174" s="1122"/>
      <c r="Q174" s="1122"/>
      <c r="R174" s="1122"/>
      <c r="S174" s="1122"/>
      <c r="T174" s="1122"/>
      <c r="U174" s="1122"/>
      <c r="V174" s="1122"/>
      <c r="W174" s="1122"/>
      <c r="X174" s="1122"/>
      <c r="Y174" s="1122"/>
      <c r="Z174" s="1122"/>
    </row>
    <row r="175" spans="1:26">
      <c r="A175" s="1122"/>
      <c r="B175" s="2090"/>
      <c r="C175" s="2090"/>
      <c r="D175" s="1122"/>
      <c r="E175" s="1122"/>
      <c r="F175" s="1122"/>
      <c r="G175" s="1122"/>
      <c r="H175" s="1122"/>
      <c r="I175" s="1122"/>
      <c r="J175" s="1122"/>
      <c r="K175" s="1122"/>
      <c r="L175" s="1122"/>
      <c r="M175" s="1122"/>
      <c r="N175" s="1122"/>
      <c r="O175" s="1122"/>
      <c r="P175" s="1122"/>
      <c r="Q175" s="1122"/>
      <c r="R175" s="1122"/>
      <c r="S175" s="1122"/>
      <c r="T175" s="1122"/>
      <c r="U175" s="1122"/>
      <c r="V175" s="1122"/>
      <c r="W175" s="1122"/>
      <c r="X175" s="1122"/>
      <c r="Y175" s="1122"/>
      <c r="Z175" s="1122"/>
    </row>
    <row r="176" spans="1:26">
      <c r="A176" s="1122"/>
      <c r="B176" s="2090"/>
      <c r="C176" s="2090"/>
      <c r="D176" s="1122"/>
      <c r="E176" s="1122"/>
      <c r="F176" s="1122"/>
      <c r="G176" s="1122"/>
      <c r="H176" s="1122"/>
      <c r="I176" s="1122"/>
      <c r="J176" s="1122"/>
      <c r="K176" s="1122"/>
      <c r="L176" s="1122"/>
      <c r="M176" s="1122"/>
      <c r="N176" s="1122"/>
      <c r="O176" s="1122"/>
      <c r="P176" s="1122"/>
      <c r="Q176" s="1122"/>
      <c r="R176" s="1122"/>
      <c r="S176" s="1122"/>
      <c r="T176" s="1122"/>
      <c r="U176" s="1122"/>
      <c r="V176" s="1122"/>
      <c r="W176" s="1122"/>
      <c r="X176" s="1122"/>
      <c r="Y176" s="1122"/>
      <c r="Z176" s="1122"/>
    </row>
    <row r="177" spans="1:26">
      <c r="A177" s="1122"/>
      <c r="B177" s="2090"/>
      <c r="C177" s="2090"/>
      <c r="D177" s="1122"/>
      <c r="E177" s="1122"/>
      <c r="F177" s="1122"/>
      <c r="G177" s="1122"/>
      <c r="H177" s="1122"/>
      <c r="I177" s="1122"/>
      <c r="J177" s="1122"/>
      <c r="K177" s="1122"/>
      <c r="L177" s="1122"/>
      <c r="M177" s="1122"/>
      <c r="N177" s="1122"/>
      <c r="O177" s="1122"/>
      <c r="P177" s="1122"/>
      <c r="Q177" s="1122"/>
      <c r="R177" s="1122"/>
      <c r="S177" s="1122"/>
      <c r="T177" s="1122"/>
      <c r="U177" s="1122"/>
      <c r="V177" s="1122"/>
      <c r="W177" s="1122"/>
      <c r="X177" s="1122"/>
      <c r="Y177" s="1122"/>
      <c r="Z177" s="1122"/>
    </row>
    <row r="178" spans="1:26">
      <c r="A178" s="1122"/>
      <c r="B178" s="2090"/>
      <c r="C178" s="2090"/>
      <c r="D178" s="1122"/>
      <c r="E178" s="1122"/>
      <c r="F178" s="1122"/>
      <c r="G178" s="1122"/>
      <c r="H178" s="1122"/>
      <c r="I178" s="1122"/>
      <c r="J178" s="1122"/>
      <c r="K178" s="1122"/>
      <c r="L178" s="1122"/>
      <c r="M178" s="1122"/>
      <c r="N178" s="1122"/>
      <c r="O178" s="1122"/>
      <c r="P178" s="1122"/>
      <c r="Q178" s="1122"/>
      <c r="R178" s="1122"/>
      <c r="S178" s="1122"/>
      <c r="T178" s="1122"/>
      <c r="U178" s="1122"/>
      <c r="V178" s="1122"/>
      <c r="W178" s="1122"/>
      <c r="X178" s="1122"/>
      <c r="Y178" s="1122"/>
      <c r="Z178" s="1122"/>
    </row>
    <row r="179" spans="1:26">
      <c r="A179" s="1122"/>
      <c r="B179" s="2090"/>
      <c r="C179" s="2090"/>
      <c r="D179" s="1122"/>
      <c r="E179" s="1122"/>
      <c r="F179" s="1122"/>
      <c r="G179" s="1122"/>
      <c r="H179" s="1122"/>
      <c r="I179" s="1122"/>
      <c r="J179" s="1122"/>
      <c r="K179" s="1122"/>
      <c r="L179" s="1122"/>
      <c r="M179" s="1122"/>
      <c r="N179" s="1122"/>
      <c r="O179" s="1122"/>
      <c r="P179" s="1122"/>
      <c r="Q179" s="1122"/>
      <c r="R179" s="1122"/>
      <c r="S179" s="1122"/>
      <c r="T179" s="1122"/>
      <c r="U179" s="1122"/>
      <c r="V179" s="1122"/>
      <c r="W179" s="1122"/>
      <c r="X179" s="1122"/>
      <c r="Y179" s="1122"/>
      <c r="Z179" s="1122"/>
    </row>
    <row r="180" spans="1:26">
      <c r="A180" s="1122"/>
      <c r="B180" s="2090"/>
      <c r="C180" s="2090"/>
      <c r="D180" s="1122"/>
      <c r="E180" s="1122"/>
      <c r="F180" s="1122"/>
      <c r="G180" s="1122"/>
      <c r="H180" s="1122"/>
      <c r="I180" s="1122"/>
      <c r="J180" s="1122"/>
      <c r="K180" s="1122"/>
      <c r="L180" s="1122"/>
      <c r="M180" s="1122"/>
      <c r="N180" s="1122"/>
      <c r="O180" s="1122"/>
      <c r="P180" s="1122"/>
      <c r="Q180" s="1122"/>
      <c r="R180" s="1122"/>
      <c r="S180" s="1122"/>
      <c r="T180" s="1122"/>
      <c r="U180" s="1122"/>
      <c r="V180" s="1122"/>
      <c r="W180" s="1122"/>
      <c r="X180" s="1122"/>
      <c r="Y180" s="1122"/>
      <c r="Z180" s="1122"/>
    </row>
    <row r="181" spans="1:26">
      <c r="A181" s="1122"/>
      <c r="B181" s="2090"/>
      <c r="C181" s="2090"/>
      <c r="D181" s="1122"/>
      <c r="E181" s="1122"/>
      <c r="F181" s="1122"/>
      <c r="G181" s="1122"/>
      <c r="H181" s="1122"/>
      <c r="I181" s="1122"/>
      <c r="J181" s="1122"/>
      <c r="K181" s="1122"/>
      <c r="L181" s="1122"/>
      <c r="M181" s="1122"/>
      <c r="N181" s="1122"/>
      <c r="O181" s="1122"/>
      <c r="P181" s="1122"/>
      <c r="Q181" s="1122"/>
      <c r="R181" s="1122"/>
      <c r="S181" s="1122"/>
      <c r="T181" s="1122"/>
      <c r="U181" s="1122"/>
      <c r="V181" s="1122"/>
      <c r="W181" s="1122"/>
      <c r="X181" s="1122"/>
      <c r="Y181" s="1122"/>
      <c r="Z181" s="1122"/>
    </row>
    <row r="182" spans="1:26">
      <c r="A182" s="1122"/>
      <c r="B182" s="2090"/>
      <c r="C182" s="2090"/>
      <c r="D182" s="1122"/>
      <c r="E182" s="1122"/>
      <c r="F182" s="1122"/>
      <c r="G182" s="1122"/>
      <c r="H182" s="1122"/>
      <c r="I182" s="1122"/>
      <c r="J182" s="1122"/>
      <c r="K182" s="1122"/>
      <c r="L182" s="1122"/>
      <c r="M182" s="1122"/>
      <c r="N182" s="1122"/>
      <c r="O182" s="1122"/>
      <c r="P182" s="1122"/>
      <c r="Q182" s="1122"/>
      <c r="R182" s="1122"/>
      <c r="S182" s="1122"/>
      <c r="T182" s="1122"/>
      <c r="U182" s="1122"/>
      <c r="V182" s="1122"/>
      <c r="W182" s="1122"/>
      <c r="X182" s="1122"/>
      <c r="Y182" s="1122"/>
      <c r="Z182" s="1122"/>
    </row>
    <row r="183" spans="1:26">
      <c r="A183" s="1122"/>
      <c r="B183" s="2090"/>
      <c r="C183" s="2090"/>
      <c r="D183" s="1122"/>
      <c r="E183" s="1122"/>
      <c r="F183" s="1122"/>
      <c r="G183" s="1122"/>
      <c r="H183" s="1122"/>
      <c r="I183" s="1122"/>
      <c r="J183" s="1122"/>
      <c r="K183" s="1122"/>
      <c r="L183" s="1122"/>
      <c r="M183" s="1122"/>
      <c r="N183" s="1122"/>
      <c r="O183" s="1122"/>
      <c r="P183" s="1122"/>
      <c r="Q183" s="1122"/>
      <c r="R183" s="1122"/>
      <c r="S183" s="1122"/>
      <c r="T183" s="1122"/>
      <c r="U183" s="1122"/>
      <c r="V183" s="1122"/>
      <c r="W183" s="1122"/>
      <c r="X183" s="1122"/>
      <c r="Y183" s="1122"/>
      <c r="Z183" s="1122"/>
    </row>
    <row r="184" spans="1:26">
      <c r="A184" s="1122"/>
      <c r="B184" s="2090"/>
      <c r="C184" s="2090"/>
      <c r="D184" s="1122"/>
      <c r="E184" s="1122"/>
      <c r="F184" s="1122"/>
      <c r="G184" s="1122"/>
      <c r="H184" s="1122"/>
      <c r="I184" s="1122"/>
      <c r="J184" s="1122"/>
      <c r="K184" s="1122"/>
      <c r="L184" s="1122"/>
      <c r="M184" s="1122"/>
      <c r="N184" s="1122"/>
      <c r="O184" s="1122"/>
      <c r="P184" s="1122"/>
      <c r="Q184" s="1122"/>
      <c r="R184" s="1122"/>
      <c r="S184" s="1122"/>
      <c r="T184" s="1122"/>
      <c r="U184" s="1122"/>
      <c r="V184" s="1122"/>
      <c r="W184" s="1122"/>
      <c r="X184" s="1122"/>
      <c r="Y184" s="1122"/>
      <c r="Z184" s="1122"/>
    </row>
    <row r="185" spans="1:26">
      <c r="A185" s="1122"/>
      <c r="B185" s="2090"/>
      <c r="C185" s="2090"/>
      <c r="D185" s="1122"/>
      <c r="E185" s="1122"/>
      <c r="F185" s="1122"/>
      <c r="G185" s="1122"/>
      <c r="H185" s="1122"/>
      <c r="I185" s="1122"/>
      <c r="J185" s="1122"/>
      <c r="K185" s="1122"/>
      <c r="L185" s="1122"/>
      <c r="M185" s="1122"/>
      <c r="N185" s="1122"/>
      <c r="O185" s="1122"/>
      <c r="P185" s="1122"/>
      <c r="Q185" s="1122"/>
      <c r="R185" s="1122"/>
      <c r="S185" s="1122"/>
      <c r="T185" s="1122"/>
      <c r="U185" s="1122"/>
      <c r="V185" s="1122"/>
      <c r="W185" s="1122"/>
      <c r="X185" s="1122"/>
      <c r="Y185" s="1122"/>
      <c r="Z185" s="1122"/>
    </row>
    <row r="186" spans="1:26">
      <c r="A186" s="1122"/>
      <c r="B186" s="2090"/>
      <c r="C186" s="2090"/>
      <c r="D186" s="1122"/>
      <c r="E186" s="1122"/>
      <c r="F186" s="1122"/>
      <c r="G186" s="1122"/>
      <c r="H186" s="1122"/>
      <c r="I186" s="1122"/>
      <c r="J186" s="1122"/>
      <c r="K186" s="1122"/>
      <c r="L186" s="1122"/>
      <c r="M186" s="1122"/>
      <c r="N186" s="1122"/>
      <c r="O186" s="1122"/>
      <c r="P186" s="1122"/>
      <c r="Q186" s="1122"/>
      <c r="R186" s="1122"/>
      <c r="S186" s="1122"/>
      <c r="T186" s="1122"/>
      <c r="U186" s="1122"/>
      <c r="V186" s="1122"/>
      <c r="W186" s="1122"/>
      <c r="X186" s="1122"/>
      <c r="Y186" s="1122"/>
      <c r="Z186" s="1122"/>
    </row>
    <row r="187" spans="1:26">
      <c r="A187" s="1122"/>
      <c r="B187" s="2090"/>
      <c r="C187" s="2090"/>
      <c r="D187" s="1122"/>
      <c r="E187" s="1122"/>
      <c r="F187" s="1122"/>
      <c r="G187" s="1122"/>
      <c r="H187" s="1122"/>
      <c r="I187" s="1122"/>
      <c r="J187" s="1122"/>
      <c r="K187" s="1122"/>
      <c r="L187" s="1122"/>
      <c r="M187" s="1122"/>
      <c r="N187" s="1122"/>
      <c r="O187" s="1122"/>
      <c r="P187" s="1122"/>
      <c r="Q187" s="1122"/>
      <c r="R187" s="1122"/>
      <c r="S187" s="1122"/>
      <c r="T187" s="1122"/>
      <c r="U187" s="1122"/>
      <c r="V187" s="1122"/>
      <c r="W187" s="1122"/>
      <c r="X187" s="1122"/>
      <c r="Y187" s="1122"/>
      <c r="Z187" s="1122"/>
    </row>
    <row r="188" spans="1:26">
      <c r="A188" s="1122"/>
      <c r="B188" s="2090"/>
      <c r="C188" s="2090"/>
      <c r="D188" s="1122"/>
      <c r="E188" s="1122"/>
      <c r="F188" s="1122"/>
      <c r="G188" s="1122"/>
      <c r="H188" s="1122"/>
      <c r="I188" s="1122"/>
      <c r="J188" s="1122"/>
      <c r="K188" s="1122"/>
      <c r="L188" s="1122"/>
      <c r="M188" s="1122"/>
      <c r="N188" s="1122"/>
      <c r="O188" s="1122"/>
      <c r="P188" s="1122"/>
      <c r="Q188" s="1122"/>
      <c r="R188" s="1122"/>
      <c r="S188" s="1122"/>
      <c r="T188" s="1122"/>
      <c r="U188" s="1122"/>
      <c r="V188" s="1122"/>
      <c r="W188" s="1122"/>
      <c r="X188" s="1122"/>
      <c r="Y188" s="1122"/>
      <c r="Z188" s="1122"/>
    </row>
    <row r="189" spans="1:26">
      <c r="A189" s="1122"/>
      <c r="B189" s="2090"/>
      <c r="C189" s="2090"/>
      <c r="D189" s="1122"/>
      <c r="E189" s="1122"/>
      <c r="F189" s="1122"/>
      <c r="G189" s="1122"/>
      <c r="H189" s="1122"/>
      <c r="I189" s="1122"/>
      <c r="J189" s="1122"/>
      <c r="K189" s="1122"/>
      <c r="L189" s="1122"/>
      <c r="M189" s="1122"/>
      <c r="N189" s="1122"/>
      <c r="O189" s="1122"/>
      <c r="P189" s="1122"/>
      <c r="Q189" s="1122"/>
      <c r="R189" s="1122"/>
      <c r="S189" s="1122"/>
      <c r="T189" s="1122"/>
      <c r="U189" s="1122"/>
      <c r="V189" s="1122"/>
      <c r="W189" s="1122"/>
      <c r="X189" s="1122"/>
      <c r="Y189" s="1122"/>
      <c r="Z189" s="1122"/>
    </row>
    <row r="190" spans="1:26">
      <c r="A190" s="1122"/>
      <c r="B190" s="2090"/>
      <c r="C190" s="2090"/>
      <c r="D190" s="1122"/>
      <c r="E190" s="1122"/>
      <c r="F190" s="1122"/>
      <c r="G190" s="1122"/>
      <c r="H190" s="1122"/>
      <c r="I190" s="1122"/>
      <c r="J190" s="1122"/>
      <c r="K190" s="1122"/>
      <c r="L190" s="1122"/>
      <c r="M190" s="1122"/>
      <c r="N190" s="1122"/>
      <c r="O190" s="1122"/>
      <c r="P190" s="1122"/>
      <c r="Q190" s="1122"/>
      <c r="R190" s="1122"/>
      <c r="S190" s="1122"/>
      <c r="T190" s="1122"/>
      <c r="U190" s="1122"/>
      <c r="V190" s="1122"/>
      <c r="W190" s="1122"/>
      <c r="X190" s="1122"/>
      <c r="Y190" s="1122"/>
      <c r="Z190" s="1122"/>
    </row>
    <row r="191" spans="1:26">
      <c r="A191" s="1122"/>
      <c r="B191" s="2090"/>
      <c r="C191" s="2090"/>
      <c r="D191" s="1122"/>
      <c r="E191" s="1122"/>
      <c r="F191" s="1122"/>
      <c r="G191" s="1122"/>
      <c r="H191" s="1122"/>
      <c r="I191" s="1122"/>
      <c r="J191" s="1122"/>
      <c r="K191" s="1122"/>
      <c r="L191" s="1122"/>
      <c r="M191" s="1122"/>
      <c r="N191" s="1122"/>
      <c r="O191" s="1122"/>
      <c r="P191" s="1122"/>
      <c r="Q191" s="1122"/>
      <c r="R191" s="1122"/>
      <c r="S191" s="1122"/>
      <c r="T191" s="1122"/>
      <c r="U191" s="1122"/>
      <c r="V191" s="1122"/>
      <c r="W191" s="1122"/>
      <c r="X191" s="1122"/>
      <c r="Y191" s="1122"/>
      <c r="Z191" s="1122"/>
    </row>
    <row r="192" spans="1:26">
      <c r="A192" s="1122"/>
      <c r="B192" s="2090"/>
      <c r="C192" s="2090"/>
      <c r="D192" s="1122"/>
      <c r="E192" s="1122"/>
      <c r="F192" s="1122"/>
      <c r="G192" s="1122"/>
      <c r="H192" s="1122"/>
      <c r="I192" s="1122"/>
      <c r="J192" s="1122"/>
      <c r="K192" s="1122"/>
      <c r="L192" s="1122"/>
      <c r="M192" s="1122"/>
      <c r="N192" s="1122"/>
      <c r="O192" s="1122"/>
      <c r="P192" s="1122"/>
      <c r="Q192" s="1122"/>
      <c r="R192" s="1122"/>
      <c r="S192" s="1122"/>
      <c r="T192" s="1122"/>
      <c r="U192" s="1122"/>
      <c r="V192" s="1122"/>
      <c r="W192" s="1122"/>
      <c r="X192" s="1122"/>
      <c r="Y192" s="1122"/>
      <c r="Z192" s="1122"/>
    </row>
    <row r="193" spans="1:26">
      <c r="A193" s="1122"/>
      <c r="B193" s="2090"/>
      <c r="C193" s="2090"/>
      <c r="D193" s="1122"/>
      <c r="E193" s="1122"/>
      <c r="F193" s="1122"/>
      <c r="G193" s="1122"/>
      <c r="H193" s="1122"/>
      <c r="I193" s="1122"/>
      <c r="J193" s="1122"/>
      <c r="K193" s="1122"/>
      <c r="L193" s="1122"/>
      <c r="M193" s="1122"/>
      <c r="N193" s="1122"/>
      <c r="O193" s="1122"/>
      <c r="P193" s="1122"/>
      <c r="Q193" s="1122"/>
      <c r="R193" s="1122"/>
      <c r="S193" s="1122"/>
      <c r="T193" s="1122"/>
      <c r="U193" s="1122"/>
      <c r="V193" s="1122"/>
      <c r="W193" s="1122"/>
      <c r="X193" s="1122"/>
      <c r="Y193" s="1122"/>
      <c r="Z193" s="1122"/>
    </row>
    <row r="194" spans="1:26">
      <c r="A194" s="1122"/>
      <c r="B194" s="2090"/>
      <c r="C194" s="2090"/>
      <c r="D194" s="1122"/>
      <c r="E194" s="1122"/>
      <c r="F194" s="1122"/>
      <c r="G194" s="1122"/>
      <c r="H194" s="1122"/>
      <c r="I194" s="1122"/>
      <c r="J194" s="1122"/>
      <c r="K194" s="1122"/>
      <c r="L194" s="1122"/>
      <c r="M194" s="1122"/>
      <c r="N194" s="1122"/>
      <c r="O194" s="1122"/>
      <c r="P194" s="1122"/>
      <c r="Q194" s="1122"/>
      <c r="R194" s="1122"/>
      <c r="S194" s="1122"/>
      <c r="T194" s="1122"/>
      <c r="U194" s="1122"/>
      <c r="V194" s="1122"/>
      <c r="W194" s="1122"/>
      <c r="X194" s="1122"/>
      <c r="Y194" s="1122"/>
      <c r="Z194" s="1122"/>
    </row>
    <row r="195" spans="1:26">
      <c r="A195" s="1122"/>
      <c r="B195" s="2090"/>
      <c r="C195" s="2090"/>
      <c r="D195" s="1122"/>
      <c r="E195" s="1122"/>
      <c r="F195" s="1122"/>
      <c r="G195" s="1122"/>
      <c r="H195" s="1122"/>
      <c r="I195" s="1122"/>
      <c r="J195" s="1122"/>
      <c r="K195" s="1122"/>
      <c r="L195" s="1122"/>
      <c r="M195" s="1122"/>
      <c r="N195" s="1122"/>
      <c r="O195" s="1122"/>
      <c r="P195" s="1122"/>
      <c r="Q195" s="1122"/>
      <c r="R195" s="1122"/>
      <c r="S195" s="1122"/>
      <c r="T195" s="1122"/>
      <c r="U195" s="1122"/>
      <c r="V195" s="1122"/>
      <c r="W195" s="1122"/>
      <c r="X195" s="1122"/>
      <c r="Y195" s="1122"/>
      <c r="Z195" s="1122"/>
    </row>
    <row r="196" spans="1:26">
      <c r="A196" s="1122"/>
      <c r="B196" s="2090"/>
      <c r="C196" s="2090"/>
      <c r="D196" s="1122"/>
      <c r="E196" s="1122"/>
      <c r="F196" s="1122"/>
      <c r="G196" s="1122"/>
      <c r="H196" s="1122"/>
      <c r="I196" s="1122"/>
      <c r="J196" s="1122"/>
      <c r="K196" s="1122"/>
      <c r="L196" s="1122"/>
      <c r="M196" s="1122"/>
      <c r="N196" s="1122"/>
      <c r="O196" s="1122"/>
      <c r="P196" s="1122"/>
      <c r="Q196" s="1122"/>
      <c r="R196" s="1122"/>
      <c r="S196" s="1122"/>
      <c r="T196" s="1122"/>
      <c r="U196" s="1122"/>
      <c r="V196" s="1122"/>
      <c r="W196" s="1122"/>
      <c r="X196" s="1122"/>
      <c r="Y196" s="1122"/>
      <c r="Z196" s="1122"/>
    </row>
    <row r="197" spans="1:26">
      <c r="A197" s="1122"/>
      <c r="B197" s="2090"/>
      <c r="C197" s="2090"/>
      <c r="D197" s="1122"/>
      <c r="E197" s="1122"/>
      <c r="F197" s="1122"/>
      <c r="G197" s="1122"/>
      <c r="H197" s="1122"/>
      <c r="I197" s="1122"/>
      <c r="J197" s="1122"/>
      <c r="K197" s="1122"/>
      <c r="L197" s="1122"/>
      <c r="M197" s="1122"/>
      <c r="N197" s="1122"/>
      <c r="O197" s="1122"/>
      <c r="P197" s="1122"/>
      <c r="Q197" s="1122"/>
      <c r="R197" s="1122"/>
      <c r="S197" s="1122"/>
      <c r="T197" s="1122"/>
      <c r="U197" s="1122"/>
      <c r="V197" s="1122"/>
      <c r="W197" s="1122"/>
      <c r="X197" s="1122"/>
      <c r="Y197" s="1122"/>
      <c r="Z197" s="1122"/>
    </row>
    <row r="198" spans="1:26">
      <c r="A198" s="1122"/>
      <c r="B198" s="2090"/>
      <c r="C198" s="2090"/>
      <c r="D198" s="1122"/>
      <c r="E198" s="1122"/>
      <c r="F198" s="1122"/>
      <c r="G198" s="1122"/>
      <c r="H198" s="1122"/>
      <c r="I198" s="1122"/>
      <c r="J198" s="1122"/>
      <c r="K198" s="1122"/>
      <c r="L198" s="1122"/>
      <c r="M198" s="1122"/>
      <c r="N198" s="1122"/>
      <c r="O198" s="1122"/>
      <c r="P198" s="1122"/>
      <c r="Q198" s="1122"/>
      <c r="R198" s="1122"/>
      <c r="S198" s="1122"/>
      <c r="T198" s="1122"/>
      <c r="U198" s="1122"/>
      <c r="V198" s="1122"/>
      <c r="W198" s="1122"/>
      <c r="X198" s="1122"/>
      <c r="Y198" s="1122"/>
      <c r="Z198" s="1122"/>
    </row>
    <row r="199" spans="1:26">
      <c r="A199" s="1122"/>
      <c r="B199" s="2090"/>
      <c r="C199" s="2090"/>
      <c r="D199" s="1122"/>
      <c r="E199" s="1122"/>
      <c r="F199" s="1122"/>
      <c r="G199" s="1122"/>
      <c r="H199" s="1122"/>
      <c r="I199" s="1122"/>
      <c r="J199" s="1122"/>
      <c r="K199" s="1122"/>
      <c r="L199" s="1122"/>
      <c r="M199" s="1122"/>
      <c r="N199" s="1122"/>
      <c r="O199" s="1122"/>
      <c r="P199" s="1122"/>
      <c r="Q199" s="1122"/>
      <c r="R199" s="1122"/>
      <c r="S199" s="1122"/>
      <c r="T199" s="1122"/>
      <c r="U199" s="1122"/>
      <c r="V199" s="1122"/>
      <c r="W199" s="1122"/>
      <c r="X199" s="1122"/>
      <c r="Y199" s="1122"/>
      <c r="Z199" s="1122"/>
    </row>
    <row r="200" spans="1:26">
      <c r="A200" s="1122"/>
      <c r="B200" s="2090"/>
      <c r="C200" s="2090"/>
      <c r="D200" s="1122"/>
      <c r="E200" s="1122"/>
      <c r="F200" s="1122"/>
      <c r="G200" s="1122"/>
      <c r="H200" s="1122"/>
      <c r="I200" s="1122"/>
      <c r="J200" s="1122"/>
      <c r="K200" s="1122"/>
      <c r="L200" s="1122"/>
      <c r="M200" s="1122"/>
      <c r="N200" s="1122"/>
      <c r="O200" s="1122"/>
      <c r="P200" s="1122"/>
      <c r="Q200" s="1122"/>
      <c r="R200" s="1122"/>
      <c r="S200" s="1122"/>
      <c r="T200" s="1122"/>
      <c r="U200" s="1122"/>
      <c r="V200" s="1122"/>
      <c r="W200" s="1122"/>
      <c r="X200" s="1122"/>
      <c r="Y200" s="1122"/>
      <c r="Z200" s="1122"/>
    </row>
    <row r="201" spans="1:26">
      <c r="A201" s="1122"/>
      <c r="B201" s="2090"/>
      <c r="C201" s="2090"/>
      <c r="D201" s="1122"/>
      <c r="E201" s="1122"/>
      <c r="F201" s="1122"/>
      <c r="G201" s="1122"/>
      <c r="H201" s="1122"/>
      <c r="I201" s="1122"/>
      <c r="J201" s="1122"/>
      <c r="K201" s="1122"/>
      <c r="L201" s="1122"/>
      <c r="M201" s="1122"/>
      <c r="N201" s="1122"/>
      <c r="O201" s="1122"/>
      <c r="P201" s="1122"/>
      <c r="Q201" s="1122"/>
      <c r="R201" s="1122"/>
      <c r="S201" s="1122"/>
      <c r="T201" s="1122"/>
      <c r="U201" s="1122"/>
      <c r="V201" s="1122"/>
      <c r="W201" s="1122"/>
      <c r="X201" s="1122"/>
      <c r="Y201" s="1122"/>
      <c r="Z201" s="1122"/>
    </row>
    <row r="202" spans="1:26">
      <c r="A202" s="1122"/>
      <c r="B202" s="2090"/>
      <c r="C202" s="2090"/>
      <c r="D202" s="1122"/>
      <c r="E202" s="1122"/>
      <c r="F202" s="1122"/>
      <c r="G202" s="1122"/>
      <c r="H202" s="1122"/>
      <c r="I202" s="1122"/>
      <c r="J202" s="1122"/>
      <c r="K202" s="1122"/>
      <c r="L202" s="1122"/>
      <c r="M202" s="1122"/>
      <c r="N202" s="1122"/>
      <c r="O202" s="1122"/>
      <c r="P202" s="1122"/>
      <c r="Q202" s="1122"/>
      <c r="R202" s="1122"/>
      <c r="S202" s="1122"/>
      <c r="T202" s="1122"/>
      <c r="U202" s="1122"/>
      <c r="V202" s="1122"/>
      <c r="W202" s="1122"/>
      <c r="X202" s="1122"/>
      <c r="Y202" s="1122"/>
      <c r="Z202" s="1122"/>
    </row>
    <row r="203" spans="1:26">
      <c r="A203" s="1122"/>
      <c r="B203" s="2090"/>
      <c r="C203" s="2090"/>
      <c r="D203" s="1122"/>
      <c r="E203" s="1122"/>
      <c r="F203" s="1122"/>
      <c r="G203" s="1122"/>
      <c r="H203" s="1122"/>
      <c r="I203" s="1122"/>
      <c r="J203" s="1122"/>
      <c r="K203" s="1122"/>
      <c r="L203" s="1122"/>
      <c r="M203" s="1122"/>
      <c r="N203" s="1122"/>
      <c r="O203" s="1122"/>
      <c r="P203" s="1122"/>
      <c r="Q203" s="1122"/>
      <c r="R203" s="1122"/>
      <c r="S203" s="1122"/>
      <c r="T203" s="1122"/>
      <c r="U203" s="1122"/>
      <c r="V203" s="1122"/>
      <c r="W203" s="1122"/>
      <c r="X203" s="1122"/>
      <c r="Y203" s="1122"/>
      <c r="Z203" s="1122"/>
    </row>
    <row r="204" spans="1:26">
      <c r="A204" s="1122"/>
      <c r="B204" s="2090"/>
      <c r="C204" s="2090"/>
      <c r="D204" s="1122"/>
      <c r="E204" s="1122"/>
      <c r="F204" s="1122"/>
      <c r="G204" s="1122"/>
      <c r="H204" s="1122"/>
      <c r="I204" s="1122"/>
      <c r="J204" s="1122"/>
      <c r="K204" s="1122"/>
      <c r="L204" s="1122"/>
      <c r="M204" s="1122"/>
      <c r="N204" s="1122"/>
      <c r="O204" s="1122"/>
      <c r="P204" s="1122"/>
      <c r="Q204" s="1122"/>
      <c r="R204" s="1122"/>
      <c r="S204" s="1122"/>
      <c r="T204" s="1122"/>
      <c r="U204" s="1122"/>
      <c r="V204" s="1122"/>
      <c r="W204" s="1122"/>
      <c r="X204" s="1122"/>
      <c r="Y204" s="1122"/>
      <c r="Z204" s="1122"/>
    </row>
    <row r="205" spans="1:26">
      <c r="A205" s="1122"/>
      <c r="B205" s="2090"/>
      <c r="C205" s="2090"/>
      <c r="D205" s="1122"/>
      <c r="E205" s="1122"/>
      <c r="F205" s="1122"/>
      <c r="G205" s="1122"/>
      <c r="H205" s="1122"/>
      <c r="I205" s="1122"/>
      <c r="J205" s="1122"/>
      <c r="K205" s="1122"/>
      <c r="L205" s="1122"/>
      <c r="M205" s="1122"/>
      <c r="N205" s="1122"/>
      <c r="O205" s="1122"/>
      <c r="P205" s="1122"/>
      <c r="Q205" s="1122"/>
      <c r="R205" s="1122"/>
      <c r="S205" s="1122"/>
      <c r="T205" s="1122"/>
      <c r="U205" s="1122"/>
      <c r="V205" s="1122"/>
      <c r="W205" s="1122"/>
      <c r="X205" s="1122"/>
      <c r="Y205" s="1122"/>
      <c r="Z205" s="1122"/>
    </row>
    <row r="206" spans="1:26">
      <c r="A206" s="1122"/>
      <c r="B206" s="2090"/>
      <c r="C206" s="2090"/>
      <c r="D206" s="1122"/>
      <c r="E206" s="1122"/>
      <c r="F206" s="1122"/>
      <c r="G206" s="1122"/>
      <c r="H206" s="1122"/>
      <c r="I206" s="1122"/>
      <c r="J206" s="1122"/>
      <c r="K206" s="1122"/>
      <c r="L206" s="1122"/>
      <c r="M206" s="1122"/>
      <c r="N206" s="1122"/>
      <c r="O206" s="1122"/>
      <c r="P206" s="1122"/>
      <c r="Q206" s="1122"/>
      <c r="R206" s="1122"/>
      <c r="S206" s="1122"/>
      <c r="T206" s="1122"/>
      <c r="U206" s="1122"/>
      <c r="V206" s="1122"/>
      <c r="W206" s="1122"/>
      <c r="X206" s="1122"/>
      <c r="Y206" s="1122"/>
      <c r="Z206" s="1122"/>
    </row>
    <row r="207" spans="1:26">
      <c r="A207" s="1122"/>
      <c r="B207" s="2090"/>
      <c r="C207" s="2090"/>
      <c r="D207" s="1122"/>
      <c r="E207" s="1122"/>
      <c r="F207" s="1122"/>
      <c r="G207" s="1122"/>
      <c r="H207" s="1122"/>
      <c r="I207" s="1122"/>
      <c r="J207" s="1122"/>
      <c r="K207" s="1122"/>
      <c r="L207" s="1122"/>
      <c r="M207" s="1122"/>
      <c r="N207" s="1122"/>
      <c r="O207" s="1122"/>
      <c r="P207" s="1122"/>
      <c r="Q207" s="1122"/>
      <c r="R207" s="1122"/>
      <c r="S207" s="1122"/>
      <c r="T207" s="1122"/>
      <c r="U207" s="1122"/>
      <c r="V207" s="1122"/>
      <c r="W207" s="1122"/>
      <c r="X207" s="1122"/>
      <c r="Y207" s="1122"/>
      <c r="Z207" s="1122"/>
    </row>
    <row r="208" spans="1:26">
      <c r="A208" s="1122"/>
      <c r="B208" s="2090"/>
      <c r="C208" s="2090"/>
      <c r="D208" s="1122"/>
      <c r="E208" s="1122"/>
      <c r="F208" s="1122"/>
      <c r="G208" s="1122"/>
      <c r="H208" s="1122"/>
      <c r="I208" s="1122"/>
      <c r="J208" s="1122"/>
      <c r="K208" s="1122"/>
      <c r="L208" s="1122"/>
      <c r="M208" s="1122"/>
      <c r="N208" s="1122"/>
      <c r="O208" s="1122"/>
      <c r="P208" s="1122"/>
      <c r="Q208" s="1122"/>
      <c r="R208" s="1122"/>
      <c r="S208" s="1122"/>
      <c r="T208" s="1122"/>
      <c r="U208" s="1122"/>
      <c r="V208" s="1122"/>
      <c r="W208" s="1122"/>
      <c r="X208" s="1122"/>
      <c r="Y208" s="1122"/>
      <c r="Z208" s="1122"/>
    </row>
    <row r="209" spans="1:26">
      <c r="A209" s="1122"/>
      <c r="B209" s="2090"/>
      <c r="C209" s="2090"/>
      <c r="D209" s="1122"/>
      <c r="E209" s="1122"/>
      <c r="F209" s="1122"/>
      <c r="G209" s="1122"/>
      <c r="H209" s="1122"/>
      <c r="I209" s="1122"/>
      <c r="J209" s="1122"/>
      <c r="K209" s="1122"/>
      <c r="L209" s="1122"/>
      <c r="M209" s="1122"/>
      <c r="N209" s="1122"/>
      <c r="O209" s="1122"/>
      <c r="P209" s="1122"/>
      <c r="Q209" s="1122"/>
      <c r="R209" s="1122"/>
      <c r="S209" s="1122"/>
      <c r="T209" s="1122"/>
      <c r="U209" s="1122"/>
      <c r="V209" s="1122"/>
      <c r="W209" s="1122"/>
      <c r="X209" s="1122"/>
      <c r="Y209" s="1122"/>
      <c r="Z209" s="1122"/>
    </row>
    <row r="210" spans="1:26">
      <c r="A210" s="1122"/>
      <c r="B210" s="2090"/>
      <c r="C210" s="2090"/>
      <c r="D210" s="1122"/>
      <c r="E210" s="1122"/>
      <c r="F210" s="1122"/>
      <c r="G210" s="1122"/>
      <c r="H210" s="1122"/>
      <c r="I210" s="1122"/>
      <c r="J210" s="1122"/>
      <c r="K210" s="1122"/>
      <c r="L210" s="1122"/>
      <c r="M210" s="1122"/>
      <c r="N210" s="1122"/>
      <c r="O210" s="1122"/>
      <c r="P210" s="1122"/>
      <c r="Q210" s="1122"/>
      <c r="R210" s="1122"/>
      <c r="S210" s="1122"/>
      <c r="T210" s="1122"/>
      <c r="U210" s="1122"/>
      <c r="V210" s="1122"/>
      <c r="W210" s="1122"/>
      <c r="X210" s="1122"/>
      <c r="Y210" s="1122"/>
      <c r="Z210" s="1122"/>
    </row>
    <row r="211" spans="1:26">
      <c r="A211" s="1122"/>
      <c r="B211" s="2090"/>
      <c r="C211" s="2090"/>
      <c r="D211" s="1122"/>
      <c r="E211" s="1122"/>
      <c r="F211" s="1122"/>
      <c r="G211" s="1122"/>
      <c r="H211" s="1122"/>
      <c r="I211" s="1122"/>
      <c r="J211" s="1122"/>
      <c r="K211" s="1122"/>
      <c r="L211" s="1122"/>
      <c r="M211" s="1122"/>
      <c r="N211" s="1122"/>
      <c r="O211" s="1122"/>
      <c r="P211" s="1122"/>
      <c r="Q211" s="1122"/>
      <c r="R211" s="1122"/>
      <c r="S211" s="1122"/>
      <c r="T211" s="1122"/>
      <c r="U211" s="1122"/>
      <c r="V211" s="1122"/>
      <c r="W211" s="1122"/>
      <c r="X211" s="1122"/>
      <c r="Y211" s="1122"/>
      <c r="Z211" s="1122"/>
    </row>
    <row r="212" spans="1:26">
      <c r="A212" s="1122"/>
      <c r="B212" s="2090"/>
      <c r="C212" s="2090"/>
      <c r="D212" s="1122"/>
      <c r="E212" s="1122"/>
      <c r="F212" s="1122"/>
      <c r="G212" s="1122"/>
      <c r="H212" s="1122"/>
      <c r="I212" s="1122"/>
      <c r="J212" s="1122"/>
      <c r="K212" s="1122"/>
      <c r="L212" s="1122"/>
      <c r="M212" s="1122"/>
      <c r="N212" s="1122"/>
      <c r="O212" s="1122"/>
      <c r="P212" s="1122"/>
      <c r="Q212" s="1122"/>
      <c r="R212" s="1122"/>
      <c r="S212" s="1122"/>
      <c r="T212" s="1122"/>
      <c r="U212" s="1122"/>
      <c r="V212" s="1122"/>
      <c r="W212" s="1122"/>
      <c r="X212" s="1122"/>
      <c r="Y212" s="1122"/>
      <c r="Z212" s="1122"/>
    </row>
    <row r="213" spans="1:26">
      <c r="A213" s="1122"/>
      <c r="B213" s="2090"/>
      <c r="C213" s="2090"/>
      <c r="D213" s="1122"/>
      <c r="E213" s="1122"/>
      <c r="F213" s="1122"/>
      <c r="G213" s="1122"/>
      <c r="H213" s="1122"/>
      <c r="I213" s="1122"/>
      <c r="J213" s="1122"/>
      <c r="K213" s="1122"/>
      <c r="L213" s="1122"/>
      <c r="M213" s="1122"/>
      <c r="N213" s="1122"/>
      <c r="O213" s="1122"/>
      <c r="P213" s="1122"/>
      <c r="Q213" s="1122"/>
      <c r="R213" s="1122"/>
      <c r="S213" s="1122"/>
      <c r="T213" s="1122"/>
      <c r="U213" s="1122"/>
      <c r="V213" s="1122"/>
      <c r="W213" s="1122"/>
      <c r="X213" s="1122"/>
      <c r="Y213" s="1122"/>
      <c r="Z213" s="1122"/>
    </row>
    <row r="214" spans="1:26">
      <c r="A214" s="1122"/>
      <c r="B214" s="2090"/>
      <c r="C214" s="2090"/>
      <c r="D214" s="1122"/>
      <c r="E214" s="1122"/>
      <c r="F214" s="1122"/>
      <c r="G214" s="1122"/>
      <c r="H214" s="1122"/>
      <c r="I214" s="1122"/>
      <c r="J214" s="1122"/>
      <c r="K214" s="1122"/>
      <c r="L214" s="1122"/>
      <c r="M214" s="1122"/>
      <c r="N214" s="1122"/>
      <c r="O214" s="1122"/>
      <c r="P214" s="1122"/>
      <c r="Q214" s="1122"/>
      <c r="R214" s="1122"/>
      <c r="S214" s="1122"/>
      <c r="T214" s="1122"/>
      <c r="U214" s="1122"/>
      <c r="V214" s="1122"/>
      <c r="W214" s="1122"/>
      <c r="X214" s="1122"/>
      <c r="Y214" s="1122"/>
      <c r="Z214" s="1122"/>
    </row>
    <row r="215" spans="1:26">
      <c r="A215" s="1122"/>
      <c r="B215" s="2090"/>
      <c r="C215" s="2090"/>
      <c r="D215" s="1122"/>
      <c r="E215" s="1122"/>
      <c r="F215" s="1122"/>
      <c r="G215" s="1122"/>
      <c r="H215" s="1122"/>
      <c r="I215" s="1122"/>
      <c r="J215" s="1122"/>
      <c r="K215" s="1122"/>
      <c r="L215" s="1122"/>
      <c r="M215" s="1122"/>
      <c r="N215" s="1122"/>
      <c r="O215" s="1122"/>
      <c r="P215" s="1122"/>
      <c r="Q215" s="1122"/>
      <c r="R215" s="1122"/>
      <c r="S215" s="1122"/>
      <c r="T215" s="1122"/>
      <c r="U215" s="1122"/>
      <c r="V215" s="1122"/>
      <c r="W215" s="1122"/>
      <c r="X215" s="1122"/>
      <c r="Y215" s="1122"/>
      <c r="Z215" s="1122"/>
    </row>
    <row r="216" spans="1:26">
      <c r="A216" s="1122"/>
      <c r="B216" s="2090"/>
      <c r="C216" s="2090"/>
      <c r="D216" s="1122"/>
      <c r="E216" s="1122"/>
      <c r="F216" s="1122"/>
      <c r="G216" s="1122"/>
      <c r="H216" s="1122"/>
      <c r="I216" s="1122"/>
      <c r="J216" s="1122"/>
      <c r="K216" s="1122"/>
      <c r="L216" s="1122"/>
      <c r="M216" s="1122"/>
      <c r="N216" s="1122"/>
      <c r="O216" s="1122"/>
      <c r="P216" s="1122"/>
      <c r="Q216" s="1122"/>
      <c r="R216" s="1122"/>
      <c r="S216" s="1122"/>
      <c r="T216" s="1122"/>
      <c r="U216" s="1122"/>
      <c r="V216" s="1122"/>
      <c r="W216" s="1122"/>
      <c r="X216" s="1122"/>
      <c r="Y216" s="1122"/>
      <c r="Z216" s="1122"/>
    </row>
    <row r="217" spans="1:26">
      <c r="A217" s="1122"/>
      <c r="B217" s="2090"/>
      <c r="C217" s="2090"/>
      <c r="D217" s="1122"/>
      <c r="E217" s="1122"/>
      <c r="F217" s="1122"/>
      <c r="G217" s="1122"/>
      <c r="H217" s="1122"/>
      <c r="I217" s="1122"/>
      <c r="J217" s="1122"/>
      <c r="K217" s="1122"/>
      <c r="L217" s="1122"/>
      <c r="M217" s="1122"/>
      <c r="N217" s="1122"/>
      <c r="O217" s="1122"/>
      <c r="P217" s="1122"/>
      <c r="Q217" s="1122"/>
      <c r="R217" s="1122"/>
      <c r="S217" s="1122"/>
      <c r="T217" s="1122"/>
      <c r="U217" s="1122"/>
      <c r="V217" s="1122"/>
      <c r="W217" s="1122"/>
      <c r="X217" s="1122"/>
      <c r="Y217" s="1122"/>
      <c r="Z217" s="1122"/>
    </row>
    <row r="218" spans="1:26">
      <c r="A218" s="1122"/>
      <c r="B218" s="2090"/>
      <c r="C218" s="2090"/>
      <c r="D218" s="1122"/>
      <c r="E218" s="1122"/>
      <c r="F218" s="1122"/>
      <c r="G218" s="1122"/>
      <c r="H218" s="1122"/>
      <c r="I218" s="1122"/>
      <c r="J218" s="1122"/>
      <c r="K218" s="1122"/>
      <c r="L218" s="1122"/>
      <c r="M218" s="1122"/>
      <c r="N218" s="1122"/>
      <c r="O218" s="1122"/>
      <c r="P218" s="1122"/>
      <c r="Q218" s="1122"/>
      <c r="R218" s="1122"/>
      <c r="S218" s="1122"/>
      <c r="T218" s="1122"/>
      <c r="U218" s="1122"/>
      <c r="V218" s="1122"/>
      <c r="W218" s="1122"/>
      <c r="X218" s="1122"/>
      <c r="Y218" s="1122"/>
      <c r="Z218" s="1122"/>
    </row>
    <row r="219" spans="1:26">
      <c r="A219" s="1122"/>
      <c r="B219" s="2090"/>
      <c r="C219" s="2090"/>
      <c r="D219" s="1122"/>
      <c r="E219" s="1122"/>
      <c r="F219" s="1122"/>
      <c r="G219" s="1122"/>
      <c r="H219" s="1122"/>
      <c r="I219" s="1122"/>
      <c r="J219" s="1122"/>
      <c r="K219" s="1122"/>
      <c r="L219" s="1122"/>
      <c r="M219" s="1122"/>
      <c r="N219" s="1122"/>
      <c r="O219" s="1122"/>
      <c r="P219" s="1122"/>
      <c r="Q219" s="1122"/>
      <c r="R219" s="1122"/>
      <c r="S219" s="1122"/>
      <c r="T219" s="1122"/>
      <c r="U219" s="1122"/>
      <c r="V219" s="1122"/>
      <c r="W219" s="1122"/>
      <c r="X219" s="1122"/>
      <c r="Y219" s="1122"/>
      <c r="Z219" s="1122"/>
    </row>
    <row r="220" spans="1:26">
      <c r="A220" s="1122"/>
      <c r="B220" s="2090"/>
      <c r="C220" s="2090"/>
      <c r="D220" s="1122"/>
      <c r="E220" s="1122"/>
      <c r="F220" s="1122"/>
      <c r="G220" s="1122"/>
      <c r="H220" s="1122"/>
      <c r="I220" s="1122"/>
      <c r="J220" s="1122"/>
      <c r="K220" s="1122"/>
      <c r="L220" s="1122"/>
      <c r="M220" s="1122"/>
      <c r="N220" s="1122"/>
      <c r="O220" s="1122"/>
      <c r="P220" s="1122"/>
      <c r="Q220" s="1122"/>
      <c r="R220" s="1122"/>
      <c r="S220" s="1122"/>
      <c r="T220" s="1122"/>
      <c r="U220" s="1122"/>
      <c r="V220" s="1122"/>
      <c r="W220" s="1122"/>
      <c r="X220" s="1122"/>
      <c r="Y220" s="1122"/>
      <c r="Z220" s="1122"/>
    </row>
    <row r="221" spans="1:26">
      <c r="A221" s="1122"/>
      <c r="B221" s="2090"/>
      <c r="C221" s="2090"/>
      <c r="D221" s="1122"/>
      <c r="E221" s="1122"/>
      <c r="F221" s="1122"/>
      <c r="G221" s="1122"/>
      <c r="H221" s="1122"/>
      <c r="I221" s="1122"/>
      <c r="J221" s="1122"/>
      <c r="K221" s="1122"/>
      <c r="L221" s="1122"/>
      <c r="M221" s="1122"/>
      <c r="N221" s="1122"/>
      <c r="O221" s="1122"/>
      <c r="P221" s="1122"/>
      <c r="Q221" s="1122"/>
      <c r="R221" s="1122"/>
      <c r="S221" s="1122"/>
      <c r="T221" s="1122"/>
      <c r="U221" s="1122"/>
      <c r="V221" s="1122"/>
      <c r="W221" s="1122"/>
      <c r="X221" s="1122"/>
      <c r="Y221" s="1122"/>
      <c r="Z221" s="1122"/>
    </row>
    <row r="222" spans="1:26">
      <c r="A222" s="1122"/>
      <c r="B222" s="2090"/>
      <c r="C222" s="2090"/>
      <c r="D222" s="1122"/>
      <c r="E222" s="1122"/>
      <c r="F222" s="1122"/>
      <c r="G222" s="1122"/>
      <c r="H222" s="1122"/>
      <c r="I222" s="1122"/>
      <c r="J222" s="1122"/>
      <c r="K222" s="1122"/>
      <c r="L222" s="1122"/>
      <c r="M222" s="1122"/>
      <c r="N222" s="1122"/>
      <c r="O222" s="1122"/>
      <c r="P222" s="1122"/>
      <c r="Q222" s="1122"/>
      <c r="R222" s="1122"/>
      <c r="S222" s="1122"/>
      <c r="T222" s="1122"/>
      <c r="U222" s="1122"/>
      <c r="V222" s="1122"/>
      <c r="W222" s="1122"/>
      <c r="X222" s="1122"/>
      <c r="Y222" s="1122"/>
      <c r="Z222" s="1122"/>
    </row>
    <row r="223" spans="1:26">
      <c r="A223" s="1122"/>
      <c r="B223" s="2090"/>
      <c r="C223" s="2090"/>
      <c r="D223" s="1122"/>
      <c r="E223" s="1122"/>
      <c r="F223" s="1122"/>
      <c r="G223" s="1122"/>
      <c r="H223" s="1122"/>
      <c r="I223" s="1122"/>
      <c r="J223" s="1122"/>
      <c r="K223" s="1122"/>
      <c r="L223" s="1122"/>
      <c r="M223" s="1122"/>
      <c r="N223" s="1122"/>
      <c r="O223" s="1122"/>
      <c r="P223" s="1122"/>
      <c r="Q223" s="1122"/>
      <c r="R223" s="1122"/>
      <c r="S223" s="1122"/>
      <c r="T223" s="1122"/>
      <c r="U223" s="1122"/>
      <c r="V223" s="1122"/>
      <c r="W223" s="1122"/>
      <c r="X223" s="1122"/>
      <c r="Y223" s="1122"/>
      <c r="Z223" s="1122"/>
    </row>
    <row r="224" spans="1:26">
      <c r="A224" s="1122"/>
      <c r="B224" s="2090"/>
      <c r="C224" s="2090"/>
      <c r="D224" s="1122"/>
      <c r="E224" s="1122"/>
      <c r="F224" s="1122"/>
      <c r="G224" s="1122"/>
      <c r="H224" s="1122"/>
      <c r="I224" s="1122"/>
      <c r="J224" s="1122"/>
      <c r="K224" s="1122"/>
      <c r="L224" s="1122"/>
      <c r="M224" s="1122"/>
      <c r="N224" s="1122"/>
      <c r="O224" s="1122"/>
      <c r="P224" s="1122"/>
      <c r="Q224" s="1122"/>
      <c r="R224" s="1122"/>
      <c r="S224" s="1122"/>
      <c r="T224" s="1122"/>
      <c r="U224" s="1122"/>
      <c r="V224" s="1122"/>
      <c r="W224" s="1122"/>
      <c r="X224" s="1122"/>
      <c r="Y224" s="1122"/>
      <c r="Z224" s="1122"/>
    </row>
    <row r="225" spans="1:26">
      <c r="A225" s="1122"/>
      <c r="B225" s="2090"/>
      <c r="C225" s="2090"/>
      <c r="D225" s="1122"/>
      <c r="E225" s="1122"/>
      <c r="F225" s="1122"/>
      <c r="G225" s="1122"/>
      <c r="H225" s="1122"/>
      <c r="I225" s="1122"/>
      <c r="J225" s="1122"/>
      <c r="K225" s="1122"/>
      <c r="L225" s="1122"/>
      <c r="M225" s="1122"/>
      <c r="N225" s="1122"/>
      <c r="O225" s="1122"/>
      <c r="P225" s="1122"/>
      <c r="Q225" s="1122"/>
      <c r="R225" s="1122"/>
      <c r="S225" s="1122"/>
      <c r="T225" s="1122"/>
      <c r="U225" s="1122"/>
      <c r="V225" s="1122"/>
      <c r="W225" s="1122"/>
      <c r="X225" s="1122"/>
      <c r="Y225" s="1122"/>
      <c r="Z225" s="1122"/>
    </row>
    <row r="226" spans="1:26">
      <c r="A226" s="1122"/>
      <c r="B226" s="2090"/>
      <c r="C226" s="2090"/>
      <c r="D226" s="1122"/>
      <c r="E226" s="1122"/>
      <c r="F226" s="1122"/>
      <c r="G226" s="1122"/>
      <c r="H226" s="1122"/>
      <c r="I226" s="1122"/>
      <c r="J226" s="1122"/>
      <c r="K226" s="1122"/>
      <c r="L226" s="1122"/>
      <c r="M226" s="1122"/>
      <c r="N226" s="1122"/>
      <c r="O226" s="1122"/>
      <c r="P226" s="1122"/>
      <c r="Q226" s="1122"/>
      <c r="R226" s="1122"/>
      <c r="S226" s="1122"/>
      <c r="T226" s="1122"/>
      <c r="U226" s="1122"/>
      <c r="V226" s="1122"/>
      <c r="W226" s="1122"/>
      <c r="X226" s="1122"/>
      <c r="Y226" s="1122"/>
      <c r="Z226" s="1122"/>
    </row>
    <row r="227" spans="1:26">
      <c r="A227" s="1122"/>
      <c r="B227" s="2090"/>
      <c r="C227" s="2090"/>
      <c r="D227" s="1122"/>
      <c r="E227" s="1122"/>
      <c r="F227" s="1122"/>
      <c r="G227" s="1122"/>
      <c r="H227" s="1122"/>
      <c r="I227" s="1122"/>
      <c r="J227" s="1122"/>
      <c r="K227" s="1122"/>
      <c r="L227" s="1122"/>
      <c r="M227" s="1122"/>
      <c r="N227" s="1122"/>
      <c r="O227" s="1122"/>
      <c r="P227" s="1122"/>
      <c r="Q227" s="1122"/>
      <c r="R227" s="1122"/>
      <c r="S227" s="1122"/>
      <c r="T227" s="1122"/>
      <c r="U227" s="1122"/>
      <c r="V227" s="1122"/>
      <c r="W227" s="1122"/>
      <c r="X227" s="1122"/>
      <c r="Y227" s="1122"/>
      <c r="Z227" s="1122"/>
    </row>
    <row r="228" spans="1:26">
      <c r="A228" s="1122"/>
      <c r="B228" s="2090"/>
      <c r="C228" s="2090"/>
      <c r="D228" s="1122"/>
      <c r="E228" s="1122"/>
      <c r="F228" s="1122"/>
      <c r="G228" s="1122"/>
      <c r="H228" s="1122"/>
      <c r="I228" s="1122"/>
      <c r="J228" s="1122"/>
      <c r="K228" s="1122"/>
      <c r="L228" s="1122"/>
      <c r="M228" s="1122"/>
      <c r="N228" s="1122"/>
      <c r="O228" s="1122"/>
      <c r="P228" s="1122"/>
      <c r="Q228" s="1122"/>
      <c r="R228" s="1122"/>
      <c r="S228" s="1122"/>
      <c r="T228" s="1122"/>
      <c r="U228" s="1122"/>
      <c r="V228" s="1122"/>
      <c r="W228" s="1122"/>
      <c r="X228" s="1122"/>
      <c r="Y228" s="1122"/>
      <c r="Z228" s="1122"/>
    </row>
    <row r="229" spans="1:26">
      <c r="A229" s="1122"/>
      <c r="B229" s="2090"/>
      <c r="C229" s="2090"/>
      <c r="D229" s="1122"/>
      <c r="E229" s="1122"/>
      <c r="F229" s="1122"/>
      <c r="G229" s="1122"/>
      <c r="H229" s="1122"/>
      <c r="I229" s="1122"/>
      <c r="J229" s="1122"/>
      <c r="K229" s="1122"/>
      <c r="L229" s="1122"/>
      <c r="M229" s="1122"/>
      <c r="N229" s="1122"/>
      <c r="O229" s="1122"/>
      <c r="P229" s="1122"/>
      <c r="Q229" s="1122"/>
      <c r="R229" s="1122"/>
      <c r="S229" s="1122"/>
      <c r="T229" s="1122"/>
      <c r="U229" s="1122"/>
      <c r="V229" s="1122"/>
      <c r="W229" s="1122"/>
      <c r="X229" s="1122"/>
      <c r="Y229" s="1122"/>
      <c r="Z229" s="1122"/>
    </row>
    <row r="230" spans="1:26">
      <c r="A230" s="1122"/>
      <c r="B230" s="2090"/>
      <c r="C230" s="2090"/>
      <c r="D230" s="1122"/>
      <c r="E230" s="1122"/>
      <c r="F230" s="1122"/>
      <c r="G230" s="1122"/>
      <c r="H230" s="1122"/>
      <c r="I230" s="1122"/>
      <c r="J230" s="1122"/>
      <c r="K230" s="1122"/>
      <c r="L230" s="1122"/>
      <c r="M230" s="1122"/>
      <c r="N230" s="1122"/>
      <c r="O230" s="1122"/>
      <c r="P230" s="1122"/>
      <c r="Q230" s="1122"/>
      <c r="R230" s="1122"/>
      <c r="S230" s="1122"/>
      <c r="T230" s="1122"/>
      <c r="U230" s="1122"/>
      <c r="V230" s="1122"/>
      <c r="W230" s="1122"/>
      <c r="X230" s="1122"/>
      <c r="Y230" s="1122"/>
      <c r="Z230" s="1122"/>
    </row>
    <row r="231" spans="1:26">
      <c r="A231" s="1122"/>
      <c r="B231" s="2090"/>
      <c r="C231" s="2090"/>
      <c r="D231" s="1122"/>
      <c r="E231" s="1122"/>
      <c r="F231" s="1122"/>
      <c r="G231" s="1122"/>
      <c r="H231" s="1122"/>
      <c r="I231" s="1122"/>
      <c r="J231" s="1122"/>
      <c r="K231" s="1122"/>
      <c r="L231" s="1122"/>
      <c r="M231" s="1122"/>
      <c r="N231" s="1122"/>
      <c r="O231" s="1122"/>
      <c r="P231" s="1122"/>
      <c r="Q231" s="1122"/>
      <c r="R231" s="1122"/>
      <c r="S231" s="1122"/>
      <c r="T231" s="1122"/>
      <c r="U231" s="1122"/>
      <c r="V231" s="1122"/>
      <c r="W231" s="1122"/>
      <c r="X231" s="1122"/>
      <c r="Y231" s="1122"/>
      <c r="Z231" s="1122"/>
    </row>
    <row r="232" spans="1:26">
      <c r="A232" s="1122"/>
      <c r="B232" s="2090"/>
      <c r="C232" s="2090"/>
      <c r="D232" s="1122"/>
      <c r="E232" s="1122"/>
      <c r="F232" s="1122"/>
      <c r="G232" s="1122"/>
      <c r="H232" s="1122"/>
      <c r="I232" s="1122"/>
      <c r="J232" s="1122"/>
      <c r="K232" s="1122"/>
      <c r="L232" s="1122"/>
      <c r="M232" s="1122"/>
      <c r="N232" s="1122"/>
      <c r="O232" s="1122"/>
      <c r="P232" s="1122"/>
      <c r="Q232" s="1122"/>
      <c r="R232" s="1122"/>
      <c r="S232" s="1122"/>
      <c r="T232" s="1122"/>
      <c r="U232" s="1122"/>
      <c r="V232" s="1122"/>
      <c r="W232" s="1122"/>
      <c r="X232" s="1122"/>
      <c r="Y232" s="1122"/>
      <c r="Z232" s="1122"/>
    </row>
    <row r="233" spans="1:26">
      <c r="A233" s="1122"/>
      <c r="B233" s="2090"/>
      <c r="C233" s="2090"/>
      <c r="D233" s="1122"/>
      <c r="E233" s="1122"/>
      <c r="F233" s="1122"/>
      <c r="G233" s="1122"/>
      <c r="H233" s="1122"/>
      <c r="I233" s="1122"/>
      <c r="J233" s="1122"/>
      <c r="K233" s="1122"/>
      <c r="L233" s="1122"/>
      <c r="M233" s="1122"/>
      <c r="N233" s="1122"/>
      <c r="O233" s="1122"/>
      <c r="P233" s="1122"/>
      <c r="Q233" s="1122"/>
      <c r="R233" s="1122"/>
      <c r="S233" s="1122"/>
      <c r="T233" s="1122"/>
      <c r="U233" s="1122"/>
      <c r="V233" s="1122"/>
      <c r="W233" s="1122"/>
      <c r="X233" s="1122"/>
      <c r="Y233" s="1122"/>
      <c r="Z233" s="1122"/>
    </row>
    <row r="234" spans="1:26">
      <c r="A234" s="1122"/>
      <c r="B234" s="2090"/>
      <c r="C234" s="2090"/>
      <c r="D234" s="1122"/>
      <c r="E234" s="1122"/>
      <c r="F234" s="1122"/>
      <c r="G234" s="1122"/>
      <c r="H234" s="1122"/>
      <c r="I234" s="1122"/>
      <c r="J234" s="1122"/>
      <c r="K234" s="1122"/>
      <c r="L234" s="1122"/>
      <c r="M234" s="1122"/>
      <c r="N234" s="1122"/>
      <c r="O234" s="1122"/>
      <c r="P234" s="1122"/>
      <c r="Q234" s="1122"/>
      <c r="R234" s="1122"/>
      <c r="S234" s="1122"/>
      <c r="T234" s="1122"/>
      <c r="U234" s="1122"/>
      <c r="V234" s="1122"/>
      <c r="W234" s="1122"/>
      <c r="X234" s="1122"/>
      <c r="Y234" s="1122"/>
      <c r="Z234" s="1122"/>
    </row>
    <row r="235" spans="1:26">
      <c r="A235" s="1122"/>
      <c r="B235" s="2090"/>
      <c r="C235" s="2090"/>
      <c r="D235" s="1122"/>
      <c r="E235" s="1122"/>
      <c r="F235" s="1122"/>
      <c r="G235" s="1122"/>
      <c r="H235" s="1122"/>
      <c r="I235" s="1122"/>
      <c r="J235" s="1122"/>
      <c r="K235" s="1122"/>
      <c r="L235" s="1122"/>
      <c r="M235" s="1122"/>
      <c r="N235" s="1122"/>
      <c r="O235" s="1122"/>
      <c r="P235" s="1122"/>
      <c r="Q235" s="1122"/>
      <c r="R235" s="1122"/>
      <c r="S235" s="1122"/>
      <c r="T235" s="1122"/>
      <c r="U235" s="1122"/>
      <c r="V235" s="1122"/>
      <c r="W235" s="1122"/>
      <c r="X235" s="1122"/>
      <c r="Y235" s="1122"/>
      <c r="Z235" s="1122"/>
    </row>
    <row r="236" spans="1:26">
      <c r="A236" s="1122"/>
      <c r="B236" s="2090"/>
      <c r="C236" s="2090"/>
      <c r="D236" s="1122"/>
      <c r="E236" s="1122"/>
      <c r="F236" s="1122"/>
      <c r="G236" s="1122"/>
      <c r="H236" s="1122"/>
      <c r="I236" s="1122"/>
      <c r="J236" s="1122"/>
      <c r="K236" s="1122"/>
      <c r="L236" s="1122"/>
      <c r="M236" s="1122"/>
      <c r="N236" s="1122"/>
      <c r="O236" s="1122"/>
      <c r="P236" s="1122"/>
      <c r="Q236" s="1122"/>
      <c r="R236" s="1122"/>
      <c r="S236" s="1122"/>
      <c r="T236" s="1122"/>
      <c r="U236" s="1122"/>
      <c r="V236" s="1122"/>
      <c r="W236" s="1122"/>
      <c r="X236" s="1122"/>
      <c r="Y236" s="1122"/>
      <c r="Z236" s="1122"/>
    </row>
    <row r="237" spans="1:26">
      <c r="A237" s="1122"/>
      <c r="B237" s="2090"/>
      <c r="C237" s="2090"/>
      <c r="D237" s="1122"/>
      <c r="E237" s="1122"/>
      <c r="F237" s="1122"/>
      <c r="G237" s="1122"/>
      <c r="H237" s="1122"/>
      <c r="I237" s="1122"/>
      <c r="J237" s="1122"/>
      <c r="K237" s="1122"/>
      <c r="L237" s="1122"/>
      <c r="M237" s="1122"/>
      <c r="N237" s="1122"/>
      <c r="O237" s="1122"/>
      <c r="P237" s="1122"/>
      <c r="Q237" s="1122"/>
      <c r="R237" s="1122"/>
      <c r="S237" s="1122"/>
      <c r="T237" s="1122"/>
      <c r="U237" s="1122"/>
      <c r="V237" s="1122"/>
      <c r="W237" s="1122"/>
      <c r="X237" s="1122"/>
      <c r="Y237" s="1122"/>
      <c r="Z237" s="1122"/>
    </row>
    <row r="238" spans="1:26">
      <c r="A238" s="1122"/>
      <c r="B238" s="2090"/>
      <c r="C238" s="2090"/>
      <c r="D238" s="1122"/>
      <c r="E238" s="1122"/>
      <c r="F238" s="1122"/>
      <c r="G238" s="1122"/>
      <c r="H238" s="1122"/>
      <c r="I238" s="1122"/>
      <c r="J238" s="1122"/>
      <c r="K238" s="1122"/>
      <c r="L238" s="1122"/>
      <c r="M238" s="1122"/>
      <c r="N238" s="1122"/>
      <c r="O238" s="1122"/>
      <c r="P238" s="1122"/>
      <c r="Q238" s="1122"/>
      <c r="R238" s="1122"/>
      <c r="S238" s="1122"/>
      <c r="T238" s="1122"/>
      <c r="U238" s="1122"/>
      <c r="V238" s="1122"/>
      <c r="W238" s="1122"/>
      <c r="X238" s="1122"/>
      <c r="Y238" s="1122"/>
      <c r="Z238" s="1122"/>
    </row>
    <row r="239" spans="1:26">
      <c r="A239" s="1122"/>
      <c r="B239" s="2090"/>
      <c r="C239" s="2090"/>
      <c r="D239" s="1122"/>
      <c r="E239" s="1122"/>
      <c r="F239" s="1122"/>
      <c r="G239" s="1122"/>
      <c r="H239" s="1122"/>
      <c r="I239" s="1122"/>
      <c r="J239" s="1122"/>
      <c r="K239" s="1122"/>
      <c r="L239" s="1122"/>
      <c r="M239" s="1122"/>
      <c r="N239" s="1122"/>
      <c r="O239" s="1122"/>
      <c r="P239" s="1122"/>
      <c r="Q239" s="1122"/>
      <c r="R239" s="1122"/>
      <c r="S239" s="1122"/>
      <c r="T239" s="1122"/>
      <c r="U239" s="1122"/>
      <c r="V239" s="1122"/>
      <c r="W239" s="1122"/>
      <c r="X239" s="1122"/>
      <c r="Y239" s="1122"/>
      <c r="Z239" s="1122"/>
    </row>
    <row r="240" spans="1:26">
      <c r="A240" s="1122"/>
      <c r="B240" s="2090"/>
      <c r="C240" s="2090"/>
      <c r="D240" s="1122"/>
      <c r="E240" s="1122"/>
      <c r="F240" s="1122"/>
      <c r="G240" s="1122"/>
      <c r="H240" s="1122"/>
      <c r="I240" s="1122"/>
      <c r="J240" s="1122"/>
      <c r="K240" s="1122"/>
      <c r="L240" s="1122"/>
      <c r="M240" s="1122"/>
      <c r="N240" s="1122"/>
      <c r="O240" s="1122"/>
      <c r="P240" s="1122"/>
      <c r="Q240" s="1122"/>
      <c r="R240" s="1122"/>
      <c r="S240" s="1122"/>
      <c r="T240" s="1122"/>
      <c r="U240" s="1122"/>
      <c r="V240" s="1122"/>
      <c r="W240" s="1122"/>
      <c r="X240" s="1122"/>
      <c r="Y240" s="1122"/>
      <c r="Z240" s="1122"/>
    </row>
    <row r="241" spans="1:26">
      <c r="A241" s="1122"/>
      <c r="B241" s="2090"/>
      <c r="C241" s="2090"/>
      <c r="D241" s="1122"/>
      <c r="E241" s="1122"/>
      <c r="F241" s="1122"/>
      <c r="G241" s="1122"/>
      <c r="H241" s="1122"/>
      <c r="I241" s="1122"/>
      <c r="J241" s="1122"/>
      <c r="K241" s="1122"/>
      <c r="L241" s="1122"/>
      <c r="M241" s="1122"/>
      <c r="N241" s="1122"/>
      <c r="O241" s="1122"/>
      <c r="P241" s="1122"/>
      <c r="Q241" s="1122"/>
      <c r="R241" s="1122"/>
      <c r="S241" s="1122"/>
      <c r="T241" s="1122"/>
      <c r="U241" s="1122"/>
      <c r="V241" s="1122"/>
      <c r="W241" s="1122"/>
      <c r="X241" s="1122"/>
      <c r="Y241" s="1122"/>
      <c r="Z241" s="1122"/>
    </row>
    <row r="242" spans="1:26">
      <c r="A242" s="1122"/>
      <c r="B242" s="2090"/>
      <c r="C242" s="2090"/>
      <c r="D242" s="1122"/>
      <c r="E242" s="1122"/>
      <c r="F242" s="1122"/>
      <c r="G242" s="1122"/>
      <c r="H242" s="1122"/>
      <c r="I242" s="1122"/>
      <c r="J242" s="1122"/>
      <c r="K242" s="1122"/>
      <c r="L242" s="1122"/>
      <c r="M242" s="1122"/>
      <c r="N242" s="1122"/>
      <c r="O242" s="1122"/>
      <c r="P242" s="1122"/>
      <c r="Q242" s="1122"/>
      <c r="R242" s="1122"/>
      <c r="S242" s="1122"/>
      <c r="T242" s="1122"/>
      <c r="U242" s="1122"/>
      <c r="V242" s="1122"/>
      <c r="W242" s="1122"/>
      <c r="X242" s="1122"/>
      <c r="Y242" s="1122"/>
      <c r="Z242" s="1122"/>
    </row>
    <row r="243" spans="1:26">
      <c r="A243" s="1122"/>
      <c r="B243" s="2090"/>
      <c r="C243" s="2090"/>
      <c r="D243" s="1122"/>
      <c r="E243" s="1122"/>
      <c r="F243" s="1122"/>
      <c r="G243" s="1122"/>
      <c r="H243" s="1122"/>
      <c r="I243" s="1122"/>
      <c r="J243" s="1122"/>
      <c r="K243" s="1122"/>
      <c r="L243" s="1122"/>
      <c r="M243" s="1122"/>
      <c r="N243" s="1122"/>
      <c r="O243" s="1122"/>
      <c r="P243" s="1122"/>
      <c r="Q243" s="1122"/>
      <c r="R243" s="1122"/>
      <c r="S243" s="1122"/>
      <c r="T243" s="1122"/>
      <c r="U243" s="1122"/>
      <c r="V243" s="1122"/>
      <c r="W243" s="1122"/>
      <c r="X243" s="1122"/>
      <c r="Y243" s="1122"/>
      <c r="Z243" s="1122"/>
    </row>
    <row r="244" spans="1:26">
      <c r="A244" s="1122"/>
      <c r="B244" s="2090"/>
      <c r="C244" s="2090"/>
      <c r="D244" s="1122"/>
      <c r="E244" s="1122"/>
      <c r="F244" s="1122"/>
      <c r="G244" s="1122"/>
      <c r="H244" s="1122"/>
      <c r="I244" s="1122"/>
      <c r="J244" s="1122"/>
      <c r="K244" s="1122"/>
      <c r="L244" s="1122"/>
      <c r="M244" s="1122"/>
      <c r="N244" s="1122"/>
      <c r="O244" s="1122"/>
      <c r="P244" s="1122"/>
      <c r="Q244" s="1122"/>
      <c r="R244" s="1122"/>
      <c r="S244" s="1122"/>
      <c r="T244" s="1122"/>
      <c r="U244" s="1122"/>
      <c r="V244" s="1122"/>
      <c r="W244" s="1122"/>
      <c r="X244" s="1122"/>
      <c r="Y244" s="1122"/>
      <c r="Z244" s="1122"/>
    </row>
    <row r="245" spans="1:26">
      <c r="A245" s="1122"/>
      <c r="B245" s="2090"/>
      <c r="C245" s="2090"/>
      <c r="D245" s="1122"/>
      <c r="E245" s="1122"/>
      <c r="F245" s="1122"/>
      <c r="G245" s="1122"/>
      <c r="H245" s="1122"/>
      <c r="I245" s="1122"/>
      <c r="J245" s="1122"/>
      <c r="K245" s="1122"/>
      <c r="L245" s="1122"/>
      <c r="M245" s="1122"/>
      <c r="N245" s="1122"/>
      <c r="O245" s="1122"/>
      <c r="P245" s="1122"/>
      <c r="Q245" s="1122"/>
      <c r="R245" s="1122"/>
      <c r="S245" s="1122"/>
      <c r="T245" s="1122"/>
      <c r="U245" s="1122"/>
      <c r="V245" s="1122"/>
      <c r="W245" s="1122"/>
      <c r="X245" s="1122"/>
      <c r="Y245" s="1122"/>
      <c r="Z245" s="1122"/>
    </row>
    <row r="246" spans="1:26">
      <c r="A246" s="1122"/>
      <c r="B246" s="2090"/>
      <c r="C246" s="2090"/>
      <c r="D246" s="1122"/>
      <c r="E246" s="1122"/>
      <c r="F246" s="1122"/>
      <c r="G246" s="1122"/>
      <c r="H246" s="1122"/>
      <c r="I246" s="1122"/>
      <c r="J246" s="1122"/>
      <c r="K246" s="1122"/>
      <c r="L246" s="1122"/>
      <c r="M246" s="1122"/>
      <c r="N246" s="1122"/>
      <c r="O246" s="1122"/>
      <c r="P246" s="1122"/>
      <c r="Q246" s="1122"/>
      <c r="R246" s="1122"/>
      <c r="S246" s="1122"/>
      <c r="T246" s="1122"/>
      <c r="U246" s="1122"/>
      <c r="V246" s="1122"/>
      <c r="W246" s="1122"/>
      <c r="X246" s="1122"/>
      <c r="Y246" s="1122"/>
      <c r="Z246" s="1122"/>
    </row>
    <row r="247" spans="1:26">
      <c r="A247" s="1122"/>
      <c r="B247" s="2090"/>
      <c r="C247" s="2090"/>
      <c r="D247" s="1122"/>
      <c r="E247" s="1122"/>
      <c r="F247" s="1122"/>
      <c r="G247" s="1122"/>
      <c r="H247" s="1122"/>
      <c r="I247" s="1122"/>
      <c r="J247" s="1122"/>
      <c r="K247" s="1122"/>
      <c r="L247" s="1122"/>
      <c r="M247" s="1122"/>
      <c r="N247" s="1122"/>
      <c r="O247" s="1122"/>
      <c r="P247" s="1122"/>
      <c r="Q247" s="1122"/>
      <c r="R247" s="1122"/>
      <c r="S247" s="1122"/>
      <c r="T247" s="1122"/>
      <c r="U247" s="1122"/>
      <c r="V247" s="1122"/>
      <c r="W247" s="1122"/>
      <c r="X247" s="1122"/>
      <c r="Y247" s="1122"/>
      <c r="Z247" s="1122"/>
    </row>
    <row r="248" spans="1:26">
      <c r="A248" s="1122"/>
      <c r="B248" s="2090"/>
      <c r="C248" s="2090"/>
      <c r="D248" s="1122"/>
      <c r="E248" s="1122"/>
      <c r="F248" s="1122"/>
      <c r="G248" s="1122"/>
      <c r="H248" s="1122"/>
      <c r="I248" s="1122"/>
      <c r="J248" s="1122"/>
      <c r="K248" s="1122"/>
      <c r="L248" s="1122"/>
      <c r="M248" s="1122"/>
      <c r="N248" s="1122"/>
      <c r="O248" s="1122"/>
      <c r="P248" s="1122"/>
      <c r="Q248" s="1122"/>
      <c r="R248" s="1122"/>
      <c r="S248" s="1122"/>
      <c r="T248" s="1122"/>
      <c r="U248" s="1122"/>
      <c r="V248" s="1122"/>
      <c r="W248" s="1122"/>
      <c r="X248" s="1122"/>
      <c r="Y248" s="1122"/>
      <c r="Z248" s="1122"/>
    </row>
    <row r="249" spans="1:26">
      <c r="A249" s="1122"/>
      <c r="B249" s="2090"/>
      <c r="C249" s="2090"/>
      <c r="D249" s="1122"/>
      <c r="E249" s="1122"/>
      <c r="F249" s="1122"/>
      <c r="G249" s="1122"/>
      <c r="H249" s="1122"/>
      <c r="I249" s="1122"/>
      <c r="J249" s="1122"/>
      <c r="K249" s="1122"/>
      <c r="L249" s="1122"/>
      <c r="M249" s="1122"/>
      <c r="N249" s="1122"/>
      <c r="O249" s="1122"/>
      <c r="P249" s="1122"/>
      <c r="Q249" s="1122"/>
      <c r="R249" s="1122"/>
      <c r="S249" s="1122"/>
      <c r="T249" s="1122"/>
      <c r="U249" s="1122"/>
      <c r="V249" s="1122"/>
      <c r="W249" s="1122"/>
      <c r="X249" s="1122"/>
      <c r="Y249" s="1122"/>
      <c r="Z249" s="1122"/>
    </row>
    <row r="250" spans="1:26">
      <c r="A250" s="1122"/>
      <c r="B250" s="2090"/>
      <c r="C250" s="2090"/>
      <c r="D250" s="1122"/>
      <c r="E250" s="1122"/>
      <c r="F250" s="1122"/>
      <c r="G250" s="1122"/>
      <c r="H250" s="1122"/>
      <c r="I250" s="1122"/>
      <c r="J250" s="1122"/>
      <c r="K250" s="1122"/>
      <c r="L250" s="1122"/>
      <c r="M250" s="1122"/>
      <c r="N250" s="1122"/>
      <c r="O250" s="1122"/>
      <c r="P250" s="1122"/>
      <c r="Q250" s="1122"/>
      <c r="R250" s="1122"/>
      <c r="S250" s="1122"/>
      <c r="T250" s="1122"/>
      <c r="U250" s="1122"/>
      <c r="V250" s="1122"/>
      <c r="W250" s="1122"/>
      <c r="X250" s="1122"/>
      <c r="Y250" s="1122"/>
      <c r="Z250" s="1122"/>
    </row>
    <row r="251" spans="1:26">
      <c r="A251" s="1122"/>
      <c r="B251" s="2090"/>
      <c r="C251" s="2090"/>
      <c r="D251" s="1122"/>
      <c r="E251" s="1122"/>
      <c r="F251" s="1122"/>
      <c r="G251" s="1122"/>
      <c r="H251" s="1122"/>
      <c r="I251" s="1122"/>
      <c r="J251" s="1122"/>
      <c r="K251" s="1122"/>
      <c r="L251" s="1122"/>
      <c r="M251" s="1122"/>
      <c r="N251" s="1122"/>
      <c r="O251" s="1122"/>
      <c r="P251" s="1122"/>
      <c r="Q251" s="1122"/>
      <c r="R251" s="1122"/>
      <c r="S251" s="1122"/>
      <c r="T251" s="1122"/>
      <c r="U251" s="1122"/>
      <c r="V251" s="1122"/>
      <c r="W251" s="1122"/>
      <c r="X251" s="1122"/>
      <c r="Y251" s="1122"/>
      <c r="Z251" s="1122"/>
    </row>
    <row r="252" spans="1:26">
      <c r="A252" s="1122"/>
      <c r="B252" s="2090"/>
      <c r="C252" s="2090"/>
      <c r="D252" s="1122"/>
      <c r="E252" s="1122"/>
      <c r="F252" s="1122"/>
      <c r="G252" s="1122"/>
      <c r="H252" s="1122"/>
      <c r="I252" s="1122"/>
      <c r="J252" s="1122"/>
      <c r="K252" s="1122"/>
      <c r="L252" s="1122"/>
      <c r="M252" s="1122"/>
      <c r="N252" s="1122"/>
      <c r="O252" s="1122"/>
      <c r="P252" s="1122"/>
      <c r="Q252" s="1122"/>
      <c r="R252" s="1122"/>
      <c r="S252" s="1122"/>
      <c r="T252" s="1122"/>
      <c r="U252" s="1122"/>
      <c r="V252" s="1122"/>
      <c r="W252" s="1122"/>
      <c r="X252" s="1122"/>
      <c r="Y252" s="1122"/>
      <c r="Z252" s="1122"/>
    </row>
    <row r="253" spans="1:26">
      <c r="A253" s="1122"/>
      <c r="B253" s="2090"/>
      <c r="C253" s="2090"/>
      <c r="D253" s="1122"/>
      <c r="E253" s="1122"/>
      <c r="F253" s="1122"/>
      <c r="G253" s="1122"/>
      <c r="H253" s="1122"/>
      <c r="I253" s="1122"/>
      <c r="J253" s="1122"/>
      <c r="K253" s="1122"/>
      <c r="L253" s="1122"/>
      <c r="M253" s="1122"/>
      <c r="N253" s="1122"/>
      <c r="O253" s="1122"/>
      <c r="P253" s="1122"/>
      <c r="Q253" s="1122"/>
      <c r="R253" s="1122"/>
      <c r="S253" s="1122"/>
      <c r="T253" s="1122"/>
      <c r="U253" s="1122"/>
      <c r="V253" s="1122"/>
      <c r="W253" s="1122"/>
      <c r="X253" s="1122"/>
      <c r="Y253" s="1122"/>
      <c r="Z253" s="1122"/>
    </row>
    <row r="254" spans="1:26">
      <c r="A254" s="1122"/>
      <c r="B254" s="2090"/>
      <c r="C254" s="2090"/>
      <c r="D254" s="1122"/>
      <c r="E254" s="1122"/>
      <c r="F254" s="1122"/>
      <c r="G254" s="1122"/>
      <c r="H254" s="1122"/>
      <c r="I254" s="1122"/>
      <c r="J254" s="1122"/>
      <c r="K254" s="1122"/>
      <c r="L254" s="1122"/>
      <c r="M254" s="1122"/>
      <c r="N254" s="1122"/>
      <c r="O254" s="1122"/>
      <c r="P254" s="1122"/>
      <c r="Q254" s="1122"/>
      <c r="R254" s="1122"/>
      <c r="S254" s="1122"/>
      <c r="T254" s="1122"/>
      <c r="U254" s="1122"/>
      <c r="V254" s="1122"/>
      <c r="W254" s="1122"/>
      <c r="X254" s="1122"/>
      <c r="Y254" s="1122"/>
      <c r="Z254" s="1122"/>
    </row>
    <row r="255" spans="1:26">
      <c r="A255" s="1122"/>
      <c r="B255" s="2090"/>
      <c r="C255" s="2090"/>
      <c r="D255" s="1122"/>
      <c r="E255" s="1122"/>
      <c r="F255" s="1122"/>
      <c r="G255" s="1122"/>
      <c r="H255" s="1122"/>
      <c r="I255" s="1122"/>
      <c r="J255" s="1122"/>
      <c r="K255" s="1122"/>
      <c r="L255" s="1122"/>
      <c r="M255" s="1122"/>
      <c r="N255" s="1122"/>
      <c r="O255" s="1122"/>
      <c r="P255" s="1122"/>
      <c r="Q255" s="1122"/>
      <c r="R255" s="1122"/>
      <c r="S255" s="1122"/>
      <c r="T255" s="1122"/>
      <c r="U255" s="1122"/>
      <c r="V255" s="1122"/>
      <c r="W255" s="1122"/>
      <c r="X255" s="1122"/>
      <c r="Y255" s="1122"/>
      <c r="Z255" s="1122"/>
    </row>
    <row r="256" spans="1:26">
      <c r="A256" s="1122"/>
      <c r="B256" s="2090"/>
      <c r="C256" s="2090"/>
      <c r="D256" s="1122"/>
      <c r="E256" s="1122"/>
      <c r="F256" s="1122"/>
      <c r="G256" s="1122"/>
      <c r="H256" s="1122"/>
      <c r="I256" s="1122"/>
      <c r="J256" s="1122"/>
      <c r="K256" s="1122"/>
      <c r="L256" s="1122"/>
      <c r="M256" s="1122"/>
      <c r="N256" s="1122"/>
      <c r="O256" s="1122"/>
      <c r="P256" s="1122"/>
      <c r="Q256" s="1122"/>
      <c r="R256" s="1122"/>
      <c r="S256" s="1122"/>
      <c r="T256" s="1122"/>
      <c r="U256" s="1122"/>
      <c r="V256" s="1122"/>
      <c r="W256" s="1122"/>
      <c r="X256" s="1122"/>
      <c r="Y256" s="1122"/>
      <c r="Z256" s="1122"/>
    </row>
    <row r="257" spans="1:26">
      <c r="A257" s="1122"/>
      <c r="B257" s="2090"/>
      <c r="C257" s="2090"/>
      <c r="D257" s="1122"/>
      <c r="E257" s="1122"/>
      <c r="F257" s="1122"/>
      <c r="G257" s="1122"/>
      <c r="H257" s="1122"/>
      <c r="I257" s="1122"/>
      <c r="J257" s="1122"/>
      <c r="K257" s="1122"/>
      <c r="L257" s="1122"/>
      <c r="M257" s="1122"/>
      <c r="N257" s="1122"/>
      <c r="O257" s="1122"/>
      <c r="P257" s="1122"/>
      <c r="Q257" s="1122"/>
      <c r="R257" s="1122"/>
      <c r="S257" s="1122"/>
      <c r="T257" s="1122"/>
      <c r="U257" s="1122"/>
      <c r="V257" s="1122"/>
      <c r="W257" s="1122"/>
      <c r="X257" s="1122"/>
      <c r="Y257" s="1122"/>
      <c r="Z257" s="1122"/>
    </row>
    <row r="258" spans="1:26">
      <c r="A258" s="1122"/>
      <c r="B258" s="2090"/>
      <c r="C258" s="2090"/>
      <c r="D258" s="1122"/>
      <c r="E258" s="1122"/>
      <c r="F258" s="1122"/>
      <c r="G258" s="1122"/>
      <c r="H258" s="1122"/>
      <c r="I258" s="1122"/>
      <c r="J258" s="1122"/>
      <c r="K258" s="1122"/>
      <c r="L258" s="1122"/>
      <c r="M258" s="1122"/>
      <c r="N258" s="1122"/>
      <c r="O258" s="1122"/>
      <c r="P258" s="1122"/>
      <c r="Q258" s="1122"/>
      <c r="R258" s="1122"/>
      <c r="S258" s="1122"/>
      <c r="T258" s="1122"/>
      <c r="U258" s="1122"/>
      <c r="V258" s="1122"/>
      <c r="W258" s="1122"/>
      <c r="X258" s="1122"/>
      <c r="Y258" s="1122"/>
      <c r="Z258" s="1122"/>
    </row>
    <row r="259" spans="1:26">
      <c r="A259" s="1122"/>
      <c r="B259" s="2090"/>
      <c r="C259" s="2090"/>
      <c r="D259" s="1122"/>
      <c r="E259" s="1122"/>
      <c r="F259" s="1122"/>
      <c r="G259" s="1122"/>
      <c r="H259" s="1122"/>
      <c r="I259" s="1122"/>
      <c r="J259" s="1122"/>
      <c r="K259" s="1122"/>
      <c r="L259" s="1122"/>
      <c r="M259" s="1122"/>
      <c r="N259" s="1122"/>
      <c r="O259" s="1122"/>
      <c r="P259" s="1122"/>
      <c r="Q259" s="1122"/>
      <c r="R259" s="1122"/>
      <c r="S259" s="1122"/>
      <c r="T259" s="1122"/>
      <c r="U259" s="1122"/>
      <c r="V259" s="1122"/>
      <c r="W259" s="1122"/>
      <c r="X259" s="1122"/>
      <c r="Y259" s="1122"/>
      <c r="Z259" s="1122"/>
    </row>
    <row r="260" spans="1:26">
      <c r="A260" s="1122"/>
      <c r="B260" s="2090"/>
      <c r="C260" s="2090"/>
      <c r="D260" s="1122"/>
      <c r="E260" s="1122"/>
      <c r="F260" s="1122"/>
      <c r="G260" s="1122"/>
      <c r="H260" s="1122"/>
      <c r="I260" s="1122"/>
      <c r="J260" s="1122"/>
      <c r="K260" s="1122"/>
      <c r="L260" s="1122"/>
      <c r="M260" s="1122"/>
      <c r="N260" s="1122"/>
      <c r="O260" s="1122"/>
      <c r="P260" s="1122"/>
      <c r="Q260" s="1122"/>
      <c r="R260" s="1122"/>
      <c r="S260" s="1122"/>
      <c r="T260" s="1122"/>
      <c r="U260" s="1122"/>
      <c r="V260" s="1122"/>
      <c r="W260" s="1122"/>
      <c r="X260" s="1122"/>
      <c r="Y260" s="1122"/>
      <c r="Z260" s="1122"/>
    </row>
    <row r="261" spans="1:26">
      <c r="A261" s="1122"/>
      <c r="B261" s="2090"/>
      <c r="C261" s="2090"/>
      <c r="D261" s="1122"/>
      <c r="E261" s="1122"/>
      <c r="F261" s="1122"/>
      <c r="G261" s="1122"/>
      <c r="H261" s="1122"/>
      <c r="I261" s="1122"/>
      <c r="J261" s="1122"/>
      <c r="K261" s="1122"/>
      <c r="L261" s="1122"/>
      <c r="M261" s="1122"/>
      <c r="N261" s="1122"/>
      <c r="O261" s="1122"/>
      <c r="P261" s="1122"/>
      <c r="Q261" s="1122"/>
      <c r="R261" s="1122"/>
      <c r="S261" s="1122"/>
      <c r="T261" s="1122"/>
      <c r="U261" s="1122"/>
      <c r="V261" s="1122"/>
      <c r="W261" s="1122"/>
      <c r="X261" s="1122"/>
      <c r="Y261" s="1122"/>
      <c r="Z261" s="1122"/>
    </row>
    <row r="262" spans="1:26">
      <c r="A262" s="1122"/>
      <c r="B262" s="2090"/>
      <c r="C262" s="2090"/>
      <c r="D262" s="1122"/>
      <c r="E262" s="1122"/>
      <c r="F262" s="1122"/>
      <c r="G262" s="1122"/>
      <c r="H262" s="1122"/>
      <c r="I262" s="1122"/>
      <c r="J262" s="1122"/>
      <c r="K262" s="1122"/>
      <c r="L262" s="1122"/>
      <c r="M262" s="1122"/>
      <c r="N262" s="1122"/>
      <c r="O262" s="1122"/>
      <c r="P262" s="1122"/>
      <c r="Q262" s="1122"/>
      <c r="R262" s="1122"/>
      <c r="S262" s="1122"/>
      <c r="T262" s="1122"/>
      <c r="U262" s="1122"/>
      <c r="V262" s="1122"/>
      <c r="W262" s="1122"/>
      <c r="X262" s="1122"/>
      <c r="Y262" s="1122"/>
      <c r="Z262" s="1122"/>
    </row>
    <row r="263" spans="1:26">
      <c r="A263" s="1122"/>
      <c r="B263" s="2090"/>
      <c r="C263" s="2090"/>
      <c r="D263" s="1122"/>
      <c r="E263" s="1122"/>
      <c r="F263" s="1122"/>
      <c r="G263" s="1122"/>
      <c r="H263" s="1122"/>
      <c r="I263" s="1122"/>
      <c r="J263" s="1122"/>
      <c r="K263" s="1122"/>
      <c r="L263" s="1122"/>
      <c r="M263" s="1122"/>
      <c r="N263" s="1122"/>
      <c r="O263" s="1122"/>
      <c r="P263" s="1122"/>
      <c r="Q263" s="1122"/>
      <c r="R263" s="1122"/>
      <c r="S263" s="1122"/>
      <c r="T263" s="1122"/>
      <c r="U263" s="1122"/>
      <c r="V263" s="1122"/>
      <c r="W263" s="1122"/>
      <c r="X263" s="1122"/>
      <c r="Y263" s="1122"/>
      <c r="Z263" s="1122"/>
    </row>
    <row r="264" spans="1:26">
      <c r="A264" s="1122"/>
      <c r="B264" s="2090"/>
      <c r="C264" s="2090"/>
      <c r="D264" s="1122"/>
      <c r="E264" s="1122"/>
      <c r="F264" s="1122"/>
      <c r="G264" s="1122"/>
      <c r="H264" s="1122"/>
      <c r="I264" s="1122"/>
      <c r="J264" s="1122"/>
      <c r="K264" s="1122"/>
      <c r="L264" s="1122"/>
      <c r="M264" s="1122"/>
      <c r="N264" s="1122"/>
      <c r="O264" s="1122"/>
      <c r="P264" s="1122"/>
      <c r="Q264" s="1122"/>
      <c r="R264" s="1122"/>
      <c r="S264" s="1122"/>
      <c r="T264" s="1122"/>
      <c r="U264" s="1122"/>
      <c r="V264" s="1122"/>
      <c r="W264" s="1122"/>
      <c r="X264" s="1122"/>
      <c r="Y264" s="1122"/>
      <c r="Z264" s="1122"/>
    </row>
    <row r="265" spans="1:26">
      <c r="A265" s="1122"/>
      <c r="B265" s="2090"/>
      <c r="C265" s="2090"/>
      <c r="D265" s="1122"/>
      <c r="E265" s="1122"/>
      <c r="F265" s="1122"/>
      <c r="G265" s="1122"/>
      <c r="H265" s="1122"/>
      <c r="I265" s="1122"/>
      <c r="J265" s="1122"/>
      <c r="K265" s="1122"/>
      <c r="L265" s="1122"/>
      <c r="M265" s="1122"/>
      <c r="N265" s="1122"/>
      <c r="O265" s="1122"/>
      <c r="P265" s="1122"/>
      <c r="Q265" s="1122"/>
      <c r="R265" s="1122"/>
      <c r="S265" s="1122"/>
      <c r="T265" s="1122"/>
      <c r="U265" s="1122"/>
      <c r="V265" s="1122"/>
      <c r="W265" s="1122"/>
      <c r="X265" s="1122"/>
      <c r="Y265" s="1122"/>
      <c r="Z265" s="1122"/>
    </row>
    <row r="266" spans="1:26">
      <c r="A266" s="1122"/>
      <c r="B266" s="2090"/>
      <c r="C266" s="2090"/>
      <c r="D266" s="1122"/>
      <c r="E266" s="1122"/>
      <c r="F266" s="1122"/>
      <c r="G266" s="1122"/>
      <c r="H266" s="1122"/>
      <c r="I266" s="1122"/>
      <c r="J266" s="1122"/>
      <c r="K266" s="1122"/>
      <c r="L266" s="1122"/>
      <c r="M266" s="1122"/>
      <c r="N266" s="1122"/>
      <c r="O266" s="1122"/>
      <c r="P266" s="1122"/>
      <c r="Q266" s="1122"/>
      <c r="R266" s="1122"/>
      <c r="S266" s="1122"/>
      <c r="T266" s="1122"/>
      <c r="U266" s="1122"/>
      <c r="V266" s="1122"/>
      <c r="W266" s="1122"/>
      <c r="X266" s="1122"/>
      <c r="Y266" s="1122"/>
      <c r="Z266" s="1122"/>
    </row>
    <row r="267" spans="1:26">
      <c r="A267" s="1122"/>
      <c r="B267" s="2090"/>
      <c r="C267" s="2090"/>
      <c r="D267" s="1122"/>
      <c r="E267" s="1122"/>
      <c r="F267" s="1122"/>
      <c r="G267" s="1122"/>
      <c r="H267" s="1122"/>
      <c r="I267" s="1122"/>
      <c r="J267" s="1122"/>
      <c r="K267" s="1122"/>
      <c r="L267" s="1122"/>
      <c r="M267" s="1122"/>
      <c r="N267" s="1122"/>
      <c r="O267" s="1122"/>
      <c r="P267" s="1122"/>
      <c r="Q267" s="1122"/>
      <c r="R267" s="1122"/>
      <c r="S267" s="1122"/>
      <c r="T267" s="1122"/>
      <c r="U267" s="1122"/>
      <c r="V267" s="1122"/>
      <c r="W267" s="1122"/>
      <c r="X267" s="1122"/>
      <c r="Y267" s="1122"/>
      <c r="Z267" s="1122"/>
    </row>
    <row r="268" spans="1:26">
      <c r="A268" s="1122"/>
      <c r="B268" s="2090"/>
      <c r="C268" s="2090"/>
      <c r="D268" s="1122"/>
      <c r="E268" s="1122"/>
      <c r="F268" s="1122"/>
      <c r="G268" s="1122"/>
      <c r="H268" s="1122"/>
      <c r="I268" s="1122"/>
      <c r="J268" s="1122"/>
      <c r="K268" s="1122"/>
      <c r="L268" s="1122"/>
      <c r="M268" s="1122"/>
      <c r="N268" s="1122"/>
      <c r="O268" s="1122"/>
      <c r="P268" s="1122"/>
      <c r="Q268" s="1122"/>
      <c r="R268" s="1122"/>
      <c r="S268" s="1122"/>
      <c r="T268" s="1122"/>
      <c r="U268" s="1122"/>
      <c r="V268" s="1122"/>
      <c r="W268" s="1122"/>
      <c r="X268" s="1122"/>
      <c r="Y268" s="1122"/>
      <c r="Z268" s="1122"/>
    </row>
    <row r="269" spans="1:26">
      <c r="A269" s="1122"/>
      <c r="B269" s="2090"/>
      <c r="C269" s="2090"/>
      <c r="D269" s="1122"/>
      <c r="E269" s="1122"/>
      <c r="F269" s="1122"/>
      <c r="G269" s="1122"/>
      <c r="H269" s="1122"/>
      <c r="I269" s="1122"/>
      <c r="J269" s="1122"/>
      <c r="K269" s="1122"/>
      <c r="L269" s="1122"/>
      <c r="M269" s="1122"/>
      <c r="N269" s="1122"/>
      <c r="O269" s="1122"/>
      <c r="P269" s="1122"/>
      <c r="Q269" s="1122"/>
      <c r="R269" s="1122"/>
      <c r="S269" s="1122"/>
      <c r="T269" s="1122"/>
      <c r="U269" s="1122"/>
      <c r="V269" s="1122"/>
      <c r="W269" s="1122"/>
      <c r="X269" s="1122"/>
      <c r="Y269" s="1122"/>
      <c r="Z269" s="1122"/>
    </row>
    <row r="270" spans="1:26">
      <c r="A270" s="1122"/>
      <c r="B270" s="2090"/>
      <c r="C270" s="2090"/>
      <c r="D270" s="1122"/>
      <c r="E270" s="1122"/>
      <c r="F270" s="1122"/>
      <c r="G270" s="1122"/>
      <c r="H270" s="1122"/>
      <c r="I270" s="1122"/>
      <c r="J270" s="1122"/>
      <c r="K270" s="1122"/>
      <c r="L270" s="1122"/>
      <c r="M270" s="1122"/>
      <c r="N270" s="1122"/>
      <c r="O270" s="1122"/>
      <c r="P270" s="1122"/>
      <c r="Q270" s="1122"/>
      <c r="R270" s="1122"/>
      <c r="S270" s="1122"/>
      <c r="T270" s="1122"/>
      <c r="U270" s="1122"/>
      <c r="V270" s="1122"/>
      <c r="W270" s="1122"/>
      <c r="X270" s="1122"/>
      <c r="Y270" s="1122"/>
      <c r="Z270" s="1122"/>
    </row>
    <row r="271" spans="1:26">
      <c r="A271" s="1122"/>
      <c r="B271" s="2090"/>
      <c r="C271" s="2090"/>
      <c r="D271" s="1122"/>
      <c r="E271" s="1122"/>
      <c r="F271" s="1122"/>
      <c r="G271" s="1122"/>
      <c r="H271" s="1122"/>
      <c r="I271" s="1122"/>
      <c r="J271" s="1122"/>
      <c r="K271" s="1122"/>
      <c r="L271" s="1122"/>
      <c r="M271" s="1122"/>
      <c r="N271" s="1122"/>
      <c r="O271" s="1122"/>
      <c r="P271" s="1122"/>
      <c r="Q271" s="1122"/>
      <c r="R271" s="1122"/>
      <c r="S271" s="1122"/>
      <c r="T271" s="1122"/>
      <c r="U271" s="1122"/>
      <c r="V271" s="1122"/>
      <c r="W271" s="1122"/>
      <c r="X271" s="1122"/>
      <c r="Y271" s="1122"/>
      <c r="Z271" s="1122"/>
    </row>
    <row r="272" spans="1:26">
      <c r="A272" s="1122"/>
      <c r="B272" s="2090"/>
      <c r="C272" s="2090"/>
      <c r="D272" s="1122"/>
      <c r="E272" s="1122"/>
      <c r="F272" s="1122"/>
      <c r="G272" s="1122"/>
      <c r="H272" s="1122"/>
      <c r="I272" s="1122"/>
      <c r="J272" s="1122"/>
      <c r="K272" s="1122"/>
      <c r="L272" s="1122"/>
      <c r="M272" s="1122"/>
      <c r="N272" s="1122"/>
      <c r="O272" s="1122"/>
      <c r="P272" s="1122"/>
      <c r="Q272" s="1122"/>
      <c r="R272" s="1122"/>
      <c r="S272" s="1122"/>
      <c r="T272" s="1122"/>
      <c r="U272" s="1122"/>
      <c r="V272" s="1122"/>
      <c r="W272" s="1122"/>
      <c r="X272" s="1122"/>
      <c r="Y272" s="1122"/>
      <c r="Z272" s="1122"/>
    </row>
    <row r="273" spans="1:26">
      <c r="A273" s="1122"/>
      <c r="B273" s="2090"/>
      <c r="C273" s="2090"/>
      <c r="D273" s="1122"/>
      <c r="E273" s="1122"/>
      <c r="F273" s="1122"/>
      <c r="G273" s="1122"/>
      <c r="H273" s="1122"/>
      <c r="I273" s="1122"/>
      <c r="J273" s="1122"/>
      <c r="K273" s="1122"/>
      <c r="L273" s="1122"/>
      <c r="M273" s="1122"/>
      <c r="N273" s="1122"/>
      <c r="O273" s="1122"/>
      <c r="P273" s="1122"/>
      <c r="Q273" s="1122"/>
      <c r="R273" s="1122"/>
      <c r="S273" s="1122"/>
      <c r="T273" s="1122"/>
      <c r="U273" s="1122"/>
      <c r="V273" s="1122"/>
      <c r="W273" s="1122"/>
      <c r="X273" s="1122"/>
      <c r="Y273" s="1122"/>
      <c r="Z273" s="1122"/>
    </row>
    <row r="274" spans="1:26">
      <c r="A274" s="1122"/>
      <c r="B274" s="2090"/>
      <c r="C274" s="2090"/>
      <c r="D274" s="1122"/>
      <c r="E274" s="1122"/>
      <c r="F274" s="1122"/>
      <c r="G274" s="1122"/>
      <c r="H274" s="1122"/>
      <c r="I274" s="1122"/>
      <c r="J274" s="1122"/>
      <c r="K274" s="1122"/>
      <c r="L274" s="1122"/>
      <c r="M274" s="1122"/>
      <c r="N274" s="1122"/>
      <c r="O274" s="1122"/>
      <c r="P274" s="1122"/>
      <c r="Q274" s="1122"/>
      <c r="R274" s="1122"/>
      <c r="S274" s="1122"/>
      <c r="T274" s="1122"/>
      <c r="U274" s="1122"/>
      <c r="V274" s="1122"/>
      <c r="W274" s="1122"/>
      <c r="X274" s="1122"/>
      <c r="Y274" s="1122"/>
      <c r="Z274" s="1122"/>
    </row>
    <row r="275" spans="1:26">
      <c r="A275" s="1122"/>
      <c r="B275" s="2090"/>
      <c r="C275" s="2090"/>
      <c r="D275" s="1122"/>
      <c r="E275" s="1122"/>
      <c r="F275" s="1122"/>
      <c r="G275" s="1122"/>
      <c r="H275" s="1122"/>
      <c r="I275" s="1122"/>
      <c r="J275" s="1122"/>
      <c r="K275" s="1122"/>
      <c r="L275" s="1122"/>
      <c r="M275" s="1122"/>
      <c r="N275" s="1122"/>
      <c r="O275" s="1122"/>
      <c r="P275" s="1122"/>
      <c r="Q275" s="1122"/>
      <c r="R275" s="1122"/>
      <c r="S275" s="1122"/>
      <c r="T275" s="1122"/>
      <c r="U275" s="1122"/>
      <c r="V275" s="1122"/>
      <c r="W275" s="1122"/>
      <c r="X275" s="1122"/>
      <c r="Y275" s="1122"/>
      <c r="Z275" s="1122"/>
    </row>
    <row r="276" spans="1:26">
      <c r="A276" s="1122"/>
      <c r="B276" s="2090"/>
      <c r="C276" s="2090"/>
      <c r="D276" s="1122"/>
      <c r="E276" s="1122"/>
      <c r="F276" s="1122"/>
      <c r="G276" s="1122"/>
      <c r="H276" s="1122"/>
      <c r="I276" s="1122"/>
      <c r="J276" s="1122"/>
      <c r="K276" s="1122"/>
      <c r="L276" s="1122"/>
      <c r="M276" s="1122"/>
      <c r="N276" s="1122"/>
      <c r="O276" s="1122"/>
      <c r="P276" s="1122"/>
      <c r="Q276" s="1122"/>
      <c r="R276" s="1122"/>
      <c r="S276" s="1122"/>
      <c r="T276" s="1122"/>
      <c r="U276" s="1122"/>
      <c r="V276" s="1122"/>
      <c r="W276" s="1122"/>
      <c r="X276" s="1122"/>
      <c r="Y276" s="1122"/>
      <c r="Z276" s="1122"/>
    </row>
    <row r="277" spans="1:26">
      <c r="A277" s="1122"/>
      <c r="B277" s="2090"/>
      <c r="C277" s="2090"/>
      <c r="D277" s="1122"/>
      <c r="E277" s="1122"/>
      <c r="F277" s="1122"/>
      <c r="G277" s="1122"/>
      <c r="H277" s="1122"/>
      <c r="I277" s="1122"/>
      <c r="J277" s="1122"/>
      <c r="K277" s="1122"/>
      <c r="L277" s="1122"/>
      <c r="M277" s="1122"/>
      <c r="N277" s="1122"/>
      <c r="O277" s="1122"/>
      <c r="P277" s="1122"/>
      <c r="Q277" s="1122"/>
      <c r="R277" s="1122"/>
      <c r="S277" s="1122"/>
      <c r="T277" s="1122"/>
      <c r="U277" s="1122"/>
      <c r="V277" s="1122"/>
      <c r="W277" s="1122"/>
      <c r="X277" s="1122"/>
      <c r="Y277" s="1122"/>
      <c r="Z277" s="1122"/>
    </row>
    <row r="278" spans="1:26">
      <c r="A278" s="1122"/>
      <c r="B278" s="2090"/>
      <c r="C278" s="2090"/>
      <c r="D278" s="1122"/>
      <c r="E278" s="1122"/>
      <c r="F278" s="1122"/>
      <c r="G278" s="1122"/>
      <c r="H278" s="1122"/>
      <c r="I278" s="1122"/>
      <c r="J278" s="1122"/>
      <c r="K278" s="1122"/>
      <c r="L278" s="1122"/>
      <c r="M278" s="1122"/>
      <c r="N278" s="1122"/>
      <c r="O278" s="1122"/>
      <c r="P278" s="1122"/>
      <c r="Q278" s="1122"/>
      <c r="R278" s="1122"/>
      <c r="S278" s="1122"/>
      <c r="T278" s="1122"/>
      <c r="U278" s="1122"/>
      <c r="V278" s="1122"/>
      <c r="W278" s="1122"/>
      <c r="X278" s="1122"/>
      <c r="Y278" s="1122"/>
      <c r="Z278" s="1122"/>
    </row>
    <row r="279" spans="1:26">
      <c r="A279" s="1122"/>
      <c r="B279" s="2090"/>
      <c r="C279" s="2090"/>
      <c r="D279" s="1122"/>
      <c r="E279" s="1122"/>
      <c r="F279" s="1122"/>
      <c r="G279" s="1122"/>
      <c r="H279" s="1122"/>
      <c r="I279" s="1122"/>
      <c r="J279" s="1122"/>
      <c r="K279" s="1122"/>
      <c r="L279" s="1122"/>
      <c r="M279" s="1122"/>
      <c r="N279" s="1122"/>
      <c r="O279" s="1122"/>
      <c r="P279" s="1122"/>
      <c r="Q279" s="1122"/>
      <c r="R279" s="1122"/>
      <c r="S279" s="1122"/>
      <c r="T279" s="1122"/>
      <c r="U279" s="1122"/>
      <c r="V279" s="1122"/>
      <c r="W279" s="1122"/>
      <c r="X279" s="1122"/>
      <c r="Y279" s="1122"/>
      <c r="Z279" s="1122"/>
    </row>
    <row r="280" spans="1:26">
      <c r="A280" s="1122"/>
      <c r="B280" s="2090"/>
      <c r="C280" s="2090"/>
      <c r="D280" s="1122"/>
      <c r="E280" s="1122"/>
      <c r="F280" s="1122"/>
      <c r="G280" s="1122"/>
      <c r="H280" s="1122"/>
      <c r="I280" s="1122"/>
      <c r="J280" s="1122"/>
      <c r="K280" s="1122"/>
      <c r="L280" s="1122"/>
      <c r="M280" s="1122"/>
      <c r="N280" s="1122"/>
      <c r="O280" s="1122"/>
      <c r="P280" s="1122"/>
      <c r="Q280" s="1122"/>
      <c r="R280" s="1122"/>
      <c r="S280" s="1122"/>
      <c r="T280" s="1122"/>
      <c r="U280" s="1122"/>
      <c r="V280" s="1122"/>
      <c r="W280" s="1122"/>
      <c r="X280" s="1122"/>
      <c r="Y280" s="1122"/>
      <c r="Z280" s="1122"/>
    </row>
    <row r="281" spans="1:26">
      <c r="A281" s="1122"/>
      <c r="B281" s="2090"/>
      <c r="C281" s="2090"/>
      <c r="D281" s="1122"/>
      <c r="E281" s="1122"/>
      <c r="F281" s="1122"/>
      <c r="G281" s="1122"/>
      <c r="H281" s="1122"/>
      <c r="I281" s="1122"/>
      <c r="J281" s="1122"/>
      <c r="K281" s="1122"/>
      <c r="L281" s="1122"/>
      <c r="M281" s="1122"/>
      <c r="N281" s="1122"/>
      <c r="O281" s="1122"/>
      <c r="P281" s="1122"/>
      <c r="Q281" s="1122"/>
      <c r="R281" s="1122"/>
      <c r="S281" s="1122"/>
      <c r="T281" s="1122"/>
      <c r="U281" s="1122"/>
      <c r="V281" s="1122"/>
      <c r="W281" s="1122"/>
      <c r="X281" s="1122"/>
      <c r="Y281" s="1122"/>
      <c r="Z281" s="1122"/>
    </row>
    <row r="282" spans="1:26">
      <c r="A282" s="1122"/>
      <c r="B282" s="2090"/>
      <c r="C282" s="2090"/>
      <c r="D282" s="1122"/>
      <c r="E282" s="1122"/>
      <c r="F282" s="1122"/>
      <c r="G282" s="1122"/>
      <c r="H282" s="1122"/>
      <c r="I282" s="1122"/>
      <c r="J282" s="1122"/>
      <c r="K282" s="1122"/>
      <c r="L282" s="1122"/>
      <c r="M282" s="1122"/>
      <c r="N282" s="1122"/>
      <c r="O282" s="1122"/>
      <c r="P282" s="1122"/>
      <c r="Q282" s="1122"/>
      <c r="R282" s="1122"/>
      <c r="S282" s="1122"/>
      <c r="T282" s="1122"/>
      <c r="U282" s="1122"/>
      <c r="V282" s="1122"/>
      <c r="W282" s="1122"/>
      <c r="X282" s="1122"/>
      <c r="Y282" s="1122"/>
      <c r="Z282" s="1122"/>
    </row>
    <row r="283" spans="1:26">
      <c r="A283" s="1122"/>
      <c r="B283" s="2090"/>
      <c r="C283" s="2090"/>
      <c r="D283" s="1122"/>
      <c r="E283" s="1122"/>
      <c r="F283" s="1122"/>
      <c r="G283" s="1122"/>
      <c r="H283" s="1122"/>
      <c r="I283" s="1122"/>
      <c r="J283" s="1122"/>
      <c r="K283" s="1122"/>
      <c r="L283" s="1122"/>
      <c r="M283" s="1122"/>
      <c r="N283" s="1122"/>
      <c r="O283" s="1122"/>
      <c r="P283" s="1122"/>
      <c r="Q283" s="1122"/>
      <c r="R283" s="1122"/>
      <c r="S283" s="1122"/>
      <c r="T283" s="1122"/>
      <c r="U283" s="1122"/>
      <c r="V283" s="1122"/>
      <c r="W283" s="1122"/>
      <c r="X283" s="1122"/>
      <c r="Y283" s="1122"/>
      <c r="Z283" s="1122"/>
    </row>
    <row r="284" spans="1:26">
      <c r="A284" s="1122"/>
      <c r="B284" s="2090"/>
      <c r="C284" s="2090"/>
      <c r="D284" s="1122"/>
      <c r="E284" s="1122"/>
      <c r="F284" s="1122"/>
      <c r="G284" s="1122"/>
      <c r="H284" s="1122"/>
      <c r="I284" s="1122"/>
      <c r="J284" s="1122"/>
      <c r="K284" s="1122"/>
      <c r="L284" s="1122"/>
      <c r="M284" s="1122"/>
      <c r="N284" s="1122"/>
      <c r="O284" s="1122"/>
      <c r="P284" s="1122"/>
      <c r="Q284" s="1122"/>
      <c r="R284" s="1122"/>
      <c r="S284" s="1122"/>
      <c r="T284" s="1122"/>
      <c r="U284" s="1122"/>
      <c r="V284" s="1122"/>
      <c r="W284" s="1122"/>
      <c r="X284" s="1122"/>
      <c r="Y284" s="1122"/>
      <c r="Z284" s="1122"/>
    </row>
    <row r="285" spans="1:26">
      <c r="A285" s="1122"/>
      <c r="B285" s="2090"/>
      <c r="C285" s="2090"/>
      <c r="D285" s="1122"/>
      <c r="E285" s="1122"/>
      <c r="F285" s="1122"/>
      <c r="G285" s="1122"/>
      <c r="H285" s="1122"/>
      <c r="I285" s="1122"/>
      <c r="J285" s="1122"/>
      <c r="K285" s="1122"/>
      <c r="L285" s="1122"/>
      <c r="M285" s="1122"/>
      <c r="N285" s="1122"/>
      <c r="O285" s="1122"/>
      <c r="P285" s="1122"/>
      <c r="Q285" s="1122"/>
      <c r="R285" s="1122"/>
      <c r="S285" s="1122"/>
      <c r="T285" s="1122"/>
      <c r="U285" s="1122"/>
      <c r="V285" s="1122"/>
      <c r="W285" s="1122"/>
      <c r="X285" s="1122"/>
      <c r="Y285" s="1122"/>
      <c r="Z285" s="1122"/>
    </row>
    <row r="286" spans="1:26">
      <c r="A286" s="1122"/>
      <c r="B286" s="2090"/>
      <c r="C286" s="2090"/>
      <c r="D286" s="1122"/>
      <c r="E286" s="1122"/>
      <c r="F286" s="1122"/>
      <c r="G286" s="1122"/>
      <c r="H286" s="1122"/>
      <c r="I286" s="1122"/>
      <c r="J286" s="1122"/>
      <c r="K286" s="1122"/>
      <c r="L286" s="1122"/>
      <c r="M286" s="1122"/>
      <c r="N286" s="1122"/>
      <c r="O286" s="1122"/>
      <c r="P286" s="1122"/>
      <c r="Q286" s="1122"/>
      <c r="R286" s="1122"/>
      <c r="S286" s="1122"/>
      <c r="T286" s="1122"/>
      <c r="U286" s="1122"/>
      <c r="V286" s="1122"/>
      <c r="W286" s="1122"/>
      <c r="X286" s="1122"/>
      <c r="Y286" s="1122"/>
      <c r="Z286" s="1122"/>
    </row>
    <row r="287" spans="1:26">
      <c r="A287" s="1122"/>
      <c r="B287" s="2090"/>
      <c r="C287" s="2090"/>
      <c r="D287" s="1122"/>
      <c r="E287" s="1122"/>
      <c r="F287" s="1122"/>
      <c r="G287" s="1122"/>
      <c r="H287" s="1122"/>
      <c r="I287" s="1122"/>
      <c r="J287" s="1122"/>
      <c r="K287" s="1122"/>
      <c r="L287" s="1122"/>
      <c r="M287" s="1122"/>
      <c r="N287" s="1122"/>
      <c r="O287" s="1122"/>
      <c r="P287" s="1122"/>
      <c r="Q287" s="1122"/>
      <c r="R287" s="1122"/>
      <c r="S287" s="1122"/>
      <c r="T287" s="1122"/>
      <c r="U287" s="1122"/>
      <c r="V287" s="1122"/>
      <c r="W287" s="1122"/>
      <c r="X287" s="1122"/>
      <c r="Y287" s="1122"/>
      <c r="Z287" s="1122"/>
    </row>
    <row r="288" spans="1:26">
      <c r="A288" s="1122"/>
      <c r="B288" s="2090"/>
      <c r="C288" s="2090"/>
      <c r="D288" s="1122"/>
      <c r="E288" s="1122"/>
      <c r="F288" s="1122"/>
      <c r="G288" s="1122"/>
      <c r="H288" s="1122"/>
      <c r="I288" s="1122"/>
      <c r="J288" s="1122"/>
      <c r="K288" s="1122"/>
      <c r="L288" s="1122"/>
      <c r="M288" s="1122"/>
      <c r="N288" s="1122"/>
      <c r="O288" s="1122"/>
      <c r="P288" s="1122"/>
      <c r="Q288" s="1122"/>
      <c r="R288" s="1122"/>
      <c r="S288" s="1122"/>
      <c r="T288" s="1122"/>
      <c r="U288" s="1122"/>
      <c r="V288" s="1122"/>
      <c r="W288" s="1122"/>
      <c r="X288" s="1122"/>
      <c r="Y288" s="1122"/>
      <c r="Z288" s="1122"/>
    </row>
    <row r="289" spans="1:26">
      <c r="A289" s="1122"/>
      <c r="B289" s="2090"/>
      <c r="C289" s="2090"/>
      <c r="D289" s="1122"/>
      <c r="E289" s="1122"/>
      <c r="F289" s="1122"/>
      <c r="G289" s="1122"/>
      <c r="H289" s="1122"/>
      <c r="I289" s="1122"/>
      <c r="J289" s="1122"/>
      <c r="K289" s="1122"/>
      <c r="L289" s="1122"/>
      <c r="M289" s="1122"/>
      <c r="N289" s="1122"/>
      <c r="O289" s="1122"/>
      <c r="P289" s="1122"/>
      <c r="Q289" s="1122"/>
      <c r="R289" s="1122"/>
      <c r="S289" s="1122"/>
      <c r="T289" s="1122"/>
      <c r="U289" s="1122"/>
      <c r="V289" s="1122"/>
      <c r="W289" s="1122"/>
      <c r="X289" s="1122"/>
      <c r="Y289" s="1122"/>
      <c r="Z289" s="1122"/>
    </row>
    <row r="290" spans="1:26">
      <c r="A290" s="1122"/>
      <c r="B290" s="2090"/>
      <c r="C290" s="2090"/>
      <c r="D290" s="1122"/>
      <c r="E290" s="1122"/>
      <c r="F290" s="1122"/>
      <c r="G290" s="1122"/>
      <c r="H290" s="1122"/>
      <c r="I290" s="1122"/>
      <c r="J290" s="1122"/>
      <c r="K290" s="1122"/>
      <c r="L290" s="1122"/>
      <c r="M290" s="1122"/>
      <c r="N290" s="1122"/>
      <c r="O290" s="1122"/>
      <c r="P290" s="1122"/>
      <c r="Q290" s="1122"/>
      <c r="R290" s="1122"/>
      <c r="S290" s="1122"/>
      <c r="T290" s="1122"/>
      <c r="U290" s="1122"/>
      <c r="V290" s="1122"/>
      <c r="W290" s="1122"/>
      <c r="X290" s="1122"/>
      <c r="Y290" s="1122"/>
      <c r="Z290" s="1122"/>
    </row>
    <row r="291" spans="1:26">
      <c r="A291" s="1122"/>
      <c r="B291" s="2090"/>
      <c r="C291" s="2090"/>
      <c r="D291" s="1122"/>
      <c r="E291" s="1122"/>
      <c r="F291" s="1122"/>
      <c r="G291" s="1122"/>
      <c r="H291" s="1122"/>
      <c r="I291" s="1122"/>
      <c r="J291" s="1122"/>
      <c r="K291" s="1122"/>
      <c r="L291" s="1122"/>
      <c r="M291" s="1122"/>
      <c r="N291" s="1122"/>
      <c r="O291" s="1122"/>
      <c r="P291" s="1122"/>
      <c r="Q291" s="1122"/>
      <c r="R291" s="1122"/>
      <c r="S291" s="1122"/>
      <c r="T291" s="1122"/>
      <c r="U291" s="1122"/>
      <c r="V291" s="1122"/>
      <c r="W291" s="1122"/>
      <c r="X291" s="1122"/>
      <c r="Y291" s="1122"/>
      <c r="Z291" s="1122"/>
    </row>
    <row r="292" spans="1:26">
      <c r="A292" s="1122"/>
      <c r="B292" s="2090"/>
      <c r="C292" s="2090"/>
      <c r="D292" s="1122"/>
      <c r="E292" s="1122"/>
      <c r="F292" s="1122"/>
      <c r="G292" s="1122"/>
      <c r="H292" s="1122"/>
      <c r="I292" s="1122"/>
      <c r="J292" s="1122"/>
      <c r="K292" s="1122"/>
      <c r="L292" s="1122"/>
      <c r="M292" s="1122"/>
      <c r="N292" s="1122"/>
      <c r="O292" s="1122"/>
      <c r="P292" s="1122"/>
      <c r="Q292" s="1122"/>
      <c r="R292" s="1122"/>
      <c r="S292" s="1122"/>
      <c r="T292" s="1122"/>
      <c r="U292" s="1122"/>
      <c r="V292" s="1122"/>
      <c r="W292" s="1122"/>
      <c r="X292" s="1122"/>
      <c r="Y292" s="1122"/>
      <c r="Z292" s="1122"/>
    </row>
    <row r="293" spans="1:26">
      <c r="A293" s="1122"/>
      <c r="B293" s="2090"/>
      <c r="C293" s="2090"/>
      <c r="D293" s="1122"/>
      <c r="E293" s="1122"/>
      <c r="F293" s="1122"/>
      <c r="G293" s="1122"/>
      <c r="H293" s="1122"/>
      <c r="I293" s="1122"/>
      <c r="J293" s="1122"/>
      <c r="K293" s="1122"/>
      <c r="L293" s="1122"/>
      <c r="M293" s="1122"/>
      <c r="N293" s="1122"/>
      <c r="O293" s="1122"/>
      <c r="P293" s="1122"/>
      <c r="Q293" s="1122"/>
      <c r="R293" s="1122"/>
      <c r="S293" s="1122"/>
      <c r="T293" s="1122"/>
      <c r="U293" s="1122"/>
      <c r="V293" s="1122"/>
      <c r="W293" s="1122"/>
      <c r="X293" s="1122"/>
      <c r="Y293" s="1122"/>
      <c r="Z293" s="1122"/>
    </row>
    <row r="294" spans="1:26">
      <c r="A294" s="1122"/>
      <c r="B294" s="2090"/>
      <c r="C294" s="2090"/>
      <c r="D294" s="1122"/>
      <c r="E294" s="1122"/>
      <c r="F294" s="1122"/>
      <c r="G294" s="1122"/>
      <c r="H294" s="1122"/>
      <c r="I294" s="1122"/>
      <c r="J294" s="1122"/>
      <c r="K294" s="1122"/>
      <c r="L294" s="1122"/>
      <c r="M294" s="1122"/>
      <c r="N294" s="1122"/>
      <c r="O294" s="1122"/>
      <c r="P294" s="1122"/>
      <c r="Q294" s="1122"/>
      <c r="R294" s="1122"/>
      <c r="S294" s="1122"/>
      <c r="T294" s="1122"/>
      <c r="U294" s="1122"/>
      <c r="V294" s="1122"/>
      <c r="W294" s="1122"/>
      <c r="X294" s="1122"/>
      <c r="Y294" s="1122"/>
      <c r="Z294" s="1122"/>
    </row>
    <row r="295" spans="1:26">
      <c r="A295" s="1122"/>
      <c r="B295" s="2090"/>
      <c r="C295" s="2090"/>
      <c r="D295" s="1122"/>
      <c r="E295" s="1122"/>
      <c r="F295" s="1122"/>
      <c r="G295" s="1122"/>
      <c r="H295" s="1122"/>
      <c r="I295" s="1122"/>
      <c r="J295" s="1122"/>
      <c r="K295" s="1122"/>
      <c r="L295" s="1122"/>
      <c r="M295" s="1122"/>
      <c r="N295" s="1122"/>
      <c r="O295" s="1122"/>
      <c r="P295" s="1122"/>
      <c r="Q295" s="1122"/>
      <c r="R295" s="1122"/>
      <c r="S295" s="1122"/>
      <c r="T295" s="1122"/>
      <c r="U295" s="1122"/>
      <c r="V295" s="1122"/>
      <c r="W295" s="1122"/>
      <c r="X295" s="1122"/>
      <c r="Y295" s="1122"/>
      <c r="Z295" s="1122"/>
    </row>
    <row r="296" spans="1:26">
      <c r="A296" s="1122"/>
      <c r="B296" s="2090"/>
      <c r="C296" s="2090"/>
      <c r="D296" s="1122"/>
      <c r="E296" s="1122"/>
      <c r="F296" s="1122"/>
      <c r="G296" s="1122"/>
      <c r="H296" s="1122"/>
      <c r="I296" s="1122"/>
      <c r="J296" s="1122"/>
      <c r="K296" s="1122"/>
      <c r="L296" s="1122"/>
      <c r="M296" s="1122"/>
      <c r="N296" s="1122"/>
      <c r="O296" s="1122"/>
      <c r="P296" s="1122"/>
      <c r="Q296" s="1122"/>
      <c r="R296" s="1122"/>
      <c r="S296" s="1122"/>
      <c r="T296" s="1122"/>
      <c r="U296" s="1122"/>
      <c r="V296" s="1122"/>
      <c r="W296" s="1122"/>
      <c r="X296" s="1122"/>
      <c r="Y296" s="1122"/>
      <c r="Z296" s="1122"/>
    </row>
    <row r="297" spans="1:26">
      <c r="A297" s="1122"/>
      <c r="B297" s="2090"/>
      <c r="C297" s="2090"/>
      <c r="D297" s="1122"/>
      <c r="E297" s="1122"/>
      <c r="F297" s="1122"/>
      <c r="G297" s="1122"/>
      <c r="H297" s="1122"/>
      <c r="I297" s="1122"/>
      <c r="J297" s="1122"/>
      <c r="K297" s="1122"/>
      <c r="L297" s="1122"/>
      <c r="M297" s="1122"/>
      <c r="N297" s="1122"/>
      <c r="O297" s="1122"/>
      <c r="P297" s="1122"/>
      <c r="Q297" s="1122"/>
      <c r="R297" s="1122"/>
      <c r="S297" s="1122"/>
      <c r="T297" s="1122"/>
      <c r="U297" s="1122"/>
      <c r="V297" s="1122"/>
      <c r="W297" s="1122"/>
      <c r="X297" s="1122"/>
      <c r="Y297" s="1122"/>
      <c r="Z297" s="1122"/>
    </row>
    <row r="298" spans="1:26">
      <c r="A298" s="1122"/>
      <c r="B298" s="2090"/>
      <c r="C298" s="2090"/>
      <c r="D298" s="1122"/>
      <c r="E298" s="1122"/>
      <c r="F298" s="1122"/>
      <c r="G298" s="1122"/>
      <c r="H298" s="1122"/>
      <c r="I298" s="1122"/>
      <c r="J298" s="1122"/>
      <c r="K298" s="1122"/>
      <c r="L298" s="1122"/>
      <c r="M298" s="1122"/>
      <c r="N298" s="1122"/>
      <c r="O298" s="1122"/>
      <c r="P298" s="1122"/>
      <c r="Q298" s="1122"/>
      <c r="R298" s="1122"/>
      <c r="S298" s="1122"/>
      <c r="T298" s="1122"/>
      <c r="U298" s="1122"/>
      <c r="V298" s="1122"/>
      <c r="W298" s="1122"/>
      <c r="X298" s="1122"/>
      <c r="Y298" s="1122"/>
      <c r="Z298" s="1122"/>
    </row>
    <row r="299" spans="1:26">
      <c r="A299" s="1122"/>
      <c r="B299" s="2090"/>
      <c r="C299" s="2090"/>
      <c r="D299" s="1122"/>
      <c r="E299" s="1122"/>
      <c r="F299" s="1122"/>
      <c r="G299" s="1122"/>
      <c r="H299" s="1122"/>
      <c r="I299" s="1122"/>
      <c r="J299" s="1122"/>
      <c r="K299" s="1122"/>
      <c r="L299" s="1122"/>
      <c r="M299" s="1122"/>
      <c r="N299" s="1122"/>
      <c r="O299" s="1122"/>
      <c r="P299" s="1122"/>
      <c r="Q299" s="1122"/>
      <c r="R299" s="1122"/>
      <c r="S299" s="1122"/>
      <c r="T299" s="1122"/>
      <c r="U299" s="1122"/>
      <c r="V299" s="1122"/>
      <c r="W299" s="1122"/>
      <c r="X299" s="1122"/>
      <c r="Y299" s="1122"/>
      <c r="Z299" s="1122"/>
    </row>
    <row r="300" spans="1:26">
      <c r="A300" s="1122"/>
      <c r="B300" s="2090"/>
      <c r="C300" s="2090"/>
      <c r="D300" s="1122"/>
      <c r="E300" s="1122"/>
      <c r="F300" s="1122"/>
      <c r="G300" s="1122"/>
      <c r="H300" s="1122"/>
      <c r="I300" s="1122"/>
      <c r="J300" s="1122"/>
      <c r="K300" s="1122"/>
      <c r="L300" s="1122"/>
      <c r="M300" s="1122"/>
      <c r="N300" s="1122"/>
      <c r="O300" s="1122"/>
      <c r="P300" s="1122"/>
      <c r="Q300" s="1122"/>
      <c r="R300" s="1122"/>
      <c r="S300" s="1122"/>
      <c r="T300" s="1122"/>
      <c r="U300" s="1122"/>
      <c r="V300" s="1122"/>
      <c r="W300" s="1122"/>
      <c r="X300" s="1122"/>
      <c r="Y300" s="1122"/>
      <c r="Z300" s="1122"/>
    </row>
    <row r="301" spans="1:26">
      <c r="A301" s="1122"/>
      <c r="B301" s="2090"/>
      <c r="C301" s="2090"/>
      <c r="D301" s="1122"/>
      <c r="E301" s="1122"/>
      <c r="F301" s="1122"/>
      <c r="G301" s="1122"/>
      <c r="H301" s="1122"/>
      <c r="I301" s="1122"/>
      <c r="J301" s="1122"/>
      <c r="K301" s="1122"/>
      <c r="L301" s="1122"/>
      <c r="M301" s="1122"/>
      <c r="N301" s="1122"/>
      <c r="O301" s="1122"/>
      <c r="P301" s="1122"/>
      <c r="Q301" s="1122"/>
      <c r="R301" s="1122"/>
      <c r="S301" s="1122"/>
      <c r="T301" s="1122"/>
      <c r="U301" s="1122"/>
      <c r="V301" s="1122"/>
      <c r="W301" s="1122"/>
      <c r="X301" s="1122"/>
      <c r="Y301" s="1122"/>
      <c r="Z301" s="1122"/>
    </row>
    <row r="302" spans="1:26">
      <c r="A302" s="1122"/>
      <c r="B302" s="2090"/>
      <c r="C302" s="2090"/>
      <c r="D302" s="1122"/>
      <c r="E302" s="1122"/>
      <c r="F302" s="1122"/>
      <c r="G302" s="1122"/>
      <c r="H302" s="1122"/>
      <c r="I302" s="1122"/>
      <c r="J302" s="1122"/>
      <c r="K302" s="1122"/>
      <c r="L302" s="1122"/>
      <c r="M302" s="1122"/>
      <c r="N302" s="1122"/>
      <c r="O302" s="1122"/>
      <c r="P302" s="1122"/>
      <c r="Q302" s="1122"/>
      <c r="R302" s="1122"/>
      <c r="S302" s="1122"/>
      <c r="T302" s="1122"/>
      <c r="U302" s="1122"/>
      <c r="V302" s="1122"/>
      <c r="W302" s="1122"/>
      <c r="X302" s="1122"/>
      <c r="Y302" s="1122"/>
      <c r="Z302" s="1122"/>
    </row>
    <row r="303" spans="1:26">
      <c r="A303" s="1122"/>
      <c r="B303" s="2090"/>
      <c r="C303" s="2090"/>
      <c r="D303" s="1122"/>
      <c r="E303" s="1122"/>
      <c r="F303" s="1122"/>
      <c r="G303" s="1122"/>
      <c r="H303" s="1122"/>
      <c r="I303" s="1122"/>
      <c r="J303" s="1122"/>
      <c r="K303" s="1122"/>
      <c r="L303" s="1122"/>
      <c r="M303" s="1122"/>
      <c r="N303" s="1122"/>
      <c r="O303" s="1122"/>
      <c r="P303" s="1122"/>
      <c r="Q303" s="1122"/>
      <c r="R303" s="1122"/>
      <c r="S303" s="1122"/>
      <c r="T303" s="1122"/>
      <c r="U303" s="1122"/>
      <c r="V303" s="1122"/>
      <c r="W303" s="1122"/>
      <c r="X303" s="1122"/>
      <c r="Y303" s="1122"/>
      <c r="Z303" s="1122"/>
    </row>
    <row r="304" spans="1:26">
      <c r="A304" s="1122"/>
      <c r="B304" s="2090"/>
      <c r="C304" s="2090"/>
      <c r="D304" s="1122"/>
      <c r="E304" s="1122"/>
      <c r="F304" s="1122"/>
      <c r="G304" s="1122"/>
      <c r="H304" s="1122"/>
      <c r="I304" s="1122"/>
      <c r="J304" s="1122"/>
      <c r="K304" s="1122"/>
      <c r="L304" s="1122"/>
      <c r="M304" s="1122"/>
      <c r="N304" s="1122"/>
      <c r="O304" s="1122"/>
      <c r="P304" s="1122"/>
      <c r="Q304" s="1122"/>
      <c r="R304" s="1122"/>
      <c r="S304" s="1122"/>
      <c r="T304" s="1122"/>
      <c r="U304" s="1122"/>
      <c r="V304" s="1122"/>
      <c r="W304" s="1122"/>
      <c r="X304" s="1122"/>
      <c r="Y304" s="1122"/>
      <c r="Z304" s="1122"/>
    </row>
    <row r="305" spans="1:26">
      <c r="A305" s="1122"/>
      <c r="B305" s="2090"/>
      <c r="C305" s="2090"/>
      <c r="D305" s="1122"/>
      <c r="E305" s="1122"/>
      <c r="F305" s="1122"/>
      <c r="G305" s="1122"/>
      <c r="H305" s="1122"/>
      <c r="I305" s="1122"/>
      <c r="J305" s="1122"/>
      <c r="K305" s="1122"/>
      <c r="L305" s="1122"/>
      <c r="M305" s="1122"/>
      <c r="N305" s="1122"/>
      <c r="O305" s="1122"/>
      <c r="P305" s="1122"/>
      <c r="Q305" s="1122"/>
      <c r="R305" s="1122"/>
      <c r="S305" s="1122"/>
      <c r="T305" s="1122"/>
      <c r="U305" s="1122"/>
      <c r="V305" s="1122"/>
      <c r="W305" s="1122"/>
      <c r="X305" s="1122"/>
      <c r="Y305" s="1122"/>
      <c r="Z305" s="1122"/>
    </row>
    <row r="306" spans="1:26">
      <c r="A306" s="1122"/>
      <c r="B306" s="2090"/>
      <c r="C306" s="2090"/>
      <c r="D306" s="1122"/>
      <c r="E306" s="1122"/>
      <c r="F306" s="1122"/>
      <c r="G306" s="1122"/>
      <c r="H306" s="1122"/>
      <c r="I306" s="1122"/>
      <c r="J306" s="1122"/>
      <c r="K306" s="1122"/>
      <c r="L306" s="1122"/>
      <c r="M306" s="1122"/>
      <c r="N306" s="1122"/>
      <c r="O306" s="1122"/>
      <c r="P306" s="1122"/>
      <c r="Q306" s="1122"/>
      <c r="R306" s="1122"/>
      <c r="S306" s="1122"/>
      <c r="T306" s="1122"/>
      <c r="U306" s="1122"/>
      <c r="V306" s="1122"/>
      <c r="W306" s="1122"/>
      <c r="X306" s="1122"/>
      <c r="Y306" s="1122"/>
      <c r="Z306" s="1122"/>
    </row>
    <row r="307" spans="1:26">
      <c r="A307" s="1122"/>
      <c r="B307" s="2090"/>
      <c r="C307" s="2090"/>
      <c r="D307" s="1122"/>
      <c r="E307" s="1122"/>
      <c r="F307" s="1122"/>
      <c r="G307" s="1122"/>
      <c r="H307" s="1122"/>
      <c r="I307" s="1122"/>
      <c r="J307" s="1122"/>
      <c r="K307" s="1122"/>
      <c r="L307" s="1122"/>
      <c r="M307" s="1122"/>
      <c r="N307" s="1122"/>
      <c r="O307" s="1122"/>
      <c r="P307" s="1122"/>
      <c r="Q307" s="1122"/>
      <c r="R307" s="1122"/>
      <c r="S307" s="1122"/>
      <c r="T307" s="1122"/>
      <c r="U307" s="1122"/>
      <c r="V307" s="1122"/>
      <c r="W307" s="1122"/>
      <c r="X307" s="1122"/>
      <c r="Y307" s="1122"/>
      <c r="Z307" s="1122"/>
    </row>
    <row r="308" spans="1:26">
      <c r="A308" s="1122"/>
      <c r="B308" s="2090"/>
      <c r="C308" s="2090"/>
      <c r="D308" s="1122"/>
      <c r="E308" s="1122"/>
      <c r="F308" s="1122"/>
      <c r="G308" s="1122"/>
      <c r="H308" s="1122"/>
      <c r="I308" s="1122"/>
      <c r="J308" s="1122"/>
      <c r="K308" s="1122"/>
      <c r="L308" s="1122"/>
      <c r="M308" s="1122"/>
      <c r="N308" s="1122"/>
      <c r="O308" s="1122"/>
      <c r="P308" s="1122"/>
      <c r="Q308" s="1122"/>
      <c r="R308" s="1122"/>
      <c r="S308" s="1122"/>
      <c r="T308" s="1122"/>
      <c r="U308" s="1122"/>
      <c r="V308" s="1122"/>
      <c r="W308" s="1122"/>
      <c r="X308" s="1122"/>
      <c r="Y308" s="1122"/>
      <c r="Z308" s="1122"/>
    </row>
    <row r="309" spans="1:26">
      <c r="A309" s="1122"/>
      <c r="B309" s="2090"/>
      <c r="C309" s="2090"/>
      <c r="D309" s="1122"/>
      <c r="E309" s="1122"/>
      <c r="F309" s="1122"/>
      <c r="G309" s="1122"/>
      <c r="H309" s="1122"/>
      <c r="I309" s="1122"/>
      <c r="J309" s="1122"/>
      <c r="K309" s="1122"/>
      <c r="L309" s="1122"/>
      <c r="M309" s="1122"/>
      <c r="N309" s="1122"/>
      <c r="O309" s="1122"/>
      <c r="P309" s="1122"/>
      <c r="Q309" s="1122"/>
      <c r="R309" s="1122"/>
      <c r="S309" s="1122"/>
      <c r="T309" s="1122"/>
      <c r="U309" s="1122"/>
      <c r="V309" s="1122"/>
      <c r="W309" s="1122"/>
      <c r="X309" s="1122"/>
      <c r="Y309" s="1122"/>
      <c r="Z309" s="1122"/>
    </row>
    <row r="310" spans="1:26">
      <c r="A310" s="1122"/>
      <c r="B310" s="2090"/>
      <c r="C310" s="2090"/>
      <c r="D310" s="1122"/>
      <c r="E310" s="1122"/>
      <c r="F310" s="1122"/>
      <c r="G310" s="1122"/>
      <c r="H310" s="1122"/>
      <c r="I310" s="1122"/>
      <c r="J310" s="1122"/>
      <c r="K310" s="1122"/>
      <c r="L310" s="1122"/>
      <c r="M310" s="1122"/>
      <c r="N310" s="1122"/>
      <c r="O310" s="1122"/>
      <c r="P310" s="1122"/>
      <c r="Q310" s="1122"/>
      <c r="R310" s="1122"/>
      <c r="S310" s="1122"/>
      <c r="T310" s="1122"/>
      <c r="U310" s="1122"/>
      <c r="V310" s="1122"/>
      <c r="W310" s="1122"/>
      <c r="X310" s="1122"/>
      <c r="Y310" s="1122"/>
      <c r="Z310" s="1122"/>
    </row>
    <row r="311" spans="1:26">
      <c r="A311" s="1122"/>
      <c r="B311" s="2090"/>
      <c r="C311" s="2090"/>
      <c r="D311" s="1122"/>
      <c r="E311" s="1122"/>
      <c r="F311" s="1122"/>
      <c r="G311" s="1122"/>
      <c r="H311" s="1122"/>
      <c r="I311" s="1122"/>
      <c r="J311" s="1122"/>
      <c r="K311" s="1122"/>
      <c r="L311" s="1122"/>
      <c r="M311" s="1122"/>
      <c r="N311" s="1122"/>
      <c r="O311" s="1122"/>
      <c r="P311" s="1122"/>
      <c r="Q311" s="1122"/>
      <c r="R311" s="1122"/>
      <c r="S311" s="1122"/>
      <c r="T311" s="1122"/>
      <c r="U311" s="1122"/>
      <c r="V311" s="1122"/>
      <c r="W311" s="1122"/>
      <c r="X311" s="1122"/>
      <c r="Y311" s="1122"/>
      <c r="Z311" s="1122"/>
    </row>
    <row r="312" spans="1:26">
      <c r="A312" s="1122"/>
      <c r="B312" s="2090"/>
      <c r="C312" s="2090"/>
      <c r="D312" s="1122"/>
      <c r="E312" s="1122"/>
      <c r="F312" s="1122"/>
      <c r="G312" s="1122"/>
      <c r="H312" s="1122"/>
      <c r="I312" s="1122"/>
      <c r="J312" s="1122"/>
      <c r="K312" s="1122"/>
      <c r="L312" s="1122"/>
      <c r="M312" s="1122"/>
      <c r="N312" s="1122"/>
      <c r="O312" s="1122"/>
      <c r="P312" s="1122"/>
      <c r="Q312" s="1122"/>
      <c r="R312" s="1122"/>
      <c r="S312" s="1122"/>
      <c r="T312" s="1122"/>
      <c r="U312" s="1122"/>
      <c r="V312" s="1122"/>
      <c r="W312" s="1122"/>
      <c r="X312" s="1122"/>
      <c r="Y312" s="1122"/>
      <c r="Z312" s="1122"/>
    </row>
    <row r="313" spans="1:26">
      <c r="A313" s="1122"/>
      <c r="B313" s="2090"/>
      <c r="C313" s="2090"/>
      <c r="D313" s="1122"/>
      <c r="E313" s="1122"/>
      <c r="F313" s="1122"/>
      <c r="G313" s="1122"/>
      <c r="H313" s="1122"/>
      <c r="I313" s="1122"/>
      <c r="J313" s="1122"/>
      <c r="K313" s="1122"/>
      <c r="L313" s="1122"/>
      <c r="M313" s="1122"/>
      <c r="N313" s="1122"/>
      <c r="O313" s="1122"/>
      <c r="P313" s="1122"/>
      <c r="Q313" s="1122"/>
      <c r="R313" s="1122"/>
      <c r="S313" s="1122"/>
      <c r="T313" s="1122"/>
      <c r="U313" s="1122"/>
      <c r="V313" s="1122"/>
      <c r="W313" s="1122"/>
      <c r="X313" s="1122"/>
      <c r="Y313" s="1122"/>
      <c r="Z313" s="1122"/>
    </row>
    <row r="314" spans="1:26">
      <c r="A314" s="1122"/>
      <c r="B314" s="2090"/>
      <c r="C314" s="2090"/>
      <c r="D314" s="1122"/>
      <c r="E314" s="1122"/>
      <c r="F314" s="1122"/>
      <c r="G314" s="1122"/>
      <c r="H314" s="1122"/>
      <c r="I314" s="1122"/>
      <c r="J314" s="1122"/>
      <c r="K314" s="1122"/>
      <c r="L314" s="1122"/>
      <c r="M314" s="1122"/>
      <c r="N314" s="1122"/>
      <c r="O314" s="1122"/>
      <c r="P314" s="1122"/>
      <c r="Q314" s="1122"/>
      <c r="R314" s="1122"/>
      <c r="S314" s="1122"/>
      <c r="T314" s="1122"/>
      <c r="U314" s="1122"/>
      <c r="V314" s="1122"/>
      <c r="W314" s="1122"/>
      <c r="X314" s="1122"/>
      <c r="Y314" s="1122"/>
      <c r="Z314" s="1122"/>
    </row>
    <row r="315" spans="1:26">
      <c r="A315" s="1122"/>
      <c r="B315" s="2090"/>
      <c r="C315" s="2090"/>
      <c r="D315" s="1122"/>
      <c r="E315" s="1122"/>
      <c r="F315" s="1122"/>
      <c r="G315" s="1122"/>
      <c r="H315" s="1122"/>
      <c r="I315" s="1122"/>
      <c r="J315" s="1122"/>
      <c r="K315" s="1122"/>
      <c r="L315" s="1122"/>
      <c r="M315" s="1122"/>
      <c r="N315" s="1122"/>
      <c r="O315" s="1122"/>
      <c r="P315" s="1122"/>
      <c r="Q315" s="1122"/>
      <c r="R315" s="1122"/>
      <c r="S315" s="1122"/>
      <c r="T315" s="1122"/>
      <c r="U315" s="1122"/>
      <c r="V315" s="1122"/>
      <c r="W315" s="1122"/>
      <c r="X315" s="1122"/>
      <c r="Y315" s="1122"/>
      <c r="Z315" s="1122"/>
    </row>
    <row r="316" spans="1:26">
      <c r="A316" s="1122"/>
      <c r="B316" s="2090"/>
      <c r="C316" s="2090"/>
      <c r="D316" s="1122"/>
      <c r="E316" s="1122"/>
      <c r="F316" s="1122"/>
      <c r="G316" s="1122"/>
      <c r="H316" s="1122"/>
      <c r="I316" s="1122"/>
      <c r="J316" s="1122"/>
      <c r="K316" s="1122"/>
      <c r="L316" s="1122"/>
      <c r="M316" s="1122"/>
      <c r="N316" s="1122"/>
      <c r="O316" s="1122"/>
      <c r="P316" s="1122"/>
      <c r="Q316" s="1122"/>
      <c r="R316" s="1122"/>
      <c r="S316" s="1122"/>
      <c r="T316" s="1122"/>
      <c r="U316" s="1122"/>
      <c r="V316" s="1122"/>
      <c r="W316" s="1122"/>
      <c r="X316" s="1122"/>
      <c r="Y316" s="1122"/>
      <c r="Z316" s="1122"/>
    </row>
    <row r="317" spans="1:26">
      <c r="A317" s="1122"/>
      <c r="B317" s="2090"/>
      <c r="C317" s="2090"/>
      <c r="D317" s="1122"/>
      <c r="E317" s="1122"/>
      <c r="F317" s="1122"/>
      <c r="G317" s="1122"/>
      <c r="H317" s="1122"/>
      <c r="I317" s="1122"/>
      <c r="J317" s="1122"/>
      <c r="K317" s="1122"/>
      <c r="L317" s="1122"/>
      <c r="M317" s="1122"/>
      <c r="N317" s="1122"/>
      <c r="O317" s="1122"/>
      <c r="P317" s="1122"/>
      <c r="Q317" s="1122"/>
      <c r="R317" s="1122"/>
      <c r="S317" s="1122"/>
      <c r="T317" s="1122"/>
      <c r="U317" s="1122"/>
      <c r="V317" s="1122"/>
      <c r="W317" s="1122"/>
      <c r="X317" s="1122"/>
      <c r="Y317" s="1122"/>
      <c r="Z317" s="1122"/>
    </row>
    <row r="318" spans="1:26">
      <c r="A318" s="1122"/>
      <c r="B318" s="2090"/>
      <c r="C318" s="2090"/>
      <c r="D318" s="1122"/>
      <c r="E318" s="1122"/>
      <c r="F318" s="1122"/>
      <c r="G318" s="1122"/>
      <c r="H318" s="1122"/>
      <c r="I318" s="1122"/>
      <c r="J318" s="1122"/>
      <c r="K318" s="1122"/>
      <c r="L318" s="1122"/>
      <c r="M318" s="1122"/>
      <c r="N318" s="1122"/>
      <c r="O318" s="1122"/>
      <c r="P318" s="1122"/>
      <c r="Q318" s="1122"/>
      <c r="R318" s="1122"/>
      <c r="S318" s="1122"/>
      <c r="T318" s="1122"/>
      <c r="U318" s="1122"/>
      <c r="V318" s="1122"/>
      <c r="W318" s="1122"/>
      <c r="X318" s="1122"/>
      <c r="Y318" s="1122"/>
      <c r="Z318" s="1122"/>
    </row>
    <row r="319" spans="1:26">
      <c r="A319" s="1122"/>
      <c r="B319" s="2090"/>
      <c r="C319" s="2090"/>
      <c r="D319" s="1122"/>
      <c r="E319" s="1122"/>
      <c r="F319" s="1122"/>
      <c r="G319" s="1122"/>
      <c r="H319" s="1122"/>
      <c r="I319" s="1122"/>
      <c r="J319" s="1122"/>
      <c r="K319" s="1122"/>
      <c r="L319" s="1122"/>
      <c r="M319" s="1122"/>
      <c r="N319" s="1122"/>
      <c r="O319" s="1122"/>
      <c r="P319" s="1122"/>
      <c r="Q319" s="1122"/>
      <c r="R319" s="1122"/>
      <c r="S319" s="1122"/>
      <c r="T319" s="1122"/>
      <c r="U319" s="1122"/>
      <c r="V319" s="1122"/>
      <c r="W319" s="1122"/>
      <c r="X319" s="1122"/>
      <c r="Y319" s="1122"/>
      <c r="Z319" s="1122"/>
    </row>
    <row r="320" spans="1:26">
      <c r="A320" s="1122"/>
      <c r="B320" s="2090"/>
      <c r="C320" s="2090"/>
      <c r="D320" s="1122"/>
      <c r="E320" s="1122"/>
      <c r="F320" s="1122"/>
      <c r="G320" s="1122"/>
      <c r="H320" s="1122"/>
      <c r="I320" s="1122"/>
      <c r="J320" s="1122"/>
      <c r="K320" s="1122"/>
      <c r="L320" s="1122"/>
      <c r="M320" s="1122"/>
      <c r="N320" s="1122"/>
      <c r="O320" s="1122"/>
      <c r="P320" s="1122"/>
      <c r="Q320" s="1122"/>
      <c r="R320" s="1122"/>
      <c r="S320" s="1122"/>
      <c r="T320" s="1122"/>
      <c r="U320" s="1122"/>
      <c r="V320" s="1122"/>
      <c r="W320" s="1122"/>
      <c r="X320" s="1122"/>
      <c r="Y320" s="1122"/>
      <c r="Z320" s="1122"/>
    </row>
    <row r="321" spans="1:26">
      <c r="A321" s="1122"/>
      <c r="B321" s="2090"/>
      <c r="C321" s="2090"/>
      <c r="D321" s="1122"/>
      <c r="E321" s="1122"/>
      <c r="F321" s="1122"/>
      <c r="G321" s="1122"/>
      <c r="H321" s="1122"/>
      <c r="I321" s="1122"/>
      <c r="J321" s="1122"/>
      <c r="K321" s="1122"/>
      <c r="L321" s="1122"/>
      <c r="M321" s="1122"/>
      <c r="N321" s="1122"/>
      <c r="O321" s="1122"/>
      <c r="P321" s="1122"/>
      <c r="Q321" s="1122"/>
      <c r="R321" s="1122"/>
      <c r="S321" s="1122"/>
      <c r="T321" s="1122"/>
      <c r="U321" s="1122"/>
      <c r="V321" s="1122"/>
      <c r="W321" s="1122"/>
      <c r="X321" s="1122"/>
      <c r="Y321" s="1122"/>
      <c r="Z321" s="1122"/>
    </row>
    <row r="322" spans="1:26">
      <c r="A322" s="1122"/>
      <c r="B322" s="2090"/>
      <c r="C322" s="2090"/>
      <c r="D322" s="1122"/>
      <c r="E322" s="1122"/>
      <c r="F322" s="1122"/>
      <c r="G322" s="1122"/>
      <c r="H322" s="1122"/>
      <c r="I322" s="1122"/>
      <c r="J322" s="1122"/>
      <c r="K322" s="1122"/>
      <c r="L322" s="1122"/>
      <c r="M322" s="1122"/>
      <c r="N322" s="1122"/>
      <c r="O322" s="1122"/>
      <c r="P322" s="1122"/>
      <c r="Q322" s="1122"/>
      <c r="R322" s="1122"/>
      <c r="S322" s="1122"/>
      <c r="T322" s="1122"/>
      <c r="U322" s="1122"/>
      <c r="V322" s="1122"/>
      <c r="W322" s="1122"/>
      <c r="X322" s="1122"/>
      <c r="Y322" s="1122"/>
      <c r="Z322" s="1122"/>
    </row>
    <row r="323" spans="1:26">
      <c r="A323" s="1122"/>
      <c r="B323" s="2090"/>
      <c r="C323" s="2090"/>
      <c r="D323" s="1122"/>
      <c r="E323" s="1122"/>
      <c r="F323" s="1122"/>
      <c r="G323" s="1122"/>
      <c r="H323" s="1122"/>
      <c r="I323" s="1122"/>
      <c r="J323" s="1122"/>
      <c r="K323" s="1122"/>
      <c r="L323" s="1122"/>
      <c r="M323" s="1122"/>
      <c r="N323" s="1122"/>
      <c r="O323" s="1122"/>
      <c r="P323" s="1122"/>
      <c r="Q323" s="1122"/>
      <c r="R323" s="1122"/>
      <c r="S323" s="1122"/>
      <c r="T323" s="1122"/>
      <c r="U323" s="1122"/>
      <c r="V323" s="1122"/>
      <c r="W323" s="1122"/>
      <c r="X323" s="1122"/>
      <c r="Y323" s="1122"/>
      <c r="Z323" s="1122"/>
    </row>
    <row r="324" spans="1:26">
      <c r="A324" s="1122"/>
      <c r="B324" s="2090"/>
      <c r="C324" s="2090"/>
      <c r="D324" s="1122"/>
      <c r="E324" s="1122"/>
      <c r="F324" s="1122"/>
      <c r="G324" s="1122"/>
      <c r="H324" s="1122"/>
      <c r="I324" s="1122"/>
      <c r="J324" s="1122"/>
      <c r="K324" s="1122"/>
      <c r="L324" s="1122"/>
      <c r="M324" s="1122"/>
      <c r="N324" s="1122"/>
      <c r="O324" s="1122"/>
      <c r="P324" s="1122"/>
      <c r="Q324" s="1122"/>
      <c r="R324" s="1122"/>
      <c r="S324" s="1122"/>
      <c r="T324" s="1122"/>
      <c r="U324" s="1122"/>
      <c r="V324" s="1122"/>
      <c r="W324" s="1122"/>
      <c r="X324" s="1122"/>
      <c r="Y324" s="1122"/>
      <c r="Z324" s="1122"/>
    </row>
    <row r="325" spans="1:26">
      <c r="A325" s="1122"/>
      <c r="B325" s="2090"/>
      <c r="C325" s="2090"/>
      <c r="D325" s="1122"/>
      <c r="E325" s="1122"/>
      <c r="F325" s="1122"/>
      <c r="G325" s="1122"/>
      <c r="H325" s="1122"/>
      <c r="I325" s="1122"/>
      <c r="J325" s="1122"/>
      <c r="K325" s="1122"/>
      <c r="L325" s="1122"/>
      <c r="M325" s="1122"/>
      <c r="N325" s="1122"/>
      <c r="O325" s="1122"/>
      <c r="P325" s="1122"/>
      <c r="Q325" s="1122"/>
      <c r="R325" s="1122"/>
      <c r="S325" s="1122"/>
      <c r="T325" s="1122"/>
      <c r="U325" s="1122"/>
      <c r="V325" s="1122"/>
      <c r="W325" s="1122"/>
      <c r="X325" s="1122"/>
      <c r="Y325" s="1122"/>
      <c r="Z325" s="1122"/>
    </row>
    <row r="326" spans="1:26">
      <c r="A326" s="1122"/>
      <c r="B326" s="2090"/>
      <c r="C326" s="2090"/>
      <c r="D326" s="1122"/>
      <c r="E326" s="1122"/>
      <c r="F326" s="1122"/>
      <c r="G326" s="1122"/>
      <c r="H326" s="1122"/>
      <c r="I326" s="1122"/>
      <c r="J326" s="1122"/>
      <c r="K326" s="1122"/>
      <c r="L326" s="1122"/>
      <c r="M326" s="1122"/>
      <c r="N326" s="1122"/>
      <c r="O326" s="1122"/>
      <c r="P326" s="1122"/>
      <c r="Q326" s="1122"/>
      <c r="R326" s="1122"/>
      <c r="S326" s="1122"/>
      <c r="T326" s="1122"/>
      <c r="U326" s="1122"/>
      <c r="V326" s="1122"/>
      <c r="W326" s="1122"/>
      <c r="X326" s="1122"/>
      <c r="Y326" s="1122"/>
      <c r="Z326" s="1122"/>
    </row>
    <row r="327" spans="1:26">
      <c r="A327" s="1122"/>
      <c r="B327" s="2090"/>
      <c r="C327" s="2090"/>
      <c r="D327" s="1122"/>
      <c r="E327" s="1122"/>
      <c r="F327" s="1122"/>
      <c r="G327" s="1122"/>
      <c r="H327" s="1122"/>
      <c r="I327" s="1122"/>
      <c r="J327" s="1122"/>
      <c r="K327" s="1122"/>
      <c r="L327" s="1122"/>
      <c r="M327" s="1122"/>
      <c r="N327" s="1122"/>
      <c r="O327" s="1122"/>
      <c r="P327" s="1122"/>
      <c r="Q327" s="1122"/>
      <c r="R327" s="1122"/>
      <c r="S327" s="1122"/>
      <c r="T327" s="1122"/>
      <c r="U327" s="1122"/>
      <c r="V327" s="1122"/>
      <c r="W327" s="1122"/>
      <c r="X327" s="1122"/>
      <c r="Y327" s="1122"/>
      <c r="Z327" s="1122"/>
    </row>
    <row r="328" spans="1:26">
      <c r="A328" s="1122"/>
      <c r="B328" s="2090"/>
      <c r="C328" s="2090"/>
      <c r="D328" s="1122"/>
      <c r="E328" s="1122"/>
      <c r="F328" s="1122"/>
      <c r="G328" s="1122"/>
      <c r="H328" s="1122"/>
      <c r="I328" s="1122"/>
      <c r="J328" s="1122"/>
      <c r="K328" s="1122"/>
      <c r="L328" s="1122"/>
      <c r="M328" s="1122"/>
      <c r="N328" s="1122"/>
      <c r="O328" s="1122"/>
      <c r="P328" s="1122"/>
      <c r="Q328" s="1122"/>
      <c r="R328" s="1122"/>
      <c r="S328" s="1122"/>
      <c r="T328" s="1122"/>
      <c r="U328" s="1122"/>
      <c r="V328" s="1122"/>
      <c r="W328" s="1122"/>
      <c r="X328" s="1122"/>
      <c r="Y328" s="1122"/>
      <c r="Z328" s="1122"/>
    </row>
    <row r="329" spans="1:26">
      <c r="A329" s="1122"/>
      <c r="B329" s="2090"/>
      <c r="C329" s="2090"/>
      <c r="D329" s="1122"/>
      <c r="E329" s="1122"/>
      <c r="F329" s="1122"/>
      <c r="G329" s="1122"/>
      <c r="H329" s="1122"/>
      <c r="I329" s="1122"/>
      <c r="J329" s="1122"/>
      <c r="K329" s="1122"/>
      <c r="L329" s="1122"/>
      <c r="M329" s="1122"/>
      <c r="N329" s="1122"/>
      <c r="O329" s="1122"/>
      <c r="P329" s="1122"/>
      <c r="Q329" s="1122"/>
      <c r="R329" s="1122"/>
      <c r="S329" s="1122"/>
      <c r="T329" s="1122"/>
      <c r="U329" s="1122"/>
      <c r="V329" s="1122"/>
      <c r="W329" s="1122"/>
      <c r="X329" s="1122"/>
      <c r="Y329" s="1122"/>
      <c r="Z329" s="1122"/>
    </row>
    <row r="330" spans="1:26">
      <c r="A330" s="1122"/>
      <c r="B330" s="2090"/>
      <c r="C330" s="2090"/>
      <c r="D330" s="1122"/>
      <c r="E330" s="1122"/>
      <c r="F330" s="1122"/>
      <c r="G330" s="1122"/>
      <c r="H330" s="1122"/>
      <c r="I330" s="1122"/>
      <c r="J330" s="1122"/>
      <c r="K330" s="1122"/>
      <c r="L330" s="1122"/>
      <c r="M330" s="1122"/>
      <c r="N330" s="1122"/>
      <c r="O330" s="1122"/>
      <c r="P330" s="1122"/>
      <c r="Q330" s="1122"/>
      <c r="R330" s="1122"/>
      <c r="S330" s="1122"/>
      <c r="T330" s="1122"/>
      <c r="U330" s="1122"/>
      <c r="V330" s="1122"/>
      <c r="W330" s="1122"/>
      <c r="X330" s="1122"/>
      <c r="Y330" s="1122"/>
      <c r="Z330" s="1122"/>
    </row>
    <row r="331" spans="1:26">
      <c r="A331" s="1122"/>
      <c r="B331" s="2090"/>
      <c r="C331" s="2090"/>
      <c r="D331" s="1122"/>
      <c r="E331" s="1122"/>
      <c r="F331" s="1122"/>
      <c r="G331" s="1122"/>
      <c r="H331" s="1122"/>
      <c r="I331" s="1122"/>
      <c r="J331" s="1122"/>
      <c r="K331" s="1122"/>
      <c r="L331" s="1122"/>
      <c r="M331" s="1122"/>
      <c r="N331" s="1122"/>
      <c r="O331" s="1122"/>
      <c r="P331" s="1122"/>
      <c r="Q331" s="1122"/>
      <c r="R331" s="1122"/>
      <c r="S331" s="1122"/>
      <c r="T331" s="1122"/>
      <c r="U331" s="1122"/>
      <c r="V331" s="1122"/>
      <c r="W331" s="1122"/>
      <c r="X331" s="1122"/>
      <c r="Y331" s="1122"/>
      <c r="Z331" s="1122"/>
    </row>
    <row r="332" spans="1:26">
      <c r="A332" s="1122"/>
      <c r="B332" s="2090"/>
      <c r="C332" s="2090"/>
      <c r="D332" s="1122"/>
      <c r="E332" s="1122"/>
      <c r="F332" s="1122"/>
      <c r="G332" s="1122"/>
      <c r="H332" s="1122"/>
      <c r="I332" s="1122"/>
      <c r="J332" s="1122"/>
      <c r="K332" s="1122"/>
      <c r="L332" s="1122"/>
      <c r="M332" s="1122"/>
      <c r="N332" s="1122"/>
      <c r="O332" s="1122"/>
      <c r="P332" s="1122"/>
      <c r="Q332" s="1122"/>
      <c r="R332" s="1122"/>
      <c r="S332" s="1122"/>
      <c r="T332" s="1122"/>
      <c r="U332" s="1122"/>
      <c r="V332" s="1122"/>
      <c r="W332" s="1122"/>
      <c r="X332" s="1122"/>
      <c r="Y332" s="1122"/>
      <c r="Z332" s="1122"/>
    </row>
    <row r="333" spans="1:26">
      <c r="A333" s="1122"/>
      <c r="B333" s="2090"/>
      <c r="C333" s="2090"/>
      <c r="D333" s="1122"/>
      <c r="E333" s="1122"/>
      <c r="F333" s="1122"/>
      <c r="G333" s="1122"/>
      <c r="H333" s="1122"/>
      <c r="I333" s="1122"/>
      <c r="J333" s="1122"/>
      <c r="K333" s="1122"/>
      <c r="L333" s="1122"/>
      <c r="M333" s="1122"/>
      <c r="N333" s="1122"/>
      <c r="O333" s="1122"/>
      <c r="P333" s="1122"/>
      <c r="Q333" s="1122"/>
      <c r="R333" s="1122"/>
      <c r="S333" s="1122"/>
      <c r="T333" s="1122"/>
      <c r="U333" s="1122"/>
      <c r="V333" s="1122"/>
      <c r="W333" s="1122"/>
      <c r="X333" s="1122"/>
      <c r="Y333" s="1122"/>
      <c r="Z333" s="1122"/>
    </row>
    <row r="334" spans="1:26">
      <c r="A334" s="1122"/>
      <c r="B334" s="2090"/>
      <c r="C334" s="2090"/>
      <c r="D334" s="1122"/>
      <c r="E334" s="1122"/>
      <c r="F334" s="1122"/>
      <c r="G334" s="1122"/>
      <c r="H334" s="1122"/>
      <c r="I334" s="1122"/>
      <c r="J334" s="1122"/>
      <c r="K334" s="1122"/>
      <c r="L334" s="1122"/>
      <c r="M334" s="1122"/>
      <c r="N334" s="1122"/>
      <c r="O334" s="1122"/>
      <c r="P334" s="1122"/>
      <c r="Q334" s="1122"/>
      <c r="R334" s="1122"/>
      <c r="S334" s="1122"/>
      <c r="T334" s="1122"/>
      <c r="U334" s="1122"/>
      <c r="V334" s="1122"/>
      <c r="W334" s="1122"/>
      <c r="X334" s="1122"/>
      <c r="Y334" s="1122"/>
      <c r="Z334" s="1122"/>
    </row>
    <row r="335" spans="1:26">
      <c r="A335" s="1122"/>
      <c r="B335" s="2090"/>
      <c r="C335" s="2090"/>
      <c r="D335" s="1122"/>
      <c r="E335" s="1122"/>
      <c r="F335" s="1122"/>
      <c r="G335" s="1122"/>
      <c r="H335" s="1122"/>
      <c r="I335" s="1122"/>
      <c r="J335" s="1122"/>
      <c r="K335" s="1122"/>
      <c r="L335" s="1122"/>
      <c r="M335" s="1122"/>
      <c r="N335" s="1122"/>
      <c r="O335" s="1122"/>
      <c r="P335" s="1122"/>
      <c r="Q335" s="1122"/>
      <c r="R335" s="1122"/>
      <c r="S335" s="1122"/>
      <c r="T335" s="1122"/>
      <c r="U335" s="1122"/>
      <c r="V335" s="1122"/>
      <c r="W335" s="1122"/>
      <c r="X335" s="1122"/>
      <c r="Y335" s="1122"/>
      <c r="Z335" s="1122"/>
    </row>
    <row r="336" spans="1:26">
      <c r="A336" s="1122"/>
      <c r="B336" s="2090"/>
      <c r="C336" s="2090"/>
      <c r="D336" s="1122"/>
      <c r="E336" s="1122"/>
      <c r="F336" s="1122"/>
      <c r="G336" s="1122"/>
      <c r="H336" s="1122"/>
      <c r="I336" s="1122"/>
      <c r="J336" s="1122"/>
      <c r="K336" s="1122"/>
      <c r="L336" s="1122"/>
      <c r="M336" s="1122"/>
      <c r="N336" s="1122"/>
      <c r="O336" s="1122"/>
      <c r="P336" s="1122"/>
      <c r="Q336" s="1122"/>
      <c r="R336" s="1122"/>
      <c r="S336" s="1122"/>
      <c r="T336" s="1122"/>
      <c r="U336" s="1122"/>
      <c r="V336" s="1122"/>
      <c r="W336" s="1122"/>
      <c r="X336" s="1122"/>
      <c r="Y336" s="1122"/>
      <c r="Z336" s="1122"/>
    </row>
    <row r="337" spans="1:26">
      <c r="A337" s="1122"/>
      <c r="B337" s="2090"/>
      <c r="C337" s="2090"/>
      <c r="D337" s="1122"/>
      <c r="E337" s="1122"/>
      <c r="F337" s="1122"/>
      <c r="G337" s="1122"/>
      <c r="H337" s="1122"/>
      <c r="I337" s="1122"/>
      <c r="J337" s="1122"/>
      <c r="K337" s="1122"/>
      <c r="L337" s="1122"/>
      <c r="M337" s="1122"/>
      <c r="N337" s="1122"/>
      <c r="O337" s="1122"/>
      <c r="P337" s="1122"/>
      <c r="Q337" s="1122"/>
      <c r="R337" s="1122"/>
      <c r="S337" s="1122"/>
      <c r="T337" s="1122"/>
      <c r="U337" s="1122"/>
      <c r="V337" s="1122"/>
      <c r="W337" s="1122"/>
      <c r="X337" s="1122"/>
      <c r="Y337" s="1122"/>
      <c r="Z337" s="1122"/>
    </row>
    <row r="338" spans="1:26">
      <c r="A338" s="1122"/>
      <c r="B338" s="2090"/>
      <c r="C338" s="2090"/>
      <c r="D338" s="1122"/>
      <c r="E338" s="1122"/>
      <c r="F338" s="1122"/>
      <c r="G338" s="1122"/>
      <c r="H338" s="1122"/>
      <c r="I338" s="1122"/>
      <c r="J338" s="1122"/>
      <c r="K338" s="1122"/>
      <c r="L338" s="1122"/>
      <c r="M338" s="1122"/>
      <c r="N338" s="1122"/>
      <c r="O338" s="1122"/>
      <c r="P338" s="1122"/>
      <c r="Q338" s="1122"/>
      <c r="R338" s="1122"/>
      <c r="S338" s="1122"/>
      <c r="T338" s="1122"/>
      <c r="U338" s="1122"/>
      <c r="V338" s="1122"/>
      <c r="W338" s="1122"/>
      <c r="X338" s="1122"/>
      <c r="Y338" s="1122"/>
      <c r="Z338" s="1122"/>
    </row>
    <row r="339" spans="1:26">
      <c r="A339" s="1122"/>
      <c r="B339" s="2090"/>
      <c r="C339" s="2090"/>
      <c r="D339" s="1122"/>
      <c r="E339" s="1122"/>
      <c r="F339" s="1122"/>
      <c r="G339" s="1122"/>
      <c r="H339" s="1122"/>
      <c r="I339" s="1122"/>
      <c r="J339" s="1122"/>
      <c r="K339" s="1122"/>
      <c r="L339" s="1122"/>
      <c r="M339" s="1122"/>
      <c r="N339" s="1122"/>
      <c r="O339" s="1122"/>
      <c r="P339" s="1122"/>
      <c r="Q339" s="1122"/>
      <c r="R339" s="1122"/>
      <c r="S339" s="1122"/>
      <c r="T339" s="1122"/>
      <c r="U339" s="1122"/>
      <c r="V339" s="1122"/>
      <c r="W339" s="1122"/>
      <c r="X339" s="1122"/>
      <c r="Y339" s="1122"/>
      <c r="Z339" s="1122"/>
    </row>
    <row r="340" spans="1:26">
      <c r="A340" s="1122"/>
      <c r="B340" s="2090"/>
      <c r="C340" s="2090"/>
      <c r="D340" s="1122"/>
      <c r="E340" s="1122"/>
      <c r="F340" s="1122"/>
      <c r="G340" s="1122"/>
      <c r="H340" s="1122"/>
      <c r="I340" s="1122"/>
      <c r="J340" s="1122"/>
      <c r="K340" s="1122"/>
      <c r="L340" s="1122"/>
      <c r="M340" s="1122"/>
      <c r="N340" s="1122"/>
      <c r="O340" s="1122"/>
      <c r="P340" s="1122"/>
      <c r="Q340" s="1122"/>
      <c r="R340" s="1122"/>
      <c r="S340" s="1122"/>
      <c r="T340" s="1122"/>
      <c r="U340" s="1122"/>
      <c r="V340" s="1122"/>
      <c r="W340" s="1122"/>
      <c r="X340" s="1122"/>
      <c r="Y340" s="1122"/>
      <c r="Z340" s="1122"/>
    </row>
    <row r="341" spans="1:26">
      <c r="A341" s="1122"/>
      <c r="B341" s="2090"/>
      <c r="C341" s="2090"/>
      <c r="D341" s="1122"/>
      <c r="E341" s="1122"/>
      <c r="F341" s="1122"/>
      <c r="G341" s="1122"/>
      <c r="H341" s="1122"/>
      <c r="I341" s="1122"/>
      <c r="J341" s="1122"/>
      <c r="K341" s="1122"/>
      <c r="L341" s="1122"/>
      <c r="M341" s="1122"/>
      <c r="N341" s="1122"/>
      <c r="O341" s="1122"/>
      <c r="P341" s="1122"/>
      <c r="Q341" s="1122"/>
      <c r="R341" s="1122"/>
      <c r="S341" s="1122"/>
      <c r="T341" s="1122"/>
      <c r="U341" s="1122"/>
      <c r="V341" s="1122"/>
      <c r="W341" s="1122"/>
      <c r="X341" s="1122"/>
      <c r="Y341" s="1122"/>
      <c r="Z341" s="1122"/>
    </row>
    <row r="342" spans="1:26">
      <c r="A342" s="1122"/>
      <c r="B342" s="2090"/>
      <c r="C342" s="2090"/>
      <c r="D342" s="1122"/>
      <c r="E342" s="1122"/>
      <c r="F342" s="1122"/>
      <c r="G342" s="1122"/>
      <c r="H342" s="1122"/>
      <c r="I342" s="1122"/>
      <c r="J342" s="1122"/>
      <c r="K342" s="1122"/>
      <c r="L342" s="1122"/>
      <c r="M342" s="1122"/>
      <c r="N342" s="1122"/>
      <c r="O342" s="1122"/>
      <c r="P342" s="1122"/>
      <c r="Q342" s="1122"/>
      <c r="R342" s="1122"/>
      <c r="S342" s="1122"/>
      <c r="T342" s="1122"/>
      <c r="U342" s="1122"/>
      <c r="V342" s="1122"/>
      <c r="W342" s="1122"/>
      <c r="X342" s="1122"/>
      <c r="Y342" s="1122"/>
      <c r="Z342" s="1122"/>
    </row>
    <row r="343" spans="1:26">
      <c r="A343" s="1122"/>
      <c r="B343" s="2090"/>
      <c r="C343" s="2090"/>
      <c r="D343" s="1122"/>
      <c r="E343" s="1122"/>
      <c r="F343" s="1122"/>
      <c r="G343" s="1122"/>
      <c r="H343" s="1122"/>
      <c r="I343" s="1122"/>
      <c r="J343" s="1122"/>
      <c r="K343" s="1122"/>
      <c r="L343" s="1122"/>
      <c r="M343" s="1122"/>
      <c r="N343" s="1122"/>
      <c r="O343" s="1122"/>
      <c r="P343" s="1122"/>
      <c r="Q343" s="1122"/>
      <c r="R343" s="1122"/>
      <c r="S343" s="1122"/>
      <c r="T343" s="1122"/>
      <c r="U343" s="1122"/>
      <c r="V343" s="1122"/>
      <c r="W343" s="1122"/>
      <c r="X343" s="1122"/>
      <c r="Y343" s="1122"/>
      <c r="Z343" s="1122"/>
    </row>
    <row r="344" spans="1:26">
      <c r="A344" s="1122"/>
      <c r="B344" s="2090"/>
      <c r="C344" s="2090"/>
      <c r="D344" s="1122"/>
      <c r="E344" s="1122"/>
      <c r="F344" s="1122"/>
      <c r="G344" s="1122"/>
      <c r="H344" s="1122"/>
      <c r="I344" s="1122"/>
      <c r="J344" s="1122"/>
      <c r="K344" s="1122"/>
      <c r="L344" s="1122"/>
      <c r="M344" s="1122"/>
      <c r="N344" s="1122"/>
      <c r="O344" s="1122"/>
      <c r="P344" s="1122"/>
      <c r="Q344" s="1122"/>
      <c r="R344" s="1122"/>
      <c r="S344" s="1122"/>
      <c r="T344" s="1122"/>
      <c r="U344" s="1122"/>
      <c r="V344" s="1122"/>
      <c r="W344" s="1122"/>
      <c r="X344" s="1122"/>
      <c r="Y344" s="1122"/>
      <c r="Z344" s="1122"/>
    </row>
    <row r="345" spans="1:26">
      <c r="A345" s="1122"/>
      <c r="B345" s="2090"/>
      <c r="C345" s="2090"/>
      <c r="D345" s="1122"/>
      <c r="E345" s="1122"/>
      <c r="F345" s="1122"/>
      <c r="G345" s="1122"/>
      <c r="H345" s="1122"/>
      <c r="I345" s="1122"/>
      <c r="J345" s="1122"/>
      <c r="K345" s="1122"/>
      <c r="L345" s="1122"/>
      <c r="M345" s="1122"/>
      <c r="N345" s="1122"/>
      <c r="O345" s="1122"/>
      <c r="P345" s="1122"/>
      <c r="Q345" s="1122"/>
      <c r="R345" s="1122"/>
      <c r="S345" s="1122"/>
      <c r="T345" s="1122"/>
      <c r="U345" s="1122"/>
      <c r="V345" s="1122"/>
      <c r="W345" s="1122"/>
      <c r="X345" s="1122"/>
      <c r="Y345" s="1122"/>
      <c r="Z345" s="1122"/>
    </row>
    <row r="346" spans="1:26">
      <c r="A346" s="1122"/>
      <c r="B346" s="2090"/>
      <c r="C346" s="2090"/>
      <c r="D346" s="1122"/>
      <c r="E346" s="1122"/>
      <c r="F346" s="1122"/>
      <c r="G346" s="1122"/>
      <c r="H346" s="1122"/>
      <c r="I346" s="1122"/>
      <c r="J346" s="1122"/>
      <c r="K346" s="1122"/>
      <c r="L346" s="1122"/>
      <c r="M346" s="1122"/>
      <c r="N346" s="1122"/>
      <c r="O346" s="1122"/>
      <c r="P346" s="1122"/>
      <c r="Q346" s="1122"/>
      <c r="R346" s="1122"/>
      <c r="S346" s="1122"/>
      <c r="T346" s="1122"/>
      <c r="U346" s="1122"/>
      <c r="V346" s="1122"/>
      <c r="W346" s="1122"/>
      <c r="X346" s="1122"/>
      <c r="Y346" s="1122"/>
      <c r="Z346" s="1122"/>
    </row>
    <row r="347" spans="1:26">
      <c r="A347" s="1122"/>
      <c r="B347" s="2090"/>
      <c r="C347" s="2090"/>
      <c r="D347" s="1122"/>
      <c r="E347" s="1122"/>
      <c r="F347" s="1122"/>
      <c r="G347" s="1122"/>
      <c r="H347" s="1122"/>
      <c r="I347" s="1122"/>
      <c r="J347" s="1122"/>
      <c r="K347" s="1122"/>
      <c r="L347" s="1122"/>
      <c r="M347" s="1122"/>
      <c r="N347" s="1122"/>
      <c r="O347" s="1122"/>
      <c r="P347" s="1122"/>
      <c r="Q347" s="1122"/>
      <c r="R347" s="1122"/>
      <c r="S347" s="1122"/>
      <c r="T347" s="1122"/>
      <c r="U347" s="1122"/>
      <c r="V347" s="1122"/>
      <c r="W347" s="1122"/>
      <c r="X347" s="1122"/>
      <c r="Y347" s="1122"/>
      <c r="Z347" s="1122"/>
    </row>
    <row r="348" spans="1:26">
      <c r="A348" s="1122"/>
      <c r="B348" s="2090"/>
      <c r="C348" s="2090"/>
      <c r="D348" s="1122"/>
      <c r="E348" s="1122"/>
      <c r="F348" s="1122"/>
      <c r="G348" s="1122"/>
      <c r="H348" s="1122"/>
      <c r="I348" s="1122"/>
      <c r="J348" s="1122"/>
      <c r="K348" s="1122"/>
      <c r="L348" s="1122"/>
      <c r="M348" s="1122"/>
      <c r="N348" s="1122"/>
      <c r="O348" s="1122"/>
      <c r="P348" s="1122"/>
      <c r="Q348" s="1122"/>
      <c r="R348" s="1122"/>
      <c r="S348" s="1122"/>
      <c r="T348" s="1122"/>
      <c r="U348" s="1122"/>
      <c r="V348" s="1122"/>
      <c r="W348" s="1122"/>
      <c r="X348" s="1122"/>
      <c r="Y348" s="1122"/>
      <c r="Z348" s="1122"/>
    </row>
    <row r="349" spans="1:26">
      <c r="A349" s="1122"/>
      <c r="B349" s="2090"/>
      <c r="C349" s="2090"/>
      <c r="D349" s="1122"/>
      <c r="E349" s="1122"/>
      <c r="F349" s="1122"/>
      <c r="G349" s="1122"/>
      <c r="H349" s="1122"/>
      <c r="I349" s="1122"/>
      <c r="J349" s="1122"/>
      <c r="K349" s="1122"/>
      <c r="L349" s="1122"/>
      <c r="M349" s="1122"/>
      <c r="N349" s="1122"/>
      <c r="O349" s="1122"/>
      <c r="P349" s="1122"/>
      <c r="Q349" s="1122"/>
      <c r="R349" s="1122"/>
      <c r="S349" s="1122"/>
      <c r="T349" s="1122"/>
      <c r="U349" s="1122"/>
      <c r="V349" s="1122"/>
      <c r="W349" s="1122"/>
      <c r="X349" s="1122"/>
      <c r="Y349" s="1122"/>
      <c r="Z349" s="1122"/>
    </row>
    <row r="350" spans="1:26">
      <c r="A350" s="1122"/>
      <c r="B350" s="2090"/>
      <c r="C350" s="2090"/>
      <c r="D350" s="1122"/>
      <c r="E350" s="1122"/>
      <c r="F350" s="1122"/>
      <c r="G350" s="1122"/>
      <c r="H350" s="1122"/>
      <c r="I350" s="1122"/>
      <c r="J350" s="1122"/>
      <c r="K350" s="1122"/>
      <c r="L350" s="1122"/>
      <c r="M350" s="1122"/>
      <c r="N350" s="1122"/>
      <c r="O350" s="1122"/>
      <c r="P350" s="1122"/>
      <c r="Q350" s="1122"/>
      <c r="R350" s="1122"/>
      <c r="S350" s="1122"/>
      <c r="T350" s="1122"/>
      <c r="U350" s="1122"/>
      <c r="V350" s="1122"/>
      <c r="W350" s="1122"/>
      <c r="X350" s="1122"/>
      <c r="Y350" s="1122"/>
      <c r="Z350" s="1122"/>
    </row>
    <row r="351" spans="1:26">
      <c r="A351" s="1122"/>
      <c r="B351" s="2090"/>
      <c r="C351" s="2090"/>
      <c r="D351" s="1122"/>
      <c r="E351" s="1122"/>
      <c r="F351" s="1122"/>
      <c r="G351" s="1122"/>
      <c r="H351" s="1122"/>
      <c r="I351" s="1122"/>
      <c r="J351" s="1122"/>
      <c r="K351" s="1122"/>
      <c r="L351" s="1122"/>
      <c r="M351" s="1122"/>
      <c r="N351" s="1122"/>
      <c r="O351" s="1122"/>
      <c r="P351" s="1122"/>
      <c r="Q351" s="1122"/>
      <c r="R351" s="1122"/>
      <c r="S351" s="1122"/>
      <c r="T351" s="1122"/>
      <c r="U351" s="1122"/>
      <c r="V351" s="1122"/>
      <c r="W351" s="1122"/>
      <c r="X351" s="1122"/>
      <c r="Y351" s="1122"/>
      <c r="Z351" s="1122"/>
    </row>
    <row r="352" spans="1:26">
      <c r="A352" s="1122"/>
      <c r="B352" s="2090"/>
      <c r="C352" s="2090"/>
      <c r="D352" s="1122"/>
      <c r="E352" s="1122"/>
      <c r="F352" s="1122"/>
      <c r="G352" s="1122"/>
      <c r="H352" s="1122"/>
      <c r="I352" s="1122"/>
      <c r="J352" s="1122"/>
      <c r="K352" s="1122"/>
      <c r="L352" s="1122"/>
      <c r="M352" s="1122"/>
      <c r="N352" s="1122"/>
      <c r="O352" s="1122"/>
      <c r="P352" s="1122"/>
      <c r="Q352" s="1122"/>
      <c r="R352" s="1122"/>
      <c r="S352" s="1122"/>
      <c r="T352" s="1122"/>
      <c r="U352" s="1122"/>
      <c r="V352" s="1122"/>
      <c r="W352" s="1122"/>
      <c r="X352" s="1122"/>
      <c r="Y352" s="1122"/>
      <c r="Z352" s="1122"/>
    </row>
    <row r="353" spans="1:26">
      <c r="A353" s="1122"/>
      <c r="B353" s="2090"/>
      <c r="C353" s="2090"/>
      <c r="D353" s="1122"/>
      <c r="E353" s="1122"/>
      <c r="F353" s="1122"/>
      <c r="G353" s="1122"/>
      <c r="H353" s="1122"/>
      <c r="I353" s="1122"/>
      <c r="J353" s="1122"/>
      <c r="K353" s="1122"/>
      <c r="L353" s="1122"/>
      <c r="M353" s="1122"/>
      <c r="N353" s="1122"/>
      <c r="O353" s="1122"/>
      <c r="P353" s="1122"/>
      <c r="Q353" s="1122"/>
      <c r="R353" s="1122"/>
      <c r="S353" s="1122"/>
      <c r="T353" s="1122"/>
      <c r="U353" s="1122"/>
      <c r="V353" s="1122"/>
      <c r="W353" s="1122"/>
      <c r="X353" s="1122"/>
      <c r="Y353" s="1122"/>
      <c r="Z353" s="1122"/>
    </row>
    <row r="354" spans="1:26">
      <c r="A354" s="1122"/>
      <c r="B354" s="2090"/>
      <c r="C354" s="2090"/>
      <c r="D354" s="1122"/>
      <c r="E354" s="1122"/>
      <c r="F354" s="1122"/>
      <c r="G354" s="1122"/>
      <c r="H354" s="1122"/>
      <c r="I354" s="1122"/>
      <c r="J354" s="1122"/>
      <c r="K354" s="1122"/>
      <c r="L354" s="1122"/>
      <c r="M354" s="1122"/>
      <c r="N354" s="1122"/>
      <c r="O354" s="1122"/>
      <c r="P354" s="1122"/>
      <c r="Q354" s="1122"/>
      <c r="R354" s="1122"/>
      <c r="S354" s="1122"/>
      <c r="T354" s="1122"/>
      <c r="U354" s="1122"/>
      <c r="V354" s="1122"/>
      <c r="W354" s="1122"/>
      <c r="X354" s="1122"/>
      <c r="Y354" s="1122"/>
      <c r="Z354" s="1122"/>
    </row>
    <row r="355" spans="1:26">
      <c r="A355" s="1122"/>
      <c r="B355" s="2090"/>
      <c r="C355" s="2090"/>
      <c r="D355" s="1122"/>
      <c r="E355" s="1122"/>
      <c r="F355" s="1122"/>
      <c r="G355" s="1122"/>
      <c r="H355" s="1122"/>
      <c r="I355" s="1122"/>
      <c r="J355" s="1122"/>
      <c r="K355" s="1122"/>
      <c r="L355" s="1122"/>
      <c r="M355" s="1122"/>
      <c r="N355" s="1122"/>
      <c r="O355" s="1122"/>
      <c r="P355" s="1122"/>
      <c r="Q355" s="1122"/>
      <c r="R355" s="1122"/>
      <c r="S355" s="1122"/>
      <c r="T355" s="1122"/>
      <c r="U355" s="1122"/>
      <c r="V355" s="1122"/>
      <c r="W355" s="1122"/>
      <c r="X355" s="1122"/>
      <c r="Y355" s="1122"/>
      <c r="Z355" s="1122"/>
    </row>
    <row r="356" spans="1:26">
      <c r="A356" s="1122"/>
      <c r="B356" s="2090"/>
      <c r="C356" s="2090"/>
      <c r="D356" s="1122"/>
      <c r="E356" s="1122"/>
      <c r="F356" s="1122"/>
      <c r="G356" s="1122"/>
      <c r="H356" s="1122"/>
      <c r="I356" s="1122"/>
      <c r="J356" s="1122"/>
      <c r="K356" s="1122"/>
      <c r="L356" s="1122"/>
      <c r="M356" s="1122"/>
      <c r="N356" s="1122"/>
      <c r="O356" s="1122"/>
      <c r="P356" s="1122"/>
      <c r="Q356" s="1122"/>
      <c r="R356" s="1122"/>
      <c r="S356" s="1122"/>
      <c r="T356" s="1122"/>
      <c r="U356" s="1122"/>
      <c r="V356" s="1122"/>
      <c r="W356" s="1122"/>
      <c r="X356" s="1122"/>
      <c r="Y356" s="1122"/>
      <c r="Z356" s="1122"/>
    </row>
    <row r="357" spans="1:26">
      <c r="A357" s="1122"/>
      <c r="B357" s="2090"/>
      <c r="C357" s="2090"/>
      <c r="D357" s="1122"/>
      <c r="E357" s="1122"/>
      <c r="F357" s="1122"/>
      <c r="G357" s="1122"/>
      <c r="H357" s="1122"/>
      <c r="I357" s="1122"/>
      <c r="J357" s="1122"/>
      <c r="K357" s="1122"/>
      <c r="L357" s="1122"/>
      <c r="M357" s="1122"/>
      <c r="N357" s="1122"/>
      <c r="O357" s="1122"/>
      <c r="P357" s="1122"/>
      <c r="Q357" s="1122"/>
      <c r="R357" s="1122"/>
      <c r="S357" s="1122"/>
      <c r="T357" s="1122"/>
      <c r="U357" s="1122"/>
      <c r="V357" s="1122"/>
      <c r="W357" s="1122"/>
      <c r="X357" s="1122"/>
      <c r="Y357" s="1122"/>
      <c r="Z357" s="1122"/>
    </row>
    <row r="358" spans="1:26">
      <c r="A358" s="1122"/>
      <c r="B358" s="2090"/>
      <c r="C358" s="2090"/>
      <c r="D358" s="1122"/>
      <c r="E358" s="1122"/>
      <c r="F358" s="1122"/>
      <c r="G358" s="1122"/>
      <c r="H358" s="1122"/>
      <c r="I358" s="1122"/>
      <c r="J358" s="1122"/>
      <c r="K358" s="1122"/>
      <c r="L358" s="1122"/>
      <c r="M358" s="1122"/>
      <c r="N358" s="1122"/>
      <c r="O358" s="1122"/>
      <c r="P358" s="1122"/>
      <c r="Q358" s="1122"/>
      <c r="R358" s="1122"/>
      <c r="S358" s="1122"/>
      <c r="T358" s="1122"/>
      <c r="U358" s="1122"/>
      <c r="V358" s="1122"/>
      <c r="W358" s="1122"/>
      <c r="X358" s="1122"/>
      <c r="Y358" s="1122"/>
      <c r="Z358" s="1122"/>
    </row>
    <row r="359" spans="1:26">
      <c r="A359" s="1122"/>
      <c r="B359" s="2090"/>
      <c r="C359" s="2090"/>
      <c r="D359" s="1122"/>
      <c r="E359" s="1122"/>
      <c r="F359" s="1122"/>
      <c r="G359" s="1122"/>
      <c r="H359" s="1122"/>
      <c r="I359" s="1122"/>
      <c r="J359" s="1122"/>
      <c r="K359" s="1122"/>
      <c r="L359" s="1122"/>
      <c r="M359" s="1122"/>
      <c r="N359" s="1122"/>
      <c r="O359" s="1122"/>
      <c r="P359" s="1122"/>
      <c r="Q359" s="1122"/>
      <c r="R359" s="1122"/>
      <c r="S359" s="1122"/>
      <c r="T359" s="1122"/>
      <c r="U359" s="1122"/>
      <c r="V359" s="1122"/>
      <c r="W359" s="1122"/>
      <c r="X359" s="1122"/>
      <c r="Y359" s="1122"/>
      <c r="Z359" s="1122"/>
    </row>
    <row r="360" spans="1:26">
      <c r="A360" s="1122"/>
      <c r="B360" s="2090"/>
      <c r="C360" s="2090"/>
      <c r="D360" s="1122"/>
      <c r="E360" s="1122"/>
      <c r="F360" s="1122"/>
      <c r="G360" s="1122"/>
      <c r="H360" s="1122"/>
      <c r="I360" s="1122"/>
      <c r="J360" s="1122"/>
      <c r="K360" s="1122"/>
      <c r="L360" s="1122"/>
      <c r="M360" s="1122"/>
      <c r="N360" s="1122"/>
      <c r="O360" s="1122"/>
      <c r="P360" s="1122"/>
      <c r="Q360" s="1122"/>
      <c r="R360" s="1122"/>
      <c r="S360" s="1122"/>
      <c r="T360" s="1122"/>
      <c r="U360" s="1122"/>
      <c r="V360" s="1122"/>
      <c r="W360" s="1122"/>
      <c r="X360" s="1122"/>
      <c r="Y360" s="1122"/>
      <c r="Z360" s="1122"/>
    </row>
    <row r="361" spans="1:26">
      <c r="A361" s="1122"/>
      <c r="B361" s="2090"/>
      <c r="C361" s="2090"/>
      <c r="D361" s="1122"/>
      <c r="E361" s="1122"/>
      <c r="F361" s="1122"/>
      <c r="G361" s="1122"/>
      <c r="H361" s="1122"/>
      <c r="I361" s="1122"/>
      <c r="J361" s="1122"/>
      <c r="K361" s="1122"/>
      <c r="L361" s="1122"/>
      <c r="M361" s="1122"/>
      <c r="N361" s="1122"/>
      <c r="O361" s="1122"/>
      <c r="P361" s="1122"/>
      <c r="Q361" s="1122"/>
      <c r="R361" s="1122"/>
      <c r="S361" s="1122"/>
      <c r="T361" s="1122"/>
      <c r="U361" s="1122"/>
      <c r="V361" s="1122"/>
      <c r="W361" s="1122"/>
      <c r="X361" s="1122"/>
      <c r="Y361" s="1122"/>
      <c r="Z361" s="1122"/>
    </row>
    <row r="362" spans="1:26">
      <c r="A362" s="1122"/>
      <c r="B362" s="2090"/>
      <c r="C362" s="2090"/>
      <c r="D362" s="1122"/>
      <c r="E362" s="1122"/>
      <c r="F362" s="1122"/>
      <c r="G362" s="1122"/>
      <c r="H362" s="1122"/>
      <c r="I362" s="1122"/>
      <c r="J362" s="1122"/>
      <c r="K362" s="1122"/>
      <c r="L362" s="1122"/>
      <c r="M362" s="1122"/>
      <c r="N362" s="1122"/>
      <c r="O362" s="1122"/>
      <c r="P362" s="1122"/>
      <c r="Q362" s="1122"/>
      <c r="R362" s="1122"/>
      <c r="S362" s="1122"/>
      <c r="T362" s="1122"/>
      <c r="U362" s="1122"/>
      <c r="V362" s="1122"/>
      <c r="W362" s="1122"/>
      <c r="X362" s="1122"/>
      <c r="Y362" s="1122"/>
      <c r="Z362" s="1122"/>
    </row>
    <row r="363" spans="1:26">
      <c r="A363" s="1122"/>
      <c r="B363" s="2090"/>
      <c r="C363" s="2090"/>
      <c r="D363" s="1122"/>
      <c r="E363" s="1122"/>
      <c r="F363" s="1122"/>
      <c r="G363" s="1122"/>
      <c r="H363" s="1122"/>
      <c r="I363" s="1122"/>
      <c r="J363" s="1122"/>
      <c r="K363" s="1122"/>
      <c r="L363" s="1122"/>
      <c r="M363" s="1122"/>
      <c r="N363" s="1122"/>
      <c r="O363" s="1122"/>
      <c r="P363" s="1122"/>
      <c r="Q363" s="1122"/>
      <c r="R363" s="1122"/>
      <c r="S363" s="1122"/>
      <c r="T363" s="1122"/>
      <c r="U363" s="1122"/>
      <c r="V363" s="1122"/>
      <c r="W363" s="1122"/>
      <c r="X363" s="1122"/>
      <c r="Y363" s="1122"/>
      <c r="Z363" s="1122"/>
    </row>
    <row r="364" spans="1:26">
      <c r="A364" s="1122"/>
      <c r="B364" s="2090"/>
      <c r="C364" s="2090"/>
      <c r="D364" s="1122"/>
      <c r="E364" s="1122"/>
      <c r="F364" s="1122"/>
      <c r="G364" s="1122"/>
      <c r="H364" s="1122"/>
      <c r="I364" s="1122"/>
      <c r="J364" s="1122"/>
      <c r="K364" s="1122"/>
      <c r="L364" s="1122"/>
      <c r="M364" s="1122"/>
      <c r="N364" s="1122"/>
      <c r="O364" s="1122"/>
      <c r="P364" s="1122"/>
      <c r="Q364" s="1122"/>
      <c r="R364" s="1122"/>
      <c r="S364" s="1122"/>
      <c r="T364" s="1122"/>
      <c r="U364" s="1122"/>
      <c r="V364" s="1122"/>
      <c r="W364" s="1122"/>
      <c r="X364" s="1122"/>
      <c r="Y364" s="1122"/>
      <c r="Z364" s="1122"/>
    </row>
    <row r="365" spans="1:26">
      <c r="A365" s="1122"/>
      <c r="B365" s="2090"/>
      <c r="C365" s="2090"/>
      <c r="D365" s="1122"/>
      <c r="E365" s="1122"/>
      <c r="F365" s="1122"/>
      <c r="G365" s="1122"/>
      <c r="H365" s="1122"/>
      <c r="I365" s="1122"/>
      <c r="J365" s="1122"/>
      <c r="K365" s="1122"/>
      <c r="L365" s="1122"/>
      <c r="M365" s="1122"/>
      <c r="N365" s="1122"/>
      <c r="O365" s="1122"/>
      <c r="P365" s="1122"/>
      <c r="Q365" s="1122"/>
      <c r="R365" s="1122"/>
      <c r="S365" s="1122"/>
      <c r="T365" s="1122"/>
      <c r="U365" s="1122"/>
      <c r="V365" s="1122"/>
      <c r="W365" s="1122"/>
      <c r="X365" s="1122"/>
      <c r="Y365" s="1122"/>
      <c r="Z365" s="1122"/>
    </row>
    <row r="366" spans="1:26">
      <c r="A366" s="1122"/>
      <c r="B366" s="2090"/>
      <c r="C366" s="2090"/>
      <c r="D366" s="1122"/>
      <c r="E366" s="1122"/>
      <c r="F366" s="1122"/>
      <c r="G366" s="1122"/>
      <c r="H366" s="1122"/>
      <c r="I366" s="1122"/>
      <c r="J366" s="1122"/>
      <c r="K366" s="1122"/>
      <c r="L366" s="1122"/>
      <c r="M366" s="1122"/>
      <c r="N366" s="1122"/>
      <c r="O366" s="1122"/>
      <c r="P366" s="1122"/>
      <c r="Q366" s="1122"/>
      <c r="R366" s="1122"/>
      <c r="S366" s="1122"/>
      <c r="T366" s="1122"/>
      <c r="U366" s="1122"/>
      <c r="V366" s="1122"/>
      <c r="W366" s="1122"/>
      <c r="X366" s="1122"/>
      <c r="Y366" s="1122"/>
      <c r="Z366" s="1122"/>
    </row>
    <row r="367" spans="1:26">
      <c r="A367" s="1122"/>
      <c r="B367" s="2090"/>
      <c r="C367" s="2090"/>
      <c r="D367" s="1122"/>
      <c r="E367" s="1122"/>
      <c r="F367" s="1122"/>
      <c r="G367" s="1122"/>
      <c r="H367" s="1122"/>
      <c r="I367" s="1122"/>
      <c r="J367" s="1122"/>
      <c r="K367" s="1122"/>
      <c r="L367" s="1122"/>
      <c r="M367" s="1122"/>
      <c r="N367" s="1122"/>
      <c r="O367" s="1122"/>
      <c r="P367" s="1122"/>
      <c r="Q367" s="1122"/>
      <c r="R367" s="1122"/>
      <c r="S367" s="1122"/>
      <c r="T367" s="1122"/>
      <c r="U367" s="1122"/>
      <c r="V367" s="1122"/>
      <c r="W367" s="1122"/>
      <c r="X367" s="1122"/>
      <c r="Y367" s="1122"/>
      <c r="Z367" s="1122"/>
    </row>
    <row r="368" spans="1:26">
      <c r="A368" s="1122"/>
      <c r="B368" s="2090"/>
      <c r="C368" s="2090"/>
      <c r="D368" s="1122"/>
      <c r="E368" s="1122"/>
      <c r="F368" s="1122"/>
      <c r="G368" s="1122"/>
      <c r="H368" s="1122"/>
      <c r="I368" s="1122"/>
      <c r="J368" s="1122"/>
      <c r="K368" s="1122"/>
      <c r="L368" s="1122"/>
      <c r="M368" s="1122"/>
      <c r="N368" s="1122"/>
      <c r="O368" s="1122"/>
      <c r="P368" s="1122"/>
      <c r="Q368" s="1122"/>
      <c r="R368" s="1122"/>
      <c r="S368" s="1122"/>
      <c r="T368" s="1122"/>
      <c r="U368" s="1122"/>
      <c r="V368" s="1122"/>
      <c r="W368" s="1122"/>
      <c r="X368" s="1122"/>
      <c r="Y368" s="1122"/>
      <c r="Z368" s="1122"/>
    </row>
    <row r="369" spans="1:26">
      <c r="A369" s="1122"/>
      <c r="B369" s="2090"/>
      <c r="C369" s="2090"/>
      <c r="D369" s="1122"/>
      <c r="E369" s="1122"/>
      <c r="F369" s="1122"/>
      <c r="G369" s="1122"/>
      <c r="H369" s="1122"/>
      <c r="I369" s="1122"/>
      <c r="J369" s="1122"/>
      <c r="K369" s="1122"/>
      <c r="L369" s="1122"/>
      <c r="M369" s="1122"/>
      <c r="N369" s="1122"/>
      <c r="O369" s="1122"/>
      <c r="P369" s="1122"/>
      <c r="Q369" s="1122"/>
      <c r="R369" s="1122"/>
      <c r="S369" s="1122"/>
      <c r="T369" s="1122"/>
      <c r="U369" s="1122"/>
      <c r="V369" s="1122"/>
      <c r="W369" s="1122"/>
      <c r="X369" s="1122"/>
      <c r="Y369" s="1122"/>
      <c r="Z369" s="1122"/>
    </row>
    <row r="370" spans="1:26">
      <c r="A370" s="1122"/>
      <c r="B370" s="2090"/>
      <c r="C370" s="2090"/>
      <c r="D370" s="1122"/>
      <c r="E370" s="1122"/>
      <c r="F370" s="1122"/>
      <c r="G370" s="1122"/>
      <c r="H370" s="1122"/>
      <c r="I370" s="1122"/>
      <c r="J370" s="1122"/>
      <c r="K370" s="1122"/>
      <c r="L370" s="1122"/>
      <c r="M370" s="1122"/>
      <c r="N370" s="1122"/>
      <c r="O370" s="1122"/>
      <c r="P370" s="1122"/>
      <c r="Q370" s="1122"/>
      <c r="R370" s="1122"/>
      <c r="S370" s="1122"/>
      <c r="T370" s="1122"/>
      <c r="U370" s="1122"/>
      <c r="V370" s="1122"/>
      <c r="W370" s="1122"/>
      <c r="X370" s="1122"/>
      <c r="Y370" s="1122"/>
      <c r="Z370" s="1122"/>
    </row>
    <row r="371" spans="1:26">
      <c r="A371" s="1122"/>
      <c r="B371" s="2090"/>
      <c r="C371" s="2090"/>
      <c r="D371" s="1122"/>
      <c r="E371" s="1122"/>
      <c r="F371" s="1122"/>
      <c r="G371" s="1122"/>
      <c r="H371" s="1122"/>
      <c r="I371" s="1122"/>
      <c r="J371" s="1122"/>
      <c r="K371" s="1122"/>
      <c r="L371" s="1122"/>
      <c r="M371" s="1122"/>
      <c r="N371" s="1122"/>
      <c r="O371" s="1122"/>
      <c r="P371" s="1122"/>
      <c r="Q371" s="1122"/>
      <c r="R371" s="1122"/>
      <c r="S371" s="1122"/>
      <c r="T371" s="1122"/>
      <c r="U371" s="1122"/>
      <c r="V371" s="1122"/>
      <c r="W371" s="1122"/>
      <c r="X371" s="1122"/>
      <c r="Y371" s="1122"/>
      <c r="Z371" s="1122"/>
    </row>
    <row r="372" spans="1:26">
      <c r="A372" s="1122"/>
      <c r="B372" s="2090"/>
      <c r="C372" s="2090"/>
      <c r="D372" s="1122"/>
      <c r="E372" s="1122"/>
      <c r="F372" s="1122"/>
      <c r="G372" s="1122"/>
      <c r="H372" s="1122"/>
      <c r="I372" s="1122"/>
      <c r="J372" s="1122"/>
      <c r="K372" s="1122"/>
      <c r="L372" s="1122"/>
      <c r="M372" s="1122"/>
      <c r="N372" s="1122"/>
      <c r="O372" s="1122"/>
      <c r="P372" s="1122"/>
      <c r="Q372" s="1122"/>
      <c r="R372" s="1122"/>
      <c r="S372" s="1122"/>
      <c r="T372" s="1122"/>
      <c r="U372" s="1122"/>
      <c r="V372" s="1122"/>
      <c r="W372" s="1122"/>
      <c r="X372" s="1122"/>
      <c r="Y372" s="1122"/>
      <c r="Z372" s="1122"/>
    </row>
    <row r="373" spans="1:26">
      <c r="A373" s="1122"/>
      <c r="B373" s="2090"/>
      <c r="C373" s="2090"/>
      <c r="D373" s="1122"/>
      <c r="E373" s="1122"/>
      <c r="F373" s="1122"/>
      <c r="G373" s="1122"/>
      <c r="H373" s="1122"/>
      <c r="I373" s="1122"/>
      <c r="J373" s="1122"/>
      <c r="K373" s="1122"/>
      <c r="L373" s="1122"/>
      <c r="M373" s="1122"/>
      <c r="N373" s="1122"/>
      <c r="O373" s="1122"/>
      <c r="P373" s="1122"/>
      <c r="Q373" s="1122"/>
      <c r="R373" s="1122"/>
      <c r="S373" s="1122"/>
      <c r="T373" s="1122"/>
      <c r="U373" s="1122"/>
      <c r="V373" s="1122"/>
      <c r="W373" s="1122"/>
      <c r="X373" s="1122"/>
      <c r="Y373" s="1122"/>
      <c r="Z373" s="1122"/>
    </row>
    <row r="374" spans="1:26">
      <c r="A374" s="1122"/>
      <c r="B374" s="2090"/>
      <c r="C374" s="2090"/>
      <c r="D374" s="1122"/>
      <c r="E374" s="1122"/>
      <c r="F374" s="1122"/>
      <c r="G374" s="1122"/>
      <c r="H374" s="1122"/>
      <c r="I374" s="1122"/>
      <c r="J374" s="1122"/>
      <c r="K374" s="1122"/>
      <c r="L374" s="1122"/>
      <c r="M374" s="1122"/>
      <c r="N374" s="1122"/>
      <c r="O374" s="1122"/>
      <c r="P374" s="1122"/>
      <c r="Q374" s="1122"/>
      <c r="R374" s="1122"/>
      <c r="S374" s="1122"/>
      <c r="T374" s="1122"/>
      <c r="U374" s="1122"/>
      <c r="V374" s="1122"/>
      <c r="W374" s="1122"/>
      <c r="X374" s="1122"/>
      <c r="Y374" s="1122"/>
      <c r="Z374" s="1122"/>
    </row>
    <row r="375" spans="1:26">
      <c r="A375" s="1122"/>
      <c r="B375" s="2090"/>
      <c r="C375" s="2090"/>
      <c r="D375" s="1122"/>
      <c r="E375" s="1122"/>
      <c r="F375" s="1122"/>
      <c r="G375" s="1122"/>
      <c r="H375" s="1122"/>
      <c r="I375" s="1122"/>
      <c r="J375" s="1122"/>
      <c r="K375" s="1122"/>
      <c r="L375" s="1122"/>
      <c r="M375" s="1122"/>
      <c r="N375" s="1122"/>
      <c r="O375" s="1122"/>
      <c r="P375" s="1122"/>
      <c r="Q375" s="1122"/>
      <c r="R375" s="1122"/>
      <c r="S375" s="1122"/>
      <c r="T375" s="1122"/>
      <c r="U375" s="1122"/>
      <c r="V375" s="1122"/>
      <c r="W375" s="1122"/>
      <c r="X375" s="1122"/>
      <c r="Y375" s="1122"/>
      <c r="Z375" s="1122"/>
    </row>
    <row r="376" spans="1:26">
      <c r="A376" s="1122"/>
      <c r="B376" s="2090"/>
      <c r="C376" s="2090"/>
      <c r="D376" s="1122"/>
      <c r="E376" s="1122"/>
      <c r="F376" s="1122"/>
      <c r="G376" s="1122"/>
      <c r="H376" s="1122"/>
      <c r="I376" s="1122"/>
      <c r="J376" s="1122"/>
      <c r="K376" s="1122"/>
      <c r="L376" s="1122"/>
      <c r="M376" s="1122"/>
      <c r="N376" s="1122"/>
      <c r="O376" s="1122"/>
      <c r="P376" s="1122"/>
      <c r="Q376" s="1122"/>
      <c r="R376" s="1122"/>
      <c r="S376" s="1122"/>
      <c r="T376" s="1122"/>
      <c r="U376" s="1122"/>
      <c r="V376" s="1122"/>
      <c r="W376" s="1122"/>
      <c r="X376" s="1122"/>
      <c r="Y376" s="1122"/>
      <c r="Z376" s="1122"/>
    </row>
    <row r="377" spans="1:26">
      <c r="A377" s="1122"/>
      <c r="B377" s="2090"/>
      <c r="C377" s="2090"/>
      <c r="D377" s="1122"/>
      <c r="E377" s="1122"/>
      <c r="F377" s="1122"/>
      <c r="G377" s="1122"/>
      <c r="H377" s="1122"/>
      <c r="I377" s="1122"/>
      <c r="J377" s="1122"/>
      <c r="K377" s="1122"/>
      <c r="L377" s="1122"/>
      <c r="M377" s="1122"/>
      <c r="N377" s="1122"/>
      <c r="O377" s="1122"/>
      <c r="P377" s="1122"/>
      <c r="Q377" s="1122"/>
      <c r="R377" s="1122"/>
      <c r="S377" s="1122"/>
      <c r="T377" s="1122"/>
      <c r="U377" s="1122"/>
      <c r="V377" s="1122"/>
      <c r="W377" s="1122"/>
      <c r="X377" s="1122"/>
      <c r="Y377" s="1122"/>
      <c r="Z377" s="1122"/>
    </row>
    <row r="378" spans="1:26">
      <c r="A378" s="1122"/>
      <c r="B378" s="2090"/>
      <c r="C378" s="2090"/>
      <c r="D378" s="1122"/>
      <c r="E378" s="1122"/>
      <c r="F378" s="1122"/>
      <c r="G378" s="1122"/>
      <c r="H378" s="1122"/>
      <c r="I378" s="1122"/>
      <c r="J378" s="1122"/>
      <c r="K378" s="1122"/>
      <c r="L378" s="1122"/>
      <c r="M378" s="1122"/>
      <c r="N378" s="1122"/>
      <c r="O378" s="1122"/>
      <c r="P378" s="1122"/>
      <c r="Q378" s="1122"/>
      <c r="R378" s="1122"/>
      <c r="S378" s="1122"/>
      <c r="T378" s="1122"/>
      <c r="U378" s="1122"/>
      <c r="V378" s="1122"/>
      <c r="W378" s="1122"/>
      <c r="X378" s="1122"/>
      <c r="Y378" s="1122"/>
      <c r="Z378" s="1122"/>
    </row>
    <row r="379" spans="1:26">
      <c r="A379" s="1122"/>
      <c r="B379" s="2090"/>
      <c r="C379" s="2090"/>
      <c r="D379" s="1122"/>
      <c r="E379" s="1122"/>
      <c r="F379" s="1122"/>
      <c r="G379" s="1122"/>
      <c r="H379" s="1122"/>
      <c r="I379" s="1122"/>
      <c r="J379" s="1122"/>
      <c r="K379" s="1122"/>
      <c r="L379" s="1122"/>
      <c r="M379" s="1122"/>
      <c r="N379" s="1122"/>
      <c r="O379" s="1122"/>
      <c r="P379" s="1122"/>
      <c r="Q379" s="1122"/>
      <c r="R379" s="1122"/>
      <c r="S379" s="1122"/>
      <c r="T379" s="1122"/>
      <c r="U379" s="1122"/>
      <c r="V379" s="1122"/>
      <c r="W379" s="1122"/>
      <c r="X379" s="1122"/>
      <c r="Y379" s="1122"/>
      <c r="Z379" s="1122"/>
    </row>
    <row r="380" spans="1:26">
      <c r="A380" s="1122"/>
      <c r="B380" s="2090"/>
      <c r="C380" s="2090"/>
      <c r="D380" s="1122"/>
      <c r="E380" s="1122"/>
      <c r="F380" s="1122"/>
      <c r="G380" s="1122"/>
      <c r="H380" s="1122"/>
      <c r="I380" s="1122"/>
      <c r="J380" s="1122"/>
      <c r="K380" s="1122"/>
      <c r="L380" s="1122"/>
      <c r="M380" s="1122"/>
      <c r="N380" s="1122"/>
      <c r="O380" s="1122"/>
      <c r="P380" s="1122"/>
      <c r="Q380" s="1122"/>
      <c r="R380" s="1122"/>
      <c r="S380" s="1122"/>
      <c r="T380" s="1122"/>
      <c r="U380" s="1122"/>
      <c r="V380" s="1122"/>
      <c r="W380" s="1122"/>
      <c r="X380" s="1122"/>
      <c r="Y380" s="1122"/>
      <c r="Z380" s="1122"/>
    </row>
    <row r="381" spans="1:26">
      <c r="A381" s="1122"/>
      <c r="B381" s="2090"/>
      <c r="C381" s="2090"/>
      <c r="D381" s="1122"/>
      <c r="E381" s="1122"/>
      <c r="F381" s="1122"/>
      <c r="G381" s="1122"/>
      <c r="H381" s="1122"/>
      <c r="I381" s="1122"/>
      <c r="J381" s="1122"/>
      <c r="K381" s="1122"/>
      <c r="L381" s="1122"/>
      <c r="M381" s="1122"/>
      <c r="N381" s="1122"/>
      <c r="O381" s="1122"/>
      <c r="P381" s="1122"/>
      <c r="Q381" s="1122"/>
      <c r="R381" s="1122"/>
      <c r="S381" s="1122"/>
      <c r="T381" s="1122"/>
      <c r="U381" s="1122"/>
      <c r="V381" s="1122"/>
      <c r="W381" s="1122"/>
      <c r="X381" s="1122"/>
      <c r="Y381" s="1122"/>
      <c r="Z381" s="1122"/>
    </row>
    <row r="382" spans="1:26">
      <c r="A382" s="1122"/>
      <c r="B382" s="2090"/>
      <c r="C382" s="2090"/>
      <c r="D382" s="1122"/>
      <c r="E382" s="1122"/>
      <c r="F382" s="1122"/>
      <c r="G382" s="1122"/>
      <c r="H382" s="1122"/>
      <c r="I382" s="1122"/>
      <c r="J382" s="1122"/>
      <c r="K382" s="1122"/>
      <c r="L382" s="1122"/>
      <c r="M382" s="1122"/>
      <c r="N382" s="1122"/>
      <c r="O382" s="1122"/>
      <c r="P382" s="1122"/>
      <c r="Q382" s="1122"/>
      <c r="R382" s="1122"/>
      <c r="S382" s="1122"/>
      <c r="T382" s="1122"/>
      <c r="U382" s="1122"/>
      <c r="V382" s="1122"/>
      <c r="W382" s="1122"/>
      <c r="X382" s="1122"/>
      <c r="Y382" s="1122"/>
      <c r="Z382" s="1122"/>
    </row>
    <row r="383" spans="1:26">
      <c r="A383" s="1122"/>
      <c r="B383" s="2090"/>
      <c r="C383" s="2090"/>
      <c r="D383" s="1122"/>
      <c r="E383" s="1122"/>
      <c r="F383" s="1122"/>
      <c r="G383" s="1122"/>
      <c r="H383" s="1122"/>
      <c r="I383" s="1122"/>
      <c r="J383" s="1122"/>
      <c r="K383" s="1122"/>
      <c r="L383" s="1122"/>
      <c r="M383" s="1122"/>
      <c r="N383" s="1122"/>
      <c r="O383" s="1122"/>
      <c r="P383" s="1122"/>
      <c r="Q383" s="1122"/>
      <c r="R383" s="1122"/>
      <c r="S383" s="1122"/>
      <c r="T383" s="1122"/>
      <c r="U383" s="1122"/>
      <c r="V383" s="1122"/>
      <c r="W383" s="1122"/>
      <c r="X383" s="1122"/>
      <c r="Y383" s="1122"/>
      <c r="Z383" s="1122"/>
    </row>
    <row r="384" spans="1:26">
      <c r="A384" s="1122"/>
      <c r="B384" s="2090"/>
      <c r="C384" s="2090"/>
      <c r="D384" s="1122"/>
      <c r="E384" s="1122"/>
      <c r="F384" s="1122"/>
      <c r="G384" s="1122"/>
      <c r="H384" s="1122"/>
      <c r="I384" s="1122"/>
      <c r="J384" s="1122"/>
      <c r="K384" s="1122"/>
      <c r="L384" s="1122"/>
      <c r="M384" s="1122"/>
      <c r="N384" s="1122"/>
      <c r="O384" s="1122"/>
      <c r="P384" s="1122"/>
      <c r="Q384" s="1122"/>
      <c r="R384" s="1122"/>
      <c r="S384" s="1122"/>
      <c r="T384" s="1122"/>
      <c r="U384" s="1122"/>
      <c r="V384" s="1122"/>
      <c r="W384" s="1122"/>
      <c r="X384" s="1122"/>
      <c r="Y384" s="1122"/>
      <c r="Z384" s="1122"/>
    </row>
    <row r="385" spans="1:26">
      <c r="A385" s="1122"/>
      <c r="B385" s="2090"/>
      <c r="C385" s="2090"/>
      <c r="D385" s="1122"/>
      <c r="E385" s="1122"/>
      <c r="F385" s="1122"/>
      <c r="G385" s="1122"/>
      <c r="H385" s="1122"/>
      <c r="I385" s="1122"/>
      <c r="J385" s="1122"/>
      <c r="K385" s="1122"/>
      <c r="L385" s="1122"/>
      <c r="M385" s="1122"/>
      <c r="N385" s="1122"/>
      <c r="O385" s="1122"/>
      <c r="P385" s="1122"/>
      <c r="Q385" s="1122"/>
      <c r="R385" s="1122"/>
      <c r="S385" s="1122"/>
      <c r="T385" s="1122"/>
      <c r="U385" s="1122"/>
      <c r="V385" s="1122"/>
      <c r="W385" s="1122"/>
      <c r="X385" s="1122"/>
      <c r="Y385" s="1122"/>
      <c r="Z385" s="1122"/>
    </row>
    <row r="386" spans="1:26">
      <c r="A386" s="1122"/>
      <c r="B386" s="2090"/>
      <c r="C386" s="2090"/>
      <c r="D386" s="1122"/>
      <c r="E386" s="1122"/>
      <c r="F386" s="1122"/>
      <c r="G386" s="1122"/>
      <c r="H386" s="1122"/>
      <c r="I386" s="1122"/>
      <c r="J386" s="1122"/>
      <c r="K386" s="1122"/>
      <c r="L386" s="1122"/>
      <c r="M386" s="1122"/>
      <c r="N386" s="1122"/>
      <c r="O386" s="1122"/>
      <c r="P386" s="1122"/>
      <c r="Q386" s="1122"/>
      <c r="R386" s="1122"/>
      <c r="S386" s="1122"/>
      <c r="T386" s="1122"/>
      <c r="U386" s="1122"/>
      <c r="V386" s="1122"/>
      <c r="W386" s="1122"/>
      <c r="X386" s="1122"/>
      <c r="Y386" s="1122"/>
      <c r="Z386" s="1122"/>
    </row>
    <row r="387" spans="1:26">
      <c r="A387" s="1122"/>
      <c r="B387" s="2090"/>
      <c r="C387" s="2090"/>
      <c r="D387" s="1122"/>
      <c r="E387" s="1122"/>
      <c r="F387" s="1122"/>
      <c r="G387" s="1122"/>
      <c r="H387" s="1122"/>
      <c r="I387" s="1122"/>
      <c r="J387" s="1122"/>
      <c r="K387" s="1122"/>
      <c r="L387" s="1122"/>
      <c r="M387" s="1122"/>
      <c r="N387" s="1122"/>
      <c r="O387" s="1122"/>
      <c r="P387" s="1122"/>
      <c r="Q387" s="1122"/>
      <c r="R387" s="1122"/>
      <c r="S387" s="1122"/>
      <c r="T387" s="1122"/>
      <c r="U387" s="1122"/>
      <c r="V387" s="1122"/>
      <c r="W387" s="1122"/>
      <c r="X387" s="1122"/>
      <c r="Y387" s="1122"/>
      <c r="Z387" s="1122"/>
    </row>
    <row r="388" spans="1:26">
      <c r="A388" s="1122"/>
      <c r="B388" s="2090"/>
      <c r="C388" s="2090"/>
      <c r="D388" s="1122"/>
      <c r="E388" s="1122"/>
      <c r="F388" s="1122"/>
      <c r="G388" s="1122"/>
      <c r="H388" s="1122"/>
      <c r="I388" s="1122"/>
      <c r="J388" s="1122"/>
      <c r="K388" s="1122"/>
      <c r="L388" s="1122"/>
      <c r="M388" s="1122"/>
      <c r="N388" s="1122"/>
      <c r="O388" s="1122"/>
      <c r="P388" s="1122"/>
      <c r="Q388" s="1122"/>
      <c r="R388" s="1122"/>
      <c r="S388" s="1122"/>
      <c r="T388" s="1122"/>
      <c r="U388" s="1122"/>
      <c r="V388" s="1122"/>
      <c r="W388" s="1122"/>
      <c r="X388" s="1122"/>
      <c r="Y388" s="1122"/>
      <c r="Z388" s="1122"/>
    </row>
    <row r="389" spans="1:26">
      <c r="A389" s="1122"/>
      <c r="B389" s="2090"/>
      <c r="C389" s="2090"/>
      <c r="D389" s="1122"/>
      <c r="E389" s="1122"/>
      <c r="F389" s="1122"/>
      <c r="G389" s="1122"/>
      <c r="H389" s="1122"/>
      <c r="I389" s="1122"/>
      <c r="J389" s="1122"/>
      <c r="K389" s="1122"/>
      <c r="L389" s="1122"/>
      <c r="M389" s="1122"/>
      <c r="N389" s="1122"/>
      <c r="O389" s="1122"/>
      <c r="P389" s="1122"/>
      <c r="Q389" s="1122"/>
      <c r="R389" s="1122"/>
      <c r="S389" s="1122"/>
      <c r="T389" s="1122"/>
      <c r="U389" s="1122"/>
      <c r="V389" s="1122"/>
      <c r="W389" s="1122"/>
      <c r="X389" s="1122"/>
      <c r="Y389" s="1122"/>
      <c r="Z389" s="1122"/>
    </row>
    <row r="390" spans="1:26">
      <c r="A390" s="1122"/>
      <c r="B390" s="2090"/>
      <c r="C390" s="2090"/>
      <c r="D390" s="1122"/>
      <c r="E390" s="1122"/>
      <c r="F390" s="1122"/>
      <c r="G390" s="1122"/>
      <c r="H390" s="1122"/>
      <c r="I390" s="1122"/>
      <c r="J390" s="1122"/>
      <c r="K390" s="1122"/>
      <c r="L390" s="1122"/>
      <c r="M390" s="1122"/>
      <c r="N390" s="1122"/>
      <c r="O390" s="1122"/>
      <c r="P390" s="1122"/>
      <c r="Q390" s="1122"/>
      <c r="R390" s="1122"/>
      <c r="S390" s="1122"/>
      <c r="T390" s="1122"/>
      <c r="U390" s="1122"/>
      <c r="V390" s="1122"/>
      <c r="W390" s="1122"/>
      <c r="X390" s="1122"/>
      <c r="Y390" s="1122"/>
      <c r="Z390" s="1122"/>
    </row>
    <row r="391" spans="1:26">
      <c r="A391" s="1122"/>
      <c r="B391" s="2090"/>
      <c r="C391" s="2090"/>
      <c r="D391" s="1122"/>
      <c r="E391" s="1122"/>
      <c r="F391" s="1122"/>
      <c r="G391" s="1122"/>
      <c r="H391" s="1122"/>
      <c r="I391" s="1122"/>
      <c r="J391" s="1122"/>
      <c r="K391" s="1122"/>
      <c r="L391" s="1122"/>
      <c r="M391" s="1122"/>
      <c r="N391" s="1122"/>
      <c r="O391" s="1122"/>
      <c r="P391" s="1122"/>
      <c r="Q391" s="1122"/>
      <c r="R391" s="1122"/>
      <c r="S391" s="1122"/>
      <c r="T391" s="1122"/>
      <c r="U391" s="1122"/>
      <c r="V391" s="1122"/>
      <c r="W391" s="1122"/>
      <c r="X391" s="1122"/>
      <c r="Y391" s="1122"/>
      <c r="Z391" s="1122"/>
    </row>
    <row r="392" spans="1:26">
      <c r="A392" s="1122"/>
      <c r="B392" s="2090"/>
      <c r="C392" s="2090"/>
      <c r="D392" s="1122"/>
      <c r="E392" s="1122"/>
      <c r="F392" s="1122"/>
      <c r="G392" s="1122"/>
      <c r="H392" s="1122"/>
      <c r="I392" s="1122"/>
      <c r="J392" s="1122"/>
      <c r="K392" s="1122"/>
      <c r="L392" s="1122"/>
      <c r="M392" s="1122"/>
      <c r="N392" s="1122"/>
      <c r="O392" s="1122"/>
      <c r="P392" s="1122"/>
      <c r="Q392" s="1122"/>
      <c r="R392" s="1122"/>
      <c r="S392" s="1122"/>
      <c r="T392" s="1122"/>
      <c r="U392" s="1122"/>
      <c r="V392" s="1122"/>
      <c r="W392" s="1122"/>
      <c r="X392" s="1122"/>
      <c r="Y392" s="1122"/>
      <c r="Z392" s="1122"/>
    </row>
    <row r="393" spans="1:26">
      <c r="A393" s="1122"/>
      <c r="B393" s="2090"/>
      <c r="C393" s="2090"/>
      <c r="D393" s="1122"/>
      <c r="E393" s="1122"/>
      <c r="F393" s="1122"/>
      <c r="G393" s="1122"/>
      <c r="H393" s="1122"/>
      <c r="I393" s="1122"/>
      <c r="J393" s="1122"/>
      <c r="K393" s="1122"/>
      <c r="L393" s="1122"/>
      <c r="M393" s="1122"/>
      <c r="N393" s="1122"/>
      <c r="O393" s="1122"/>
      <c r="P393" s="1122"/>
      <c r="Q393" s="1122"/>
      <c r="R393" s="1122"/>
      <c r="S393" s="1122"/>
      <c r="T393" s="1122"/>
      <c r="U393" s="1122"/>
      <c r="V393" s="1122"/>
      <c r="W393" s="1122"/>
      <c r="X393" s="1122"/>
      <c r="Y393" s="1122"/>
      <c r="Z393" s="1122"/>
    </row>
    <row r="394" spans="1:26">
      <c r="A394" s="1122"/>
      <c r="B394" s="2090"/>
      <c r="C394" s="2090"/>
      <c r="D394" s="1122"/>
      <c r="E394" s="1122"/>
      <c r="F394" s="1122"/>
      <c r="G394" s="1122"/>
      <c r="H394" s="1122"/>
      <c r="I394" s="1122"/>
      <c r="J394" s="1122"/>
      <c r="K394" s="1122"/>
      <c r="L394" s="1122"/>
      <c r="M394" s="1122"/>
      <c r="N394" s="1122"/>
      <c r="O394" s="1122"/>
      <c r="P394" s="1122"/>
      <c r="Q394" s="1122"/>
      <c r="R394" s="1122"/>
      <c r="S394" s="1122"/>
      <c r="T394" s="1122"/>
      <c r="U394" s="1122"/>
      <c r="V394" s="1122"/>
      <c r="W394" s="1122"/>
      <c r="X394" s="1122"/>
      <c r="Y394" s="1122"/>
      <c r="Z394" s="1122"/>
    </row>
    <row r="395" spans="1:26">
      <c r="A395" s="1122"/>
      <c r="B395" s="2090"/>
      <c r="C395" s="2090"/>
      <c r="D395" s="1122"/>
      <c r="E395" s="1122"/>
      <c r="F395" s="1122"/>
      <c r="G395" s="1122"/>
      <c r="H395" s="1122"/>
      <c r="I395" s="1122"/>
      <c r="J395" s="1122"/>
      <c r="K395" s="1122"/>
      <c r="L395" s="1122"/>
      <c r="M395" s="1122"/>
      <c r="N395" s="1122"/>
      <c r="O395" s="1122"/>
      <c r="P395" s="1122"/>
      <c r="Q395" s="1122"/>
      <c r="R395" s="1122"/>
      <c r="S395" s="1122"/>
      <c r="T395" s="1122"/>
      <c r="U395" s="1122"/>
      <c r="V395" s="1122"/>
      <c r="W395" s="1122"/>
      <c r="X395" s="1122"/>
      <c r="Y395" s="1122"/>
      <c r="Z395" s="1122"/>
    </row>
    <row r="396" spans="1:26">
      <c r="A396" s="1122"/>
      <c r="B396" s="2090"/>
      <c r="C396" s="2090"/>
      <c r="D396" s="1122"/>
      <c r="E396" s="1122"/>
      <c r="F396" s="1122"/>
      <c r="G396" s="1122"/>
      <c r="H396" s="1122"/>
      <c r="I396" s="1122"/>
      <c r="J396" s="1122"/>
      <c r="K396" s="1122"/>
      <c r="L396" s="1122"/>
      <c r="M396" s="1122"/>
      <c r="N396" s="1122"/>
      <c r="O396" s="1122"/>
      <c r="P396" s="1122"/>
      <c r="Q396" s="1122"/>
      <c r="R396" s="1122"/>
      <c r="S396" s="1122"/>
      <c r="T396" s="1122"/>
      <c r="U396" s="1122"/>
      <c r="V396" s="1122"/>
      <c r="W396" s="1122"/>
      <c r="X396" s="1122"/>
      <c r="Y396" s="1122"/>
      <c r="Z396" s="1122"/>
    </row>
    <row r="397" spans="1:26">
      <c r="A397" s="1122"/>
      <c r="B397" s="2090"/>
      <c r="C397" s="2090"/>
      <c r="D397" s="1122"/>
      <c r="E397" s="1122"/>
      <c r="F397" s="1122"/>
      <c r="G397" s="1122"/>
      <c r="H397" s="1122"/>
      <c r="I397" s="1122"/>
      <c r="J397" s="1122"/>
      <c r="K397" s="1122"/>
      <c r="L397" s="1122"/>
      <c r="M397" s="1122"/>
      <c r="N397" s="1122"/>
      <c r="O397" s="1122"/>
      <c r="P397" s="1122"/>
      <c r="Q397" s="1122"/>
      <c r="R397" s="1122"/>
      <c r="S397" s="1122"/>
      <c r="T397" s="1122"/>
      <c r="U397" s="1122"/>
      <c r="V397" s="1122"/>
      <c r="W397" s="1122"/>
      <c r="X397" s="1122"/>
      <c r="Y397" s="1122"/>
      <c r="Z397" s="1122"/>
    </row>
    <row r="398" spans="1:26">
      <c r="A398" s="1122"/>
      <c r="B398" s="2090"/>
      <c r="C398" s="2090"/>
      <c r="D398" s="1122"/>
      <c r="E398" s="1122"/>
      <c r="F398" s="1122"/>
      <c r="G398" s="1122"/>
      <c r="H398" s="1122"/>
      <c r="I398" s="1122"/>
      <c r="J398" s="1122"/>
      <c r="K398" s="1122"/>
      <c r="L398" s="1122"/>
      <c r="M398" s="1122"/>
      <c r="N398" s="1122"/>
      <c r="O398" s="1122"/>
      <c r="P398" s="1122"/>
      <c r="Q398" s="1122"/>
      <c r="R398" s="1122"/>
      <c r="S398" s="1122"/>
      <c r="T398" s="1122"/>
      <c r="U398" s="1122"/>
      <c r="V398" s="1122"/>
      <c r="W398" s="1122"/>
      <c r="X398" s="1122"/>
      <c r="Y398" s="1122"/>
      <c r="Z398" s="1122"/>
    </row>
    <row r="399" spans="1:26">
      <c r="A399" s="1122"/>
      <c r="B399" s="2090"/>
      <c r="C399" s="2090"/>
      <c r="D399" s="1122"/>
      <c r="E399" s="1122"/>
      <c r="F399" s="1122"/>
      <c r="G399" s="1122"/>
      <c r="H399" s="1122"/>
      <c r="I399" s="1122"/>
      <c r="J399" s="1122"/>
      <c r="K399" s="1122"/>
      <c r="L399" s="1122"/>
      <c r="M399" s="1122"/>
      <c r="N399" s="1122"/>
      <c r="O399" s="1122"/>
      <c r="P399" s="1122"/>
      <c r="Q399" s="1122"/>
      <c r="R399" s="1122"/>
      <c r="S399" s="1122"/>
      <c r="T399" s="1122"/>
      <c r="U399" s="1122"/>
      <c r="V399" s="1122"/>
      <c r="W399" s="1122"/>
      <c r="X399" s="1122"/>
      <c r="Y399" s="1122"/>
      <c r="Z399" s="1122"/>
    </row>
    <row r="400" spans="1:26">
      <c r="A400" s="1122"/>
      <c r="B400" s="2090"/>
      <c r="C400" s="2090"/>
      <c r="D400" s="1122"/>
      <c r="E400" s="1122"/>
      <c r="F400" s="1122"/>
      <c r="G400" s="1122"/>
      <c r="H400" s="1122"/>
      <c r="I400" s="1122"/>
      <c r="J400" s="1122"/>
      <c r="K400" s="1122"/>
      <c r="L400" s="1122"/>
      <c r="M400" s="1122"/>
      <c r="N400" s="1122"/>
      <c r="O400" s="1122"/>
      <c r="P400" s="1122"/>
      <c r="Q400" s="1122"/>
      <c r="R400" s="1122"/>
      <c r="S400" s="1122"/>
      <c r="T400" s="1122"/>
      <c r="U400" s="1122"/>
      <c r="V400" s="1122"/>
      <c r="W400" s="1122"/>
      <c r="X400" s="1122"/>
      <c r="Y400" s="1122"/>
      <c r="Z400" s="1122"/>
    </row>
    <row r="401" spans="1:26">
      <c r="A401" s="1122"/>
      <c r="B401" s="2090"/>
      <c r="C401" s="2090"/>
      <c r="D401" s="1122"/>
      <c r="E401" s="1122"/>
      <c r="F401" s="1122"/>
      <c r="G401" s="1122"/>
      <c r="H401" s="1122"/>
      <c r="I401" s="1122"/>
      <c r="J401" s="1122"/>
      <c r="K401" s="1122"/>
      <c r="L401" s="1122"/>
      <c r="M401" s="1122"/>
      <c r="N401" s="1122"/>
      <c r="O401" s="1122"/>
      <c r="P401" s="1122"/>
      <c r="Q401" s="1122"/>
      <c r="R401" s="1122"/>
      <c r="S401" s="1122"/>
      <c r="T401" s="1122"/>
      <c r="U401" s="1122"/>
      <c r="V401" s="1122"/>
      <c r="W401" s="1122"/>
      <c r="X401" s="1122"/>
      <c r="Y401" s="1122"/>
      <c r="Z401" s="1122"/>
    </row>
    <row r="402" spans="1:26">
      <c r="A402" s="1122"/>
      <c r="B402" s="2090"/>
      <c r="C402" s="2090"/>
      <c r="D402" s="1122"/>
      <c r="E402" s="1122"/>
      <c r="F402" s="1122"/>
      <c r="G402" s="1122"/>
      <c r="H402" s="1122"/>
      <c r="I402" s="1122"/>
      <c r="J402" s="1122"/>
      <c r="K402" s="1122"/>
      <c r="L402" s="1122"/>
      <c r="M402" s="1122"/>
      <c r="N402" s="1122"/>
      <c r="O402" s="1122"/>
      <c r="P402" s="1122"/>
      <c r="Q402" s="1122"/>
      <c r="R402" s="1122"/>
      <c r="S402" s="1122"/>
      <c r="T402" s="1122"/>
      <c r="U402" s="1122"/>
      <c r="V402" s="1122"/>
      <c r="W402" s="1122"/>
      <c r="X402" s="1122"/>
      <c r="Y402" s="1122"/>
      <c r="Z402" s="1122"/>
    </row>
    <row r="403" spans="1:26">
      <c r="A403" s="1122"/>
      <c r="B403" s="2090"/>
      <c r="C403" s="2090"/>
      <c r="D403" s="1122"/>
      <c r="E403" s="1122"/>
      <c r="F403" s="1122"/>
      <c r="G403" s="1122"/>
      <c r="H403" s="1122"/>
      <c r="I403" s="1122"/>
      <c r="J403" s="1122"/>
      <c r="K403" s="1122"/>
      <c r="L403" s="1122"/>
      <c r="M403" s="1122"/>
      <c r="N403" s="1122"/>
      <c r="O403" s="1122"/>
      <c r="P403" s="1122"/>
      <c r="Q403" s="1122"/>
      <c r="R403" s="1122"/>
      <c r="S403" s="1122"/>
      <c r="T403" s="1122"/>
      <c r="U403" s="1122"/>
      <c r="V403" s="1122"/>
      <c r="W403" s="1122"/>
      <c r="X403" s="1122"/>
      <c r="Y403" s="1122"/>
      <c r="Z403" s="1122"/>
    </row>
    <row r="404" spans="1:26">
      <c r="A404" s="1122"/>
      <c r="B404" s="2090"/>
      <c r="C404" s="2090"/>
      <c r="D404" s="1122"/>
      <c r="E404" s="1122"/>
      <c r="F404" s="1122"/>
      <c r="G404" s="1122"/>
      <c r="H404" s="1122"/>
      <c r="I404" s="1122"/>
      <c r="J404" s="1122"/>
      <c r="K404" s="1122"/>
      <c r="L404" s="1122"/>
      <c r="M404" s="1122"/>
      <c r="N404" s="1122"/>
      <c r="O404" s="1122"/>
      <c r="P404" s="1122"/>
      <c r="Q404" s="1122"/>
      <c r="R404" s="1122"/>
      <c r="S404" s="1122"/>
      <c r="T404" s="1122"/>
      <c r="U404" s="1122"/>
      <c r="V404" s="1122"/>
      <c r="W404" s="1122"/>
      <c r="X404" s="1122"/>
      <c r="Y404" s="1122"/>
      <c r="Z404" s="1122"/>
    </row>
    <row r="405" spans="1:26">
      <c r="A405" s="1122"/>
      <c r="B405" s="2090"/>
      <c r="C405" s="2090"/>
      <c r="D405" s="1122"/>
      <c r="E405" s="1122"/>
      <c r="F405" s="1122"/>
      <c r="G405" s="1122"/>
      <c r="H405" s="1122"/>
      <c r="I405" s="1122"/>
      <c r="J405" s="1122"/>
      <c r="K405" s="1122"/>
      <c r="L405" s="1122"/>
      <c r="M405" s="1122"/>
      <c r="N405" s="1122"/>
      <c r="O405" s="1122"/>
      <c r="P405" s="1122"/>
      <c r="Q405" s="1122"/>
      <c r="R405" s="1122"/>
      <c r="S405" s="1122"/>
      <c r="T405" s="1122"/>
      <c r="U405" s="1122"/>
      <c r="V405" s="1122"/>
      <c r="W405" s="1122"/>
      <c r="X405" s="1122"/>
      <c r="Y405" s="1122"/>
      <c r="Z405" s="1122"/>
    </row>
    <row r="406" spans="1:26">
      <c r="A406" s="1122"/>
      <c r="B406" s="2090"/>
      <c r="C406" s="2090"/>
      <c r="D406" s="1122"/>
      <c r="E406" s="1122"/>
      <c r="F406" s="1122"/>
      <c r="G406" s="1122"/>
      <c r="H406" s="1122"/>
      <c r="I406" s="1122"/>
      <c r="J406" s="1122"/>
      <c r="K406" s="1122"/>
      <c r="L406" s="1122"/>
      <c r="M406" s="1122"/>
      <c r="N406" s="1122"/>
      <c r="O406" s="1122"/>
      <c r="P406" s="1122"/>
      <c r="Q406" s="1122"/>
      <c r="R406" s="1122"/>
      <c r="S406" s="1122"/>
      <c r="T406" s="1122"/>
      <c r="U406" s="1122"/>
      <c r="V406" s="1122"/>
      <c r="W406" s="1122"/>
      <c r="X406" s="1122"/>
      <c r="Y406" s="1122"/>
      <c r="Z406" s="1122"/>
    </row>
    <row r="407" spans="1:26">
      <c r="A407" s="1122"/>
      <c r="B407" s="2090"/>
      <c r="C407" s="2090"/>
      <c r="D407" s="1122"/>
      <c r="E407" s="1122"/>
      <c r="F407" s="1122"/>
      <c r="G407" s="1122"/>
      <c r="H407" s="1122"/>
      <c r="I407" s="1122"/>
      <c r="J407" s="1122"/>
      <c r="K407" s="1122"/>
      <c r="L407" s="1122"/>
      <c r="M407" s="1122"/>
      <c r="N407" s="1122"/>
      <c r="O407" s="1122"/>
      <c r="P407" s="1122"/>
      <c r="Q407" s="1122"/>
      <c r="R407" s="1122"/>
      <c r="S407" s="1122"/>
      <c r="T407" s="1122"/>
      <c r="U407" s="1122"/>
      <c r="V407" s="1122"/>
      <c r="W407" s="1122"/>
      <c r="X407" s="1122"/>
      <c r="Y407" s="1122"/>
      <c r="Z407" s="1122"/>
    </row>
    <row r="408" spans="1:26">
      <c r="A408" s="1122"/>
      <c r="B408" s="2090"/>
      <c r="C408" s="2090"/>
      <c r="D408" s="1122"/>
      <c r="E408" s="1122"/>
      <c r="F408" s="1122"/>
      <c r="G408" s="1122"/>
      <c r="H408" s="1122"/>
      <c r="I408" s="1122"/>
      <c r="J408" s="1122"/>
      <c r="K408" s="1122"/>
      <c r="L408" s="1122"/>
      <c r="M408" s="1122"/>
      <c r="N408" s="1122"/>
      <c r="O408" s="1122"/>
      <c r="P408" s="1122"/>
      <c r="Q408" s="1122"/>
      <c r="R408" s="1122"/>
      <c r="S408" s="1122"/>
      <c r="T408" s="1122"/>
      <c r="U408" s="1122"/>
      <c r="V408" s="1122"/>
      <c r="W408" s="1122"/>
      <c r="X408" s="1122"/>
      <c r="Y408" s="1122"/>
      <c r="Z408" s="1122"/>
    </row>
    <row r="409" spans="1:26">
      <c r="A409" s="1122"/>
      <c r="B409" s="2090"/>
      <c r="C409" s="2090"/>
      <c r="D409" s="1122"/>
      <c r="E409" s="1122"/>
      <c r="F409" s="1122"/>
      <c r="G409" s="1122"/>
      <c r="H409" s="1122"/>
      <c r="I409" s="1122"/>
      <c r="J409" s="1122"/>
      <c r="K409" s="1122"/>
      <c r="L409" s="1122"/>
      <c r="M409" s="1122"/>
      <c r="N409" s="1122"/>
      <c r="O409" s="1122"/>
      <c r="P409" s="1122"/>
      <c r="Q409" s="1122"/>
      <c r="R409" s="1122"/>
      <c r="S409" s="1122"/>
      <c r="T409" s="1122"/>
      <c r="U409" s="1122"/>
      <c r="V409" s="1122"/>
      <c r="W409" s="1122"/>
      <c r="X409" s="1122"/>
      <c r="Y409" s="1122"/>
      <c r="Z409" s="1122"/>
    </row>
    <row r="410" spans="1:26">
      <c r="A410" s="1122"/>
      <c r="B410" s="2090"/>
      <c r="C410" s="2090"/>
      <c r="D410" s="1122"/>
      <c r="E410" s="1122"/>
      <c r="F410" s="1122"/>
      <c r="G410" s="1122"/>
      <c r="H410" s="1122"/>
      <c r="I410" s="1122"/>
      <c r="J410" s="1122"/>
      <c r="K410" s="1122"/>
      <c r="L410" s="1122"/>
      <c r="M410" s="1122"/>
      <c r="N410" s="1122"/>
      <c r="O410" s="1122"/>
      <c r="P410" s="1122"/>
      <c r="Q410" s="1122"/>
      <c r="R410" s="1122"/>
      <c r="S410" s="1122"/>
      <c r="T410" s="1122"/>
      <c r="U410" s="1122"/>
      <c r="V410" s="1122"/>
      <c r="W410" s="1122"/>
      <c r="X410" s="1122"/>
      <c r="Y410" s="1122"/>
      <c r="Z410" s="1122"/>
    </row>
    <row r="411" spans="1:26">
      <c r="A411" s="1122"/>
      <c r="B411" s="2090"/>
      <c r="C411" s="2090"/>
      <c r="D411" s="1122"/>
      <c r="E411" s="1122"/>
      <c r="F411" s="1122"/>
      <c r="G411" s="1122"/>
      <c r="H411" s="1122"/>
      <c r="I411" s="1122"/>
      <c r="J411" s="1122"/>
      <c r="K411" s="1122"/>
      <c r="L411" s="1122"/>
      <c r="M411" s="1122"/>
      <c r="N411" s="1122"/>
      <c r="O411" s="1122"/>
      <c r="P411" s="1122"/>
      <c r="Q411" s="1122"/>
      <c r="R411" s="1122"/>
      <c r="S411" s="1122"/>
      <c r="T411" s="1122"/>
      <c r="U411" s="1122"/>
      <c r="V411" s="1122"/>
      <c r="W411" s="1122"/>
      <c r="X411" s="1122"/>
      <c r="Y411" s="1122"/>
      <c r="Z411" s="1122"/>
    </row>
    <row r="412" spans="1:26">
      <c r="A412" s="1122"/>
      <c r="B412" s="2090"/>
      <c r="C412" s="2090"/>
      <c r="D412" s="1122"/>
      <c r="E412" s="1122"/>
      <c r="F412" s="1122"/>
      <c r="G412" s="1122"/>
      <c r="H412" s="1122"/>
      <c r="I412" s="1122"/>
      <c r="J412" s="1122"/>
      <c r="K412" s="1122"/>
      <c r="L412" s="1122"/>
      <c r="M412" s="1122"/>
      <c r="N412" s="1122"/>
      <c r="O412" s="1122"/>
      <c r="P412" s="1122"/>
      <c r="Q412" s="1122"/>
      <c r="R412" s="1122"/>
      <c r="S412" s="1122"/>
      <c r="T412" s="1122"/>
      <c r="U412" s="1122"/>
      <c r="V412" s="1122"/>
      <c r="W412" s="1122"/>
      <c r="X412" s="1122"/>
      <c r="Y412" s="1122"/>
      <c r="Z412" s="1122"/>
    </row>
    <row r="413" spans="1:26">
      <c r="A413" s="1122"/>
      <c r="B413" s="2090"/>
      <c r="C413" s="2090"/>
      <c r="D413" s="1122"/>
      <c r="E413" s="1122"/>
      <c r="F413" s="1122"/>
      <c r="G413" s="1122"/>
      <c r="H413" s="1122"/>
      <c r="I413" s="1122"/>
      <c r="J413" s="1122"/>
      <c r="K413" s="1122"/>
      <c r="L413" s="1122"/>
      <c r="M413" s="1122"/>
      <c r="N413" s="1122"/>
      <c r="O413" s="1122"/>
      <c r="P413" s="1122"/>
      <c r="Q413" s="1122"/>
      <c r="R413" s="1122"/>
      <c r="S413" s="1122"/>
      <c r="T413" s="1122"/>
      <c r="U413" s="1122"/>
      <c r="V413" s="1122"/>
      <c r="W413" s="1122"/>
      <c r="X413" s="1122"/>
      <c r="Y413" s="1122"/>
      <c r="Z413" s="1122"/>
    </row>
    <row r="414" spans="1:26">
      <c r="A414" s="1122"/>
      <c r="B414" s="2090"/>
      <c r="C414" s="2090"/>
      <c r="D414" s="1122"/>
      <c r="E414" s="1122"/>
      <c r="F414" s="1122"/>
      <c r="G414" s="1122"/>
      <c r="H414" s="1122"/>
      <c r="I414" s="1122"/>
      <c r="J414" s="1122"/>
      <c r="K414" s="1122"/>
      <c r="L414" s="1122"/>
      <c r="M414" s="1122"/>
      <c r="N414" s="1122"/>
      <c r="O414" s="1122"/>
      <c r="P414" s="1122"/>
      <c r="Q414" s="1122"/>
      <c r="R414" s="1122"/>
      <c r="S414" s="1122"/>
      <c r="T414" s="1122"/>
      <c r="U414" s="1122"/>
      <c r="V414" s="1122"/>
      <c r="W414" s="1122"/>
      <c r="X414" s="1122"/>
      <c r="Y414" s="1122"/>
      <c r="Z414" s="1122"/>
    </row>
    <row r="415" spans="1:26">
      <c r="A415" s="1122"/>
      <c r="B415" s="2090"/>
      <c r="C415" s="2090"/>
      <c r="D415" s="1122"/>
      <c r="E415" s="1122"/>
      <c r="F415" s="1122"/>
      <c r="G415" s="1122"/>
      <c r="H415" s="1122"/>
      <c r="I415" s="1122"/>
      <c r="J415" s="1122"/>
      <c r="K415" s="1122"/>
      <c r="L415" s="1122"/>
      <c r="M415" s="1122"/>
      <c r="N415" s="1122"/>
      <c r="O415" s="1122"/>
      <c r="P415" s="1122"/>
      <c r="Q415" s="1122"/>
      <c r="R415" s="1122"/>
      <c r="S415" s="1122"/>
      <c r="T415" s="1122"/>
      <c r="U415" s="1122"/>
      <c r="V415" s="1122"/>
      <c r="W415" s="1122"/>
      <c r="X415" s="1122"/>
      <c r="Y415" s="1122"/>
      <c r="Z415" s="1122"/>
    </row>
    <row r="416" spans="1:26">
      <c r="A416" s="1122"/>
      <c r="B416" s="2090"/>
      <c r="C416" s="2090"/>
      <c r="D416" s="1122"/>
      <c r="E416" s="1122"/>
      <c r="F416" s="1122"/>
      <c r="G416" s="1122"/>
      <c r="H416" s="1122"/>
      <c r="I416" s="1122"/>
      <c r="J416" s="1122"/>
      <c r="K416" s="1122"/>
      <c r="L416" s="1122"/>
      <c r="M416" s="1122"/>
      <c r="N416" s="1122"/>
      <c r="O416" s="1122"/>
      <c r="P416" s="1122"/>
      <c r="Q416" s="1122"/>
      <c r="R416" s="1122"/>
      <c r="S416" s="1122"/>
      <c r="T416" s="1122"/>
      <c r="U416" s="1122"/>
      <c r="V416" s="1122"/>
      <c r="W416" s="1122"/>
      <c r="X416" s="1122"/>
      <c r="Y416" s="1122"/>
      <c r="Z416" s="1122"/>
    </row>
    <row r="417" spans="1:26">
      <c r="A417" s="1122"/>
      <c r="B417" s="2090"/>
      <c r="C417" s="2090"/>
      <c r="D417" s="1122"/>
      <c r="E417" s="1122"/>
      <c r="F417" s="1122"/>
      <c r="G417" s="1122"/>
      <c r="H417" s="1122"/>
      <c r="I417" s="1122"/>
      <c r="J417" s="1122"/>
      <c r="K417" s="1122"/>
      <c r="L417" s="1122"/>
      <c r="M417" s="1122"/>
      <c r="N417" s="1122"/>
      <c r="O417" s="1122"/>
      <c r="P417" s="1122"/>
      <c r="Q417" s="1122"/>
      <c r="R417" s="1122"/>
      <c r="S417" s="1122"/>
      <c r="T417" s="1122"/>
      <c r="U417" s="1122"/>
      <c r="V417" s="1122"/>
      <c r="W417" s="1122"/>
      <c r="X417" s="1122"/>
      <c r="Y417" s="1122"/>
      <c r="Z417" s="1122"/>
    </row>
    <row r="418" spans="1:26">
      <c r="A418" s="1122"/>
      <c r="B418" s="2090"/>
      <c r="C418" s="2090"/>
      <c r="D418" s="1122"/>
      <c r="E418" s="1122"/>
      <c r="F418" s="1122"/>
      <c r="G418" s="1122"/>
      <c r="H418" s="1122"/>
      <c r="I418" s="1122"/>
      <c r="J418" s="1122"/>
      <c r="K418" s="1122"/>
      <c r="L418" s="1122"/>
      <c r="M418" s="1122"/>
      <c r="N418" s="1122"/>
      <c r="O418" s="1122"/>
      <c r="P418" s="1122"/>
      <c r="Q418" s="1122"/>
      <c r="R418" s="1122"/>
      <c r="S418" s="1122"/>
      <c r="T418" s="1122"/>
      <c r="U418" s="1122"/>
      <c r="V418" s="1122"/>
      <c r="W418" s="1122"/>
      <c r="X418" s="1122"/>
      <c r="Y418" s="1122"/>
      <c r="Z418" s="1122"/>
    </row>
    <row r="419" spans="1:26">
      <c r="A419" s="1122"/>
      <c r="B419" s="2090"/>
      <c r="C419" s="2090"/>
      <c r="D419" s="1122"/>
      <c r="E419" s="1122"/>
      <c r="F419" s="1122"/>
      <c r="G419" s="1122"/>
      <c r="H419" s="1122"/>
      <c r="I419" s="1122"/>
      <c r="J419" s="1122"/>
      <c r="K419" s="1122"/>
      <c r="L419" s="1122"/>
      <c r="M419" s="1122"/>
      <c r="N419" s="1122"/>
      <c r="O419" s="1122"/>
      <c r="P419" s="1122"/>
      <c r="Q419" s="1122"/>
      <c r="R419" s="1122"/>
      <c r="S419" s="1122"/>
      <c r="T419" s="1122"/>
      <c r="U419" s="1122"/>
      <c r="V419" s="1122"/>
      <c r="W419" s="1122"/>
      <c r="X419" s="1122"/>
      <c r="Y419" s="1122"/>
      <c r="Z419" s="1122"/>
    </row>
    <row r="420" spans="1:26">
      <c r="A420" s="1122"/>
      <c r="B420" s="2090"/>
      <c r="C420" s="2090"/>
      <c r="D420" s="1122"/>
      <c r="E420" s="1122"/>
      <c r="F420" s="1122"/>
      <c r="G420" s="1122"/>
      <c r="H420" s="1122"/>
      <c r="I420" s="1122"/>
      <c r="J420" s="1122"/>
      <c r="K420" s="1122"/>
      <c r="L420" s="1122"/>
      <c r="M420" s="1122"/>
      <c r="N420" s="1122"/>
      <c r="O420" s="1122"/>
      <c r="P420" s="1122"/>
      <c r="Q420" s="1122"/>
      <c r="R420" s="1122"/>
      <c r="S420" s="1122"/>
      <c r="T420" s="1122"/>
      <c r="U420" s="1122"/>
      <c r="V420" s="1122"/>
      <c r="W420" s="1122"/>
      <c r="X420" s="1122"/>
      <c r="Y420" s="1122"/>
      <c r="Z420" s="1122"/>
    </row>
    <row r="421" spans="1:26">
      <c r="A421" s="1122"/>
      <c r="B421" s="2090"/>
      <c r="C421" s="2090"/>
      <c r="D421" s="1122"/>
      <c r="E421" s="1122"/>
      <c r="F421" s="1122"/>
      <c r="G421" s="1122"/>
      <c r="H421" s="1122"/>
      <c r="I421" s="1122"/>
      <c r="J421" s="1122"/>
      <c r="K421" s="1122"/>
      <c r="L421" s="1122"/>
      <c r="M421" s="1122"/>
      <c r="N421" s="1122"/>
      <c r="O421" s="1122"/>
      <c r="P421" s="1122"/>
      <c r="Q421" s="1122"/>
      <c r="R421" s="1122"/>
      <c r="S421" s="1122"/>
      <c r="T421" s="1122"/>
      <c r="U421" s="1122"/>
      <c r="V421" s="1122"/>
      <c r="W421" s="1122"/>
      <c r="X421" s="1122"/>
      <c r="Y421" s="1122"/>
      <c r="Z421" s="1122"/>
    </row>
    <row r="422" spans="1:26">
      <c r="A422" s="1122"/>
      <c r="B422" s="2090"/>
      <c r="C422" s="2090"/>
      <c r="D422" s="1122"/>
      <c r="E422" s="1122"/>
      <c r="F422" s="1122"/>
      <c r="G422" s="1122"/>
      <c r="H422" s="1122"/>
      <c r="I422" s="1122"/>
      <c r="J422" s="1122"/>
      <c r="K422" s="1122"/>
      <c r="L422" s="1122"/>
      <c r="M422" s="1122"/>
      <c r="N422" s="1122"/>
      <c r="O422" s="1122"/>
      <c r="P422" s="1122"/>
      <c r="Q422" s="1122"/>
      <c r="R422" s="1122"/>
      <c r="S422" s="1122"/>
      <c r="T422" s="1122"/>
      <c r="U422" s="1122"/>
      <c r="V422" s="1122"/>
      <c r="W422" s="1122"/>
      <c r="X422" s="1122"/>
      <c r="Y422" s="1122"/>
      <c r="Z422" s="1122"/>
    </row>
    <row r="423" spans="1:26">
      <c r="A423" s="1122"/>
      <c r="B423" s="2090"/>
      <c r="C423" s="2090"/>
      <c r="D423" s="1122"/>
      <c r="E423" s="1122"/>
      <c r="F423" s="1122"/>
      <c r="G423" s="1122"/>
      <c r="H423" s="1122"/>
      <c r="I423" s="1122"/>
      <c r="J423" s="1122"/>
      <c r="K423" s="1122"/>
      <c r="L423" s="1122"/>
      <c r="M423" s="1122"/>
      <c r="N423" s="1122"/>
      <c r="O423" s="1122"/>
      <c r="P423" s="1122"/>
      <c r="Q423" s="1122"/>
      <c r="R423" s="1122"/>
      <c r="S423" s="1122"/>
      <c r="T423" s="1122"/>
      <c r="U423" s="1122"/>
      <c r="V423" s="1122"/>
      <c r="W423" s="1122"/>
      <c r="X423" s="1122"/>
      <c r="Y423" s="1122"/>
      <c r="Z423" s="1122"/>
    </row>
    <row r="424" spans="1:26">
      <c r="A424" s="1122"/>
      <c r="B424" s="2090"/>
      <c r="C424" s="2090"/>
      <c r="D424" s="1122"/>
      <c r="E424" s="1122"/>
      <c r="F424" s="1122"/>
      <c r="G424" s="1122"/>
      <c r="H424" s="1122"/>
      <c r="I424" s="1122"/>
      <c r="J424" s="1122"/>
      <c r="K424" s="1122"/>
      <c r="L424" s="1122"/>
      <c r="M424" s="1122"/>
      <c r="N424" s="1122"/>
      <c r="O424" s="1122"/>
      <c r="P424" s="1122"/>
      <c r="Q424" s="1122"/>
      <c r="R424" s="1122"/>
      <c r="S424" s="1122"/>
      <c r="T424" s="1122"/>
      <c r="U424" s="1122"/>
      <c r="V424" s="1122"/>
      <c r="W424" s="1122"/>
      <c r="X424" s="1122"/>
      <c r="Y424" s="1122"/>
      <c r="Z424" s="1122"/>
    </row>
    <row r="425" spans="1:26">
      <c r="A425" s="1122"/>
      <c r="B425" s="2090"/>
      <c r="C425" s="2090"/>
      <c r="D425" s="1122"/>
      <c r="E425" s="1122"/>
      <c r="F425" s="1122"/>
      <c r="G425" s="1122"/>
      <c r="H425" s="1122"/>
      <c r="I425" s="1122"/>
      <c r="J425" s="1122"/>
      <c r="K425" s="1122"/>
      <c r="L425" s="1122"/>
      <c r="M425" s="1122"/>
      <c r="N425" s="1122"/>
      <c r="O425" s="1122"/>
      <c r="P425" s="1122"/>
      <c r="Q425" s="1122"/>
      <c r="R425" s="1122"/>
      <c r="S425" s="1122"/>
      <c r="T425" s="1122"/>
      <c r="U425" s="1122"/>
      <c r="V425" s="1122"/>
      <c r="W425" s="1122"/>
      <c r="X425" s="1122"/>
      <c r="Y425" s="1122"/>
      <c r="Z425" s="1122"/>
    </row>
    <row r="426" spans="1:26">
      <c r="A426" s="1122"/>
      <c r="B426" s="2090"/>
      <c r="C426" s="2090"/>
      <c r="D426" s="1122"/>
      <c r="E426" s="1122"/>
      <c r="F426" s="1122"/>
      <c r="G426" s="1122"/>
      <c r="H426" s="1122"/>
      <c r="I426" s="1122"/>
      <c r="J426" s="1122"/>
      <c r="K426" s="1122"/>
      <c r="L426" s="1122"/>
      <c r="M426" s="1122"/>
      <c r="N426" s="1122"/>
      <c r="O426" s="1122"/>
      <c r="P426" s="1122"/>
      <c r="Q426" s="1122"/>
      <c r="R426" s="1122"/>
      <c r="S426" s="1122"/>
      <c r="T426" s="1122"/>
      <c r="U426" s="1122"/>
      <c r="V426" s="1122"/>
      <c r="W426" s="1122"/>
      <c r="X426" s="1122"/>
      <c r="Y426" s="1122"/>
      <c r="Z426" s="1122"/>
    </row>
    <row r="427" spans="1:26">
      <c r="A427" s="1122"/>
      <c r="B427" s="2090"/>
      <c r="C427" s="2090"/>
      <c r="D427" s="1122"/>
      <c r="E427" s="1122"/>
      <c r="F427" s="1122"/>
      <c r="G427" s="1122"/>
      <c r="H427" s="1122"/>
      <c r="I427" s="1122"/>
      <c r="J427" s="1122"/>
      <c r="K427" s="1122"/>
      <c r="L427" s="1122"/>
      <c r="M427" s="1122"/>
      <c r="N427" s="1122"/>
      <c r="O427" s="1122"/>
      <c r="P427" s="1122"/>
      <c r="Q427" s="1122"/>
      <c r="R427" s="1122"/>
      <c r="S427" s="1122"/>
      <c r="T427" s="1122"/>
      <c r="U427" s="1122"/>
      <c r="V427" s="1122"/>
      <c r="W427" s="1122"/>
      <c r="X427" s="1122"/>
      <c r="Y427" s="1122"/>
      <c r="Z427" s="1122"/>
    </row>
    <row r="428" spans="1:26">
      <c r="A428" s="1122"/>
      <c r="B428" s="2090"/>
      <c r="C428" s="2090"/>
      <c r="D428" s="1122"/>
      <c r="E428" s="1122"/>
      <c r="F428" s="1122"/>
      <c r="G428" s="1122"/>
      <c r="H428" s="1122"/>
      <c r="I428" s="1122"/>
      <c r="J428" s="1122"/>
      <c r="K428" s="1122"/>
      <c r="L428" s="1122"/>
      <c r="M428" s="1122"/>
      <c r="N428" s="1122"/>
      <c r="O428" s="1122"/>
      <c r="P428" s="1122"/>
      <c r="Q428" s="1122"/>
      <c r="R428" s="1122"/>
      <c r="S428" s="1122"/>
      <c r="T428" s="1122"/>
      <c r="U428" s="1122"/>
      <c r="V428" s="1122"/>
      <c r="W428" s="1122"/>
      <c r="X428" s="1122"/>
      <c r="Y428" s="1122"/>
      <c r="Z428" s="1122"/>
    </row>
    <row r="429" spans="1:26">
      <c r="A429" s="1122"/>
      <c r="B429" s="2090"/>
      <c r="C429" s="2090"/>
      <c r="D429" s="1122"/>
      <c r="E429" s="1122"/>
      <c r="F429" s="1122"/>
      <c r="G429" s="1122"/>
      <c r="H429" s="1122"/>
      <c r="I429" s="1122"/>
      <c r="J429" s="1122"/>
      <c r="K429" s="1122"/>
      <c r="L429" s="1122"/>
      <c r="M429" s="1122"/>
      <c r="N429" s="1122"/>
      <c r="O429" s="1122"/>
      <c r="P429" s="1122"/>
      <c r="Q429" s="1122"/>
      <c r="R429" s="1122"/>
      <c r="S429" s="1122"/>
      <c r="T429" s="1122"/>
      <c r="U429" s="1122"/>
      <c r="V429" s="1122"/>
      <c r="W429" s="1122"/>
      <c r="X429" s="1122"/>
      <c r="Y429" s="1122"/>
      <c r="Z429" s="1122"/>
    </row>
    <row r="430" spans="1:26">
      <c r="A430" s="1122"/>
      <c r="B430" s="2090"/>
      <c r="C430" s="2090"/>
      <c r="D430" s="1122"/>
      <c r="E430" s="1122"/>
      <c r="F430" s="1122"/>
      <c r="G430" s="1122"/>
      <c r="H430" s="1122"/>
      <c r="I430" s="1122"/>
      <c r="J430" s="1122"/>
      <c r="K430" s="1122"/>
      <c r="L430" s="1122"/>
      <c r="M430" s="1122"/>
      <c r="N430" s="1122"/>
      <c r="O430" s="1122"/>
      <c r="P430" s="1122"/>
      <c r="Q430" s="1122"/>
      <c r="R430" s="1122"/>
      <c r="S430" s="1122"/>
      <c r="T430" s="1122"/>
      <c r="U430" s="1122"/>
      <c r="V430" s="1122"/>
      <c r="W430" s="1122"/>
      <c r="X430" s="1122"/>
      <c r="Y430" s="1122"/>
      <c r="Z430" s="1122"/>
    </row>
    <row r="431" spans="1:26">
      <c r="A431" s="1122"/>
      <c r="B431" s="2090"/>
      <c r="C431" s="2090"/>
      <c r="D431" s="1122"/>
      <c r="E431" s="1122"/>
      <c r="F431" s="1122"/>
      <c r="G431" s="1122"/>
      <c r="H431" s="1122"/>
      <c r="I431" s="1122"/>
      <c r="J431" s="1122"/>
      <c r="K431" s="1122"/>
      <c r="L431" s="1122"/>
      <c r="M431" s="1122"/>
      <c r="N431" s="1122"/>
      <c r="O431" s="1122"/>
      <c r="P431" s="1122"/>
      <c r="Q431" s="1122"/>
      <c r="R431" s="1122"/>
      <c r="S431" s="1122"/>
      <c r="T431" s="1122"/>
      <c r="U431" s="1122"/>
      <c r="V431" s="1122"/>
      <c r="W431" s="1122"/>
      <c r="X431" s="1122"/>
      <c r="Y431" s="1122"/>
      <c r="Z431" s="1122"/>
    </row>
    <row r="432" spans="1:26">
      <c r="A432" s="1122"/>
      <c r="B432" s="2090"/>
      <c r="C432" s="2090"/>
      <c r="D432" s="1122"/>
      <c r="E432" s="1122"/>
      <c r="F432" s="1122"/>
      <c r="G432" s="1122"/>
      <c r="H432" s="1122"/>
      <c r="I432" s="1122"/>
      <c r="J432" s="1122"/>
      <c r="K432" s="1122"/>
      <c r="L432" s="1122"/>
      <c r="M432" s="1122"/>
      <c r="N432" s="1122"/>
      <c r="O432" s="1122"/>
      <c r="P432" s="1122"/>
      <c r="Q432" s="1122"/>
      <c r="R432" s="1122"/>
      <c r="S432" s="1122"/>
      <c r="T432" s="1122"/>
      <c r="U432" s="1122"/>
      <c r="V432" s="1122"/>
      <c r="W432" s="1122"/>
      <c r="X432" s="1122"/>
      <c r="Y432" s="1122"/>
      <c r="Z432" s="1122"/>
    </row>
    <row r="433" spans="1:26">
      <c r="A433" s="1122"/>
      <c r="B433" s="2090"/>
      <c r="C433" s="2090"/>
      <c r="D433" s="1122"/>
      <c r="E433" s="1122"/>
      <c r="F433" s="1122"/>
      <c r="G433" s="1122"/>
      <c r="H433" s="1122"/>
      <c r="I433" s="1122"/>
      <c r="J433" s="1122"/>
      <c r="K433" s="1122"/>
      <c r="L433" s="1122"/>
      <c r="M433" s="1122"/>
      <c r="N433" s="1122"/>
      <c r="O433" s="1122"/>
      <c r="P433" s="1122"/>
      <c r="Q433" s="1122"/>
      <c r="R433" s="1122"/>
      <c r="S433" s="1122"/>
      <c r="T433" s="1122"/>
      <c r="U433" s="1122"/>
      <c r="V433" s="1122"/>
      <c r="W433" s="1122"/>
      <c r="X433" s="1122"/>
      <c r="Y433" s="1122"/>
      <c r="Z433" s="1122"/>
    </row>
    <row r="434" spans="1:26">
      <c r="A434" s="1122"/>
      <c r="B434" s="2090"/>
      <c r="C434" s="2090"/>
      <c r="D434" s="1122"/>
      <c r="E434" s="1122"/>
      <c r="F434" s="1122"/>
      <c r="G434" s="1122"/>
      <c r="H434" s="1122"/>
      <c r="I434" s="1122"/>
      <c r="J434" s="1122"/>
      <c r="K434" s="1122"/>
      <c r="L434" s="1122"/>
      <c r="M434" s="1122"/>
      <c r="N434" s="1122"/>
      <c r="O434" s="1122"/>
      <c r="P434" s="1122"/>
      <c r="Q434" s="1122"/>
      <c r="R434" s="1122"/>
      <c r="S434" s="1122"/>
      <c r="T434" s="1122"/>
      <c r="U434" s="1122"/>
      <c r="V434" s="1122"/>
      <c r="W434" s="1122"/>
      <c r="X434" s="1122"/>
      <c r="Y434" s="1122"/>
      <c r="Z434" s="1122"/>
    </row>
    <row r="435" spans="1:26">
      <c r="A435" s="1122"/>
      <c r="B435" s="2090"/>
      <c r="C435" s="2090"/>
      <c r="D435" s="1122"/>
      <c r="E435" s="1122"/>
      <c r="F435" s="1122"/>
      <c r="G435" s="1122"/>
      <c r="H435" s="1122"/>
      <c r="I435" s="1122"/>
      <c r="J435" s="1122"/>
      <c r="K435" s="1122"/>
      <c r="L435" s="1122"/>
      <c r="M435" s="1122"/>
      <c r="N435" s="1122"/>
      <c r="O435" s="1122"/>
      <c r="P435" s="1122"/>
      <c r="Q435" s="1122"/>
      <c r="R435" s="1122"/>
      <c r="S435" s="1122"/>
      <c r="T435" s="1122"/>
      <c r="U435" s="1122"/>
      <c r="V435" s="1122"/>
      <c r="W435" s="1122"/>
      <c r="X435" s="1122"/>
      <c r="Y435" s="1122"/>
      <c r="Z435" s="1122"/>
    </row>
    <row r="436" spans="1:26">
      <c r="A436" s="1122"/>
      <c r="B436" s="2090"/>
      <c r="C436" s="2090"/>
      <c r="D436" s="1122"/>
      <c r="E436" s="1122"/>
      <c r="F436" s="1122"/>
      <c r="G436" s="1122"/>
      <c r="H436" s="1122"/>
      <c r="I436" s="1122"/>
      <c r="J436" s="1122"/>
      <c r="K436" s="1122"/>
      <c r="L436" s="1122"/>
      <c r="M436" s="1122"/>
      <c r="N436" s="1122"/>
      <c r="O436" s="1122"/>
      <c r="P436" s="1122"/>
      <c r="Q436" s="1122"/>
      <c r="R436" s="1122"/>
      <c r="S436" s="1122"/>
      <c r="T436" s="1122"/>
      <c r="U436" s="1122"/>
      <c r="V436" s="1122"/>
      <c r="W436" s="1122"/>
      <c r="X436" s="1122"/>
      <c r="Y436" s="1122"/>
      <c r="Z436" s="1122"/>
    </row>
    <row r="437" spans="1:26">
      <c r="A437" s="1122"/>
      <c r="B437" s="2090"/>
      <c r="C437" s="2090"/>
      <c r="D437" s="1122"/>
      <c r="E437" s="1122"/>
      <c r="F437" s="1122"/>
      <c r="G437" s="1122"/>
      <c r="H437" s="1122"/>
      <c r="I437" s="1122"/>
      <c r="J437" s="1122"/>
      <c r="K437" s="1122"/>
      <c r="L437" s="1122"/>
      <c r="M437" s="1122"/>
      <c r="N437" s="1122"/>
      <c r="O437" s="1122"/>
      <c r="P437" s="1122"/>
      <c r="Q437" s="1122"/>
      <c r="R437" s="1122"/>
      <c r="S437" s="1122"/>
      <c r="T437" s="1122"/>
      <c r="U437" s="1122"/>
      <c r="V437" s="1122"/>
      <c r="W437" s="1122"/>
      <c r="X437" s="1122"/>
      <c r="Y437" s="1122"/>
      <c r="Z437" s="1122"/>
    </row>
    <row r="438" spans="1:26">
      <c r="A438" s="1122"/>
      <c r="B438" s="2090"/>
      <c r="C438" s="2090"/>
      <c r="D438" s="1122"/>
      <c r="E438" s="1122"/>
      <c r="F438" s="1122"/>
      <c r="G438" s="1122"/>
      <c r="H438" s="1122"/>
      <c r="I438" s="1122"/>
      <c r="J438" s="1122"/>
      <c r="K438" s="1122"/>
      <c r="L438" s="1122"/>
      <c r="M438" s="1122"/>
      <c r="N438" s="1122"/>
      <c r="O438" s="1122"/>
      <c r="P438" s="1122"/>
      <c r="Q438" s="1122"/>
      <c r="R438" s="1122"/>
      <c r="S438" s="1122"/>
      <c r="T438" s="1122"/>
      <c r="U438" s="1122"/>
      <c r="V438" s="1122"/>
      <c r="W438" s="1122"/>
      <c r="X438" s="1122"/>
      <c r="Y438" s="1122"/>
      <c r="Z438" s="1122"/>
    </row>
    <row r="439" spans="1:26">
      <c r="A439" s="1122"/>
      <c r="B439" s="2090"/>
      <c r="C439" s="2090"/>
      <c r="D439" s="1122"/>
      <c r="E439" s="1122"/>
      <c r="F439" s="1122"/>
      <c r="G439" s="1122"/>
      <c r="H439" s="1122"/>
      <c r="I439" s="1122"/>
      <c r="J439" s="1122"/>
      <c r="K439" s="1122"/>
      <c r="L439" s="1122"/>
      <c r="M439" s="1122"/>
      <c r="N439" s="1122"/>
      <c r="O439" s="1122"/>
      <c r="P439" s="1122"/>
      <c r="Q439" s="1122"/>
      <c r="R439" s="1122"/>
      <c r="S439" s="1122"/>
      <c r="T439" s="1122"/>
      <c r="U439" s="1122"/>
      <c r="V439" s="1122"/>
      <c r="W439" s="1122"/>
      <c r="X439" s="1122"/>
      <c r="Y439" s="1122"/>
      <c r="Z439" s="1122"/>
    </row>
    <row r="440" spans="1:26">
      <c r="A440" s="1122"/>
      <c r="B440" s="2090"/>
      <c r="C440" s="2090"/>
      <c r="D440" s="1122"/>
      <c r="E440" s="1122"/>
      <c r="F440" s="1122"/>
      <c r="G440" s="1122"/>
      <c r="H440" s="1122"/>
      <c r="I440" s="1122"/>
      <c r="J440" s="1122"/>
      <c r="K440" s="1122"/>
      <c r="L440" s="1122"/>
      <c r="M440" s="1122"/>
      <c r="N440" s="1122"/>
      <c r="O440" s="1122"/>
      <c r="P440" s="1122"/>
      <c r="Q440" s="1122"/>
      <c r="R440" s="1122"/>
      <c r="S440" s="1122"/>
      <c r="T440" s="1122"/>
      <c r="U440" s="1122"/>
      <c r="V440" s="1122"/>
      <c r="W440" s="1122"/>
      <c r="X440" s="1122"/>
      <c r="Y440" s="1122"/>
      <c r="Z440" s="1122"/>
    </row>
    <row r="441" spans="1:26">
      <c r="A441" s="1122"/>
      <c r="B441" s="2090"/>
      <c r="C441" s="2090"/>
      <c r="D441" s="1122"/>
      <c r="E441" s="1122"/>
      <c r="F441" s="1122"/>
      <c r="G441" s="1122"/>
      <c r="H441" s="1122"/>
      <c r="I441" s="1122"/>
      <c r="J441" s="1122"/>
      <c r="K441" s="1122"/>
      <c r="L441" s="1122"/>
      <c r="M441" s="1122"/>
      <c r="N441" s="1122"/>
      <c r="O441" s="1122"/>
      <c r="P441" s="1122"/>
      <c r="Q441" s="1122"/>
      <c r="R441" s="1122"/>
      <c r="S441" s="1122"/>
      <c r="T441" s="1122"/>
      <c r="U441" s="1122"/>
      <c r="V441" s="1122"/>
      <c r="W441" s="1122"/>
      <c r="X441" s="1122"/>
      <c r="Y441" s="1122"/>
      <c r="Z441" s="1122"/>
    </row>
    <row r="442" spans="1:26">
      <c r="A442" s="1122"/>
      <c r="B442" s="2090"/>
      <c r="C442" s="2090"/>
      <c r="D442" s="1122"/>
      <c r="E442" s="1122"/>
      <c r="F442" s="1122"/>
      <c r="G442" s="1122"/>
      <c r="H442" s="1122"/>
      <c r="I442" s="1122"/>
      <c r="J442" s="1122"/>
      <c r="K442" s="1122"/>
      <c r="L442" s="1122"/>
      <c r="M442" s="1122"/>
      <c r="N442" s="1122"/>
      <c r="O442" s="1122"/>
      <c r="P442" s="1122"/>
      <c r="Q442" s="1122"/>
      <c r="R442" s="1122"/>
      <c r="S442" s="1122"/>
      <c r="T442" s="1122"/>
      <c r="U442" s="1122"/>
      <c r="V442" s="1122"/>
      <c r="W442" s="1122"/>
      <c r="X442" s="1122"/>
      <c r="Y442" s="1122"/>
      <c r="Z442" s="1122"/>
    </row>
    <row r="443" spans="1:26">
      <c r="A443" s="1122"/>
      <c r="B443" s="2090"/>
      <c r="C443" s="2090"/>
      <c r="D443" s="1122"/>
      <c r="E443" s="1122"/>
      <c r="F443" s="1122"/>
      <c r="G443" s="1122"/>
      <c r="H443" s="1122"/>
      <c r="I443" s="1122"/>
      <c r="J443" s="1122"/>
      <c r="K443" s="1122"/>
      <c r="L443" s="1122"/>
      <c r="M443" s="1122"/>
      <c r="N443" s="1122"/>
      <c r="O443" s="1122"/>
      <c r="P443" s="1122"/>
      <c r="Q443" s="1122"/>
      <c r="R443" s="1122"/>
      <c r="S443" s="1122"/>
      <c r="T443" s="1122"/>
      <c r="U443" s="1122"/>
      <c r="V443" s="1122"/>
      <c r="W443" s="1122"/>
      <c r="X443" s="1122"/>
      <c r="Y443" s="1122"/>
      <c r="Z443" s="1122"/>
    </row>
    <row r="444" spans="1:26">
      <c r="A444" s="1122"/>
      <c r="B444" s="2090"/>
      <c r="C444" s="2090"/>
      <c r="D444" s="1122"/>
      <c r="E444" s="1122"/>
      <c r="F444" s="1122"/>
      <c r="G444" s="1122"/>
      <c r="H444" s="1122"/>
      <c r="I444" s="1122"/>
      <c r="J444" s="1122"/>
      <c r="K444" s="1122"/>
      <c r="L444" s="1122"/>
      <c r="M444" s="1122"/>
      <c r="N444" s="1122"/>
      <c r="O444" s="1122"/>
      <c r="P444" s="1122"/>
      <c r="Q444" s="1122"/>
      <c r="R444" s="1122"/>
      <c r="S444" s="1122"/>
      <c r="T444" s="1122"/>
      <c r="U444" s="1122"/>
      <c r="V444" s="1122"/>
      <c r="W444" s="1122"/>
      <c r="X444" s="1122"/>
      <c r="Y444" s="1122"/>
      <c r="Z444" s="1122"/>
    </row>
    <row r="445" spans="1:26">
      <c r="A445" s="1122"/>
      <c r="B445" s="2090"/>
      <c r="C445" s="2090"/>
      <c r="D445" s="1122"/>
      <c r="E445" s="1122"/>
      <c r="F445" s="1122"/>
      <c r="G445" s="1122"/>
      <c r="H445" s="1122"/>
      <c r="I445" s="1122"/>
      <c r="J445" s="1122"/>
      <c r="K445" s="1122"/>
      <c r="L445" s="1122"/>
      <c r="M445" s="1122"/>
      <c r="N445" s="1122"/>
      <c r="O445" s="1122"/>
      <c r="P445" s="1122"/>
      <c r="Q445" s="1122"/>
      <c r="R445" s="1122"/>
      <c r="S445" s="1122"/>
      <c r="T445" s="1122"/>
      <c r="U445" s="1122"/>
      <c r="V445" s="1122"/>
      <c r="W445" s="1122"/>
      <c r="X445" s="1122"/>
      <c r="Y445" s="1122"/>
      <c r="Z445" s="1122"/>
    </row>
    <row r="446" spans="1:26">
      <c r="A446" s="1122"/>
      <c r="B446" s="2090"/>
      <c r="C446" s="2090"/>
      <c r="D446" s="1122"/>
      <c r="E446" s="1122"/>
      <c r="F446" s="1122"/>
      <c r="G446" s="1122"/>
      <c r="H446" s="1122"/>
      <c r="I446" s="1122"/>
      <c r="J446" s="1122"/>
      <c r="K446" s="1122"/>
      <c r="L446" s="1122"/>
      <c r="M446" s="1122"/>
      <c r="N446" s="1122"/>
      <c r="O446" s="1122"/>
      <c r="P446" s="1122"/>
      <c r="Q446" s="1122"/>
      <c r="R446" s="1122"/>
      <c r="S446" s="1122"/>
      <c r="T446" s="1122"/>
      <c r="U446" s="1122"/>
      <c r="V446" s="1122"/>
      <c r="W446" s="1122"/>
      <c r="X446" s="1122"/>
      <c r="Y446" s="1122"/>
      <c r="Z446" s="1122"/>
    </row>
    <row r="447" spans="1:26">
      <c r="A447" s="1122"/>
      <c r="B447" s="2090"/>
      <c r="C447" s="2090"/>
      <c r="D447" s="1122"/>
      <c r="E447" s="1122"/>
      <c r="F447" s="1122"/>
      <c r="G447" s="1122"/>
      <c r="H447" s="1122"/>
      <c r="I447" s="1122"/>
      <c r="J447" s="1122"/>
      <c r="K447" s="1122"/>
      <c r="L447" s="1122"/>
      <c r="M447" s="1122"/>
      <c r="N447" s="1122"/>
      <c r="O447" s="1122"/>
      <c r="P447" s="1122"/>
      <c r="Q447" s="1122"/>
      <c r="R447" s="1122"/>
      <c r="S447" s="1122"/>
      <c r="T447" s="1122"/>
      <c r="U447" s="1122"/>
      <c r="V447" s="1122"/>
      <c r="W447" s="1122"/>
      <c r="X447" s="1122"/>
      <c r="Y447" s="1122"/>
      <c r="Z447" s="1122"/>
    </row>
    <row r="448" spans="1:26">
      <c r="A448" s="1122"/>
      <c r="B448" s="2090"/>
      <c r="C448" s="2090"/>
      <c r="D448" s="1122"/>
      <c r="E448" s="1122"/>
      <c r="F448" s="1122"/>
      <c r="G448" s="1122"/>
      <c r="H448" s="1122"/>
      <c r="I448" s="1122"/>
      <c r="J448" s="1122"/>
      <c r="K448" s="1122"/>
      <c r="L448" s="1122"/>
      <c r="M448" s="1122"/>
      <c r="N448" s="1122"/>
      <c r="O448" s="1122"/>
      <c r="P448" s="1122"/>
      <c r="Q448" s="1122"/>
      <c r="R448" s="1122"/>
      <c r="S448" s="1122"/>
      <c r="T448" s="1122"/>
      <c r="U448" s="1122"/>
      <c r="V448" s="1122"/>
      <c r="W448" s="1122"/>
      <c r="X448" s="1122"/>
      <c r="Y448" s="1122"/>
      <c r="Z448" s="1122"/>
    </row>
    <row r="449" spans="1:26">
      <c r="A449" s="1122"/>
      <c r="B449" s="2090"/>
      <c r="C449" s="2090"/>
      <c r="D449" s="1122"/>
      <c r="E449" s="1122"/>
      <c r="F449" s="1122"/>
      <c r="G449" s="1122"/>
      <c r="H449" s="1122"/>
      <c r="I449" s="1122"/>
      <c r="J449" s="1122"/>
      <c r="K449" s="1122"/>
      <c r="L449" s="1122"/>
      <c r="M449" s="1122"/>
      <c r="N449" s="1122"/>
      <c r="O449" s="1122"/>
      <c r="P449" s="1122"/>
      <c r="Q449" s="1122"/>
      <c r="R449" s="1122"/>
      <c r="S449" s="1122"/>
      <c r="T449" s="1122"/>
      <c r="U449" s="1122"/>
      <c r="V449" s="1122"/>
      <c r="W449" s="1122"/>
      <c r="X449" s="1122"/>
      <c r="Y449" s="1122"/>
      <c r="Z449" s="1122"/>
    </row>
    <row r="450" spans="1:26">
      <c r="A450" s="1122"/>
      <c r="B450" s="2090"/>
      <c r="C450" s="2090"/>
      <c r="D450" s="1122"/>
      <c r="E450" s="1122"/>
      <c r="F450" s="1122"/>
      <c r="G450" s="1122"/>
      <c r="H450" s="1122"/>
      <c r="I450" s="1122"/>
      <c r="J450" s="1122"/>
      <c r="K450" s="1122"/>
      <c r="L450" s="1122"/>
      <c r="M450" s="1122"/>
      <c r="N450" s="1122"/>
      <c r="O450" s="1122"/>
      <c r="P450" s="1122"/>
      <c r="Q450" s="1122"/>
      <c r="R450" s="1122"/>
      <c r="S450" s="1122"/>
      <c r="T450" s="1122"/>
      <c r="U450" s="1122"/>
      <c r="V450" s="1122"/>
      <c r="W450" s="1122"/>
      <c r="X450" s="1122"/>
      <c r="Y450" s="1122"/>
      <c r="Z450" s="1122"/>
    </row>
    <row r="451" spans="1:26">
      <c r="A451" s="1122"/>
      <c r="B451" s="2090"/>
      <c r="C451" s="2090"/>
      <c r="D451" s="1122"/>
      <c r="E451" s="1122"/>
      <c r="F451" s="1122"/>
      <c r="G451" s="1122"/>
      <c r="H451" s="1122"/>
      <c r="I451" s="1122"/>
      <c r="J451" s="1122"/>
      <c r="K451" s="1122"/>
      <c r="L451" s="1122"/>
      <c r="M451" s="1122"/>
      <c r="N451" s="1122"/>
      <c r="O451" s="1122"/>
      <c r="P451" s="1122"/>
      <c r="Q451" s="1122"/>
      <c r="R451" s="1122"/>
      <c r="S451" s="1122"/>
      <c r="T451" s="1122"/>
      <c r="U451" s="1122"/>
      <c r="V451" s="1122"/>
      <c r="W451" s="1122"/>
      <c r="X451" s="1122"/>
      <c r="Y451" s="1122"/>
      <c r="Z451" s="1122"/>
    </row>
    <row r="452" spans="1:26">
      <c r="A452" s="1122"/>
      <c r="B452" s="2090"/>
      <c r="C452" s="2090"/>
      <c r="D452" s="1122"/>
      <c r="E452" s="1122"/>
      <c r="F452" s="1122"/>
      <c r="G452" s="1122"/>
      <c r="H452" s="1122"/>
      <c r="I452" s="1122"/>
      <c r="J452" s="1122"/>
      <c r="K452" s="1122"/>
      <c r="L452" s="1122"/>
      <c r="M452" s="1122"/>
      <c r="N452" s="1122"/>
      <c r="O452" s="1122"/>
      <c r="P452" s="1122"/>
      <c r="Q452" s="1122"/>
      <c r="R452" s="1122"/>
      <c r="S452" s="1122"/>
      <c r="T452" s="1122"/>
      <c r="U452" s="1122"/>
      <c r="V452" s="1122"/>
      <c r="W452" s="1122"/>
      <c r="X452" s="1122"/>
      <c r="Y452" s="1122"/>
      <c r="Z452" s="1122"/>
    </row>
    <row r="453" spans="1:26">
      <c r="A453" s="1122"/>
      <c r="B453" s="2090"/>
      <c r="C453" s="2090"/>
      <c r="D453" s="1122"/>
      <c r="E453" s="1122"/>
      <c r="F453" s="1122"/>
      <c r="G453" s="1122"/>
      <c r="H453" s="1122"/>
      <c r="I453" s="1122"/>
      <c r="J453" s="1122"/>
      <c r="K453" s="1122"/>
      <c r="L453" s="1122"/>
      <c r="M453" s="1122"/>
      <c r="N453" s="1122"/>
      <c r="O453" s="1122"/>
      <c r="P453" s="1122"/>
      <c r="Q453" s="1122"/>
      <c r="R453" s="1122"/>
      <c r="S453" s="1122"/>
      <c r="T453" s="1122"/>
      <c r="U453" s="1122"/>
      <c r="V453" s="1122"/>
      <c r="W453" s="1122"/>
      <c r="X453" s="1122"/>
      <c r="Y453" s="1122"/>
      <c r="Z453" s="1122"/>
    </row>
    <row r="454" spans="1:26">
      <c r="A454" s="1122"/>
      <c r="B454" s="2090"/>
      <c r="C454" s="2090"/>
      <c r="D454" s="1122"/>
      <c r="E454" s="1122"/>
      <c r="F454" s="1122"/>
      <c r="G454" s="1122"/>
      <c r="H454" s="1122"/>
      <c r="I454" s="1122"/>
      <c r="J454" s="1122"/>
      <c r="K454" s="1122"/>
      <c r="L454" s="1122"/>
      <c r="M454" s="1122"/>
      <c r="N454" s="1122"/>
      <c r="O454" s="1122"/>
      <c r="P454" s="1122"/>
      <c r="Q454" s="1122"/>
      <c r="R454" s="1122"/>
      <c r="S454" s="1122"/>
      <c r="T454" s="1122"/>
      <c r="U454" s="1122"/>
      <c r="V454" s="1122"/>
      <c r="W454" s="1122"/>
      <c r="X454" s="1122"/>
      <c r="Y454" s="1122"/>
      <c r="Z454" s="1122"/>
    </row>
    <row r="455" spans="1:26">
      <c r="A455" s="1122"/>
      <c r="B455" s="2090"/>
      <c r="C455" s="2090"/>
      <c r="D455" s="1122"/>
      <c r="E455" s="1122"/>
      <c r="F455" s="1122"/>
      <c r="G455" s="1122"/>
      <c r="H455" s="1122"/>
      <c r="I455" s="1122"/>
      <c r="J455" s="1122"/>
      <c r="K455" s="1122"/>
      <c r="L455" s="1122"/>
      <c r="M455" s="1122"/>
      <c r="N455" s="1122"/>
      <c r="O455" s="1122"/>
      <c r="P455" s="1122"/>
      <c r="Q455" s="1122"/>
      <c r="R455" s="1122"/>
      <c r="S455" s="1122"/>
      <c r="T455" s="1122"/>
      <c r="U455" s="1122"/>
      <c r="V455" s="1122"/>
      <c r="W455" s="1122"/>
      <c r="X455" s="1122"/>
      <c r="Y455" s="1122"/>
      <c r="Z455" s="1122"/>
    </row>
    <row r="456" spans="1:26">
      <c r="A456" s="1122"/>
      <c r="B456" s="2090"/>
      <c r="C456" s="2090"/>
      <c r="D456" s="1122"/>
      <c r="E456" s="1122"/>
      <c r="F456" s="1122"/>
      <c r="G456" s="1122"/>
      <c r="H456" s="1122"/>
      <c r="I456" s="1122"/>
      <c r="J456" s="1122"/>
      <c r="K456" s="1122"/>
      <c r="L456" s="1122"/>
      <c r="M456" s="1122"/>
      <c r="N456" s="1122"/>
      <c r="O456" s="1122"/>
      <c r="P456" s="1122"/>
      <c r="Q456" s="1122"/>
      <c r="R456" s="1122"/>
      <c r="S456" s="1122"/>
      <c r="T456" s="1122"/>
      <c r="U456" s="1122"/>
      <c r="V456" s="1122"/>
      <c r="W456" s="1122"/>
      <c r="X456" s="1122"/>
      <c r="Y456" s="1122"/>
      <c r="Z456" s="1122"/>
    </row>
    <row r="457" spans="1:26">
      <c r="A457" s="1122"/>
      <c r="B457" s="2090"/>
      <c r="C457" s="2090"/>
      <c r="D457" s="1122"/>
      <c r="E457" s="1122"/>
      <c r="F457" s="1122"/>
      <c r="G457" s="1122"/>
      <c r="H457" s="1122"/>
      <c r="I457" s="1122"/>
      <c r="J457" s="1122"/>
      <c r="K457" s="1122"/>
      <c r="L457" s="1122"/>
      <c r="M457" s="1122"/>
      <c r="N457" s="1122"/>
      <c r="O457" s="1122"/>
      <c r="P457" s="1122"/>
      <c r="Q457" s="1122"/>
      <c r="R457" s="1122"/>
      <c r="S457" s="1122"/>
      <c r="T457" s="1122"/>
      <c r="U457" s="1122"/>
      <c r="V457" s="1122"/>
      <c r="W457" s="1122"/>
      <c r="X457" s="1122"/>
      <c r="Y457" s="1122"/>
      <c r="Z457" s="1122"/>
    </row>
    <row r="458" spans="1:26">
      <c r="A458" s="1122"/>
      <c r="B458" s="2090"/>
      <c r="C458" s="2090"/>
      <c r="D458" s="1122"/>
      <c r="E458" s="1122"/>
      <c r="F458" s="1122"/>
      <c r="G458" s="1122"/>
      <c r="H458" s="1122"/>
      <c r="I458" s="1122"/>
      <c r="J458" s="1122"/>
      <c r="K458" s="1122"/>
      <c r="L458" s="1122"/>
      <c r="M458" s="1122"/>
      <c r="N458" s="1122"/>
      <c r="O458" s="1122"/>
      <c r="P458" s="1122"/>
      <c r="Q458" s="1122"/>
      <c r="R458" s="1122"/>
      <c r="S458" s="1122"/>
      <c r="T458" s="1122"/>
      <c r="U458" s="1122"/>
      <c r="V458" s="1122"/>
      <c r="W458" s="1122"/>
      <c r="X458" s="1122"/>
      <c r="Y458" s="1122"/>
      <c r="Z458" s="1122"/>
    </row>
    <row r="459" spans="1:26">
      <c r="A459" s="1122"/>
      <c r="B459" s="2090"/>
      <c r="C459" s="2090"/>
      <c r="D459" s="1122"/>
      <c r="E459" s="1122"/>
      <c r="F459" s="1122"/>
      <c r="G459" s="1122"/>
      <c r="H459" s="1122"/>
      <c r="I459" s="1122"/>
      <c r="J459" s="1122"/>
      <c r="K459" s="1122"/>
      <c r="L459" s="1122"/>
      <c r="M459" s="1122"/>
      <c r="N459" s="1122"/>
      <c r="O459" s="1122"/>
      <c r="P459" s="1122"/>
      <c r="Q459" s="1122"/>
      <c r="R459" s="1122"/>
      <c r="S459" s="1122"/>
      <c r="T459" s="1122"/>
      <c r="U459" s="1122"/>
      <c r="V459" s="1122"/>
      <c r="W459" s="1122"/>
      <c r="X459" s="1122"/>
      <c r="Y459" s="1122"/>
      <c r="Z459" s="1122"/>
    </row>
    <row r="460" spans="1:26">
      <c r="A460" s="1122"/>
      <c r="B460" s="2090"/>
      <c r="C460" s="2090"/>
      <c r="D460" s="1122"/>
      <c r="E460" s="1122"/>
      <c r="F460" s="1122"/>
      <c r="G460" s="1122"/>
      <c r="H460" s="1122"/>
      <c r="I460" s="1122"/>
      <c r="J460" s="1122"/>
      <c r="K460" s="1122"/>
      <c r="L460" s="1122"/>
      <c r="M460" s="1122"/>
      <c r="N460" s="1122"/>
      <c r="O460" s="1122"/>
      <c r="P460" s="1122"/>
      <c r="Q460" s="1122"/>
      <c r="R460" s="1122"/>
      <c r="S460" s="1122"/>
      <c r="T460" s="1122"/>
      <c r="U460" s="1122"/>
      <c r="V460" s="1122"/>
      <c r="W460" s="1122"/>
      <c r="X460" s="1122"/>
      <c r="Y460" s="1122"/>
      <c r="Z460" s="1122"/>
    </row>
    <row r="461" spans="1:26">
      <c r="A461" s="1122"/>
      <c r="B461" s="2090"/>
      <c r="C461" s="2090"/>
      <c r="D461" s="1122"/>
      <c r="E461" s="1122"/>
      <c r="F461" s="1122"/>
      <c r="G461" s="1122"/>
      <c r="H461" s="1122"/>
      <c r="I461" s="1122"/>
      <c r="J461" s="1122"/>
      <c r="K461" s="1122"/>
      <c r="L461" s="1122"/>
      <c r="M461" s="1122"/>
      <c r="N461" s="1122"/>
      <c r="O461" s="1122"/>
      <c r="P461" s="1122"/>
      <c r="Q461" s="1122"/>
      <c r="R461" s="1122"/>
      <c r="S461" s="1122"/>
      <c r="T461" s="1122"/>
      <c r="U461" s="1122"/>
      <c r="V461" s="1122"/>
      <c r="W461" s="1122"/>
      <c r="X461" s="1122"/>
      <c r="Y461" s="1122"/>
      <c r="Z461" s="1122"/>
    </row>
    <row r="462" spans="1:26">
      <c r="A462" s="1122"/>
      <c r="B462" s="2090"/>
      <c r="C462" s="2090"/>
      <c r="D462" s="1122"/>
      <c r="E462" s="1122"/>
      <c r="F462" s="1122"/>
      <c r="G462" s="1122"/>
      <c r="H462" s="1122"/>
      <c r="I462" s="1122"/>
      <c r="J462" s="1122"/>
      <c r="K462" s="1122"/>
      <c r="L462" s="1122"/>
      <c r="M462" s="1122"/>
      <c r="N462" s="1122"/>
      <c r="O462" s="1122"/>
      <c r="P462" s="1122"/>
      <c r="Q462" s="1122"/>
      <c r="R462" s="1122"/>
      <c r="S462" s="1122"/>
      <c r="T462" s="1122"/>
      <c r="U462" s="1122"/>
      <c r="V462" s="1122"/>
      <c r="W462" s="1122"/>
      <c r="X462" s="1122"/>
      <c r="Y462" s="1122"/>
      <c r="Z462" s="1122"/>
    </row>
    <row r="463" spans="1:26">
      <c r="A463" s="1122"/>
      <c r="B463" s="2090"/>
      <c r="C463" s="2090"/>
      <c r="D463" s="1122"/>
      <c r="E463" s="1122"/>
      <c r="F463" s="1122"/>
      <c r="G463" s="1122"/>
      <c r="H463" s="1122"/>
      <c r="I463" s="1122"/>
      <c r="J463" s="1122"/>
      <c r="K463" s="1122"/>
      <c r="L463" s="1122"/>
      <c r="M463" s="1122"/>
      <c r="N463" s="1122"/>
      <c r="O463" s="1122"/>
      <c r="P463" s="1122"/>
      <c r="Q463" s="1122"/>
      <c r="R463" s="1122"/>
      <c r="S463" s="1122"/>
      <c r="T463" s="1122"/>
      <c r="U463" s="1122"/>
      <c r="V463" s="1122"/>
      <c r="W463" s="1122"/>
      <c r="X463" s="1122"/>
      <c r="Y463" s="1122"/>
      <c r="Z463" s="1122"/>
    </row>
    <row r="464" spans="1:26">
      <c r="A464" s="1122"/>
      <c r="B464" s="2090"/>
      <c r="C464" s="2090"/>
      <c r="D464" s="1122"/>
      <c r="E464" s="1122"/>
      <c r="F464" s="1122"/>
      <c r="G464" s="1122"/>
      <c r="H464" s="1122"/>
      <c r="I464" s="1122"/>
      <c r="J464" s="1122"/>
      <c r="K464" s="1122"/>
      <c r="L464" s="1122"/>
      <c r="M464" s="1122"/>
      <c r="N464" s="1122"/>
      <c r="O464" s="1122"/>
      <c r="P464" s="1122"/>
      <c r="Q464" s="1122"/>
      <c r="R464" s="1122"/>
      <c r="S464" s="1122"/>
      <c r="T464" s="1122"/>
      <c r="U464" s="1122"/>
      <c r="V464" s="1122"/>
      <c r="W464" s="1122"/>
      <c r="X464" s="1122"/>
      <c r="Y464" s="1122"/>
      <c r="Z464" s="1122"/>
    </row>
    <row r="465" spans="1:26">
      <c r="A465" s="1122"/>
      <c r="B465" s="2090"/>
      <c r="C465" s="2090"/>
      <c r="D465" s="1122"/>
      <c r="E465" s="1122"/>
      <c r="F465" s="1122"/>
      <c r="G465" s="1122"/>
      <c r="H465" s="1122"/>
      <c r="I465" s="1122"/>
      <c r="J465" s="1122"/>
      <c r="K465" s="1122"/>
      <c r="L465" s="1122"/>
      <c r="M465" s="1122"/>
      <c r="N465" s="1122"/>
      <c r="O465" s="1122"/>
      <c r="P465" s="1122"/>
      <c r="Q465" s="1122"/>
      <c r="R465" s="1122"/>
      <c r="S465" s="1122"/>
      <c r="T465" s="1122"/>
      <c r="U465" s="1122"/>
      <c r="V465" s="1122"/>
      <c r="W465" s="1122"/>
      <c r="X465" s="1122"/>
      <c r="Y465" s="1122"/>
      <c r="Z465" s="1122"/>
    </row>
    <row r="466" spans="1:26">
      <c r="A466" s="1122"/>
      <c r="B466" s="2090"/>
      <c r="C466" s="2090"/>
      <c r="D466" s="1122"/>
      <c r="E466" s="1122"/>
      <c r="F466" s="1122"/>
      <c r="G466" s="1122"/>
      <c r="H466" s="1122"/>
      <c r="I466" s="1122"/>
      <c r="J466" s="1122"/>
      <c r="K466" s="1122"/>
      <c r="L466" s="1122"/>
      <c r="M466" s="1122"/>
      <c r="N466" s="1122"/>
      <c r="O466" s="1122"/>
      <c r="P466" s="1122"/>
      <c r="Q466" s="1122"/>
      <c r="R466" s="1122"/>
      <c r="S466" s="1122"/>
      <c r="T466" s="1122"/>
      <c r="U466" s="1122"/>
      <c r="V466" s="1122"/>
      <c r="W466" s="1122"/>
      <c r="X466" s="1122"/>
      <c r="Y466" s="1122"/>
      <c r="Z466" s="1122"/>
    </row>
    <row r="467" spans="1:26">
      <c r="A467" s="1122"/>
      <c r="B467" s="2090"/>
      <c r="C467" s="2090"/>
      <c r="D467" s="1122"/>
      <c r="E467" s="1122"/>
      <c r="F467" s="1122"/>
      <c r="G467" s="1122"/>
      <c r="H467" s="1122"/>
      <c r="I467" s="1122"/>
      <c r="J467" s="1122"/>
      <c r="K467" s="1122"/>
      <c r="L467" s="1122"/>
      <c r="M467" s="1122"/>
      <c r="N467" s="1122"/>
      <c r="O467" s="1122"/>
      <c r="P467" s="1122"/>
      <c r="Q467" s="1122"/>
      <c r="R467" s="1122"/>
      <c r="S467" s="1122"/>
      <c r="T467" s="1122"/>
      <c r="U467" s="1122"/>
      <c r="V467" s="1122"/>
      <c r="W467" s="1122"/>
      <c r="X467" s="1122"/>
      <c r="Y467" s="1122"/>
      <c r="Z467" s="1122"/>
    </row>
    <row r="468" spans="1:26">
      <c r="A468" s="1122"/>
      <c r="B468" s="2090"/>
      <c r="C468" s="2090"/>
      <c r="D468" s="1122"/>
      <c r="E468" s="1122"/>
      <c r="F468" s="1122"/>
      <c r="G468" s="1122"/>
      <c r="H468" s="1122"/>
      <c r="I468" s="1122"/>
      <c r="J468" s="1122"/>
      <c r="K468" s="1122"/>
      <c r="L468" s="1122"/>
      <c r="M468" s="1122"/>
      <c r="N468" s="1122"/>
      <c r="O468" s="1122"/>
      <c r="P468" s="1122"/>
      <c r="Q468" s="1122"/>
      <c r="R468" s="1122"/>
      <c r="S468" s="1122"/>
      <c r="T468" s="1122"/>
      <c r="U468" s="1122"/>
      <c r="V468" s="1122"/>
      <c r="W468" s="1122"/>
      <c r="X468" s="1122"/>
      <c r="Y468" s="1122"/>
      <c r="Z468" s="1122"/>
    </row>
    <row r="469" spans="1:26">
      <c r="A469" s="1122"/>
      <c r="B469" s="2090"/>
      <c r="C469" s="2090"/>
      <c r="D469" s="1122"/>
      <c r="E469" s="1122"/>
      <c r="F469" s="1122"/>
      <c r="G469" s="1122"/>
      <c r="H469" s="1122"/>
      <c r="I469" s="1122"/>
      <c r="J469" s="1122"/>
      <c r="K469" s="1122"/>
      <c r="L469" s="1122"/>
      <c r="M469" s="1122"/>
      <c r="N469" s="1122"/>
      <c r="O469" s="1122"/>
      <c r="P469" s="1122"/>
      <c r="Q469" s="1122"/>
      <c r="R469" s="1122"/>
      <c r="S469" s="1122"/>
      <c r="T469" s="1122"/>
      <c r="U469" s="1122"/>
      <c r="V469" s="1122"/>
      <c r="W469" s="1122"/>
      <c r="X469" s="1122"/>
      <c r="Y469" s="1122"/>
      <c r="Z469" s="1122"/>
    </row>
    <row r="470" spans="1:26">
      <c r="A470" s="1122"/>
      <c r="B470" s="2090"/>
      <c r="C470" s="2090"/>
      <c r="D470" s="1122"/>
      <c r="E470" s="1122"/>
      <c r="F470" s="1122"/>
      <c r="G470" s="1122"/>
      <c r="H470" s="1122"/>
      <c r="I470" s="1122"/>
      <c r="J470" s="1122"/>
      <c r="K470" s="1122"/>
      <c r="L470" s="1122"/>
      <c r="M470" s="1122"/>
      <c r="N470" s="1122"/>
      <c r="O470" s="1122"/>
      <c r="P470" s="1122"/>
      <c r="Q470" s="1122"/>
      <c r="R470" s="1122"/>
      <c r="S470" s="1122"/>
      <c r="T470" s="1122"/>
      <c r="U470" s="1122"/>
      <c r="V470" s="1122"/>
      <c r="W470" s="1122"/>
      <c r="X470" s="1122"/>
      <c r="Y470" s="1122"/>
      <c r="Z470" s="1122"/>
    </row>
    <row r="471" spans="1:26">
      <c r="A471" s="1122"/>
      <c r="B471" s="2090"/>
      <c r="C471" s="2090"/>
      <c r="D471" s="1122"/>
      <c r="E471" s="1122"/>
      <c r="F471" s="1122"/>
      <c r="G471" s="1122"/>
      <c r="H471" s="1122"/>
      <c r="I471" s="1122"/>
      <c r="J471" s="1122"/>
      <c r="K471" s="1122"/>
      <c r="L471" s="1122"/>
      <c r="M471" s="1122"/>
      <c r="N471" s="1122"/>
      <c r="O471" s="1122"/>
      <c r="P471" s="1122"/>
      <c r="Q471" s="1122"/>
      <c r="R471" s="1122"/>
      <c r="S471" s="1122"/>
      <c r="T471" s="1122"/>
      <c r="U471" s="1122"/>
      <c r="V471" s="1122"/>
      <c r="W471" s="1122"/>
      <c r="X471" s="1122"/>
      <c r="Y471" s="1122"/>
      <c r="Z471" s="1122"/>
    </row>
    <row r="472" spans="1:26">
      <c r="A472" s="1122"/>
      <c r="B472" s="2090"/>
      <c r="C472" s="2090"/>
      <c r="D472" s="1122"/>
      <c r="E472" s="1122"/>
      <c r="F472" s="1122"/>
      <c r="G472" s="1122"/>
      <c r="H472" s="1122"/>
      <c r="I472" s="1122"/>
      <c r="J472" s="1122"/>
      <c r="K472" s="1122"/>
      <c r="L472" s="1122"/>
      <c r="M472" s="1122"/>
      <c r="N472" s="1122"/>
      <c r="O472" s="1122"/>
      <c r="P472" s="1122"/>
      <c r="Q472" s="1122"/>
      <c r="R472" s="1122"/>
      <c r="S472" s="1122"/>
      <c r="T472" s="1122"/>
      <c r="U472" s="1122"/>
      <c r="V472" s="1122"/>
      <c r="W472" s="1122"/>
      <c r="X472" s="1122"/>
      <c r="Y472" s="1122"/>
      <c r="Z472" s="1122"/>
    </row>
    <row r="473" spans="1:26">
      <c r="A473" s="1122"/>
      <c r="B473" s="2090"/>
      <c r="C473" s="2090"/>
      <c r="D473" s="1122"/>
      <c r="E473" s="1122"/>
      <c r="F473" s="1122"/>
      <c r="G473" s="1122"/>
      <c r="H473" s="1122"/>
      <c r="I473" s="1122"/>
      <c r="J473" s="1122"/>
      <c r="K473" s="1122"/>
      <c r="L473" s="1122"/>
      <c r="M473" s="1122"/>
      <c r="N473" s="1122"/>
      <c r="O473" s="1122"/>
      <c r="P473" s="1122"/>
      <c r="Q473" s="1122"/>
      <c r="R473" s="1122"/>
      <c r="S473" s="1122"/>
      <c r="T473" s="1122"/>
      <c r="U473" s="1122"/>
      <c r="V473" s="1122"/>
      <c r="W473" s="1122"/>
      <c r="X473" s="1122"/>
      <c r="Y473" s="1122"/>
      <c r="Z473" s="1122"/>
    </row>
    <row r="474" spans="1:26">
      <c r="A474" s="1122"/>
      <c r="B474" s="2090"/>
      <c r="C474" s="2090"/>
      <c r="D474" s="1122"/>
      <c r="E474" s="1122"/>
      <c r="F474" s="1122"/>
      <c r="G474" s="1122"/>
      <c r="H474" s="1122"/>
      <c r="I474" s="1122"/>
      <c r="J474" s="1122"/>
      <c r="K474" s="1122"/>
      <c r="L474" s="1122"/>
      <c r="M474" s="1122"/>
      <c r="N474" s="1122"/>
      <c r="O474" s="1122"/>
      <c r="P474" s="1122"/>
      <c r="Q474" s="1122"/>
      <c r="R474" s="1122"/>
      <c r="S474" s="1122"/>
      <c r="T474" s="1122"/>
      <c r="U474" s="1122"/>
      <c r="V474" s="1122"/>
      <c r="W474" s="1122"/>
      <c r="X474" s="1122"/>
      <c r="Y474" s="1122"/>
      <c r="Z474" s="1122"/>
    </row>
    <row r="475" spans="1:26">
      <c r="A475" s="1122"/>
      <c r="B475" s="2090"/>
      <c r="C475" s="2090"/>
      <c r="D475" s="1122"/>
      <c r="E475" s="1122"/>
      <c r="F475" s="1122"/>
      <c r="G475" s="1122"/>
      <c r="H475" s="1122"/>
      <c r="I475" s="1122"/>
      <c r="J475" s="1122"/>
      <c r="K475" s="1122"/>
      <c r="L475" s="1122"/>
      <c r="M475" s="1122"/>
      <c r="N475" s="1122"/>
      <c r="O475" s="1122"/>
      <c r="P475" s="1122"/>
      <c r="Q475" s="1122"/>
      <c r="R475" s="1122"/>
      <c r="S475" s="1122"/>
      <c r="T475" s="1122"/>
      <c r="U475" s="1122"/>
      <c r="V475" s="1122"/>
      <c r="W475" s="1122"/>
      <c r="X475" s="1122"/>
      <c r="Y475" s="1122"/>
      <c r="Z475" s="1122"/>
    </row>
    <row r="476" spans="1:26">
      <c r="A476" s="1122"/>
      <c r="B476" s="2090"/>
      <c r="C476" s="2090"/>
      <c r="D476" s="1122"/>
      <c r="E476" s="1122"/>
      <c r="F476" s="1122"/>
      <c r="G476" s="1122"/>
      <c r="H476" s="1122"/>
      <c r="I476" s="1122"/>
      <c r="J476" s="1122"/>
      <c r="K476" s="1122"/>
      <c r="L476" s="1122"/>
      <c r="M476" s="1122"/>
      <c r="N476" s="1122"/>
      <c r="O476" s="1122"/>
      <c r="P476" s="1122"/>
      <c r="Q476" s="1122"/>
      <c r="R476" s="1122"/>
      <c r="S476" s="1122"/>
      <c r="T476" s="1122"/>
      <c r="U476" s="1122"/>
      <c r="V476" s="1122"/>
      <c r="W476" s="1122"/>
      <c r="X476" s="1122"/>
      <c r="Y476" s="1122"/>
      <c r="Z476" s="1122"/>
    </row>
    <row r="477" spans="1:26">
      <c r="A477" s="1122"/>
      <c r="B477" s="2090"/>
      <c r="C477" s="2090"/>
      <c r="D477" s="1122"/>
      <c r="E477" s="1122"/>
      <c r="F477" s="1122"/>
      <c r="G477" s="1122"/>
      <c r="H477" s="1122"/>
      <c r="I477" s="1122"/>
      <c r="J477" s="1122"/>
      <c r="K477" s="1122"/>
      <c r="L477" s="1122"/>
      <c r="M477" s="1122"/>
      <c r="N477" s="1122"/>
      <c r="O477" s="1122"/>
      <c r="P477" s="1122"/>
      <c r="Q477" s="1122"/>
      <c r="R477" s="1122"/>
      <c r="S477" s="1122"/>
      <c r="T477" s="1122"/>
      <c r="U477" s="1122"/>
      <c r="V477" s="1122"/>
      <c r="W477" s="1122"/>
      <c r="X477" s="1122"/>
      <c r="Y477" s="1122"/>
      <c r="Z477" s="1122"/>
    </row>
    <row r="478" spans="1:26">
      <c r="A478" s="1122"/>
      <c r="B478" s="2090"/>
      <c r="C478" s="2090"/>
      <c r="D478" s="1122"/>
      <c r="E478" s="1122"/>
      <c r="F478" s="1122"/>
      <c r="G478" s="1122"/>
      <c r="H478" s="1122"/>
      <c r="I478" s="1122"/>
      <c r="J478" s="1122"/>
      <c r="K478" s="1122"/>
      <c r="L478" s="1122"/>
      <c r="M478" s="1122"/>
      <c r="N478" s="1122"/>
      <c r="O478" s="1122"/>
      <c r="P478" s="1122"/>
      <c r="Q478" s="1122"/>
      <c r="R478" s="1122"/>
      <c r="S478" s="1122"/>
      <c r="T478" s="1122"/>
      <c r="U478" s="1122"/>
      <c r="V478" s="1122"/>
      <c r="W478" s="1122"/>
      <c r="X478" s="1122"/>
      <c r="Y478" s="1122"/>
      <c r="Z478" s="1122"/>
    </row>
    <row r="479" spans="1:26">
      <c r="A479" s="1122"/>
      <c r="B479" s="2090"/>
      <c r="C479" s="2090"/>
      <c r="D479" s="1122"/>
      <c r="E479" s="1122"/>
      <c r="F479" s="1122"/>
      <c r="G479" s="1122"/>
      <c r="H479" s="1122"/>
      <c r="I479" s="1122"/>
      <c r="J479" s="1122"/>
      <c r="K479" s="1122"/>
      <c r="L479" s="1122"/>
      <c r="M479" s="1122"/>
      <c r="N479" s="1122"/>
      <c r="O479" s="1122"/>
      <c r="P479" s="1122"/>
      <c r="Q479" s="1122"/>
      <c r="R479" s="1122"/>
      <c r="S479" s="1122"/>
      <c r="T479" s="1122"/>
      <c r="U479" s="1122"/>
      <c r="V479" s="1122"/>
      <c r="W479" s="1122"/>
      <c r="X479" s="1122"/>
      <c r="Y479" s="1122"/>
      <c r="Z479" s="1122"/>
    </row>
    <row r="480" spans="1:26">
      <c r="A480" s="1122"/>
      <c r="B480" s="2090"/>
      <c r="C480" s="2090"/>
      <c r="D480" s="1122"/>
      <c r="E480" s="1122"/>
      <c r="F480" s="1122"/>
      <c r="G480" s="1122"/>
      <c r="H480" s="1122"/>
      <c r="I480" s="1122"/>
      <c r="J480" s="1122"/>
      <c r="K480" s="1122"/>
      <c r="L480" s="1122"/>
      <c r="M480" s="1122"/>
      <c r="N480" s="1122"/>
      <c r="O480" s="1122"/>
      <c r="P480" s="1122"/>
      <c r="Q480" s="1122"/>
      <c r="R480" s="1122"/>
      <c r="S480" s="1122"/>
      <c r="T480" s="1122"/>
      <c r="U480" s="1122"/>
      <c r="V480" s="1122"/>
      <c r="W480" s="1122"/>
      <c r="X480" s="1122"/>
      <c r="Y480" s="1122"/>
      <c r="Z480" s="1122"/>
    </row>
    <row r="481" spans="1:26">
      <c r="A481" s="1122"/>
      <c r="B481" s="2090"/>
      <c r="C481" s="2090"/>
      <c r="D481" s="1122"/>
      <c r="E481" s="1122"/>
      <c r="F481" s="1122"/>
      <c r="G481" s="1122"/>
      <c r="H481" s="1122"/>
      <c r="I481" s="1122"/>
      <c r="J481" s="1122"/>
      <c r="K481" s="1122"/>
      <c r="L481" s="1122"/>
      <c r="M481" s="1122"/>
      <c r="N481" s="1122"/>
      <c r="O481" s="1122"/>
      <c r="P481" s="1122"/>
      <c r="Q481" s="1122"/>
      <c r="R481" s="1122"/>
      <c r="S481" s="1122"/>
      <c r="T481" s="1122"/>
      <c r="U481" s="1122"/>
      <c r="V481" s="1122"/>
      <c r="W481" s="1122"/>
      <c r="X481" s="1122"/>
      <c r="Y481" s="1122"/>
      <c r="Z481" s="1122"/>
    </row>
    <row r="482" spans="1:26">
      <c r="A482" s="1122"/>
      <c r="B482" s="2090"/>
      <c r="C482" s="2090"/>
      <c r="D482" s="1122"/>
      <c r="E482" s="1122"/>
      <c r="F482" s="1122"/>
      <c r="G482" s="1122"/>
      <c r="H482" s="1122"/>
      <c r="I482" s="1122"/>
      <c r="J482" s="1122"/>
      <c r="K482" s="1122"/>
      <c r="L482" s="1122"/>
      <c r="M482" s="1122"/>
      <c r="N482" s="1122"/>
      <c r="O482" s="1122"/>
      <c r="P482" s="1122"/>
      <c r="Q482" s="1122"/>
      <c r="R482" s="1122"/>
      <c r="S482" s="1122"/>
      <c r="T482" s="1122"/>
      <c r="U482" s="1122"/>
      <c r="V482" s="1122"/>
      <c r="W482" s="1122"/>
      <c r="X482" s="1122"/>
      <c r="Y482" s="1122"/>
      <c r="Z482" s="1122"/>
    </row>
    <row r="483" spans="1:26">
      <c r="A483" s="1122"/>
      <c r="B483" s="2090"/>
      <c r="C483" s="2090"/>
      <c r="D483" s="1122"/>
      <c r="E483" s="1122"/>
      <c r="F483" s="1122"/>
      <c r="G483" s="1122"/>
      <c r="H483" s="1122"/>
      <c r="I483" s="1122"/>
      <c r="J483" s="1122"/>
      <c r="K483" s="1122"/>
      <c r="L483" s="1122"/>
      <c r="M483" s="1122"/>
      <c r="N483" s="1122"/>
      <c r="O483" s="1122"/>
      <c r="P483" s="1122"/>
      <c r="Q483" s="1122"/>
      <c r="R483" s="1122"/>
      <c r="S483" s="1122"/>
      <c r="T483" s="1122"/>
      <c r="U483" s="1122"/>
      <c r="V483" s="1122"/>
      <c r="W483" s="1122"/>
      <c r="X483" s="1122"/>
      <c r="Y483" s="1122"/>
      <c r="Z483" s="1122"/>
    </row>
    <row r="484" spans="1:26">
      <c r="A484" s="1122"/>
      <c r="B484" s="2090"/>
      <c r="C484" s="2090"/>
      <c r="D484" s="1122"/>
      <c r="E484" s="1122"/>
      <c r="F484" s="1122"/>
      <c r="G484" s="1122"/>
      <c r="H484" s="1122"/>
      <c r="I484" s="1122"/>
      <c r="J484" s="1122"/>
      <c r="K484" s="1122"/>
      <c r="L484" s="1122"/>
      <c r="M484" s="1122"/>
      <c r="N484" s="1122"/>
      <c r="O484" s="1122"/>
      <c r="P484" s="1122"/>
      <c r="Q484" s="1122"/>
      <c r="R484" s="1122"/>
      <c r="S484" s="1122"/>
      <c r="T484" s="1122"/>
      <c r="U484" s="1122"/>
      <c r="V484" s="1122"/>
      <c r="W484" s="1122"/>
      <c r="X484" s="1122"/>
      <c r="Y484" s="1122"/>
      <c r="Z484" s="1122"/>
    </row>
    <row r="485" spans="1:26">
      <c r="A485" s="1122"/>
      <c r="B485" s="2090"/>
      <c r="C485" s="2090"/>
      <c r="D485" s="1122"/>
      <c r="E485" s="1122"/>
      <c r="F485" s="1122"/>
      <c r="G485" s="1122"/>
      <c r="H485" s="1122"/>
      <c r="I485" s="1122"/>
      <c r="J485" s="1122"/>
      <c r="K485" s="1122"/>
      <c r="L485" s="1122"/>
      <c r="M485" s="1122"/>
      <c r="N485" s="1122"/>
      <c r="O485" s="1122"/>
      <c r="P485" s="1122"/>
      <c r="Q485" s="1122"/>
      <c r="R485" s="1122"/>
      <c r="S485" s="1122"/>
      <c r="T485" s="1122"/>
      <c r="U485" s="1122"/>
      <c r="V485" s="1122"/>
      <c r="W485" s="1122"/>
      <c r="X485" s="1122"/>
      <c r="Y485" s="1122"/>
      <c r="Z485" s="1122"/>
    </row>
    <row r="486" spans="1:26">
      <c r="A486" s="1122"/>
      <c r="B486" s="2090"/>
      <c r="C486" s="2090"/>
      <c r="D486" s="1122"/>
      <c r="E486" s="1122"/>
      <c r="F486" s="1122"/>
      <c r="G486" s="1122"/>
      <c r="H486" s="1122"/>
      <c r="I486" s="1122"/>
      <c r="J486" s="1122"/>
      <c r="K486" s="1122"/>
      <c r="L486" s="1122"/>
      <c r="M486" s="1122"/>
      <c r="N486" s="1122"/>
      <c r="O486" s="1122"/>
      <c r="P486" s="1122"/>
      <c r="Q486" s="1122"/>
      <c r="R486" s="1122"/>
      <c r="S486" s="1122"/>
      <c r="T486" s="1122"/>
      <c r="U486" s="1122"/>
      <c r="V486" s="1122"/>
      <c r="W486" s="1122"/>
      <c r="X486" s="1122"/>
      <c r="Y486" s="1122"/>
      <c r="Z486" s="1122"/>
    </row>
    <row r="487" spans="1:26">
      <c r="A487" s="1122"/>
      <c r="B487" s="2090"/>
      <c r="C487" s="2090"/>
      <c r="D487" s="1122"/>
      <c r="E487" s="1122"/>
      <c r="F487" s="1122"/>
      <c r="G487" s="1122"/>
      <c r="H487" s="1122"/>
      <c r="I487" s="1122"/>
      <c r="J487" s="1122"/>
      <c r="K487" s="1122"/>
      <c r="L487" s="1122"/>
      <c r="M487" s="1122"/>
      <c r="N487" s="1122"/>
      <c r="O487" s="1122"/>
      <c r="P487" s="1122"/>
      <c r="Q487" s="1122"/>
      <c r="R487" s="1122"/>
      <c r="S487" s="1122"/>
      <c r="T487" s="1122"/>
      <c r="U487" s="1122"/>
      <c r="V487" s="1122"/>
      <c r="W487" s="1122"/>
      <c r="X487" s="1122"/>
      <c r="Y487" s="1122"/>
      <c r="Z487" s="1122"/>
    </row>
    <row r="488" spans="1:26">
      <c r="A488" s="1122"/>
      <c r="B488" s="2090"/>
      <c r="C488" s="2090"/>
      <c r="D488" s="1122"/>
      <c r="E488" s="1122"/>
      <c r="F488" s="1122"/>
      <c r="G488" s="1122"/>
      <c r="H488" s="1122"/>
      <c r="I488" s="1122"/>
      <c r="J488" s="1122"/>
      <c r="K488" s="1122"/>
      <c r="L488" s="1122"/>
      <c r="M488" s="1122"/>
      <c r="N488" s="1122"/>
      <c r="O488" s="1122"/>
      <c r="P488" s="1122"/>
      <c r="Q488" s="1122"/>
      <c r="R488" s="1122"/>
      <c r="S488" s="1122"/>
      <c r="T488" s="1122"/>
      <c r="U488" s="1122"/>
      <c r="V488" s="1122"/>
      <c r="W488" s="1122"/>
      <c r="X488" s="1122"/>
      <c r="Y488" s="1122"/>
      <c r="Z488" s="1122"/>
    </row>
    <row r="489" spans="1:26">
      <c r="A489" s="1122"/>
      <c r="B489" s="2090"/>
      <c r="C489" s="2090"/>
      <c r="D489" s="1122"/>
      <c r="E489" s="1122"/>
      <c r="F489" s="1122"/>
      <c r="G489" s="1122"/>
      <c r="H489" s="1122"/>
      <c r="I489" s="1122"/>
      <c r="J489" s="1122"/>
      <c r="K489" s="1122"/>
      <c r="L489" s="1122"/>
      <c r="M489" s="1122"/>
      <c r="N489" s="1122"/>
      <c r="O489" s="1122"/>
      <c r="P489" s="1122"/>
      <c r="Q489" s="1122"/>
      <c r="R489" s="1122"/>
      <c r="S489" s="1122"/>
      <c r="T489" s="1122"/>
      <c r="U489" s="1122"/>
      <c r="V489" s="1122"/>
      <c r="W489" s="1122"/>
      <c r="X489" s="1122"/>
      <c r="Y489" s="1122"/>
      <c r="Z489" s="1122"/>
    </row>
    <row r="490" spans="1:26">
      <c r="A490" s="1122"/>
      <c r="B490" s="2090"/>
      <c r="C490" s="2090"/>
      <c r="D490" s="1122"/>
      <c r="E490" s="1122"/>
      <c r="F490" s="1122"/>
      <c r="G490" s="1122"/>
      <c r="H490" s="1122"/>
      <c r="I490" s="1122"/>
      <c r="J490" s="1122"/>
      <c r="K490" s="1122"/>
      <c r="L490" s="1122"/>
      <c r="M490" s="1122"/>
      <c r="N490" s="1122"/>
      <c r="O490" s="1122"/>
      <c r="P490" s="1122"/>
      <c r="Q490" s="1122"/>
      <c r="R490" s="1122"/>
      <c r="S490" s="1122"/>
      <c r="T490" s="1122"/>
      <c r="U490" s="1122"/>
      <c r="V490" s="1122"/>
      <c r="W490" s="1122"/>
      <c r="X490" s="1122"/>
      <c r="Y490" s="1122"/>
      <c r="Z490" s="1122"/>
    </row>
    <row r="491" spans="1:26">
      <c r="A491" s="1122"/>
      <c r="B491" s="2090"/>
      <c r="C491" s="2090"/>
      <c r="D491" s="1122"/>
      <c r="E491" s="1122"/>
      <c r="F491" s="1122"/>
      <c r="G491" s="1122"/>
      <c r="H491" s="1122"/>
      <c r="I491" s="1122"/>
      <c r="J491" s="1122"/>
      <c r="K491" s="1122"/>
      <c r="L491" s="1122"/>
      <c r="M491" s="1122"/>
      <c r="N491" s="1122"/>
      <c r="O491" s="1122"/>
      <c r="P491" s="1122"/>
      <c r="Q491" s="1122"/>
      <c r="R491" s="1122"/>
      <c r="S491" s="1122"/>
      <c r="T491" s="1122"/>
      <c r="U491" s="1122"/>
      <c r="V491" s="1122"/>
      <c r="W491" s="1122"/>
      <c r="X491" s="1122"/>
      <c r="Y491" s="1122"/>
      <c r="Z491" s="1122"/>
    </row>
    <row r="492" spans="1:26">
      <c r="A492" s="1122"/>
      <c r="B492" s="2090"/>
      <c r="C492" s="2090"/>
      <c r="D492" s="1122"/>
      <c r="E492" s="1122"/>
      <c r="F492" s="1122"/>
      <c r="G492" s="1122"/>
      <c r="H492" s="1122"/>
      <c r="I492" s="1122"/>
      <c r="J492" s="1122"/>
      <c r="K492" s="1122"/>
      <c r="L492" s="1122"/>
      <c r="M492" s="1122"/>
      <c r="N492" s="1122"/>
      <c r="O492" s="1122"/>
      <c r="P492" s="1122"/>
      <c r="Q492" s="1122"/>
      <c r="R492" s="1122"/>
      <c r="S492" s="1122"/>
      <c r="T492" s="1122"/>
      <c r="U492" s="1122"/>
      <c r="V492" s="1122"/>
      <c r="W492" s="1122"/>
      <c r="X492" s="1122"/>
      <c r="Y492" s="1122"/>
      <c r="Z492" s="1122"/>
    </row>
    <row r="493" spans="1:26">
      <c r="A493" s="1122"/>
      <c r="B493" s="2090"/>
      <c r="C493" s="2090"/>
      <c r="D493" s="1122"/>
      <c r="E493" s="1122"/>
      <c r="F493" s="1122"/>
      <c r="G493" s="1122"/>
      <c r="H493" s="1122"/>
      <c r="I493" s="1122"/>
      <c r="J493" s="1122"/>
      <c r="K493" s="1122"/>
      <c r="L493" s="1122"/>
      <c r="M493" s="1122"/>
      <c r="N493" s="1122"/>
      <c r="O493" s="1122"/>
      <c r="P493" s="1122"/>
      <c r="Q493" s="1122"/>
      <c r="R493" s="1122"/>
      <c r="S493" s="1122"/>
      <c r="T493" s="1122"/>
      <c r="U493" s="1122"/>
      <c r="V493" s="1122"/>
      <c r="W493" s="1122"/>
      <c r="X493" s="1122"/>
      <c r="Y493" s="1122"/>
      <c r="Z493" s="1122"/>
    </row>
    <row r="494" spans="1:26">
      <c r="A494" s="1122"/>
      <c r="B494" s="2090"/>
      <c r="C494" s="2090"/>
      <c r="D494" s="1122"/>
      <c r="E494" s="1122"/>
      <c r="F494" s="1122"/>
      <c r="G494" s="1122"/>
      <c r="H494" s="1122"/>
      <c r="I494" s="1122"/>
      <c r="J494" s="1122"/>
      <c r="K494" s="1122"/>
      <c r="L494" s="1122"/>
      <c r="M494" s="1122"/>
      <c r="N494" s="1122"/>
      <c r="O494" s="1122"/>
      <c r="P494" s="1122"/>
      <c r="Q494" s="1122"/>
      <c r="R494" s="1122"/>
      <c r="S494" s="1122"/>
      <c r="T494" s="1122"/>
      <c r="U494" s="1122"/>
      <c r="V494" s="1122"/>
      <c r="W494" s="1122"/>
      <c r="X494" s="1122"/>
      <c r="Y494" s="1122"/>
      <c r="Z494" s="1122"/>
    </row>
    <row r="495" spans="1:26">
      <c r="A495" s="1122"/>
      <c r="B495" s="2090"/>
      <c r="C495" s="2090"/>
      <c r="D495" s="1122"/>
      <c r="E495" s="1122"/>
      <c r="F495" s="1122"/>
      <c r="G495" s="1122"/>
      <c r="H495" s="1122"/>
      <c r="I495" s="1122"/>
      <c r="J495" s="1122"/>
      <c r="K495" s="1122"/>
      <c r="L495" s="1122"/>
      <c r="M495" s="1122"/>
      <c r="N495" s="1122"/>
      <c r="O495" s="1122"/>
      <c r="P495" s="1122"/>
      <c r="Q495" s="1122"/>
      <c r="R495" s="1122"/>
      <c r="S495" s="1122"/>
      <c r="T495" s="1122"/>
      <c r="U495" s="1122"/>
      <c r="V495" s="1122"/>
      <c r="W495" s="1122"/>
      <c r="X495" s="1122"/>
      <c r="Y495" s="1122"/>
      <c r="Z495" s="1122"/>
    </row>
    <row r="496" spans="1:26">
      <c r="A496" s="1122"/>
      <c r="B496" s="2090"/>
      <c r="C496" s="2090"/>
      <c r="D496" s="1122"/>
      <c r="E496" s="1122"/>
      <c r="F496" s="1122"/>
      <c r="G496" s="1122"/>
      <c r="H496" s="1122"/>
      <c r="I496" s="1122"/>
      <c r="J496" s="1122"/>
      <c r="K496" s="1122"/>
      <c r="L496" s="1122"/>
      <c r="M496" s="1122"/>
      <c r="N496" s="1122"/>
      <c r="O496" s="1122"/>
      <c r="P496" s="1122"/>
      <c r="Q496" s="1122"/>
      <c r="R496" s="1122"/>
      <c r="S496" s="1122"/>
      <c r="T496" s="1122"/>
      <c r="U496" s="1122"/>
      <c r="V496" s="1122"/>
      <c r="W496" s="1122"/>
      <c r="X496" s="1122"/>
      <c r="Y496" s="1122"/>
      <c r="Z496" s="1122"/>
    </row>
    <row r="497" spans="1:26">
      <c r="A497" s="1122"/>
      <c r="B497" s="2090"/>
      <c r="C497" s="2090"/>
      <c r="D497" s="1122"/>
      <c r="E497" s="1122"/>
      <c r="F497" s="1122"/>
      <c r="G497" s="1122"/>
      <c r="H497" s="1122"/>
      <c r="I497" s="1122"/>
      <c r="J497" s="1122"/>
      <c r="K497" s="1122"/>
      <c r="L497" s="1122"/>
      <c r="M497" s="1122"/>
      <c r="N497" s="1122"/>
      <c r="O497" s="1122"/>
      <c r="P497" s="1122"/>
      <c r="Q497" s="1122"/>
      <c r="R497" s="1122"/>
      <c r="S497" s="1122"/>
      <c r="T497" s="1122"/>
      <c r="U497" s="1122"/>
      <c r="V497" s="1122"/>
      <c r="W497" s="1122"/>
      <c r="X497" s="1122"/>
      <c r="Y497" s="1122"/>
      <c r="Z497" s="1122"/>
    </row>
    <row r="498" spans="1:26">
      <c r="A498" s="1122"/>
      <c r="B498" s="2090"/>
      <c r="C498" s="2090"/>
      <c r="D498" s="1122"/>
      <c r="E498" s="1122"/>
      <c r="F498" s="1122"/>
      <c r="G498" s="1122"/>
      <c r="H498" s="1122"/>
      <c r="I498" s="1122"/>
      <c r="J498" s="1122"/>
      <c r="K498" s="1122"/>
      <c r="L498" s="1122"/>
      <c r="M498" s="1122"/>
      <c r="N498" s="1122"/>
      <c r="O498" s="1122"/>
      <c r="P498" s="1122"/>
      <c r="Q498" s="1122"/>
      <c r="R498" s="1122"/>
      <c r="S498" s="1122"/>
      <c r="T498" s="1122"/>
      <c r="U498" s="1122"/>
      <c r="V498" s="1122"/>
      <c r="W498" s="1122"/>
      <c r="X498" s="1122"/>
      <c r="Y498" s="1122"/>
      <c r="Z498" s="1122"/>
    </row>
    <row r="499" spans="1:26">
      <c r="A499" s="1122"/>
      <c r="B499" s="2090"/>
      <c r="C499" s="2090"/>
      <c r="D499" s="1122"/>
      <c r="E499" s="1122"/>
      <c r="F499" s="1122"/>
      <c r="G499" s="1122"/>
      <c r="H499" s="1122"/>
      <c r="I499" s="1122"/>
      <c r="J499" s="1122"/>
      <c r="K499" s="1122"/>
      <c r="L499" s="1122"/>
      <c r="M499" s="1122"/>
      <c r="N499" s="1122"/>
      <c r="O499" s="1122"/>
      <c r="P499" s="1122"/>
      <c r="Q499" s="1122"/>
      <c r="R499" s="1122"/>
      <c r="S499" s="1122"/>
      <c r="T499" s="1122"/>
      <c r="U499" s="1122"/>
      <c r="V499" s="1122"/>
      <c r="W499" s="1122"/>
      <c r="X499" s="1122"/>
      <c r="Y499" s="1122"/>
      <c r="Z499" s="1122"/>
    </row>
    <row r="500" spans="1:26">
      <c r="A500" s="1122"/>
      <c r="B500" s="2090"/>
      <c r="C500" s="2090"/>
      <c r="D500" s="1122"/>
      <c r="E500" s="1122"/>
      <c r="F500" s="1122"/>
      <c r="G500" s="1122"/>
      <c r="H500" s="1122"/>
      <c r="I500" s="1122"/>
      <c r="J500" s="1122"/>
      <c r="K500" s="1122"/>
      <c r="L500" s="1122"/>
      <c r="M500" s="1122"/>
      <c r="N500" s="1122"/>
      <c r="O500" s="1122"/>
      <c r="P500" s="1122"/>
      <c r="Q500" s="1122"/>
      <c r="R500" s="1122"/>
      <c r="S500" s="1122"/>
      <c r="T500" s="1122"/>
      <c r="U500" s="1122"/>
      <c r="V500" s="1122"/>
      <c r="W500" s="1122"/>
      <c r="X500" s="1122"/>
      <c r="Y500" s="1122"/>
      <c r="Z500" s="1122"/>
    </row>
    <row r="501" spans="1:26">
      <c r="A501" s="1122"/>
      <c r="B501" s="2090"/>
      <c r="C501" s="2090"/>
      <c r="D501" s="1122"/>
      <c r="E501" s="1122"/>
      <c r="F501" s="1122"/>
      <c r="G501" s="1122"/>
      <c r="H501" s="1122"/>
      <c r="I501" s="1122"/>
      <c r="J501" s="1122"/>
      <c r="K501" s="1122"/>
      <c r="L501" s="1122"/>
      <c r="M501" s="1122"/>
      <c r="N501" s="1122"/>
      <c r="O501" s="1122"/>
      <c r="P501" s="1122"/>
      <c r="Q501" s="1122"/>
      <c r="R501" s="1122"/>
      <c r="S501" s="1122"/>
      <c r="T501" s="1122"/>
      <c r="U501" s="1122"/>
      <c r="V501" s="1122"/>
      <c r="W501" s="1122"/>
      <c r="X501" s="1122"/>
      <c r="Y501" s="1122"/>
      <c r="Z501" s="1122"/>
    </row>
    <row r="502" spans="1:26">
      <c r="A502" s="1122"/>
      <c r="B502" s="2090"/>
      <c r="C502" s="2090"/>
      <c r="D502" s="1122"/>
      <c r="E502" s="1122"/>
      <c r="F502" s="1122"/>
      <c r="G502" s="1122"/>
      <c r="H502" s="1122"/>
      <c r="I502" s="1122"/>
      <c r="J502" s="1122"/>
      <c r="K502" s="1122"/>
      <c r="L502" s="1122"/>
      <c r="M502" s="1122"/>
      <c r="N502" s="1122"/>
      <c r="O502" s="1122"/>
      <c r="P502" s="1122"/>
      <c r="Q502" s="1122"/>
      <c r="R502" s="1122"/>
      <c r="S502" s="1122"/>
      <c r="T502" s="1122"/>
      <c r="U502" s="1122"/>
      <c r="V502" s="1122"/>
      <c r="W502" s="1122"/>
      <c r="X502" s="1122"/>
      <c r="Y502" s="1122"/>
      <c r="Z502" s="1122"/>
    </row>
    <row r="503" spans="1:26">
      <c r="A503" s="1122"/>
      <c r="B503" s="2090"/>
      <c r="C503" s="2090"/>
      <c r="D503" s="1122"/>
      <c r="E503" s="1122"/>
      <c r="F503" s="1122"/>
      <c r="G503" s="1122"/>
      <c r="H503" s="1122"/>
      <c r="I503" s="1122"/>
      <c r="J503" s="1122"/>
      <c r="K503" s="1122"/>
      <c r="L503" s="1122"/>
      <c r="M503" s="1122"/>
      <c r="N503" s="1122"/>
      <c r="O503" s="1122"/>
      <c r="P503" s="1122"/>
      <c r="Q503" s="1122"/>
      <c r="R503" s="1122"/>
      <c r="S503" s="1122"/>
      <c r="T503" s="1122"/>
      <c r="U503" s="1122"/>
      <c r="V503" s="1122"/>
      <c r="W503" s="1122"/>
      <c r="X503" s="1122"/>
      <c r="Y503" s="1122"/>
      <c r="Z503" s="1122"/>
    </row>
    <row r="504" spans="1:26">
      <c r="A504" s="1122"/>
      <c r="B504" s="2090"/>
      <c r="C504" s="2090"/>
      <c r="D504" s="1122"/>
      <c r="E504" s="1122"/>
      <c r="F504" s="1122"/>
      <c r="G504" s="1122"/>
      <c r="H504" s="1122"/>
      <c r="I504" s="1122"/>
      <c r="J504" s="1122"/>
      <c r="K504" s="1122"/>
      <c r="L504" s="1122"/>
      <c r="M504" s="1122"/>
      <c r="N504" s="1122"/>
      <c r="O504" s="1122"/>
      <c r="P504" s="1122"/>
      <c r="Q504" s="1122"/>
      <c r="R504" s="1122"/>
      <c r="S504" s="1122"/>
      <c r="T504" s="1122"/>
      <c r="U504" s="1122"/>
      <c r="V504" s="1122"/>
      <c r="W504" s="1122"/>
      <c r="X504" s="1122"/>
      <c r="Y504" s="1122"/>
      <c r="Z504" s="1122"/>
    </row>
    <row r="505" spans="1:26">
      <c r="A505" s="1122"/>
      <c r="B505" s="2090"/>
      <c r="C505" s="2090"/>
      <c r="D505" s="1122"/>
      <c r="E505" s="1122"/>
      <c r="F505" s="1122"/>
      <c r="G505" s="1122"/>
      <c r="H505" s="1122"/>
      <c r="I505" s="1122"/>
      <c r="J505" s="1122"/>
      <c r="K505" s="1122"/>
      <c r="L505" s="1122"/>
      <c r="M505" s="1122"/>
      <c r="N505" s="1122"/>
      <c r="O505" s="1122"/>
      <c r="P505" s="1122"/>
      <c r="Q505" s="1122"/>
      <c r="R505" s="1122"/>
      <c r="S505" s="1122"/>
      <c r="T505" s="1122"/>
      <c r="U505" s="1122"/>
      <c r="V505" s="1122"/>
      <c r="W505" s="1122"/>
      <c r="X505" s="1122"/>
      <c r="Y505" s="1122"/>
      <c r="Z505" s="1122"/>
    </row>
    <row r="506" spans="1:26">
      <c r="A506" s="1122"/>
      <c r="B506" s="2090"/>
      <c r="C506" s="2090"/>
      <c r="D506" s="1122"/>
      <c r="E506" s="1122"/>
      <c r="F506" s="1122"/>
      <c r="G506" s="1122"/>
      <c r="H506" s="1122"/>
      <c r="I506" s="1122"/>
      <c r="J506" s="1122"/>
      <c r="K506" s="1122"/>
      <c r="L506" s="1122"/>
      <c r="M506" s="1122"/>
      <c r="N506" s="1122"/>
      <c r="O506" s="1122"/>
      <c r="P506" s="1122"/>
      <c r="Q506" s="1122"/>
      <c r="R506" s="1122"/>
      <c r="S506" s="1122"/>
      <c r="T506" s="1122"/>
      <c r="U506" s="1122"/>
      <c r="V506" s="1122"/>
      <c r="W506" s="1122"/>
      <c r="X506" s="1122"/>
      <c r="Y506" s="1122"/>
      <c r="Z506" s="1122"/>
    </row>
    <row r="507" spans="1:26">
      <c r="A507" s="1122"/>
      <c r="B507" s="2090"/>
      <c r="C507" s="2090"/>
      <c r="D507" s="1122"/>
      <c r="E507" s="1122"/>
      <c r="F507" s="1122"/>
      <c r="G507" s="1122"/>
      <c r="H507" s="1122"/>
      <c r="I507" s="1122"/>
      <c r="J507" s="1122"/>
      <c r="K507" s="1122"/>
      <c r="L507" s="1122"/>
      <c r="M507" s="1122"/>
      <c r="N507" s="1122"/>
      <c r="O507" s="1122"/>
      <c r="P507" s="1122"/>
      <c r="Q507" s="1122"/>
      <c r="R507" s="1122"/>
      <c r="S507" s="1122"/>
      <c r="T507" s="1122"/>
      <c r="U507" s="1122"/>
      <c r="V507" s="1122"/>
      <c r="W507" s="1122"/>
      <c r="X507" s="1122"/>
      <c r="Y507" s="1122"/>
      <c r="Z507" s="1122"/>
    </row>
    <row r="508" spans="1:26">
      <c r="A508" s="1122"/>
      <c r="B508" s="2090"/>
      <c r="C508" s="2090"/>
      <c r="D508" s="1122"/>
      <c r="E508" s="1122"/>
      <c r="F508" s="1122"/>
      <c r="G508" s="1122"/>
      <c r="H508" s="1122"/>
      <c r="I508" s="1122"/>
      <c r="J508" s="1122"/>
      <c r="K508" s="1122"/>
      <c r="L508" s="1122"/>
      <c r="M508" s="1122"/>
      <c r="N508" s="1122"/>
      <c r="O508" s="1122"/>
      <c r="P508" s="1122"/>
      <c r="Q508" s="1122"/>
      <c r="R508" s="1122"/>
      <c r="S508" s="1122"/>
      <c r="T508" s="1122"/>
      <c r="U508" s="1122"/>
      <c r="V508" s="1122"/>
      <c r="W508" s="1122"/>
      <c r="X508" s="1122"/>
      <c r="Y508" s="1122"/>
      <c r="Z508" s="1122"/>
    </row>
    <row r="509" spans="1:26">
      <c r="A509" s="1122"/>
      <c r="B509" s="2090"/>
      <c r="C509" s="2090"/>
      <c r="D509" s="1122"/>
      <c r="E509" s="1122"/>
      <c r="F509" s="1122"/>
      <c r="G509" s="1122"/>
      <c r="H509" s="1122"/>
      <c r="I509" s="1122"/>
      <c r="J509" s="1122"/>
      <c r="K509" s="1122"/>
      <c r="L509" s="1122"/>
      <c r="M509" s="1122"/>
      <c r="N509" s="1122"/>
      <c r="O509" s="1122"/>
      <c r="P509" s="1122"/>
      <c r="Q509" s="1122"/>
      <c r="R509" s="1122"/>
      <c r="S509" s="1122"/>
      <c r="T509" s="1122"/>
      <c r="U509" s="1122"/>
      <c r="V509" s="1122"/>
      <c r="W509" s="1122"/>
      <c r="X509" s="1122"/>
      <c r="Y509" s="1122"/>
      <c r="Z509" s="1122"/>
    </row>
    <row r="510" spans="1:26">
      <c r="A510" s="1122"/>
      <c r="B510" s="2090"/>
      <c r="C510" s="2090"/>
      <c r="D510" s="1122"/>
      <c r="E510" s="1122"/>
      <c r="F510" s="1122"/>
      <c r="G510" s="1122"/>
      <c r="H510" s="1122"/>
      <c r="I510" s="1122"/>
      <c r="J510" s="1122"/>
      <c r="K510" s="1122"/>
      <c r="L510" s="1122"/>
      <c r="M510" s="1122"/>
      <c r="N510" s="1122"/>
      <c r="O510" s="1122"/>
      <c r="P510" s="1122"/>
      <c r="Q510" s="1122"/>
      <c r="R510" s="1122"/>
      <c r="S510" s="1122"/>
      <c r="T510" s="1122"/>
      <c r="U510" s="1122"/>
      <c r="V510" s="1122"/>
      <c r="W510" s="1122"/>
      <c r="X510" s="1122"/>
      <c r="Y510" s="1122"/>
      <c r="Z510" s="1122"/>
    </row>
    <row r="511" spans="1:26">
      <c r="A511" s="1122"/>
      <c r="B511" s="2090"/>
      <c r="C511" s="2090"/>
      <c r="D511" s="1122"/>
      <c r="E511" s="1122"/>
      <c r="F511" s="1122"/>
      <c r="G511" s="1122"/>
      <c r="H511" s="1122"/>
      <c r="I511" s="1122"/>
      <c r="J511" s="1122"/>
      <c r="K511" s="1122"/>
      <c r="L511" s="1122"/>
      <c r="M511" s="1122"/>
      <c r="N511" s="1122"/>
      <c r="O511" s="1122"/>
      <c r="P511" s="1122"/>
      <c r="Q511" s="1122"/>
      <c r="R511" s="1122"/>
      <c r="S511" s="1122"/>
      <c r="T511" s="1122"/>
      <c r="U511" s="1122"/>
      <c r="V511" s="1122"/>
      <c r="W511" s="1122"/>
      <c r="X511" s="1122"/>
      <c r="Y511" s="1122"/>
      <c r="Z511" s="1122"/>
    </row>
    <row r="512" spans="1:26">
      <c r="A512" s="1122"/>
      <c r="B512" s="2090"/>
      <c r="C512" s="2090"/>
      <c r="D512" s="1122"/>
      <c r="E512" s="1122"/>
      <c r="F512" s="1122"/>
      <c r="G512" s="1122"/>
      <c r="H512" s="1122"/>
      <c r="I512" s="1122"/>
      <c r="J512" s="1122"/>
      <c r="K512" s="1122"/>
      <c r="L512" s="1122"/>
      <c r="M512" s="1122"/>
      <c r="N512" s="1122"/>
      <c r="O512" s="1122"/>
      <c r="P512" s="1122"/>
      <c r="Q512" s="1122"/>
      <c r="R512" s="1122"/>
      <c r="S512" s="1122"/>
      <c r="T512" s="1122"/>
      <c r="U512" s="1122"/>
      <c r="V512" s="1122"/>
      <c r="W512" s="1122"/>
      <c r="X512" s="1122"/>
      <c r="Y512" s="1122"/>
      <c r="Z512" s="1122"/>
    </row>
    <row r="513" spans="1:26">
      <c r="A513" s="1122"/>
      <c r="B513" s="2090"/>
      <c r="C513" s="2090"/>
      <c r="D513" s="1122"/>
      <c r="E513" s="1122"/>
      <c r="F513" s="1122"/>
      <c r="G513" s="1122"/>
      <c r="H513" s="1122"/>
      <c r="I513" s="1122"/>
      <c r="J513" s="1122"/>
      <c r="K513" s="1122"/>
      <c r="L513" s="1122"/>
      <c r="M513" s="1122"/>
      <c r="N513" s="1122"/>
      <c r="O513" s="1122"/>
      <c r="P513" s="1122"/>
      <c r="Q513" s="1122"/>
      <c r="R513" s="1122"/>
      <c r="S513" s="1122"/>
      <c r="T513" s="1122"/>
      <c r="U513" s="1122"/>
      <c r="V513" s="1122"/>
      <c r="W513" s="1122"/>
      <c r="X513" s="1122"/>
      <c r="Y513" s="1122"/>
      <c r="Z513" s="1122"/>
    </row>
    <row r="514" spans="1:26">
      <c r="A514" s="1122"/>
      <c r="B514" s="2090"/>
      <c r="C514" s="2090"/>
      <c r="D514" s="1122"/>
      <c r="E514" s="1122"/>
      <c r="F514" s="1122"/>
      <c r="G514" s="1122"/>
      <c r="H514" s="1122"/>
      <c r="I514" s="1122"/>
      <c r="J514" s="1122"/>
      <c r="K514" s="1122"/>
      <c r="L514" s="1122"/>
      <c r="M514" s="1122"/>
      <c r="N514" s="1122"/>
      <c r="O514" s="1122"/>
      <c r="P514" s="1122"/>
      <c r="Q514" s="1122"/>
      <c r="R514" s="1122"/>
      <c r="S514" s="1122"/>
      <c r="T514" s="1122"/>
      <c r="U514" s="1122"/>
      <c r="V514" s="1122"/>
      <c r="W514" s="1122"/>
      <c r="X514" s="1122"/>
      <c r="Y514" s="1122"/>
      <c r="Z514" s="1122"/>
    </row>
    <row r="515" spans="1:26">
      <c r="A515" s="1122"/>
      <c r="B515" s="2090"/>
      <c r="C515" s="2090"/>
      <c r="D515" s="1122"/>
      <c r="E515" s="1122"/>
      <c r="F515" s="1122"/>
      <c r="G515" s="1122"/>
      <c r="H515" s="1122"/>
      <c r="I515" s="1122"/>
      <c r="J515" s="1122"/>
      <c r="K515" s="1122"/>
      <c r="L515" s="1122"/>
      <c r="M515" s="1122"/>
      <c r="N515" s="1122"/>
      <c r="O515" s="1122"/>
      <c r="P515" s="1122"/>
      <c r="Q515" s="1122"/>
      <c r="R515" s="1122"/>
      <c r="S515" s="1122"/>
      <c r="T515" s="1122"/>
      <c r="U515" s="1122"/>
      <c r="V515" s="1122"/>
      <c r="W515" s="1122"/>
      <c r="X515" s="1122"/>
      <c r="Y515" s="1122"/>
      <c r="Z515" s="1122"/>
    </row>
    <row r="516" spans="1:26">
      <c r="A516" s="1122"/>
      <c r="B516" s="2090"/>
      <c r="C516" s="2090"/>
      <c r="D516" s="1122"/>
      <c r="E516" s="1122"/>
      <c r="F516" s="1122"/>
      <c r="G516" s="1122"/>
      <c r="H516" s="1122"/>
      <c r="I516" s="1122"/>
      <c r="J516" s="1122"/>
      <c r="K516" s="1122"/>
      <c r="L516" s="1122"/>
      <c r="M516" s="1122"/>
      <c r="N516" s="1122"/>
      <c r="O516" s="1122"/>
      <c r="P516" s="1122"/>
      <c r="Q516" s="1122"/>
      <c r="R516" s="1122"/>
      <c r="S516" s="1122"/>
      <c r="T516" s="1122"/>
      <c r="U516" s="1122"/>
      <c r="V516" s="1122"/>
      <c r="W516" s="1122"/>
      <c r="X516" s="1122"/>
      <c r="Y516" s="1122"/>
      <c r="Z516" s="1122"/>
    </row>
    <row r="517" spans="1:26">
      <c r="A517" s="1122"/>
      <c r="B517" s="2090"/>
      <c r="C517" s="2090"/>
      <c r="D517" s="1122"/>
      <c r="E517" s="1122"/>
      <c r="F517" s="1122"/>
      <c r="G517" s="1122"/>
      <c r="H517" s="1122"/>
      <c r="I517" s="1122"/>
      <c r="J517" s="1122"/>
      <c r="K517" s="1122"/>
      <c r="L517" s="1122"/>
      <c r="M517" s="1122"/>
      <c r="N517" s="1122"/>
      <c r="O517" s="1122"/>
      <c r="P517" s="1122"/>
      <c r="Q517" s="1122"/>
      <c r="R517" s="1122"/>
      <c r="S517" s="1122"/>
      <c r="T517" s="1122"/>
      <c r="U517" s="1122"/>
      <c r="V517" s="1122"/>
      <c r="W517" s="1122"/>
      <c r="X517" s="1122"/>
      <c r="Y517" s="1122"/>
      <c r="Z517" s="1122"/>
    </row>
    <row r="518" spans="1:26">
      <c r="A518" s="1122"/>
      <c r="B518" s="2090"/>
      <c r="C518" s="2090"/>
      <c r="D518" s="1122"/>
      <c r="E518" s="1122"/>
      <c r="F518" s="1122"/>
      <c r="G518" s="1122"/>
      <c r="H518" s="1122"/>
      <c r="I518" s="1122"/>
      <c r="J518" s="1122"/>
      <c r="K518" s="1122"/>
      <c r="L518" s="1122"/>
      <c r="M518" s="1122"/>
      <c r="N518" s="1122"/>
      <c r="O518" s="1122"/>
      <c r="P518" s="1122"/>
      <c r="Q518" s="1122"/>
      <c r="R518" s="1122"/>
      <c r="S518" s="1122"/>
      <c r="T518" s="1122"/>
      <c r="U518" s="1122"/>
      <c r="V518" s="1122"/>
      <c r="W518" s="1122"/>
      <c r="X518" s="1122"/>
      <c r="Y518" s="1122"/>
      <c r="Z518" s="1122"/>
    </row>
    <row r="519" spans="1:26">
      <c r="A519" s="1122"/>
      <c r="B519" s="2090"/>
      <c r="C519" s="2090"/>
      <c r="D519" s="1122"/>
      <c r="E519" s="1122"/>
      <c r="F519" s="1122"/>
      <c r="G519" s="1122"/>
      <c r="H519" s="1122"/>
      <c r="I519" s="1122"/>
      <c r="J519" s="1122"/>
      <c r="K519" s="1122"/>
      <c r="L519" s="1122"/>
      <c r="M519" s="1122"/>
      <c r="N519" s="1122"/>
      <c r="O519" s="1122"/>
      <c r="P519" s="1122"/>
      <c r="Q519" s="1122"/>
      <c r="R519" s="1122"/>
      <c r="S519" s="1122"/>
      <c r="T519" s="1122"/>
      <c r="U519" s="1122"/>
      <c r="V519" s="1122"/>
      <c r="W519" s="1122"/>
      <c r="X519" s="1122"/>
      <c r="Y519" s="1122"/>
      <c r="Z519" s="1122"/>
    </row>
    <row r="520" spans="1:26">
      <c r="A520" s="1122"/>
      <c r="B520" s="2090"/>
      <c r="C520" s="2090"/>
      <c r="D520" s="1122"/>
      <c r="E520" s="1122"/>
      <c r="F520" s="1122"/>
      <c r="G520" s="1122"/>
      <c r="H520" s="1122"/>
      <c r="I520" s="1122"/>
      <c r="J520" s="1122"/>
      <c r="K520" s="1122"/>
      <c r="L520" s="1122"/>
      <c r="M520" s="1122"/>
      <c r="N520" s="1122"/>
      <c r="O520" s="1122"/>
      <c r="P520" s="1122"/>
      <c r="Q520" s="1122"/>
      <c r="R520" s="1122"/>
      <c r="S520" s="1122"/>
      <c r="T520" s="1122"/>
      <c r="U520" s="1122"/>
      <c r="V520" s="1122"/>
      <c r="W520" s="1122"/>
      <c r="X520" s="1122"/>
      <c r="Y520" s="1122"/>
      <c r="Z520" s="1122"/>
    </row>
    <row r="521" spans="1:26">
      <c r="A521" s="1122"/>
      <c r="B521" s="2090"/>
      <c r="C521" s="2090"/>
      <c r="D521" s="1122"/>
      <c r="E521" s="1122"/>
      <c r="F521" s="1122"/>
      <c r="G521" s="1122"/>
      <c r="H521" s="1122"/>
      <c r="I521" s="1122"/>
      <c r="J521" s="1122"/>
      <c r="K521" s="1122"/>
      <c r="L521" s="1122"/>
      <c r="M521" s="1122"/>
      <c r="N521" s="1122"/>
      <c r="O521" s="1122"/>
      <c r="P521" s="1122"/>
      <c r="Q521" s="1122"/>
      <c r="R521" s="1122"/>
      <c r="S521" s="1122"/>
      <c r="T521" s="1122"/>
      <c r="U521" s="1122"/>
      <c r="V521" s="1122"/>
      <c r="W521" s="1122"/>
      <c r="X521" s="1122"/>
      <c r="Y521" s="1122"/>
      <c r="Z521" s="1122"/>
    </row>
    <row r="522" spans="1:26">
      <c r="A522" s="1122"/>
      <c r="B522" s="2090"/>
      <c r="C522" s="2090"/>
      <c r="D522" s="1122"/>
      <c r="E522" s="1122"/>
      <c r="F522" s="1122"/>
      <c r="G522" s="1122"/>
      <c r="H522" s="1122"/>
      <c r="I522" s="1122"/>
      <c r="J522" s="1122"/>
      <c r="K522" s="1122"/>
      <c r="L522" s="1122"/>
      <c r="M522" s="1122"/>
      <c r="N522" s="1122"/>
      <c r="O522" s="1122"/>
      <c r="P522" s="1122"/>
      <c r="Q522" s="1122"/>
      <c r="R522" s="1122"/>
      <c r="S522" s="1122"/>
      <c r="T522" s="1122"/>
      <c r="U522" s="1122"/>
      <c r="V522" s="1122"/>
      <c r="W522" s="1122"/>
      <c r="X522" s="1122"/>
      <c r="Y522" s="1122"/>
      <c r="Z522" s="1122"/>
    </row>
    <row r="523" spans="1:26">
      <c r="A523" s="1122"/>
      <c r="B523" s="2090"/>
      <c r="C523" s="2090"/>
      <c r="D523" s="1122"/>
      <c r="E523" s="1122"/>
      <c r="F523" s="1122"/>
      <c r="G523" s="1122"/>
      <c r="H523" s="1122"/>
      <c r="I523" s="1122"/>
      <c r="J523" s="1122"/>
      <c r="K523" s="1122"/>
      <c r="L523" s="1122"/>
      <c r="M523" s="1122"/>
      <c r="N523" s="1122"/>
      <c r="O523" s="1122"/>
      <c r="P523" s="1122"/>
      <c r="Q523" s="1122"/>
      <c r="R523" s="1122"/>
      <c r="S523" s="1122"/>
      <c r="T523" s="1122"/>
      <c r="U523" s="1122"/>
      <c r="V523" s="1122"/>
      <c r="W523" s="1122"/>
      <c r="X523" s="1122"/>
      <c r="Y523" s="1122"/>
      <c r="Z523" s="1122"/>
    </row>
    <row r="524" spans="1:26">
      <c r="A524" s="1122"/>
      <c r="B524" s="2090"/>
      <c r="C524" s="2090"/>
      <c r="D524" s="1122"/>
      <c r="E524" s="1122"/>
      <c r="F524" s="1122"/>
      <c r="G524" s="1122"/>
      <c r="H524" s="1122"/>
      <c r="I524" s="1122"/>
      <c r="J524" s="1122"/>
      <c r="K524" s="1122"/>
      <c r="L524" s="1122"/>
      <c r="M524" s="1122"/>
      <c r="N524" s="1122"/>
      <c r="O524" s="1122"/>
      <c r="P524" s="1122"/>
      <c r="Q524" s="1122"/>
      <c r="R524" s="1122"/>
      <c r="S524" s="1122"/>
      <c r="T524" s="1122"/>
      <c r="U524" s="1122"/>
      <c r="V524" s="1122"/>
      <c r="W524" s="1122"/>
      <c r="X524" s="1122"/>
      <c r="Y524" s="1122"/>
      <c r="Z524" s="1122"/>
    </row>
    <row r="525" spans="1:26">
      <c r="A525" s="1122"/>
      <c r="B525" s="2090"/>
      <c r="C525" s="2090"/>
      <c r="D525" s="1122"/>
      <c r="E525" s="1122"/>
      <c r="F525" s="1122"/>
      <c r="G525" s="1122"/>
      <c r="H525" s="1122"/>
      <c r="I525" s="1122"/>
      <c r="J525" s="1122"/>
      <c r="K525" s="1122"/>
      <c r="L525" s="1122"/>
      <c r="M525" s="1122"/>
      <c r="N525" s="1122"/>
      <c r="O525" s="1122"/>
      <c r="P525" s="1122"/>
      <c r="Q525" s="1122"/>
      <c r="R525" s="1122"/>
      <c r="S525" s="1122"/>
      <c r="T525" s="1122"/>
      <c r="U525" s="1122"/>
      <c r="V525" s="1122"/>
      <c r="W525" s="1122"/>
      <c r="X525" s="1122"/>
      <c r="Y525" s="1122"/>
      <c r="Z525" s="1122"/>
    </row>
    <row r="526" spans="1:26">
      <c r="A526" s="1122"/>
      <c r="B526" s="2090"/>
      <c r="C526" s="2090"/>
      <c r="D526" s="1122"/>
      <c r="E526" s="1122"/>
      <c r="F526" s="1122"/>
      <c r="G526" s="1122"/>
      <c r="H526" s="1122"/>
      <c r="I526" s="1122"/>
      <c r="J526" s="1122"/>
      <c r="K526" s="1122"/>
      <c r="L526" s="1122"/>
      <c r="M526" s="1122"/>
      <c r="N526" s="1122"/>
      <c r="O526" s="1122"/>
      <c r="P526" s="1122"/>
      <c r="Q526" s="1122"/>
      <c r="R526" s="1122"/>
      <c r="S526" s="1122"/>
      <c r="T526" s="1122"/>
      <c r="U526" s="1122"/>
      <c r="V526" s="1122"/>
      <c r="W526" s="1122"/>
      <c r="X526" s="1122"/>
      <c r="Y526" s="1122"/>
      <c r="Z526" s="1122"/>
    </row>
    <row r="527" spans="1:26">
      <c r="A527" s="1122"/>
      <c r="B527" s="2090"/>
      <c r="C527" s="2090"/>
      <c r="D527" s="1122"/>
      <c r="E527" s="1122"/>
      <c r="F527" s="1122"/>
      <c r="G527" s="1122"/>
      <c r="H527" s="1122"/>
      <c r="I527" s="1122"/>
      <c r="J527" s="1122"/>
      <c r="K527" s="1122"/>
      <c r="L527" s="1122"/>
      <c r="M527" s="1122"/>
      <c r="N527" s="1122"/>
      <c r="O527" s="1122"/>
      <c r="P527" s="1122"/>
      <c r="Q527" s="1122"/>
      <c r="R527" s="1122"/>
      <c r="S527" s="1122"/>
      <c r="T527" s="1122"/>
      <c r="U527" s="1122"/>
      <c r="V527" s="1122"/>
      <c r="W527" s="1122"/>
      <c r="X527" s="1122"/>
      <c r="Y527" s="1122"/>
      <c r="Z527" s="1122"/>
    </row>
    <row r="528" spans="1:26">
      <c r="A528" s="1122"/>
      <c r="B528" s="2090"/>
      <c r="C528" s="2090"/>
      <c r="D528" s="1122"/>
      <c r="E528" s="1122"/>
      <c r="F528" s="1122"/>
      <c r="G528" s="1122"/>
      <c r="H528" s="1122"/>
      <c r="I528" s="1122"/>
      <c r="J528" s="1122"/>
      <c r="K528" s="1122"/>
      <c r="L528" s="1122"/>
      <c r="M528" s="1122"/>
      <c r="N528" s="1122"/>
      <c r="O528" s="1122"/>
      <c r="P528" s="1122"/>
      <c r="Q528" s="1122"/>
      <c r="R528" s="1122"/>
      <c r="S528" s="1122"/>
      <c r="T528" s="1122"/>
      <c r="U528" s="1122"/>
      <c r="V528" s="1122"/>
      <c r="W528" s="1122"/>
      <c r="X528" s="1122"/>
      <c r="Y528" s="1122"/>
      <c r="Z528" s="1122"/>
    </row>
    <row r="529" spans="1:26">
      <c r="A529" s="1122"/>
      <c r="B529" s="2090"/>
      <c r="C529" s="2090"/>
      <c r="D529" s="1122"/>
      <c r="E529" s="1122"/>
      <c r="F529" s="1122"/>
      <c r="G529" s="1122"/>
      <c r="H529" s="1122"/>
      <c r="I529" s="1122"/>
      <c r="J529" s="1122"/>
      <c r="K529" s="1122"/>
      <c r="L529" s="1122"/>
      <c r="M529" s="1122"/>
      <c r="N529" s="1122"/>
      <c r="O529" s="1122"/>
      <c r="P529" s="1122"/>
      <c r="Q529" s="1122"/>
      <c r="R529" s="1122"/>
      <c r="S529" s="1122"/>
      <c r="T529" s="1122"/>
      <c r="U529" s="1122"/>
      <c r="V529" s="1122"/>
      <c r="W529" s="1122"/>
      <c r="X529" s="1122"/>
      <c r="Y529" s="1122"/>
      <c r="Z529" s="1122"/>
    </row>
    <row r="530" spans="1:26">
      <c r="A530" s="1122"/>
      <c r="B530" s="2090"/>
      <c r="C530" s="2090"/>
      <c r="D530" s="1122"/>
      <c r="E530" s="1122"/>
      <c r="F530" s="1122"/>
      <c r="G530" s="1122"/>
      <c r="H530" s="1122"/>
      <c r="I530" s="1122"/>
      <c r="J530" s="1122"/>
      <c r="K530" s="1122"/>
      <c r="L530" s="1122"/>
      <c r="M530" s="1122"/>
      <c r="N530" s="1122"/>
      <c r="O530" s="1122"/>
      <c r="P530" s="1122"/>
      <c r="Q530" s="1122"/>
      <c r="R530" s="1122"/>
      <c r="S530" s="1122"/>
      <c r="T530" s="1122"/>
      <c r="U530" s="1122"/>
      <c r="V530" s="1122"/>
      <c r="W530" s="1122"/>
      <c r="X530" s="1122"/>
      <c r="Y530" s="1122"/>
      <c r="Z530" s="1122"/>
    </row>
    <row r="531" spans="1:26">
      <c r="A531" s="1122"/>
      <c r="B531" s="2090"/>
      <c r="C531" s="2090"/>
      <c r="D531" s="1122"/>
      <c r="E531" s="1122"/>
      <c r="F531" s="1122"/>
      <c r="G531" s="1122"/>
      <c r="H531" s="1122"/>
      <c r="I531" s="1122"/>
      <c r="J531" s="1122"/>
      <c r="K531" s="1122"/>
      <c r="L531" s="1122"/>
      <c r="M531" s="1122"/>
      <c r="N531" s="1122"/>
      <c r="O531" s="1122"/>
      <c r="P531" s="1122"/>
      <c r="Q531" s="1122"/>
      <c r="R531" s="1122"/>
      <c r="S531" s="1122"/>
      <c r="T531" s="1122"/>
      <c r="U531" s="1122"/>
      <c r="V531" s="1122"/>
      <c r="W531" s="1122"/>
      <c r="X531" s="1122"/>
      <c r="Y531" s="1122"/>
      <c r="Z531" s="1122"/>
    </row>
    <row r="532" spans="1:26">
      <c r="A532" s="1122"/>
      <c r="B532" s="2090"/>
      <c r="C532" s="2090"/>
      <c r="D532" s="1122"/>
      <c r="E532" s="1122"/>
      <c r="F532" s="1122"/>
      <c r="G532" s="1122"/>
      <c r="H532" s="1122"/>
      <c r="I532" s="1122"/>
      <c r="J532" s="1122"/>
      <c r="K532" s="1122"/>
      <c r="L532" s="1122"/>
      <c r="M532" s="1122"/>
      <c r="N532" s="1122"/>
      <c r="O532" s="1122"/>
      <c r="P532" s="1122"/>
      <c r="Q532" s="1122"/>
      <c r="R532" s="1122"/>
      <c r="S532" s="1122"/>
      <c r="T532" s="1122"/>
      <c r="U532" s="1122"/>
      <c r="V532" s="1122"/>
      <c r="W532" s="1122"/>
      <c r="X532" s="1122"/>
      <c r="Y532" s="1122"/>
      <c r="Z532" s="1122"/>
    </row>
    <row r="533" spans="1:26">
      <c r="A533" s="1122"/>
      <c r="B533" s="2090"/>
      <c r="C533" s="2090"/>
      <c r="D533" s="1122"/>
      <c r="E533" s="1122"/>
      <c r="F533" s="1122"/>
      <c r="G533" s="1122"/>
      <c r="H533" s="1122"/>
      <c r="I533" s="1122"/>
      <c r="J533" s="1122"/>
      <c r="K533" s="1122"/>
      <c r="L533" s="1122"/>
      <c r="M533" s="1122"/>
      <c r="N533" s="1122"/>
      <c r="O533" s="1122"/>
      <c r="P533" s="1122"/>
      <c r="Q533" s="1122"/>
      <c r="R533" s="1122"/>
      <c r="S533" s="1122"/>
      <c r="T533" s="1122"/>
      <c r="U533" s="1122"/>
      <c r="V533" s="1122"/>
      <c r="W533" s="1122"/>
      <c r="X533" s="1122"/>
      <c r="Y533" s="1122"/>
      <c r="Z533" s="1122"/>
    </row>
    <row r="534" spans="1:26">
      <c r="A534" s="1122"/>
      <c r="B534" s="2090"/>
      <c r="C534" s="2090"/>
      <c r="D534" s="1122"/>
      <c r="E534" s="1122"/>
      <c r="F534" s="1122"/>
      <c r="G534" s="1122"/>
      <c r="H534" s="1122"/>
      <c r="I534" s="1122"/>
      <c r="J534" s="1122"/>
      <c r="K534" s="1122"/>
      <c r="L534" s="1122"/>
      <c r="M534" s="1122"/>
      <c r="N534" s="1122"/>
      <c r="O534" s="1122"/>
      <c r="P534" s="1122"/>
      <c r="Q534" s="1122"/>
      <c r="R534" s="1122"/>
      <c r="S534" s="1122"/>
      <c r="T534" s="1122"/>
      <c r="U534" s="1122"/>
      <c r="V534" s="1122"/>
      <c r="W534" s="1122"/>
      <c r="X534" s="1122"/>
      <c r="Y534" s="1122"/>
      <c r="Z534" s="1122"/>
    </row>
    <row r="535" spans="1:26">
      <c r="A535" s="1122"/>
      <c r="B535" s="2090"/>
      <c r="C535" s="2090"/>
      <c r="D535" s="1122"/>
      <c r="E535" s="1122"/>
      <c r="F535" s="1122"/>
      <c r="G535" s="1122"/>
      <c r="H535" s="1122"/>
      <c r="I535" s="1122"/>
      <c r="J535" s="1122"/>
      <c r="K535" s="1122"/>
      <c r="L535" s="1122"/>
      <c r="M535" s="1122"/>
      <c r="N535" s="1122"/>
      <c r="O535" s="1122"/>
      <c r="P535" s="1122"/>
      <c r="Q535" s="1122"/>
      <c r="R535" s="1122"/>
      <c r="S535" s="1122"/>
      <c r="T535" s="1122"/>
      <c r="U535" s="1122"/>
      <c r="V535" s="1122"/>
      <c r="W535" s="1122"/>
      <c r="X535" s="1122"/>
      <c r="Y535" s="1122"/>
      <c r="Z535" s="1122"/>
    </row>
    <row r="536" spans="1:26">
      <c r="A536" s="1122"/>
      <c r="B536" s="2090"/>
      <c r="C536" s="2090"/>
      <c r="D536" s="1122"/>
      <c r="E536" s="1122"/>
      <c r="F536" s="1122"/>
      <c r="G536" s="1122"/>
      <c r="H536" s="1122"/>
      <c r="I536" s="1122"/>
      <c r="J536" s="1122"/>
      <c r="K536" s="1122"/>
      <c r="L536" s="1122"/>
      <c r="M536" s="1122"/>
      <c r="N536" s="1122"/>
      <c r="O536" s="1122"/>
      <c r="P536" s="1122"/>
      <c r="Q536" s="1122"/>
      <c r="R536" s="1122"/>
      <c r="S536" s="1122"/>
      <c r="T536" s="1122"/>
      <c r="U536" s="1122"/>
      <c r="V536" s="1122"/>
      <c r="W536" s="1122"/>
      <c r="X536" s="1122"/>
      <c r="Y536" s="1122"/>
      <c r="Z536" s="1122"/>
    </row>
    <row r="537" spans="1:26">
      <c r="A537" s="1122"/>
      <c r="B537" s="2090"/>
      <c r="C537" s="2090"/>
      <c r="D537" s="1122"/>
      <c r="E537" s="1122"/>
      <c r="F537" s="1122"/>
      <c r="G537" s="1122"/>
      <c r="H537" s="1122"/>
      <c r="I537" s="1122"/>
      <c r="J537" s="1122"/>
      <c r="K537" s="1122"/>
      <c r="L537" s="1122"/>
      <c r="M537" s="1122"/>
      <c r="N537" s="1122"/>
      <c r="O537" s="1122"/>
      <c r="P537" s="1122"/>
      <c r="Q537" s="1122"/>
      <c r="R537" s="1122"/>
      <c r="S537" s="1122"/>
      <c r="T537" s="1122"/>
      <c r="U537" s="1122"/>
      <c r="V537" s="1122"/>
      <c r="W537" s="1122"/>
      <c r="X537" s="1122"/>
      <c r="Y537" s="1122"/>
      <c r="Z537" s="1122"/>
    </row>
    <row r="538" spans="1:26">
      <c r="A538" s="1122"/>
      <c r="B538" s="2090"/>
      <c r="C538" s="2090"/>
      <c r="D538" s="1122"/>
      <c r="E538" s="1122"/>
      <c r="F538" s="1122"/>
      <c r="G538" s="1122"/>
      <c r="H538" s="1122"/>
      <c r="I538" s="1122"/>
      <c r="J538" s="1122"/>
      <c r="K538" s="1122"/>
      <c r="L538" s="1122"/>
      <c r="M538" s="1122"/>
      <c r="N538" s="1122"/>
      <c r="O538" s="1122"/>
      <c r="P538" s="1122"/>
      <c r="Q538" s="1122"/>
      <c r="R538" s="1122"/>
      <c r="S538" s="1122"/>
      <c r="T538" s="1122"/>
      <c r="U538" s="1122"/>
      <c r="V538" s="1122"/>
      <c r="W538" s="1122"/>
      <c r="X538" s="1122"/>
      <c r="Y538" s="1122"/>
      <c r="Z538" s="1122"/>
    </row>
    <row r="539" spans="1:26">
      <c r="A539" s="1122"/>
      <c r="B539" s="2090"/>
      <c r="C539" s="2090"/>
      <c r="D539" s="1122"/>
      <c r="E539" s="1122"/>
      <c r="F539" s="1122"/>
      <c r="G539" s="1122"/>
      <c r="H539" s="1122"/>
      <c r="I539" s="1122"/>
      <c r="J539" s="1122"/>
      <c r="K539" s="1122"/>
      <c r="L539" s="1122"/>
      <c r="M539" s="1122"/>
      <c r="N539" s="1122"/>
      <c r="O539" s="1122"/>
      <c r="P539" s="1122"/>
      <c r="Q539" s="1122"/>
      <c r="R539" s="1122"/>
      <c r="S539" s="1122"/>
      <c r="T539" s="1122"/>
      <c r="U539" s="1122"/>
      <c r="V539" s="1122"/>
      <c r="W539" s="1122"/>
      <c r="X539" s="1122"/>
      <c r="Y539" s="1122"/>
      <c r="Z539" s="1122"/>
    </row>
    <row r="540" spans="1:26">
      <c r="A540" s="1122"/>
      <c r="B540" s="2090"/>
      <c r="C540" s="2090"/>
      <c r="D540" s="1122"/>
      <c r="E540" s="1122"/>
      <c r="F540" s="1122"/>
      <c r="G540" s="1122"/>
      <c r="H540" s="1122"/>
      <c r="I540" s="1122"/>
      <c r="J540" s="1122"/>
      <c r="K540" s="1122"/>
      <c r="L540" s="1122"/>
      <c r="M540" s="1122"/>
      <c r="N540" s="1122"/>
      <c r="O540" s="1122"/>
      <c r="P540" s="1122"/>
      <c r="Q540" s="1122"/>
      <c r="R540" s="1122"/>
      <c r="S540" s="1122"/>
      <c r="T540" s="1122"/>
      <c r="U540" s="1122"/>
      <c r="V540" s="1122"/>
      <c r="W540" s="1122"/>
      <c r="X540" s="1122"/>
      <c r="Y540" s="1122"/>
      <c r="Z540" s="1122"/>
    </row>
    <row r="541" spans="1:26">
      <c r="A541" s="1122"/>
      <c r="B541" s="2090"/>
      <c r="C541" s="2090"/>
      <c r="D541" s="1122"/>
      <c r="E541" s="1122"/>
      <c r="F541" s="1122"/>
      <c r="G541" s="1122"/>
      <c r="H541" s="1122"/>
      <c r="I541" s="1122"/>
      <c r="J541" s="1122"/>
      <c r="K541" s="1122"/>
      <c r="L541" s="1122"/>
      <c r="M541" s="1122"/>
      <c r="N541" s="1122"/>
      <c r="O541" s="1122"/>
      <c r="P541" s="1122"/>
      <c r="Q541" s="1122"/>
      <c r="R541" s="1122"/>
      <c r="S541" s="1122"/>
      <c r="T541" s="1122"/>
      <c r="U541" s="1122"/>
      <c r="V541" s="1122"/>
      <c r="W541" s="1122"/>
      <c r="X541" s="1122"/>
      <c r="Y541" s="1122"/>
      <c r="Z541" s="1122"/>
    </row>
    <row r="542" spans="1:26">
      <c r="A542" s="1122"/>
      <c r="B542" s="2090"/>
      <c r="C542" s="2090"/>
      <c r="D542" s="1122"/>
      <c r="E542" s="1122"/>
      <c r="F542" s="1122"/>
      <c r="G542" s="1122"/>
      <c r="H542" s="1122"/>
      <c r="I542" s="1122"/>
      <c r="J542" s="1122"/>
      <c r="K542" s="1122"/>
      <c r="L542" s="1122"/>
      <c r="M542" s="1122"/>
      <c r="N542" s="1122"/>
      <c r="O542" s="1122"/>
      <c r="P542" s="1122"/>
      <c r="Q542" s="1122"/>
      <c r="R542" s="1122"/>
      <c r="S542" s="1122"/>
      <c r="T542" s="1122"/>
      <c r="U542" s="1122"/>
      <c r="V542" s="1122"/>
      <c r="W542" s="1122"/>
      <c r="X542" s="1122"/>
      <c r="Y542" s="1122"/>
      <c r="Z542" s="1122"/>
    </row>
    <row r="543" spans="1:26">
      <c r="A543" s="1122"/>
      <c r="B543" s="2090"/>
      <c r="C543" s="2090"/>
      <c r="D543" s="1122"/>
      <c r="E543" s="1122"/>
      <c r="F543" s="1122"/>
      <c r="G543" s="1122"/>
      <c r="H543" s="1122"/>
      <c r="I543" s="1122"/>
      <c r="J543" s="1122"/>
      <c r="K543" s="1122"/>
      <c r="L543" s="1122"/>
      <c r="M543" s="1122"/>
      <c r="N543" s="1122"/>
      <c r="O543" s="1122"/>
      <c r="P543" s="1122"/>
      <c r="Q543" s="1122"/>
      <c r="R543" s="1122"/>
      <c r="S543" s="1122"/>
      <c r="T543" s="1122"/>
      <c r="U543" s="1122"/>
      <c r="V543" s="1122"/>
      <c r="W543" s="1122"/>
      <c r="X543" s="1122"/>
      <c r="Y543" s="1122"/>
      <c r="Z543" s="1122"/>
    </row>
    <row r="544" spans="1:26">
      <c r="A544" s="1122"/>
      <c r="B544" s="2090"/>
      <c r="C544" s="2090"/>
      <c r="D544" s="1122"/>
      <c r="E544" s="1122"/>
      <c r="F544" s="1122"/>
      <c r="G544" s="1122"/>
      <c r="H544" s="1122"/>
      <c r="I544" s="1122"/>
      <c r="J544" s="1122"/>
      <c r="K544" s="1122"/>
      <c r="L544" s="1122"/>
      <c r="M544" s="1122"/>
      <c r="N544" s="1122"/>
      <c r="O544" s="1122"/>
      <c r="P544" s="1122"/>
      <c r="Q544" s="1122"/>
      <c r="R544" s="1122"/>
      <c r="S544" s="1122"/>
      <c r="T544" s="1122"/>
      <c r="U544" s="1122"/>
      <c r="V544" s="1122"/>
      <c r="W544" s="1122"/>
      <c r="X544" s="1122"/>
      <c r="Y544" s="1122"/>
      <c r="Z544" s="1122"/>
    </row>
    <row r="545" spans="1:26">
      <c r="A545" s="1122"/>
      <c r="B545" s="2090"/>
      <c r="C545" s="2090"/>
      <c r="D545" s="1122"/>
      <c r="E545" s="1122"/>
      <c r="F545" s="1122"/>
      <c r="G545" s="1122"/>
      <c r="H545" s="1122"/>
      <c r="I545" s="1122"/>
      <c r="J545" s="1122"/>
      <c r="K545" s="1122"/>
      <c r="L545" s="1122"/>
      <c r="M545" s="1122"/>
      <c r="N545" s="1122"/>
      <c r="O545" s="1122"/>
      <c r="P545" s="1122"/>
      <c r="Q545" s="1122"/>
      <c r="R545" s="1122"/>
      <c r="S545" s="1122"/>
      <c r="T545" s="1122"/>
      <c r="U545" s="1122"/>
      <c r="V545" s="1122"/>
      <c r="W545" s="1122"/>
      <c r="X545" s="1122"/>
      <c r="Y545" s="1122"/>
      <c r="Z545" s="1122"/>
    </row>
    <row r="546" spans="1:26">
      <c r="A546" s="1122"/>
      <c r="B546" s="2090"/>
      <c r="C546" s="2090"/>
      <c r="D546" s="1122"/>
      <c r="E546" s="1122"/>
      <c r="F546" s="1122"/>
      <c r="G546" s="1122"/>
      <c r="H546" s="1122"/>
      <c r="I546" s="1122"/>
      <c r="J546" s="1122"/>
      <c r="K546" s="1122"/>
      <c r="L546" s="1122"/>
      <c r="M546" s="1122"/>
      <c r="N546" s="1122"/>
      <c r="O546" s="1122"/>
      <c r="P546" s="1122"/>
      <c r="Q546" s="1122"/>
      <c r="R546" s="1122"/>
      <c r="S546" s="1122"/>
      <c r="T546" s="1122"/>
      <c r="U546" s="1122"/>
      <c r="V546" s="1122"/>
      <c r="W546" s="1122"/>
      <c r="X546" s="1122"/>
      <c r="Y546" s="1122"/>
      <c r="Z546" s="1122"/>
    </row>
    <row r="547" spans="1:26">
      <c r="A547" s="1122"/>
      <c r="B547" s="2090"/>
      <c r="C547" s="2090"/>
      <c r="D547" s="1122"/>
      <c r="E547" s="1122"/>
      <c r="F547" s="1122"/>
      <c r="G547" s="1122"/>
      <c r="H547" s="1122"/>
      <c r="I547" s="1122"/>
      <c r="J547" s="1122"/>
      <c r="K547" s="1122"/>
      <c r="L547" s="1122"/>
      <c r="M547" s="1122"/>
      <c r="N547" s="1122"/>
      <c r="O547" s="1122"/>
      <c r="P547" s="1122"/>
      <c r="Q547" s="1122"/>
      <c r="R547" s="1122"/>
      <c r="S547" s="1122"/>
      <c r="T547" s="1122"/>
      <c r="U547" s="1122"/>
      <c r="V547" s="1122"/>
      <c r="W547" s="1122"/>
      <c r="X547" s="1122"/>
      <c r="Y547" s="1122"/>
      <c r="Z547" s="1122"/>
    </row>
    <row r="548" spans="1:26">
      <c r="A548" s="1122"/>
      <c r="B548" s="2090"/>
      <c r="C548" s="2090"/>
      <c r="D548" s="1122"/>
      <c r="E548" s="1122"/>
      <c r="F548" s="1122"/>
      <c r="G548" s="1122"/>
      <c r="H548" s="1122"/>
      <c r="I548" s="1122"/>
      <c r="J548" s="1122"/>
      <c r="K548" s="1122"/>
      <c r="L548" s="1122"/>
      <c r="M548" s="1122"/>
      <c r="N548" s="1122"/>
      <c r="O548" s="1122"/>
      <c r="P548" s="1122"/>
      <c r="Q548" s="1122"/>
      <c r="R548" s="1122"/>
      <c r="S548" s="1122"/>
      <c r="T548" s="1122"/>
      <c r="U548" s="1122"/>
      <c r="V548" s="1122"/>
      <c r="W548" s="1122"/>
      <c r="X548" s="1122"/>
      <c r="Y548" s="1122"/>
      <c r="Z548" s="1122"/>
    </row>
    <row r="549" spans="1:26">
      <c r="A549" s="1122"/>
      <c r="B549" s="2090"/>
      <c r="C549" s="2090"/>
      <c r="D549" s="1122"/>
      <c r="E549" s="1122"/>
      <c r="F549" s="1122"/>
      <c r="G549" s="1122"/>
      <c r="H549" s="1122"/>
      <c r="I549" s="1122"/>
      <c r="J549" s="1122"/>
      <c r="K549" s="1122"/>
      <c r="L549" s="1122"/>
      <c r="M549" s="1122"/>
      <c r="N549" s="1122"/>
      <c r="O549" s="1122"/>
      <c r="P549" s="1122"/>
      <c r="Q549" s="1122"/>
      <c r="R549" s="1122"/>
      <c r="S549" s="1122"/>
      <c r="T549" s="1122"/>
      <c r="U549" s="1122"/>
      <c r="V549" s="1122"/>
      <c r="W549" s="1122"/>
      <c r="X549" s="1122"/>
      <c r="Y549" s="1122"/>
      <c r="Z549" s="1122"/>
    </row>
    <row r="550" spans="1:26">
      <c r="A550" s="1122"/>
      <c r="B550" s="2090"/>
      <c r="C550" s="2090"/>
      <c r="D550" s="1122"/>
      <c r="E550" s="1122"/>
      <c r="F550" s="1122"/>
      <c r="G550" s="1122"/>
      <c r="H550" s="1122"/>
      <c r="I550" s="1122"/>
      <c r="J550" s="1122"/>
      <c r="K550" s="1122"/>
      <c r="L550" s="1122"/>
      <c r="M550" s="1122"/>
      <c r="N550" s="1122"/>
      <c r="O550" s="1122"/>
      <c r="P550" s="1122"/>
      <c r="Q550" s="1122"/>
      <c r="R550" s="1122"/>
      <c r="S550" s="1122"/>
      <c r="T550" s="1122"/>
      <c r="U550" s="1122"/>
      <c r="V550" s="1122"/>
      <c r="W550" s="1122"/>
      <c r="X550" s="1122"/>
      <c r="Y550" s="1122"/>
      <c r="Z550" s="1122"/>
    </row>
    <row r="551" spans="1:26">
      <c r="A551" s="1122"/>
      <c r="B551" s="2090"/>
      <c r="C551" s="2090"/>
      <c r="D551" s="1122"/>
      <c r="E551" s="1122"/>
      <c r="F551" s="1122"/>
      <c r="G551" s="1122"/>
      <c r="H551" s="1122"/>
      <c r="I551" s="1122"/>
      <c r="J551" s="1122"/>
      <c r="K551" s="1122"/>
      <c r="L551" s="1122"/>
      <c r="M551" s="1122"/>
      <c r="N551" s="1122"/>
      <c r="O551" s="1122"/>
      <c r="P551" s="1122"/>
      <c r="Q551" s="1122"/>
      <c r="R551" s="1122"/>
      <c r="S551" s="1122"/>
      <c r="T551" s="1122"/>
      <c r="U551" s="1122"/>
      <c r="V551" s="1122"/>
      <c r="W551" s="1122"/>
      <c r="X551" s="1122"/>
      <c r="Y551" s="1122"/>
      <c r="Z551" s="1122"/>
    </row>
    <row r="552" spans="1:26">
      <c r="A552" s="1122"/>
      <c r="B552" s="2090"/>
      <c r="C552" s="2090"/>
      <c r="D552" s="1122"/>
      <c r="E552" s="1122"/>
      <c r="F552" s="1122"/>
      <c r="G552" s="1122"/>
      <c r="H552" s="1122"/>
      <c r="I552" s="1122"/>
      <c r="J552" s="1122"/>
      <c r="K552" s="1122"/>
      <c r="L552" s="1122"/>
      <c r="M552" s="1122"/>
      <c r="N552" s="1122"/>
      <c r="O552" s="1122"/>
      <c r="P552" s="1122"/>
      <c r="Q552" s="1122"/>
      <c r="R552" s="1122"/>
      <c r="S552" s="1122"/>
      <c r="T552" s="1122"/>
      <c r="U552" s="1122"/>
      <c r="V552" s="1122"/>
      <c r="W552" s="1122"/>
      <c r="X552" s="1122"/>
      <c r="Y552" s="1122"/>
      <c r="Z552" s="1122"/>
    </row>
    <row r="553" spans="1:26">
      <c r="A553" s="1122"/>
      <c r="B553" s="2090"/>
      <c r="C553" s="2090"/>
      <c r="D553" s="1122"/>
      <c r="E553" s="1122"/>
      <c r="F553" s="1122"/>
      <c r="G553" s="1122"/>
      <c r="H553" s="1122"/>
      <c r="I553" s="1122"/>
      <c r="J553" s="1122"/>
      <c r="K553" s="1122"/>
      <c r="L553" s="1122"/>
      <c r="M553" s="1122"/>
      <c r="N553" s="1122"/>
      <c r="O553" s="1122"/>
      <c r="P553" s="1122"/>
      <c r="Q553" s="1122"/>
      <c r="R553" s="1122"/>
      <c r="S553" s="1122"/>
      <c r="T553" s="1122"/>
      <c r="U553" s="1122"/>
      <c r="V553" s="1122"/>
      <c r="W553" s="1122"/>
      <c r="X553" s="1122"/>
      <c r="Y553" s="1122"/>
      <c r="Z553" s="1122"/>
    </row>
    <row r="554" spans="1:26">
      <c r="A554" s="1122"/>
      <c r="B554" s="2090"/>
      <c r="C554" s="2090"/>
      <c r="D554" s="1122"/>
      <c r="E554" s="1122"/>
      <c r="F554" s="1122"/>
      <c r="G554" s="1122"/>
      <c r="H554" s="1122"/>
      <c r="I554" s="1122"/>
      <c r="J554" s="1122"/>
      <c r="K554" s="1122"/>
      <c r="L554" s="1122"/>
      <c r="M554" s="1122"/>
      <c r="N554" s="1122"/>
      <c r="O554" s="1122"/>
      <c r="P554" s="1122"/>
      <c r="Q554" s="1122"/>
      <c r="R554" s="1122"/>
      <c r="S554" s="1122"/>
      <c r="T554" s="1122"/>
      <c r="U554" s="1122"/>
      <c r="V554" s="1122"/>
      <c r="W554" s="1122"/>
      <c r="X554" s="1122"/>
      <c r="Y554" s="1122"/>
      <c r="Z554" s="1122"/>
    </row>
    <row r="555" spans="1:26">
      <c r="A555" s="1122"/>
      <c r="B555" s="2090"/>
      <c r="C555" s="2090"/>
      <c r="D555" s="1122"/>
      <c r="E555" s="1122"/>
      <c r="F555" s="1122"/>
      <c r="G555" s="1122"/>
      <c r="H555" s="1122"/>
      <c r="I555" s="1122"/>
      <c r="J555" s="1122"/>
      <c r="K555" s="1122"/>
      <c r="L555" s="1122"/>
      <c r="M555" s="1122"/>
      <c r="N555" s="1122"/>
      <c r="O555" s="1122"/>
      <c r="P555" s="1122"/>
      <c r="Q555" s="1122"/>
      <c r="R555" s="1122"/>
      <c r="S555" s="1122"/>
      <c r="T555" s="1122"/>
      <c r="U555" s="1122"/>
      <c r="V555" s="1122"/>
      <c r="W555" s="1122"/>
      <c r="X555" s="1122"/>
      <c r="Y555" s="1122"/>
      <c r="Z555" s="1122"/>
    </row>
    <row r="556" spans="1:26">
      <c r="A556" s="1122"/>
      <c r="B556" s="2090"/>
      <c r="C556" s="2090"/>
      <c r="D556" s="1122"/>
      <c r="E556" s="1122"/>
      <c r="F556" s="1122"/>
      <c r="G556" s="1122"/>
      <c r="H556" s="1122"/>
      <c r="I556" s="1122"/>
      <c r="J556" s="1122"/>
      <c r="K556" s="1122"/>
      <c r="L556" s="1122"/>
      <c r="M556" s="1122"/>
      <c r="N556" s="1122"/>
      <c r="O556" s="1122"/>
      <c r="P556" s="1122"/>
      <c r="Q556" s="1122"/>
      <c r="R556" s="1122"/>
      <c r="S556" s="1122"/>
      <c r="T556" s="1122"/>
      <c r="U556" s="1122"/>
      <c r="V556" s="1122"/>
      <c r="W556" s="1122"/>
      <c r="X556" s="1122"/>
      <c r="Y556" s="1122"/>
      <c r="Z556" s="1122"/>
    </row>
    <row r="557" spans="1:26">
      <c r="A557" s="1122"/>
      <c r="B557" s="2090"/>
      <c r="C557" s="2090"/>
      <c r="D557" s="1122"/>
      <c r="E557" s="1122"/>
      <c r="F557" s="1122"/>
      <c r="G557" s="1122"/>
      <c r="H557" s="1122"/>
      <c r="I557" s="1122"/>
      <c r="J557" s="1122"/>
      <c r="K557" s="1122"/>
      <c r="L557" s="1122"/>
      <c r="M557" s="1122"/>
      <c r="N557" s="1122"/>
      <c r="O557" s="1122"/>
      <c r="P557" s="1122"/>
      <c r="Q557" s="1122"/>
      <c r="R557" s="1122"/>
      <c r="S557" s="1122"/>
      <c r="T557" s="1122"/>
      <c r="U557" s="1122"/>
      <c r="V557" s="1122"/>
      <c r="W557" s="1122"/>
      <c r="X557" s="1122"/>
      <c r="Y557" s="1122"/>
      <c r="Z557" s="1122"/>
    </row>
    <row r="558" spans="1:26">
      <c r="A558" s="1122"/>
      <c r="B558" s="2090"/>
      <c r="C558" s="2090"/>
      <c r="D558" s="1122"/>
      <c r="E558" s="1122"/>
      <c r="F558" s="1122"/>
      <c r="G558" s="1122"/>
      <c r="H558" s="1122"/>
      <c r="I558" s="1122"/>
      <c r="J558" s="1122"/>
      <c r="K558" s="1122"/>
      <c r="L558" s="1122"/>
      <c r="M558" s="1122"/>
      <c r="N558" s="1122"/>
      <c r="O558" s="1122"/>
      <c r="P558" s="1122"/>
      <c r="Q558" s="1122"/>
      <c r="R558" s="1122"/>
      <c r="S558" s="1122"/>
      <c r="T558" s="1122"/>
      <c r="U558" s="1122"/>
      <c r="V558" s="1122"/>
      <c r="W558" s="1122"/>
      <c r="X558" s="1122"/>
      <c r="Y558" s="1122"/>
      <c r="Z558" s="1122"/>
    </row>
    <row r="559" spans="1:26">
      <c r="A559" s="1122"/>
      <c r="B559" s="2090"/>
      <c r="C559" s="2090"/>
      <c r="D559" s="1122"/>
      <c r="E559" s="1122"/>
      <c r="F559" s="1122"/>
      <c r="G559" s="1122"/>
      <c r="H559" s="1122"/>
      <c r="I559" s="1122"/>
      <c r="J559" s="1122"/>
      <c r="K559" s="1122"/>
      <c r="L559" s="1122"/>
      <c r="M559" s="1122"/>
      <c r="N559" s="1122"/>
      <c r="O559" s="1122"/>
      <c r="P559" s="1122"/>
      <c r="Q559" s="1122"/>
      <c r="R559" s="1122"/>
      <c r="S559" s="1122"/>
      <c r="T559" s="1122"/>
      <c r="U559" s="1122"/>
      <c r="V559" s="1122"/>
      <c r="W559" s="1122"/>
      <c r="X559" s="1122"/>
      <c r="Y559" s="1122"/>
      <c r="Z559" s="1122"/>
    </row>
    <row r="560" spans="1:26">
      <c r="A560" s="1122"/>
      <c r="B560" s="2090"/>
      <c r="C560" s="2090"/>
      <c r="D560" s="1122"/>
      <c r="E560" s="1122"/>
      <c r="F560" s="1122"/>
      <c r="G560" s="1122"/>
      <c r="H560" s="1122"/>
      <c r="I560" s="1122"/>
      <c r="J560" s="1122"/>
      <c r="K560" s="1122"/>
      <c r="L560" s="1122"/>
      <c r="M560" s="1122"/>
      <c r="N560" s="1122"/>
      <c r="O560" s="1122"/>
      <c r="P560" s="1122"/>
      <c r="Q560" s="1122"/>
      <c r="R560" s="1122"/>
      <c r="S560" s="1122"/>
      <c r="T560" s="1122"/>
      <c r="U560" s="1122"/>
      <c r="V560" s="1122"/>
      <c r="W560" s="1122"/>
      <c r="X560" s="1122"/>
      <c r="Y560" s="1122"/>
      <c r="Z560" s="1122"/>
    </row>
    <row r="561" spans="1:26">
      <c r="A561" s="1122"/>
      <c r="B561" s="2090"/>
      <c r="C561" s="2090"/>
      <c r="D561" s="1122"/>
      <c r="E561" s="1122"/>
      <c r="F561" s="1122"/>
      <c r="G561" s="1122"/>
      <c r="H561" s="1122"/>
      <c r="I561" s="1122"/>
      <c r="J561" s="1122"/>
      <c r="K561" s="1122"/>
      <c r="L561" s="1122"/>
      <c r="M561" s="1122"/>
      <c r="N561" s="1122"/>
      <c r="O561" s="1122"/>
      <c r="P561" s="1122"/>
      <c r="Q561" s="1122"/>
      <c r="R561" s="1122"/>
      <c r="S561" s="1122"/>
      <c r="T561" s="1122"/>
      <c r="U561" s="1122"/>
      <c r="V561" s="1122"/>
      <c r="W561" s="1122"/>
      <c r="X561" s="1122"/>
      <c r="Y561" s="1122"/>
      <c r="Z561" s="1122"/>
    </row>
    <row r="562" spans="1:26">
      <c r="A562" s="1122"/>
      <c r="B562" s="2090"/>
      <c r="C562" s="2090"/>
      <c r="D562" s="1122"/>
      <c r="E562" s="1122"/>
      <c r="F562" s="1122"/>
      <c r="G562" s="1122"/>
      <c r="H562" s="1122"/>
      <c r="I562" s="1122"/>
      <c r="J562" s="1122"/>
      <c r="K562" s="1122"/>
      <c r="L562" s="1122"/>
      <c r="M562" s="1122"/>
      <c r="N562" s="1122"/>
      <c r="O562" s="1122"/>
      <c r="P562" s="1122"/>
      <c r="Q562" s="1122"/>
      <c r="R562" s="1122"/>
      <c r="S562" s="1122"/>
      <c r="T562" s="1122"/>
      <c r="U562" s="1122"/>
      <c r="V562" s="1122"/>
      <c r="W562" s="1122"/>
      <c r="X562" s="1122"/>
      <c r="Y562" s="1122"/>
      <c r="Z562" s="1122"/>
    </row>
    <row r="563" spans="1:26">
      <c r="A563" s="1122"/>
      <c r="B563" s="2090"/>
      <c r="C563" s="2090"/>
      <c r="D563" s="1122"/>
      <c r="E563" s="1122"/>
      <c r="F563" s="1122"/>
      <c r="G563" s="1122"/>
      <c r="H563" s="1122"/>
      <c r="I563" s="1122"/>
      <c r="J563" s="1122"/>
      <c r="K563" s="1122"/>
      <c r="L563" s="1122"/>
      <c r="M563" s="1122"/>
      <c r="N563" s="1122"/>
      <c r="O563" s="1122"/>
      <c r="P563" s="1122"/>
      <c r="Q563" s="1122"/>
      <c r="R563" s="1122"/>
      <c r="S563" s="1122"/>
      <c r="T563" s="1122"/>
      <c r="U563" s="1122"/>
      <c r="V563" s="1122"/>
      <c r="W563" s="1122"/>
      <c r="X563" s="1122"/>
      <c r="Y563" s="1122"/>
      <c r="Z563" s="1122"/>
    </row>
    <row r="564" spans="1:26">
      <c r="A564" s="1122"/>
      <c r="B564" s="2090"/>
      <c r="C564" s="2090"/>
      <c r="D564" s="1122"/>
      <c r="E564" s="1122"/>
      <c r="F564" s="1122"/>
      <c r="G564" s="1122"/>
      <c r="H564" s="1122"/>
      <c r="I564" s="1122"/>
      <c r="J564" s="1122"/>
      <c r="K564" s="1122"/>
      <c r="L564" s="1122"/>
      <c r="M564" s="1122"/>
      <c r="N564" s="1122"/>
      <c r="O564" s="1122"/>
      <c r="P564" s="1122"/>
      <c r="Q564" s="1122"/>
      <c r="R564" s="1122"/>
      <c r="S564" s="1122"/>
      <c r="T564" s="1122"/>
      <c r="U564" s="1122"/>
      <c r="V564" s="1122"/>
      <c r="W564" s="1122"/>
      <c r="X564" s="1122"/>
      <c r="Y564" s="1122"/>
      <c r="Z564" s="1122"/>
    </row>
    <row r="565" spans="1:26">
      <c r="A565" s="1122"/>
      <c r="B565" s="2090"/>
      <c r="C565" s="2090"/>
      <c r="D565" s="1122"/>
      <c r="E565" s="1122"/>
      <c r="F565" s="1122"/>
      <c r="G565" s="1122"/>
      <c r="H565" s="1122"/>
      <c r="I565" s="1122"/>
      <c r="J565" s="1122"/>
      <c r="K565" s="1122"/>
      <c r="L565" s="1122"/>
      <c r="M565" s="1122"/>
      <c r="N565" s="1122"/>
      <c r="O565" s="1122"/>
      <c r="P565" s="1122"/>
      <c r="Q565" s="1122"/>
      <c r="R565" s="1122"/>
      <c r="S565" s="1122"/>
      <c r="T565" s="1122"/>
      <c r="U565" s="1122"/>
      <c r="V565" s="1122"/>
      <c r="W565" s="1122"/>
      <c r="X565" s="1122"/>
      <c r="Y565" s="1122"/>
      <c r="Z565" s="1122"/>
    </row>
    <row r="566" spans="1:26">
      <c r="A566" s="1122"/>
      <c r="B566" s="2090"/>
      <c r="C566" s="2090"/>
      <c r="D566" s="1122"/>
      <c r="E566" s="1122"/>
      <c r="F566" s="1122"/>
      <c r="G566" s="1122"/>
      <c r="H566" s="1122"/>
      <c r="I566" s="1122"/>
      <c r="J566" s="1122"/>
      <c r="K566" s="1122"/>
      <c r="L566" s="1122"/>
      <c r="M566" s="1122"/>
      <c r="N566" s="1122"/>
      <c r="O566" s="1122"/>
      <c r="P566" s="1122"/>
      <c r="Q566" s="1122"/>
      <c r="R566" s="1122"/>
      <c r="S566" s="1122"/>
      <c r="T566" s="1122"/>
      <c r="U566" s="1122"/>
      <c r="V566" s="1122"/>
      <c r="W566" s="1122"/>
      <c r="X566" s="1122"/>
      <c r="Y566" s="1122"/>
      <c r="Z566" s="1122"/>
    </row>
    <row r="567" spans="1:26">
      <c r="A567" s="1122"/>
      <c r="B567" s="2090"/>
      <c r="C567" s="2090"/>
      <c r="D567" s="1122"/>
      <c r="E567" s="1122"/>
      <c r="F567" s="1122"/>
      <c r="G567" s="1122"/>
      <c r="H567" s="1122"/>
      <c r="I567" s="1122"/>
      <c r="J567" s="1122"/>
      <c r="K567" s="1122"/>
      <c r="L567" s="1122"/>
      <c r="M567" s="1122"/>
      <c r="N567" s="1122"/>
      <c r="O567" s="1122"/>
      <c r="P567" s="1122"/>
      <c r="Q567" s="1122"/>
      <c r="R567" s="1122"/>
      <c r="S567" s="1122"/>
      <c r="T567" s="1122"/>
      <c r="U567" s="1122"/>
      <c r="V567" s="1122"/>
      <c r="W567" s="1122"/>
      <c r="X567" s="1122"/>
      <c r="Y567" s="1122"/>
      <c r="Z567" s="1122"/>
    </row>
    <row r="568" spans="1:26">
      <c r="A568" s="1122"/>
      <c r="B568" s="2090"/>
      <c r="C568" s="2090"/>
      <c r="D568" s="1122"/>
      <c r="E568" s="1122"/>
      <c r="F568" s="1122"/>
      <c r="G568" s="1122"/>
      <c r="H568" s="1122"/>
      <c r="I568" s="1122"/>
      <c r="J568" s="1122"/>
      <c r="K568" s="1122"/>
      <c r="L568" s="1122"/>
      <c r="M568" s="1122"/>
      <c r="N568" s="1122"/>
      <c r="O568" s="1122"/>
      <c r="P568" s="1122"/>
      <c r="Q568" s="1122"/>
      <c r="R568" s="1122"/>
      <c r="S568" s="1122"/>
      <c r="T568" s="1122"/>
      <c r="U568" s="1122"/>
      <c r="V568" s="1122"/>
      <c r="W568" s="1122"/>
      <c r="X568" s="1122"/>
      <c r="Y568" s="1122"/>
      <c r="Z568" s="1122"/>
    </row>
    <row r="569" spans="1:26">
      <c r="A569" s="1122"/>
      <c r="B569" s="2090"/>
      <c r="C569" s="2090"/>
      <c r="D569" s="1122"/>
      <c r="E569" s="1122"/>
      <c r="F569" s="1122"/>
      <c r="G569" s="1122"/>
      <c r="H569" s="1122"/>
      <c r="I569" s="1122"/>
      <c r="J569" s="1122"/>
      <c r="K569" s="1122"/>
      <c r="L569" s="1122"/>
      <c r="M569" s="1122"/>
      <c r="N569" s="1122"/>
      <c r="O569" s="1122"/>
      <c r="P569" s="1122"/>
      <c r="Q569" s="1122"/>
      <c r="R569" s="1122"/>
      <c r="S569" s="1122"/>
      <c r="T569" s="1122"/>
      <c r="U569" s="1122"/>
      <c r="V569" s="1122"/>
      <c r="W569" s="1122"/>
      <c r="X569" s="1122"/>
      <c r="Y569" s="1122"/>
      <c r="Z569" s="1122"/>
    </row>
    <row r="570" spans="1:26">
      <c r="A570" s="1122"/>
      <c r="B570" s="2090"/>
      <c r="C570" s="2090"/>
      <c r="D570" s="1122"/>
      <c r="E570" s="1122"/>
      <c r="F570" s="1122"/>
      <c r="G570" s="1122"/>
      <c r="H570" s="1122"/>
      <c r="I570" s="1122"/>
      <c r="J570" s="1122"/>
      <c r="K570" s="1122"/>
      <c r="L570" s="1122"/>
      <c r="M570" s="1122"/>
      <c r="N570" s="1122"/>
      <c r="O570" s="1122"/>
      <c r="P570" s="1122"/>
      <c r="Q570" s="1122"/>
      <c r="R570" s="1122"/>
      <c r="S570" s="1122"/>
      <c r="T570" s="1122"/>
      <c r="U570" s="1122"/>
      <c r="V570" s="1122"/>
      <c r="W570" s="1122"/>
      <c r="X570" s="1122"/>
      <c r="Y570" s="1122"/>
      <c r="Z570" s="1122"/>
    </row>
    <row r="571" spans="1:26">
      <c r="A571" s="1122"/>
      <c r="B571" s="2090"/>
      <c r="C571" s="2090"/>
      <c r="D571" s="1122"/>
      <c r="E571" s="1122"/>
      <c r="F571" s="1122"/>
      <c r="G571" s="1122"/>
      <c r="H571" s="1122"/>
      <c r="I571" s="1122"/>
      <c r="J571" s="1122"/>
      <c r="K571" s="1122"/>
      <c r="L571" s="1122"/>
      <c r="M571" s="1122"/>
      <c r="N571" s="1122"/>
      <c r="O571" s="1122"/>
      <c r="P571" s="1122"/>
      <c r="Q571" s="1122"/>
      <c r="R571" s="1122"/>
      <c r="S571" s="1122"/>
      <c r="T571" s="1122"/>
      <c r="U571" s="1122"/>
      <c r="V571" s="1122"/>
      <c r="W571" s="1122"/>
      <c r="X571" s="1122"/>
      <c r="Y571" s="1122"/>
      <c r="Z571" s="1122"/>
    </row>
    <row r="572" spans="1:26">
      <c r="A572" s="1122"/>
      <c r="B572" s="2090"/>
      <c r="C572" s="2090"/>
      <c r="D572" s="1122"/>
      <c r="E572" s="1122"/>
      <c r="F572" s="1122"/>
      <c r="G572" s="1122"/>
      <c r="H572" s="1122"/>
      <c r="I572" s="1122"/>
      <c r="J572" s="1122"/>
      <c r="K572" s="1122"/>
      <c r="L572" s="1122"/>
      <c r="M572" s="1122"/>
      <c r="N572" s="1122"/>
      <c r="O572" s="1122"/>
      <c r="P572" s="1122"/>
      <c r="Q572" s="1122"/>
      <c r="R572" s="1122"/>
      <c r="S572" s="1122"/>
      <c r="T572" s="1122"/>
      <c r="U572" s="1122"/>
      <c r="V572" s="1122"/>
      <c r="W572" s="1122"/>
      <c r="X572" s="1122"/>
      <c r="Y572" s="1122"/>
      <c r="Z572" s="1122"/>
    </row>
    <row r="573" spans="1:26">
      <c r="A573" s="1122"/>
      <c r="B573" s="2090"/>
      <c r="C573" s="2090"/>
      <c r="D573" s="1122"/>
      <c r="E573" s="1122"/>
      <c r="F573" s="1122"/>
      <c r="G573" s="1122"/>
      <c r="H573" s="1122"/>
      <c r="I573" s="1122"/>
      <c r="J573" s="1122"/>
      <c r="K573" s="1122"/>
      <c r="L573" s="1122"/>
      <c r="M573" s="1122"/>
      <c r="N573" s="1122"/>
      <c r="O573" s="1122"/>
      <c r="P573" s="1122"/>
      <c r="Q573" s="1122"/>
      <c r="R573" s="1122"/>
      <c r="S573" s="1122"/>
      <c r="T573" s="1122"/>
      <c r="U573" s="1122"/>
      <c r="V573" s="1122"/>
      <c r="W573" s="1122"/>
      <c r="X573" s="1122"/>
      <c r="Y573" s="1122"/>
      <c r="Z573" s="1122"/>
    </row>
    <row r="574" spans="1:26">
      <c r="A574" s="1122"/>
      <c r="B574" s="2090"/>
      <c r="C574" s="2090"/>
      <c r="D574" s="1122"/>
      <c r="E574" s="1122"/>
      <c r="F574" s="1122"/>
      <c r="G574" s="1122"/>
      <c r="H574" s="1122"/>
      <c r="I574" s="1122"/>
      <c r="J574" s="1122"/>
      <c r="K574" s="1122"/>
      <c r="L574" s="1122"/>
      <c r="M574" s="1122"/>
      <c r="N574" s="1122"/>
      <c r="O574" s="1122"/>
      <c r="P574" s="1122"/>
      <c r="Q574" s="1122"/>
      <c r="R574" s="1122"/>
      <c r="S574" s="1122"/>
      <c r="T574" s="1122"/>
      <c r="U574" s="1122"/>
      <c r="V574" s="1122"/>
      <c r="W574" s="1122"/>
      <c r="X574" s="1122"/>
      <c r="Y574" s="1122"/>
      <c r="Z574" s="1122"/>
    </row>
    <row r="575" spans="1:26">
      <c r="A575" s="1122"/>
      <c r="B575" s="2090"/>
      <c r="C575" s="2090"/>
      <c r="D575" s="1122"/>
      <c r="E575" s="1122"/>
      <c r="F575" s="1122"/>
      <c r="G575" s="1122"/>
      <c r="H575" s="1122"/>
      <c r="I575" s="1122"/>
      <c r="J575" s="1122"/>
      <c r="K575" s="1122"/>
      <c r="L575" s="1122"/>
      <c r="M575" s="1122"/>
      <c r="N575" s="1122"/>
      <c r="O575" s="1122"/>
      <c r="P575" s="1122"/>
      <c r="Q575" s="1122"/>
      <c r="R575" s="1122"/>
      <c r="S575" s="1122"/>
      <c r="T575" s="1122"/>
      <c r="U575" s="1122"/>
      <c r="V575" s="1122"/>
      <c r="W575" s="1122"/>
      <c r="X575" s="1122"/>
      <c r="Y575" s="1122"/>
      <c r="Z575" s="1122"/>
    </row>
    <row r="576" spans="1:26">
      <c r="A576" s="1122"/>
      <c r="B576" s="2090"/>
      <c r="C576" s="2090"/>
      <c r="D576" s="1122"/>
      <c r="E576" s="1122"/>
      <c r="F576" s="1122"/>
      <c r="G576" s="1122"/>
      <c r="H576" s="1122"/>
      <c r="I576" s="1122"/>
      <c r="J576" s="1122"/>
      <c r="K576" s="1122"/>
      <c r="L576" s="1122"/>
      <c r="M576" s="1122"/>
      <c r="N576" s="1122"/>
      <c r="O576" s="1122"/>
      <c r="P576" s="1122"/>
      <c r="Q576" s="1122"/>
      <c r="R576" s="1122"/>
      <c r="S576" s="1122"/>
      <c r="T576" s="1122"/>
      <c r="U576" s="1122"/>
      <c r="V576" s="1122"/>
      <c r="W576" s="1122"/>
      <c r="X576" s="1122"/>
      <c r="Y576" s="1122"/>
      <c r="Z576" s="1122"/>
    </row>
    <row r="577" spans="1:26">
      <c r="A577" s="1122"/>
      <c r="B577" s="2090"/>
      <c r="C577" s="2090"/>
      <c r="D577" s="1122"/>
      <c r="E577" s="1122"/>
      <c r="F577" s="1122"/>
      <c r="G577" s="1122"/>
      <c r="H577" s="1122"/>
      <c r="I577" s="1122"/>
      <c r="J577" s="1122"/>
      <c r="K577" s="1122"/>
      <c r="L577" s="1122"/>
      <c r="M577" s="1122"/>
      <c r="N577" s="1122"/>
      <c r="O577" s="1122"/>
      <c r="P577" s="1122"/>
      <c r="Q577" s="1122"/>
      <c r="R577" s="1122"/>
      <c r="S577" s="1122"/>
      <c r="T577" s="1122"/>
      <c r="U577" s="1122"/>
      <c r="V577" s="1122"/>
      <c r="W577" s="1122"/>
      <c r="X577" s="1122"/>
      <c r="Y577" s="1122"/>
      <c r="Z577" s="1122"/>
    </row>
    <row r="578" spans="1:26">
      <c r="A578" s="1122"/>
      <c r="B578" s="2090"/>
      <c r="C578" s="2090"/>
      <c r="D578" s="1122"/>
      <c r="E578" s="1122"/>
      <c r="F578" s="1122"/>
      <c r="G578" s="1122"/>
      <c r="H578" s="1122"/>
      <c r="I578" s="1122"/>
      <c r="J578" s="1122"/>
      <c r="K578" s="1122"/>
      <c r="L578" s="1122"/>
      <c r="M578" s="1122"/>
      <c r="N578" s="1122"/>
      <c r="O578" s="1122"/>
      <c r="P578" s="1122"/>
      <c r="Q578" s="1122"/>
      <c r="R578" s="1122"/>
      <c r="S578" s="1122"/>
      <c r="T578" s="1122"/>
      <c r="U578" s="1122"/>
      <c r="V578" s="1122"/>
      <c r="W578" s="1122"/>
      <c r="X578" s="1122"/>
      <c r="Y578" s="1122"/>
      <c r="Z578" s="1122"/>
    </row>
    <row r="579" spans="1:26">
      <c r="A579" s="1122"/>
      <c r="B579" s="2090"/>
      <c r="C579" s="2090"/>
      <c r="D579" s="1122"/>
      <c r="E579" s="1122"/>
      <c r="F579" s="1122"/>
      <c r="G579" s="1122"/>
      <c r="H579" s="1122"/>
      <c r="I579" s="1122"/>
      <c r="J579" s="1122"/>
      <c r="K579" s="1122"/>
      <c r="L579" s="1122"/>
      <c r="M579" s="1122"/>
      <c r="N579" s="1122"/>
      <c r="O579" s="1122"/>
      <c r="P579" s="1122"/>
      <c r="Q579" s="1122"/>
      <c r="R579" s="1122"/>
      <c r="S579" s="1122"/>
      <c r="T579" s="1122"/>
      <c r="U579" s="1122"/>
      <c r="V579" s="1122"/>
      <c r="W579" s="1122"/>
      <c r="X579" s="1122"/>
      <c r="Y579" s="1122"/>
      <c r="Z579" s="1122"/>
    </row>
    <row r="580" spans="1:26">
      <c r="A580" s="1122"/>
      <c r="B580" s="2090"/>
      <c r="C580" s="2090"/>
      <c r="D580" s="1122"/>
      <c r="E580" s="1122"/>
      <c r="F580" s="1122"/>
      <c r="G580" s="1122"/>
      <c r="H580" s="1122"/>
      <c r="I580" s="1122"/>
      <c r="J580" s="1122"/>
      <c r="K580" s="1122"/>
      <c r="L580" s="1122"/>
      <c r="M580" s="1122"/>
      <c r="N580" s="1122"/>
      <c r="O580" s="1122"/>
      <c r="P580" s="1122"/>
      <c r="Q580" s="1122"/>
      <c r="R580" s="1122"/>
      <c r="S580" s="1122"/>
      <c r="T580" s="1122"/>
      <c r="U580" s="1122"/>
      <c r="V580" s="1122"/>
      <c r="W580" s="1122"/>
      <c r="X580" s="1122"/>
      <c r="Y580" s="1122"/>
      <c r="Z580" s="1122"/>
    </row>
    <row r="581" spans="1:26">
      <c r="A581" s="1122"/>
      <c r="B581" s="2090"/>
      <c r="C581" s="2090"/>
      <c r="D581" s="1122"/>
      <c r="E581" s="1122"/>
      <c r="F581" s="1122"/>
      <c r="G581" s="1122"/>
      <c r="H581" s="1122"/>
      <c r="I581" s="1122"/>
      <c r="J581" s="1122"/>
      <c r="K581" s="1122"/>
      <c r="L581" s="1122"/>
      <c r="M581" s="1122"/>
      <c r="N581" s="1122"/>
      <c r="O581" s="1122"/>
      <c r="P581" s="1122"/>
      <c r="Q581" s="1122"/>
      <c r="R581" s="1122"/>
      <c r="S581" s="1122"/>
      <c r="T581" s="1122"/>
      <c r="U581" s="1122"/>
      <c r="V581" s="1122"/>
      <c r="W581" s="1122"/>
      <c r="X581" s="1122"/>
      <c r="Y581" s="1122"/>
      <c r="Z581" s="1122"/>
    </row>
    <row r="582" spans="1:26">
      <c r="A582" s="1122"/>
      <c r="B582" s="2090"/>
      <c r="C582" s="2090"/>
      <c r="D582" s="1122"/>
      <c r="E582" s="1122"/>
      <c r="F582" s="1122"/>
      <c r="G582" s="1122"/>
      <c r="H582" s="1122"/>
      <c r="I582" s="1122"/>
      <c r="J582" s="1122"/>
      <c r="K582" s="1122"/>
      <c r="L582" s="1122"/>
      <c r="M582" s="1122"/>
      <c r="N582" s="1122"/>
      <c r="O582" s="1122"/>
      <c r="P582" s="1122"/>
      <c r="Q582" s="1122"/>
      <c r="R582" s="1122"/>
      <c r="S582" s="1122"/>
      <c r="T582" s="1122"/>
      <c r="U582" s="1122"/>
      <c r="V582" s="1122"/>
      <c r="W582" s="1122"/>
      <c r="X582" s="1122"/>
      <c r="Y582" s="1122"/>
      <c r="Z582" s="1122"/>
    </row>
    <row r="583" spans="1:26">
      <c r="A583" s="1122"/>
      <c r="B583" s="2090"/>
      <c r="C583" s="2090"/>
      <c r="D583" s="1122"/>
      <c r="E583" s="1122"/>
      <c r="F583" s="1122"/>
      <c r="G583" s="1122"/>
      <c r="H583" s="1122"/>
      <c r="I583" s="1122"/>
      <c r="J583" s="1122"/>
      <c r="K583" s="1122"/>
      <c r="L583" s="1122"/>
      <c r="M583" s="1122"/>
      <c r="N583" s="1122"/>
      <c r="O583" s="1122"/>
      <c r="P583" s="1122"/>
      <c r="Q583" s="1122"/>
      <c r="R583" s="1122"/>
      <c r="S583" s="1122"/>
      <c r="T583" s="1122"/>
      <c r="U583" s="1122"/>
      <c r="V583" s="1122"/>
      <c r="W583" s="1122"/>
      <c r="X583" s="1122"/>
      <c r="Y583" s="1122"/>
      <c r="Z583" s="1122"/>
    </row>
    <row r="584" spans="1:26">
      <c r="A584" s="1122"/>
      <c r="B584" s="2090"/>
      <c r="C584" s="2090"/>
      <c r="D584" s="1122"/>
      <c r="E584" s="1122"/>
      <c r="F584" s="1122"/>
      <c r="G584" s="1122"/>
      <c r="H584" s="1122"/>
      <c r="I584" s="1122"/>
      <c r="J584" s="1122"/>
      <c r="K584" s="1122"/>
      <c r="L584" s="1122"/>
      <c r="M584" s="1122"/>
      <c r="N584" s="1122"/>
      <c r="O584" s="1122"/>
      <c r="P584" s="1122"/>
      <c r="Q584" s="1122"/>
      <c r="R584" s="1122"/>
      <c r="S584" s="1122"/>
      <c r="T584" s="1122"/>
      <c r="U584" s="1122"/>
      <c r="V584" s="1122"/>
      <c r="W584" s="1122"/>
      <c r="X584" s="1122"/>
      <c r="Y584" s="1122"/>
      <c r="Z584" s="1122"/>
    </row>
    <row r="585" spans="1:26">
      <c r="A585" s="1122"/>
      <c r="B585" s="2090"/>
      <c r="C585" s="2090"/>
      <c r="D585" s="1122"/>
      <c r="E585" s="1122"/>
      <c r="F585" s="1122"/>
      <c r="G585" s="1122"/>
      <c r="H585" s="1122"/>
      <c r="I585" s="1122"/>
      <c r="J585" s="1122"/>
      <c r="K585" s="1122"/>
      <c r="L585" s="1122"/>
      <c r="M585" s="1122"/>
      <c r="N585" s="1122"/>
      <c r="O585" s="1122"/>
      <c r="P585" s="1122"/>
      <c r="Q585" s="1122"/>
      <c r="R585" s="1122"/>
      <c r="S585" s="1122"/>
      <c r="T585" s="1122"/>
      <c r="U585" s="1122"/>
      <c r="V585" s="1122"/>
      <c r="W585" s="1122"/>
      <c r="X585" s="1122"/>
      <c r="Y585" s="1122"/>
      <c r="Z585" s="1122"/>
    </row>
    <row r="586" spans="1:26">
      <c r="A586" s="1122"/>
      <c r="B586" s="2090"/>
      <c r="C586" s="2090"/>
      <c r="D586" s="1122"/>
      <c r="E586" s="1122"/>
      <c r="F586" s="1122"/>
      <c r="G586" s="1122"/>
      <c r="H586" s="1122"/>
      <c r="I586" s="1122"/>
      <c r="J586" s="1122"/>
      <c r="K586" s="1122"/>
      <c r="L586" s="1122"/>
      <c r="M586" s="1122"/>
      <c r="N586" s="1122"/>
      <c r="O586" s="1122"/>
      <c r="P586" s="1122"/>
      <c r="Q586" s="1122"/>
      <c r="R586" s="1122"/>
      <c r="S586" s="1122"/>
      <c r="T586" s="1122"/>
      <c r="U586" s="1122"/>
      <c r="V586" s="1122"/>
      <c r="W586" s="1122"/>
      <c r="X586" s="1122"/>
      <c r="Y586" s="1122"/>
      <c r="Z586" s="1122"/>
    </row>
    <row r="587" spans="1:26">
      <c r="A587" s="1122"/>
      <c r="B587" s="2090"/>
      <c r="C587" s="2090"/>
      <c r="D587" s="1122"/>
      <c r="E587" s="1122"/>
      <c r="F587" s="1122"/>
      <c r="G587" s="1122"/>
      <c r="H587" s="1122"/>
      <c r="I587" s="1122"/>
      <c r="J587" s="1122"/>
      <c r="K587" s="1122"/>
      <c r="L587" s="1122"/>
      <c r="M587" s="1122"/>
      <c r="N587" s="1122"/>
      <c r="O587" s="1122"/>
      <c r="P587" s="1122"/>
      <c r="Q587" s="1122"/>
      <c r="R587" s="1122"/>
      <c r="S587" s="1122"/>
      <c r="T587" s="1122"/>
      <c r="U587" s="1122"/>
      <c r="V587" s="1122"/>
      <c r="W587" s="1122"/>
      <c r="X587" s="1122"/>
      <c r="Y587" s="1122"/>
      <c r="Z587" s="1122"/>
    </row>
    <row r="588" spans="1:26">
      <c r="A588" s="1122"/>
      <c r="B588" s="2090"/>
      <c r="C588" s="2090"/>
      <c r="D588" s="1122"/>
      <c r="E588" s="1122"/>
      <c r="F588" s="1122"/>
      <c r="G588" s="1122"/>
      <c r="H588" s="1122"/>
      <c r="I588" s="1122"/>
      <c r="J588" s="1122"/>
      <c r="K588" s="1122"/>
      <c r="L588" s="1122"/>
      <c r="M588" s="1122"/>
      <c r="N588" s="1122"/>
      <c r="O588" s="1122"/>
      <c r="P588" s="1122"/>
      <c r="Q588" s="1122"/>
      <c r="R588" s="1122"/>
      <c r="S588" s="1122"/>
      <c r="T588" s="1122"/>
      <c r="U588" s="1122"/>
      <c r="V588" s="1122"/>
      <c r="W588" s="1122"/>
      <c r="X588" s="1122"/>
      <c r="Y588" s="1122"/>
      <c r="Z588" s="1122"/>
    </row>
    <row r="589" spans="1:26">
      <c r="A589" s="1122"/>
      <c r="B589" s="2090"/>
      <c r="C589" s="2090"/>
      <c r="D589" s="1122"/>
      <c r="E589" s="1122"/>
      <c r="F589" s="1122"/>
      <c r="G589" s="1122"/>
      <c r="H589" s="1122"/>
      <c r="I589" s="1122"/>
      <c r="J589" s="1122"/>
      <c r="K589" s="1122"/>
      <c r="L589" s="1122"/>
      <c r="M589" s="1122"/>
      <c r="N589" s="1122"/>
      <c r="O589" s="1122"/>
      <c r="P589" s="1122"/>
      <c r="Q589" s="1122"/>
      <c r="R589" s="1122"/>
      <c r="S589" s="1122"/>
      <c r="T589" s="1122"/>
      <c r="U589" s="1122"/>
      <c r="V589" s="1122"/>
      <c r="W589" s="1122"/>
      <c r="X589" s="1122"/>
      <c r="Y589" s="1122"/>
      <c r="Z589" s="1122"/>
    </row>
    <row r="590" spans="1:26">
      <c r="A590" s="1122"/>
      <c r="B590" s="2090"/>
      <c r="C590" s="2090"/>
      <c r="D590" s="1122"/>
      <c r="E590" s="1122"/>
      <c r="F590" s="1122"/>
      <c r="G590" s="1122"/>
      <c r="H590" s="1122"/>
      <c r="I590" s="1122"/>
      <c r="J590" s="1122"/>
      <c r="K590" s="1122"/>
      <c r="L590" s="1122"/>
      <c r="M590" s="1122"/>
      <c r="N590" s="1122"/>
      <c r="O590" s="1122"/>
      <c r="P590" s="1122"/>
      <c r="Q590" s="1122"/>
      <c r="R590" s="1122"/>
      <c r="S590" s="1122"/>
      <c r="T590" s="1122"/>
      <c r="U590" s="1122"/>
      <c r="V590" s="1122"/>
      <c r="W590" s="1122"/>
      <c r="X590" s="1122"/>
      <c r="Y590" s="1122"/>
      <c r="Z590" s="1122"/>
    </row>
    <row r="591" spans="1:26">
      <c r="A591" s="1122"/>
      <c r="B591" s="2090"/>
      <c r="C591" s="2090"/>
      <c r="D591" s="1122"/>
      <c r="E591" s="1122"/>
      <c r="F591" s="1122"/>
      <c r="G591" s="1122"/>
      <c r="H591" s="1122"/>
      <c r="I591" s="1122"/>
      <c r="J591" s="1122"/>
      <c r="K591" s="1122"/>
      <c r="L591" s="1122"/>
      <c r="M591" s="1122"/>
      <c r="N591" s="1122"/>
      <c r="O591" s="1122"/>
      <c r="P591" s="1122"/>
      <c r="Q591" s="1122"/>
      <c r="R591" s="1122"/>
      <c r="S591" s="1122"/>
      <c r="T591" s="1122"/>
      <c r="U591" s="1122"/>
      <c r="V591" s="1122"/>
      <c r="W591" s="1122"/>
      <c r="X591" s="1122"/>
      <c r="Y591" s="1122"/>
      <c r="Z591" s="1122"/>
    </row>
    <row r="592" spans="1:26">
      <c r="A592" s="1122"/>
      <c r="B592" s="2090"/>
      <c r="C592" s="2090"/>
      <c r="D592" s="1122"/>
      <c r="E592" s="1122"/>
      <c r="F592" s="1122"/>
      <c r="G592" s="1122"/>
      <c r="H592" s="1122"/>
      <c r="I592" s="1122"/>
      <c r="J592" s="1122"/>
      <c r="K592" s="1122"/>
      <c r="L592" s="1122"/>
      <c r="M592" s="1122"/>
      <c r="N592" s="1122"/>
      <c r="O592" s="1122"/>
      <c r="P592" s="1122"/>
      <c r="Q592" s="1122"/>
      <c r="R592" s="1122"/>
      <c r="S592" s="1122"/>
      <c r="T592" s="1122"/>
      <c r="U592" s="1122"/>
      <c r="V592" s="1122"/>
      <c r="W592" s="1122"/>
      <c r="X592" s="1122"/>
      <c r="Y592" s="1122"/>
      <c r="Z592" s="1122"/>
    </row>
    <row r="593" spans="1:26">
      <c r="A593" s="1122"/>
      <c r="B593" s="2090"/>
      <c r="C593" s="2090"/>
      <c r="D593" s="1122"/>
      <c r="E593" s="1122"/>
      <c r="F593" s="1122"/>
      <c r="G593" s="1122"/>
      <c r="H593" s="1122"/>
      <c r="I593" s="1122"/>
      <c r="J593" s="1122"/>
      <c r="K593" s="1122"/>
      <c r="L593" s="1122"/>
      <c r="M593" s="1122"/>
      <c r="N593" s="1122"/>
      <c r="O593" s="1122"/>
      <c r="P593" s="1122"/>
      <c r="Q593" s="1122"/>
      <c r="R593" s="1122"/>
      <c r="S593" s="1122"/>
      <c r="T593" s="1122"/>
      <c r="U593" s="1122"/>
      <c r="V593" s="1122"/>
      <c r="W593" s="1122"/>
      <c r="X593" s="1122"/>
      <c r="Y593" s="1122"/>
      <c r="Z593" s="1122"/>
    </row>
    <row r="594" spans="1:26">
      <c r="A594" s="1122"/>
      <c r="B594" s="2090"/>
      <c r="C594" s="2090"/>
      <c r="D594" s="1122"/>
      <c r="E594" s="1122"/>
      <c r="F594" s="1122"/>
      <c r="G594" s="1122"/>
      <c r="H594" s="1122"/>
      <c r="I594" s="1122"/>
      <c r="J594" s="1122"/>
      <c r="K594" s="1122"/>
      <c r="L594" s="1122"/>
      <c r="M594" s="1122"/>
      <c r="N594" s="1122"/>
      <c r="O594" s="1122"/>
      <c r="P594" s="1122"/>
      <c r="Q594" s="1122"/>
      <c r="R594" s="1122"/>
      <c r="S594" s="1122"/>
      <c r="T594" s="1122"/>
      <c r="U594" s="1122"/>
      <c r="V594" s="1122"/>
      <c r="W594" s="1122"/>
      <c r="X594" s="1122"/>
      <c r="Y594" s="1122"/>
      <c r="Z594" s="1122"/>
    </row>
    <row r="595" spans="1:26">
      <c r="A595" s="1122"/>
      <c r="B595" s="2090"/>
      <c r="C595" s="2090"/>
      <c r="D595" s="1122"/>
      <c r="E595" s="1122"/>
      <c r="F595" s="1122"/>
      <c r="G595" s="1122"/>
      <c r="H595" s="1122"/>
      <c r="I595" s="1122"/>
      <c r="J595" s="1122"/>
      <c r="K595" s="1122"/>
      <c r="L595" s="1122"/>
      <c r="M595" s="1122"/>
      <c r="N595" s="1122"/>
      <c r="O595" s="1122"/>
      <c r="P595" s="1122"/>
      <c r="Q595" s="1122"/>
      <c r="R595" s="1122"/>
      <c r="S595" s="1122"/>
      <c r="T595" s="1122"/>
      <c r="U595" s="1122"/>
      <c r="V595" s="1122"/>
      <c r="W595" s="1122"/>
      <c r="X595" s="1122"/>
      <c r="Y595" s="1122"/>
      <c r="Z595" s="1122"/>
    </row>
    <row r="596" spans="1:26">
      <c r="A596" s="1122"/>
      <c r="B596" s="2090"/>
      <c r="C596" s="2090"/>
      <c r="D596" s="1122"/>
      <c r="E596" s="1122"/>
      <c r="F596" s="1122"/>
      <c r="G596" s="1122"/>
      <c r="H596" s="1122"/>
      <c r="I596" s="1122"/>
      <c r="J596" s="1122"/>
      <c r="K596" s="1122"/>
      <c r="L596" s="1122"/>
      <c r="M596" s="1122"/>
      <c r="N596" s="1122"/>
      <c r="O596" s="1122"/>
      <c r="P596" s="1122"/>
      <c r="Q596" s="1122"/>
      <c r="R596" s="1122"/>
      <c r="S596" s="1122"/>
      <c r="T596" s="1122"/>
      <c r="U596" s="1122"/>
      <c r="V596" s="1122"/>
      <c r="W596" s="1122"/>
      <c r="X596" s="1122"/>
      <c r="Y596" s="1122"/>
      <c r="Z596" s="1122"/>
    </row>
    <row r="597" spans="1:26">
      <c r="A597" s="1122"/>
      <c r="B597" s="2090"/>
      <c r="C597" s="2090"/>
      <c r="D597" s="1122"/>
      <c r="E597" s="1122"/>
      <c r="F597" s="1122"/>
      <c r="G597" s="1122"/>
      <c r="H597" s="1122"/>
      <c r="I597" s="1122"/>
      <c r="J597" s="1122"/>
      <c r="K597" s="1122"/>
      <c r="L597" s="1122"/>
      <c r="M597" s="1122"/>
      <c r="N597" s="1122"/>
      <c r="O597" s="1122"/>
      <c r="P597" s="1122"/>
      <c r="Q597" s="1122"/>
      <c r="R597" s="1122"/>
      <c r="S597" s="1122"/>
      <c r="T597" s="1122"/>
      <c r="U597" s="1122"/>
      <c r="V597" s="1122"/>
      <c r="W597" s="1122"/>
      <c r="X597" s="1122"/>
      <c r="Y597" s="1122"/>
      <c r="Z597" s="1122"/>
    </row>
    <row r="598" spans="1:26">
      <c r="A598" s="1122"/>
      <c r="B598" s="2090"/>
      <c r="C598" s="2090"/>
      <c r="D598" s="1122"/>
      <c r="E598" s="1122"/>
      <c r="F598" s="1122"/>
      <c r="G598" s="1122"/>
      <c r="H598" s="1122"/>
      <c r="I598" s="1122"/>
      <c r="J598" s="1122"/>
      <c r="K598" s="1122"/>
      <c r="L598" s="1122"/>
      <c r="M598" s="1122"/>
      <c r="N598" s="1122"/>
      <c r="O598" s="1122"/>
      <c r="P598" s="1122"/>
      <c r="Q598" s="1122"/>
      <c r="R598" s="1122"/>
      <c r="S598" s="1122"/>
      <c r="T598" s="1122"/>
      <c r="U598" s="1122"/>
      <c r="V598" s="1122"/>
      <c r="W598" s="1122"/>
      <c r="X598" s="1122"/>
      <c r="Y598" s="1122"/>
      <c r="Z598" s="1122"/>
    </row>
    <row r="599" spans="1:26">
      <c r="A599" s="1122"/>
      <c r="B599" s="2090"/>
      <c r="C599" s="2090"/>
      <c r="D599" s="1122"/>
      <c r="E599" s="1122"/>
      <c r="F599" s="1122"/>
      <c r="G599" s="1122"/>
      <c r="H599" s="1122"/>
      <c r="I599" s="1122"/>
      <c r="J599" s="1122"/>
      <c r="K599" s="1122"/>
      <c r="L599" s="1122"/>
      <c r="M599" s="1122"/>
      <c r="N599" s="1122"/>
      <c r="O599" s="1122"/>
      <c r="P599" s="1122"/>
      <c r="Q599" s="1122"/>
      <c r="R599" s="1122"/>
      <c r="S599" s="1122"/>
      <c r="T599" s="1122"/>
      <c r="U599" s="1122"/>
      <c r="V599" s="1122"/>
      <c r="W599" s="1122"/>
      <c r="X599" s="1122"/>
      <c r="Y599" s="1122"/>
      <c r="Z599" s="1122"/>
    </row>
    <row r="600" spans="1:26">
      <c r="A600" s="1122"/>
      <c r="B600" s="2090"/>
      <c r="C600" s="2090"/>
      <c r="D600" s="1122"/>
      <c r="E600" s="1122"/>
      <c r="F600" s="1122"/>
      <c r="G600" s="1122"/>
      <c r="H600" s="1122"/>
      <c r="I600" s="1122"/>
      <c r="J600" s="1122"/>
      <c r="K600" s="1122"/>
      <c r="L600" s="1122"/>
      <c r="M600" s="1122"/>
      <c r="N600" s="1122"/>
      <c r="O600" s="1122"/>
      <c r="P600" s="1122"/>
      <c r="Q600" s="1122"/>
      <c r="R600" s="1122"/>
      <c r="S600" s="1122"/>
      <c r="T600" s="1122"/>
      <c r="U600" s="1122"/>
      <c r="V600" s="1122"/>
      <c r="W600" s="1122"/>
      <c r="X600" s="1122"/>
      <c r="Y600" s="1122"/>
      <c r="Z600" s="1122"/>
    </row>
    <row r="601" spans="1:26">
      <c r="A601" s="1122"/>
      <c r="B601" s="2090"/>
      <c r="C601" s="2090"/>
      <c r="D601" s="1122"/>
      <c r="E601" s="1122"/>
      <c r="F601" s="1122"/>
      <c r="G601" s="1122"/>
      <c r="H601" s="1122"/>
      <c r="I601" s="1122"/>
      <c r="J601" s="1122"/>
      <c r="K601" s="1122"/>
      <c r="L601" s="1122"/>
      <c r="M601" s="1122"/>
      <c r="N601" s="1122"/>
      <c r="O601" s="1122"/>
      <c r="P601" s="1122"/>
      <c r="Q601" s="1122"/>
      <c r="R601" s="1122"/>
      <c r="S601" s="1122"/>
      <c r="T601" s="1122"/>
      <c r="U601" s="1122"/>
      <c r="V601" s="1122"/>
      <c r="W601" s="1122"/>
      <c r="X601" s="1122"/>
      <c r="Y601" s="1122"/>
      <c r="Z601" s="1122"/>
    </row>
    <row r="602" spans="1:26">
      <c r="A602" s="1122"/>
      <c r="B602" s="2090"/>
      <c r="C602" s="2090"/>
      <c r="D602" s="1122"/>
      <c r="E602" s="1122"/>
      <c r="F602" s="1122"/>
      <c r="G602" s="1122"/>
      <c r="H602" s="1122"/>
      <c r="I602" s="1122"/>
      <c r="J602" s="1122"/>
      <c r="K602" s="1122"/>
      <c r="L602" s="1122"/>
      <c r="M602" s="1122"/>
      <c r="N602" s="1122"/>
      <c r="O602" s="1122"/>
      <c r="P602" s="1122"/>
      <c r="Q602" s="1122"/>
      <c r="R602" s="1122"/>
      <c r="S602" s="1122"/>
      <c r="T602" s="1122"/>
      <c r="U602" s="1122"/>
      <c r="V602" s="1122"/>
      <c r="W602" s="1122"/>
      <c r="X602" s="1122"/>
      <c r="Y602" s="1122"/>
      <c r="Z602" s="1122"/>
    </row>
    <row r="603" spans="1:26">
      <c r="A603" s="1122"/>
      <c r="B603" s="2090"/>
      <c r="C603" s="2090"/>
      <c r="D603" s="1122"/>
      <c r="E603" s="1122"/>
      <c r="F603" s="1122"/>
      <c r="G603" s="1122"/>
      <c r="H603" s="1122"/>
      <c r="I603" s="1122"/>
      <c r="J603" s="1122"/>
      <c r="K603" s="1122"/>
      <c r="L603" s="1122"/>
      <c r="M603" s="1122"/>
      <c r="N603" s="1122"/>
      <c r="O603" s="1122"/>
      <c r="P603" s="1122"/>
      <c r="Q603" s="1122"/>
      <c r="R603" s="1122"/>
      <c r="S603" s="1122"/>
      <c r="T603" s="1122"/>
      <c r="U603" s="1122"/>
      <c r="V603" s="1122"/>
      <c r="W603" s="1122"/>
      <c r="X603" s="1122"/>
      <c r="Y603" s="1122"/>
      <c r="Z603" s="1122"/>
    </row>
    <row r="604" spans="1:26">
      <c r="A604" s="1122"/>
      <c r="B604" s="2090"/>
      <c r="C604" s="2090"/>
      <c r="D604" s="1122"/>
      <c r="E604" s="1122"/>
      <c r="F604" s="1122"/>
      <c r="G604" s="1122"/>
      <c r="H604" s="1122"/>
      <c r="I604" s="1122"/>
      <c r="J604" s="1122"/>
      <c r="K604" s="1122"/>
      <c r="L604" s="1122"/>
      <c r="M604" s="1122"/>
      <c r="N604" s="1122"/>
      <c r="O604" s="1122"/>
      <c r="P604" s="1122"/>
      <c r="Q604" s="1122"/>
      <c r="R604" s="1122"/>
      <c r="S604" s="1122"/>
      <c r="T604" s="1122"/>
      <c r="U604" s="1122"/>
      <c r="V604" s="1122"/>
      <c r="W604" s="1122"/>
      <c r="X604" s="1122"/>
      <c r="Y604" s="1122"/>
      <c r="Z604" s="1122"/>
    </row>
    <row r="605" spans="1:26">
      <c r="A605" s="1122"/>
      <c r="B605" s="2090"/>
      <c r="C605" s="2090"/>
      <c r="D605" s="1122"/>
      <c r="E605" s="1122"/>
      <c r="F605" s="1122"/>
      <c r="G605" s="1122"/>
      <c r="H605" s="1122"/>
      <c r="I605" s="1122"/>
      <c r="J605" s="1122"/>
      <c r="K605" s="1122"/>
      <c r="L605" s="1122"/>
      <c r="M605" s="1122"/>
      <c r="N605" s="1122"/>
      <c r="O605" s="1122"/>
      <c r="P605" s="1122"/>
      <c r="Q605" s="1122"/>
      <c r="R605" s="1122"/>
      <c r="S605" s="1122"/>
      <c r="T605" s="1122"/>
      <c r="U605" s="1122"/>
      <c r="V605" s="1122"/>
      <c r="W605" s="1122"/>
      <c r="X605" s="1122"/>
      <c r="Y605" s="1122"/>
      <c r="Z605" s="1122"/>
    </row>
    <row r="606" spans="1:26">
      <c r="A606" s="1122"/>
      <c r="B606" s="2090"/>
      <c r="C606" s="2090"/>
      <c r="D606" s="1122"/>
      <c r="E606" s="1122"/>
      <c r="F606" s="1122"/>
      <c r="G606" s="1122"/>
      <c r="H606" s="1122"/>
      <c r="I606" s="1122"/>
      <c r="J606" s="1122"/>
      <c r="K606" s="1122"/>
      <c r="L606" s="1122"/>
      <c r="M606" s="1122"/>
      <c r="N606" s="1122"/>
      <c r="O606" s="1122"/>
      <c r="P606" s="1122"/>
      <c r="Q606" s="1122"/>
      <c r="R606" s="1122"/>
      <c r="S606" s="1122"/>
      <c r="T606" s="1122"/>
      <c r="U606" s="1122"/>
      <c r="V606" s="1122"/>
      <c r="W606" s="1122"/>
      <c r="X606" s="1122"/>
      <c r="Y606" s="1122"/>
      <c r="Z606" s="1122"/>
    </row>
    <row r="607" spans="1:26">
      <c r="A607" s="1122"/>
      <c r="B607" s="2090"/>
      <c r="C607" s="2090"/>
      <c r="D607" s="1122"/>
      <c r="E607" s="1122"/>
      <c r="F607" s="1122"/>
      <c r="G607" s="1122"/>
      <c r="H607" s="1122"/>
      <c r="I607" s="1122"/>
      <c r="J607" s="1122"/>
      <c r="K607" s="1122"/>
      <c r="L607" s="1122"/>
      <c r="M607" s="1122"/>
      <c r="N607" s="1122"/>
      <c r="O607" s="1122"/>
      <c r="P607" s="1122"/>
      <c r="Q607" s="1122"/>
      <c r="R607" s="1122"/>
      <c r="S607" s="1122"/>
      <c r="T607" s="1122"/>
      <c r="U607" s="1122"/>
      <c r="V607" s="1122"/>
      <c r="W607" s="1122"/>
      <c r="X607" s="1122"/>
      <c r="Y607" s="1122"/>
      <c r="Z607" s="1122"/>
    </row>
    <row r="608" spans="1:26">
      <c r="A608" s="1122"/>
      <c r="B608" s="2090"/>
      <c r="C608" s="2090"/>
      <c r="D608" s="1122"/>
      <c r="E608" s="1122"/>
      <c r="F608" s="1122"/>
      <c r="G608" s="1122"/>
      <c r="H608" s="1122"/>
      <c r="I608" s="1122"/>
      <c r="J608" s="1122"/>
      <c r="K608" s="1122"/>
      <c r="L608" s="1122"/>
      <c r="M608" s="1122"/>
      <c r="N608" s="1122"/>
      <c r="O608" s="1122"/>
      <c r="P608" s="1122"/>
      <c r="Q608" s="1122"/>
      <c r="R608" s="1122"/>
      <c r="S608" s="1122"/>
      <c r="T608" s="1122"/>
      <c r="U608" s="1122"/>
      <c r="V608" s="1122"/>
      <c r="W608" s="1122"/>
      <c r="X608" s="1122"/>
      <c r="Y608" s="1122"/>
      <c r="Z608" s="1122"/>
    </row>
    <row r="609" spans="1:26">
      <c r="A609" s="1122"/>
      <c r="B609" s="2090"/>
      <c r="C609" s="2090"/>
      <c r="D609" s="1122"/>
      <c r="E609" s="1122"/>
      <c r="F609" s="1122"/>
      <c r="G609" s="1122"/>
      <c r="H609" s="1122"/>
      <c r="I609" s="1122"/>
      <c r="J609" s="1122"/>
      <c r="K609" s="1122"/>
      <c r="L609" s="1122"/>
      <c r="M609" s="1122"/>
      <c r="N609" s="1122"/>
      <c r="O609" s="1122"/>
      <c r="P609" s="1122"/>
      <c r="Q609" s="1122"/>
      <c r="R609" s="1122"/>
      <c r="S609" s="1122"/>
      <c r="T609" s="1122"/>
      <c r="U609" s="1122"/>
      <c r="V609" s="1122"/>
      <c r="W609" s="1122"/>
      <c r="X609" s="1122"/>
      <c r="Y609" s="1122"/>
      <c r="Z609" s="1122"/>
    </row>
    <row r="610" spans="1:26">
      <c r="A610" s="1122"/>
      <c r="B610" s="2090"/>
      <c r="C610" s="2090"/>
      <c r="D610" s="1122"/>
      <c r="E610" s="1122"/>
      <c r="F610" s="1122"/>
      <c r="G610" s="1122"/>
      <c r="H610" s="1122"/>
      <c r="I610" s="1122"/>
      <c r="J610" s="1122"/>
      <c r="K610" s="1122"/>
      <c r="L610" s="1122"/>
      <c r="M610" s="1122"/>
      <c r="N610" s="1122"/>
      <c r="O610" s="1122"/>
      <c r="P610" s="1122"/>
      <c r="Q610" s="1122"/>
      <c r="R610" s="1122"/>
      <c r="S610" s="1122"/>
      <c r="T610" s="1122"/>
      <c r="U610" s="1122"/>
      <c r="V610" s="1122"/>
      <c r="W610" s="1122"/>
      <c r="X610" s="1122"/>
      <c r="Y610" s="1122"/>
      <c r="Z610" s="1122"/>
    </row>
    <row r="611" spans="1:26">
      <c r="A611" s="1122"/>
      <c r="B611" s="2090"/>
      <c r="C611" s="2090"/>
      <c r="D611" s="1122"/>
      <c r="E611" s="1122"/>
      <c r="F611" s="1122"/>
      <c r="G611" s="1122"/>
      <c r="H611" s="1122"/>
      <c r="I611" s="1122"/>
      <c r="J611" s="1122"/>
      <c r="K611" s="1122"/>
      <c r="L611" s="1122"/>
      <c r="M611" s="1122"/>
      <c r="N611" s="1122"/>
      <c r="O611" s="1122"/>
      <c r="P611" s="1122"/>
      <c r="Q611" s="1122"/>
      <c r="R611" s="1122"/>
      <c r="S611" s="1122"/>
      <c r="T611" s="1122"/>
      <c r="U611" s="1122"/>
      <c r="V611" s="1122"/>
      <c r="W611" s="1122"/>
      <c r="X611" s="1122"/>
      <c r="Y611" s="1122"/>
      <c r="Z611" s="1122"/>
    </row>
    <row r="612" spans="1:26">
      <c r="A612" s="1122"/>
      <c r="B612" s="2090"/>
      <c r="C612" s="2090"/>
      <c r="D612" s="1122"/>
      <c r="E612" s="1122"/>
      <c r="F612" s="1122"/>
      <c r="G612" s="1122"/>
      <c r="H612" s="1122"/>
      <c r="I612" s="1122"/>
      <c r="J612" s="1122"/>
      <c r="K612" s="1122"/>
      <c r="L612" s="1122"/>
      <c r="M612" s="1122"/>
      <c r="N612" s="1122"/>
      <c r="O612" s="1122"/>
      <c r="P612" s="1122"/>
      <c r="Q612" s="1122"/>
      <c r="R612" s="1122"/>
      <c r="S612" s="1122"/>
      <c r="T612" s="1122"/>
      <c r="U612" s="1122"/>
      <c r="V612" s="1122"/>
      <c r="W612" s="1122"/>
      <c r="X612" s="1122"/>
      <c r="Y612" s="1122"/>
      <c r="Z612" s="1122"/>
    </row>
    <row r="613" spans="1:26">
      <c r="A613" s="1122"/>
      <c r="B613" s="2090"/>
      <c r="C613" s="2090"/>
      <c r="D613" s="1122"/>
      <c r="E613" s="1122"/>
      <c r="F613" s="1122"/>
      <c r="G613" s="1122"/>
      <c r="H613" s="1122"/>
      <c r="I613" s="1122"/>
      <c r="J613" s="1122"/>
      <c r="K613" s="1122"/>
      <c r="L613" s="1122"/>
      <c r="M613" s="1122"/>
      <c r="N613" s="1122"/>
      <c r="O613" s="1122"/>
      <c r="P613" s="1122"/>
      <c r="Q613" s="1122"/>
      <c r="R613" s="1122"/>
      <c r="S613" s="1122"/>
      <c r="T613" s="1122"/>
      <c r="U613" s="1122"/>
      <c r="V613" s="1122"/>
      <c r="W613" s="1122"/>
      <c r="X613" s="1122"/>
      <c r="Y613" s="1122"/>
      <c r="Z613" s="1122"/>
    </row>
    <row r="614" spans="1:26">
      <c r="A614" s="1122"/>
      <c r="B614" s="2090"/>
      <c r="C614" s="2090"/>
      <c r="D614" s="1122"/>
      <c r="E614" s="1122"/>
      <c r="F614" s="1122"/>
      <c r="G614" s="1122"/>
      <c r="H614" s="1122"/>
      <c r="I614" s="1122"/>
      <c r="J614" s="1122"/>
      <c r="K614" s="1122"/>
      <c r="L614" s="1122"/>
      <c r="M614" s="1122"/>
      <c r="N614" s="1122"/>
      <c r="O614" s="1122"/>
      <c r="P614" s="1122"/>
      <c r="Q614" s="1122"/>
      <c r="R614" s="1122"/>
      <c r="S614" s="1122"/>
      <c r="T614" s="1122"/>
      <c r="U614" s="1122"/>
      <c r="V614" s="1122"/>
      <c r="W614" s="1122"/>
      <c r="X614" s="1122"/>
      <c r="Y614" s="1122"/>
      <c r="Z614" s="1122"/>
    </row>
    <row r="615" spans="1:26">
      <c r="A615" s="1122"/>
      <c r="B615" s="2090"/>
      <c r="C615" s="2090"/>
      <c r="D615" s="1122"/>
      <c r="E615" s="1122"/>
      <c r="F615" s="1122"/>
      <c r="G615" s="1122"/>
      <c r="H615" s="1122"/>
      <c r="I615" s="1122"/>
      <c r="J615" s="1122"/>
      <c r="K615" s="1122"/>
      <c r="L615" s="1122"/>
      <c r="M615" s="1122"/>
      <c r="N615" s="1122"/>
      <c r="O615" s="1122"/>
      <c r="P615" s="1122"/>
      <c r="Q615" s="1122"/>
      <c r="R615" s="1122"/>
      <c r="S615" s="1122"/>
      <c r="T615" s="1122"/>
      <c r="U615" s="1122"/>
      <c r="V615" s="1122"/>
      <c r="W615" s="1122"/>
      <c r="X615" s="1122"/>
      <c r="Y615" s="1122"/>
      <c r="Z615" s="1122"/>
    </row>
    <row r="616" spans="1:26">
      <c r="A616" s="1122"/>
      <c r="B616" s="2090"/>
      <c r="C616" s="2090"/>
      <c r="D616" s="1122"/>
      <c r="E616" s="1122"/>
      <c r="F616" s="1122"/>
      <c r="G616" s="1122"/>
      <c r="H616" s="1122"/>
      <c r="I616" s="1122"/>
      <c r="J616" s="1122"/>
      <c r="K616" s="1122"/>
      <c r="L616" s="1122"/>
      <c r="M616" s="1122"/>
      <c r="N616" s="1122"/>
      <c r="O616" s="1122"/>
      <c r="P616" s="1122"/>
      <c r="Q616" s="1122"/>
      <c r="R616" s="1122"/>
      <c r="S616" s="1122"/>
      <c r="T616" s="1122"/>
      <c r="U616" s="1122"/>
      <c r="V616" s="1122"/>
      <c r="W616" s="1122"/>
      <c r="X616" s="1122"/>
      <c r="Y616" s="1122"/>
      <c r="Z616" s="1122"/>
    </row>
    <row r="617" spans="1:26">
      <c r="A617" s="1122"/>
      <c r="B617" s="2090"/>
      <c r="C617" s="2090"/>
      <c r="D617" s="1122"/>
      <c r="E617" s="1122"/>
      <c r="F617" s="1122"/>
      <c r="G617" s="1122"/>
      <c r="H617" s="1122"/>
      <c r="I617" s="1122"/>
      <c r="J617" s="1122"/>
      <c r="K617" s="1122"/>
      <c r="L617" s="1122"/>
      <c r="M617" s="1122"/>
      <c r="N617" s="1122"/>
      <c r="O617" s="1122"/>
      <c r="P617" s="1122"/>
      <c r="Q617" s="1122"/>
      <c r="R617" s="1122"/>
      <c r="S617" s="1122"/>
      <c r="T617" s="1122"/>
      <c r="U617" s="1122"/>
      <c r="V617" s="1122"/>
      <c r="W617" s="1122"/>
      <c r="X617" s="1122"/>
      <c r="Y617" s="1122"/>
      <c r="Z617" s="1122"/>
    </row>
    <row r="618" spans="1:26">
      <c r="A618" s="1122"/>
      <c r="B618" s="2090"/>
      <c r="C618" s="2090"/>
      <c r="D618" s="1122"/>
      <c r="E618" s="1122"/>
      <c r="F618" s="1122"/>
      <c r="G618" s="1122"/>
      <c r="H618" s="1122"/>
      <c r="I618" s="1122"/>
      <c r="J618" s="1122"/>
      <c r="K618" s="1122"/>
      <c r="L618" s="1122"/>
      <c r="M618" s="1122"/>
      <c r="N618" s="1122"/>
      <c r="O618" s="1122"/>
      <c r="P618" s="1122"/>
      <c r="Q618" s="1122"/>
      <c r="R618" s="1122"/>
      <c r="S618" s="1122"/>
      <c r="T618" s="1122"/>
      <c r="U618" s="1122"/>
      <c r="V618" s="1122"/>
      <c r="W618" s="1122"/>
      <c r="X618" s="1122"/>
      <c r="Y618" s="1122"/>
      <c r="Z618" s="1122"/>
    </row>
    <row r="619" spans="1:26">
      <c r="A619" s="1122"/>
      <c r="B619" s="2090"/>
      <c r="C619" s="2090"/>
      <c r="D619" s="1122"/>
      <c r="E619" s="1122"/>
      <c r="F619" s="1122"/>
      <c r="G619" s="1122"/>
      <c r="H619" s="1122"/>
      <c r="I619" s="1122"/>
      <c r="J619" s="1122"/>
      <c r="K619" s="1122"/>
      <c r="L619" s="1122"/>
      <c r="M619" s="1122"/>
      <c r="N619" s="1122"/>
      <c r="O619" s="1122"/>
      <c r="P619" s="1122"/>
      <c r="Q619" s="1122"/>
      <c r="R619" s="1122"/>
      <c r="S619" s="1122"/>
      <c r="T619" s="1122"/>
      <c r="U619" s="1122"/>
      <c r="V619" s="1122"/>
      <c r="W619" s="1122"/>
      <c r="X619" s="1122"/>
      <c r="Y619" s="1122"/>
      <c r="Z619" s="1122"/>
    </row>
    <row r="620" spans="1:26">
      <c r="A620" s="1122"/>
      <c r="B620" s="2090"/>
      <c r="C620" s="2090"/>
      <c r="D620" s="1122"/>
      <c r="E620" s="1122"/>
      <c r="F620" s="1122"/>
      <c r="G620" s="1122"/>
      <c r="H620" s="1122"/>
      <c r="I620" s="1122"/>
      <c r="J620" s="1122"/>
      <c r="K620" s="1122"/>
      <c r="L620" s="1122"/>
      <c r="M620" s="1122"/>
      <c r="N620" s="1122"/>
      <c r="O620" s="1122"/>
      <c r="P620" s="1122"/>
      <c r="Q620" s="1122"/>
      <c r="R620" s="1122"/>
      <c r="S620" s="1122"/>
      <c r="T620" s="1122"/>
      <c r="U620" s="1122"/>
      <c r="V620" s="1122"/>
      <c r="W620" s="1122"/>
      <c r="X620" s="1122"/>
      <c r="Y620" s="1122"/>
      <c r="Z620" s="1122"/>
    </row>
    <row r="621" spans="1:26">
      <c r="A621" s="1122"/>
      <c r="B621" s="2090"/>
      <c r="C621" s="2090"/>
      <c r="D621" s="1122"/>
      <c r="E621" s="1122"/>
      <c r="F621" s="1122"/>
      <c r="G621" s="1122"/>
      <c r="H621" s="1122"/>
      <c r="I621" s="1122"/>
      <c r="J621" s="1122"/>
      <c r="K621" s="1122"/>
      <c r="L621" s="1122"/>
      <c r="M621" s="1122"/>
      <c r="N621" s="1122"/>
      <c r="O621" s="1122"/>
      <c r="P621" s="1122"/>
      <c r="Q621" s="1122"/>
      <c r="R621" s="1122"/>
      <c r="S621" s="1122"/>
      <c r="T621" s="1122"/>
      <c r="U621" s="1122"/>
      <c r="V621" s="1122"/>
      <c r="W621" s="1122"/>
      <c r="X621" s="1122"/>
      <c r="Y621" s="1122"/>
      <c r="Z621" s="1122"/>
    </row>
    <row r="622" spans="1:26">
      <c r="A622" s="1122"/>
      <c r="B622" s="2090"/>
      <c r="C622" s="2090"/>
      <c r="D622" s="1122"/>
      <c r="E622" s="1122"/>
      <c r="F622" s="1122"/>
      <c r="G622" s="1122"/>
      <c r="H622" s="1122"/>
      <c r="I622" s="1122"/>
      <c r="J622" s="1122"/>
      <c r="K622" s="1122"/>
      <c r="L622" s="1122"/>
      <c r="M622" s="1122"/>
      <c r="N622" s="1122"/>
      <c r="O622" s="1122"/>
      <c r="P622" s="1122"/>
      <c r="Q622" s="1122"/>
      <c r="R622" s="1122"/>
      <c r="S622" s="1122"/>
      <c r="T622" s="1122"/>
      <c r="U622" s="1122"/>
      <c r="V622" s="1122"/>
      <c r="W622" s="1122"/>
      <c r="X622" s="1122"/>
      <c r="Y622" s="1122"/>
      <c r="Z622" s="1122"/>
    </row>
    <row r="623" spans="1:26">
      <c r="A623" s="1122"/>
      <c r="B623" s="2090"/>
      <c r="C623" s="2090"/>
      <c r="D623" s="1122"/>
      <c r="E623" s="1122"/>
      <c r="F623" s="1122"/>
      <c r="G623" s="1122"/>
      <c r="H623" s="1122"/>
      <c r="I623" s="1122"/>
      <c r="J623" s="1122"/>
      <c r="K623" s="1122"/>
      <c r="L623" s="1122"/>
      <c r="M623" s="1122"/>
      <c r="N623" s="1122"/>
      <c r="O623" s="1122"/>
      <c r="P623" s="1122"/>
      <c r="Q623" s="1122"/>
      <c r="R623" s="1122"/>
      <c r="S623" s="1122"/>
      <c r="T623" s="1122"/>
      <c r="U623" s="1122"/>
      <c r="V623" s="1122"/>
      <c r="W623" s="1122"/>
      <c r="X623" s="1122"/>
      <c r="Y623" s="1122"/>
      <c r="Z623" s="1122"/>
    </row>
    <row r="624" spans="1:26">
      <c r="A624" s="1122"/>
      <c r="B624" s="2090"/>
      <c r="C624" s="2090"/>
      <c r="D624" s="1122"/>
      <c r="E624" s="1122"/>
      <c r="F624" s="1122"/>
      <c r="G624" s="1122"/>
      <c r="H624" s="1122"/>
      <c r="I624" s="1122"/>
      <c r="J624" s="1122"/>
      <c r="K624" s="1122"/>
      <c r="L624" s="1122"/>
      <c r="M624" s="1122"/>
      <c r="N624" s="1122"/>
      <c r="O624" s="1122"/>
      <c r="P624" s="1122"/>
      <c r="Q624" s="1122"/>
      <c r="R624" s="1122"/>
      <c r="S624" s="1122"/>
      <c r="T624" s="1122"/>
      <c r="U624" s="1122"/>
      <c r="V624" s="1122"/>
      <c r="W624" s="1122"/>
      <c r="X624" s="1122"/>
      <c r="Y624" s="1122"/>
      <c r="Z624" s="1122"/>
    </row>
    <row r="625" spans="1:26">
      <c r="A625" s="1122"/>
      <c r="B625" s="2090"/>
      <c r="C625" s="2090"/>
      <c r="D625" s="1122"/>
      <c r="E625" s="1122"/>
      <c r="F625" s="1122"/>
      <c r="G625" s="1122"/>
      <c r="H625" s="1122"/>
      <c r="I625" s="1122"/>
      <c r="J625" s="1122"/>
      <c r="K625" s="1122"/>
      <c r="L625" s="1122"/>
      <c r="M625" s="1122"/>
      <c r="N625" s="1122"/>
      <c r="O625" s="1122"/>
      <c r="P625" s="1122"/>
      <c r="Q625" s="1122"/>
      <c r="R625" s="1122"/>
      <c r="S625" s="1122"/>
      <c r="T625" s="1122"/>
      <c r="U625" s="1122"/>
      <c r="V625" s="1122"/>
      <c r="W625" s="1122"/>
      <c r="X625" s="1122"/>
      <c r="Y625" s="1122"/>
      <c r="Z625" s="1122"/>
    </row>
    <row r="626" spans="1:26">
      <c r="A626" s="1122"/>
      <c r="B626" s="2090"/>
      <c r="C626" s="2090"/>
      <c r="D626" s="1122"/>
      <c r="E626" s="1122"/>
      <c r="F626" s="1122"/>
      <c r="G626" s="1122"/>
      <c r="H626" s="1122"/>
      <c r="I626" s="1122"/>
      <c r="J626" s="1122"/>
      <c r="K626" s="1122"/>
      <c r="L626" s="1122"/>
      <c r="M626" s="1122"/>
      <c r="N626" s="1122"/>
      <c r="O626" s="1122"/>
      <c r="P626" s="1122"/>
      <c r="Q626" s="1122"/>
      <c r="R626" s="1122"/>
      <c r="S626" s="1122"/>
      <c r="T626" s="1122"/>
      <c r="U626" s="1122"/>
      <c r="V626" s="1122"/>
      <c r="W626" s="1122"/>
      <c r="X626" s="1122"/>
      <c r="Y626" s="1122"/>
      <c r="Z626" s="1122"/>
    </row>
    <row r="627" spans="1:26">
      <c r="A627" s="1122"/>
      <c r="B627" s="2090"/>
      <c r="C627" s="2090"/>
      <c r="D627" s="1122"/>
      <c r="E627" s="1122"/>
      <c r="F627" s="1122"/>
      <c r="G627" s="1122"/>
      <c r="H627" s="1122"/>
      <c r="I627" s="1122"/>
      <c r="J627" s="1122"/>
      <c r="K627" s="1122"/>
      <c r="L627" s="1122"/>
      <c r="M627" s="1122"/>
      <c r="N627" s="1122"/>
      <c r="O627" s="1122"/>
      <c r="P627" s="1122"/>
      <c r="Q627" s="1122"/>
      <c r="R627" s="1122"/>
      <c r="S627" s="1122"/>
      <c r="T627" s="1122"/>
      <c r="U627" s="1122"/>
      <c r="V627" s="1122"/>
      <c r="W627" s="1122"/>
      <c r="X627" s="1122"/>
      <c r="Y627" s="1122"/>
      <c r="Z627" s="1122"/>
    </row>
    <row r="628" spans="1:26">
      <c r="A628" s="1122"/>
      <c r="B628" s="2090"/>
      <c r="C628" s="2090"/>
      <c r="D628" s="1122"/>
      <c r="E628" s="1122"/>
      <c r="F628" s="1122"/>
      <c r="G628" s="1122"/>
      <c r="H628" s="1122"/>
      <c r="I628" s="1122"/>
      <c r="J628" s="1122"/>
      <c r="K628" s="1122"/>
      <c r="L628" s="1122"/>
      <c r="M628" s="1122"/>
      <c r="N628" s="1122"/>
      <c r="O628" s="1122"/>
      <c r="P628" s="1122"/>
      <c r="Q628" s="1122"/>
      <c r="R628" s="1122"/>
      <c r="S628" s="1122"/>
      <c r="T628" s="1122"/>
      <c r="U628" s="1122"/>
      <c r="V628" s="1122"/>
      <c r="W628" s="1122"/>
      <c r="X628" s="1122"/>
      <c r="Y628" s="1122"/>
      <c r="Z628" s="1122"/>
    </row>
    <row r="629" spans="1:26">
      <c r="A629" s="1122"/>
      <c r="B629" s="2090"/>
      <c r="C629" s="2090"/>
      <c r="D629" s="1122"/>
      <c r="E629" s="1122"/>
      <c r="F629" s="1122"/>
      <c r="G629" s="1122"/>
      <c r="H629" s="1122"/>
      <c r="I629" s="1122"/>
      <c r="J629" s="1122"/>
      <c r="K629" s="1122"/>
      <c r="L629" s="1122"/>
      <c r="M629" s="1122"/>
      <c r="N629" s="1122"/>
      <c r="O629" s="1122"/>
      <c r="P629" s="1122"/>
      <c r="Q629" s="1122"/>
      <c r="R629" s="1122"/>
      <c r="S629" s="1122"/>
      <c r="T629" s="1122"/>
      <c r="U629" s="1122"/>
      <c r="V629" s="1122"/>
      <c r="W629" s="1122"/>
      <c r="X629" s="1122"/>
      <c r="Y629" s="1122"/>
      <c r="Z629" s="1122"/>
    </row>
    <row r="630" spans="1:26">
      <c r="A630" s="1122"/>
      <c r="B630" s="2090"/>
      <c r="C630" s="2090"/>
      <c r="D630" s="1122"/>
      <c r="E630" s="1122"/>
      <c r="F630" s="1122"/>
      <c r="G630" s="1122"/>
      <c r="H630" s="1122"/>
      <c r="I630" s="1122"/>
      <c r="J630" s="1122"/>
      <c r="K630" s="1122"/>
      <c r="L630" s="1122"/>
      <c r="M630" s="1122"/>
      <c r="N630" s="1122"/>
      <c r="O630" s="1122"/>
      <c r="P630" s="1122"/>
      <c r="Q630" s="1122"/>
      <c r="R630" s="1122"/>
      <c r="S630" s="1122"/>
      <c r="T630" s="1122"/>
      <c r="U630" s="1122"/>
      <c r="V630" s="1122"/>
      <c r="W630" s="1122"/>
      <c r="X630" s="1122"/>
      <c r="Y630" s="1122"/>
      <c r="Z630" s="1122"/>
    </row>
    <row r="631" spans="1:26">
      <c r="A631" s="1122"/>
      <c r="B631" s="2090"/>
      <c r="C631" s="2090"/>
      <c r="D631" s="1122"/>
      <c r="E631" s="1122"/>
      <c r="F631" s="1122"/>
      <c r="G631" s="1122"/>
      <c r="H631" s="1122"/>
      <c r="I631" s="1122"/>
      <c r="J631" s="1122"/>
      <c r="K631" s="1122"/>
      <c r="L631" s="1122"/>
      <c r="M631" s="1122"/>
      <c r="N631" s="1122"/>
      <c r="O631" s="1122"/>
      <c r="P631" s="1122"/>
      <c r="Q631" s="1122"/>
      <c r="R631" s="1122"/>
      <c r="S631" s="1122"/>
      <c r="T631" s="1122"/>
      <c r="U631" s="1122"/>
      <c r="V631" s="1122"/>
      <c r="W631" s="1122"/>
      <c r="X631" s="1122"/>
      <c r="Y631" s="1122"/>
      <c r="Z631" s="1122"/>
    </row>
    <row r="632" spans="1:26">
      <c r="A632" s="1122"/>
      <c r="B632" s="2090"/>
      <c r="C632" s="2090"/>
      <c r="D632" s="1122"/>
      <c r="E632" s="1122"/>
      <c r="F632" s="1122"/>
      <c r="G632" s="1122"/>
      <c r="H632" s="1122"/>
      <c r="I632" s="1122"/>
      <c r="J632" s="1122"/>
      <c r="K632" s="1122"/>
      <c r="L632" s="1122"/>
      <c r="M632" s="1122"/>
      <c r="N632" s="1122"/>
      <c r="O632" s="1122"/>
      <c r="P632" s="1122"/>
      <c r="Q632" s="1122"/>
      <c r="R632" s="1122"/>
      <c r="S632" s="1122"/>
      <c r="T632" s="1122"/>
      <c r="U632" s="1122"/>
      <c r="V632" s="1122"/>
      <c r="W632" s="1122"/>
      <c r="X632" s="1122"/>
      <c r="Y632" s="1122"/>
      <c r="Z632" s="1122"/>
    </row>
    <row r="633" spans="1:26">
      <c r="A633" s="1122"/>
      <c r="B633" s="2090"/>
      <c r="C633" s="2090"/>
      <c r="D633" s="1122"/>
      <c r="E633" s="1122"/>
      <c r="F633" s="1122"/>
      <c r="G633" s="1122"/>
      <c r="H633" s="1122"/>
      <c r="I633" s="1122"/>
      <c r="J633" s="1122"/>
      <c r="K633" s="1122"/>
      <c r="L633" s="1122"/>
      <c r="M633" s="1122"/>
      <c r="N633" s="1122"/>
      <c r="O633" s="1122"/>
      <c r="P633" s="1122"/>
      <c r="Q633" s="1122"/>
      <c r="R633" s="1122"/>
      <c r="S633" s="1122"/>
      <c r="T633" s="1122"/>
      <c r="U633" s="1122"/>
      <c r="V633" s="1122"/>
      <c r="W633" s="1122"/>
      <c r="X633" s="1122"/>
      <c r="Y633" s="1122"/>
      <c r="Z633" s="1122"/>
    </row>
    <row r="634" spans="1:26">
      <c r="A634" s="1122"/>
      <c r="B634" s="2090"/>
      <c r="C634" s="2090"/>
      <c r="D634" s="1122"/>
      <c r="E634" s="1122"/>
      <c r="F634" s="1122"/>
      <c r="G634" s="1122"/>
      <c r="H634" s="1122"/>
      <c r="I634" s="1122"/>
      <c r="J634" s="1122"/>
      <c r="K634" s="1122"/>
      <c r="L634" s="1122"/>
      <c r="M634" s="1122"/>
      <c r="N634" s="1122"/>
      <c r="O634" s="1122"/>
      <c r="P634" s="1122"/>
      <c r="Q634" s="1122"/>
      <c r="R634" s="1122"/>
      <c r="S634" s="1122"/>
      <c r="T634" s="1122"/>
      <c r="U634" s="1122"/>
      <c r="V634" s="1122"/>
      <c r="W634" s="1122"/>
      <c r="X634" s="1122"/>
      <c r="Y634" s="1122"/>
      <c r="Z634" s="1122"/>
    </row>
    <row r="635" spans="1:26">
      <c r="A635" s="1122"/>
      <c r="B635" s="2090"/>
      <c r="C635" s="2090"/>
      <c r="D635" s="1122"/>
      <c r="E635" s="1122"/>
      <c r="F635" s="1122"/>
      <c r="G635" s="1122"/>
      <c r="H635" s="1122"/>
      <c r="I635" s="1122"/>
      <c r="J635" s="1122"/>
      <c r="K635" s="1122"/>
      <c r="L635" s="1122"/>
      <c r="M635" s="1122"/>
      <c r="N635" s="1122"/>
      <c r="O635" s="1122"/>
      <c r="P635" s="1122"/>
      <c r="Q635" s="1122"/>
      <c r="R635" s="1122"/>
      <c r="S635" s="1122"/>
      <c r="T635" s="1122"/>
      <c r="U635" s="1122"/>
      <c r="V635" s="1122"/>
      <c r="W635" s="1122"/>
      <c r="X635" s="1122"/>
      <c r="Y635" s="1122"/>
      <c r="Z635" s="1122"/>
    </row>
    <row r="636" spans="1:26">
      <c r="A636" s="1122"/>
      <c r="B636" s="2090"/>
      <c r="C636" s="2090"/>
      <c r="D636" s="1122"/>
      <c r="E636" s="1122"/>
      <c r="F636" s="1122"/>
      <c r="G636" s="1122"/>
      <c r="H636" s="1122"/>
      <c r="I636" s="1122"/>
      <c r="J636" s="1122"/>
      <c r="K636" s="1122"/>
      <c r="L636" s="1122"/>
      <c r="M636" s="1122"/>
      <c r="N636" s="1122"/>
      <c r="O636" s="1122"/>
      <c r="P636" s="1122"/>
      <c r="Q636" s="1122"/>
      <c r="R636" s="1122"/>
      <c r="S636" s="1122"/>
      <c r="T636" s="1122"/>
      <c r="U636" s="1122"/>
      <c r="V636" s="1122"/>
      <c r="W636" s="1122"/>
      <c r="X636" s="1122"/>
      <c r="Y636" s="1122"/>
      <c r="Z636" s="1122"/>
    </row>
    <row r="637" spans="1:26">
      <c r="A637" s="1122"/>
      <c r="B637" s="2090"/>
      <c r="C637" s="2090"/>
      <c r="D637" s="1122"/>
      <c r="E637" s="1122"/>
      <c r="F637" s="1122"/>
      <c r="G637" s="1122"/>
      <c r="H637" s="1122"/>
      <c r="I637" s="1122"/>
      <c r="J637" s="1122"/>
      <c r="K637" s="1122"/>
      <c r="L637" s="1122"/>
      <c r="M637" s="1122"/>
      <c r="N637" s="1122"/>
      <c r="O637" s="1122"/>
      <c r="P637" s="1122"/>
      <c r="Q637" s="1122"/>
      <c r="R637" s="1122"/>
      <c r="S637" s="1122"/>
      <c r="T637" s="1122"/>
      <c r="U637" s="1122"/>
      <c r="V637" s="1122"/>
      <c r="W637" s="1122"/>
      <c r="X637" s="1122"/>
      <c r="Y637" s="1122"/>
      <c r="Z637" s="1122"/>
    </row>
    <row r="638" spans="1:26">
      <c r="A638" s="1122"/>
      <c r="B638" s="2090"/>
      <c r="C638" s="2090"/>
      <c r="D638" s="1122"/>
      <c r="E638" s="1122"/>
      <c r="F638" s="1122"/>
      <c r="G638" s="1122"/>
      <c r="H638" s="1122"/>
      <c r="I638" s="1122"/>
      <c r="J638" s="1122"/>
      <c r="K638" s="1122"/>
      <c r="L638" s="1122"/>
      <c r="M638" s="1122"/>
      <c r="N638" s="1122"/>
      <c r="O638" s="1122"/>
      <c r="P638" s="1122"/>
      <c r="Q638" s="1122"/>
      <c r="R638" s="1122"/>
      <c r="S638" s="1122"/>
      <c r="T638" s="1122"/>
      <c r="U638" s="1122"/>
      <c r="V638" s="1122"/>
      <c r="W638" s="1122"/>
      <c r="X638" s="1122"/>
      <c r="Y638" s="1122"/>
      <c r="Z638" s="1122"/>
    </row>
    <row r="639" spans="1:26">
      <c r="A639" s="1122"/>
      <c r="B639" s="2090"/>
      <c r="C639" s="2090"/>
      <c r="D639" s="1122"/>
      <c r="E639" s="1122"/>
      <c r="F639" s="1122"/>
      <c r="G639" s="1122"/>
      <c r="H639" s="1122"/>
      <c r="I639" s="1122"/>
      <c r="J639" s="1122"/>
      <c r="K639" s="1122"/>
      <c r="L639" s="1122"/>
      <c r="M639" s="1122"/>
      <c r="N639" s="1122"/>
      <c r="O639" s="1122"/>
      <c r="P639" s="1122"/>
      <c r="Q639" s="1122"/>
      <c r="R639" s="1122"/>
      <c r="S639" s="1122"/>
      <c r="T639" s="1122"/>
      <c r="U639" s="1122"/>
      <c r="V639" s="1122"/>
      <c r="W639" s="1122"/>
      <c r="X639" s="1122"/>
      <c r="Y639" s="1122"/>
      <c r="Z639" s="1122"/>
    </row>
    <row r="640" spans="1:26">
      <c r="A640" s="1122"/>
      <c r="B640" s="2090"/>
      <c r="C640" s="2090"/>
      <c r="D640" s="1122"/>
      <c r="E640" s="1122"/>
      <c r="F640" s="1122"/>
      <c r="G640" s="1122"/>
      <c r="H640" s="1122"/>
      <c r="I640" s="1122"/>
      <c r="J640" s="1122"/>
      <c r="K640" s="1122"/>
      <c r="L640" s="1122"/>
      <c r="M640" s="1122"/>
      <c r="N640" s="1122"/>
      <c r="O640" s="1122"/>
      <c r="P640" s="1122"/>
      <c r="Q640" s="1122"/>
      <c r="R640" s="1122"/>
      <c r="S640" s="1122"/>
      <c r="T640" s="1122"/>
      <c r="U640" s="1122"/>
      <c r="V640" s="1122"/>
      <c r="W640" s="1122"/>
      <c r="X640" s="1122"/>
      <c r="Y640" s="1122"/>
      <c r="Z640" s="1122"/>
    </row>
    <row r="641" spans="1:26">
      <c r="A641" s="1122"/>
      <c r="B641" s="2090"/>
      <c r="C641" s="2090"/>
      <c r="D641" s="1122"/>
      <c r="E641" s="1122"/>
      <c r="F641" s="1122"/>
      <c r="G641" s="1122"/>
      <c r="H641" s="1122"/>
      <c r="I641" s="1122"/>
      <c r="J641" s="1122"/>
      <c r="K641" s="1122"/>
      <c r="L641" s="1122"/>
      <c r="M641" s="1122"/>
      <c r="N641" s="1122"/>
      <c r="O641" s="1122"/>
      <c r="P641" s="1122"/>
      <c r="Q641" s="1122"/>
      <c r="R641" s="1122"/>
      <c r="S641" s="1122"/>
      <c r="T641" s="1122"/>
      <c r="U641" s="1122"/>
      <c r="V641" s="1122"/>
      <c r="W641" s="1122"/>
      <c r="X641" s="1122"/>
      <c r="Y641" s="1122"/>
      <c r="Z641" s="1122"/>
    </row>
    <row r="642" spans="1:26">
      <c r="A642" s="1122"/>
      <c r="B642" s="2090"/>
      <c r="C642" s="2090"/>
      <c r="D642" s="1122"/>
      <c r="E642" s="1122"/>
      <c r="F642" s="1122"/>
      <c r="G642" s="1122"/>
      <c r="H642" s="1122"/>
      <c r="I642" s="1122"/>
      <c r="J642" s="1122"/>
      <c r="K642" s="1122"/>
      <c r="L642" s="1122"/>
      <c r="M642" s="1122"/>
      <c r="N642" s="1122"/>
      <c r="O642" s="1122"/>
      <c r="P642" s="1122"/>
      <c r="Q642" s="1122"/>
      <c r="R642" s="1122"/>
      <c r="S642" s="1122"/>
      <c r="T642" s="1122"/>
      <c r="U642" s="1122"/>
      <c r="V642" s="1122"/>
      <c r="W642" s="1122"/>
      <c r="X642" s="1122"/>
      <c r="Y642" s="1122"/>
      <c r="Z642" s="1122"/>
    </row>
    <row r="643" spans="1:26">
      <c r="A643" s="1122"/>
      <c r="B643" s="2090"/>
      <c r="C643" s="2090"/>
      <c r="D643" s="1122"/>
      <c r="E643" s="1122"/>
      <c r="F643" s="1122"/>
      <c r="G643" s="1122"/>
      <c r="H643" s="1122"/>
      <c r="I643" s="1122"/>
      <c r="J643" s="1122"/>
      <c r="K643" s="1122"/>
      <c r="L643" s="1122"/>
      <c r="M643" s="1122"/>
      <c r="N643" s="1122"/>
      <c r="O643" s="1122"/>
      <c r="P643" s="1122"/>
      <c r="Q643" s="1122"/>
      <c r="R643" s="1122"/>
      <c r="S643" s="1122"/>
      <c r="T643" s="1122"/>
      <c r="U643" s="1122"/>
      <c r="V643" s="1122"/>
      <c r="W643" s="1122"/>
      <c r="X643" s="1122"/>
      <c r="Y643" s="1122"/>
      <c r="Z643" s="1122"/>
    </row>
    <row r="644" spans="1:26">
      <c r="A644" s="1122"/>
      <c r="B644" s="2090"/>
      <c r="C644" s="2090"/>
      <c r="D644" s="1122"/>
      <c r="E644" s="1122"/>
      <c r="F644" s="1122"/>
      <c r="G644" s="1122"/>
      <c r="H644" s="1122"/>
      <c r="I644" s="1122"/>
      <c r="J644" s="1122"/>
      <c r="K644" s="1122"/>
      <c r="L644" s="1122"/>
      <c r="M644" s="1122"/>
      <c r="N644" s="1122"/>
      <c r="O644" s="1122"/>
      <c r="P644" s="1122"/>
      <c r="Q644" s="1122"/>
      <c r="R644" s="1122"/>
      <c r="S644" s="1122"/>
      <c r="T644" s="1122"/>
      <c r="U644" s="1122"/>
      <c r="V644" s="1122"/>
      <c r="W644" s="1122"/>
      <c r="X644" s="1122"/>
      <c r="Y644" s="1122"/>
      <c r="Z644" s="1122"/>
    </row>
    <row r="645" spans="1:26">
      <c r="A645" s="1122"/>
      <c r="B645" s="2090"/>
      <c r="C645" s="2090"/>
      <c r="D645" s="1122"/>
      <c r="E645" s="1122"/>
      <c r="F645" s="1122"/>
      <c r="G645" s="1122"/>
      <c r="H645" s="1122"/>
      <c r="I645" s="1122"/>
      <c r="J645" s="1122"/>
      <c r="K645" s="1122"/>
      <c r="L645" s="1122"/>
      <c r="M645" s="1122"/>
      <c r="N645" s="1122"/>
      <c r="O645" s="1122"/>
      <c r="P645" s="1122"/>
      <c r="Q645" s="1122"/>
      <c r="R645" s="1122"/>
      <c r="S645" s="1122"/>
      <c r="T645" s="1122"/>
      <c r="U645" s="1122"/>
      <c r="V645" s="1122"/>
      <c r="W645" s="1122"/>
      <c r="X645" s="1122"/>
      <c r="Y645" s="1122"/>
      <c r="Z645" s="1122"/>
    </row>
    <row r="646" spans="1:26">
      <c r="A646" s="1122"/>
      <c r="B646" s="2090"/>
      <c r="C646" s="2090"/>
      <c r="D646" s="1122"/>
      <c r="E646" s="1122"/>
      <c r="F646" s="1122"/>
      <c r="G646" s="1122"/>
      <c r="H646" s="1122"/>
      <c r="I646" s="1122"/>
      <c r="J646" s="1122"/>
      <c r="K646" s="1122"/>
      <c r="L646" s="1122"/>
      <c r="M646" s="1122"/>
      <c r="N646" s="1122"/>
      <c r="O646" s="1122"/>
      <c r="P646" s="1122"/>
      <c r="Q646" s="1122"/>
      <c r="R646" s="1122"/>
      <c r="S646" s="1122"/>
      <c r="T646" s="1122"/>
      <c r="U646" s="1122"/>
      <c r="V646" s="1122"/>
      <c r="W646" s="1122"/>
      <c r="X646" s="1122"/>
      <c r="Y646" s="1122"/>
      <c r="Z646" s="1122"/>
    </row>
    <row r="647" spans="1:26">
      <c r="A647" s="1122"/>
      <c r="B647" s="2090"/>
      <c r="C647" s="2090"/>
      <c r="D647" s="1122"/>
      <c r="E647" s="1122"/>
      <c r="F647" s="1122"/>
      <c r="G647" s="1122"/>
      <c r="H647" s="1122"/>
      <c r="I647" s="1122"/>
      <c r="J647" s="1122"/>
      <c r="K647" s="1122"/>
      <c r="L647" s="1122"/>
      <c r="M647" s="1122"/>
      <c r="N647" s="1122"/>
      <c r="O647" s="1122"/>
      <c r="P647" s="1122"/>
      <c r="Q647" s="1122"/>
      <c r="R647" s="1122"/>
      <c r="S647" s="1122"/>
      <c r="T647" s="1122"/>
      <c r="U647" s="1122"/>
      <c r="V647" s="1122"/>
      <c r="W647" s="1122"/>
      <c r="X647" s="1122"/>
      <c r="Y647" s="1122"/>
      <c r="Z647" s="1122"/>
    </row>
    <row r="648" spans="1:26">
      <c r="A648" s="1122"/>
      <c r="B648" s="2090"/>
      <c r="C648" s="2090"/>
      <c r="D648" s="1122"/>
      <c r="E648" s="1122"/>
      <c r="F648" s="1122"/>
      <c r="G648" s="1122"/>
      <c r="H648" s="1122"/>
      <c r="I648" s="1122"/>
      <c r="J648" s="1122"/>
      <c r="K648" s="1122"/>
      <c r="L648" s="1122"/>
      <c r="M648" s="1122"/>
      <c r="N648" s="1122"/>
      <c r="O648" s="1122"/>
      <c r="P648" s="1122"/>
      <c r="Q648" s="1122"/>
      <c r="R648" s="1122"/>
      <c r="S648" s="1122"/>
      <c r="T648" s="1122"/>
      <c r="U648" s="1122"/>
      <c r="V648" s="1122"/>
      <c r="W648" s="1122"/>
      <c r="X648" s="1122"/>
      <c r="Y648" s="1122"/>
      <c r="Z648" s="1122"/>
    </row>
    <row r="649" spans="1:26">
      <c r="A649" s="1122"/>
      <c r="B649" s="2090"/>
      <c r="C649" s="2090"/>
      <c r="D649" s="1122"/>
      <c r="E649" s="1122"/>
      <c r="F649" s="1122"/>
      <c r="G649" s="1122"/>
      <c r="H649" s="1122"/>
      <c r="I649" s="1122"/>
      <c r="J649" s="1122"/>
      <c r="K649" s="1122"/>
      <c r="L649" s="1122"/>
      <c r="M649" s="1122"/>
      <c r="N649" s="1122"/>
      <c r="O649" s="1122"/>
      <c r="P649" s="1122"/>
      <c r="Q649" s="1122"/>
      <c r="R649" s="1122"/>
      <c r="S649" s="1122"/>
      <c r="T649" s="1122"/>
      <c r="U649" s="1122"/>
      <c r="V649" s="1122"/>
      <c r="W649" s="1122"/>
      <c r="X649" s="1122"/>
      <c r="Y649" s="1122"/>
      <c r="Z649" s="1122"/>
    </row>
    <row r="650" spans="1:26">
      <c r="A650" s="1122"/>
      <c r="B650" s="2090"/>
      <c r="C650" s="2090"/>
      <c r="D650" s="1122"/>
      <c r="E650" s="1122"/>
      <c r="F650" s="1122"/>
      <c r="G650" s="1122"/>
      <c r="H650" s="1122"/>
      <c r="I650" s="1122"/>
      <c r="J650" s="1122"/>
      <c r="K650" s="1122"/>
      <c r="L650" s="1122"/>
      <c r="M650" s="1122"/>
      <c r="N650" s="1122"/>
      <c r="O650" s="1122"/>
      <c r="P650" s="1122"/>
      <c r="Q650" s="1122"/>
      <c r="R650" s="1122"/>
      <c r="S650" s="1122"/>
      <c r="T650" s="1122"/>
      <c r="U650" s="1122"/>
      <c r="V650" s="1122"/>
      <c r="W650" s="1122"/>
      <c r="X650" s="1122"/>
      <c r="Y650" s="1122"/>
      <c r="Z650" s="1122"/>
    </row>
    <row r="651" spans="1:26">
      <c r="A651" s="1122"/>
      <c r="B651" s="2090"/>
      <c r="C651" s="2090"/>
      <c r="D651" s="1122"/>
      <c r="E651" s="1122"/>
      <c r="F651" s="1122"/>
      <c r="G651" s="1122"/>
      <c r="H651" s="1122"/>
      <c r="I651" s="1122"/>
      <c r="J651" s="1122"/>
      <c r="K651" s="1122"/>
      <c r="L651" s="1122"/>
      <c r="M651" s="1122"/>
      <c r="N651" s="1122"/>
      <c r="O651" s="1122"/>
      <c r="P651" s="1122"/>
      <c r="Q651" s="1122"/>
      <c r="R651" s="1122"/>
      <c r="S651" s="1122"/>
      <c r="T651" s="1122"/>
      <c r="U651" s="1122"/>
      <c r="V651" s="1122"/>
      <c r="W651" s="1122"/>
      <c r="X651" s="1122"/>
      <c r="Y651" s="1122"/>
      <c r="Z651" s="1122"/>
    </row>
    <row r="652" spans="1:26">
      <c r="A652" s="1122"/>
      <c r="B652" s="2090"/>
      <c r="C652" s="2090"/>
      <c r="D652" s="1122"/>
      <c r="E652" s="1122"/>
      <c r="F652" s="1122"/>
      <c r="G652" s="1122"/>
      <c r="H652" s="1122"/>
      <c r="I652" s="1122"/>
      <c r="J652" s="1122"/>
      <c r="K652" s="1122"/>
      <c r="L652" s="1122"/>
      <c r="M652" s="1122"/>
      <c r="N652" s="1122"/>
      <c r="O652" s="1122"/>
      <c r="P652" s="1122"/>
      <c r="Q652" s="1122"/>
      <c r="R652" s="1122"/>
      <c r="S652" s="1122"/>
      <c r="T652" s="1122"/>
      <c r="U652" s="1122"/>
      <c r="V652" s="1122"/>
      <c r="W652" s="1122"/>
      <c r="X652" s="1122"/>
      <c r="Y652" s="1122"/>
      <c r="Z652" s="1122"/>
    </row>
    <row r="653" spans="1:26">
      <c r="A653" s="1122"/>
      <c r="B653" s="2090"/>
      <c r="C653" s="2090"/>
      <c r="D653" s="1122"/>
      <c r="E653" s="1122"/>
      <c r="F653" s="1122"/>
      <c r="G653" s="1122"/>
      <c r="H653" s="1122"/>
      <c r="I653" s="1122"/>
      <c r="J653" s="1122"/>
      <c r="K653" s="1122"/>
      <c r="L653" s="1122"/>
      <c r="M653" s="1122"/>
      <c r="N653" s="1122"/>
      <c r="O653" s="1122"/>
      <c r="P653" s="1122"/>
      <c r="Q653" s="1122"/>
      <c r="R653" s="1122"/>
      <c r="S653" s="1122"/>
      <c r="T653" s="1122"/>
      <c r="U653" s="1122"/>
      <c r="V653" s="1122"/>
      <c r="W653" s="1122"/>
      <c r="X653" s="1122"/>
      <c r="Y653" s="1122"/>
      <c r="Z653" s="1122"/>
    </row>
    <row r="654" spans="1:26">
      <c r="A654" s="1122"/>
      <c r="B654" s="2090"/>
      <c r="C654" s="2090"/>
      <c r="D654" s="1122"/>
      <c r="E654" s="1122"/>
      <c r="F654" s="1122"/>
      <c r="G654" s="1122"/>
      <c r="H654" s="1122"/>
      <c r="I654" s="1122"/>
      <c r="J654" s="1122"/>
      <c r="K654" s="1122"/>
      <c r="L654" s="1122"/>
      <c r="M654" s="1122"/>
      <c r="N654" s="1122"/>
      <c r="O654" s="1122"/>
      <c r="P654" s="1122"/>
      <c r="Q654" s="1122"/>
      <c r="R654" s="1122"/>
      <c r="S654" s="1122"/>
      <c r="T654" s="1122"/>
      <c r="U654" s="1122"/>
      <c r="V654" s="1122"/>
      <c r="W654" s="1122"/>
      <c r="X654" s="1122"/>
      <c r="Y654" s="1122"/>
      <c r="Z654" s="1122"/>
    </row>
    <row r="655" spans="1:26">
      <c r="A655" s="1122"/>
      <c r="B655" s="2090"/>
      <c r="C655" s="2090"/>
      <c r="D655" s="1122"/>
      <c r="E655" s="1122"/>
      <c r="F655" s="1122"/>
      <c r="G655" s="1122"/>
      <c r="H655" s="1122"/>
      <c r="I655" s="1122"/>
      <c r="J655" s="1122"/>
      <c r="K655" s="1122"/>
      <c r="L655" s="1122"/>
      <c r="M655" s="1122"/>
      <c r="N655" s="1122"/>
      <c r="O655" s="1122"/>
      <c r="P655" s="1122"/>
      <c r="Q655" s="1122"/>
      <c r="R655" s="1122"/>
      <c r="S655" s="1122"/>
      <c r="T655" s="1122"/>
      <c r="U655" s="1122"/>
      <c r="V655" s="1122"/>
      <c r="W655" s="1122"/>
      <c r="X655" s="1122"/>
      <c r="Y655" s="1122"/>
      <c r="Z655" s="1122"/>
    </row>
    <row r="656" spans="1:26">
      <c r="A656" s="1122"/>
      <c r="B656" s="2090"/>
      <c r="C656" s="2090"/>
      <c r="D656" s="1122"/>
      <c r="E656" s="1122"/>
      <c r="F656" s="1122"/>
      <c r="G656" s="1122"/>
      <c r="H656" s="1122"/>
      <c r="I656" s="1122"/>
      <c r="J656" s="1122"/>
      <c r="K656" s="1122"/>
      <c r="L656" s="1122"/>
      <c r="M656" s="1122"/>
      <c r="N656" s="1122"/>
      <c r="O656" s="1122"/>
      <c r="P656" s="1122"/>
      <c r="Q656" s="1122"/>
      <c r="R656" s="1122"/>
      <c r="S656" s="1122"/>
      <c r="T656" s="1122"/>
      <c r="U656" s="1122"/>
      <c r="V656" s="1122"/>
      <c r="W656" s="1122"/>
      <c r="X656" s="1122"/>
      <c r="Y656" s="1122"/>
      <c r="Z656" s="1122"/>
    </row>
    <row r="657" spans="1:26">
      <c r="A657" s="1122"/>
      <c r="B657" s="2090"/>
      <c r="C657" s="2090"/>
      <c r="D657" s="1122"/>
      <c r="E657" s="1122"/>
      <c r="F657" s="1122"/>
      <c r="G657" s="1122"/>
      <c r="H657" s="1122"/>
      <c r="I657" s="1122"/>
      <c r="J657" s="1122"/>
      <c r="K657" s="1122"/>
      <c r="L657" s="1122"/>
      <c r="M657" s="1122"/>
      <c r="N657" s="1122"/>
      <c r="O657" s="1122"/>
      <c r="P657" s="1122"/>
      <c r="Q657" s="1122"/>
      <c r="R657" s="1122"/>
      <c r="S657" s="1122"/>
      <c r="T657" s="1122"/>
      <c r="U657" s="1122"/>
      <c r="V657" s="1122"/>
      <c r="W657" s="1122"/>
      <c r="X657" s="1122"/>
      <c r="Y657" s="1122"/>
      <c r="Z657" s="1122"/>
    </row>
    <row r="658" spans="1:26">
      <c r="A658" s="1122"/>
      <c r="B658" s="2090"/>
      <c r="C658" s="2090"/>
      <c r="D658" s="1122"/>
      <c r="E658" s="1122"/>
      <c r="F658" s="1122"/>
      <c r="G658" s="1122"/>
      <c r="H658" s="1122"/>
      <c r="I658" s="1122"/>
      <c r="J658" s="1122"/>
      <c r="K658" s="1122"/>
      <c r="L658" s="1122"/>
      <c r="M658" s="1122"/>
      <c r="N658" s="1122"/>
      <c r="O658" s="1122"/>
      <c r="P658" s="1122"/>
      <c r="Q658" s="1122"/>
      <c r="R658" s="1122"/>
      <c r="S658" s="1122"/>
      <c r="T658" s="1122"/>
      <c r="U658" s="1122"/>
      <c r="V658" s="1122"/>
      <c r="W658" s="1122"/>
      <c r="X658" s="1122"/>
      <c r="Y658" s="1122"/>
      <c r="Z658" s="1122"/>
    </row>
    <row r="659" spans="1:26">
      <c r="A659" s="1122"/>
      <c r="B659" s="2090"/>
      <c r="C659" s="2090"/>
      <c r="D659" s="1122"/>
      <c r="E659" s="1122"/>
      <c r="F659" s="1122"/>
      <c r="G659" s="1122"/>
      <c r="H659" s="1122"/>
      <c r="I659" s="1122"/>
      <c r="J659" s="1122"/>
      <c r="K659" s="1122"/>
      <c r="L659" s="1122"/>
      <c r="M659" s="1122"/>
      <c r="N659" s="1122"/>
      <c r="O659" s="1122"/>
      <c r="P659" s="1122"/>
      <c r="Q659" s="1122"/>
      <c r="R659" s="1122"/>
      <c r="S659" s="1122"/>
      <c r="T659" s="1122"/>
      <c r="U659" s="1122"/>
      <c r="V659" s="1122"/>
      <c r="W659" s="1122"/>
      <c r="X659" s="1122"/>
      <c r="Y659" s="1122"/>
      <c r="Z659" s="1122"/>
    </row>
    <row r="660" spans="1:26">
      <c r="A660" s="1122"/>
      <c r="B660" s="2090"/>
      <c r="C660" s="2090"/>
      <c r="D660" s="1122"/>
      <c r="E660" s="1122"/>
      <c r="F660" s="1122"/>
      <c r="G660" s="1122"/>
      <c r="H660" s="1122"/>
      <c r="I660" s="1122"/>
      <c r="J660" s="1122"/>
      <c r="K660" s="1122"/>
      <c r="L660" s="1122"/>
      <c r="M660" s="1122"/>
      <c r="N660" s="1122"/>
      <c r="O660" s="1122"/>
      <c r="P660" s="1122"/>
      <c r="Q660" s="1122"/>
      <c r="R660" s="1122"/>
      <c r="S660" s="1122"/>
      <c r="T660" s="1122"/>
      <c r="U660" s="1122"/>
      <c r="V660" s="1122"/>
      <c r="W660" s="1122"/>
      <c r="X660" s="1122"/>
      <c r="Y660" s="1122"/>
      <c r="Z660" s="1122"/>
    </row>
    <row r="661" spans="1:26">
      <c r="A661" s="1122"/>
      <c r="B661" s="2090"/>
      <c r="C661" s="2090"/>
      <c r="D661" s="1122"/>
      <c r="E661" s="1122"/>
      <c r="F661" s="1122"/>
      <c r="G661" s="1122"/>
      <c r="H661" s="1122"/>
      <c r="I661" s="1122"/>
      <c r="J661" s="1122"/>
      <c r="K661" s="1122"/>
      <c r="L661" s="1122"/>
      <c r="M661" s="1122"/>
      <c r="N661" s="1122"/>
      <c r="O661" s="1122"/>
      <c r="P661" s="1122"/>
      <c r="Q661" s="1122"/>
      <c r="R661" s="1122"/>
      <c r="S661" s="1122"/>
      <c r="T661" s="1122"/>
      <c r="U661" s="1122"/>
      <c r="V661" s="1122"/>
      <c r="W661" s="1122"/>
      <c r="X661" s="1122"/>
      <c r="Y661" s="1122"/>
      <c r="Z661" s="1122"/>
    </row>
    <row r="662" spans="1:26">
      <c r="A662" s="1122"/>
      <c r="B662" s="2090"/>
      <c r="C662" s="2090"/>
      <c r="D662" s="1122"/>
      <c r="E662" s="1122"/>
      <c r="F662" s="1122"/>
      <c r="G662" s="1122"/>
      <c r="H662" s="1122"/>
      <c r="I662" s="1122"/>
      <c r="J662" s="1122"/>
      <c r="K662" s="1122"/>
      <c r="L662" s="1122"/>
      <c r="M662" s="1122"/>
      <c r="N662" s="1122"/>
      <c r="O662" s="1122"/>
      <c r="P662" s="1122"/>
      <c r="Q662" s="1122"/>
      <c r="R662" s="1122"/>
      <c r="S662" s="1122"/>
      <c r="T662" s="1122"/>
      <c r="U662" s="1122"/>
      <c r="V662" s="1122"/>
      <c r="W662" s="1122"/>
      <c r="X662" s="1122"/>
      <c r="Y662" s="1122"/>
      <c r="Z662" s="1122"/>
    </row>
    <row r="663" spans="1:26">
      <c r="A663" s="1122"/>
      <c r="B663" s="2090"/>
      <c r="C663" s="2090"/>
      <c r="D663" s="1122"/>
      <c r="E663" s="1122"/>
      <c r="F663" s="1122"/>
      <c r="G663" s="1122"/>
      <c r="H663" s="1122"/>
      <c r="I663" s="1122"/>
      <c r="J663" s="1122"/>
      <c r="K663" s="1122"/>
      <c r="L663" s="1122"/>
      <c r="M663" s="1122"/>
      <c r="N663" s="1122"/>
      <c r="O663" s="1122"/>
      <c r="P663" s="1122"/>
      <c r="Q663" s="1122"/>
      <c r="R663" s="1122"/>
      <c r="S663" s="1122"/>
      <c r="T663" s="1122"/>
      <c r="U663" s="1122"/>
      <c r="V663" s="1122"/>
      <c r="W663" s="1122"/>
      <c r="X663" s="1122"/>
      <c r="Y663" s="1122"/>
      <c r="Z663" s="1122"/>
    </row>
    <row r="664" spans="1:26">
      <c r="A664" s="1122"/>
      <c r="B664" s="2090"/>
      <c r="C664" s="2090"/>
      <c r="D664" s="1122"/>
      <c r="E664" s="1122"/>
      <c r="F664" s="1122"/>
      <c r="G664" s="1122"/>
      <c r="H664" s="1122"/>
      <c r="I664" s="1122"/>
      <c r="J664" s="1122"/>
      <c r="K664" s="1122"/>
      <c r="L664" s="1122"/>
      <c r="M664" s="1122"/>
      <c r="N664" s="1122"/>
      <c r="O664" s="1122"/>
      <c r="P664" s="1122"/>
      <c r="Q664" s="1122"/>
      <c r="R664" s="1122"/>
      <c r="S664" s="1122"/>
      <c r="T664" s="1122"/>
      <c r="U664" s="1122"/>
      <c r="V664" s="1122"/>
      <c r="W664" s="1122"/>
      <c r="X664" s="1122"/>
      <c r="Y664" s="1122"/>
      <c r="Z664" s="1122"/>
    </row>
    <row r="665" spans="1:26">
      <c r="A665" s="1122"/>
      <c r="B665" s="2090"/>
      <c r="C665" s="2090"/>
      <c r="D665" s="1122"/>
      <c r="E665" s="1122"/>
      <c r="F665" s="1122"/>
      <c r="G665" s="1122"/>
      <c r="H665" s="1122"/>
      <c r="I665" s="1122"/>
      <c r="J665" s="1122"/>
      <c r="K665" s="1122"/>
      <c r="L665" s="1122"/>
      <c r="M665" s="1122"/>
      <c r="N665" s="1122"/>
      <c r="O665" s="1122"/>
      <c r="P665" s="1122"/>
      <c r="Q665" s="1122"/>
      <c r="R665" s="1122"/>
      <c r="S665" s="1122"/>
      <c r="T665" s="1122"/>
      <c r="U665" s="1122"/>
      <c r="V665" s="1122"/>
      <c r="W665" s="1122"/>
      <c r="X665" s="1122"/>
      <c r="Y665" s="1122"/>
      <c r="Z665" s="1122"/>
    </row>
    <row r="666" spans="1:26">
      <c r="A666" s="1122"/>
      <c r="B666" s="2090"/>
      <c r="C666" s="2090"/>
      <c r="D666" s="1122"/>
      <c r="E666" s="1122"/>
      <c r="F666" s="1122"/>
      <c r="G666" s="1122"/>
      <c r="H666" s="1122"/>
      <c r="I666" s="1122"/>
      <c r="J666" s="1122"/>
      <c r="K666" s="1122"/>
      <c r="L666" s="1122"/>
      <c r="M666" s="1122"/>
      <c r="N666" s="1122"/>
      <c r="O666" s="1122"/>
      <c r="P666" s="1122"/>
      <c r="Q666" s="1122"/>
      <c r="R666" s="1122"/>
      <c r="S666" s="1122"/>
      <c r="T666" s="1122"/>
      <c r="U666" s="1122"/>
      <c r="V666" s="1122"/>
      <c r="W666" s="1122"/>
      <c r="X666" s="1122"/>
      <c r="Y666" s="1122"/>
      <c r="Z666" s="1122"/>
    </row>
    <row r="667" spans="1:26">
      <c r="A667" s="1122"/>
      <c r="B667" s="2090"/>
      <c r="C667" s="2090"/>
      <c r="D667" s="1122"/>
      <c r="E667" s="1122"/>
      <c r="F667" s="1122"/>
      <c r="G667" s="1122"/>
      <c r="H667" s="1122"/>
      <c r="I667" s="1122"/>
      <c r="J667" s="1122"/>
      <c r="K667" s="1122"/>
      <c r="L667" s="1122"/>
      <c r="M667" s="1122"/>
      <c r="N667" s="1122"/>
      <c r="O667" s="1122"/>
      <c r="P667" s="1122"/>
      <c r="Q667" s="1122"/>
      <c r="R667" s="1122"/>
      <c r="S667" s="1122"/>
      <c r="T667" s="1122"/>
      <c r="U667" s="1122"/>
      <c r="V667" s="1122"/>
      <c r="W667" s="1122"/>
      <c r="X667" s="1122"/>
      <c r="Y667" s="1122"/>
      <c r="Z667" s="1122"/>
    </row>
    <row r="668" spans="1:26">
      <c r="A668" s="1122"/>
      <c r="B668" s="2090"/>
      <c r="C668" s="2090"/>
      <c r="D668" s="1122"/>
      <c r="E668" s="1122"/>
      <c r="F668" s="1122"/>
      <c r="G668" s="1122"/>
      <c r="H668" s="1122"/>
      <c r="I668" s="1122"/>
      <c r="J668" s="1122"/>
      <c r="K668" s="1122"/>
      <c r="L668" s="1122"/>
      <c r="M668" s="1122"/>
      <c r="N668" s="1122"/>
      <c r="O668" s="1122"/>
      <c r="P668" s="1122"/>
      <c r="Q668" s="1122"/>
      <c r="R668" s="1122"/>
      <c r="S668" s="1122"/>
      <c r="T668" s="1122"/>
      <c r="U668" s="1122"/>
      <c r="V668" s="1122"/>
      <c r="W668" s="1122"/>
      <c r="X668" s="1122"/>
      <c r="Y668" s="1122"/>
      <c r="Z668" s="1122"/>
    </row>
    <row r="669" spans="1:26">
      <c r="A669" s="1122"/>
      <c r="B669" s="2090"/>
      <c r="C669" s="2090"/>
      <c r="D669" s="1122"/>
      <c r="E669" s="1122"/>
      <c r="F669" s="1122"/>
      <c r="G669" s="1122"/>
      <c r="H669" s="1122"/>
      <c r="I669" s="1122"/>
      <c r="J669" s="1122"/>
      <c r="K669" s="1122"/>
      <c r="L669" s="1122"/>
      <c r="M669" s="1122"/>
      <c r="N669" s="1122"/>
      <c r="O669" s="1122"/>
      <c r="P669" s="1122"/>
      <c r="Q669" s="1122"/>
      <c r="R669" s="1122"/>
      <c r="S669" s="1122"/>
      <c r="T669" s="1122"/>
      <c r="U669" s="1122"/>
      <c r="V669" s="1122"/>
      <c r="W669" s="1122"/>
      <c r="X669" s="1122"/>
      <c r="Y669" s="1122"/>
      <c r="Z669" s="1122"/>
    </row>
    <row r="670" spans="1:26">
      <c r="A670" s="1122"/>
      <c r="B670" s="2090"/>
      <c r="C670" s="2090"/>
      <c r="D670" s="1122"/>
      <c r="E670" s="1122"/>
      <c r="F670" s="1122"/>
      <c r="G670" s="1122"/>
      <c r="H670" s="1122"/>
      <c r="I670" s="1122"/>
      <c r="J670" s="1122"/>
      <c r="K670" s="1122"/>
      <c r="L670" s="1122"/>
      <c r="M670" s="1122"/>
      <c r="N670" s="1122"/>
      <c r="O670" s="1122"/>
      <c r="P670" s="1122"/>
      <c r="Q670" s="1122"/>
      <c r="R670" s="1122"/>
      <c r="S670" s="1122"/>
      <c r="T670" s="1122"/>
      <c r="U670" s="1122"/>
      <c r="V670" s="1122"/>
      <c r="W670" s="1122"/>
      <c r="X670" s="1122"/>
      <c r="Y670" s="1122"/>
      <c r="Z670" s="1122"/>
    </row>
    <row r="671" spans="1:26">
      <c r="A671" s="1122"/>
      <c r="B671" s="2090"/>
      <c r="C671" s="2090"/>
      <c r="D671" s="1122"/>
      <c r="E671" s="1122"/>
      <c r="F671" s="1122"/>
      <c r="G671" s="1122"/>
      <c r="H671" s="1122"/>
      <c r="I671" s="1122"/>
      <c r="J671" s="1122"/>
      <c r="K671" s="1122"/>
      <c r="L671" s="1122"/>
      <c r="M671" s="1122"/>
      <c r="N671" s="1122"/>
      <c r="O671" s="1122"/>
      <c r="P671" s="1122"/>
      <c r="Q671" s="1122"/>
      <c r="R671" s="1122"/>
      <c r="S671" s="1122"/>
      <c r="T671" s="1122"/>
      <c r="U671" s="1122"/>
      <c r="V671" s="1122"/>
      <c r="W671" s="1122"/>
      <c r="X671" s="1122"/>
      <c r="Y671" s="1122"/>
      <c r="Z671" s="1122"/>
    </row>
    <row r="672" spans="1:26">
      <c r="A672" s="1122"/>
      <c r="B672" s="2090"/>
      <c r="C672" s="2090"/>
      <c r="D672" s="1122"/>
      <c r="E672" s="1122"/>
      <c r="F672" s="1122"/>
      <c r="G672" s="1122"/>
      <c r="H672" s="1122"/>
      <c r="I672" s="1122"/>
      <c r="J672" s="1122"/>
      <c r="K672" s="1122"/>
      <c r="L672" s="1122"/>
      <c r="M672" s="1122"/>
      <c r="N672" s="1122"/>
      <c r="O672" s="1122"/>
      <c r="P672" s="1122"/>
      <c r="Q672" s="1122"/>
      <c r="R672" s="1122"/>
      <c r="S672" s="1122"/>
      <c r="T672" s="1122"/>
      <c r="U672" s="1122"/>
      <c r="V672" s="1122"/>
      <c r="W672" s="1122"/>
      <c r="X672" s="1122"/>
      <c r="Y672" s="1122"/>
      <c r="Z672" s="1122"/>
    </row>
    <row r="673" spans="1:26">
      <c r="A673" s="1122"/>
      <c r="B673" s="2090"/>
      <c r="C673" s="2090"/>
      <c r="D673" s="1122"/>
      <c r="E673" s="1122"/>
      <c r="F673" s="1122"/>
      <c r="G673" s="1122"/>
      <c r="H673" s="1122"/>
      <c r="I673" s="1122"/>
      <c r="J673" s="1122"/>
      <c r="K673" s="1122"/>
      <c r="L673" s="1122"/>
      <c r="M673" s="1122"/>
      <c r="N673" s="1122"/>
      <c r="O673" s="1122"/>
      <c r="P673" s="1122"/>
      <c r="Q673" s="1122"/>
      <c r="R673" s="1122"/>
      <c r="S673" s="1122"/>
      <c r="T673" s="1122"/>
      <c r="U673" s="1122"/>
      <c r="V673" s="1122"/>
      <c r="W673" s="1122"/>
      <c r="X673" s="1122"/>
      <c r="Y673" s="1122"/>
      <c r="Z673" s="1122"/>
    </row>
    <row r="674" spans="1:26">
      <c r="A674" s="1122"/>
      <c r="B674" s="2090"/>
      <c r="C674" s="2090"/>
      <c r="D674" s="1122"/>
      <c r="E674" s="1122"/>
      <c r="F674" s="1122"/>
      <c r="G674" s="1122"/>
      <c r="H674" s="1122"/>
      <c r="I674" s="1122"/>
      <c r="J674" s="1122"/>
      <c r="K674" s="1122"/>
      <c r="L674" s="1122"/>
      <c r="M674" s="1122"/>
      <c r="N674" s="1122"/>
      <c r="O674" s="1122"/>
      <c r="P674" s="1122"/>
      <c r="Q674" s="1122"/>
      <c r="R674" s="1122"/>
      <c r="S674" s="1122"/>
      <c r="T674" s="1122"/>
      <c r="U674" s="1122"/>
      <c r="V674" s="1122"/>
      <c r="W674" s="1122"/>
      <c r="X674" s="1122"/>
      <c r="Y674" s="1122"/>
      <c r="Z674" s="1122"/>
    </row>
    <row r="675" spans="1:26">
      <c r="A675" s="1122"/>
      <c r="B675" s="2090"/>
      <c r="C675" s="2090"/>
      <c r="D675" s="1122"/>
      <c r="E675" s="1122"/>
      <c r="F675" s="1122"/>
      <c r="G675" s="1122"/>
      <c r="H675" s="1122"/>
      <c r="I675" s="1122"/>
      <c r="J675" s="1122"/>
      <c r="K675" s="1122"/>
      <c r="L675" s="1122"/>
      <c r="M675" s="1122"/>
      <c r="N675" s="1122"/>
      <c r="O675" s="1122"/>
      <c r="P675" s="1122"/>
      <c r="Q675" s="1122"/>
      <c r="R675" s="1122"/>
      <c r="S675" s="1122"/>
      <c r="T675" s="1122"/>
      <c r="U675" s="1122"/>
      <c r="V675" s="1122"/>
      <c r="W675" s="1122"/>
      <c r="X675" s="1122"/>
      <c r="Y675" s="1122"/>
      <c r="Z675" s="1122"/>
    </row>
    <row r="676" spans="1:26">
      <c r="A676" s="1122"/>
      <c r="B676" s="2090"/>
      <c r="C676" s="2090"/>
      <c r="D676" s="1122"/>
      <c r="E676" s="1122"/>
      <c r="F676" s="1122"/>
      <c r="G676" s="1122"/>
      <c r="H676" s="1122"/>
      <c r="I676" s="1122"/>
      <c r="J676" s="1122"/>
      <c r="K676" s="1122"/>
      <c r="L676" s="1122"/>
      <c r="M676" s="1122"/>
      <c r="N676" s="1122"/>
      <c r="O676" s="1122"/>
      <c r="P676" s="1122"/>
      <c r="Q676" s="1122"/>
      <c r="R676" s="1122"/>
      <c r="S676" s="1122"/>
      <c r="T676" s="1122"/>
      <c r="U676" s="1122"/>
      <c r="V676" s="1122"/>
      <c r="W676" s="1122"/>
      <c r="X676" s="1122"/>
      <c r="Y676" s="1122"/>
      <c r="Z676" s="1122"/>
    </row>
    <row r="677" spans="1:26">
      <c r="A677" s="1122"/>
      <c r="B677" s="2090"/>
      <c r="C677" s="2090"/>
      <c r="D677" s="1122"/>
      <c r="E677" s="1122"/>
      <c r="F677" s="1122"/>
      <c r="G677" s="1122"/>
      <c r="H677" s="1122"/>
      <c r="I677" s="1122"/>
      <c r="J677" s="1122"/>
      <c r="K677" s="1122"/>
      <c r="L677" s="1122"/>
      <c r="M677" s="1122"/>
      <c r="N677" s="1122"/>
      <c r="O677" s="1122"/>
      <c r="P677" s="1122"/>
      <c r="Q677" s="1122"/>
      <c r="R677" s="1122"/>
      <c r="S677" s="1122"/>
      <c r="T677" s="1122"/>
      <c r="U677" s="1122"/>
      <c r="V677" s="1122"/>
      <c r="W677" s="1122"/>
      <c r="X677" s="1122"/>
      <c r="Y677" s="1122"/>
      <c r="Z677" s="1122"/>
    </row>
    <row r="678" spans="1:26">
      <c r="A678" s="1122"/>
      <c r="B678" s="2090"/>
      <c r="C678" s="2090"/>
      <c r="D678" s="1122"/>
      <c r="E678" s="1122"/>
      <c r="F678" s="1122"/>
      <c r="G678" s="1122"/>
      <c r="H678" s="1122"/>
      <c r="I678" s="1122"/>
      <c r="J678" s="1122"/>
      <c r="K678" s="1122"/>
      <c r="L678" s="1122"/>
      <c r="M678" s="1122"/>
      <c r="N678" s="1122"/>
      <c r="O678" s="1122"/>
      <c r="P678" s="1122"/>
      <c r="Q678" s="1122"/>
      <c r="R678" s="1122"/>
      <c r="S678" s="1122"/>
      <c r="T678" s="1122"/>
      <c r="U678" s="1122"/>
      <c r="V678" s="1122"/>
      <c r="W678" s="1122"/>
      <c r="X678" s="1122"/>
      <c r="Y678" s="1122"/>
      <c r="Z678" s="1122"/>
    </row>
    <row r="679" spans="1:26">
      <c r="A679" s="1122"/>
      <c r="B679" s="2090"/>
      <c r="C679" s="2090"/>
      <c r="D679" s="1122"/>
      <c r="E679" s="1122"/>
      <c r="F679" s="1122"/>
      <c r="G679" s="1122"/>
      <c r="H679" s="1122"/>
      <c r="I679" s="1122"/>
      <c r="J679" s="1122"/>
      <c r="K679" s="1122"/>
      <c r="L679" s="1122"/>
      <c r="M679" s="1122"/>
      <c r="N679" s="1122"/>
      <c r="O679" s="1122"/>
      <c r="P679" s="1122"/>
      <c r="Q679" s="1122"/>
      <c r="R679" s="1122"/>
      <c r="S679" s="1122"/>
      <c r="T679" s="1122"/>
      <c r="U679" s="1122"/>
      <c r="V679" s="1122"/>
      <c r="W679" s="1122"/>
      <c r="X679" s="1122"/>
      <c r="Y679" s="1122"/>
      <c r="Z679" s="1122"/>
    </row>
    <row r="680" spans="1:26">
      <c r="A680" s="1122"/>
      <c r="B680" s="2090"/>
      <c r="C680" s="2090"/>
      <c r="D680" s="1122"/>
      <c r="E680" s="1122"/>
      <c r="F680" s="1122"/>
      <c r="G680" s="1122"/>
      <c r="H680" s="1122"/>
      <c r="I680" s="1122"/>
      <c r="J680" s="1122"/>
      <c r="K680" s="1122"/>
      <c r="L680" s="1122"/>
      <c r="M680" s="1122"/>
      <c r="N680" s="1122"/>
      <c r="O680" s="1122"/>
      <c r="P680" s="1122"/>
      <c r="Q680" s="1122"/>
      <c r="R680" s="1122"/>
      <c r="S680" s="1122"/>
      <c r="T680" s="1122"/>
      <c r="U680" s="1122"/>
      <c r="V680" s="1122"/>
      <c r="W680" s="1122"/>
      <c r="X680" s="1122"/>
      <c r="Y680" s="1122"/>
      <c r="Z680" s="1122"/>
    </row>
    <row r="681" spans="1:26">
      <c r="A681" s="1122"/>
      <c r="B681" s="2090"/>
      <c r="C681" s="2090"/>
      <c r="D681" s="1122"/>
      <c r="E681" s="1122"/>
      <c r="F681" s="1122"/>
      <c r="G681" s="1122"/>
      <c r="H681" s="1122"/>
      <c r="I681" s="1122"/>
      <c r="J681" s="1122"/>
      <c r="K681" s="1122"/>
      <c r="L681" s="1122"/>
      <c r="M681" s="1122"/>
      <c r="N681" s="1122"/>
      <c r="O681" s="1122"/>
      <c r="P681" s="1122"/>
      <c r="Q681" s="1122"/>
      <c r="R681" s="1122"/>
      <c r="S681" s="1122"/>
      <c r="T681" s="1122"/>
      <c r="U681" s="1122"/>
      <c r="V681" s="1122"/>
      <c r="W681" s="1122"/>
      <c r="X681" s="1122"/>
      <c r="Y681" s="1122"/>
      <c r="Z681" s="1122"/>
    </row>
    <row r="682" spans="1:26">
      <c r="A682" s="1122"/>
      <c r="B682" s="2090"/>
      <c r="C682" s="2090"/>
      <c r="D682" s="1122"/>
      <c r="E682" s="1122"/>
      <c r="F682" s="1122"/>
      <c r="G682" s="1122"/>
      <c r="H682" s="1122"/>
      <c r="I682" s="1122"/>
      <c r="J682" s="1122"/>
      <c r="K682" s="1122"/>
      <c r="L682" s="1122"/>
      <c r="M682" s="1122"/>
      <c r="N682" s="1122"/>
      <c r="O682" s="1122"/>
      <c r="P682" s="1122"/>
      <c r="Q682" s="1122"/>
      <c r="R682" s="1122"/>
      <c r="S682" s="1122"/>
      <c r="T682" s="1122"/>
      <c r="U682" s="1122"/>
      <c r="V682" s="1122"/>
      <c r="W682" s="1122"/>
      <c r="X682" s="1122"/>
      <c r="Y682" s="1122"/>
      <c r="Z682" s="1122"/>
    </row>
    <row r="683" spans="1:26">
      <c r="A683" s="1122"/>
      <c r="B683" s="2090"/>
      <c r="C683" s="2090"/>
      <c r="D683" s="1122"/>
      <c r="E683" s="1122"/>
      <c r="F683" s="1122"/>
      <c r="G683" s="1122"/>
      <c r="H683" s="1122"/>
      <c r="I683" s="1122"/>
      <c r="J683" s="1122"/>
      <c r="K683" s="1122"/>
      <c r="L683" s="1122"/>
      <c r="M683" s="1122"/>
      <c r="N683" s="1122"/>
      <c r="O683" s="1122"/>
      <c r="P683" s="1122"/>
      <c r="Q683" s="1122"/>
      <c r="R683" s="1122"/>
      <c r="S683" s="1122"/>
      <c r="T683" s="1122"/>
      <c r="U683" s="1122"/>
      <c r="V683" s="1122"/>
      <c r="W683" s="1122"/>
      <c r="X683" s="1122"/>
      <c r="Y683" s="1122"/>
      <c r="Z683" s="1122"/>
    </row>
    <row r="684" spans="1:26">
      <c r="A684" s="1122"/>
      <c r="B684" s="2090"/>
      <c r="C684" s="2090"/>
      <c r="D684" s="1122"/>
      <c r="E684" s="1122"/>
      <c r="F684" s="1122"/>
      <c r="G684" s="1122"/>
      <c r="H684" s="1122"/>
      <c r="I684" s="1122"/>
      <c r="J684" s="1122"/>
      <c r="K684" s="1122"/>
      <c r="L684" s="1122"/>
      <c r="M684" s="1122"/>
      <c r="N684" s="1122"/>
      <c r="O684" s="1122"/>
      <c r="P684" s="1122"/>
      <c r="Q684" s="1122"/>
      <c r="R684" s="1122"/>
      <c r="S684" s="1122"/>
      <c r="T684" s="1122"/>
      <c r="U684" s="1122"/>
      <c r="V684" s="1122"/>
      <c r="W684" s="1122"/>
      <c r="X684" s="1122"/>
      <c r="Y684" s="1122"/>
      <c r="Z684" s="1122"/>
    </row>
    <row r="685" spans="1:26">
      <c r="A685" s="1122"/>
      <c r="B685" s="2090"/>
      <c r="C685" s="2090"/>
      <c r="D685" s="1122"/>
      <c r="E685" s="1122"/>
      <c r="F685" s="1122"/>
      <c r="G685" s="1122"/>
      <c r="H685" s="1122"/>
      <c r="I685" s="1122"/>
      <c r="J685" s="1122"/>
      <c r="K685" s="1122"/>
      <c r="L685" s="1122"/>
      <c r="M685" s="1122"/>
      <c r="N685" s="1122"/>
      <c r="O685" s="1122"/>
      <c r="P685" s="1122"/>
      <c r="Q685" s="1122"/>
      <c r="R685" s="1122"/>
      <c r="S685" s="1122"/>
      <c r="T685" s="1122"/>
      <c r="U685" s="1122"/>
      <c r="V685" s="1122"/>
      <c r="W685" s="1122"/>
      <c r="X685" s="1122"/>
      <c r="Y685" s="1122"/>
      <c r="Z685" s="1122"/>
    </row>
    <row r="686" spans="1:26">
      <c r="A686" s="1122"/>
      <c r="B686" s="2090"/>
      <c r="C686" s="2090"/>
      <c r="D686" s="1122"/>
      <c r="E686" s="1122"/>
      <c r="F686" s="1122"/>
      <c r="G686" s="1122"/>
      <c r="H686" s="1122"/>
      <c r="I686" s="1122"/>
      <c r="J686" s="1122"/>
      <c r="K686" s="1122"/>
      <c r="L686" s="1122"/>
      <c r="M686" s="1122"/>
      <c r="N686" s="1122"/>
      <c r="O686" s="1122"/>
      <c r="P686" s="1122"/>
      <c r="Q686" s="1122"/>
      <c r="R686" s="1122"/>
      <c r="S686" s="1122"/>
      <c r="T686" s="1122"/>
      <c r="U686" s="1122"/>
      <c r="V686" s="1122"/>
      <c r="W686" s="1122"/>
      <c r="X686" s="1122"/>
      <c r="Y686" s="1122"/>
      <c r="Z686" s="1122"/>
    </row>
    <row r="687" spans="1:26">
      <c r="A687" s="1122"/>
      <c r="B687" s="2090"/>
      <c r="C687" s="2090"/>
      <c r="D687" s="1122"/>
      <c r="E687" s="1122"/>
      <c r="F687" s="1122"/>
      <c r="G687" s="1122"/>
      <c r="H687" s="1122"/>
      <c r="I687" s="1122"/>
      <c r="J687" s="1122"/>
      <c r="K687" s="1122"/>
      <c r="L687" s="1122"/>
      <c r="M687" s="1122"/>
      <c r="N687" s="1122"/>
      <c r="O687" s="1122"/>
      <c r="P687" s="1122"/>
      <c r="Q687" s="1122"/>
      <c r="R687" s="1122"/>
      <c r="S687" s="1122"/>
      <c r="T687" s="1122"/>
      <c r="U687" s="1122"/>
      <c r="V687" s="1122"/>
      <c r="W687" s="1122"/>
      <c r="X687" s="1122"/>
      <c r="Y687" s="1122"/>
      <c r="Z687" s="1122"/>
    </row>
    <row r="688" spans="1:26">
      <c r="A688" s="1122"/>
      <c r="B688" s="2090"/>
      <c r="C688" s="2090"/>
      <c r="D688" s="1122"/>
      <c r="E688" s="1122"/>
      <c r="F688" s="1122"/>
      <c r="G688" s="1122"/>
      <c r="H688" s="1122"/>
      <c r="I688" s="1122"/>
      <c r="J688" s="1122"/>
      <c r="K688" s="1122"/>
      <c r="L688" s="1122"/>
      <c r="M688" s="1122"/>
      <c r="N688" s="1122"/>
      <c r="O688" s="1122"/>
      <c r="P688" s="1122"/>
      <c r="Q688" s="1122"/>
      <c r="R688" s="1122"/>
      <c r="S688" s="1122"/>
      <c r="T688" s="1122"/>
      <c r="U688" s="1122"/>
      <c r="V688" s="1122"/>
      <c r="W688" s="1122"/>
      <c r="X688" s="1122"/>
      <c r="Y688" s="1122"/>
      <c r="Z688" s="1122"/>
    </row>
    <row r="689" spans="1:26">
      <c r="A689" s="1122"/>
      <c r="B689" s="2090"/>
      <c r="C689" s="2090"/>
      <c r="D689" s="1122"/>
      <c r="E689" s="1122"/>
      <c r="F689" s="1122"/>
      <c r="G689" s="1122"/>
      <c r="H689" s="1122"/>
      <c r="I689" s="1122"/>
      <c r="J689" s="1122"/>
      <c r="K689" s="1122"/>
      <c r="L689" s="1122"/>
      <c r="M689" s="1122"/>
      <c r="N689" s="1122"/>
      <c r="O689" s="1122"/>
      <c r="P689" s="1122"/>
      <c r="Q689" s="1122"/>
      <c r="R689" s="1122"/>
      <c r="S689" s="1122"/>
      <c r="T689" s="1122"/>
      <c r="U689" s="1122"/>
      <c r="V689" s="1122"/>
      <c r="W689" s="1122"/>
      <c r="X689" s="1122"/>
      <c r="Y689" s="1122"/>
      <c r="Z689" s="1122"/>
    </row>
    <row r="690" spans="1:26">
      <c r="A690" s="1122"/>
      <c r="B690" s="2090"/>
      <c r="C690" s="2090"/>
      <c r="D690" s="1122"/>
      <c r="E690" s="1122"/>
      <c r="F690" s="1122"/>
      <c r="G690" s="1122"/>
      <c r="H690" s="1122"/>
      <c r="I690" s="1122"/>
      <c r="J690" s="1122"/>
      <c r="K690" s="1122"/>
      <c r="L690" s="1122"/>
      <c r="M690" s="1122"/>
      <c r="N690" s="1122"/>
      <c r="O690" s="1122"/>
      <c r="P690" s="1122"/>
      <c r="Q690" s="1122"/>
      <c r="R690" s="1122"/>
      <c r="S690" s="1122"/>
      <c r="T690" s="1122"/>
      <c r="U690" s="1122"/>
      <c r="V690" s="1122"/>
      <c r="W690" s="1122"/>
      <c r="X690" s="1122"/>
      <c r="Y690" s="1122"/>
      <c r="Z690" s="1122"/>
    </row>
    <row r="691" spans="1:26">
      <c r="A691" s="1122"/>
      <c r="B691" s="2090"/>
      <c r="C691" s="2090"/>
      <c r="D691" s="1122"/>
      <c r="E691" s="1122"/>
      <c r="F691" s="1122"/>
      <c r="G691" s="1122"/>
      <c r="H691" s="1122"/>
      <c r="I691" s="1122"/>
      <c r="J691" s="1122"/>
      <c r="K691" s="1122"/>
      <c r="L691" s="1122"/>
      <c r="M691" s="1122"/>
      <c r="N691" s="1122"/>
      <c r="O691" s="1122"/>
      <c r="P691" s="1122"/>
      <c r="Q691" s="1122"/>
      <c r="R691" s="1122"/>
      <c r="S691" s="1122"/>
      <c r="T691" s="1122"/>
      <c r="U691" s="1122"/>
      <c r="V691" s="1122"/>
      <c r="W691" s="1122"/>
      <c r="X691" s="1122"/>
      <c r="Y691" s="1122"/>
      <c r="Z691" s="1122"/>
    </row>
    <row r="692" spans="1:26">
      <c r="A692" s="1122"/>
      <c r="B692" s="2090"/>
      <c r="C692" s="2090"/>
      <c r="D692" s="1122"/>
      <c r="E692" s="1122"/>
      <c r="F692" s="1122"/>
      <c r="G692" s="1122"/>
      <c r="H692" s="1122"/>
      <c r="I692" s="1122"/>
      <c r="J692" s="1122"/>
      <c r="K692" s="1122"/>
      <c r="L692" s="1122"/>
      <c r="M692" s="1122"/>
      <c r="N692" s="1122"/>
      <c r="O692" s="1122"/>
      <c r="P692" s="1122"/>
      <c r="Q692" s="1122"/>
      <c r="R692" s="1122"/>
      <c r="S692" s="1122"/>
      <c r="T692" s="1122"/>
      <c r="U692" s="1122"/>
      <c r="V692" s="1122"/>
      <c r="W692" s="1122"/>
      <c r="X692" s="1122"/>
      <c r="Y692" s="1122"/>
      <c r="Z692" s="1122"/>
    </row>
    <row r="693" spans="1:26">
      <c r="A693" s="1122"/>
      <c r="B693" s="2090"/>
      <c r="C693" s="2090"/>
      <c r="D693" s="1122"/>
      <c r="E693" s="1122"/>
      <c r="F693" s="1122"/>
      <c r="G693" s="1122"/>
      <c r="H693" s="1122"/>
      <c r="I693" s="1122"/>
      <c r="J693" s="1122"/>
      <c r="K693" s="1122"/>
      <c r="L693" s="1122"/>
      <c r="M693" s="1122"/>
      <c r="N693" s="1122"/>
      <c r="O693" s="1122"/>
      <c r="P693" s="1122"/>
      <c r="Q693" s="1122"/>
      <c r="R693" s="1122"/>
      <c r="S693" s="1122"/>
      <c r="T693" s="1122"/>
      <c r="U693" s="1122"/>
      <c r="V693" s="1122"/>
      <c r="W693" s="1122"/>
      <c r="X693" s="1122"/>
      <c r="Y693" s="1122"/>
      <c r="Z693" s="1122"/>
    </row>
    <row r="694" spans="1:26">
      <c r="A694" s="1122"/>
      <c r="B694" s="2090"/>
      <c r="C694" s="2090"/>
      <c r="D694" s="1122"/>
      <c r="E694" s="1122"/>
      <c r="F694" s="1122"/>
      <c r="G694" s="1122"/>
      <c r="H694" s="1122"/>
      <c r="I694" s="1122"/>
      <c r="J694" s="1122"/>
      <c r="K694" s="1122"/>
      <c r="L694" s="1122"/>
      <c r="M694" s="1122"/>
      <c r="N694" s="1122"/>
      <c r="O694" s="1122"/>
      <c r="P694" s="1122"/>
      <c r="Q694" s="1122"/>
      <c r="R694" s="1122"/>
      <c r="S694" s="1122"/>
      <c r="T694" s="1122"/>
      <c r="U694" s="1122"/>
      <c r="V694" s="1122"/>
      <c r="W694" s="1122"/>
      <c r="X694" s="1122"/>
      <c r="Y694" s="1122"/>
      <c r="Z694" s="1122"/>
    </row>
    <row r="695" spans="1:26">
      <c r="A695" s="1122"/>
      <c r="B695" s="2090"/>
      <c r="C695" s="2090"/>
      <c r="D695" s="1122"/>
      <c r="E695" s="1122"/>
      <c r="F695" s="1122"/>
      <c r="G695" s="1122"/>
      <c r="H695" s="1122"/>
      <c r="I695" s="1122"/>
      <c r="J695" s="1122"/>
      <c r="K695" s="1122"/>
      <c r="L695" s="1122"/>
      <c r="M695" s="1122"/>
      <c r="N695" s="1122"/>
      <c r="O695" s="1122"/>
      <c r="P695" s="1122"/>
      <c r="Q695" s="1122"/>
      <c r="R695" s="1122"/>
      <c r="S695" s="1122"/>
      <c r="T695" s="1122"/>
      <c r="U695" s="1122"/>
      <c r="V695" s="1122"/>
      <c r="W695" s="1122"/>
      <c r="X695" s="1122"/>
      <c r="Y695" s="1122"/>
      <c r="Z695" s="1122"/>
    </row>
    <row r="696" spans="1:26">
      <c r="A696" s="1122"/>
      <c r="B696" s="2090"/>
      <c r="C696" s="2090"/>
      <c r="D696" s="1122"/>
      <c r="E696" s="1122"/>
      <c r="F696" s="1122"/>
      <c r="G696" s="1122"/>
      <c r="H696" s="1122"/>
      <c r="I696" s="1122"/>
      <c r="J696" s="1122"/>
      <c r="K696" s="1122"/>
      <c r="L696" s="1122"/>
      <c r="M696" s="1122"/>
      <c r="N696" s="1122"/>
      <c r="O696" s="1122"/>
      <c r="P696" s="1122"/>
      <c r="Q696" s="1122"/>
      <c r="R696" s="1122"/>
      <c r="S696" s="1122"/>
      <c r="T696" s="1122"/>
      <c r="U696" s="1122"/>
      <c r="V696" s="1122"/>
      <c r="W696" s="1122"/>
      <c r="X696" s="1122"/>
      <c r="Y696" s="1122"/>
      <c r="Z696" s="1122"/>
    </row>
    <row r="697" spans="1:26">
      <c r="A697" s="1122"/>
      <c r="B697" s="2090"/>
      <c r="C697" s="2090"/>
      <c r="D697" s="1122"/>
      <c r="E697" s="1122"/>
      <c r="F697" s="1122"/>
      <c r="G697" s="1122"/>
      <c r="H697" s="1122"/>
      <c r="I697" s="1122"/>
      <c r="J697" s="1122"/>
      <c r="K697" s="1122"/>
      <c r="L697" s="1122"/>
      <c r="M697" s="1122"/>
      <c r="N697" s="1122"/>
      <c r="O697" s="1122"/>
      <c r="P697" s="1122"/>
      <c r="Q697" s="1122"/>
      <c r="R697" s="1122"/>
      <c r="S697" s="1122"/>
      <c r="T697" s="1122"/>
      <c r="U697" s="1122"/>
      <c r="V697" s="1122"/>
      <c r="W697" s="1122"/>
      <c r="X697" s="1122"/>
      <c r="Y697" s="1122"/>
      <c r="Z697" s="1122"/>
    </row>
    <row r="698" spans="1:26">
      <c r="A698" s="1122"/>
      <c r="B698" s="2090"/>
      <c r="C698" s="2090"/>
      <c r="D698" s="1122"/>
      <c r="E698" s="1122"/>
      <c r="F698" s="1122"/>
      <c r="G698" s="1122"/>
      <c r="H698" s="1122"/>
      <c r="I698" s="1122"/>
      <c r="J698" s="1122"/>
      <c r="K698" s="1122"/>
      <c r="L698" s="1122"/>
      <c r="M698" s="1122"/>
      <c r="N698" s="1122"/>
      <c r="O698" s="1122"/>
      <c r="P698" s="1122"/>
      <c r="Q698" s="1122"/>
      <c r="R698" s="1122"/>
      <c r="S698" s="1122"/>
      <c r="T698" s="1122"/>
      <c r="U698" s="1122"/>
      <c r="V698" s="1122"/>
      <c r="W698" s="1122"/>
      <c r="X698" s="1122"/>
      <c r="Y698" s="1122"/>
      <c r="Z698" s="1122"/>
    </row>
    <row r="699" spans="1:26">
      <c r="A699" s="1122"/>
      <c r="B699" s="2090"/>
      <c r="C699" s="2090"/>
      <c r="D699" s="1122"/>
      <c r="E699" s="1122"/>
      <c r="F699" s="1122"/>
      <c r="G699" s="1122"/>
      <c r="H699" s="1122"/>
      <c r="I699" s="1122"/>
      <c r="J699" s="1122"/>
      <c r="K699" s="1122"/>
      <c r="L699" s="1122"/>
      <c r="M699" s="1122"/>
      <c r="N699" s="1122"/>
      <c r="O699" s="1122"/>
      <c r="P699" s="1122"/>
      <c r="Q699" s="1122"/>
      <c r="R699" s="1122"/>
      <c r="S699" s="1122"/>
      <c r="T699" s="1122"/>
      <c r="U699" s="1122"/>
      <c r="V699" s="1122"/>
      <c r="W699" s="1122"/>
      <c r="X699" s="1122"/>
      <c r="Y699" s="1122"/>
      <c r="Z699" s="1122"/>
    </row>
    <row r="700" spans="1:26">
      <c r="A700" s="1122"/>
      <c r="B700" s="2090"/>
      <c r="C700" s="2090"/>
      <c r="D700" s="1122"/>
      <c r="E700" s="1122"/>
      <c r="F700" s="1122"/>
      <c r="G700" s="1122"/>
      <c r="H700" s="1122"/>
      <c r="I700" s="1122"/>
      <c r="J700" s="1122"/>
      <c r="K700" s="1122"/>
      <c r="L700" s="1122"/>
      <c r="M700" s="1122"/>
      <c r="N700" s="1122"/>
      <c r="O700" s="1122"/>
      <c r="P700" s="1122"/>
      <c r="Q700" s="1122"/>
      <c r="R700" s="1122"/>
      <c r="S700" s="1122"/>
      <c r="T700" s="1122"/>
      <c r="U700" s="1122"/>
      <c r="V700" s="1122"/>
      <c r="W700" s="1122"/>
      <c r="X700" s="1122"/>
      <c r="Y700" s="1122"/>
      <c r="Z700" s="1122"/>
    </row>
    <row r="701" spans="1:26">
      <c r="A701" s="1122"/>
      <c r="B701" s="2090"/>
      <c r="C701" s="2090"/>
      <c r="D701" s="1122"/>
      <c r="E701" s="1122"/>
      <c r="F701" s="1122"/>
      <c r="G701" s="1122"/>
      <c r="H701" s="1122"/>
      <c r="I701" s="1122"/>
      <c r="J701" s="1122"/>
      <c r="K701" s="1122"/>
      <c r="L701" s="1122"/>
      <c r="M701" s="1122"/>
      <c r="N701" s="1122"/>
      <c r="O701" s="1122"/>
      <c r="P701" s="1122"/>
      <c r="Q701" s="1122"/>
      <c r="R701" s="1122"/>
      <c r="S701" s="1122"/>
      <c r="T701" s="1122"/>
      <c r="U701" s="1122"/>
      <c r="V701" s="1122"/>
      <c r="W701" s="1122"/>
      <c r="X701" s="1122"/>
      <c r="Y701" s="1122"/>
      <c r="Z701" s="1122"/>
    </row>
    <row r="702" spans="1:26">
      <c r="A702" s="1122"/>
      <c r="B702" s="2090"/>
      <c r="C702" s="2090"/>
      <c r="D702" s="1122"/>
      <c r="E702" s="1122"/>
      <c r="F702" s="1122"/>
      <c r="G702" s="1122"/>
      <c r="H702" s="1122"/>
      <c r="I702" s="1122"/>
      <c r="J702" s="1122"/>
      <c r="K702" s="1122"/>
      <c r="L702" s="1122"/>
      <c r="M702" s="1122"/>
      <c r="N702" s="1122"/>
      <c r="O702" s="1122"/>
      <c r="P702" s="1122"/>
      <c r="Q702" s="1122"/>
      <c r="R702" s="1122"/>
      <c r="S702" s="1122"/>
      <c r="T702" s="1122"/>
      <c r="U702" s="1122"/>
      <c r="V702" s="1122"/>
      <c r="W702" s="1122"/>
      <c r="X702" s="1122"/>
      <c r="Y702" s="1122"/>
      <c r="Z702" s="1122"/>
    </row>
    <row r="703" spans="1:26">
      <c r="A703" s="1122"/>
      <c r="B703" s="2090"/>
      <c r="C703" s="2090"/>
      <c r="D703" s="1122"/>
      <c r="E703" s="1122"/>
      <c r="F703" s="1122"/>
      <c r="G703" s="1122"/>
      <c r="H703" s="1122"/>
      <c r="I703" s="1122"/>
      <c r="J703" s="1122"/>
      <c r="K703" s="1122"/>
      <c r="L703" s="1122"/>
      <c r="M703" s="1122"/>
      <c r="N703" s="1122"/>
      <c r="O703" s="1122"/>
      <c r="P703" s="1122"/>
      <c r="Q703" s="1122"/>
      <c r="R703" s="1122"/>
      <c r="S703" s="1122"/>
      <c r="T703" s="1122"/>
      <c r="U703" s="1122"/>
      <c r="V703" s="1122"/>
      <c r="W703" s="1122"/>
      <c r="X703" s="1122"/>
      <c r="Y703" s="1122"/>
      <c r="Z703" s="1122"/>
    </row>
    <row r="704" spans="1:26">
      <c r="A704" s="1122"/>
      <c r="B704" s="2090"/>
      <c r="C704" s="2090"/>
      <c r="D704" s="1122"/>
      <c r="E704" s="1122"/>
      <c r="F704" s="1122"/>
      <c r="G704" s="1122"/>
      <c r="H704" s="1122"/>
      <c r="I704" s="1122"/>
      <c r="J704" s="1122"/>
      <c r="K704" s="1122"/>
      <c r="L704" s="1122"/>
      <c r="M704" s="1122"/>
      <c r="N704" s="1122"/>
      <c r="O704" s="1122"/>
      <c r="P704" s="1122"/>
      <c r="Q704" s="1122"/>
      <c r="R704" s="1122"/>
      <c r="S704" s="1122"/>
      <c r="T704" s="1122"/>
      <c r="U704" s="1122"/>
      <c r="V704" s="1122"/>
      <c r="W704" s="1122"/>
      <c r="X704" s="1122"/>
      <c r="Y704" s="1122"/>
      <c r="Z704" s="1122"/>
    </row>
    <row r="705" spans="1:26">
      <c r="A705" s="1122"/>
      <c r="B705" s="2090"/>
      <c r="C705" s="2090"/>
      <c r="D705" s="1122"/>
      <c r="E705" s="1122"/>
      <c r="F705" s="1122"/>
      <c r="G705" s="1122"/>
      <c r="H705" s="1122"/>
      <c r="I705" s="1122"/>
      <c r="J705" s="1122"/>
      <c r="K705" s="1122"/>
      <c r="L705" s="1122"/>
      <c r="M705" s="1122"/>
      <c r="N705" s="1122"/>
      <c r="O705" s="1122"/>
      <c r="P705" s="1122"/>
      <c r="Q705" s="1122"/>
      <c r="R705" s="1122"/>
      <c r="S705" s="1122"/>
      <c r="T705" s="1122"/>
      <c r="U705" s="1122"/>
      <c r="V705" s="1122"/>
      <c r="W705" s="1122"/>
      <c r="X705" s="1122"/>
      <c r="Y705" s="1122"/>
      <c r="Z705" s="1122"/>
    </row>
    <row r="706" spans="1:26">
      <c r="A706" s="1122"/>
      <c r="B706" s="2090"/>
      <c r="C706" s="2090"/>
      <c r="D706" s="1122"/>
      <c r="E706" s="1122"/>
      <c r="F706" s="1122"/>
      <c r="G706" s="1122"/>
      <c r="H706" s="1122"/>
      <c r="I706" s="1122"/>
      <c r="J706" s="1122"/>
      <c r="K706" s="1122"/>
      <c r="L706" s="1122"/>
      <c r="M706" s="1122"/>
      <c r="N706" s="1122"/>
      <c r="O706" s="1122"/>
      <c r="P706" s="1122"/>
      <c r="Q706" s="1122"/>
      <c r="R706" s="1122"/>
      <c r="S706" s="1122"/>
      <c r="T706" s="1122"/>
      <c r="U706" s="1122"/>
      <c r="V706" s="1122"/>
      <c r="W706" s="1122"/>
      <c r="X706" s="1122"/>
      <c r="Y706" s="1122"/>
      <c r="Z706" s="1122"/>
    </row>
    <row r="707" spans="1:26">
      <c r="A707" s="1122"/>
      <c r="B707" s="2090"/>
      <c r="C707" s="2090"/>
      <c r="D707" s="1122"/>
      <c r="E707" s="1122"/>
      <c r="F707" s="1122"/>
      <c r="G707" s="1122"/>
      <c r="H707" s="1122"/>
      <c r="I707" s="1122"/>
      <c r="J707" s="1122"/>
      <c r="K707" s="1122"/>
      <c r="L707" s="1122"/>
      <c r="M707" s="1122"/>
      <c r="N707" s="1122"/>
      <c r="O707" s="1122"/>
      <c r="P707" s="1122"/>
      <c r="Q707" s="1122"/>
      <c r="R707" s="1122"/>
      <c r="S707" s="1122"/>
      <c r="T707" s="1122"/>
      <c r="U707" s="1122"/>
      <c r="V707" s="1122"/>
      <c r="W707" s="1122"/>
      <c r="X707" s="1122"/>
      <c r="Y707" s="1122"/>
      <c r="Z707" s="1122"/>
    </row>
    <row r="708" spans="1:26">
      <c r="A708" s="1122"/>
      <c r="B708" s="2090"/>
      <c r="C708" s="2090"/>
      <c r="D708" s="1122"/>
      <c r="E708" s="1122"/>
      <c r="F708" s="1122"/>
      <c r="G708" s="1122"/>
      <c r="H708" s="1122"/>
      <c r="I708" s="1122"/>
      <c r="J708" s="1122"/>
      <c r="K708" s="1122"/>
      <c r="L708" s="1122"/>
      <c r="M708" s="1122"/>
      <c r="N708" s="1122"/>
      <c r="O708" s="1122"/>
      <c r="P708" s="1122"/>
      <c r="Q708" s="1122"/>
      <c r="R708" s="1122"/>
      <c r="S708" s="1122"/>
      <c r="T708" s="1122"/>
      <c r="U708" s="1122"/>
      <c r="V708" s="1122"/>
      <c r="W708" s="1122"/>
      <c r="X708" s="1122"/>
      <c r="Y708" s="1122"/>
      <c r="Z708" s="1122"/>
    </row>
    <row r="709" spans="1:26">
      <c r="A709" s="1122"/>
      <c r="B709" s="2090"/>
      <c r="C709" s="2090"/>
      <c r="D709" s="1122"/>
      <c r="E709" s="1122"/>
      <c r="F709" s="1122"/>
      <c r="G709" s="1122"/>
      <c r="H709" s="1122"/>
      <c r="I709" s="1122"/>
      <c r="J709" s="1122"/>
      <c r="K709" s="1122"/>
      <c r="L709" s="1122"/>
      <c r="M709" s="1122"/>
      <c r="N709" s="1122"/>
      <c r="O709" s="1122"/>
      <c r="P709" s="1122"/>
      <c r="Q709" s="1122"/>
      <c r="R709" s="1122"/>
      <c r="S709" s="1122"/>
      <c r="T709" s="1122"/>
      <c r="U709" s="1122"/>
      <c r="V709" s="1122"/>
      <c r="W709" s="1122"/>
      <c r="X709" s="1122"/>
      <c r="Y709" s="1122"/>
      <c r="Z709" s="1122"/>
    </row>
    <row r="710" spans="1:26">
      <c r="A710" s="1122"/>
      <c r="B710" s="2090"/>
      <c r="C710" s="2090"/>
      <c r="D710" s="1122"/>
      <c r="E710" s="1122"/>
      <c r="F710" s="1122"/>
      <c r="G710" s="1122"/>
      <c r="H710" s="1122"/>
      <c r="I710" s="1122"/>
      <c r="J710" s="1122"/>
      <c r="K710" s="1122"/>
      <c r="L710" s="1122"/>
      <c r="M710" s="1122"/>
      <c r="N710" s="1122"/>
      <c r="O710" s="1122"/>
      <c r="P710" s="1122"/>
      <c r="Q710" s="1122"/>
      <c r="R710" s="1122"/>
      <c r="S710" s="1122"/>
      <c r="T710" s="1122"/>
      <c r="U710" s="1122"/>
      <c r="V710" s="1122"/>
      <c r="W710" s="1122"/>
      <c r="X710" s="1122"/>
      <c r="Y710" s="1122"/>
      <c r="Z710" s="1122"/>
    </row>
    <row r="711" spans="1:26">
      <c r="A711" s="1122"/>
      <c r="B711" s="2090"/>
      <c r="C711" s="2090"/>
      <c r="D711" s="1122"/>
      <c r="E711" s="1122"/>
      <c r="F711" s="1122"/>
      <c r="G711" s="1122"/>
      <c r="H711" s="1122"/>
      <c r="I711" s="1122"/>
      <c r="J711" s="1122"/>
      <c r="K711" s="1122"/>
      <c r="L711" s="1122"/>
      <c r="M711" s="1122"/>
      <c r="N711" s="1122"/>
      <c r="O711" s="1122"/>
      <c r="P711" s="1122"/>
      <c r="Q711" s="1122"/>
      <c r="R711" s="1122"/>
      <c r="S711" s="1122"/>
      <c r="T711" s="1122"/>
      <c r="U711" s="1122"/>
      <c r="V711" s="1122"/>
      <c r="W711" s="1122"/>
      <c r="X711" s="1122"/>
      <c r="Y711" s="1122"/>
      <c r="Z711" s="1122"/>
    </row>
    <row r="712" spans="1:26">
      <c r="A712" s="1122"/>
      <c r="B712" s="2090"/>
      <c r="C712" s="2090"/>
      <c r="D712" s="1122"/>
      <c r="E712" s="1122"/>
      <c r="F712" s="1122"/>
      <c r="G712" s="1122"/>
      <c r="H712" s="1122"/>
      <c r="I712" s="1122"/>
      <c r="J712" s="1122"/>
      <c r="K712" s="1122"/>
      <c r="L712" s="1122"/>
      <c r="M712" s="1122"/>
      <c r="N712" s="1122"/>
      <c r="O712" s="1122"/>
      <c r="P712" s="1122"/>
      <c r="Q712" s="1122"/>
      <c r="R712" s="1122"/>
      <c r="S712" s="1122"/>
      <c r="T712" s="1122"/>
      <c r="U712" s="1122"/>
      <c r="V712" s="1122"/>
      <c r="W712" s="1122"/>
      <c r="X712" s="1122"/>
      <c r="Y712" s="1122"/>
      <c r="Z712" s="1122"/>
    </row>
    <row r="713" spans="1:26">
      <c r="A713" s="1122"/>
      <c r="B713" s="2090"/>
      <c r="C713" s="2090"/>
      <c r="D713" s="1122"/>
      <c r="E713" s="1122"/>
      <c r="F713" s="1122"/>
      <c r="G713" s="1122"/>
      <c r="H713" s="1122"/>
      <c r="I713" s="1122"/>
      <c r="J713" s="1122"/>
      <c r="K713" s="1122"/>
      <c r="L713" s="1122"/>
      <c r="M713" s="1122"/>
      <c r="N713" s="1122"/>
      <c r="O713" s="1122"/>
      <c r="P713" s="1122"/>
      <c r="Q713" s="1122"/>
      <c r="R713" s="1122"/>
      <c r="S713" s="1122"/>
      <c r="T713" s="1122"/>
      <c r="U713" s="1122"/>
      <c r="V713" s="1122"/>
      <c r="W713" s="1122"/>
      <c r="X713" s="1122"/>
      <c r="Y713" s="1122"/>
      <c r="Z713" s="1122"/>
    </row>
    <row r="714" spans="1:26">
      <c r="A714" s="1122"/>
      <c r="B714" s="2090"/>
      <c r="C714" s="2090"/>
      <c r="D714" s="1122"/>
      <c r="E714" s="1122"/>
      <c r="F714" s="1122"/>
      <c r="G714" s="1122"/>
      <c r="H714" s="1122"/>
      <c r="I714" s="1122"/>
      <c r="J714" s="1122"/>
      <c r="K714" s="1122"/>
      <c r="L714" s="1122"/>
      <c r="M714" s="1122"/>
      <c r="N714" s="1122"/>
      <c r="O714" s="1122"/>
      <c r="P714" s="1122"/>
      <c r="Q714" s="1122"/>
      <c r="R714" s="1122"/>
      <c r="S714" s="1122"/>
      <c r="T714" s="1122"/>
      <c r="U714" s="1122"/>
      <c r="V714" s="1122"/>
      <c r="W714" s="1122"/>
      <c r="X714" s="1122"/>
      <c r="Y714" s="1122"/>
      <c r="Z714" s="1122"/>
    </row>
    <row r="715" spans="1:26">
      <c r="A715" s="1122"/>
      <c r="B715" s="2090"/>
      <c r="C715" s="2090"/>
      <c r="D715" s="1122"/>
      <c r="E715" s="1122"/>
      <c r="F715" s="1122"/>
      <c r="G715" s="1122"/>
      <c r="H715" s="1122"/>
      <c r="I715" s="1122"/>
      <c r="J715" s="1122"/>
      <c r="K715" s="1122"/>
      <c r="L715" s="1122"/>
      <c r="M715" s="1122"/>
      <c r="N715" s="1122"/>
      <c r="O715" s="1122"/>
      <c r="P715" s="1122"/>
      <c r="Q715" s="1122"/>
      <c r="R715" s="1122"/>
      <c r="S715" s="1122"/>
      <c r="T715" s="1122"/>
      <c r="U715" s="1122"/>
      <c r="V715" s="1122"/>
      <c r="W715" s="1122"/>
      <c r="X715" s="1122"/>
      <c r="Y715" s="1122"/>
      <c r="Z715" s="1122"/>
    </row>
    <row r="716" spans="1:26">
      <c r="A716" s="1122"/>
      <c r="B716" s="2090"/>
      <c r="C716" s="2090"/>
      <c r="D716" s="1122"/>
      <c r="E716" s="1122"/>
      <c r="F716" s="1122"/>
      <c r="G716" s="1122"/>
      <c r="H716" s="1122"/>
      <c r="I716" s="1122"/>
      <c r="J716" s="1122"/>
      <c r="K716" s="1122"/>
      <c r="L716" s="1122"/>
      <c r="M716" s="1122"/>
      <c r="N716" s="1122"/>
      <c r="O716" s="1122"/>
      <c r="P716" s="1122"/>
      <c r="Q716" s="1122"/>
      <c r="R716" s="1122"/>
      <c r="S716" s="1122"/>
      <c r="T716" s="1122"/>
      <c r="U716" s="1122"/>
      <c r="V716" s="1122"/>
      <c r="W716" s="1122"/>
      <c r="X716" s="1122"/>
      <c r="Y716" s="1122"/>
      <c r="Z716" s="1122"/>
    </row>
    <row r="717" spans="1:26">
      <c r="A717" s="1122"/>
      <c r="B717" s="2090"/>
      <c r="C717" s="2090"/>
      <c r="D717" s="1122"/>
      <c r="E717" s="1122"/>
      <c r="F717" s="1122"/>
      <c r="G717" s="1122"/>
      <c r="H717" s="1122"/>
      <c r="I717" s="1122"/>
      <c r="J717" s="1122"/>
      <c r="K717" s="1122"/>
      <c r="L717" s="1122"/>
      <c r="M717" s="1122"/>
      <c r="N717" s="1122"/>
      <c r="O717" s="1122"/>
      <c r="P717" s="1122"/>
      <c r="Q717" s="1122"/>
      <c r="R717" s="1122"/>
      <c r="S717" s="1122"/>
      <c r="T717" s="1122"/>
      <c r="U717" s="1122"/>
      <c r="V717" s="1122"/>
      <c r="W717" s="1122"/>
      <c r="X717" s="1122"/>
      <c r="Y717" s="1122"/>
      <c r="Z717" s="1122"/>
    </row>
    <row r="718" spans="1:26">
      <c r="A718" s="1122"/>
      <c r="B718" s="2090"/>
      <c r="C718" s="2090"/>
      <c r="D718" s="1122"/>
      <c r="E718" s="1122"/>
      <c r="F718" s="1122"/>
      <c r="G718" s="1122"/>
      <c r="H718" s="1122"/>
      <c r="I718" s="1122"/>
      <c r="J718" s="1122"/>
      <c r="K718" s="1122"/>
      <c r="L718" s="1122"/>
      <c r="M718" s="1122"/>
      <c r="N718" s="1122"/>
      <c r="O718" s="1122"/>
      <c r="P718" s="1122"/>
      <c r="Q718" s="1122"/>
      <c r="R718" s="1122"/>
      <c r="S718" s="1122"/>
      <c r="T718" s="1122"/>
      <c r="U718" s="1122"/>
      <c r="V718" s="1122"/>
      <c r="W718" s="1122"/>
      <c r="X718" s="1122"/>
      <c r="Y718" s="1122"/>
      <c r="Z718" s="1122"/>
    </row>
    <row r="719" spans="1:26">
      <c r="A719" s="1122"/>
      <c r="B719" s="2090"/>
      <c r="C719" s="2090"/>
      <c r="D719" s="1122"/>
      <c r="E719" s="1122"/>
      <c r="F719" s="1122"/>
      <c r="G719" s="1122"/>
      <c r="H719" s="1122"/>
      <c r="I719" s="1122"/>
      <c r="J719" s="1122"/>
      <c r="K719" s="1122"/>
      <c r="L719" s="1122"/>
      <c r="M719" s="1122"/>
      <c r="N719" s="1122"/>
      <c r="O719" s="1122"/>
      <c r="P719" s="1122"/>
      <c r="Q719" s="1122"/>
      <c r="R719" s="1122"/>
      <c r="S719" s="1122"/>
      <c r="T719" s="1122"/>
      <c r="U719" s="1122"/>
      <c r="V719" s="1122"/>
      <c r="W719" s="1122"/>
      <c r="X719" s="1122"/>
      <c r="Y719" s="1122"/>
      <c r="Z719" s="1122"/>
    </row>
    <row r="720" spans="1:26">
      <c r="A720" s="1122"/>
      <c r="B720" s="2090"/>
      <c r="C720" s="2090"/>
      <c r="D720" s="1122"/>
      <c r="E720" s="1122"/>
      <c r="F720" s="1122"/>
      <c r="G720" s="1122"/>
      <c r="H720" s="1122"/>
      <c r="I720" s="1122"/>
      <c r="J720" s="1122"/>
      <c r="K720" s="1122"/>
      <c r="L720" s="1122"/>
      <c r="M720" s="1122"/>
      <c r="N720" s="1122"/>
      <c r="O720" s="1122"/>
      <c r="P720" s="1122"/>
      <c r="Q720" s="1122"/>
      <c r="R720" s="1122"/>
      <c r="S720" s="1122"/>
      <c r="T720" s="1122"/>
      <c r="U720" s="1122"/>
      <c r="V720" s="1122"/>
      <c r="W720" s="1122"/>
      <c r="X720" s="1122"/>
      <c r="Y720" s="1122"/>
      <c r="Z720" s="1122"/>
    </row>
    <row r="721" spans="1:26">
      <c r="A721" s="1122"/>
      <c r="B721" s="2090"/>
      <c r="C721" s="2090"/>
      <c r="D721" s="1122"/>
      <c r="E721" s="1122"/>
      <c r="F721" s="1122"/>
      <c r="G721" s="1122"/>
      <c r="H721" s="1122"/>
      <c r="I721" s="1122"/>
      <c r="J721" s="1122"/>
      <c r="K721" s="1122"/>
      <c r="L721" s="1122"/>
      <c r="M721" s="1122"/>
      <c r="N721" s="1122"/>
      <c r="O721" s="1122"/>
      <c r="P721" s="1122"/>
      <c r="Q721" s="1122"/>
      <c r="R721" s="1122"/>
      <c r="S721" s="1122"/>
      <c r="T721" s="1122"/>
      <c r="U721" s="1122"/>
      <c r="V721" s="1122"/>
      <c r="W721" s="1122"/>
      <c r="X721" s="1122"/>
      <c r="Y721" s="1122"/>
      <c r="Z721" s="1122"/>
    </row>
    <row r="722" spans="1:26">
      <c r="A722" s="1122"/>
      <c r="B722" s="2090"/>
      <c r="C722" s="2090"/>
      <c r="D722" s="1122"/>
      <c r="E722" s="1122"/>
      <c r="F722" s="1122"/>
      <c r="G722" s="1122"/>
      <c r="H722" s="1122"/>
      <c r="I722" s="1122"/>
      <c r="J722" s="1122"/>
      <c r="K722" s="1122"/>
      <c r="L722" s="1122"/>
      <c r="M722" s="1122"/>
      <c r="N722" s="1122"/>
      <c r="O722" s="1122"/>
      <c r="P722" s="1122"/>
      <c r="Q722" s="1122"/>
      <c r="R722" s="1122"/>
      <c r="S722" s="1122"/>
      <c r="T722" s="1122"/>
      <c r="U722" s="1122"/>
      <c r="V722" s="1122"/>
      <c r="W722" s="1122"/>
      <c r="X722" s="1122"/>
      <c r="Y722" s="1122"/>
      <c r="Z722" s="1122"/>
    </row>
    <row r="723" spans="1:26">
      <c r="A723" s="1122"/>
      <c r="B723" s="2090"/>
      <c r="C723" s="2090"/>
      <c r="D723" s="1122"/>
      <c r="E723" s="1122"/>
      <c r="F723" s="1122"/>
      <c r="G723" s="1122"/>
      <c r="H723" s="1122"/>
      <c r="I723" s="1122"/>
      <c r="J723" s="1122"/>
      <c r="K723" s="1122"/>
      <c r="L723" s="1122"/>
      <c r="M723" s="1122"/>
      <c r="N723" s="1122"/>
      <c r="O723" s="1122"/>
      <c r="P723" s="1122"/>
      <c r="Q723" s="1122"/>
      <c r="R723" s="1122"/>
      <c r="S723" s="1122"/>
      <c r="T723" s="1122"/>
      <c r="U723" s="1122"/>
      <c r="V723" s="1122"/>
      <c r="W723" s="1122"/>
      <c r="X723" s="1122"/>
      <c r="Y723" s="1122"/>
      <c r="Z723" s="1122"/>
    </row>
    <row r="724" spans="1:26">
      <c r="A724" s="1122"/>
      <c r="B724" s="2090"/>
      <c r="C724" s="2090"/>
      <c r="D724" s="1122"/>
      <c r="E724" s="1122"/>
      <c r="F724" s="1122"/>
      <c r="G724" s="1122"/>
      <c r="H724" s="1122"/>
      <c r="I724" s="1122"/>
      <c r="J724" s="1122"/>
      <c r="K724" s="1122"/>
      <c r="L724" s="1122"/>
      <c r="M724" s="1122"/>
      <c r="N724" s="1122"/>
      <c r="O724" s="1122"/>
      <c r="P724" s="1122"/>
      <c r="Q724" s="1122"/>
      <c r="R724" s="1122"/>
      <c r="S724" s="1122"/>
      <c r="T724" s="1122"/>
      <c r="U724" s="1122"/>
      <c r="V724" s="1122"/>
      <c r="W724" s="1122"/>
      <c r="X724" s="1122"/>
      <c r="Y724" s="1122"/>
      <c r="Z724" s="1122"/>
    </row>
    <row r="725" spans="1:26">
      <c r="A725" s="1122"/>
      <c r="B725" s="2090"/>
      <c r="C725" s="2090"/>
      <c r="D725" s="1122"/>
      <c r="E725" s="1122"/>
      <c r="F725" s="1122"/>
      <c r="G725" s="1122"/>
      <c r="H725" s="1122"/>
      <c r="I725" s="1122"/>
      <c r="J725" s="1122"/>
      <c r="K725" s="1122"/>
      <c r="L725" s="1122"/>
      <c r="M725" s="1122"/>
      <c r="N725" s="1122"/>
      <c r="O725" s="1122"/>
      <c r="P725" s="1122"/>
      <c r="Q725" s="1122"/>
      <c r="R725" s="1122"/>
      <c r="S725" s="1122"/>
      <c r="T725" s="1122"/>
      <c r="U725" s="1122"/>
      <c r="V725" s="1122"/>
      <c r="W725" s="1122"/>
      <c r="X725" s="1122"/>
      <c r="Y725" s="1122"/>
      <c r="Z725" s="1122"/>
    </row>
    <row r="726" spans="1:26">
      <c r="A726" s="1122"/>
      <c r="B726" s="2090"/>
      <c r="C726" s="2090"/>
      <c r="D726" s="1122"/>
      <c r="E726" s="1122"/>
      <c r="F726" s="1122"/>
      <c r="G726" s="1122"/>
      <c r="H726" s="1122"/>
      <c r="I726" s="1122"/>
      <c r="J726" s="1122"/>
      <c r="K726" s="1122"/>
      <c r="L726" s="1122"/>
      <c r="M726" s="1122"/>
      <c r="N726" s="1122"/>
      <c r="O726" s="1122"/>
      <c r="P726" s="1122"/>
      <c r="Q726" s="1122"/>
      <c r="R726" s="1122"/>
      <c r="S726" s="1122"/>
      <c r="T726" s="1122"/>
      <c r="U726" s="1122"/>
      <c r="V726" s="1122"/>
      <c r="W726" s="1122"/>
      <c r="X726" s="1122"/>
      <c r="Y726" s="1122"/>
      <c r="Z726" s="1122"/>
    </row>
    <row r="727" spans="1:26">
      <c r="A727" s="1122"/>
      <c r="B727" s="2090"/>
      <c r="C727" s="2090"/>
      <c r="D727" s="1122"/>
      <c r="E727" s="1122"/>
      <c r="F727" s="1122"/>
      <c r="G727" s="1122"/>
      <c r="H727" s="1122"/>
      <c r="I727" s="1122"/>
      <c r="J727" s="1122"/>
      <c r="K727" s="1122"/>
      <c r="L727" s="1122"/>
      <c r="M727" s="1122"/>
      <c r="N727" s="1122"/>
      <c r="O727" s="1122"/>
      <c r="P727" s="1122"/>
      <c r="Q727" s="1122"/>
      <c r="R727" s="1122"/>
      <c r="S727" s="1122"/>
      <c r="T727" s="1122"/>
      <c r="U727" s="1122"/>
      <c r="V727" s="1122"/>
      <c r="W727" s="1122"/>
      <c r="X727" s="1122"/>
      <c r="Y727" s="1122"/>
      <c r="Z727" s="1122"/>
    </row>
    <row r="728" spans="1:26">
      <c r="A728" s="1122"/>
      <c r="B728" s="2090"/>
      <c r="C728" s="2090"/>
      <c r="D728" s="1122"/>
      <c r="E728" s="1122"/>
      <c r="F728" s="1122"/>
      <c r="G728" s="1122"/>
      <c r="H728" s="1122"/>
      <c r="I728" s="1122"/>
      <c r="J728" s="1122"/>
      <c r="K728" s="1122"/>
      <c r="L728" s="1122"/>
      <c r="M728" s="1122"/>
      <c r="N728" s="1122"/>
      <c r="O728" s="1122"/>
      <c r="P728" s="1122"/>
      <c r="Q728" s="1122"/>
      <c r="R728" s="1122"/>
      <c r="S728" s="1122"/>
      <c r="T728" s="1122"/>
      <c r="U728" s="1122"/>
      <c r="V728" s="1122"/>
      <c r="W728" s="1122"/>
      <c r="X728" s="1122"/>
      <c r="Y728" s="1122"/>
      <c r="Z728" s="1122"/>
    </row>
    <row r="729" spans="1:26">
      <c r="A729" s="1122"/>
      <c r="B729" s="2090"/>
      <c r="C729" s="2090"/>
      <c r="D729" s="1122"/>
      <c r="E729" s="1122"/>
      <c r="F729" s="1122"/>
      <c r="G729" s="1122"/>
      <c r="H729" s="1122"/>
      <c r="I729" s="1122"/>
      <c r="J729" s="1122"/>
      <c r="K729" s="1122"/>
      <c r="L729" s="1122"/>
      <c r="M729" s="1122"/>
      <c r="N729" s="1122"/>
      <c r="O729" s="1122"/>
      <c r="P729" s="1122"/>
      <c r="Q729" s="1122"/>
      <c r="R729" s="1122"/>
      <c r="S729" s="1122"/>
      <c r="T729" s="1122"/>
      <c r="U729" s="1122"/>
      <c r="V729" s="1122"/>
      <c r="W729" s="1122"/>
      <c r="X729" s="1122"/>
      <c r="Y729" s="1122"/>
      <c r="Z729" s="1122"/>
    </row>
    <row r="730" spans="1:26">
      <c r="A730" s="1122"/>
      <c r="B730" s="2090"/>
      <c r="C730" s="2090"/>
      <c r="D730" s="1122"/>
      <c r="E730" s="1122"/>
      <c r="F730" s="1122"/>
      <c r="G730" s="1122"/>
      <c r="H730" s="1122"/>
      <c r="I730" s="1122"/>
      <c r="J730" s="1122"/>
      <c r="K730" s="1122"/>
      <c r="L730" s="1122"/>
      <c r="M730" s="1122"/>
      <c r="N730" s="1122"/>
      <c r="O730" s="1122"/>
      <c r="P730" s="1122"/>
      <c r="Q730" s="1122"/>
      <c r="R730" s="1122"/>
      <c r="S730" s="1122"/>
      <c r="T730" s="1122"/>
      <c r="U730" s="1122"/>
      <c r="V730" s="1122"/>
      <c r="W730" s="1122"/>
      <c r="X730" s="1122"/>
      <c r="Y730" s="1122"/>
      <c r="Z730" s="1122"/>
    </row>
    <row r="731" spans="1:26">
      <c r="A731" s="1122"/>
      <c r="B731" s="2090"/>
      <c r="C731" s="2090"/>
      <c r="D731" s="1122"/>
      <c r="E731" s="1122"/>
      <c r="F731" s="1122"/>
      <c r="G731" s="1122"/>
      <c r="H731" s="1122"/>
      <c r="I731" s="1122"/>
      <c r="J731" s="1122"/>
      <c r="K731" s="1122"/>
      <c r="L731" s="1122"/>
      <c r="M731" s="1122"/>
      <c r="N731" s="1122"/>
      <c r="O731" s="1122"/>
      <c r="P731" s="1122"/>
      <c r="Q731" s="1122"/>
      <c r="R731" s="1122"/>
      <c r="S731" s="1122"/>
      <c r="T731" s="1122"/>
      <c r="U731" s="1122"/>
      <c r="V731" s="1122"/>
      <c r="W731" s="1122"/>
      <c r="X731" s="1122"/>
      <c r="Y731" s="1122"/>
      <c r="Z731" s="1122"/>
    </row>
    <row r="732" spans="1:26">
      <c r="A732" s="1122"/>
      <c r="B732" s="2090"/>
      <c r="C732" s="2090"/>
      <c r="D732" s="1122"/>
      <c r="E732" s="1122"/>
      <c r="F732" s="1122"/>
      <c r="G732" s="1122"/>
      <c r="H732" s="1122"/>
      <c r="I732" s="1122"/>
      <c r="J732" s="1122"/>
      <c r="K732" s="1122"/>
      <c r="L732" s="1122"/>
      <c r="M732" s="1122"/>
      <c r="N732" s="1122"/>
      <c r="O732" s="1122"/>
      <c r="P732" s="1122"/>
      <c r="Q732" s="1122"/>
      <c r="R732" s="1122"/>
      <c r="S732" s="1122"/>
      <c r="T732" s="1122"/>
      <c r="U732" s="1122"/>
      <c r="V732" s="1122"/>
      <c r="W732" s="1122"/>
      <c r="X732" s="1122"/>
      <c r="Y732" s="1122"/>
      <c r="Z732" s="1122"/>
    </row>
    <row r="733" spans="1:26">
      <c r="A733" s="1122"/>
      <c r="B733" s="2090"/>
      <c r="C733" s="2090"/>
      <c r="D733" s="1122"/>
      <c r="E733" s="1122"/>
      <c r="F733" s="1122"/>
      <c r="G733" s="1122"/>
      <c r="H733" s="1122"/>
      <c r="I733" s="1122"/>
      <c r="J733" s="1122"/>
      <c r="K733" s="1122"/>
      <c r="L733" s="1122"/>
      <c r="M733" s="1122"/>
      <c r="N733" s="1122"/>
      <c r="O733" s="1122"/>
      <c r="P733" s="1122"/>
      <c r="Q733" s="1122"/>
      <c r="R733" s="1122"/>
      <c r="S733" s="1122"/>
      <c r="T733" s="1122"/>
      <c r="U733" s="1122"/>
      <c r="V733" s="1122"/>
      <c r="W733" s="1122"/>
      <c r="X733" s="1122"/>
      <c r="Y733" s="1122"/>
      <c r="Z733" s="1122"/>
    </row>
    <row r="734" spans="1:26">
      <c r="A734" s="1122"/>
      <c r="B734" s="2090"/>
      <c r="C734" s="2090"/>
      <c r="D734" s="1122"/>
      <c r="E734" s="1122"/>
      <c r="F734" s="1122"/>
      <c r="G734" s="1122"/>
      <c r="H734" s="1122"/>
      <c r="I734" s="1122"/>
      <c r="J734" s="1122"/>
      <c r="K734" s="1122"/>
      <c r="L734" s="1122"/>
      <c r="M734" s="1122"/>
      <c r="N734" s="1122"/>
      <c r="O734" s="1122"/>
      <c r="P734" s="1122"/>
      <c r="Q734" s="1122"/>
      <c r="R734" s="1122"/>
      <c r="S734" s="1122"/>
      <c r="T734" s="1122"/>
      <c r="U734" s="1122"/>
      <c r="V734" s="1122"/>
      <c r="W734" s="1122"/>
      <c r="X734" s="1122"/>
      <c r="Y734" s="1122"/>
      <c r="Z734" s="1122"/>
    </row>
    <row r="735" spans="1:26">
      <c r="A735" s="1122"/>
      <c r="B735" s="2090"/>
      <c r="C735" s="2090"/>
      <c r="D735" s="1122"/>
      <c r="E735" s="1122"/>
      <c r="F735" s="1122"/>
      <c r="G735" s="1122"/>
      <c r="H735" s="1122"/>
      <c r="I735" s="1122"/>
      <c r="J735" s="1122"/>
      <c r="K735" s="1122"/>
      <c r="L735" s="1122"/>
      <c r="M735" s="1122"/>
      <c r="N735" s="1122"/>
      <c r="O735" s="1122"/>
      <c r="P735" s="1122"/>
      <c r="Q735" s="1122"/>
      <c r="R735" s="1122"/>
      <c r="S735" s="1122"/>
      <c r="T735" s="1122"/>
      <c r="U735" s="1122"/>
      <c r="V735" s="1122"/>
      <c r="W735" s="1122"/>
      <c r="X735" s="1122"/>
      <c r="Y735" s="1122"/>
      <c r="Z735" s="1122"/>
    </row>
    <row r="736" spans="1:26">
      <c r="A736" s="1122"/>
      <c r="B736" s="2090"/>
      <c r="C736" s="2090"/>
      <c r="D736" s="1122"/>
      <c r="E736" s="1122"/>
      <c r="F736" s="1122"/>
      <c r="G736" s="1122"/>
      <c r="H736" s="1122"/>
      <c r="I736" s="1122"/>
      <c r="J736" s="1122"/>
      <c r="K736" s="1122"/>
      <c r="L736" s="1122"/>
      <c r="M736" s="1122"/>
      <c r="N736" s="1122"/>
      <c r="O736" s="1122"/>
      <c r="P736" s="1122"/>
      <c r="Q736" s="1122"/>
      <c r="R736" s="1122"/>
      <c r="S736" s="1122"/>
      <c r="T736" s="1122"/>
      <c r="U736" s="1122"/>
      <c r="V736" s="1122"/>
      <c r="W736" s="1122"/>
      <c r="X736" s="1122"/>
      <c r="Y736" s="1122"/>
      <c r="Z736" s="1122"/>
    </row>
    <row r="737" spans="1:26">
      <c r="A737" s="1122"/>
      <c r="B737" s="2090"/>
      <c r="C737" s="2090"/>
      <c r="D737" s="1122"/>
      <c r="E737" s="1122"/>
      <c r="F737" s="1122"/>
      <c r="G737" s="1122"/>
      <c r="H737" s="1122"/>
      <c r="I737" s="1122"/>
      <c r="J737" s="1122"/>
      <c r="K737" s="1122"/>
      <c r="L737" s="1122"/>
      <c r="M737" s="1122"/>
      <c r="N737" s="1122"/>
      <c r="O737" s="1122"/>
      <c r="P737" s="1122"/>
      <c r="Q737" s="1122"/>
      <c r="R737" s="1122"/>
      <c r="S737" s="1122"/>
      <c r="T737" s="1122"/>
      <c r="U737" s="1122"/>
      <c r="V737" s="1122"/>
      <c r="W737" s="1122"/>
      <c r="X737" s="1122"/>
      <c r="Y737" s="1122"/>
      <c r="Z737" s="1122"/>
    </row>
    <row r="738" spans="1:26">
      <c r="A738" s="1122"/>
      <c r="B738" s="2090"/>
      <c r="C738" s="2090"/>
      <c r="D738" s="1122"/>
      <c r="E738" s="1122"/>
      <c r="F738" s="1122"/>
      <c r="G738" s="1122"/>
      <c r="H738" s="1122"/>
      <c r="I738" s="1122"/>
      <c r="J738" s="1122"/>
      <c r="K738" s="1122"/>
      <c r="L738" s="1122"/>
      <c r="M738" s="1122"/>
      <c r="N738" s="1122"/>
      <c r="O738" s="1122"/>
      <c r="P738" s="1122"/>
      <c r="Q738" s="1122"/>
      <c r="R738" s="1122"/>
      <c r="S738" s="1122"/>
      <c r="T738" s="1122"/>
      <c r="U738" s="1122"/>
      <c r="V738" s="1122"/>
      <c r="W738" s="1122"/>
      <c r="X738" s="1122"/>
      <c r="Y738" s="1122"/>
      <c r="Z738" s="1122"/>
    </row>
    <row r="739" spans="1:26">
      <c r="A739" s="1122"/>
      <c r="B739" s="2090"/>
      <c r="C739" s="2090"/>
      <c r="D739" s="1122"/>
      <c r="E739" s="1122"/>
      <c r="F739" s="1122"/>
      <c r="G739" s="1122"/>
      <c r="H739" s="1122"/>
      <c r="I739" s="1122"/>
      <c r="J739" s="1122"/>
      <c r="K739" s="1122"/>
      <c r="L739" s="1122"/>
      <c r="M739" s="1122"/>
      <c r="N739" s="1122"/>
      <c r="O739" s="1122"/>
      <c r="P739" s="1122"/>
      <c r="Q739" s="1122"/>
      <c r="R739" s="1122"/>
      <c r="S739" s="1122"/>
      <c r="T739" s="1122"/>
      <c r="U739" s="1122"/>
      <c r="V739" s="1122"/>
      <c r="W739" s="1122"/>
      <c r="X739" s="1122"/>
      <c r="Y739" s="1122"/>
      <c r="Z739" s="1122"/>
    </row>
    <row r="740" spans="1:26">
      <c r="A740" s="1122"/>
      <c r="B740" s="2090"/>
      <c r="C740" s="2090"/>
      <c r="D740" s="1122"/>
      <c r="E740" s="1122"/>
      <c r="F740" s="1122"/>
      <c r="G740" s="1122"/>
      <c r="H740" s="1122"/>
      <c r="I740" s="1122"/>
      <c r="J740" s="1122"/>
      <c r="K740" s="1122"/>
      <c r="L740" s="1122"/>
      <c r="M740" s="1122"/>
      <c r="N740" s="1122"/>
      <c r="O740" s="1122"/>
      <c r="P740" s="1122"/>
      <c r="Q740" s="1122"/>
      <c r="R740" s="1122"/>
      <c r="S740" s="1122"/>
      <c r="T740" s="1122"/>
      <c r="U740" s="1122"/>
      <c r="V740" s="1122"/>
      <c r="W740" s="1122"/>
      <c r="X740" s="1122"/>
      <c r="Y740" s="1122"/>
      <c r="Z740" s="1122"/>
    </row>
    <row r="741" spans="1:26">
      <c r="A741" s="1122"/>
      <c r="B741" s="2090"/>
      <c r="C741" s="2090"/>
      <c r="D741" s="1122"/>
      <c r="E741" s="1122"/>
      <c r="F741" s="1122"/>
      <c r="G741" s="1122"/>
      <c r="H741" s="1122"/>
      <c r="I741" s="1122"/>
      <c r="J741" s="1122"/>
      <c r="K741" s="1122"/>
      <c r="L741" s="1122"/>
      <c r="M741" s="1122"/>
      <c r="N741" s="1122"/>
      <c r="O741" s="1122"/>
      <c r="P741" s="1122"/>
      <c r="Q741" s="1122"/>
      <c r="R741" s="1122"/>
      <c r="S741" s="1122"/>
      <c r="T741" s="1122"/>
      <c r="U741" s="1122"/>
      <c r="V741" s="1122"/>
      <c r="W741" s="1122"/>
      <c r="X741" s="1122"/>
      <c r="Y741" s="1122"/>
      <c r="Z741" s="1122"/>
    </row>
    <row r="742" spans="1:26">
      <c r="A742" s="1122"/>
      <c r="B742" s="2090"/>
      <c r="C742" s="2090"/>
      <c r="D742" s="1122"/>
      <c r="E742" s="1122"/>
      <c r="F742" s="1122"/>
      <c r="G742" s="1122"/>
      <c r="H742" s="1122"/>
      <c r="I742" s="1122"/>
      <c r="J742" s="1122"/>
      <c r="K742" s="1122"/>
      <c r="L742" s="1122"/>
      <c r="M742" s="1122"/>
      <c r="N742" s="1122"/>
      <c r="O742" s="1122"/>
      <c r="P742" s="1122"/>
      <c r="Q742" s="1122"/>
      <c r="R742" s="1122"/>
      <c r="S742" s="1122"/>
      <c r="T742" s="1122"/>
      <c r="U742" s="1122"/>
      <c r="V742" s="1122"/>
      <c r="W742" s="1122"/>
      <c r="X742" s="1122"/>
      <c r="Y742" s="1122"/>
      <c r="Z742" s="1122"/>
    </row>
    <row r="743" spans="1:26">
      <c r="A743" s="1122"/>
      <c r="B743" s="2090"/>
      <c r="C743" s="2090"/>
      <c r="D743" s="1122"/>
      <c r="E743" s="1122"/>
      <c r="F743" s="1122"/>
      <c r="G743" s="1122"/>
      <c r="H743" s="1122"/>
      <c r="I743" s="1122"/>
      <c r="J743" s="1122"/>
      <c r="K743" s="1122"/>
      <c r="L743" s="1122"/>
      <c r="M743" s="1122"/>
      <c r="N743" s="1122"/>
      <c r="O743" s="1122"/>
      <c r="P743" s="1122"/>
      <c r="Q743" s="1122"/>
      <c r="R743" s="1122"/>
      <c r="S743" s="1122"/>
      <c r="T743" s="1122"/>
      <c r="U743" s="1122"/>
      <c r="V743" s="1122"/>
      <c r="W743" s="1122"/>
      <c r="X743" s="1122"/>
      <c r="Y743" s="1122"/>
      <c r="Z743" s="1122"/>
    </row>
    <row r="744" spans="1:26">
      <c r="A744" s="1122"/>
      <c r="B744" s="2090"/>
      <c r="C744" s="2090"/>
      <c r="D744" s="1122"/>
      <c r="E744" s="1122"/>
      <c r="F744" s="1122"/>
      <c r="G744" s="1122"/>
      <c r="H744" s="1122"/>
      <c r="I744" s="1122"/>
      <c r="J744" s="1122"/>
      <c r="K744" s="1122"/>
      <c r="L744" s="1122"/>
      <c r="M744" s="1122"/>
      <c r="N744" s="1122"/>
      <c r="O744" s="1122"/>
      <c r="P744" s="1122"/>
      <c r="Q744" s="1122"/>
      <c r="R744" s="1122"/>
      <c r="S744" s="1122"/>
      <c r="T744" s="1122"/>
      <c r="U744" s="1122"/>
      <c r="V744" s="1122"/>
      <c r="W744" s="1122"/>
      <c r="X744" s="1122"/>
      <c r="Y744" s="1122"/>
      <c r="Z744" s="1122"/>
    </row>
    <row r="745" spans="1:26">
      <c r="A745" s="1122"/>
      <c r="B745" s="2090"/>
      <c r="C745" s="2090"/>
      <c r="D745" s="1122"/>
      <c r="E745" s="1122"/>
      <c r="F745" s="1122"/>
      <c r="G745" s="1122"/>
      <c r="H745" s="1122"/>
      <c r="I745" s="1122"/>
      <c r="J745" s="1122"/>
      <c r="K745" s="1122"/>
      <c r="L745" s="1122"/>
      <c r="M745" s="1122"/>
      <c r="N745" s="1122"/>
      <c r="O745" s="1122"/>
      <c r="P745" s="1122"/>
      <c r="Q745" s="1122"/>
      <c r="R745" s="1122"/>
      <c r="S745" s="1122"/>
      <c r="T745" s="1122"/>
      <c r="U745" s="1122"/>
      <c r="V745" s="1122"/>
      <c r="W745" s="1122"/>
      <c r="X745" s="1122"/>
      <c r="Y745" s="1122"/>
      <c r="Z745" s="1122"/>
    </row>
    <row r="746" spans="1:26">
      <c r="A746" s="1122"/>
      <c r="B746" s="2090"/>
      <c r="C746" s="2090"/>
      <c r="D746" s="1122"/>
      <c r="E746" s="1122"/>
      <c r="F746" s="1122"/>
      <c r="G746" s="1122"/>
      <c r="H746" s="1122"/>
      <c r="I746" s="1122"/>
      <c r="J746" s="1122"/>
      <c r="K746" s="1122"/>
      <c r="L746" s="1122"/>
      <c r="M746" s="1122"/>
      <c r="N746" s="1122"/>
      <c r="O746" s="1122"/>
      <c r="P746" s="1122"/>
      <c r="Q746" s="1122"/>
      <c r="R746" s="1122"/>
      <c r="S746" s="1122"/>
      <c r="T746" s="1122"/>
      <c r="U746" s="1122"/>
      <c r="V746" s="1122"/>
      <c r="W746" s="1122"/>
      <c r="X746" s="1122"/>
      <c r="Y746" s="1122"/>
      <c r="Z746" s="1122"/>
    </row>
    <row r="747" spans="1:26">
      <c r="A747" s="1122"/>
      <c r="B747" s="2090"/>
      <c r="C747" s="2090"/>
      <c r="D747" s="1122"/>
      <c r="E747" s="1122"/>
      <c r="F747" s="1122"/>
      <c r="G747" s="1122"/>
      <c r="H747" s="1122"/>
      <c r="I747" s="1122"/>
      <c r="J747" s="1122"/>
      <c r="K747" s="1122"/>
      <c r="L747" s="1122"/>
      <c r="M747" s="1122"/>
      <c r="N747" s="1122"/>
      <c r="O747" s="1122"/>
      <c r="P747" s="1122"/>
      <c r="Q747" s="1122"/>
      <c r="R747" s="1122"/>
      <c r="S747" s="1122"/>
      <c r="T747" s="1122"/>
      <c r="U747" s="1122"/>
      <c r="V747" s="1122"/>
      <c r="W747" s="1122"/>
      <c r="X747" s="1122"/>
      <c r="Y747" s="1122"/>
      <c r="Z747" s="1122"/>
    </row>
    <row r="748" spans="1:26">
      <c r="A748" s="1122"/>
      <c r="B748" s="2090"/>
      <c r="C748" s="2090"/>
      <c r="D748" s="1122"/>
      <c r="E748" s="1122"/>
      <c r="F748" s="1122"/>
      <c r="G748" s="1122"/>
      <c r="H748" s="1122"/>
      <c r="I748" s="1122"/>
      <c r="J748" s="1122"/>
      <c r="K748" s="1122"/>
      <c r="L748" s="1122"/>
      <c r="M748" s="1122"/>
      <c r="N748" s="1122"/>
      <c r="O748" s="1122"/>
      <c r="P748" s="1122"/>
      <c r="Q748" s="1122"/>
      <c r="R748" s="1122"/>
      <c r="S748" s="1122"/>
      <c r="T748" s="1122"/>
      <c r="U748" s="1122"/>
      <c r="V748" s="1122"/>
      <c r="W748" s="1122"/>
      <c r="X748" s="1122"/>
      <c r="Y748" s="1122"/>
      <c r="Z748" s="1122"/>
    </row>
    <row r="749" spans="1:26">
      <c r="A749" s="1122"/>
      <c r="B749" s="2090"/>
      <c r="C749" s="2090"/>
      <c r="D749" s="1122"/>
      <c r="E749" s="1122"/>
      <c r="F749" s="1122"/>
      <c r="G749" s="1122"/>
      <c r="H749" s="1122"/>
      <c r="I749" s="1122"/>
      <c r="J749" s="1122"/>
      <c r="K749" s="1122"/>
      <c r="L749" s="1122"/>
      <c r="M749" s="1122"/>
      <c r="N749" s="1122"/>
      <c r="O749" s="1122"/>
      <c r="P749" s="1122"/>
      <c r="Q749" s="1122"/>
      <c r="R749" s="1122"/>
      <c r="S749" s="1122"/>
      <c r="T749" s="1122"/>
      <c r="U749" s="1122"/>
      <c r="V749" s="1122"/>
      <c r="W749" s="1122"/>
      <c r="X749" s="1122"/>
      <c r="Y749" s="1122"/>
      <c r="Z749" s="1122"/>
    </row>
    <row r="750" spans="1:26">
      <c r="A750" s="1122"/>
      <c r="B750" s="2090"/>
      <c r="C750" s="2090"/>
      <c r="D750" s="1122"/>
      <c r="E750" s="1122"/>
      <c r="F750" s="1122"/>
      <c r="G750" s="1122"/>
      <c r="H750" s="1122"/>
      <c r="I750" s="1122"/>
      <c r="J750" s="1122"/>
      <c r="K750" s="1122"/>
      <c r="L750" s="1122"/>
      <c r="M750" s="1122"/>
      <c r="N750" s="1122"/>
      <c r="O750" s="1122"/>
      <c r="P750" s="1122"/>
      <c r="Q750" s="1122"/>
      <c r="R750" s="1122"/>
      <c r="S750" s="1122"/>
      <c r="T750" s="1122"/>
      <c r="U750" s="1122"/>
      <c r="V750" s="1122"/>
      <c r="W750" s="1122"/>
      <c r="X750" s="1122"/>
      <c r="Y750" s="1122"/>
      <c r="Z750" s="1122"/>
    </row>
    <row r="751" spans="1:26">
      <c r="A751" s="1122"/>
      <c r="B751" s="2090"/>
      <c r="C751" s="2090"/>
      <c r="D751" s="1122"/>
      <c r="E751" s="1122"/>
      <c r="F751" s="1122"/>
      <c r="G751" s="1122"/>
      <c r="H751" s="1122"/>
      <c r="I751" s="1122"/>
      <c r="J751" s="1122"/>
      <c r="K751" s="1122"/>
      <c r="L751" s="1122"/>
      <c r="M751" s="1122"/>
      <c r="N751" s="1122"/>
      <c r="O751" s="1122"/>
      <c r="P751" s="1122"/>
      <c r="Q751" s="1122"/>
      <c r="R751" s="1122"/>
      <c r="S751" s="1122"/>
      <c r="T751" s="1122"/>
      <c r="U751" s="1122"/>
      <c r="V751" s="1122"/>
      <c r="W751" s="1122"/>
      <c r="X751" s="1122"/>
      <c r="Y751" s="1122"/>
      <c r="Z751" s="1122"/>
    </row>
    <row r="752" spans="1:26">
      <c r="A752" s="1122"/>
      <c r="B752" s="2090"/>
      <c r="C752" s="2090"/>
      <c r="D752" s="1122"/>
      <c r="E752" s="1122"/>
      <c r="F752" s="1122"/>
      <c r="G752" s="1122"/>
      <c r="H752" s="1122"/>
      <c r="I752" s="1122"/>
      <c r="J752" s="1122"/>
      <c r="K752" s="1122"/>
      <c r="L752" s="1122"/>
      <c r="M752" s="1122"/>
      <c r="N752" s="1122"/>
      <c r="O752" s="1122"/>
      <c r="P752" s="1122"/>
      <c r="Q752" s="1122"/>
      <c r="R752" s="1122"/>
      <c r="S752" s="1122"/>
      <c r="T752" s="1122"/>
      <c r="U752" s="1122"/>
      <c r="V752" s="1122"/>
      <c r="W752" s="1122"/>
      <c r="X752" s="1122"/>
      <c r="Y752" s="1122"/>
      <c r="Z752" s="1122"/>
    </row>
    <row r="753" spans="1:26">
      <c r="A753" s="1122"/>
      <c r="B753" s="2090"/>
      <c r="C753" s="2090"/>
      <c r="D753" s="1122"/>
      <c r="E753" s="1122"/>
      <c r="F753" s="1122"/>
      <c r="G753" s="1122"/>
      <c r="H753" s="1122"/>
      <c r="I753" s="1122"/>
      <c r="J753" s="1122"/>
      <c r="K753" s="1122"/>
      <c r="L753" s="1122"/>
      <c r="M753" s="1122"/>
      <c r="N753" s="1122"/>
      <c r="O753" s="1122"/>
      <c r="P753" s="1122"/>
      <c r="Q753" s="1122"/>
      <c r="R753" s="1122"/>
      <c r="S753" s="1122"/>
      <c r="T753" s="1122"/>
      <c r="U753" s="1122"/>
      <c r="V753" s="1122"/>
      <c r="W753" s="1122"/>
      <c r="X753" s="1122"/>
      <c r="Y753" s="1122"/>
      <c r="Z753" s="1122"/>
    </row>
    <row r="754" spans="1:26">
      <c r="A754" s="1122"/>
      <c r="B754" s="2090"/>
      <c r="C754" s="2090"/>
      <c r="D754" s="1122"/>
      <c r="E754" s="1122"/>
      <c r="F754" s="1122"/>
      <c r="G754" s="1122"/>
      <c r="H754" s="1122"/>
      <c r="I754" s="1122"/>
      <c r="J754" s="1122"/>
      <c r="K754" s="1122"/>
      <c r="L754" s="1122"/>
      <c r="M754" s="1122"/>
      <c r="N754" s="1122"/>
      <c r="O754" s="1122"/>
      <c r="P754" s="1122"/>
      <c r="Q754" s="1122"/>
      <c r="R754" s="1122"/>
      <c r="S754" s="1122"/>
      <c r="T754" s="1122"/>
      <c r="U754" s="1122"/>
      <c r="V754" s="1122"/>
      <c r="W754" s="1122"/>
      <c r="X754" s="1122"/>
      <c r="Y754" s="1122"/>
      <c r="Z754" s="1122"/>
    </row>
    <row r="755" spans="1:26">
      <c r="A755" s="1122"/>
      <c r="B755" s="2090"/>
      <c r="C755" s="2090"/>
      <c r="D755" s="1122"/>
      <c r="E755" s="1122"/>
      <c r="F755" s="1122"/>
      <c r="G755" s="1122"/>
      <c r="H755" s="1122"/>
      <c r="I755" s="1122"/>
      <c r="J755" s="1122"/>
      <c r="K755" s="1122"/>
      <c r="L755" s="1122"/>
      <c r="M755" s="1122"/>
      <c r="N755" s="1122"/>
      <c r="O755" s="1122"/>
      <c r="P755" s="1122"/>
      <c r="Q755" s="1122"/>
      <c r="R755" s="1122"/>
      <c r="S755" s="1122"/>
      <c r="T755" s="1122"/>
      <c r="U755" s="1122"/>
      <c r="V755" s="1122"/>
      <c r="W755" s="1122"/>
      <c r="X755" s="1122"/>
      <c r="Y755" s="1122"/>
      <c r="Z755" s="1122"/>
    </row>
    <row r="756" spans="1:26">
      <c r="A756" s="1122"/>
      <c r="B756" s="2090"/>
      <c r="C756" s="2090"/>
      <c r="D756" s="1122"/>
      <c r="E756" s="1122"/>
      <c r="F756" s="1122"/>
      <c r="G756" s="1122"/>
      <c r="H756" s="1122"/>
      <c r="I756" s="1122"/>
      <c r="J756" s="1122"/>
      <c r="K756" s="1122"/>
      <c r="L756" s="1122"/>
      <c r="M756" s="1122"/>
      <c r="N756" s="1122"/>
      <c r="O756" s="1122"/>
      <c r="P756" s="1122"/>
      <c r="Q756" s="1122"/>
      <c r="R756" s="1122"/>
      <c r="S756" s="1122"/>
      <c r="T756" s="1122"/>
      <c r="U756" s="1122"/>
      <c r="V756" s="1122"/>
      <c r="W756" s="1122"/>
      <c r="X756" s="1122"/>
      <c r="Y756" s="1122"/>
      <c r="Z756" s="1122"/>
    </row>
    <row r="757" spans="1:26">
      <c r="A757" s="1122"/>
      <c r="B757" s="2090"/>
      <c r="C757" s="2090"/>
      <c r="D757" s="1122"/>
      <c r="E757" s="1122"/>
      <c r="F757" s="1122"/>
      <c r="G757" s="1122"/>
      <c r="H757" s="1122"/>
      <c r="I757" s="1122"/>
      <c r="J757" s="1122"/>
      <c r="K757" s="1122"/>
      <c r="L757" s="1122"/>
      <c r="M757" s="1122"/>
      <c r="N757" s="1122"/>
      <c r="O757" s="1122"/>
      <c r="P757" s="1122"/>
      <c r="Q757" s="1122"/>
      <c r="R757" s="1122"/>
      <c r="S757" s="1122"/>
      <c r="T757" s="1122"/>
      <c r="U757" s="1122"/>
      <c r="V757" s="1122"/>
      <c r="W757" s="1122"/>
      <c r="X757" s="1122"/>
      <c r="Y757" s="1122"/>
      <c r="Z757" s="1122"/>
    </row>
    <row r="758" spans="1:26">
      <c r="A758" s="1122"/>
      <c r="B758" s="2090"/>
      <c r="C758" s="2090"/>
      <c r="D758" s="1122"/>
      <c r="E758" s="1122"/>
      <c r="F758" s="1122"/>
      <c r="G758" s="1122"/>
      <c r="H758" s="1122"/>
      <c r="I758" s="1122"/>
      <c r="J758" s="1122"/>
      <c r="K758" s="1122"/>
      <c r="L758" s="1122"/>
      <c r="M758" s="1122"/>
      <c r="N758" s="1122"/>
      <c r="O758" s="1122"/>
      <c r="P758" s="1122"/>
      <c r="Q758" s="1122"/>
      <c r="R758" s="1122"/>
      <c r="S758" s="1122"/>
      <c r="T758" s="1122"/>
      <c r="U758" s="1122"/>
      <c r="V758" s="1122"/>
      <c r="W758" s="1122"/>
      <c r="X758" s="1122"/>
      <c r="Y758" s="1122"/>
      <c r="Z758" s="1122"/>
    </row>
    <row r="759" spans="1:26">
      <c r="A759" s="1122"/>
      <c r="B759" s="2090"/>
      <c r="C759" s="2090"/>
      <c r="D759" s="1122"/>
      <c r="E759" s="1122"/>
      <c r="F759" s="1122"/>
      <c r="G759" s="1122"/>
      <c r="H759" s="1122"/>
      <c r="I759" s="1122"/>
      <c r="J759" s="1122"/>
      <c r="K759" s="1122"/>
      <c r="L759" s="1122"/>
      <c r="M759" s="1122"/>
      <c r="N759" s="1122"/>
      <c r="O759" s="1122"/>
      <c r="P759" s="1122"/>
      <c r="Q759" s="1122"/>
      <c r="R759" s="1122"/>
      <c r="S759" s="1122"/>
      <c r="T759" s="1122"/>
      <c r="U759" s="1122"/>
      <c r="V759" s="1122"/>
      <c r="W759" s="1122"/>
      <c r="X759" s="1122"/>
      <c r="Y759" s="1122"/>
      <c r="Z759" s="1122"/>
    </row>
    <row r="760" spans="1:26">
      <c r="A760" s="1122"/>
      <c r="B760" s="2090"/>
      <c r="C760" s="2090"/>
      <c r="D760" s="1122"/>
      <c r="E760" s="1122"/>
      <c r="F760" s="1122"/>
      <c r="G760" s="1122"/>
      <c r="H760" s="1122"/>
      <c r="I760" s="1122"/>
      <c r="J760" s="1122"/>
      <c r="K760" s="1122"/>
      <c r="L760" s="1122"/>
      <c r="M760" s="1122"/>
      <c r="N760" s="1122"/>
      <c r="O760" s="1122"/>
      <c r="P760" s="1122"/>
      <c r="Q760" s="1122"/>
      <c r="R760" s="1122"/>
      <c r="S760" s="1122"/>
      <c r="T760" s="1122"/>
      <c r="U760" s="1122"/>
      <c r="V760" s="1122"/>
      <c r="W760" s="1122"/>
      <c r="X760" s="1122"/>
      <c r="Y760" s="1122"/>
      <c r="Z760" s="1122"/>
    </row>
    <row r="761" spans="1:26">
      <c r="A761" s="1122"/>
      <c r="B761" s="2090"/>
      <c r="C761" s="2090"/>
      <c r="D761" s="1122"/>
      <c r="E761" s="1122"/>
      <c r="F761" s="1122"/>
      <c r="G761" s="1122"/>
      <c r="H761" s="1122"/>
      <c r="I761" s="1122"/>
      <c r="J761" s="1122"/>
      <c r="K761" s="1122"/>
      <c r="L761" s="1122"/>
      <c r="M761" s="1122"/>
      <c r="N761" s="1122"/>
      <c r="O761" s="1122"/>
      <c r="P761" s="1122"/>
      <c r="Q761" s="1122"/>
      <c r="R761" s="1122"/>
      <c r="S761" s="1122"/>
      <c r="T761" s="1122"/>
      <c r="U761" s="1122"/>
      <c r="V761" s="1122"/>
      <c r="W761" s="1122"/>
      <c r="X761" s="1122"/>
      <c r="Y761" s="1122"/>
      <c r="Z761" s="1122"/>
    </row>
    <row r="762" spans="1:26">
      <c r="A762" s="1122"/>
      <c r="B762" s="2090"/>
      <c r="C762" s="2090"/>
      <c r="D762" s="1122"/>
      <c r="E762" s="1122"/>
      <c r="F762" s="1122"/>
      <c r="G762" s="1122"/>
      <c r="H762" s="1122"/>
      <c r="I762" s="1122"/>
      <c r="J762" s="1122"/>
      <c r="K762" s="1122"/>
      <c r="L762" s="1122"/>
      <c r="M762" s="1122"/>
      <c r="N762" s="1122"/>
      <c r="O762" s="1122"/>
      <c r="P762" s="1122"/>
      <c r="Q762" s="1122"/>
      <c r="R762" s="1122"/>
      <c r="S762" s="1122"/>
      <c r="T762" s="1122"/>
      <c r="U762" s="1122"/>
      <c r="V762" s="1122"/>
      <c r="W762" s="1122"/>
      <c r="X762" s="1122"/>
      <c r="Y762" s="1122"/>
      <c r="Z762" s="1122"/>
    </row>
    <row r="763" spans="1:26">
      <c r="A763" s="1122"/>
      <c r="B763" s="2090"/>
      <c r="C763" s="2090"/>
      <c r="D763" s="1122"/>
      <c r="E763" s="1122"/>
      <c r="F763" s="1122"/>
      <c r="G763" s="1122"/>
      <c r="H763" s="1122"/>
      <c r="I763" s="1122"/>
      <c r="J763" s="1122"/>
      <c r="K763" s="1122"/>
      <c r="L763" s="1122"/>
      <c r="M763" s="1122"/>
      <c r="N763" s="1122"/>
      <c r="O763" s="1122"/>
      <c r="P763" s="1122"/>
      <c r="Q763" s="1122"/>
      <c r="R763" s="1122"/>
      <c r="S763" s="1122"/>
      <c r="T763" s="1122"/>
      <c r="U763" s="1122"/>
      <c r="V763" s="1122"/>
      <c r="W763" s="1122"/>
      <c r="X763" s="1122"/>
      <c r="Y763" s="1122"/>
      <c r="Z763" s="1122"/>
    </row>
    <row r="764" spans="1:26">
      <c r="A764" s="1122"/>
      <c r="B764" s="2090"/>
      <c r="C764" s="2090"/>
      <c r="D764" s="1122"/>
      <c r="E764" s="1122"/>
      <c r="F764" s="1122"/>
      <c r="G764" s="1122"/>
      <c r="H764" s="1122"/>
      <c r="I764" s="1122"/>
      <c r="J764" s="1122"/>
      <c r="K764" s="1122"/>
      <c r="L764" s="1122"/>
      <c r="M764" s="1122"/>
      <c r="N764" s="1122"/>
      <c r="O764" s="1122"/>
      <c r="P764" s="1122"/>
      <c r="Q764" s="1122"/>
      <c r="R764" s="1122"/>
      <c r="S764" s="1122"/>
      <c r="T764" s="1122"/>
      <c r="U764" s="1122"/>
      <c r="V764" s="1122"/>
      <c r="W764" s="1122"/>
      <c r="X764" s="1122"/>
      <c r="Y764" s="1122"/>
      <c r="Z764" s="1122"/>
    </row>
    <row r="765" spans="1:26">
      <c r="A765" s="1122"/>
      <c r="B765" s="2090"/>
      <c r="C765" s="2090"/>
      <c r="D765" s="1122"/>
      <c r="E765" s="1122"/>
      <c r="F765" s="1122"/>
      <c r="G765" s="1122"/>
      <c r="H765" s="1122"/>
      <c r="I765" s="1122"/>
      <c r="J765" s="1122"/>
      <c r="K765" s="1122"/>
      <c r="L765" s="1122"/>
      <c r="M765" s="1122"/>
      <c r="N765" s="1122"/>
      <c r="O765" s="1122"/>
      <c r="P765" s="1122"/>
      <c r="Q765" s="1122"/>
      <c r="R765" s="1122"/>
      <c r="S765" s="1122"/>
      <c r="T765" s="1122"/>
      <c r="U765" s="1122"/>
      <c r="V765" s="1122"/>
      <c r="W765" s="1122"/>
      <c r="X765" s="1122"/>
      <c r="Y765" s="1122"/>
      <c r="Z765" s="1122"/>
    </row>
    <row r="766" spans="1:26">
      <c r="A766" s="1122"/>
      <c r="B766" s="2090"/>
      <c r="C766" s="2090"/>
      <c r="D766" s="1122"/>
      <c r="E766" s="1122"/>
      <c r="F766" s="1122"/>
      <c r="G766" s="1122"/>
      <c r="H766" s="1122"/>
      <c r="I766" s="1122"/>
      <c r="J766" s="1122"/>
      <c r="K766" s="1122"/>
      <c r="L766" s="1122"/>
      <c r="M766" s="1122"/>
      <c r="N766" s="1122"/>
      <c r="O766" s="1122"/>
      <c r="P766" s="1122"/>
      <c r="Q766" s="1122"/>
      <c r="R766" s="1122"/>
      <c r="S766" s="1122"/>
      <c r="T766" s="1122"/>
      <c r="U766" s="1122"/>
      <c r="V766" s="1122"/>
      <c r="W766" s="1122"/>
      <c r="X766" s="1122"/>
      <c r="Y766" s="1122"/>
      <c r="Z766" s="1122"/>
    </row>
    <row r="767" spans="1:26">
      <c r="A767" s="1122"/>
      <c r="B767" s="2090"/>
      <c r="C767" s="2090"/>
      <c r="D767" s="1122"/>
      <c r="E767" s="1122"/>
      <c r="F767" s="1122"/>
      <c r="G767" s="1122"/>
      <c r="H767" s="1122"/>
      <c r="I767" s="1122"/>
      <c r="J767" s="1122"/>
      <c r="K767" s="1122"/>
      <c r="L767" s="1122"/>
      <c r="M767" s="1122"/>
      <c r="N767" s="1122"/>
      <c r="O767" s="1122"/>
      <c r="P767" s="1122"/>
      <c r="Q767" s="1122"/>
      <c r="R767" s="1122"/>
      <c r="S767" s="1122"/>
      <c r="T767" s="1122"/>
      <c r="U767" s="1122"/>
      <c r="V767" s="1122"/>
      <c r="W767" s="1122"/>
      <c r="X767" s="1122"/>
      <c r="Y767" s="1122"/>
      <c r="Z767" s="1122"/>
    </row>
    <row r="768" spans="1:26">
      <c r="A768" s="1122"/>
      <c r="B768" s="2090"/>
      <c r="C768" s="2090"/>
      <c r="D768" s="1122"/>
      <c r="E768" s="1122"/>
      <c r="F768" s="1122"/>
      <c r="G768" s="1122"/>
      <c r="H768" s="1122"/>
      <c r="I768" s="1122"/>
      <c r="J768" s="1122"/>
      <c r="K768" s="1122"/>
      <c r="L768" s="1122"/>
      <c r="M768" s="1122"/>
      <c r="N768" s="1122"/>
      <c r="O768" s="1122"/>
      <c r="P768" s="1122"/>
      <c r="Q768" s="1122"/>
      <c r="R768" s="1122"/>
      <c r="S768" s="1122"/>
      <c r="T768" s="1122"/>
      <c r="U768" s="1122"/>
      <c r="V768" s="1122"/>
      <c r="W768" s="1122"/>
      <c r="X768" s="1122"/>
      <c r="Y768" s="1122"/>
      <c r="Z768" s="1122"/>
    </row>
    <row r="769" spans="1:26">
      <c r="A769" s="1122"/>
      <c r="B769" s="2090"/>
      <c r="C769" s="2090"/>
      <c r="D769" s="1122"/>
      <c r="E769" s="1122"/>
      <c r="F769" s="1122"/>
      <c r="G769" s="1122"/>
      <c r="H769" s="1122"/>
      <c r="I769" s="1122"/>
      <c r="J769" s="1122"/>
      <c r="K769" s="1122"/>
      <c r="L769" s="1122"/>
      <c r="M769" s="1122"/>
      <c r="N769" s="1122"/>
      <c r="O769" s="1122"/>
      <c r="P769" s="1122"/>
      <c r="Q769" s="1122"/>
      <c r="R769" s="1122"/>
      <c r="S769" s="1122"/>
      <c r="T769" s="1122"/>
      <c r="U769" s="1122"/>
      <c r="V769" s="1122"/>
      <c r="W769" s="1122"/>
      <c r="X769" s="1122"/>
      <c r="Y769" s="1122"/>
      <c r="Z769" s="1122"/>
    </row>
    <row r="770" spans="1:26">
      <c r="A770" s="1122"/>
      <c r="B770" s="2090"/>
      <c r="C770" s="2090"/>
      <c r="D770" s="1122"/>
      <c r="E770" s="1122"/>
      <c r="F770" s="1122"/>
      <c r="G770" s="1122"/>
      <c r="H770" s="1122"/>
      <c r="I770" s="1122"/>
      <c r="J770" s="1122"/>
      <c r="K770" s="1122"/>
      <c r="L770" s="1122"/>
      <c r="M770" s="1122"/>
      <c r="N770" s="1122"/>
      <c r="O770" s="1122"/>
      <c r="P770" s="1122"/>
      <c r="Q770" s="1122"/>
      <c r="R770" s="1122"/>
      <c r="S770" s="1122"/>
      <c r="T770" s="1122"/>
      <c r="U770" s="1122"/>
      <c r="V770" s="1122"/>
      <c r="W770" s="1122"/>
      <c r="X770" s="1122"/>
      <c r="Y770" s="1122"/>
      <c r="Z770" s="1122"/>
    </row>
    <row r="771" spans="1:26">
      <c r="A771" s="1122"/>
      <c r="B771" s="2090"/>
      <c r="C771" s="2090"/>
      <c r="D771" s="1122"/>
      <c r="E771" s="1122"/>
      <c r="F771" s="1122"/>
      <c r="G771" s="1122"/>
      <c r="H771" s="1122"/>
      <c r="I771" s="1122"/>
      <c r="J771" s="1122"/>
      <c r="K771" s="1122"/>
      <c r="L771" s="1122"/>
      <c r="M771" s="1122"/>
      <c r="N771" s="1122"/>
      <c r="O771" s="1122"/>
      <c r="P771" s="1122"/>
      <c r="Q771" s="1122"/>
      <c r="R771" s="1122"/>
      <c r="S771" s="1122"/>
      <c r="T771" s="1122"/>
      <c r="U771" s="1122"/>
      <c r="V771" s="1122"/>
      <c r="W771" s="1122"/>
      <c r="X771" s="1122"/>
      <c r="Y771" s="1122"/>
      <c r="Z771" s="1122"/>
    </row>
    <row r="772" spans="1:26">
      <c r="A772" s="1122"/>
      <c r="B772" s="2090"/>
      <c r="C772" s="2090"/>
      <c r="D772" s="1122"/>
      <c r="E772" s="1122"/>
      <c r="F772" s="1122"/>
      <c r="G772" s="1122"/>
      <c r="H772" s="1122"/>
      <c r="I772" s="1122"/>
      <c r="J772" s="1122"/>
      <c r="K772" s="1122"/>
      <c r="L772" s="1122"/>
      <c r="M772" s="1122"/>
      <c r="N772" s="1122"/>
      <c r="O772" s="1122"/>
      <c r="P772" s="1122"/>
      <c r="Q772" s="1122"/>
      <c r="R772" s="1122"/>
      <c r="S772" s="1122"/>
      <c r="T772" s="1122"/>
      <c r="U772" s="1122"/>
      <c r="V772" s="1122"/>
      <c r="W772" s="1122"/>
      <c r="X772" s="1122"/>
      <c r="Y772" s="1122"/>
      <c r="Z772" s="1122"/>
    </row>
    <row r="773" spans="1:26">
      <c r="A773" s="1122"/>
      <c r="B773" s="2090"/>
      <c r="C773" s="2090"/>
      <c r="D773" s="1122"/>
      <c r="E773" s="1122"/>
      <c r="F773" s="1122"/>
      <c r="G773" s="1122"/>
      <c r="H773" s="1122"/>
      <c r="I773" s="1122"/>
      <c r="J773" s="1122"/>
      <c r="K773" s="1122"/>
      <c r="L773" s="1122"/>
      <c r="M773" s="1122"/>
      <c r="N773" s="1122"/>
      <c r="O773" s="1122"/>
      <c r="P773" s="1122"/>
      <c r="Q773" s="1122"/>
      <c r="R773" s="1122"/>
      <c r="S773" s="1122"/>
      <c r="T773" s="1122"/>
      <c r="U773" s="1122"/>
      <c r="V773" s="1122"/>
      <c r="W773" s="1122"/>
      <c r="X773" s="1122"/>
      <c r="Y773" s="1122"/>
      <c r="Z773" s="1122"/>
    </row>
    <row r="774" spans="1:26">
      <c r="A774" s="1122"/>
      <c r="B774" s="2090"/>
      <c r="C774" s="2090"/>
      <c r="D774" s="1122"/>
      <c r="E774" s="1122"/>
      <c r="F774" s="1122"/>
      <c r="G774" s="1122"/>
      <c r="H774" s="1122"/>
      <c r="I774" s="1122"/>
      <c r="J774" s="1122"/>
      <c r="K774" s="1122"/>
      <c r="L774" s="1122"/>
      <c r="M774" s="1122"/>
      <c r="N774" s="1122"/>
      <c r="O774" s="1122"/>
      <c r="P774" s="1122"/>
      <c r="Q774" s="1122"/>
      <c r="R774" s="1122"/>
      <c r="S774" s="1122"/>
      <c r="T774" s="1122"/>
      <c r="U774" s="1122"/>
      <c r="V774" s="1122"/>
      <c r="W774" s="1122"/>
      <c r="X774" s="1122"/>
      <c r="Y774" s="1122"/>
      <c r="Z774" s="1122"/>
    </row>
    <row r="775" spans="1:26">
      <c r="A775" s="1122"/>
      <c r="B775" s="2090"/>
      <c r="C775" s="2090"/>
      <c r="D775" s="1122"/>
      <c r="E775" s="1122"/>
      <c r="F775" s="1122"/>
      <c r="G775" s="1122"/>
      <c r="H775" s="1122"/>
      <c r="I775" s="1122"/>
      <c r="J775" s="1122"/>
      <c r="K775" s="1122"/>
      <c r="L775" s="1122"/>
      <c r="M775" s="1122"/>
      <c r="N775" s="1122"/>
      <c r="O775" s="1122"/>
      <c r="P775" s="1122"/>
      <c r="Q775" s="1122"/>
      <c r="R775" s="1122"/>
      <c r="S775" s="1122"/>
      <c r="T775" s="1122"/>
      <c r="U775" s="1122"/>
      <c r="V775" s="1122"/>
      <c r="W775" s="1122"/>
      <c r="X775" s="1122"/>
      <c r="Y775" s="1122"/>
      <c r="Z775" s="1122"/>
    </row>
    <row r="776" spans="1:26">
      <c r="A776" s="1122"/>
      <c r="B776" s="2090"/>
      <c r="C776" s="2090"/>
      <c r="D776" s="1122"/>
      <c r="E776" s="1122"/>
      <c r="F776" s="1122"/>
      <c r="G776" s="1122"/>
      <c r="H776" s="1122"/>
      <c r="I776" s="1122"/>
      <c r="J776" s="1122"/>
      <c r="K776" s="1122"/>
      <c r="L776" s="1122"/>
      <c r="M776" s="1122"/>
      <c r="N776" s="1122"/>
      <c r="O776" s="1122"/>
      <c r="P776" s="1122"/>
      <c r="Q776" s="1122"/>
      <c r="R776" s="1122"/>
      <c r="S776" s="1122"/>
      <c r="T776" s="1122"/>
      <c r="U776" s="1122"/>
      <c r="V776" s="1122"/>
      <c r="W776" s="1122"/>
      <c r="X776" s="1122"/>
      <c r="Y776" s="1122"/>
      <c r="Z776" s="1122"/>
    </row>
    <row r="777" spans="1:26">
      <c r="A777" s="1122"/>
      <c r="B777" s="2090"/>
      <c r="C777" s="2090"/>
      <c r="D777" s="1122"/>
      <c r="E777" s="1122"/>
      <c r="F777" s="1122"/>
      <c r="G777" s="1122"/>
      <c r="H777" s="1122"/>
      <c r="I777" s="1122"/>
      <c r="J777" s="1122"/>
      <c r="K777" s="1122"/>
      <c r="L777" s="1122"/>
      <c r="M777" s="1122"/>
      <c r="N777" s="1122"/>
      <c r="O777" s="1122"/>
      <c r="P777" s="1122"/>
      <c r="Q777" s="1122"/>
      <c r="R777" s="1122"/>
      <c r="S777" s="1122"/>
      <c r="T777" s="1122"/>
      <c r="U777" s="1122"/>
      <c r="V777" s="1122"/>
      <c r="W777" s="1122"/>
      <c r="X777" s="1122"/>
      <c r="Y777" s="1122"/>
      <c r="Z777" s="1122"/>
    </row>
    <row r="778" spans="1:26">
      <c r="A778" s="1122"/>
      <c r="B778" s="2090"/>
      <c r="C778" s="2090"/>
      <c r="D778" s="1122"/>
      <c r="E778" s="1122"/>
      <c r="F778" s="1122"/>
      <c r="G778" s="1122"/>
      <c r="H778" s="1122"/>
      <c r="I778" s="1122"/>
      <c r="J778" s="1122"/>
      <c r="K778" s="1122"/>
      <c r="L778" s="1122"/>
      <c r="M778" s="1122"/>
      <c r="N778" s="1122"/>
      <c r="O778" s="1122"/>
      <c r="P778" s="1122"/>
      <c r="Q778" s="1122"/>
      <c r="R778" s="1122"/>
      <c r="S778" s="1122"/>
      <c r="T778" s="1122"/>
      <c r="U778" s="1122"/>
      <c r="V778" s="1122"/>
      <c r="W778" s="1122"/>
      <c r="X778" s="1122"/>
      <c r="Y778" s="1122"/>
      <c r="Z778" s="1122"/>
    </row>
    <row r="779" spans="1:26">
      <c r="A779" s="1122"/>
      <c r="B779" s="2090"/>
      <c r="C779" s="2090"/>
      <c r="D779" s="1122"/>
      <c r="E779" s="1122"/>
      <c r="F779" s="1122"/>
      <c r="G779" s="1122"/>
      <c r="H779" s="1122"/>
      <c r="I779" s="1122"/>
      <c r="J779" s="1122"/>
      <c r="K779" s="1122"/>
      <c r="L779" s="1122"/>
      <c r="M779" s="1122"/>
      <c r="N779" s="1122"/>
      <c r="O779" s="1122"/>
      <c r="P779" s="1122"/>
      <c r="Q779" s="1122"/>
      <c r="R779" s="1122"/>
      <c r="S779" s="1122"/>
      <c r="T779" s="1122"/>
      <c r="U779" s="1122"/>
      <c r="V779" s="1122"/>
      <c r="W779" s="1122"/>
      <c r="X779" s="1122"/>
      <c r="Y779" s="1122"/>
      <c r="Z779" s="1122"/>
    </row>
    <row r="780" spans="1:26">
      <c r="A780" s="1122"/>
      <c r="B780" s="2090"/>
      <c r="C780" s="2090"/>
      <c r="D780" s="1122"/>
      <c r="E780" s="1122"/>
      <c r="F780" s="1122"/>
      <c r="G780" s="1122"/>
      <c r="H780" s="1122"/>
      <c r="I780" s="1122"/>
      <c r="J780" s="1122"/>
      <c r="K780" s="1122"/>
      <c r="L780" s="1122"/>
      <c r="M780" s="1122"/>
      <c r="N780" s="1122"/>
      <c r="O780" s="1122"/>
      <c r="P780" s="1122"/>
      <c r="Q780" s="1122"/>
      <c r="R780" s="1122"/>
      <c r="S780" s="1122"/>
      <c r="T780" s="1122"/>
      <c r="U780" s="1122"/>
      <c r="V780" s="1122"/>
      <c r="W780" s="1122"/>
      <c r="X780" s="1122"/>
      <c r="Y780" s="1122"/>
      <c r="Z780" s="1122"/>
    </row>
    <row r="781" spans="1:26">
      <c r="A781" s="1122"/>
      <c r="B781" s="2090"/>
      <c r="C781" s="2090"/>
      <c r="D781" s="1122"/>
      <c r="E781" s="1122"/>
      <c r="F781" s="1122"/>
      <c r="G781" s="1122"/>
      <c r="H781" s="1122"/>
      <c r="I781" s="1122"/>
      <c r="J781" s="1122"/>
      <c r="K781" s="1122"/>
      <c r="L781" s="1122"/>
      <c r="M781" s="1122"/>
      <c r="N781" s="1122"/>
      <c r="O781" s="1122"/>
      <c r="P781" s="1122"/>
      <c r="Q781" s="1122"/>
      <c r="R781" s="1122"/>
      <c r="S781" s="1122"/>
      <c r="T781" s="1122"/>
      <c r="U781" s="1122"/>
      <c r="V781" s="1122"/>
      <c r="W781" s="1122"/>
      <c r="X781" s="1122"/>
      <c r="Y781" s="1122"/>
      <c r="Z781" s="1122"/>
    </row>
    <row r="782" spans="1:26">
      <c r="A782" s="1122"/>
      <c r="B782" s="2090"/>
      <c r="C782" s="2090"/>
      <c r="D782" s="1122"/>
      <c r="E782" s="1122"/>
      <c r="F782" s="1122"/>
      <c r="G782" s="1122"/>
      <c r="H782" s="1122"/>
      <c r="I782" s="1122"/>
      <c r="J782" s="1122"/>
      <c r="K782" s="1122"/>
      <c r="L782" s="1122"/>
      <c r="M782" s="1122"/>
      <c r="N782" s="1122"/>
      <c r="O782" s="1122"/>
      <c r="P782" s="1122"/>
      <c r="Q782" s="1122"/>
      <c r="R782" s="1122"/>
      <c r="S782" s="1122"/>
      <c r="T782" s="1122"/>
      <c r="U782" s="1122"/>
      <c r="V782" s="1122"/>
      <c r="W782" s="1122"/>
      <c r="X782" s="1122"/>
      <c r="Y782" s="1122"/>
      <c r="Z782" s="1122"/>
    </row>
    <row r="783" spans="1:26">
      <c r="A783" s="1122"/>
      <c r="B783" s="2090"/>
      <c r="C783" s="2090"/>
      <c r="D783" s="1122"/>
      <c r="E783" s="1122"/>
      <c r="F783" s="1122"/>
      <c r="G783" s="1122"/>
      <c r="H783" s="1122"/>
      <c r="I783" s="1122"/>
      <c r="J783" s="1122"/>
      <c r="K783" s="1122"/>
      <c r="L783" s="1122"/>
      <c r="M783" s="1122"/>
      <c r="N783" s="1122"/>
      <c r="O783" s="1122"/>
      <c r="P783" s="1122"/>
      <c r="Q783" s="1122"/>
      <c r="R783" s="1122"/>
      <c r="S783" s="1122"/>
      <c r="T783" s="1122"/>
      <c r="U783" s="1122"/>
      <c r="V783" s="1122"/>
      <c r="W783" s="1122"/>
      <c r="X783" s="1122"/>
      <c r="Y783" s="1122"/>
      <c r="Z783" s="1122"/>
    </row>
    <row r="784" spans="1:26">
      <c r="A784" s="1122"/>
      <c r="B784" s="2090"/>
      <c r="C784" s="2090"/>
      <c r="D784" s="1122"/>
      <c r="E784" s="1122"/>
      <c r="F784" s="1122"/>
      <c r="G784" s="1122"/>
      <c r="H784" s="1122"/>
      <c r="I784" s="1122"/>
      <c r="J784" s="1122"/>
      <c r="K784" s="1122"/>
      <c r="L784" s="1122"/>
      <c r="M784" s="1122"/>
      <c r="N784" s="1122"/>
      <c r="O784" s="1122"/>
      <c r="P784" s="1122"/>
      <c r="Q784" s="1122"/>
      <c r="R784" s="1122"/>
      <c r="S784" s="1122"/>
      <c r="T784" s="1122"/>
      <c r="U784" s="1122"/>
      <c r="V784" s="1122"/>
      <c r="W784" s="1122"/>
      <c r="X784" s="1122"/>
      <c r="Y784" s="1122"/>
      <c r="Z784" s="1122"/>
    </row>
    <row r="785" spans="1:26">
      <c r="A785" s="1122"/>
      <c r="B785" s="2090"/>
      <c r="C785" s="2090"/>
      <c r="D785" s="1122"/>
      <c r="E785" s="1122"/>
      <c r="F785" s="1122"/>
      <c r="G785" s="1122"/>
      <c r="H785" s="1122"/>
      <c r="I785" s="1122"/>
      <c r="J785" s="1122"/>
      <c r="K785" s="1122"/>
      <c r="L785" s="1122"/>
      <c r="M785" s="1122"/>
      <c r="N785" s="1122"/>
      <c r="O785" s="1122"/>
      <c r="P785" s="1122"/>
      <c r="Q785" s="1122"/>
      <c r="R785" s="1122"/>
      <c r="S785" s="1122"/>
      <c r="T785" s="1122"/>
      <c r="U785" s="1122"/>
      <c r="V785" s="1122"/>
      <c r="W785" s="1122"/>
      <c r="X785" s="1122"/>
      <c r="Y785" s="1122"/>
      <c r="Z785" s="1122"/>
    </row>
    <row r="786" spans="1:26">
      <c r="A786" s="1122"/>
      <c r="B786" s="2090"/>
      <c r="C786" s="2090"/>
      <c r="D786" s="1122"/>
      <c r="E786" s="1122"/>
      <c r="F786" s="1122"/>
      <c r="G786" s="1122"/>
      <c r="H786" s="1122"/>
      <c r="I786" s="1122"/>
      <c r="J786" s="1122"/>
      <c r="K786" s="1122"/>
      <c r="L786" s="1122"/>
      <c r="M786" s="1122"/>
      <c r="N786" s="1122"/>
      <c r="O786" s="1122"/>
      <c r="P786" s="1122"/>
      <c r="Q786" s="1122"/>
      <c r="R786" s="1122"/>
      <c r="S786" s="1122"/>
      <c r="T786" s="1122"/>
      <c r="U786" s="1122"/>
      <c r="V786" s="1122"/>
      <c r="W786" s="1122"/>
      <c r="X786" s="1122"/>
      <c r="Y786" s="1122"/>
      <c r="Z786" s="1122"/>
    </row>
    <row r="787" spans="1:26">
      <c r="A787" s="1122"/>
      <c r="B787" s="2090"/>
      <c r="C787" s="2090"/>
      <c r="D787" s="1122"/>
      <c r="E787" s="1122"/>
      <c r="F787" s="1122"/>
      <c r="G787" s="1122"/>
      <c r="H787" s="1122"/>
      <c r="I787" s="1122"/>
      <c r="J787" s="1122"/>
      <c r="K787" s="1122"/>
      <c r="L787" s="1122"/>
      <c r="M787" s="1122"/>
      <c r="N787" s="1122"/>
      <c r="O787" s="1122"/>
      <c r="P787" s="1122"/>
      <c r="Q787" s="1122"/>
      <c r="R787" s="1122"/>
      <c r="S787" s="1122"/>
      <c r="T787" s="1122"/>
      <c r="U787" s="1122"/>
      <c r="V787" s="1122"/>
      <c r="W787" s="1122"/>
      <c r="X787" s="1122"/>
      <c r="Y787" s="1122"/>
      <c r="Z787" s="1122"/>
    </row>
    <row r="788" spans="1:26">
      <c r="A788" s="1122"/>
      <c r="B788" s="2090"/>
      <c r="C788" s="2090"/>
      <c r="D788" s="1122"/>
      <c r="E788" s="1122"/>
      <c r="F788" s="1122"/>
      <c r="G788" s="1122"/>
      <c r="H788" s="1122"/>
      <c r="I788" s="1122"/>
      <c r="J788" s="1122"/>
      <c r="K788" s="1122"/>
      <c r="L788" s="1122"/>
      <c r="M788" s="1122"/>
      <c r="N788" s="1122"/>
      <c r="O788" s="1122"/>
      <c r="P788" s="1122"/>
      <c r="Q788" s="1122"/>
      <c r="R788" s="1122"/>
      <c r="S788" s="1122"/>
      <c r="T788" s="1122"/>
      <c r="U788" s="1122"/>
      <c r="V788" s="1122"/>
      <c r="W788" s="1122"/>
      <c r="X788" s="1122"/>
      <c r="Y788" s="1122"/>
      <c r="Z788" s="1122"/>
    </row>
    <row r="789" spans="1:26">
      <c r="A789" s="1122"/>
      <c r="B789" s="2090"/>
      <c r="C789" s="2090"/>
      <c r="D789" s="1122"/>
      <c r="E789" s="1122"/>
      <c r="F789" s="1122"/>
      <c r="G789" s="1122"/>
      <c r="H789" s="1122"/>
      <c r="I789" s="1122"/>
      <c r="J789" s="1122"/>
      <c r="K789" s="1122"/>
      <c r="L789" s="1122"/>
      <c r="M789" s="1122"/>
      <c r="N789" s="1122"/>
      <c r="O789" s="1122"/>
      <c r="P789" s="1122"/>
      <c r="Q789" s="1122"/>
      <c r="R789" s="1122"/>
      <c r="S789" s="1122"/>
      <c r="T789" s="1122"/>
      <c r="U789" s="1122"/>
      <c r="V789" s="1122"/>
      <c r="W789" s="1122"/>
      <c r="X789" s="1122"/>
      <c r="Y789" s="1122"/>
      <c r="Z789" s="1122"/>
    </row>
    <row r="790" spans="1:26">
      <c r="A790" s="1122"/>
      <c r="B790" s="2090"/>
      <c r="C790" s="2090"/>
      <c r="D790" s="1122"/>
      <c r="E790" s="1122"/>
      <c r="F790" s="1122"/>
      <c r="G790" s="1122"/>
      <c r="H790" s="1122"/>
      <c r="I790" s="1122"/>
      <c r="J790" s="1122"/>
      <c r="K790" s="1122"/>
      <c r="L790" s="1122"/>
      <c r="M790" s="1122"/>
      <c r="N790" s="1122"/>
      <c r="O790" s="1122"/>
      <c r="P790" s="1122"/>
      <c r="Q790" s="1122"/>
      <c r="R790" s="1122"/>
      <c r="S790" s="1122"/>
      <c r="T790" s="1122"/>
      <c r="U790" s="1122"/>
      <c r="V790" s="1122"/>
      <c r="W790" s="1122"/>
      <c r="X790" s="1122"/>
      <c r="Y790" s="1122"/>
      <c r="Z790" s="1122"/>
    </row>
    <row r="791" spans="1:26">
      <c r="A791" s="1122"/>
      <c r="B791" s="2090"/>
      <c r="C791" s="2090"/>
      <c r="D791" s="1122"/>
      <c r="E791" s="1122"/>
      <c r="F791" s="1122"/>
      <c r="G791" s="1122"/>
      <c r="H791" s="1122"/>
      <c r="I791" s="1122"/>
      <c r="J791" s="1122"/>
      <c r="K791" s="1122"/>
      <c r="L791" s="1122"/>
      <c r="M791" s="1122"/>
      <c r="N791" s="1122"/>
      <c r="O791" s="1122"/>
      <c r="P791" s="1122"/>
      <c r="Q791" s="1122"/>
      <c r="R791" s="1122"/>
      <c r="S791" s="1122"/>
      <c r="T791" s="1122"/>
      <c r="U791" s="1122"/>
      <c r="V791" s="1122"/>
      <c r="W791" s="1122"/>
      <c r="X791" s="1122"/>
      <c r="Y791" s="1122"/>
      <c r="Z791" s="1122"/>
    </row>
    <row r="792" spans="1:26">
      <c r="A792" s="1122"/>
      <c r="B792" s="2090"/>
      <c r="C792" s="2090"/>
      <c r="D792" s="1122"/>
      <c r="E792" s="1122"/>
      <c r="F792" s="1122"/>
      <c r="G792" s="1122"/>
      <c r="H792" s="1122"/>
      <c r="I792" s="1122"/>
      <c r="J792" s="1122"/>
      <c r="K792" s="1122"/>
      <c r="L792" s="1122"/>
      <c r="M792" s="1122"/>
      <c r="N792" s="1122"/>
      <c r="O792" s="1122"/>
      <c r="P792" s="1122"/>
      <c r="Q792" s="1122"/>
      <c r="R792" s="1122"/>
      <c r="S792" s="1122"/>
      <c r="T792" s="1122"/>
      <c r="U792" s="1122"/>
      <c r="V792" s="1122"/>
      <c r="W792" s="1122"/>
      <c r="X792" s="1122"/>
      <c r="Y792" s="1122"/>
      <c r="Z792" s="1122"/>
    </row>
    <row r="793" spans="1:26">
      <c r="A793" s="1122"/>
      <c r="B793" s="2090"/>
      <c r="C793" s="2090"/>
      <c r="D793" s="1122"/>
      <c r="E793" s="1122"/>
      <c r="F793" s="1122"/>
      <c r="G793" s="1122"/>
      <c r="H793" s="1122"/>
      <c r="I793" s="1122"/>
      <c r="J793" s="1122"/>
      <c r="K793" s="1122"/>
      <c r="L793" s="1122"/>
      <c r="M793" s="1122"/>
      <c r="N793" s="1122"/>
      <c r="O793" s="1122"/>
      <c r="P793" s="1122"/>
      <c r="Q793" s="1122"/>
      <c r="R793" s="1122"/>
      <c r="S793" s="1122"/>
      <c r="T793" s="1122"/>
      <c r="U793" s="1122"/>
      <c r="V793" s="1122"/>
      <c r="W793" s="1122"/>
      <c r="X793" s="1122"/>
      <c r="Y793" s="1122"/>
      <c r="Z793" s="1122"/>
    </row>
    <row r="794" spans="1:26">
      <c r="A794" s="1122"/>
      <c r="B794" s="2090"/>
      <c r="C794" s="2090"/>
      <c r="D794" s="1122"/>
      <c r="E794" s="1122"/>
      <c r="F794" s="1122"/>
      <c r="G794" s="1122"/>
      <c r="H794" s="1122"/>
      <c r="I794" s="1122"/>
      <c r="J794" s="1122"/>
      <c r="K794" s="1122"/>
      <c r="L794" s="1122"/>
      <c r="M794" s="1122"/>
      <c r="N794" s="1122"/>
      <c r="O794" s="1122"/>
      <c r="P794" s="1122"/>
      <c r="Q794" s="1122"/>
      <c r="R794" s="1122"/>
      <c r="S794" s="1122"/>
      <c r="T794" s="1122"/>
      <c r="U794" s="1122"/>
      <c r="V794" s="1122"/>
      <c r="W794" s="1122"/>
      <c r="X794" s="1122"/>
      <c r="Y794" s="1122"/>
      <c r="Z794" s="1122"/>
    </row>
    <row r="795" spans="1:26">
      <c r="A795" s="1122"/>
      <c r="B795" s="2090"/>
      <c r="C795" s="2090"/>
      <c r="D795" s="1122"/>
      <c r="E795" s="1122"/>
      <c r="F795" s="1122"/>
      <c r="G795" s="1122"/>
      <c r="H795" s="1122"/>
      <c r="I795" s="1122"/>
      <c r="J795" s="1122"/>
      <c r="K795" s="1122"/>
      <c r="L795" s="1122"/>
      <c r="M795" s="1122"/>
      <c r="N795" s="1122"/>
      <c r="O795" s="1122"/>
      <c r="P795" s="1122"/>
      <c r="Q795" s="1122"/>
      <c r="R795" s="1122"/>
      <c r="S795" s="1122"/>
      <c r="T795" s="1122"/>
      <c r="U795" s="1122"/>
      <c r="V795" s="1122"/>
      <c r="W795" s="1122"/>
      <c r="X795" s="1122"/>
      <c r="Y795" s="1122"/>
      <c r="Z795" s="1122"/>
    </row>
    <row r="796" spans="1:26">
      <c r="A796" s="1122"/>
      <c r="B796" s="2090"/>
      <c r="C796" s="2090"/>
      <c r="D796" s="1122"/>
      <c r="E796" s="1122"/>
      <c r="F796" s="1122"/>
      <c r="G796" s="1122"/>
      <c r="H796" s="1122"/>
      <c r="I796" s="1122"/>
      <c r="J796" s="1122"/>
      <c r="K796" s="1122"/>
      <c r="L796" s="1122"/>
      <c r="M796" s="1122"/>
      <c r="N796" s="1122"/>
      <c r="O796" s="1122"/>
      <c r="P796" s="1122"/>
      <c r="Q796" s="1122"/>
      <c r="R796" s="1122"/>
      <c r="S796" s="1122"/>
      <c r="T796" s="1122"/>
      <c r="U796" s="1122"/>
      <c r="V796" s="1122"/>
      <c r="W796" s="1122"/>
      <c r="X796" s="1122"/>
      <c r="Y796" s="1122"/>
      <c r="Z796" s="1122"/>
    </row>
    <row r="797" spans="1:26">
      <c r="A797" s="1122"/>
      <c r="B797" s="2090"/>
      <c r="C797" s="2090"/>
      <c r="D797" s="1122"/>
      <c r="E797" s="1122"/>
      <c r="F797" s="1122"/>
      <c r="G797" s="1122"/>
      <c r="H797" s="1122"/>
      <c r="I797" s="1122"/>
      <c r="J797" s="1122"/>
      <c r="K797" s="1122"/>
      <c r="L797" s="1122"/>
      <c r="M797" s="1122"/>
      <c r="N797" s="1122"/>
      <c r="O797" s="1122"/>
      <c r="P797" s="1122"/>
      <c r="Q797" s="1122"/>
      <c r="R797" s="1122"/>
      <c r="S797" s="1122"/>
      <c r="T797" s="1122"/>
      <c r="U797" s="1122"/>
      <c r="V797" s="1122"/>
      <c r="W797" s="1122"/>
      <c r="X797" s="1122"/>
      <c r="Y797" s="1122"/>
      <c r="Z797" s="1122"/>
    </row>
    <row r="798" spans="1:26">
      <c r="A798" s="1122"/>
      <c r="B798" s="2090"/>
      <c r="C798" s="2090"/>
      <c r="D798" s="1122"/>
      <c r="E798" s="1122"/>
      <c r="F798" s="1122"/>
      <c r="G798" s="1122"/>
      <c r="H798" s="1122"/>
      <c r="I798" s="1122"/>
      <c r="J798" s="1122"/>
      <c r="K798" s="1122"/>
      <c r="L798" s="1122"/>
      <c r="M798" s="1122"/>
      <c r="N798" s="1122"/>
      <c r="O798" s="1122"/>
      <c r="P798" s="1122"/>
      <c r="Q798" s="1122"/>
      <c r="R798" s="1122"/>
      <c r="S798" s="1122"/>
      <c r="T798" s="1122"/>
      <c r="U798" s="1122"/>
      <c r="V798" s="1122"/>
      <c r="W798" s="1122"/>
      <c r="X798" s="1122"/>
      <c r="Y798" s="1122"/>
      <c r="Z798" s="1122"/>
    </row>
    <row r="799" spans="1:26">
      <c r="A799" s="1122"/>
      <c r="B799" s="2090"/>
      <c r="C799" s="2090"/>
      <c r="D799" s="1122"/>
      <c r="E799" s="1122"/>
      <c r="F799" s="1122"/>
      <c r="G799" s="1122"/>
      <c r="H799" s="1122"/>
      <c r="I799" s="1122"/>
      <c r="J799" s="1122"/>
      <c r="K799" s="1122"/>
      <c r="L799" s="1122"/>
      <c r="M799" s="1122"/>
      <c r="N799" s="1122"/>
      <c r="O799" s="1122"/>
      <c r="P799" s="1122"/>
      <c r="Q799" s="1122"/>
      <c r="R799" s="1122"/>
      <c r="S799" s="1122"/>
      <c r="T799" s="1122"/>
      <c r="U799" s="1122"/>
      <c r="V799" s="1122"/>
      <c r="W799" s="1122"/>
      <c r="X799" s="1122"/>
      <c r="Y799" s="1122"/>
      <c r="Z799" s="1122"/>
    </row>
    <row r="800" spans="1:26">
      <c r="A800" s="1122"/>
      <c r="B800" s="2090"/>
      <c r="C800" s="2090"/>
      <c r="D800" s="1122"/>
      <c r="E800" s="1122"/>
      <c r="F800" s="1122"/>
      <c r="G800" s="1122"/>
      <c r="H800" s="1122"/>
      <c r="I800" s="1122"/>
      <c r="J800" s="1122"/>
      <c r="K800" s="1122"/>
      <c r="L800" s="1122"/>
      <c r="M800" s="1122"/>
      <c r="N800" s="1122"/>
      <c r="O800" s="1122"/>
      <c r="P800" s="1122"/>
      <c r="Q800" s="1122"/>
      <c r="R800" s="1122"/>
      <c r="S800" s="1122"/>
      <c r="T800" s="1122"/>
      <c r="U800" s="1122"/>
      <c r="V800" s="1122"/>
      <c r="W800" s="1122"/>
      <c r="X800" s="1122"/>
      <c r="Y800" s="1122"/>
      <c r="Z800" s="1122"/>
    </row>
    <row r="801" spans="1:26">
      <c r="A801" s="1122"/>
      <c r="B801" s="2090"/>
      <c r="C801" s="2090"/>
      <c r="D801" s="1122"/>
      <c r="E801" s="1122"/>
      <c r="F801" s="1122"/>
      <c r="G801" s="1122"/>
      <c r="H801" s="1122"/>
      <c r="I801" s="1122"/>
      <c r="J801" s="1122"/>
      <c r="K801" s="1122"/>
      <c r="L801" s="1122"/>
      <c r="M801" s="1122"/>
      <c r="N801" s="1122"/>
      <c r="O801" s="1122"/>
      <c r="P801" s="1122"/>
      <c r="Q801" s="1122"/>
      <c r="R801" s="1122"/>
      <c r="S801" s="1122"/>
      <c r="T801" s="1122"/>
      <c r="U801" s="1122"/>
      <c r="V801" s="1122"/>
      <c r="W801" s="1122"/>
      <c r="X801" s="1122"/>
      <c r="Y801" s="1122"/>
      <c r="Z801" s="1122"/>
    </row>
    <row r="802" spans="1:26">
      <c r="A802" s="1122"/>
      <c r="B802" s="2090"/>
      <c r="C802" s="2090"/>
      <c r="D802" s="1122"/>
      <c r="E802" s="1122"/>
      <c r="F802" s="1122"/>
      <c r="G802" s="1122"/>
      <c r="H802" s="1122"/>
      <c r="I802" s="1122"/>
      <c r="J802" s="1122"/>
      <c r="K802" s="1122"/>
      <c r="L802" s="1122"/>
      <c r="M802" s="1122"/>
      <c r="N802" s="1122"/>
      <c r="O802" s="1122"/>
      <c r="P802" s="1122"/>
      <c r="Q802" s="1122"/>
      <c r="R802" s="1122"/>
      <c r="S802" s="1122"/>
      <c r="T802" s="1122"/>
      <c r="U802" s="1122"/>
      <c r="V802" s="1122"/>
      <c r="W802" s="1122"/>
      <c r="X802" s="1122"/>
      <c r="Y802" s="1122"/>
      <c r="Z802" s="1122"/>
    </row>
    <row r="803" spans="1:26">
      <c r="A803" s="1122"/>
      <c r="B803" s="2090"/>
      <c r="C803" s="2090"/>
      <c r="D803" s="1122"/>
      <c r="E803" s="1122"/>
      <c r="F803" s="1122"/>
      <c r="G803" s="1122"/>
      <c r="H803" s="1122"/>
      <c r="I803" s="1122"/>
      <c r="J803" s="1122"/>
      <c r="K803" s="1122"/>
      <c r="L803" s="1122"/>
      <c r="M803" s="1122"/>
      <c r="N803" s="1122"/>
      <c r="O803" s="1122"/>
      <c r="P803" s="1122"/>
      <c r="Q803" s="1122"/>
      <c r="R803" s="1122"/>
      <c r="S803" s="1122"/>
      <c r="T803" s="1122"/>
      <c r="U803" s="1122"/>
      <c r="V803" s="1122"/>
      <c r="W803" s="1122"/>
      <c r="X803" s="1122"/>
      <c r="Y803" s="1122"/>
      <c r="Z803" s="1122"/>
    </row>
    <row r="804" spans="1:26">
      <c r="A804" s="1122"/>
      <c r="B804" s="2090"/>
      <c r="C804" s="2090"/>
      <c r="D804" s="1122"/>
      <c r="E804" s="1122"/>
      <c r="F804" s="1122"/>
      <c r="G804" s="1122"/>
      <c r="H804" s="1122"/>
      <c r="I804" s="1122"/>
      <c r="J804" s="1122"/>
      <c r="K804" s="1122"/>
      <c r="L804" s="1122"/>
      <c r="M804" s="1122"/>
      <c r="N804" s="1122"/>
      <c r="O804" s="1122"/>
      <c r="P804" s="1122"/>
      <c r="Q804" s="1122"/>
      <c r="R804" s="1122"/>
      <c r="S804" s="1122"/>
      <c r="T804" s="1122"/>
      <c r="U804" s="1122"/>
      <c r="V804" s="1122"/>
      <c r="W804" s="1122"/>
      <c r="X804" s="1122"/>
      <c r="Y804" s="1122"/>
      <c r="Z804" s="1122"/>
    </row>
    <row r="805" spans="1:26">
      <c r="A805" s="1122"/>
      <c r="B805" s="2090"/>
      <c r="C805" s="2090"/>
      <c r="D805" s="1122"/>
      <c r="E805" s="1122"/>
      <c r="F805" s="1122"/>
      <c r="G805" s="1122"/>
      <c r="H805" s="1122"/>
      <c r="I805" s="1122"/>
      <c r="J805" s="1122"/>
      <c r="K805" s="1122"/>
      <c r="L805" s="1122"/>
      <c r="M805" s="1122"/>
      <c r="N805" s="1122"/>
      <c r="O805" s="1122"/>
      <c r="P805" s="1122"/>
      <c r="Q805" s="1122"/>
      <c r="R805" s="1122"/>
      <c r="S805" s="1122"/>
      <c r="T805" s="1122"/>
      <c r="U805" s="1122"/>
      <c r="V805" s="1122"/>
      <c r="W805" s="1122"/>
      <c r="X805" s="1122"/>
      <c r="Y805" s="1122"/>
      <c r="Z805" s="1122"/>
    </row>
    <row r="806" spans="1:26">
      <c r="A806" s="1122"/>
      <c r="B806" s="2090"/>
      <c r="C806" s="2090"/>
      <c r="D806" s="1122"/>
      <c r="E806" s="1122"/>
      <c r="F806" s="1122"/>
      <c r="G806" s="1122"/>
      <c r="H806" s="1122"/>
      <c r="I806" s="1122"/>
      <c r="J806" s="1122"/>
      <c r="K806" s="1122"/>
      <c r="L806" s="1122"/>
      <c r="M806" s="1122"/>
      <c r="N806" s="1122"/>
      <c r="O806" s="1122"/>
      <c r="P806" s="1122"/>
      <c r="Q806" s="1122"/>
      <c r="R806" s="1122"/>
      <c r="S806" s="1122"/>
      <c r="T806" s="1122"/>
      <c r="U806" s="1122"/>
      <c r="V806" s="1122"/>
      <c r="W806" s="1122"/>
      <c r="X806" s="1122"/>
      <c r="Y806" s="1122"/>
      <c r="Z806" s="1122"/>
    </row>
    <row r="807" spans="1:26">
      <c r="A807" s="1122"/>
      <c r="B807" s="2090"/>
      <c r="C807" s="2090"/>
      <c r="D807" s="1122"/>
      <c r="E807" s="1122"/>
      <c r="F807" s="1122"/>
      <c r="G807" s="1122"/>
      <c r="H807" s="1122"/>
      <c r="I807" s="1122"/>
      <c r="J807" s="1122"/>
      <c r="K807" s="1122"/>
      <c r="L807" s="1122"/>
      <c r="M807" s="1122"/>
      <c r="N807" s="1122"/>
      <c r="O807" s="1122"/>
      <c r="P807" s="1122"/>
      <c r="Q807" s="1122"/>
      <c r="R807" s="1122"/>
      <c r="S807" s="1122"/>
      <c r="T807" s="1122"/>
      <c r="U807" s="1122"/>
      <c r="V807" s="1122"/>
      <c r="W807" s="1122"/>
      <c r="X807" s="1122"/>
      <c r="Y807" s="1122"/>
      <c r="Z807" s="1122"/>
    </row>
    <row r="808" spans="1:26">
      <c r="A808" s="1122"/>
      <c r="B808" s="2090"/>
      <c r="C808" s="2090"/>
      <c r="D808" s="1122"/>
      <c r="E808" s="1122"/>
      <c r="F808" s="1122"/>
      <c r="G808" s="1122"/>
      <c r="H808" s="1122"/>
      <c r="I808" s="1122"/>
      <c r="J808" s="1122"/>
      <c r="K808" s="1122"/>
      <c r="L808" s="1122"/>
      <c r="M808" s="1122"/>
      <c r="N808" s="1122"/>
      <c r="O808" s="1122"/>
      <c r="P808" s="1122"/>
      <c r="Q808" s="1122"/>
      <c r="R808" s="1122"/>
      <c r="S808" s="1122"/>
      <c r="T808" s="1122"/>
      <c r="U808" s="1122"/>
      <c r="V808" s="1122"/>
      <c r="W808" s="1122"/>
      <c r="X808" s="1122"/>
      <c r="Y808" s="1122"/>
      <c r="Z808" s="1122"/>
    </row>
    <row r="809" spans="1:26">
      <c r="A809" s="1122"/>
      <c r="B809" s="2090"/>
      <c r="C809" s="2090"/>
      <c r="D809" s="1122"/>
      <c r="E809" s="1122"/>
      <c r="F809" s="1122"/>
      <c r="G809" s="1122"/>
      <c r="H809" s="1122"/>
      <c r="I809" s="1122"/>
      <c r="J809" s="1122"/>
      <c r="K809" s="1122"/>
      <c r="L809" s="1122"/>
      <c r="M809" s="1122"/>
      <c r="N809" s="1122"/>
      <c r="O809" s="1122"/>
      <c r="P809" s="1122"/>
      <c r="Q809" s="1122"/>
      <c r="R809" s="1122"/>
      <c r="S809" s="1122"/>
      <c r="T809" s="1122"/>
      <c r="U809" s="1122"/>
      <c r="V809" s="1122"/>
      <c r="W809" s="1122"/>
      <c r="X809" s="1122"/>
      <c r="Y809" s="1122"/>
      <c r="Z809" s="1122"/>
    </row>
    <row r="810" spans="1:26">
      <c r="A810" s="1122"/>
      <c r="B810" s="2090"/>
      <c r="C810" s="2090"/>
      <c r="D810" s="1122"/>
      <c r="E810" s="1122"/>
      <c r="F810" s="1122"/>
      <c r="G810" s="1122"/>
      <c r="H810" s="1122"/>
      <c r="I810" s="1122"/>
      <c r="J810" s="1122"/>
      <c r="K810" s="1122"/>
      <c r="L810" s="1122"/>
      <c r="M810" s="1122"/>
      <c r="N810" s="1122"/>
      <c r="O810" s="1122"/>
      <c r="P810" s="1122"/>
      <c r="Q810" s="1122"/>
      <c r="R810" s="1122"/>
      <c r="S810" s="1122"/>
      <c r="T810" s="1122"/>
      <c r="U810" s="1122"/>
      <c r="V810" s="1122"/>
      <c r="W810" s="1122"/>
      <c r="X810" s="1122"/>
      <c r="Y810" s="1122"/>
      <c r="Z810" s="1122"/>
    </row>
    <row r="811" spans="1:26">
      <c r="A811" s="1122"/>
      <c r="B811" s="2090"/>
      <c r="C811" s="2090"/>
      <c r="D811" s="1122"/>
      <c r="E811" s="1122"/>
      <c r="F811" s="1122"/>
      <c r="G811" s="1122"/>
      <c r="H811" s="1122"/>
      <c r="I811" s="1122"/>
      <c r="J811" s="1122"/>
      <c r="K811" s="1122"/>
      <c r="L811" s="1122"/>
      <c r="M811" s="1122"/>
      <c r="N811" s="1122"/>
      <c r="O811" s="1122"/>
      <c r="P811" s="1122"/>
      <c r="Q811" s="1122"/>
      <c r="R811" s="1122"/>
      <c r="S811" s="1122"/>
      <c r="T811" s="1122"/>
      <c r="U811" s="1122"/>
      <c r="V811" s="1122"/>
      <c r="W811" s="1122"/>
      <c r="X811" s="1122"/>
      <c r="Y811" s="1122"/>
      <c r="Z811" s="1122"/>
    </row>
    <row r="812" spans="1:26">
      <c r="A812" s="1122"/>
      <c r="B812" s="2090"/>
      <c r="C812" s="2090"/>
      <c r="D812" s="1122"/>
      <c r="E812" s="1122"/>
      <c r="F812" s="1122"/>
      <c r="G812" s="1122"/>
      <c r="H812" s="1122"/>
      <c r="I812" s="1122"/>
      <c r="J812" s="1122"/>
      <c r="K812" s="1122"/>
      <c r="L812" s="1122"/>
      <c r="M812" s="1122"/>
      <c r="N812" s="1122"/>
      <c r="O812" s="1122"/>
      <c r="P812" s="1122"/>
      <c r="Q812" s="1122"/>
      <c r="R812" s="1122"/>
      <c r="S812" s="1122"/>
      <c r="T812" s="1122"/>
      <c r="U812" s="1122"/>
      <c r="V812" s="1122"/>
      <c r="W812" s="1122"/>
      <c r="X812" s="1122"/>
      <c r="Y812" s="1122"/>
      <c r="Z812" s="1122"/>
    </row>
    <row r="813" spans="1:26">
      <c r="A813" s="1122"/>
      <c r="B813" s="2090"/>
      <c r="C813" s="2090"/>
      <c r="D813" s="1122"/>
      <c r="E813" s="1122"/>
      <c r="F813" s="1122"/>
      <c r="G813" s="1122"/>
      <c r="H813" s="1122"/>
      <c r="I813" s="1122"/>
      <c r="J813" s="1122"/>
      <c r="K813" s="1122"/>
      <c r="L813" s="1122"/>
      <c r="M813" s="1122"/>
      <c r="N813" s="1122"/>
      <c r="O813" s="1122"/>
      <c r="P813" s="1122"/>
      <c r="Q813" s="1122"/>
      <c r="R813" s="1122"/>
      <c r="S813" s="1122"/>
      <c r="T813" s="1122"/>
      <c r="U813" s="1122"/>
      <c r="V813" s="1122"/>
      <c r="W813" s="1122"/>
      <c r="X813" s="1122"/>
      <c r="Y813" s="1122"/>
      <c r="Z813" s="1122"/>
    </row>
    <row r="814" spans="1:26">
      <c r="A814" s="1122"/>
      <c r="B814" s="2090"/>
      <c r="C814" s="2090"/>
      <c r="D814" s="1122"/>
      <c r="E814" s="1122"/>
      <c r="F814" s="1122"/>
      <c r="G814" s="1122"/>
      <c r="H814" s="1122"/>
      <c r="I814" s="1122"/>
      <c r="J814" s="1122"/>
      <c r="K814" s="1122"/>
      <c r="L814" s="1122"/>
      <c r="M814" s="1122"/>
      <c r="N814" s="1122"/>
      <c r="O814" s="1122"/>
      <c r="P814" s="1122"/>
      <c r="Q814" s="1122"/>
      <c r="R814" s="1122"/>
      <c r="S814" s="1122"/>
      <c r="T814" s="1122"/>
      <c r="U814" s="1122"/>
      <c r="V814" s="1122"/>
      <c r="W814" s="1122"/>
      <c r="X814" s="1122"/>
      <c r="Y814" s="1122"/>
      <c r="Z814" s="1122"/>
    </row>
    <row r="815" spans="1:26">
      <c r="A815" s="1122"/>
      <c r="B815" s="2090"/>
      <c r="C815" s="2090"/>
      <c r="D815" s="1122"/>
      <c r="E815" s="1122"/>
      <c r="F815" s="1122"/>
      <c r="G815" s="1122"/>
      <c r="H815" s="1122"/>
      <c r="I815" s="1122"/>
      <c r="J815" s="1122"/>
      <c r="K815" s="1122"/>
      <c r="L815" s="1122"/>
      <c r="M815" s="1122"/>
      <c r="N815" s="1122"/>
      <c r="O815" s="1122"/>
      <c r="P815" s="1122"/>
      <c r="Q815" s="1122"/>
      <c r="R815" s="1122"/>
      <c r="S815" s="1122"/>
      <c r="T815" s="1122"/>
      <c r="U815" s="1122"/>
      <c r="V815" s="1122"/>
      <c r="W815" s="1122"/>
      <c r="X815" s="1122"/>
      <c r="Y815" s="1122"/>
      <c r="Z815" s="1122"/>
    </row>
    <row r="816" spans="1:26">
      <c r="A816" s="1122"/>
      <c r="B816" s="2090"/>
      <c r="C816" s="2090"/>
      <c r="D816" s="1122"/>
      <c r="E816" s="1122"/>
      <c r="F816" s="1122"/>
      <c r="G816" s="1122"/>
      <c r="H816" s="1122"/>
      <c r="I816" s="1122"/>
      <c r="J816" s="1122"/>
      <c r="K816" s="1122"/>
      <c r="L816" s="1122"/>
      <c r="M816" s="1122"/>
      <c r="N816" s="1122"/>
      <c r="O816" s="1122"/>
      <c r="P816" s="1122"/>
      <c r="Q816" s="1122"/>
      <c r="R816" s="1122"/>
      <c r="S816" s="1122"/>
      <c r="T816" s="1122"/>
      <c r="U816" s="1122"/>
      <c r="V816" s="1122"/>
      <c r="W816" s="1122"/>
      <c r="X816" s="1122"/>
      <c r="Y816" s="1122"/>
      <c r="Z816" s="1122"/>
    </row>
    <row r="817" spans="1:26">
      <c r="A817" s="1122"/>
      <c r="B817" s="2090"/>
      <c r="C817" s="2090"/>
      <c r="D817" s="1122"/>
      <c r="E817" s="1122"/>
      <c r="F817" s="1122"/>
      <c r="G817" s="1122"/>
      <c r="H817" s="1122"/>
      <c r="I817" s="1122"/>
      <c r="J817" s="1122"/>
      <c r="K817" s="1122"/>
      <c r="L817" s="1122"/>
      <c r="M817" s="1122"/>
      <c r="N817" s="1122"/>
      <c r="O817" s="1122"/>
      <c r="P817" s="1122"/>
      <c r="Q817" s="1122"/>
      <c r="R817" s="1122"/>
      <c r="S817" s="1122"/>
      <c r="T817" s="1122"/>
      <c r="U817" s="1122"/>
      <c r="V817" s="1122"/>
      <c r="W817" s="1122"/>
      <c r="X817" s="1122"/>
      <c r="Y817" s="1122"/>
      <c r="Z817" s="1122"/>
    </row>
    <row r="818" spans="1:26">
      <c r="A818" s="1122"/>
      <c r="B818" s="2090"/>
      <c r="C818" s="2090"/>
      <c r="D818" s="1122"/>
      <c r="E818" s="1122"/>
      <c r="F818" s="1122"/>
      <c r="G818" s="1122"/>
      <c r="H818" s="1122"/>
      <c r="I818" s="1122"/>
      <c r="J818" s="1122"/>
      <c r="K818" s="1122"/>
      <c r="L818" s="1122"/>
      <c r="M818" s="1122"/>
      <c r="N818" s="1122"/>
      <c r="O818" s="1122"/>
      <c r="P818" s="1122"/>
      <c r="Q818" s="1122"/>
      <c r="R818" s="1122"/>
      <c r="S818" s="1122"/>
      <c r="T818" s="1122"/>
      <c r="U818" s="1122"/>
      <c r="V818" s="1122"/>
      <c r="W818" s="1122"/>
      <c r="X818" s="1122"/>
      <c r="Y818" s="1122"/>
      <c r="Z818" s="1122"/>
    </row>
    <row r="819" spans="1:26">
      <c r="A819" s="1122"/>
      <c r="B819" s="2090"/>
      <c r="C819" s="2090"/>
      <c r="D819" s="1122"/>
      <c r="E819" s="1122"/>
      <c r="F819" s="1122"/>
      <c r="G819" s="1122"/>
      <c r="H819" s="1122"/>
      <c r="I819" s="1122"/>
      <c r="J819" s="1122"/>
      <c r="K819" s="1122"/>
      <c r="L819" s="1122"/>
      <c r="M819" s="1122"/>
      <c r="N819" s="1122"/>
      <c r="O819" s="1122"/>
      <c r="P819" s="1122"/>
      <c r="Q819" s="1122"/>
      <c r="R819" s="1122"/>
      <c r="S819" s="1122"/>
      <c r="T819" s="1122"/>
      <c r="U819" s="1122"/>
      <c r="V819" s="1122"/>
      <c r="W819" s="1122"/>
      <c r="X819" s="1122"/>
      <c r="Y819" s="1122"/>
      <c r="Z819" s="1122"/>
    </row>
    <row r="820" spans="1:26">
      <c r="A820" s="1122"/>
      <c r="B820" s="2090"/>
      <c r="C820" s="2090"/>
      <c r="D820" s="1122"/>
      <c r="E820" s="1122"/>
      <c r="F820" s="1122"/>
      <c r="G820" s="1122"/>
      <c r="H820" s="1122"/>
      <c r="I820" s="1122"/>
      <c r="J820" s="1122"/>
      <c r="K820" s="1122"/>
      <c r="L820" s="1122"/>
      <c r="M820" s="1122"/>
      <c r="N820" s="1122"/>
      <c r="O820" s="1122"/>
      <c r="P820" s="1122"/>
      <c r="Q820" s="1122"/>
      <c r="R820" s="1122"/>
      <c r="S820" s="1122"/>
      <c r="T820" s="1122"/>
      <c r="U820" s="1122"/>
      <c r="V820" s="1122"/>
      <c r="W820" s="1122"/>
      <c r="X820" s="1122"/>
      <c r="Y820" s="1122"/>
      <c r="Z820" s="1122"/>
    </row>
    <row r="821" spans="1:26">
      <c r="A821" s="1122"/>
      <c r="B821" s="2090"/>
      <c r="C821" s="2090"/>
      <c r="D821" s="1122"/>
      <c r="E821" s="1122"/>
      <c r="F821" s="1122"/>
      <c r="G821" s="1122"/>
      <c r="H821" s="1122"/>
      <c r="I821" s="1122"/>
      <c r="J821" s="1122"/>
      <c r="K821" s="1122"/>
      <c r="L821" s="1122"/>
      <c r="M821" s="1122"/>
      <c r="N821" s="1122"/>
      <c r="O821" s="1122"/>
      <c r="P821" s="1122"/>
      <c r="Q821" s="1122"/>
      <c r="R821" s="1122"/>
      <c r="S821" s="1122"/>
      <c r="T821" s="1122"/>
      <c r="U821" s="1122"/>
      <c r="V821" s="1122"/>
      <c r="W821" s="1122"/>
      <c r="X821" s="1122"/>
      <c r="Y821" s="1122"/>
      <c r="Z821" s="1122"/>
    </row>
    <row r="822" spans="1:26">
      <c r="A822" s="1122"/>
      <c r="B822" s="2090"/>
      <c r="C822" s="2090"/>
      <c r="D822" s="1122"/>
      <c r="E822" s="1122"/>
      <c r="F822" s="1122"/>
      <c r="G822" s="1122"/>
      <c r="H822" s="1122"/>
      <c r="I822" s="1122"/>
      <c r="J822" s="1122"/>
      <c r="K822" s="1122"/>
      <c r="L822" s="1122"/>
      <c r="M822" s="1122"/>
      <c r="N822" s="1122"/>
      <c r="O822" s="1122"/>
      <c r="P822" s="1122"/>
      <c r="Q822" s="1122"/>
      <c r="R822" s="1122"/>
      <c r="S822" s="1122"/>
      <c r="T822" s="1122"/>
      <c r="U822" s="1122"/>
      <c r="V822" s="1122"/>
      <c r="W822" s="1122"/>
      <c r="X822" s="1122"/>
      <c r="Y822" s="1122"/>
      <c r="Z822" s="1122"/>
    </row>
    <row r="823" spans="1:26">
      <c r="A823" s="1122"/>
      <c r="B823" s="2090"/>
      <c r="C823" s="2090"/>
      <c r="D823" s="1122"/>
      <c r="E823" s="1122"/>
      <c r="F823" s="1122"/>
      <c r="G823" s="1122"/>
      <c r="H823" s="1122"/>
      <c r="I823" s="1122"/>
      <c r="J823" s="1122"/>
      <c r="K823" s="1122"/>
      <c r="L823" s="1122"/>
      <c r="M823" s="1122"/>
      <c r="N823" s="1122"/>
      <c r="O823" s="1122"/>
      <c r="P823" s="1122"/>
      <c r="Q823" s="1122"/>
      <c r="R823" s="1122"/>
      <c r="S823" s="1122"/>
      <c r="T823" s="1122"/>
      <c r="U823" s="1122"/>
      <c r="V823" s="1122"/>
      <c r="W823" s="1122"/>
      <c r="X823" s="1122"/>
      <c r="Y823" s="1122"/>
      <c r="Z823" s="1122"/>
    </row>
    <row r="824" spans="1:26">
      <c r="A824" s="1122"/>
      <c r="B824" s="2090"/>
      <c r="C824" s="2090"/>
      <c r="D824" s="1122"/>
      <c r="E824" s="1122"/>
      <c r="F824" s="1122"/>
      <c r="G824" s="1122"/>
      <c r="H824" s="1122"/>
      <c r="I824" s="1122"/>
      <c r="J824" s="1122"/>
      <c r="K824" s="1122"/>
      <c r="L824" s="1122"/>
      <c r="M824" s="1122"/>
      <c r="N824" s="1122"/>
      <c r="O824" s="1122"/>
      <c r="P824" s="1122"/>
      <c r="Q824" s="1122"/>
      <c r="R824" s="1122"/>
      <c r="S824" s="1122"/>
      <c r="T824" s="1122"/>
      <c r="U824" s="1122"/>
      <c r="V824" s="1122"/>
      <c r="W824" s="1122"/>
      <c r="X824" s="1122"/>
      <c r="Y824" s="1122"/>
      <c r="Z824" s="1122"/>
    </row>
    <row r="825" spans="1:26">
      <c r="A825" s="1122"/>
      <c r="B825" s="2090"/>
      <c r="C825" s="2090"/>
      <c r="D825" s="1122"/>
      <c r="E825" s="1122"/>
      <c r="F825" s="1122"/>
      <c r="G825" s="1122"/>
      <c r="H825" s="1122"/>
      <c r="I825" s="1122"/>
      <c r="J825" s="1122"/>
      <c r="K825" s="1122"/>
      <c r="L825" s="1122"/>
      <c r="M825" s="1122"/>
      <c r="N825" s="1122"/>
      <c r="O825" s="1122"/>
      <c r="P825" s="1122"/>
      <c r="Q825" s="1122"/>
      <c r="R825" s="1122"/>
      <c r="S825" s="1122"/>
      <c r="T825" s="1122"/>
      <c r="U825" s="1122"/>
      <c r="V825" s="1122"/>
      <c r="W825" s="1122"/>
      <c r="X825" s="1122"/>
      <c r="Y825" s="1122"/>
      <c r="Z825" s="1122"/>
    </row>
    <row r="826" spans="1:26">
      <c r="A826" s="1122"/>
      <c r="B826" s="2090"/>
      <c r="C826" s="2090"/>
      <c r="D826" s="1122"/>
      <c r="E826" s="1122"/>
      <c r="F826" s="1122"/>
      <c r="G826" s="1122"/>
      <c r="H826" s="1122"/>
      <c r="I826" s="1122"/>
      <c r="J826" s="1122"/>
      <c r="K826" s="1122"/>
      <c r="L826" s="1122"/>
      <c r="M826" s="1122"/>
      <c r="N826" s="1122"/>
      <c r="O826" s="1122"/>
      <c r="P826" s="1122"/>
      <c r="Q826" s="1122"/>
      <c r="R826" s="1122"/>
      <c r="S826" s="1122"/>
      <c r="T826" s="1122"/>
      <c r="U826" s="1122"/>
      <c r="V826" s="1122"/>
      <c r="W826" s="1122"/>
      <c r="X826" s="1122"/>
      <c r="Y826" s="1122"/>
      <c r="Z826" s="1122"/>
    </row>
    <row r="827" spans="1:26">
      <c r="A827" s="1122"/>
      <c r="B827" s="2090"/>
      <c r="C827" s="2090"/>
      <c r="D827" s="1122"/>
      <c r="E827" s="1122"/>
      <c r="F827" s="1122"/>
      <c r="G827" s="1122"/>
      <c r="H827" s="1122"/>
      <c r="I827" s="1122"/>
      <c r="J827" s="1122"/>
      <c r="K827" s="1122"/>
      <c r="L827" s="1122"/>
      <c r="M827" s="1122"/>
      <c r="N827" s="1122"/>
      <c r="O827" s="1122"/>
      <c r="P827" s="1122"/>
      <c r="Q827" s="1122"/>
      <c r="R827" s="1122"/>
      <c r="S827" s="1122"/>
      <c r="T827" s="1122"/>
      <c r="U827" s="1122"/>
      <c r="V827" s="1122"/>
      <c r="W827" s="1122"/>
      <c r="X827" s="1122"/>
      <c r="Y827" s="1122"/>
      <c r="Z827" s="1122"/>
    </row>
    <row r="828" spans="1:26">
      <c r="A828" s="1122"/>
      <c r="B828" s="2090"/>
      <c r="C828" s="2090"/>
      <c r="D828" s="1122"/>
      <c r="E828" s="1122"/>
      <c r="F828" s="1122"/>
      <c r="G828" s="1122"/>
      <c r="H828" s="1122"/>
      <c r="I828" s="1122"/>
      <c r="J828" s="1122"/>
      <c r="K828" s="1122"/>
      <c r="L828" s="1122"/>
      <c r="M828" s="1122"/>
      <c r="N828" s="1122"/>
      <c r="O828" s="1122"/>
      <c r="P828" s="1122"/>
      <c r="Q828" s="1122"/>
      <c r="R828" s="1122"/>
      <c r="S828" s="1122"/>
      <c r="T828" s="1122"/>
      <c r="U828" s="1122"/>
      <c r="V828" s="1122"/>
      <c r="W828" s="1122"/>
      <c r="X828" s="1122"/>
      <c r="Y828" s="1122"/>
      <c r="Z828" s="1122"/>
    </row>
    <row r="829" spans="1:26">
      <c r="A829" s="1122"/>
      <c r="B829" s="2090"/>
      <c r="C829" s="2090"/>
      <c r="D829" s="1122"/>
      <c r="E829" s="1122"/>
      <c r="F829" s="1122"/>
      <c r="G829" s="1122"/>
      <c r="H829" s="1122"/>
      <c r="I829" s="1122"/>
      <c r="J829" s="1122"/>
      <c r="K829" s="1122"/>
      <c r="L829" s="1122"/>
      <c r="M829" s="1122"/>
      <c r="N829" s="1122"/>
      <c r="O829" s="1122"/>
      <c r="P829" s="1122"/>
      <c r="Q829" s="1122"/>
      <c r="R829" s="1122"/>
      <c r="S829" s="1122"/>
      <c r="T829" s="1122"/>
      <c r="U829" s="1122"/>
      <c r="V829" s="1122"/>
      <c r="W829" s="1122"/>
      <c r="X829" s="1122"/>
      <c r="Y829" s="1122"/>
      <c r="Z829" s="1122"/>
    </row>
    <row r="830" spans="1:26">
      <c r="A830" s="1122"/>
      <c r="B830" s="2090"/>
      <c r="C830" s="2090"/>
      <c r="D830" s="1122"/>
      <c r="E830" s="1122"/>
      <c r="F830" s="1122"/>
      <c r="G830" s="1122"/>
      <c r="H830" s="1122"/>
      <c r="I830" s="1122"/>
      <c r="J830" s="1122"/>
      <c r="K830" s="1122"/>
      <c r="L830" s="1122"/>
      <c r="M830" s="1122"/>
      <c r="N830" s="1122"/>
      <c r="O830" s="1122"/>
      <c r="P830" s="1122"/>
      <c r="Q830" s="1122"/>
      <c r="R830" s="1122"/>
      <c r="S830" s="1122"/>
      <c r="T830" s="1122"/>
      <c r="U830" s="1122"/>
      <c r="V830" s="1122"/>
      <c r="W830" s="1122"/>
      <c r="X830" s="1122"/>
      <c r="Y830" s="1122"/>
      <c r="Z830" s="1122"/>
    </row>
    <row r="831" spans="1:26">
      <c r="A831" s="1122"/>
      <c r="B831" s="2090"/>
      <c r="C831" s="2090"/>
      <c r="D831" s="1122"/>
      <c r="E831" s="1122"/>
      <c r="F831" s="1122"/>
      <c r="G831" s="1122"/>
      <c r="H831" s="1122"/>
      <c r="I831" s="1122"/>
      <c r="J831" s="1122"/>
      <c r="K831" s="1122"/>
      <c r="L831" s="1122"/>
      <c r="M831" s="1122"/>
      <c r="N831" s="1122"/>
      <c r="O831" s="1122"/>
      <c r="P831" s="1122"/>
      <c r="Q831" s="1122"/>
      <c r="R831" s="1122"/>
      <c r="S831" s="1122"/>
      <c r="T831" s="1122"/>
      <c r="U831" s="1122"/>
      <c r="V831" s="1122"/>
      <c r="W831" s="1122"/>
      <c r="X831" s="1122"/>
      <c r="Y831" s="1122"/>
      <c r="Z831" s="1122"/>
    </row>
    <row r="832" spans="1:26">
      <c r="A832" s="1122"/>
      <c r="B832" s="2090"/>
      <c r="C832" s="2090"/>
      <c r="D832" s="1122"/>
      <c r="E832" s="1122"/>
      <c r="F832" s="1122"/>
      <c r="G832" s="1122"/>
      <c r="H832" s="1122"/>
      <c r="I832" s="1122"/>
      <c r="J832" s="1122"/>
      <c r="K832" s="1122"/>
      <c r="L832" s="1122"/>
      <c r="M832" s="1122"/>
      <c r="N832" s="1122"/>
      <c r="O832" s="1122"/>
      <c r="P832" s="1122"/>
      <c r="Q832" s="1122"/>
      <c r="R832" s="1122"/>
      <c r="S832" s="1122"/>
      <c r="T832" s="1122"/>
      <c r="U832" s="1122"/>
      <c r="V832" s="1122"/>
      <c r="W832" s="1122"/>
      <c r="X832" s="1122"/>
      <c r="Y832" s="1122"/>
      <c r="Z832" s="1122"/>
    </row>
    <row r="833" spans="1:26">
      <c r="A833" s="1122"/>
      <c r="B833" s="2090"/>
      <c r="C833" s="2090"/>
      <c r="D833" s="1122"/>
      <c r="E833" s="1122"/>
      <c r="F833" s="1122"/>
      <c r="G833" s="1122"/>
      <c r="H833" s="1122"/>
      <c r="I833" s="1122"/>
      <c r="J833" s="1122"/>
      <c r="K833" s="1122"/>
      <c r="L833" s="1122"/>
      <c r="M833" s="1122"/>
      <c r="N833" s="1122"/>
      <c r="O833" s="1122"/>
      <c r="P833" s="1122"/>
      <c r="Q833" s="1122"/>
      <c r="R833" s="1122"/>
      <c r="S833" s="1122"/>
      <c r="T833" s="1122"/>
      <c r="U833" s="1122"/>
      <c r="V833" s="1122"/>
      <c r="W833" s="1122"/>
      <c r="X833" s="1122"/>
      <c r="Y833" s="1122"/>
      <c r="Z833" s="1122"/>
    </row>
    <row r="834" spans="1:26">
      <c r="A834" s="1122"/>
      <c r="B834" s="2090"/>
      <c r="C834" s="2090"/>
      <c r="D834" s="1122"/>
      <c r="E834" s="1122"/>
      <c r="F834" s="1122"/>
      <c r="G834" s="1122"/>
      <c r="H834" s="1122"/>
      <c r="I834" s="1122"/>
      <c r="J834" s="1122"/>
      <c r="K834" s="1122"/>
      <c r="L834" s="1122"/>
      <c r="M834" s="1122"/>
      <c r="N834" s="1122"/>
      <c r="O834" s="1122"/>
      <c r="P834" s="1122"/>
      <c r="Q834" s="1122"/>
      <c r="R834" s="1122"/>
      <c r="S834" s="1122"/>
      <c r="T834" s="1122"/>
      <c r="U834" s="1122"/>
      <c r="V834" s="1122"/>
      <c r="W834" s="1122"/>
      <c r="X834" s="1122"/>
      <c r="Y834" s="1122"/>
      <c r="Z834" s="1122"/>
    </row>
    <row r="835" spans="1:26">
      <c r="A835" s="1122"/>
      <c r="B835" s="2090"/>
      <c r="C835" s="2090"/>
      <c r="D835" s="1122"/>
      <c r="E835" s="1122"/>
      <c r="F835" s="1122"/>
      <c r="G835" s="1122"/>
      <c r="H835" s="1122"/>
      <c r="I835" s="1122"/>
      <c r="J835" s="1122"/>
      <c r="K835" s="1122"/>
      <c r="L835" s="1122"/>
      <c r="M835" s="1122"/>
      <c r="N835" s="1122"/>
      <c r="O835" s="1122"/>
      <c r="P835" s="1122"/>
      <c r="Q835" s="1122"/>
      <c r="R835" s="1122"/>
      <c r="S835" s="1122"/>
      <c r="T835" s="1122"/>
      <c r="U835" s="1122"/>
      <c r="V835" s="1122"/>
      <c r="W835" s="1122"/>
      <c r="X835" s="1122"/>
      <c r="Y835" s="1122"/>
      <c r="Z835" s="1122"/>
    </row>
    <row r="836" spans="1:26">
      <c r="A836" s="1122"/>
      <c r="B836" s="2090"/>
      <c r="C836" s="2090"/>
      <c r="D836" s="1122"/>
      <c r="E836" s="1122"/>
      <c r="F836" s="1122"/>
      <c r="G836" s="1122"/>
      <c r="H836" s="1122"/>
      <c r="I836" s="1122"/>
      <c r="J836" s="1122"/>
      <c r="K836" s="1122"/>
      <c r="L836" s="1122"/>
      <c r="M836" s="1122"/>
      <c r="N836" s="1122"/>
      <c r="O836" s="1122"/>
      <c r="P836" s="1122"/>
      <c r="Q836" s="1122"/>
      <c r="R836" s="1122"/>
      <c r="S836" s="1122"/>
      <c r="T836" s="1122"/>
      <c r="U836" s="1122"/>
      <c r="V836" s="1122"/>
      <c r="W836" s="1122"/>
      <c r="X836" s="1122"/>
      <c r="Y836" s="1122"/>
      <c r="Z836" s="1122"/>
    </row>
    <row r="837" spans="1:26">
      <c r="A837" s="1122"/>
      <c r="B837" s="2090"/>
      <c r="C837" s="2090"/>
      <c r="D837" s="1122"/>
      <c r="E837" s="1122"/>
      <c r="F837" s="1122"/>
      <c r="G837" s="1122"/>
      <c r="H837" s="1122"/>
      <c r="I837" s="1122"/>
      <c r="J837" s="1122"/>
      <c r="K837" s="1122"/>
      <c r="L837" s="1122"/>
      <c r="M837" s="1122"/>
      <c r="N837" s="1122"/>
      <c r="O837" s="1122"/>
      <c r="P837" s="1122"/>
      <c r="Q837" s="1122"/>
      <c r="R837" s="1122"/>
      <c r="S837" s="1122"/>
      <c r="T837" s="1122"/>
      <c r="U837" s="1122"/>
      <c r="V837" s="1122"/>
      <c r="W837" s="1122"/>
      <c r="X837" s="1122"/>
      <c r="Y837" s="1122"/>
      <c r="Z837" s="1122"/>
    </row>
    <row r="838" spans="1:26">
      <c r="A838" s="1122"/>
      <c r="B838" s="2090"/>
      <c r="C838" s="2090"/>
      <c r="D838" s="1122"/>
      <c r="E838" s="1122"/>
      <c r="F838" s="1122"/>
      <c r="G838" s="1122"/>
      <c r="H838" s="1122"/>
      <c r="I838" s="1122"/>
      <c r="J838" s="1122"/>
      <c r="K838" s="1122"/>
      <c r="L838" s="1122"/>
      <c r="M838" s="1122"/>
      <c r="N838" s="1122"/>
      <c r="O838" s="1122"/>
      <c r="P838" s="1122"/>
      <c r="Q838" s="1122"/>
      <c r="R838" s="1122"/>
      <c r="S838" s="1122"/>
      <c r="T838" s="1122"/>
      <c r="U838" s="1122"/>
      <c r="V838" s="1122"/>
      <c r="W838" s="1122"/>
      <c r="X838" s="1122"/>
      <c r="Y838" s="1122"/>
      <c r="Z838" s="1122"/>
    </row>
    <row r="839" spans="1:26">
      <c r="A839" s="1122"/>
      <c r="B839" s="2090"/>
      <c r="C839" s="2090"/>
      <c r="D839" s="1122"/>
      <c r="E839" s="1122"/>
      <c r="F839" s="1122"/>
      <c r="G839" s="1122"/>
      <c r="H839" s="1122"/>
      <c r="I839" s="1122"/>
      <c r="J839" s="1122"/>
      <c r="K839" s="1122"/>
      <c r="L839" s="1122"/>
      <c r="M839" s="1122"/>
      <c r="N839" s="1122"/>
      <c r="O839" s="1122"/>
      <c r="P839" s="1122"/>
      <c r="Q839" s="1122"/>
      <c r="R839" s="1122"/>
      <c r="S839" s="1122"/>
      <c r="T839" s="1122"/>
      <c r="U839" s="1122"/>
      <c r="V839" s="1122"/>
      <c r="W839" s="1122"/>
      <c r="X839" s="1122"/>
      <c r="Y839" s="1122"/>
      <c r="Z839" s="1122"/>
    </row>
    <row r="840" spans="1:26">
      <c r="A840" s="1122"/>
      <c r="B840" s="2090"/>
      <c r="C840" s="2090"/>
      <c r="D840" s="1122"/>
      <c r="E840" s="1122"/>
      <c r="F840" s="1122"/>
      <c r="G840" s="1122"/>
      <c r="H840" s="1122"/>
      <c r="I840" s="1122"/>
      <c r="J840" s="1122"/>
      <c r="K840" s="1122"/>
      <c r="L840" s="1122"/>
      <c r="M840" s="1122"/>
      <c r="N840" s="1122"/>
      <c r="O840" s="1122"/>
      <c r="P840" s="1122"/>
      <c r="Q840" s="1122"/>
      <c r="R840" s="1122"/>
      <c r="S840" s="1122"/>
      <c r="T840" s="1122"/>
      <c r="U840" s="1122"/>
      <c r="V840" s="1122"/>
      <c r="W840" s="1122"/>
      <c r="X840" s="1122"/>
      <c r="Y840" s="1122"/>
      <c r="Z840" s="1122"/>
    </row>
    <row r="841" spans="1:26">
      <c r="A841" s="1122"/>
      <c r="B841" s="2090"/>
      <c r="C841" s="2090"/>
      <c r="D841" s="1122"/>
      <c r="E841" s="1122"/>
      <c r="F841" s="1122"/>
      <c r="G841" s="1122"/>
      <c r="H841" s="1122"/>
      <c r="I841" s="1122"/>
      <c r="J841" s="1122"/>
      <c r="K841" s="1122"/>
      <c r="L841" s="1122"/>
      <c r="M841" s="1122"/>
      <c r="N841" s="1122"/>
      <c r="O841" s="1122"/>
      <c r="P841" s="1122"/>
      <c r="Q841" s="1122"/>
      <c r="R841" s="1122"/>
      <c r="S841" s="1122"/>
      <c r="T841" s="1122"/>
      <c r="U841" s="1122"/>
      <c r="V841" s="1122"/>
      <c r="W841" s="1122"/>
      <c r="X841" s="1122"/>
      <c r="Y841" s="1122"/>
      <c r="Z841" s="1122"/>
    </row>
    <row r="842" spans="1:26">
      <c r="A842" s="1122"/>
      <c r="B842" s="2090"/>
      <c r="C842" s="2090"/>
      <c r="D842" s="1122"/>
      <c r="E842" s="1122"/>
      <c r="F842" s="1122"/>
      <c r="G842" s="1122"/>
      <c r="H842" s="1122"/>
      <c r="I842" s="1122"/>
      <c r="J842" s="1122"/>
      <c r="K842" s="1122"/>
      <c r="L842" s="1122"/>
      <c r="M842" s="1122"/>
      <c r="N842" s="1122"/>
      <c r="O842" s="1122"/>
      <c r="P842" s="1122"/>
      <c r="Q842" s="1122"/>
      <c r="R842" s="1122"/>
      <c r="S842" s="1122"/>
      <c r="T842" s="1122"/>
      <c r="U842" s="1122"/>
      <c r="V842" s="1122"/>
      <c r="W842" s="1122"/>
      <c r="X842" s="1122"/>
      <c r="Y842" s="1122"/>
      <c r="Z842" s="1122"/>
    </row>
    <row r="843" spans="1:26">
      <c r="A843" s="1122"/>
      <c r="B843" s="2090"/>
      <c r="C843" s="2090"/>
      <c r="D843" s="1122"/>
      <c r="E843" s="1122"/>
      <c r="F843" s="1122"/>
      <c r="G843" s="1122"/>
      <c r="H843" s="1122"/>
      <c r="I843" s="1122"/>
      <c r="J843" s="1122"/>
      <c r="K843" s="1122"/>
      <c r="L843" s="1122"/>
      <c r="M843" s="1122"/>
      <c r="N843" s="1122"/>
      <c r="O843" s="1122"/>
      <c r="P843" s="1122"/>
      <c r="Q843" s="1122"/>
      <c r="R843" s="1122"/>
      <c r="S843" s="1122"/>
      <c r="T843" s="1122"/>
      <c r="U843" s="1122"/>
      <c r="V843" s="1122"/>
      <c r="W843" s="1122"/>
      <c r="X843" s="1122"/>
      <c r="Y843" s="1122"/>
      <c r="Z843" s="1122"/>
    </row>
    <row r="844" spans="1:26">
      <c r="A844" s="1122"/>
      <c r="B844" s="2090"/>
      <c r="C844" s="2090"/>
      <c r="D844" s="1122"/>
      <c r="E844" s="1122"/>
      <c r="F844" s="1122"/>
      <c r="G844" s="1122"/>
      <c r="H844" s="1122"/>
      <c r="I844" s="1122"/>
      <c r="J844" s="1122"/>
      <c r="K844" s="1122"/>
      <c r="L844" s="1122"/>
      <c r="M844" s="1122"/>
      <c r="N844" s="1122"/>
      <c r="O844" s="1122"/>
      <c r="P844" s="1122"/>
      <c r="Q844" s="1122"/>
      <c r="R844" s="1122"/>
      <c r="S844" s="1122"/>
      <c r="T844" s="1122"/>
      <c r="U844" s="1122"/>
      <c r="V844" s="1122"/>
      <c r="W844" s="1122"/>
      <c r="X844" s="1122"/>
      <c r="Y844" s="1122"/>
      <c r="Z844" s="1122"/>
    </row>
    <row r="845" spans="1:26">
      <c r="A845" s="1122"/>
      <c r="B845" s="2090"/>
      <c r="C845" s="2090"/>
      <c r="D845" s="1122"/>
      <c r="E845" s="1122"/>
      <c r="F845" s="1122"/>
      <c r="G845" s="1122"/>
      <c r="H845" s="1122"/>
      <c r="I845" s="1122"/>
      <c r="J845" s="1122"/>
      <c r="K845" s="1122"/>
      <c r="L845" s="1122"/>
      <c r="M845" s="1122"/>
      <c r="N845" s="1122"/>
      <c r="O845" s="1122"/>
      <c r="P845" s="1122"/>
      <c r="Q845" s="1122"/>
      <c r="R845" s="1122"/>
      <c r="S845" s="1122"/>
      <c r="T845" s="1122"/>
      <c r="U845" s="1122"/>
      <c r="V845" s="1122"/>
      <c r="W845" s="1122"/>
      <c r="X845" s="1122"/>
      <c r="Y845" s="1122"/>
      <c r="Z845" s="1122"/>
    </row>
    <row r="846" spans="1:26">
      <c r="A846" s="1122"/>
      <c r="B846" s="2090"/>
      <c r="C846" s="2090"/>
      <c r="D846" s="1122"/>
      <c r="E846" s="1122"/>
      <c r="F846" s="1122"/>
      <c r="G846" s="1122"/>
      <c r="H846" s="1122"/>
      <c r="I846" s="1122"/>
      <c r="J846" s="1122"/>
      <c r="K846" s="1122"/>
      <c r="L846" s="1122"/>
      <c r="M846" s="1122"/>
      <c r="N846" s="1122"/>
      <c r="O846" s="1122"/>
      <c r="P846" s="1122"/>
      <c r="Q846" s="1122"/>
      <c r="R846" s="1122"/>
      <c r="S846" s="1122"/>
      <c r="T846" s="1122"/>
      <c r="U846" s="1122"/>
      <c r="V846" s="1122"/>
      <c r="W846" s="1122"/>
      <c r="X846" s="1122"/>
      <c r="Y846" s="1122"/>
      <c r="Z846" s="1122"/>
    </row>
    <row r="847" spans="1:26">
      <c r="A847" s="1122"/>
      <c r="B847" s="2090"/>
      <c r="C847" s="2090"/>
      <c r="D847" s="1122"/>
      <c r="E847" s="1122"/>
      <c r="F847" s="1122"/>
      <c r="G847" s="1122"/>
      <c r="H847" s="1122"/>
      <c r="I847" s="1122"/>
      <c r="J847" s="1122"/>
      <c r="K847" s="1122"/>
      <c r="L847" s="1122"/>
      <c r="M847" s="1122"/>
      <c r="N847" s="1122"/>
      <c r="O847" s="1122"/>
      <c r="P847" s="1122"/>
      <c r="Q847" s="1122"/>
      <c r="R847" s="1122"/>
      <c r="S847" s="1122"/>
      <c r="T847" s="1122"/>
      <c r="U847" s="1122"/>
      <c r="V847" s="1122"/>
      <c r="W847" s="1122"/>
      <c r="X847" s="1122"/>
      <c r="Y847" s="1122"/>
      <c r="Z847" s="1122"/>
    </row>
    <row r="848" spans="1:26">
      <c r="A848" s="1122"/>
      <c r="B848" s="2090"/>
      <c r="C848" s="2090"/>
      <c r="D848" s="1122"/>
      <c r="E848" s="1122"/>
      <c r="F848" s="1122"/>
      <c r="G848" s="1122"/>
      <c r="H848" s="1122"/>
      <c r="I848" s="1122"/>
      <c r="J848" s="1122"/>
      <c r="K848" s="1122"/>
      <c r="L848" s="1122"/>
      <c r="M848" s="1122"/>
      <c r="N848" s="1122"/>
      <c r="O848" s="1122"/>
      <c r="P848" s="1122"/>
      <c r="Q848" s="1122"/>
      <c r="R848" s="1122"/>
      <c r="S848" s="1122"/>
      <c r="T848" s="1122"/>
      <c r="U848" s="1122"/>
      <c r="V848" s="1122"/>
      <c r="W848" s="1122"/>
      <c r="X848" s="1122"/>
      <c r="Y848" s="1122"/>
      <c r="Z848" s="1122"/>
    </row>
    <row r="849" spans="1:26">
      <c r="A849" s="1122"/>
      <c r="B849" s="2090"/>
      <c r="C849" s="2090"/>
      <c r="D849" s="1122"/>
      <c r="E849" s="1122"/>
      <c r="F849" s="1122"/>
      <c r="G849" s="1122"/>
      <c r="H849" s="1122"/>
      <c r="I849" s="1122"/>
      <c r="J849" s="1122"/>
      <c r="K849" s="1122"/>
      <c r="L849" s="1122"/>
      <c r="M849" s="1122"/>
      <c r="N849" s="1122"/>
      <c r="O849" s="1122"/>
      <c r="P849" s="1122"/>
      <c r="Q849" s="1122"/>
      <c r="R849" s="1122"/>
      <c r="S849" s="1122"/>
      <c r="T849" s="1122"/>
      <c r="U849" s="1122"/>
      <c r="V849" s="1122"/>
      <c r="W849" s="1122"/>
      <c r="X849" s="1122"/>
      <c r="Y849" s="1122"/>
      <c r="Z849" s="1122"/>
    </row>
    <row r="850" spans="1:26">
      <c r="A850" s="1122"/>
      <c r="B850" s="2090"/>
      <c r="C850" s="2090"/>
      <c r="D850" s="1122"/>
      <c r="E850" s="1122"/>
      <c r="F850" s="1122"/>
      <c r="G850" s="1122"/>
      <c r="H850" s="1122"/>
      <c r="I850" s="1122"/>
      <c r="J850" s="1122"/>
      <c r="K850" s="1122"/>
      <c r="L850" s="1122"/>
      <c r="M850" s="1122"/>
      <c r="N850" s="1122"/>
      <c r="O850" s="1122"/>
      <c r="P850" s="1122"/>
      <c r="Q850" s="1122"/>
      <c r="R850" s="1122"/>
      <c r="S850" s="1122"/>
      <c r="T850" s="1122"/>
      <c r="U850" s="1122"/>
      <c r="V850" s="1122"/>
      <c r="W850" s="1122"/>
      <c r="X850" s="1122"/>
      <c r="Y850" s="1122"/>
      <c r="Z850" s="1122"/>
    </row>
    <row r="851" spans="1:26">
      <c r="A851" s="1122"/>
      <c r="B851" s="2090"/>
      <c r="C851" s="2090"/>
      <c r="D851" s="1122"/>
      <c r="E851" s="1122"/>
      <c r="F851" s="1122"/>
      <c r="G851" s="1122"/>
      <c r="H851" s="1122"/>
      <c r="I851" s="1122"/>
      <c r="J851" s="1122"/>
      <c r="K851" s="1122"/>
      <c r="L851" s="1122"/>
      <c r="M851" s="1122"/>
      <c r="N851" s="1122"/>
      <c r="O851" s="1122"/>
      <c r="P851" s="1122"/>
      <c r="Q851" s="1122"/>
      <c r="R851" s="1122"/>
      <c r="S851" s="1122"/>
      <c r="T851" s="1122"/>
      <c r="U851" s="1122"/>
      <c r="V851" s="1122"/>
      <c r="W851" s="1122"/>
      <c r="X851" s="1122"/>
      <c r="Y851" s="1122"/>
      <c r="Z851" s="1122"/>
    </row>
    <row r="852" spans="1:26">
      <c r="A852" s="1122"/>
      <c r="B852" s="2090"/>
      <c r="C852" s="2090"/>
      <c r="D852" s="1122"/>
      <c r="E852" s="1122"/>
      <c r="F852" s="1122"/>
      <c r="G852" s="1122"/>
      <c r="H852" s="1122"/>
      <c r="I852" s="1122"/>
      <c r="J852" s="1122"/>
      <c r="K852" s="1122"/>
      <c r="L852" s="1122"/>
      <c r="M852" s="1122"/>
      <c r="N852" s="1122"/>
      <c r="O852" s="1122"/>
      <c r="P852" s="1122"/>
      <c r="Q852" s="1122"/>
      <c r="R852" s="1122"/>
      <c r="S852" s="1122"/>
      <c r="T852" s="1122"/>
      <c r="U852" s="1122"/>
      <c r="V852" s="1122"/>
      <c r="W852" s="1122"/>
      <c r="X852" s="1122"/>
      <c r="Y852" s="1122"/>
      <c r="Z852" s="1122"/>
    </row>
    <row r="853" spans="1:26">
      <c r="A853" s="1122"/>
      <c r="B853" s="2090"/>
      <c r="C853" s="2090"/>
      <c r="D853" s="1122"/>
      <c r="E853" s="1122"/>
      <c r="F853" s="1122"/>
      <c r="G853" s="1122"/>
      <c r="H853" s="1122"/>
      <c r="I853" s="1122"/>
      <c r="J853" s="1122"/>
      <c r="K853" s="1122"/>
      <c r="L853" s="1122"/>
      <c r="M853" s="1122"/>
      <c r="N853" s="1122"/>
      <c r="O853" s="1122"/>
      <c r="P853" s="1122"/>
      <c r="Q853" s="1122"/>
      <c r="R853" s="1122"/>
      <c r="S853" s="1122"/>
      <c r="T853" s="1122"/>
      <c r="U853" s="1122"/>
      <c r="V853" s="1122"/>
      <c r="W853" s="1122"/>
      <c r="X853" s="1122"/>
      <c r="Y853" s="1122"/>
      <c r="Z853" s="1122"/>
    </row>
    <row r="854" spans="1:26">
      <c r="A854" s="1122"/>
      <c r="B854" s="2090"/>
      <c r="C854" s="2090"/>
      <c r="D854" s="1122"/>
      <c r="E854" s="1122"/>
      <c r="F854" s="1122"/>
      <c r="G854" s="1122"/>
      <c r="H854" s="1122"/>
      <c r="I854" s="1122"/>
      <c r="J854" s="1122"/>
      <c r="K854" s="1122"/>
      <c r="L854" s="1122"/>
      <c r="M854" s="1122"/>
      <c r="N854" s="1122"/>
      <c r="O854" s="1122"/>
      <c r="P854" s="1122"/>
      <c r="Q854" s="1122"/>
      <c r="R854" s="1122"/>
      <c r="S854" s="1122"/>
      <c r="T854" s="1122"/>
      <c r="U854" s="1122"/>
      <c r="V854" s="1122"/>
      <c r="W854" s="1122"/>
      <c r="X854" s="1122"/>
      <c r="Y854" s="1122"/>
      <c r="Z854" s="1122"/>
    </row>
    <row r="855" spans="1:26">
      <c r="A855" s="1122"/>
      <c r="B855" s="2090"/>
      <c r="C855" s="2090"/>
      <c r="D855" s="1122"/>
      <c r="E855" s="1122"/>
      <c r="F855" s="1122"/>
      <c r="G855" s="1122"/>
      <c r="H855" s="1122"/>
      <c r="I855" s="1122"/>
      <c r="J855" s="1122"/>
      <c r="K855" s="1122"/>
      <c r="L855" s="1122"/>
      <c r="M855" s="1122"/>
      <c r="N855" s="1122"/>
      <c r="O855" s="1122"/>
      <c r="P855" s="1122"/>
      <c r="Q855" s="1122"/>
      <c r="R855" s="1122"/>
      <c r="S855" s="1122"/>
      <c r="T855" s="1122"/>
      <c r="U855" s="1122"/>
      <c r="V855" s="1122"/>
      <c r="W855" s="1122"/>
      <c r="X855" s="1122"/>
      <c r="Y855" s="1122"/>
      <c r="Z855" s="1122"/>
    </row>
    <row r="856" spans="1:26">
      <c r="A856" s="1122"/>
      <c r="B856" s="2090"/>
      <c r="C856" s="2090"/>
      <c r="D856" s="1122"/>
      <c r="E856" s="1122"/>
      <c r="F856" s="1122"/>
      <c r="G856" s="1122"/>
      <c r="H856" s="1122"/>
      <c r="I856" s="1122"/>
      <c r="J856" s="1122"/>
      <c r="K856" s="1122"/>
      <c r="L856" s="1122"/>
      <c r="M856" s="1122"/>
      <c r="N856" s="1122"/>
      <c r="O856" s="1122"/>
      <c r="P856" s="1122"/>
      <c r="Q856" s="1122"/>
      <c r="R856" s="1122"/>
      <c r="S856" s="1122"/>
      <c r="T856" s="1122"/>
      <c r="U856" s="1122"/>
      <c r="V856" s="1122"/>
      <c r="W856" s="1122"/>
      <c r="X856" s="1122"/>
      <c r="Y856" s="1122"/>
      <c r="Z856" s="1122"/>
    </row>
    <row r="857" spans="1:26">
      <c r="A857" s="1122"/>
      <c r="B857" s="2090"/>
      <c r="C857" s="2090"/>
      <c r="D857" s="1122"/>
      <c r="E857" s="1122"/>
      <c r="F857" s="1122"/>
      <c r="G857" s="1122"/>
      <c r="H857" s="1122"/>
      <c r="I857" s="1122"/>
      <c r="J857" s="1122"/>
      <c r="K857" s="1122"/>
      <c r="L857" s="1122"/>
      <c r="M857" s="1122"/>
      <c r="N857" s="1122"/>
      <c r="O857" s="1122"/>
      <c r="P857" s="1122"/>
      <c r="Q857" s="1122"/>
      <c r="R857" s="1122"/>
      <c r="S857" s="1122"/>
      <c r="T857" s="1122"/>
      <c r="U857" s="1122"/>
      <c r="V857" s="1122"/>
      <c r="W857" s="1122"/>
      <c r="X857" s="1122"/>
      <c r="Y857" s="1122"/>
      <c r="Z857" s="1122"/>
    </row>
    <row r="858" spans="1:26">
      <c r="A858" s="1122"/>
      <c r="B858" s="2090"/>
      <c r="C858" s="2090"/>
      <c r="D858" s="1122"/>
      <c r="E858" s="1122"/>
      <c r="F858" s="1122"/>
      <c r="G858" s="1122"/>
      <c r="H858" s="1122"/>
      <c r="I858" s="1122"/>
      <c r="J858" s="1122"/>
      <c r="K858" s="1122"/>
      <c r="L858" s="1122"/>
      <c r="M858" s="1122"/>
      <c r="N858" s="1122"/>
      <c r="O858" s="1122"/>
      <c r="P858" s="1122"/>
      <c r="Q858" s="1122"/>
      <c r="R858" s="1122"/>
      <c r="S858" s="1122"/>
      <c r="T858" s="1122"/>
      <c r="U858" s="1122"/>
      <c r="V858" s="1122"/>
      <c r="W858" s="1122"/>
      <c r="X858" s="1122"/>
      <c r="Y858" s="1122"/>
      <c r="Z858" s="1122"/>
    </row>
    <row r="859" spans="1:26">
      <c r="A859" s="1122"/>
      <c r="B859" s="2090"/>
      <c r="C859" s="2090"/>
      <c r="D859" s="1122"/>
      <c r="E859" s="1122"/>
      <c r="F859" s="1122"/>
      <c r="G859" s="1122"/>
      <c r="H859" s="1122"/>
      <c r="I859" s="1122"/>
      <c r="J859" s="1122"/>
      <c r="K859" s="1122"/>
      <c r="L859" s="1122"/>
      <c r="M859" s="1122"/>
      <c r="N859" s="1122"/>
      <c r="O859" s="1122"/>
      <c r="P859" s="1122"/>
      <c r="Q859" s="1122"/>
      <c r="R859" s="1122"/>
      <c r="S859" s="1122"/>
      <c r="T859" s="1122"/>
      <c r="U859" s="1122"/>
      <c r="V859" s="1122"/>
      <c r="W859" s="1122"/>
      <c r="X859" s="1122"/>
      <c r="Y859" s="1122"/>
      <c r="Z859" s="1122"/>
    </row>
    <row r="860" spans="1:26">
      <c r="A860" s="1122"/>
      <c r="B860" s="2090"/>
      <c r="C860" s="2090"/>
      <c r="D860" s="1122"/>
      <c r="E860" s="1122"/>
      <c r="F860" s="1122"/>
      <c r="G860" s="1122"/>
      <c r="H860" s="1122"/>
      <c r="I860" s="1122"/>
      <c r="J860" s="1122"/>
      <c r="K860" s="1122"/>
      <c r="L860" s="1122"/>
      <c r="M860" s="1122"/>
      <c r="N860" s="1122"/>
      <c r="O860" s="1122"/>
      <c r="P860" s="1122"/>
      <c r="Q860" s="1122"/>
      <c r="R860" s="1122"/>
      <c r="S860" s="1122"/>
      <c r="T860" s="1122"/>
      <c r="U860" s="1122"/>
      <c r="V860" s="1122"/>
      <c r="W860" s="1122"/>
      <c r="X860" s="1122"/>
      <c r="Y860" s="1122"/>
      <c r="Z860" s="1122"/>
    </row>
    <row r="861" spans="1:26">
      <c r="A861" s="1122"/>
      <c r="B861" s="2090"/>
      <c r="C861" s="2090"/>
      <c r="D861" s="1122"/>
      <c r="E861" s="1122"/>
      <c r="F861" s="1122"/>
      <c r="G861" s="1122"/>
      <c r="H861" s="1122"/>
      <c r="I861" s="1122"/>
      <c r="J861" s="1122"/>
      <c r="K861" s="1122"/>
      <c r="L861" s="1122"/>
      <c r="M861" s="1122"/>
      <c r="N861" s="1122"/>
      <c r="O861" s="1122"/>
      <c r="P861" s="1122"/>
      <c r="Q861" s="1122"/>
      <c r="R861" s="1122"/>
      <c r="S861" s="1122"/>
      <c r="T861" s="1122"/>
      <c r="U861" s="1122"/>
      <c r="V861" s="1122"/>
      <c r="W861" s="1122"/>
      <c r="X861" s="1122"/>
      <c r="Y861" s="1122"/>
      <c r="Z861" s="1122"/>
    </row>
    <row r="862" spans="1:26">
      <c r="A862" s="1122"/>
      <c r="B862" s="2090"/>
      <c r="C862" s="2090"/>
      <c r="D862" s="1122"/>
      <c r="E862" s="1122"/>
      <c r="F862" s="1122"/>
      <c r="G862" s="1122"/>
      <c r="H862" s="1122"/>
      <c r="I862" s="1122"/>
      <c r="J862" s="1122"/>
      <c r="K862" s="1122"/>
      <c r="L862" s="1122"/>
      <c r="M862" s="1122"/>
      <c r="N862" s="1122"/>
      <c r="O862" s="1122"/>
      <c r="P862" s="1122"/>
      <c r="Q862" s="1122"/>
      <c r="R862" s="1122"/>
      <c r="S862" s="1122"/>
      <c r="T862" s="1122"/>
      <c r="U862" s="1122"/>
      <c r="V862" s="1122"/>
      <c r="W862" s="1122"/>
      <c r="X862" s="1122"/>
      <c r="Y862" s="1122"/>
      <c r="Z862" s="1122"/>
    </row>
    <row r="863" spans="1:26">
      <c r="A863" s="1122"/>
      <c r="B863" s="2090"/>
      <c r="C863" s="2090"/>
      <c r="D863" s="1122"/>
      <c r="E863" s="1122"/>
      <c r="F863" s="1122"/>
      <c r="G863" s="1122"/>
      <c r="H863" s="1122"/>
      <c r="I863" s="1122"/>
      <c r="J863" s="1122"/>
      <c r="K863" s="1122"/>
      <c r="L863" s="1122"/>
      <c r="M863" s="1122"/>
      <c r="N863" s="1122"/>
      <c r="O863" s="1122"/>
      <c r="P863" s="1122"/>
      <c r="Q863" s="1122"/>
      <c r="R863" s="1122"/>
      <c r="S863" s="1122"/>
      <c r="T863" s="1122"/>
      <c r="U863" s="1122"/>
      <c r="V863" s="1122"/>
      <c r="W863" s="1122"/>
      <c r="X863" s="1122"/>
      <c r="Y863" s="1122"/>
      <c r="Z863" s="1122"/>
    </row>
    <row r="864" spans="1:26">
      <c r="A864" s="1122"/>
      <c r="B864" s="2090"/>
      <c r="C864" s="2090"/>
      <c r="D864" s="1122"/>
      <c r="E864" s="1122"/>
      <c r="F864" s="1122"/>
      <c r="G864" s="1122"/>
      <c r="H864" s="1122"/>
      <c r="I864" s="1122"/>
      <c r="J864" s="1122"/>
      <c r="K864" s="1122"/>
      <c r="L864" s="1122"/>
      <c r="M864" s="1122"/>
      <c r="N864" s="1122"/>
      <c r="O864" s="1122"/>
      <c r="P864" s="1122"/>
      <c r="Q864" s="1122"/>
      <c r="R864" s="1122"/>
      <c r="S864" s="1122"/>
      <c r="T864" s="1122"/>
      <c r="U864" s="1122"/>
      <c r="V864" s="1122"/>
      <c r="W864" s="1122"/>
      <c r="X864" s="1122"/>
      <c r="Y864" s="1122"/>
      <c r="Z864" s="1122"/>
    </row>
    <row r="865" spans="1:26">
      <c r="A865" s="1122"/>
      <c r="B865" s="2090"/>
      <c r="C865" s="2090"/>
      <c r="D865" s="1122"/>
      <c r="E865" s="1122"/>
      <c r="F865" s="1122"/>
      <c r="G865" s="1122"/>
      <c r="H865" s="1122"/>
      <c r="I865" s="1122"/>
      <c r="J865" s="1122"/>
      <c r="K865" s="1122"/>
      <c r="L865" s="1122"/>
      <c r="M865" s="1122"/>
      <c r="N865" s="1122"/>
      <c r="O865" s="1122"/>
      <c r="P865" s="1122"/>
      <c r="Q865" s="1122"/>
      <c r="R865" s="1122"/>
      <c r="S865" s="1122"/>
      <c r="T865" s="1122"/>
      <c r="U865" s="1122"/>
      <c r="V865" s="1122"/>
      <c r="W865" s="1122"/>
      <c r="X865" s="1122"/>
      <c r="Y865" s="1122"/>
      <c r="Z865" s="1122"/>
    </row>
    <row r="866" spans="1:26">
      <c r="A866" s="1122"/>
      <c r="B866" s="2090"/>
      <c r="C866" s="2090"/>
      <c r="D866" s="1122"/>
      <c r="E866" s="1122"/>
      <c r="F866" s="1122"/>
      <c r="G866" s="1122"/>
      <c r="H866" s="1122"/>
      <c r="I866" s="1122"/>
      <c r="J866" s="1122"/>
      <c r="K866" s="1122"/>
      <c r="L866" s="1122"/>
      <c r="M866" s="1122"/>
      <c r="N866" s="1122"/>
      <c r="O866" s="1122"/>
      <c r="P866" s="1122"/>
      <c r="Q866" s="1122"/>
      <c r="R866" s="1122"/>
      <c r="S866" s="1122"/>
      <c r="T866" s="1122"/>
      <c r="U866" s="1122"/>
      <c r="V866" s="1122"/>
      <c r="W866" s="1122"/>
      <c r="X866" s="1122"/>
      <c r="Y866" s="1122"/>
      <c r="Z866" s="1122"/>
    </row>
    <row r="867" spans="1:26">
      <c r="A867" s="1122"/>
      <c r="B867" s="2090"/>
      <c r="C867" s="2090"/>
      <c r="D867" s="1122"/>
      <c r="E867" s="1122"/>
      <c r="F867" s="1122"/>
      <c r="G867" s="1122"/>
      <c r="H867" s="1122"/>
      <c r="I867" s="1122"/>
      <c r="J867" s="1122"/>
      <c r="K867" s="1122"/>
      <c r="L867" s="1122"/>
      <c r="M867" s="1122"/>
      <c r="N867" s="1122"/>
      <c r="O867" s="1122"/>
      <c r="P867" s="1122"/>
      <c r="Q867" s="1122"/>
      <c r="R867" s="1122"/>
      <c r="S867" s="1122"/>
      <c r="T867" s="1122"/>
      <c r="U867" s="1122"/>
      <c r="V867" s="1122"/>
      <c r="W867" s="1122"/>
      <c r="X867" s="1122"/>
      <c r="Y867" s="1122"/>
      <c r="Z867" s="1122"/>
    </row>
    <row r="868" spans="1:26">
      <c r="A868" s="1122"/>
      <c r="B868" s="2090"/>
      <c r="C868" s="2090"/>
      <c r="D868" s="1122"/>
      <c r="E868" s="1122"/>
      <c r="F868" s="1122"/>
      <c r="G868" s="1122"/>
      <c r="H868" s="1122"/>
      <c r="I868" s="1122"/>
      <c r="J868" s="1122"/>
      <c r="K868" s="1122"/>
      <c r="L868" s="1122"/>
      <c r="M868" s="1122"/>
      <c r="N868" s="1122"/>
      <c r="O868" s="1122"/>
      <c r="P868" s="1122"/>
      <c r="Q868" s="1122"/>
      <c r="R868" s="1122"/>
      <c r="S868" s="1122"/>
      <c r="T868" s="1122"/>
      <c r="U868" s="1122"/>
      <c r="V868" s="1122"/>
      <c r="W868" s="1122"/>
      <c r="X868" s="1122"/>
      <c r="Y868" s="1122"/>
      <c r="Z868" s="1122"/>
    </row>
    <row r="869" spans="1:26">
      <c r="A869" s="1122"/>
      <c r="B869" s="2090"/>
      <c r="C869" s="2090"/>
      <c r="D869" s="1122"/>
      <c r="E869" s="1122"/>
      <c r="F869" s="1122"/>
      <c r="G869" s="1122"/>
      <c r="H869" s="1122"/>
      <c r="I869" s="1122"/>
      <c r="J869" s="1122"/>
      <c r="K869" s="1122"/>
      <c r="L869" s="1122"/>
      <c r="M869" s="1122"/>
      <c r="N869" s="1122"/>
      <c r="O869" s="1122"/>
      <c r="P869" s="1122"/>
      <c r="Q869" s="1122"/>
      <c r="R869" s="1122"/>
      <c r="S869" s="1122"/>
      <c r="T869" s="1122"/>
      <c r="U869" s="1122"/>
      <c r="V869" s="1122"/>
      <c r="W869" s="1122"/>
      <c r="X869" s="1122"/>
      <c r="Y869" s="1122"/>
      <c r="Z869" s="1122"/>
    </row>
    <row r="870" spans="1:26">
      <c r="A870" s="1122"/>
      <c r="B870" s="2090"/>
      <c r="C870" s="2090"/>
      <c r="D870" s="1122"/>
      <c r="E870" s="1122"/>
      <c r="F870" s="1122"/>
      <c r="G870" s="1122"/>
      <c r="H870" s="1122"/>
      <c r="I870" s="1122"/>
      <c r="J870" s="1122"/>
      <c r="K870" s="1122"/>
      <c r="L870" s="1122"/>
      <c r="M870" s="1122"/>
      <c r="N870" s="1122"/>
      <c r="O870" s="1122"/>
      <c r="P870" s="1122"/>
      <c r="Q870" s="1122"/>
      <c r="R870" s="1122"/>
      <c r="S870" s="1122"/>
      <c r="T870" s="1122"/>
      <c r="U870" s="1122"/>
      <c r="V870" s="1122"/>
      <c r="W870" s="1122"/>
      <c r="X870" s="1122"/>
      <c r="Y870" s="1122"/>
      <c r="Z870" s="1122"/>
    </row>
    <row r="871" spans="1:26">
      <c r="A871" s="1122"/>
      <c r="B871" s="2090"/>
      <c r="C871" s="2090"/>
      <c r="D871" s="1122"/>
      <c r="E871" s="1122"/>
      <c r="F871" s="1122"/>
      <c r="G871" s="1122"/>
      <c r="H871" s="1122"/>
      <c r="I871" s="1122"/>
      <c r="J871" s="1122"/>
      <c r="K871" s="1122"/>
      <c r="L871" s="1122"/>
      <c r="M871" s="1122"/>
      <c r="N871" s="1122"/>
      <c r="O871" s="1122"/>
      <c r="P871" s="1122"/>
      <c r="Q871" s="1122"/>
      <c r="R871" s="1122"/>
      <c r="S871" s="1122"/>
      <c r="T871" s="1122"/>
      <c r="U871" s="1122"/>
      <c r="V871" s="1122"/>
      <c r="W871" s="1122"/>
      <c r="X871" s="1122"/>
      <c r="Y871" s="1122"/>
      <c r="Z871" s="1122"/>
    </row>
    <row r="872" spans="1:26">
      <c r="A872" s="1122"/>
      <c r="B872" s="2090"/>
      <c r="C872" s="2090"/>
      <c r="D872" s="1122"/>
      <c r="E872" s="1122"/>
      <c r="F872" s="1122"/>
      <c r="G872" s="1122"/>
      <c r="H872" s="1122"/>
      <c r="I872" s="1122"/>
      <c r="J872" s="1122"/>
      <c r="K872" s="1122"/>
      <c r="L872" s="1122"/>
      <c r="M872" s="1122"/>
      <c r="N872" s="1122"/>
      <c r="O872" s="1122"/>
      <c r="P872" s="1122"/>
      <c r="Q872" s="1122"/>
      <c r="R872" s="1122"/>
      <c r="S872" s="1122"/>
      <c r="T872" s="1122"/>
      <c r="U872" s="1122"/>
      <c r="V872" s="1122"/>
      <c r="W872" s="1122"/>
      <c r="X872" s="1122"/>
      <c r="Y872" s="1122"/>
      <c r="Z872" s="1122"/>
    </row>
    <row r="873" spans="1:26">
      <c r="A873" s="1122"/>
      <c r="B873" s="2090"/>
      <c r="C873" s="2090"/>
      <c r="D873" s="1122"/>
      <c r="E873" s="1122"/>
      <c r="F873" s="1122"/>
      <c r="G873" s="1122"/>
      <c r="H873" s="1122"/>
      <c r="I873" s="1122"/>
      <c r="J873" s="1122"/>
      <c r="K873" s="1122"/>
      <c r="L873" s="1122"/>
      <c r="M873" s="1122"/>
      <c r="N873" s="1122"/>
      <c r="O873" s="1122"/>
      <c r="P873" s="1122"/>
      <c r="Q873" s="1122"/>
      <c r="R873" s="1122"/>
      <c r="S873" s="1122"/>
      <c r="T873" s="1122"/>
      <c r="U873" s="1122"/>
      <c r="V873" s="1122"/>
      <c r="W873" s="1122"/>
      <c r="X873" s="1122"/>
      <c r="Y873" s="1122"/>
      <c r="Z873" s="1122"/>
    </row>
    <row r="874" spans="1:26">
      <c r="A874" s="1122"/>
      <c r="B874" s="2090"/>
      <c r="C874" s="2090"/>
      <c r="D874" s="1122"/>
      <c r="E874" s="1122"/>
      <c r="F874" s="1122"/>
      <c r="G874" s="1122"/>
      <c r="H874" s="1122"/>
      <c r="I874" s="1122"/>
      <c r="J874" s="1122"/>
      <c r="K874" s="1122"/>
      <c r="L874" s="1122"/>
      <c r="M874" s="1122"/>
      <c r="N874" s="1122"/>
      <c r="O874" s="1122"/>
      <c r="P874" s="1122"/>
      <c r="Q874" s="1122"/>
      <c r="R874" s="1122"/>
      <c r="S874" s="1122"/>
      <c r="T874" s="1122"/>
      <c r="U874" s="1122"/>
      <c r="V874" s="1122"/>
      <c r="W874" s="1122"/>
      <c r="X874" s="1122"/>
      <c r="Y874" s="1122"/>
      <c r="Z874" s="1122"/>
    </row>
    <row r="875" spans="1:26">
      <c r="A875" s="1122"/>
      <c r="B875" s="2090"/>
      <c r="C875" s="2090"/>
      <c r="D875" s="1122"/>
      <c r="E875" s="1122"/>
      <c r="F875" s="1122"/>
      <c r="G875" s="1122"/>
      <c r="H875" s="1122"/>
      <c r="I875" s="1122"/>
      <c r="J875" s="1122"/>
      <c r="K875" s="1122"/>
      <c r="L875" s="1122"/>
      <c r="M875" s="1122"/>
      <c r="N875" s="1122"/>
      <c r="O875" s="1122"/>
      <c r="P875" s="1122"/>
      <c r="Q875" s="1122"/>
      <c r="R875" s="1122"/>
      <c r="S875" s="1122"/>
      <c r="T875" s="1122"/>
      <c r="U875" s="1122"/>
      <c r="V875" s="1122"/>
      <c r="W875" s="1122"/>
      <c r="X875" s="1122"/>
      <c r="Y875" s="1122"/>
      <c r="Z875" s="1122"/>
    </row>
    <row r="876" spans="1:26">
      <c r="A876" s="1122"/>
      <c r="B876" s="2090"/>
      <c r="C876" s="2090"/>
      <c r="D876" s="1122"/>
      <c r="E876" s="1122"/>
      <c r="F876" s="1122"/>
      <c r="G876" s="1122"/>
      <c r="H876" s="1122"/>
      <c r="I876" s="1122"/>
      <c r="J876" s="1122"/>
      <c r="K876" s="1122"/>
      <c r="L876" s="1122"/>
      <c r="M876" s="1122"/>
      <c r="N876" s="1122"/>
      <c r="O876" s="1122"/>
      <c r="P876" s="1122"/>
      <c r="Q876" s="1122"/>
      <c r="R876" s="1122"/>
      <c r="S876" s="1122"/>
      <c r="T876" s="1122"/>
      <c r="U876" s="1122"/>
      <c r="V876" s="1122"/>
      <c r="W876" s="1122"/>
      <c r="X876" s="1122"/>
      <c r="Y876" s="1122"/>
      <c r="Z876" s="1122"/>
    </row>
    <row r="877" spans="1:26">
      <c r="A877" s="1122"/>
      <c r="B877" s="2090"/>
      <c r="C877" s="2090"/>
      <c r="D877" s="1122"/>
      <c r="E877" s="1122"/>
      <c r="F877" s="1122"/>
      <c r="G877" s="1122"/>
      <c r="H877" s="1122"/>
      <c r="I877" s="1122"/>
      <c r="J877" s="1122"/>
      <c r="K877" s="1122"/>
      <c r="L877" s="1122"/>
      <c r="M877" s="1122"/>
      <c r="N877" s="1122"/>
      <c r="O877" s="1122"/>
      <c r="P877" s="1122"/>
      <c r="Q877" s="1122"/>
      <c r="R877" s="1122"/>
      <c r="S877" s="1122"/>
      <c r="T877" s="1122"/>
      <c r="U877" s="1122"/>
      <c r="V877" s="1122"/>
      <c r="W877" s="1122"/>
      <c r="X877" s="1122"/>
      <c r="Y877" s="1122"/>
      <c r="Z877" s="1122"/>
    </row>
    <row r="878" spans="1:26">
      <c r="A878" s="1122"/>
      <c r="B878" s="2090"/>
      <c r="C878" s="2090"/>
      <c r="D878" s="1122"/>
      <c r="E878" s="1122"/>
      <c r="F878" s="1122"/>
      <c r="G878" s="1122"/>
      <c r="H878" s="1122"/>
      <c r="I878" s="1122"/>
      <c r="J878" s="1122"/>
      <c r="K878" s="1122"/>
      <c r="L878" s="1122"/>
      <c r="M878" s="1122"/>
      <c r="N878" s="1122"/>
      <c r="O878" s="1122"/>
      <c r="P878" s="1122"/>
      <c r="Q878" s="1122"/>
      <c r="R878" s="1122"/>
      <c r="S878" s="1122"/>
      <c r="T878" s="1122"/>
      <c r="U878" s="1122"/>
      <c r="V878" s="1122"/>
      <c r="W878" s="1122"/>
      <c r="X878" s="1122"/>
      <c r="Y878" s="1122"/>
      <c r="Z878" s="1122"/>
    </row>
    <row r="879" spans="1:26">
      <c r="A879" s="1122"/>
      <c r="B879" s="2090"/>
      <c r="C879" s="2090"/>
      <c r="D879" s="1122"/>
      <c r="E879" s="1122"/>
      <c r="F879" s="1122"/>
      <c r="G879" s="1122"/>
      <c r="H879" s="1122"/>
      <c r="I879" s="1122"/>
      <c r="J879" s="1122"/>
      <c r="K879" s="1122"/>
      <c r="L879" s="1122"/>
      <c r="M879" s="1122"/>
      <c r="N879" s="1122"/>
      <c r="O879" s="1122"/>
      <c r="P879" s="1122"/>
      <c r="Q879" s="1122"/>
      <c r="R879" s="1122"/>
      <c r="S879" s="1122"/>
      <c r="T879" s="1122"/>
      <c r="U879" s="1122"/>
      <c r="V879" s="1122"/>
      <c r="W879" s="1122"/>
      <c r="X879" s="1122"/>
      <c r="Y879" s="1122"/>
      <c r="Z879" s="1122"/>
    </row>
    <row r="880" spans="1:26">
      <c r="A880" s="1122"/>
      <c r="B880" s="2090"/>
      <c r="C880" s="2090"/>
      <c r="D880" s="1122"/>
      <c r="E880" s="1122"/>
      <c r="F880" s="1122"/>
      <c r="G880" s="1122"/>
      <c r="H880" s="1122"/>
      <c r="I880" s="1122"/>
      <c r="J880" s="1122"/>
      <c r="K880" s="1122"/>
      <c r="L880" s="1122"/>
      <c r="M880" s="1122"/>
      <c r="N880" s="1122"/>
      <c r="O880" s="1122"/>
      <c r="P880" s="1122"/>
      <c r="Q880" s="1122"/>
      <c r="R880" s="1122"/>
      <c r="S880" s="1122"/>
      <c r="T880" s="1122"/>
      <c r="U880" s="1122"/>
      <c r="V880" s="1122"/>
      <c r="W880" s="1122"/>
      <c r="X880" s="1122"/>
      <c r="Y880" s="1122"/>
      <c r="Z880" s="1122"/>
    </row>
    <row r="881" spans="1:26">
      <c r="A881" s="1122"/>
      <c r="B881" s="2090"/>
      <c r="C881" s="2090"/>
      <c r="D881" s="1122"/>
      <c r="E881" s="1122"/>
      <c r="F881" s="1122"/>
      <c r="G881" s="1122"/>
      <c r="H881" s="1122"/>
      <c r="I881" s="1122"/>
      <c r="J881" s="1122"/>
      <c r="K881" s="1122"/>
      <c r="L881" s="1122"/>
      <c r="M881" s="1122"/>
      <c r="N881" s="1122"/>
      <c r="O881" s="1122"/>
      <c r="P881" s="1122"/>
      <c r="Q881" s="1122"/>
      <c r="R881" s="1122"/>
      <c r="S881" s="1122"/>
      <c r="T881" s="1122"/>
      <c r="U881" s="1122"/>
      <c r="V881" s="1122"/>
      <c r="W881" s="1122"/>
      <c r="X881" s="1122"/>
      <c r="Y881" s="1122"/>
      <c r="Z881" s="1122"/>
    </row>
    <row r="882" spans="1:26">
      <c r="A882" s="1122"/>
      <c r="B882" s="2090"/>
      <c r="C882" s="2090"/>
      <c r="D882" s="1122"/>
      <c r="E882" s="1122"/>
      <c r="F882" s="1122"/>
      <c r="G882" s="1122"/>
      <c r="H882" s="1122"/>
      <c r="I882" s="1122"/>
      <c r="J882" s="1122"/>
      <c r="K882" s="1122"/>
      <c r="L882" s="1122"/>
      <c r="M882" s="1122"/>
      <c r="N882" s="1122"/>
      <c r="O882" s="1122"/>
      <c r="P882" s="1122"/>
      <c r="Q882" s="1122"/>
      <c r="R882" s="1122"/>
      <c r="S882" s="1122"/>
      <c r="T882" s="1122"/>
      <c r="U882" s="1122"/>
      <c r="V882" s="1122"/>
      <c r="W882" s="1122"/>
      <c r="X882" s="1122"/>
      <c r="Y882" s="1122"/>
      <c r="Z882" s="1122"/>
    </row>
    <row r="883" spans="1:26">
      <c r="A883" s="1122"/>
      <c r="B883" s="2090"/>
      <c r="C883" s="2090"/>
      <c r="D883" s="1122"/>
      <c r="E883" s="1122"/>
      <c r="F883" s="1122"/>
      <c r="G883" s="1122"/>
      <c r="H883" s="1122"/>
      <c r="I883" s="1122"/>
      <c r="J883" s="1122"/>
      <c r="K883" s="1122"/>
      <c r="L883" s="1122"/>
      <c r="M883" s="1122"/>
      <c r="N883" s="1122"/>
      <c r="O883" s="1122"/>
      <c r="P883" s="1122"/>
      <c r="Q883" s="1122"/>
      <c r="R883" s="1122"/>
      <c r="S883" s="1122"/>
      <c r="T883" s="1122"/>
      <c r="U883" s="1122"/>
      <c r="V883" s="1122"/>
      <c r="W883" s="1122"/>
      <c r="X883" s="1122"/>
      <c r="Y883" s="1122"/>
      <c r="Z883" s="1122"/>
    </row>
    <row r="884" spans="1:26">
      <c r="A884" s="1122"/>
      <c r="B884" s="2090"/>
      <c r="C884" s="2090"/>
      <c r="D884" s="1122"/>
      <c r="E884" s="1122"/>
      <c r="F884" s="1122"/>
      <c r="G884" s="1122"/>
      <c r="H884" s="1122"/>
      <c r="I884" s="1122"/>
      <c r="J884" s="1122"/>
      <c r="K884" s="1122"/>
      <c r="L884" s="1122"/>
      <c r="M884" s="1122"/>
      <c r="N884" s="1122"/>
      <c r="O884" s="1122"/>
      <c r="P884" s="1122"/>
      <c r="Q884" s="1122"/>
      <c r="R884" s="1122"/>
      <c r="S884" s="1122"/>
      <c r="T884" s="1122"/>
      <c r="U884" s="1122"/>
      <c r="V884" s="1122"/>
      <c r="W884" s="1122"/>
      <c r="X884" s="1122"/>
      <c r="Y884" s="1122"/>
      <c r="Z884" s="1122"/>
    </row>
    <row r="885" spans="1:26">
      <c r="A885" s="1122"/>
      <c r="B885" s="2090"/>
      <c r="C885" s="2090"/>
      <c r="D885" s="1122"/>
      <c r="E885" s="1122"/>
      <c r="F885" s="1122"/>
      <c r="G885" s="1122"/>
      <c r="H885" s="1122"/>
      <c r="I885" s="1122"/>
      <c r="J885" s="1122"/>
      <c r="K885" s="1122"/>
      <c r="L885" s="1122"/>
      <c r="M885" s="1122"/>
      <c r="N885" s="1122"/>
      <c r="O885" s="1122"/>
      <c r="P885" s="1122"/>
      <c r="Q885" s="1122"/>
      <c r="R885" s="1122"/>
      <c r="S885" s="1122"/>
      <c r="T885" s="1122"/>
      <c r="U885" s="1122"/>
      <c r="V885" s="1122"/>
      <c r="W885" s="1122"/>
      <c r="X885" s="1122"/>
      <c r="Y885" s="1122"/>
      <c r="Z885" s="1122"/>
    </row>
    <row r="886" spans="1:26">
      <c r="A886" s="1122"/>
      <c r="B886" s="2090"/>
      <c r="C886" s="2090"/>
      <c r="D886" s="1122"/>
      <c r="E886" s="1122"/>
      <c r="F886" s="1122"/>
      <c r="G886" s="1122"/>
      <c r="H886" s="1122"/>
      <c r="I886" s="1122"/>
      <c r="J886" s="1122"/>
      <c r="K886" s="1122"/>
      <c r="L886" s="1122"/>
      <c r="M886" s="1122"/>
      <c r="N886" s="1122"/>
      <c r="O886" s="1122"/>
      <c r="P886" s="1122"/>
      <c r="Q886" s="1122"/>
      <c r="R886" s="1122"/>
      <c r="S886" s="1122"/>
      <c r="T886" s="1122"/>
      <c r="U886" s="1122"/>
      <c r="V886" s="1122"/>
      <c r="W886" s="1122"/>
      <c r="X886" s="1122"/>
      <c r="Y886" s="1122"/>
      <c r="Z886" s="1122"/>
    </row>
    <row r="887" spans="1:26">
      <c r="A887" s="1122"/>
      <c r="B887" s="2090"/>
      <c r="C887" s="2090"/>
      <c r="D887" s="1122"/>
      <c r="E887" s="1122"/>
      <c r="F887" s="1122"/>
      <c r="G887" s="1122"/>
      <c r="H887" s="1122"/>
      <c r="I887" s="1122"/>
      <c r="J887" s="1122"/>
      <c r="K887" s="1122"/>
      <c r="L887" s="1122"/>
      <c r="M887" s="1122"/>
      <c r="N887" s="1122"/>
      <c r="O887" s="1122"/>
      <c r="P887" s="1122"/>
      <c r="Q887" s="1122"/>
      <c r="R887" s="1122"/>
      <c r="S887" s="1122"/>
      <c r="T887" s="1122"/>
      <c r="U887" s="1122"/>
      <c r="V887" s="1122"/>
      <c r="W887" s="1122"/>
      <c r="X887" s="1122"/>
      <c r="Y887" s="1122"/>
      <c r="Z887" s="1122"/>
    </row>
    <row r="888" spans="1:26">
      <c r="A888" s="1122"/>
      <c r="B888" s="2090"/>
      <c r="C888" s="2090"/>
      <c r="D888" s="1122"/>
      <c r="E888" s="1122"/>
      <c r="F888" s="1122"/>
      <c r="G888" s="1122"/>
      <c r="H888" s="1122"/>
      <c r="I888" s="1122"/>
      <c r="J888" s="1122"/>
      <c r="K888" s="1122"/>
      <c r="L888" s="1122"/>
      <c r="M888" s="1122"/>
      <c r="N888" s="1122"/>
      <c r="O888" s="1122"/>
      <c r="P888" s="1122"/>
      <c r="Q888" s="1122"/>
      <c r="R888" s="1122"/>
      <c r="S888" s="1122"/>
      <c r="T888" s="1122"/>
      <c r="U888" s="1122"/>
      <c r="V888" s="1122"/>
      <c r="W888" s="1122"/>
      <c r="X888" s="1122"/>
      <c r="Y888" s="1122"/>
      <c r="Z888" s="1122"/>
    </row>
    <row r="889" spans="1:26">
      <c r="A889" s="1122"/>
      <c r="B889" s="2090"/>
      <c r="C889" s="2090"/>
      <c r="D889" s="1122"/>
      <c r="E889" s="1122"/>
      <c r="F889" s="1122"/>
      <c r="G889" s="1122"/>
      <c r="H889" s="1122"/>
      <c r="I889" s="1122"/>
      <c r="J889" s="1122"/>
      <c r="K889" s="1122"/>
      <c r="L889" s="1122"/>
      <c r="M889" s="1122"/>
      <c r="N889" s="1122"/>
      <c r="O889" s="1122"/>
      <c r="P889" s="1122"/>
      <c r="Q889" s="1122"/>
      <c r="R889" s="1122"/>
      <c r="S889" s="1122"/>
      <c r="T889" s="1122"/>
      <c r="U889" s="1122"/>
      <c r="V889" s="1122"/>
      <c r="W889" s="1122"/>
      <c r="X889" s="1122"/>
      <c r="Y889" s="1122"/>
      <c r="Z889" s="1122"/>
    </row>
    <row r="890" spans="1:26">
      <c r="A890" s="1122"/>
      <c r="B890" s="2090"/>
      <c r="C890" s="2090"/>
      <c r="D890" s="1122"/>
      <c r="E890" s="1122"/>
      <c r="F890" s="1122"/>
      <c r="G890" s="1122"/>
      <c r="H890" s="1122"/>
      <c r="I890" s="1122"/>
      <c r="J890" s="1122"/>
      <c r="K890" s="1122"/>
      <c r="L890" s="1122"/>
      <c r="M890" s="1122"/>
      <c r="N890" s="1122"/>
      <c r="O890" s="1122"/>
      <c r="P890" s="1122"/>
      <c r="Q890" s="1122"/>
      <c r="R890" s="1122"/>
      <c r="S890" s="1122"/>
      <c r="T890" s="1122"/>
      <c r="U890" s="1122"/>
      <c r="V890" s="1122"/>
      <c r="W890" s="1122"/>
      <c r="X890" s="1122"/>
      <c r="Y890" s="1122"/>
      <c r="Z890" s="1122"/>
    </row>
    <row r="891" spans="1:26">
      <c r="A891" s="1122"/>
      <c r="B891" s="2090"/>
      <c r="C891" s="2090"/>
      <c r="D891" s="1122"/>
      <c r="E891" s="1122"/>
      <c r="F891" s="1122"/>
      <c r="G891" s="1122"/>
      <c r="H891" s="1122"/>
      <c r="I891" s="1122"/>
      <c r="J891" s="1122"/>
      <c r="K891" s="1122"/>
      <c r="L891" s="1122"/>
      <c r="M891" s="1122"/>
      <c r="N891" s="1122"/>
      <c r="O891" s="1122"/>
      <c r="P891" s="1122"/>
      <c r="Q891" s="1122"/>
      <c r="R891" s="1122"/>
      <c r="S891" s="1122"/>
      <c r="T891" s="1122"/>
      <c r="U891" s="1122"/>
      <c r="V891" s="1122"/>
      <c r="W891" s="1122"/>
      <c r="X891" s="1122"/>
      <c r="Y891" s="1122"/>
      <c r="Z891" s="1122"/>
    </row>
    <row r="892" spans="1:26">
      <c r="A892" s="1122"/>
      <c r="B892" s="2090"/>
      <c r="C892" s="2090"/>
      <c r="D892" s="1122"/>
      <c r="E892" s="1122"/>
      <c r="F892" s="1122"/>
      <c r="G892" s="1122"/>
      <c r="H892" s="1122"/>
      <c r="I892" s="1122"/>
      <c r="J892" s="1122"/>
      <c r="K892" s="1122"/>
      <c r="L892" s="1122"/>
      <c r="M892" s="1122"/>
      <c r="N892" s="1122"/>
      <c r="O892" s="1122"/>
      <c r="P892" s="1122"/>
      <c r="Q892" s="1122"/>
      <c r="R892" s="1122"/>
      <c r="S892" s="1122"/>
      <c r="T892" s="1122"/>
      <c r="U892" s="1122"/>
      <c r="V892" s="1122"/>
      <c r="W892" s="1122"/>
      <c r="X892" s="1122"/>
      <c r="Y892" s="1122"/>
      <c r="Z892" s="1122"/>
    </row>
    <row r="893" spans="1:26">
      <c r="A893" s="1122"/>
      <c r="B893" s="2090"/>
      <c r="C893" s="2090"/>
      <c r="D893" s="1122"/>
      <c r="E893" s="1122"/>
      <c r="F893" s="1122"/>
      <c r="G893" s="1122"/>
      <c r="H893" s="1122"/>
      <c r="I893" s="1122"/>
      <c r="J893" s="1122"/>
      <c r="K893" s="1122"/>
      <c r="L893" s="1122"/>
      <c r="M893" s="1122"/>
      <c r="N893" s="1122"/>
      <c r="O893" s="1122"/>
      <c r="P893" s="1122"/>
      <c r="Q893" s="1122"/>
      <c r="R893" s="1122"/>
      <c r="S893" s="1122"/>
      <c r="T893" s="1122"/>
      <c r="U893" s="1122"/>
      <c r="V893" s="1122"/>
      <c r="W893" s="1122"/>
      <c r="X893" s="1122"/>
      <c r="Y893" s="1122"/>
      <c r="Z893" s="1122"/>
    </row>
    <row r="894" spans="1:26">
      <c r="A894" s="1122"/>
      <c r="B894" s="2090"/>
      <c r="C894" s="2090"/>
      <c r="D894" s="1122"/>
      <c r="E894" s="1122"/>
      <c r="F894" s="1122"/>
      <c r="G894" s="1122"/>
      <c r="H894" s="1122"/>
      <c r="I894" s="1122"/>
      <c r="J894" s="1122"/>
      <c r="K894" s="1122"/>
      <c r="L894" s="1122"/>
      <c r="M894" s="1122"/>
      <c r="N894" s="1122"/>
      <c r="O894" s="1122"/>
      <c r="P894" s="1122"/>
      <c r="Q894" s="1122"/>
      <c r="R894" s="1122"/>
      <c r="S894" s="1122"/>
      <c r="T894" s="1122"/>
      <c r="U894" s="1122"/>
      <c r="V894" s="1122"/>
      <c r="W894" s="1122"/>
      <c r="X894" s="1122"/>
      <c r="Y894" s="1122"/>
      <c r="Z894" s="1122"/>
    </row>
    <row r="895" spans="1:26">
      <c r="A895" s="1122"/>
      <c r="B895" s="2090"/>
      <c r="C895" s="2090"/>
      <c r="D895" s="1122"/>
      <c r="E895" s="1122"/>
      <c r="F895" s="1122"/>
      <c r="G895" s="1122"/>
      <c r="H895" s="1122"/>
      <c r="I895" s="1122"/>
      <c r="J895" s="1122"/>
      <c r="K895" s="1122"/>
      <c r="L895" s="1122"/>
      <c r="M895" s="1122"/>
      <c r="N895" s="1122"/>
      <c r="O895" s="1122"/>
      <c r="P895" s="1122"/>
      <c r="Q895" s="1122"/>
      <c r="R895" s="1122"/>
      <c r="S895" s="1122"/>
      <c r="T895" s="1122"/>
      <c r="U895" s="1122"/>
      <c r="V895" s="1122"/>
      <c r="W895" s="1122"/>
      <c r="X895" s="1122"/>
      <c r="Y895" s="1122"/>
      <c r="Z895" s="1122"/>
    </row>
    <row r="896" spans="1:26">
      <c r="A896" s="1122"/>
      <c r="B896" s="2090"/>
      <c r="C896" s="2090"/>
      <c r="D896" s="1122"/>
      <c r="E896" s="1122"/>
      <c r="F896" s="1122"/>
      <c r="G896" s="1122"/>
      <c r="H896" s="1122"/>
      <c r="I896" s="1122"/>
      <c r="J896" s="1122"/>
      <c r="K896" s="1122"/>
      <c r="L896" s="1122"/>
      <c r="M896" s="1122"/>
      <c r="N896" s="1122"/>
      <c r="O896" s="1122"/>
      <c r="P896" s="1122"/>
      <c r="Q896" s="1122"/>
      <c r="R896" s="1122"/>
      <c r="S896" s="1122"/>
      <c r="T896" s="1122"/>
      <c r="U896" s="1122"/>
      <c r="V896" s="1122"/>
      <c r="W896" s="1122"/>
      <c r="X896" s="1122"/>
      <c r="Y896" s="1122"/>
      <c r="Z896" s="1122"/>
    </row>
    <row r="897" spans="1:26">
      <c r="A897" s="1122"/>
      <c r="B897" s="2090"/>
      <c r="C897" s="2090"/>
      <c r="D897" s="1122"/>
      <c r="E897" s="1122"/>
      <c r="F897" s="1122"/>
      <c r="G897" s="1122"/>
      <c r="H897" s="1122"/>
      <c r="I897" s="1122"/>
      <c r="J897" s="1122"/>
      <c r="K897" s="1122"/>
      <c r="L897" s="1122"/>
      <c r="M897" s="1122"/>
      <c r="N897" s="1122"/>
      <c r="O897" s="1122"/>
      <c r="P897" s="1122"/>
      <c r="Q897" s="1122"/>
      <c r="R897" s="1122"/>
      <c r="S897" s="1122"/>
      <c r="T897" s="1122"/>
      <c r="U897" s="1122"/>
      <c r="V897" s="1122"/>
      <c r="W897" s="1122"/>
      <c r="X897" s="1122"/>
      <c r="Y897" s="1122"/>
      <c r="Z897" s="1122"/>
    </row>
    <row r="898" spans="1:26">
      <c r="A898" s="1122"/>
      <c r="B898" s="2090"/>
      <c r="C898" s="2090"/>
      <c r="D898" s="1122"/>
      <c r="E898" s="1122"/>
      <c r="F898" s="1122"/>
      <c r="G898" s="1122"/>
      <c r="H898" s="1122"/>
      <c r="I898" s="1122"/>
      <c r="J898" s="1122"/>
      <c r="K898" s="1122"/>
      <c r="L898" s="1122"/>
      <c r="M898" s="1122"/>
      <c r="N898" s="1122"/>
      <c r="O898" s="1122"/>
      <c r="P898" s="1122"/>
      <c r="Q898" s="1122"/>
      <c r="R898" s="1122"/>
      <c r="S898" s="1122"/>
      <c r="T898" s="1122"/>
      <c r="U898" s="1122"/>
      <c r="V898" s="1122"/>
      <c r="W898" s="1122"/>
      <c r="X898" s="1122"/>
      <c r="Y898" s="1122"/>
      <c r="Z898" s="1122"/>
    </row>
    <row r="899" spans="1:26">
      <c r="A899" s="1122"/>
      <c r="B899" s="2090"/>
      <c r="C899" s="2090"/>
      <c r="D899" s="1122"/>
      <c r="E899" s="1122"/>
      <c r="F899" s="1122"/>
      <c r="G899" s="1122"/>
      <c r="H899" s="1122"/>
      <c r="I899" s="1122"/>
      <c r="J899" s="1122"/>
      <c r="K899" s="1122"/>
      <c r="L899" s="1122"/>
      <c r="M899" s="1122"/>
      <c r="N899" s="1122"/>
      <c r="O899" s="1122"/>
      <c r="P899" s="1122"/>
      <c r="Q899" s="1122"/>
      <c r="R899" s="1122"/>
      <c r="S899" s="1122"/>
      <c r="T899" s="1122"/>
      <c r="U899" s="1122"/>
      <c r="V899" s="1122"/>
      <c r="W899" s="1122"/>
      <c r="X899" s="1122"/>
      <c r="Y899" s="1122"/>
      <c r="Z899" s="1122"/>
    </row>
    <row r="900" spans="1:26">
      <c r="A900" s="1122"/>
      <c r="B900" s="2090"/>
      <c r="C900" s="2090"/>
      <c r="D900" s="1122"/>
      <c r="E900" s="1122"/>
      <c r="F900" s="1122"/>
      <c r="G900" s="1122"/>
      <c r="H900" s="1122"/>
      <c r="I900" s="1122"/>
      <c r="J900" s="1122"/>
      <c r="K900" s="1122"/>
      <c r="L900" s="1122"/>
      <c r="M900" s="1122"/>
      <c r="N900" s="1122"/>
      <c r="O900" s="1122"/>
      <c r="P900" s="1122"/>
      <c r="Q900" s="1122"/>
      <c r="R900" s="1122"/>
      <c r="S900" s="1122"/>
      <c r="T900" s="1122"/>
      <c r="U900" s="1122"/>
      <c r="V900" s="1122"/>
      <c r="W900" s="1122"/>
      <c r="X900" s="1122"/>
      <c r="Y900" s="1122"/>
      <c r="Z900" s="1122"/>
    </row>
    <row r="901" spans="1:26">
      <c r="A901" s="1122"/>
      <c r="B901" s="2090"/>
      <c r="C901" s="2090"/>
      <c r="D901" s="1122"/>
      <c r="E901" s="1122"/>
      <c r="F901" s="1122"/>
      <c r="G901" s="1122"/>
      <c r="H901" s="1122"/>
      <c r="I901" s="1122"/>
      <c r="J901" s="1122"/>
      <c r="K901" s="1122"/>
      <c r="L901" s="1122"/>
      <c r="M901" s="1122"/>
      <c r="N901" s="1122"/>
      <c r="O901" s="1122"/>
      <c r="P901" s="1122"/>
      <c r="Q901" s="1122"/>
      <c r="R901" s="1122"/>
      <c r="S901" s="1122"/>
      <c r="T901" s="1122"/>
      <c r="U901" s="1122"/>
      <c r="V901" s="1122"/>
      <c r="W901" s="1122"/>
      <c r="X901" s="1122"/>
      <c r="Y901" s="1122"/>
      <c r="Z901" s="1122"/>
    </row>
    <row r="902" spans="1:26">
      <c r="A902" s="1122"/>
      <c r="B902" s="2090"/>
      <c r="C902" s="2090"/>
      <c r="D902" s="1122"/>
      <c r="E902" s="1122"/>
      <c r="F902" s="1122"/>
      <c r="G902" s="1122"/>
      <c r="H902" s="1122"/>
      <c r="I902" s="1122"/>
      <c r="J902" s="1122"/>
      <c r="K902" s="1122"/>
      <c r="L902" s="1122"/>
      <c r="M902" s="1122"/>
      <c r="N902" s="1122"/>
      <c r="O902" s="1122"/>
      <c r="P902" s="1122"/>
      <c r="Q902" s="1122"/>
      <c r="R902" s="1122"/>
      <c r="S902" s="1122"/>
      <c r="T902" s="1122"/>
      <c r="U902" s="1122"/>
      <c r="V902" s="1122"/>
      <c r="W902" s="1122"/>
      <c r="X902" s="1122"/>
      <c r="Y902" s="1122"/>
      <c r="Z902" s="1122"/>
    </row>
    <row r="903" spans="1:26">
      <c r="A903" s="1122"/>
      <c r="B903" s="2090"/>
      <c r="C903" s="2090"/>
      <c r="D903" s="1122"/>
      <c r="E903" s="1122"/>
      <c r="F903" s="1122"/>
      <c r="G903" s="1122"/>
      <c r="H903" s="1122"/>
      <c r="I903" s="1122"/>
      <c r="J903" s="1122"/>
      <c r="K903" s="1122"/>
      <c r="L903" s="1122"/>
      <c r="M903" s="1122"/>
      <c r="N903" s="1122"/>
      <c r="O903" s="1122"/>
      <c r="P903" s="1122"/>
      <c r="Q903" s="1122"/>
      <c r="R903" s="1122"/>
      <c r="S903" s="1122"/>
      <c r="T903" s="1122"/>
      <c r="U903" s="1122"/>
      <c r="V903" s="1122"/>
      <c r="W903" s="1122"/>
      <c r="X903" s="1122"/>
      <c r="Y903" s="1122"/>
      <c r="Z903" s="1122"/>
    </row>
    <row r="904" spans="1:26">
      <c r="A904" s="1122"/>
      <c r="B904" s="2090"/>
      <c r="C904" s="2090"/>
      <c r="D904" s="1122"/>
      <c r="E904" s="1122"/>
      <c r="F904" s="1122"/>
      <c r="G904" s="1122"/>
      <c r="H904" s="1122"/>
      <c r="I904" s="1122"/>
      <c r="J904" s="1122"/>
      <c r="K904" s="1122"/>
      <c r="L904" s="1122"/>
      <c r="M904" s="1122"/>
      <c r="N904" s="1122"/>
      <c r="O904" s="1122"/>
      <c r="P904" s="1122"/>
      <c r="Q904" s="1122"/>
      <c r="R904" s="1122"/>
      <c r="S904" s="1122"/>
      <c r="T904" s="1122"/>
      <c r="U904" s="1122"/>
      <c r="V904" s="1122"/>
      <c r="W904" s="1122"/>
      <c r="X904" s="1122"/>
      <c r="Y904" s="1122"/>
      <c r="Z904" s="1122"/>
    </row>
    <row r="905" spans="1:26">
      <c r="A905" s="1122"/>
      <c r="B905" s="2090"/>
      <c r="C905" s="2090"/>
      <c r="D905" s="1122"/>
      <c r="E905" s="1122"/>
      <c r="F905" s="1122"/>
      <c r="G905" s="1122"/>
      <c r="H905" s="1122"/>
      <c r="I905" s="1122"/>
      <c r="J905" s="1122"/>
      <c r="K905" s="1122"/>
      <c r="L905" s="1122"/>
      <c r="M905" s="1122"/>
      <c r="N905" s="1122"/>
      <c r="O905" s="1122"/>
      <c r="P905" s="1122"/>
      <c r="Q905" s="1122"/>
      <c r="R905" s="1122"/>
      <c r="S905" s="1122"/>
      <c r="T905" s="1122"/>
      <c r="U905" s="1122"/>
      <c r="V905" s="1122"/>
      <c r="W905" s="1122"/>
      <c r="X905" s="1122"/>
      <c r="Y905" s="1122"/>
      <c r="Z905" s="1122"/>
    </row>
    <row r="906" spans="1:26">
      <c r="A906" s="1122"/>
      <c r="B906" s="2090"/>
      <c r="C906" s="2090"/>
      <c r="D906" s="1122"/>
      <c r="E906" s="1122"/>
      <c r="F906" s="1122"/>
      <c r="G906" s="1122"/>
      <c r="H906" s="1122"/>
      <c r="I906" s="1122"/>
      <c r="J906" s="1122"/>
      <c r="K906" s="1122"/>
      <c r="L906" s="1122"/>
      <c r="M906" s="1122"/>
      <c r="N906" s="1122"/>
      <c r="O906" s="1122"/>
      <c r="P906" s="1122"/>
      <c r="Q906" s="1122"/>
      <c r="R906" s="1122"/>
      <c r="S906" s="1122"/>
      <c r="T906" s="1122"/>
      <c r="U906" s="1122"/>
      <c r="V906" s="1122"/>
      <c r="W906" s="1122"/>
      <c r="X906" s="1122"/>
      <c r="Y906" s="1122"/>
      <c r="Z906" s="1122"/>
    </row>
    <row r="907" spans="1:26">
      <c r="A907" s="1122"/>
      <c r="B907" s="2090"/>
      <c r="C907" s="2090"/>
      <c r="D907" s="1122"/>
      <c r="E907" s="1122"/>
      <c r="F907" s="1122"/>
      <c r="G907" s="1122"/>
      <c r="H907" s="1122"/>
      <c r="I907" s="1122"/>
      <c r="J907" s="1122"/>
      <c r="K907" s="1122"/>
      <c r="L907" s="1122"/>
      <c r="M907" s="1122"/>
      <c r="N907" s="1122"/>
      <c r="O907" s="1122"/>
      <c r="P907" s="1122"/>
      <c r="Q907" s="1122"/>
      <c r="R907" s="1122"/>
      <c r="S907" s="1122"/>
      <c r="T907" s="1122"/>
      <c r="U907" s="1122"/>
      <c r="V907" s="1122"/>
      <c r="W907" s="1122"/>
      <c r="X907" s="1122"/>
      <c r="Y907" s="1122"/>
      <c r="Z907" s="1122"/>
    </row>
    <row r="908" spans="1:26">
      <c r="A908" s="1122"/>
      <c r="B908" s="2090"/>
      <c r="C908" s="2090"/>
      <c r="D908" s="1122"/>
      <c r="E908" s="1122"/>
      <c r="F908" s="1122"/>
      <c r="G908" s="1122"/>
      <c r="H908" s="1122"/>
      <c r="I908" s="1122"/>
      <c r="J908" s="1122"/>
      <c r="K908" s="1122"/>
      <c r="L908" s="1122"/>
      <c r="M908" s="1122"/>
      <c r="N908" s="1122"/>
      <c r="O908" s="1122"/>
      <c r="P908" s="1122"/>
      <c r="Q908" s="1122"/>
      <c r="R908" s="1122"/>
      <c r="S908" s="1122"/>
      <c r="T908" s="1122"/>
      <c r="U908" s="1122"/>
      <c r="V908" s="1122"/>
      <c r="W908" s="1122"/>
      <c r="X908" s="1122"/>
      <c r="Y908" s="1122"/>
      <c r="Z908" s="1122"/>
    </row>
    <row r="909" spans="1:26">
      <c r="A909" s="1122"/>
      <c r="B909" s="2090"/>
      <c r="C909" s="2090"/>
      <c r="D909" s="1122"/>
      <c r="E909" s="1122"/>
      <c r="F909" s="1122"/>
      <c r="G909" s="1122"/>
      <c r="H909" s="1122"/>
      <c r="I909" s="1122"/>
      <c r="J909" s="1122"/>
      <c r="K909" s="1122"/>
      <c r="L909" s="1122"/>
      <c r="M909" s="1122"/>
      <c r="N909" s="1122"/>
      <c r="O909" s="1122"/>
      <c r="P909" s="1122"/>
      <c r="Q909" s="1122"/>
      <c r="R909" s="1122"/>
      <c r="S909" s="1122"/>
      <c r="T909" s="1122"/>
      <c r="U909" s="1122"/>
      <c r="V909" s="1122"/>
      <c r="W909" s="1122"/>
      <c r="X909" s="1122"/>
      <c r="Y909" s="1122"/>
      <c r="Z909" s="1122"/>
    </row>
    <row r="910" spans="1:26">
      <c r="A910" s="1122"/>
      <c r="B910" s="2090"/>
      <c r="C910" s="2090"/>
      <c r="D910" s="1122"/>
      <c r="E910" s="1122"/>
      <c r="F910" s="1122"/>
      <c r="G910" s="1122"/>
      <c r="H910" s="1122"/>
      <c r="I910" s="1122"/>
      <c r="J910" s="1122"/>
      <c r="K910" s="1122"/>
      <c r="L910" s="1122"/>
      <c r="M910" s="1122"/>
      <c r="N910" s="1122"/>
      <c r="O910" s="1122"/>
      <c r="P910" s="1122"/>
      <c r="Q910" s="1122"/>
      <c r="R910" s="1122"/>
      <c r="S910" s="1122"/>
      <c r="T910" s="1122"/>
      <c r="U910" s="1122"/>
      <c r="V910" s="1122"/>
      <c r="W910" s="1122"/>
      <c r="X910" s="1122"/>
      <c r="Y910" s="1122"/>
      <c r="Z910" s="1122"/>
    </row>
    <row r="911" spans="1:26">
      <c r="A911" s="1122"/>
      <c r="B911" s="2090"/>
      <c r="C911" s="2090"/>
      <c r="D911" s="1122"/>
      <c r="E911" s="1122"/>
      <c r="F911" s="1122"/>
      <c r="G911" s="1122"/>
      <c r="H911" s="1122"/>
      <c r="I911" s="1122"/>
      <c r="J911" s="1122"/>
      <c r="K911" s="1122"/>
      <c r="L911" s="1122"/>
      <c r="M911" s="1122"/>
      <c r="N911" s="1122"/>
      <c r="O911" s="1122"/>
      <c r="P911" s="1122"/>
      <c r="Q911" s="1122"/>
      <c r="R911" s="1122"/>
      <c r="S911" s="1122"/>
      <c r="T911" s="1122"/>
      <c r="U911" s="1122"/>
      <c r="V911" s="1122"/>
      <c r="W911" s="1122"/>
      <c r="X911" s="1122"/>
      <c r="Y911" s="1122"/>
      <c r="Z911" s="1122"/>
    </row>
    <row r="912" spans="1:26">
      <c r="A912" s="1122"/>
      <c r="B912" s="2090"/>
      <c r="C912" s="2090"/>
      <c r="D912" s="1122"/>
      <c r="E912" s="1122"/>
      <c r="F912" s="1122"/>
      <c r="G912" s="1122"/>
      <c r="H912" s="1122"/>
      <c r="I912" s="1122"/>
      <c r="J912" s="1122"/>
      <c r="K912" s="1122"/>
      <c r="L912" s="1122"/>
      <c r="M912" s="1122"/>
      <c r="N912" s="1122"/>
      <c r="O912" s="1122"/>
      <c r="P912" s="1122"/>
      <c r="Q912" s="1122"/>
      <c r="R912" s="1122"/>
      <c r="S912" s="1122"/>
      <c r="T912" s="1122"/>
      <c r="U912" s="1122"/>
      <c r="V912" s="1122"/>
      <c r="W912" s="1122"/>
      <c r="X912" s="1122"/>
      <c r="Y912" s="1122"/>
      <c r="Z912" s="1122"/>
    </row>
    <row r="913" spans="1:26">
      <c r="A913" s="1122"/>
      <c r="B913" s="2090"/>
      <c r="C913" s="2090"/>
      <c r="D913" s="1122"/>
      <c r="E913" s="1122"/>
      <c r="F913" s="1122"/>
      <c r="G913" s="1122"/>
      <c r="H913" s="1122"/>
      <c r="I913" s="1122"/>
      <c r="J913" s="1122"/>
      <c r="K913" s="1122"/>
      <c r="L913" s="1122"/>
      <c r="M913" s="1122"/>
      <c r="N913" s="1122"/>
      <c r="O913" s="1122"/>
      <c r="P913" s="1122"/>
      <c r="Q913" s="1122"/>
      <c r="R913" s="1122"/>
      <c r="S913" s="1122"/>
      <c r="T913" s="1122"/>
      <c r="U913" s="1122"/>
      <c r="V913" s="1122"/>
      <c r="W913" s="1122"/>
      <c r="X913" s="1122"/>
      <c r="Y913" s="1122"/>
      <c r="Z913" s="1122"/>
    </row>
    <row r="914" spans="1:26">
      <c r="A914" s="1122"/>
      <c r="B914" s="2090"/>
      <c r="C914" s="2090"/>
      <c r="D914" s="1122"/>
      <c r="E914" s="1122"/>
      <c r="F914" s="1122"/>
      <c r="G914" s="1122"/>
      <c r="H914" s="1122"/>
      <c r="I914" s="1122"/>
      <c r="J914" s="1122"/>
      <c r="K914" s="1122"/>
      <c r="L914" s="1122"/>
      <c r="M914" s="1122"/>
      <c r="N914" s="1122"/>
      <c r="O914" s="1122"/>
      <c r="P914" s="1122"/>
      <c r="Q914" s="1122"/>
      <c r="R914" s="1122"/>
      <c r="S914" s="1122"/>
      <c r="T914" s="1122"/>
      <c r="U914" s="1122"/>
      <c r="V914" s="1122"/>
      <c r="W914" s="1122"/>
      <c r="X914" s="1122"/>
      <c r="Y914" s="1122"/>
      <c r="Z914" s="1122"/>
    </row>
    <row r="915" spans="1:26">
      <c r="A915" s="1122"/>
      <c r="B915" s="2090"/>
      <c r="C915" s="2090"/>
      <c r="D915" s="1122"/>
      <c r="E915" s="1122"/>
      <c r="F915" s="1122"/>
      <c r="G915" s="1122"/>
      <c r="H915" s="1122"/>
      <c r="I915" s="1122"/>
      <c r="J915" s="1122"/>
      <c r="K915" s="1122"/>
      <c r="L915" s="1122"/>
      <c r="M915" s="1122"/>
      <c r="N915" s="1122"/>
      <c r="O915" s="1122"/>
      <c r="P915" s="1122"/>
      <c r="Q915" s="1122"/>
      <c r="R915" s="1122"/>
      <c r="S915" s="1122"/>
      <c r="T915" s="1122"/>
      <c r="U915" s="1122"/>
      <c r="V915" s="1122"/>
      <c r="W915" s="1122"/>
      <c r="X915" s="1122"/>
      <c r="Y915" s="1122"/>
      <c r="Z915" s="1122"/>
    </row>
    <row r="916" spans="1:26">
      <c r="A916" s="1122"/>
      <c r="B916" s="2090"/>
      <c r="C916" s="2090"/>
      <c r="D916" s="1122"/>
      <c r="E916" s="1122"/>
      <c r="F916" s="1122"/>
      <c r="G916" s="1122"/>
      <c r="H916" s="1122"/>
      <c r="I916" s="1122"/>
      <c r="J916" s="1122"/>
      <c r="K916" s="1122"/>
      <c r="L916" s="1122"/>
      <c r="M916" s="1122"/>
      <c r="N916" s="1122"/>
      <c r="O916" s="1122"/>
      <c r="P916" s="1122"/>
      <c r="Q916" s="1122"/>
      <c r="R916" s="1122"/>
      <c r="S916" s="1122"/>
      <c r="T916" s="1122"/>
      <c r="U916" s="1122"/>
      <c r="V916" s="1122"/>
      <c r="W916" s="1122"/>
      <c r="X916" s="1122"/>
      <c r="Y916" s="1122"/>
      <c r="Z916" s="1122"/>
    </row>
    <row r="917" spans="1:26">
      <c r="A917" s="1122"/>
      <c r="B917" s="2090"/>
      <c r="C917" s="2090"/>
      <c r="D917" s="1122"/>
      <c r="E917" s="1122"/>
      <c r="F917" s="1122"/>
      <c r="G917" s="1122"/>
      <c r="H917" s="1122"/>
      <c r="I917" s="1122"/>
      <c r="J917" s="1122"/>
      <c r="K917" s="1122"/>
      <c r="L917" s="1122"/>
      <c r="M917" s="1122"/>
      <c r="N917" s="1122"/>
      <c r="O917" s="1122"/>
      <c r="P917" s="1122"/>
      <c r="Q917" s="1122"/>
      <c r="R917" s="1122"/>
      <c r="S917" s="1122"/>
      <c r="T917" s="1122"/>
      <c r="U917" s="1122"/>
      <c r="V917" s="1122"/>
      <c r="W917" s="1122"/>
      <c r="X917" s="1122"/>
      <c r="Y917" s="1122"/>
      <c r="Z917" s="1122"/>
    </row>
    <row r="918" spans="1:26">
      <c r="A918" s="1122"/>
      <c r="B918" s="2090"/>
      <c r="C918" s="2090"/>
      <c r="D918" s="1122"/>
      <c r="E918" s="1122"/>
      <c r="F918" s="1122"/>
      <c r="G918" s="1122"/>
      <c r="H918" s="1122"/>
      <c r="I918" s="1122"/>
      <c r="J918" s="1122"/>
      <c r="K918" s="1122"/>
      <c r="L918" s="1122"/>
      <c r="M918" s="1122"/>
      <c r="N918" s="1122"/>
      <c r="O918" s="1122"/>
      <c r="P918" s="1122"/>
      <c r="Q918" s="1122"/>
      <c r="R918" s="1122"/>
      <c r="S918" s="1122"/>
      <c r="T918" s="1122"/>
      <c r="U918" s="1122"/>
      <c r="V918" s="1122"/>
      <c r="W918" s="1122"/>
      <c r="X918" s="1122"/>
      <c r="Y918" s="1122"/>
      <c r="Z918" s="1122"/>
    </row>
    <row r="919" spans="1:26">
      <c r="A919" s="1122"/>
      <c r="B919" s="2090"/>
      <c r="C919" s="2090"/>
      <c r="D919" s="1122"/>
      <c r="E919" s="1122"/>
      <c r="F919" s="1122"/>
      <c r="G919" s="1122"/>
      <c r="H919" s="1122"/>
      <c r="I919" s="1122"/>
      <c r="J919" s="1122"/>
      <c r="K919" s="1122"/>
      <c r="L919" s="1122"/>
      <c r="M919" s="1122"/>
      <c r="N919" s="1122"/>
      <c r="O919" s="1122"/>
      <c r="P919" s="1122"/>
      <c r="Q919" s="1122"/>
      <c r="R919" s="1122"/>
      <c r="S919" s="1122"/>
      <c r="T919" s="1122"/>
      <c r="U919" s="1122"/>
      <c r="V919" s="1122"/>
      <c r="W919" s="1122"/>
      <c r="X919" s="1122"/>
      <c r="Y919" s="1122"/>
      <c r="Z919" s="1122"/>
    </row>
    <row r="920" spans="1:26">
      <c r="A920" s="1122"/>
      <c r="B920" s="2090"/>
      <c r="C920" s="2090"/>
      <c r="D920" s="1122"/>
      <c r="E920" s="1122"/>
      <c r="F920" s="1122"/>
      <c r="G920" s="1122"/>
      <c r="H920" s="1122"/>
      <c r="I920" s="1122"/>
      <c r="J920" s="1122"/>
      <c r="K920" s="1122"/>
      <c r="L920" s="1122"/>
      <c r="M920" s="1122"/>
      <c r="N920" s="1122"/>
      <c r="O920" s="1122"/>
      <c r="P920" s="1122"/>
      <c r="Q920" s="1122"/>
      <c r="R920" s="1122"/>
      <c r="S920" s="1122"/>
      <c r="T920" s="1122"/>
      <c r="U920" s="1122"/>
      <c r="V920" s="1122"/>
      <c r="W920" s="1122"/>
      <c r="X920" s="1122"/>
      <c r="Y920" s="1122"/>
      <c r="Z920" s="1122"/>
    </row>
    <row r="921" spans="1:26">
      <c r="A921" s="1122"/>
      <c r="B921" s="2090"/>
      <c r="C921" s="2090"/>
      <c r="D921" s="1122"/>
      <c r="E921" s="1122"/>
      <c r="F921" s="1122"/>
      <c r="G921" s="1122"/>
      <c r="H921" s="1122"/>
      <c r="I921" s="1122"/>
      <c r="J921" s="1122"/>
      <c r="K921" s="1122"/>
      <c r="L921" s="1122"/>
      <c r="M921" s="1122"/>
      <c r="N921" s="1122"/>
      <c r="O921" s="1122"/>
      <c r="P921" s="1122"/>
      <c r="Q921" s="1122"/>
      <c r="R921" s="1122"/>
      <c r="S921" s="1122"/>
      <c r="T921" s="1122"/>
      <c r="U921" s="1122"/>
      <c r="V921" s="1122"/>
      <c r="W921" s="1122"/>
      <c r="X921" s="1122"/>
      <c r="Y921" s="1122"/>
      <c r="Z921" s="1122"/>
    </row>
    <row r="922" spans="1:26">
      <c r="A922" s="1122"/>
      <c r="B922" s="2090"/>
      <c r="C922" s="2090"/>
      <c r="D922" s="1122"/>
      <c r="E922" s="1122"/>
      <c r="F922" s="1122"/>
      <c r="G922" s="1122"/>
      <c r="H922" s="1122"/>
      <c r="I922" s="1122"/>
      <c r="J922" s="1122"/>
      <c r="K922" s="1122"/>
      <c r="L922" s="1122"/>
      <c r="M922" s="1122"/>
      <c r="N922" s="1122"/>
      <c r="O922" s="1122"/>
      <c r="P922" s="1122"/>
      <c r="Q922" s="1122"/>
      <c r="R922" s="1122"/>
      <c r="S922" s="1122"/>
      <c r="T922" s="1122"/>
      <c r="U922" s="1122"/>
      <c r="V922" s="1122"/>
      <c r="W922" s="1122"/>
      <c r="X922" s="1122"/>
      <c r="Y922" s="1122"/>
      <c r="Z922" s="1122"/>
    </row>
    <row r="923" spans="1:26">
      <c r="A923" s="1122"/>
      <c r="B923" s="2090"/>
      <c r="C923" s="2090"/>
      <c r="D923" s="1122"/>
      <c r="E923" s="1122"/>
      <c r="F923" s="1122"/>
      <c r="G923" s="1122"/>
      <c r="H923" s="1122"/>
      <c r="I923" s="1122"/>
      <c r="J923" s="1122"/>
      <c r="K923" s="1122"/>
      <c r="L923" s="1122"/>
      <c r="M923" s="1122"/>
      <c r="N923" s="1122"/>
      <c r="O923" s="1122"/>
      <c r="P923" s="1122"/>
      <c r="Q923" s="1122"/>
      <c r="R923" s="1122"/>
      <c r="S923" s="1122"/>
      <c r="T923" s="1122"/>
      <c r="U923" s="1122"/>
      <c r="V923" s="1122"/>
      <c r="W923" s="1122"/>
      <c r="X923" s="1122"/>
      <c r="Y923" s="1122"/>
      <c r="Z923" s="1122"/>
    </row>
    <row r="924" spans="1:26">
      <c r="A924" s="1122"/>
      <c r="B924" s="2090"/>
      <c r="C924" s="2090"/>
      <c r="D924" s="1122"/>
      <c r="E924" s="1122"/>
      <c r="F924" s="1122"/>
      <c r="G924" s="1122"/>
      <c r="H924" s="1122"/>
      <c r="I924" s="1122"/>
      <c r="J924" s="1122"/>
      <c r="K924" s="1122"/>
      <c r="L924" s="1122"/>
      <c r="M924" s="1122"/>
      <c r="N924" s="1122"/>
      <c r="O924" s="1122"/>
      <c r="P924" s="1122"/>
      <c r="Q924" s="1122"/>
      <c r="R924" s="1122"/>
      <c r="S924" s="1122"/>
      <c r="T924" s="1122"/>
      <c r="U924" s="1122"/>
      <c r="V924" s="1122"/>
      <c r="W924" s="1122"/>
      <c r="X924" s="1122"/>
      <c r="Y924" s="1122"/>
      <c r="Z924" s="1122"/>
    </row>
    <row r="925" spans="1:26">
      <c r="A925" s="1122"/>
      <c r="B925" s="2090"/>
      <c r="C925" s="2090"/>
      <c r="D925" s="1122"/>
      <c r="E925" s="1122"/>
      <c r="F925" s="1122"/>
      <c r="G925" s="1122"/>
      <c r="H925" s="1122"/>
      <c r="I925" s="1122"/>
      <c r="J925" s="1122"/>
      <c r="K925" s="1122"/>
      <c r="L925" s="1122"/>
      <c r="M925" s="1122"/>
      <c r="N925" s="1122"/>
      <c r="O925" s="1122"/>
      <c r="P925" s="1122"/>
      <c r="Q925" s="1122"/>
      <c r="R925" s="1122"/>
      <c r="S925" s="1122"/>
      <c r="T925" s="1122"/>
      <c r="U925" s="1122"/>
      <c r="V925" s="1122"/>
      <c r="W925" s="1122"/>
      <c r="X925" s="1122"/>
      <c r="Y925" s="1122"/>
      <c r="Z925" s="1122"/>
    </row>
    <row r="926" spans="1:26">
      <c r="A926" s="1122"/>
      <c r="B926" s="2090"/>
      <c r="C926" s="2090"/>
      <c r="D926" s="1122"/>
      <c r="E926" s="1122"/>
      <c r="F926" s="1122"/>
      <c r="G926" s="1122"/>
      <c r="H926" s="1122"/>
      <c r="I926" s="1122"/>
      <c r="J926" s="1122"/>
      <c r="K926" s="1122"/>
      <c r="L926" s="1122"/>
      <c r="M926" s="1122"/>
      <c r="N926" s="1122"/>
      <c r="O926" s="1122"/>
      <c r="P926" s="1122"/>
      <c r="Q926" s="1122"/>
      <c r="R926" s="1122"/>
      <c r="S926" s="1122"/>
      <c r="T926" s="1122"/>
      <c r="U926" s="1122"/>
      <c r="V926" s="1122"/>
      <c r="W926" s="1122"/>
      <c r="X926" s="1122"/>
      <c r="Y926" s="1122"/>
      <c r="Z926" s="1122"/>
    </row>
    <row r="927" spans="1:26">
      <c r="A927" s="1122"/>
      <c r="B927" s="2090"/>
      <c r="C927" s="2090"/>
      <c r="D927" s="1122"/>
      <c r="E927" s="1122"/>
      <c r="F927" s="1122"/>
      <c r="G927" s="1122"/>
      <c r="H927" s="1122"/>
      <c r="I927" s="1122"/>
      <c r="J927" s="1122"/>
      <c r="K927" s="1122"/>
      <c r="L927" s="1122"/>
      <c r="M927" s="1122"/>
      <c r="N927" s="1122"/>
      <c r="O927" s="1122"/>
      <c r="P927" s="1122"/>
      <c r="Q927" s="1122"/>
      <c r="R927" s="1122"/>
      <c r="S927" s="1122"/>
      <c r="T927" s="1122"/>
      <c r="U927" s="1122"/>
      <c r="V927" s="1122"/>
      <c r="W927" s="1122"/>
      <c r="X927" s="1122"/>
      <c r="Y927" s="1122"/>
      <c r="Z927" s="1122"/>
    </row>
    <row r="928" spans="1:26">
      <c r="A928" s="1122"/>
      <c r="B928" s="2090"/>
      <c r="C928" s="2090"/>
      <c r="D928" s="1122"/>
      <c r="E928" s="1122"/>
      <c r="F928" s="1122"/>
      <c r="G928" s="1122"/>
      <c r="H928" s="1122"/>
      <c r="I928" s="1122"/>
      <c r="J928" s="1122"/>
      <c r="K928" s="1122"/>
      <c r="L928" s="1122"/>
      <c r="M928" s="1122"/>
      <c r="N928" s="1122"/>
      <c r="O928" s="1122"/>
      <c r="P928" s="1122"/>
      <c r="Q928" s="1122"/>
      <c r="R928" s="1122"/>
      <c r="S928" s="1122"/>
      <c r="T928" s="1122"/>
      <c r="U928" s="1122"/>
      <c r="V928" s="1122"/>
      <c r="W928" s="1122"/>
      <c r="X928" s="1122"/>
      <c r="Y928" s="1122"/>
      <c r="Z928" s="1122"/>
    </row>
    <row r="929" spans="1:26">
      <c r="A929" s="1122"/>
      <c r="B929" s="2090"/>
      <c r="C929" s="2090"/>
      <c r="D929" s="1122"/>
      <c r="E929" s="1122"/>
      <c r="F929" s="1122"/>
      <c r="G929" s="1122"/>
      <c r="H929" s="1122"/>
      <c r="I929" s="1122"/>
      <c r="J929" s="1122"/>
      <c r="K929" s="1122"/>
      <c r="L929" s="1122"/>
      <c r="M929" s="1122"/>
      <c r="N929" s="1122"/>
      <c r="O929" s="1122"/>
      <c r="P929" s="1122"/>
      <c r="Q929" s="1122"/>
      <c r="R929" s="1122"/>
      <c r="S929" s="1122"/>
      <c r="T929" s="1122"/>
      <c r="U929" s="1122"/>
      <c r="V929" s="1122"/>
      <c r="W929" s="1122"/>
      <c r="X929" s="1122"/>
      <c r="Y929" s="1122"/>
      <c r="Z929" s="1122"/>
    </row>
    <row r="930" spans="1:26">
      <c r="A930" s="1122"/>
      <c r="B930" s="2090"/>
      <c r="C930" s="2090"/>
      <c r="D930" s="1122"/>
      <c r="E930" s="1122"/>
      <c r="F930" s="1122"/>
      <c r="G930" s="1122"/>
      <c r="H930" s="1122"/>
      <c r="I930" s="1122"/>
      <c r="J930" s="1122"/>
      <c r="K930" s="1122"/>
      <c r="L930" s="1122"/>
      <c r="M930" s="1122"/>
      <c r="N930" s="1122"/>
      <c r="O930" s="1122"/>
      <c r="P930" s="1122"/>
      <c r="Q930" s="1122"/>
      <c r="R930" s="1122"/>
      <c r="S930" s="1122"/>
      <c r="T930" s="1122"/>
      <c r="U930" s="1122"/>
      <c r="V930" s="1122"/>
      <c r="W930" s="1122"/>
      <c r="X930" s="1122"/>
      <c r="Y930" s="1122"/>
      <c r="Z930" s="1122"/>
    </row>
    <row r="931" spans="1:26">
      <c r="A931" s="1122"/>
      <c r="B931" s="2090"/>
      <c r="C931" s="2090"/>
      <c r="D931" s="1122"/>
      <c r="E931" s="1122"/>
      <c r="F931" s="1122"/>
      <c r="G931" s="1122"/>
      <c r="H931" s="1122"/>
      <c r="I931" s="1122"/>
      <c r="J931" s="1122"/>
      <c r="K931" s="1122"/>
      <c r="L931" s="1122"/>
      <c r="M931" s="1122"/>
      <c r="N931" s="1122"/>
      <c r="O931" s="1122"/>
      <c r="P931" s="1122"/>
      <c r="Q931" s="1122"/>
      <c r="R931" s="1122"/>
      <c r="S931" s="1122"/>
      <c r="T931" s="1122"/>
      <c r="U931" s="1122"/>
      <c r="V931" s="1122"/>
      <c r="W931" s="1122"/>
      <c r="X931" s="1122"/>
      <c r="Y931" s="1122"/>
      <c r="Z931" s="1122"/>
    </row>
    <row r="932" spans="1:26">
      <c r="A932" s="1122"/>
      <c r="B932" s="2090"/>
      <c r="C932" s="2090"/>
      <c r="D932" s="1122"/>
      <c r="E932" s="1122"/>
      <c r="F932" s="1122"/>
      <c r="G932" s="1122"/>
      <c r="H932" s="1122"/>
      <c r="I932" s="1122"/>
      <c r="J932" s="1122"/>
      <c r="K932" s="1122"/>
      <c r="L932" s="1122"/>
      <c r="M932" s="1122"/>
      <c r="N932" s="1122"/>
      <c r="O932" s="1122"/>
      <c r="P932" s="1122"/>
      <c r="Q932" s="1122"/>
      <c r="R932" s="1122"/>
      <c r="S932" s="1122"/>
      <c r="T932" s="1122"/>
      <c r="U932" s="1122"/>
      <c r="V932" s="1122"/>
      <c r="W932" s="1122"/>
      <c r="X932" s="1122"/>
      <c r="Y932" s="1122"/>
      <c r="Z932" s="1122"/>
    </row>
    <row r="933" spans="1:26">
      <c r="A933" s="1122"/>
      <c r="B933" s="2090"/>
      <c r="C933" s="2090"/>
      <c r="D933" s="1122"/>
      <c r="E933" s="1122"/>
      <c r="F933" s="1122"/>
      <c r="G933" s="1122"/>
      <c r="H933" s="1122"/>
      <c r="I933" s="1122"/>
      <c r="J933" s="1122"/>
      <c r="K933" s="1122"/>
      <c r="L933" s="1122"/>
      <c r="M933" s="1122"/>
      <c r="N933" s="1122"/>
      <c r="O933" s="1122"/>
      <c r="P933" s="1122"/>
      <c r="Q933" s="1122"/>
      <c r="R933" s="1122"/>
      <c r="S933" s="1122"/>
      <c r="T933" s="1122"/>
      <c r="U933" s="1122"/>
      <c r="V933" s="1122"/>
      <c r="W933" s="1122"/>
      <c r="X933" s="1122"/>
      <c r="Y933" s="1122"/>
      <c r="Z933" s="1122"/>
    </row>
    <row r="934" spans="1:26">
      <c r="A934" s="1122"/>
      <c r="B934" s="2090"/>
      <c r="C934" s="2090"/>
      <c r="D934" s="1122"/>
      <c r="E934" s="1122"/>
      <c r="F934" s="1122"/>
      <c r="G934" s="1122"/>
      <c r="H934" s="1122"/>
      <c r="I934" s="1122"/>
      <c r="J934" s="1122"/>
      <c r="K934" s="1122"/>
      <c r="L934" s="1122"/>
      <c r="M934" s="1122"/>
      <c r="N934" s="1122"/>
      <c r="O934" s="1122"/>
      <c r="P934" s="1122"/>
      <c r="Q934" s="1122"/>
      <c r="R934" s="1122"/>
      <c r="S934" s="1122"/>
      <c r="T934" s="1122"/>
      <c r="U934" s="1122"/>
      <c r="V934" s="1122"/>
      <c r="W934" s="1122"/>
      <c r="X934" s="1122"/>
      <c r="Y934" s="1122"/>
      <c r="Z934" s="1122"/>
    </row>
    <row r="935" spans="1:26">
      <c r="A935" s="1122"/>
      <c r="B935" s="2090"/>
      <c r="C935" s="2090"/>
      <c r="D935" s="1122"/>
      <c r="E935" s="1122"/>
      <c r="F935" s="1122"/>
      <c r="G935" s="1122"/>
      <c r="H935" s="1122"/>
      <c r="I935" s="1122"/>
      <c r="J935" s="1122"/>
      <c r="K935" s="1122"/>
      <c r="L935" s="1122"/>
      <c r="M935" s="1122"/>
      <c r="N935" s="1122"/>
      <c r="O935" s="1122"/>
      <c r="P935" s="1122"/>
      <c r="Q935" s="1122"/>
      <c r="R935" s="1122"/>
      <c r="S935" s="1122"/>
      <c r="T935" s="1122"/>
      <c r="U935" s="1122"/>
      <c r="V935" s="1122"/>
      <c r="W935" s="1122"/>
      <c r="X935" s="1122"/>
      <c r="Y935" s="1122"/>
      <c r="Z935" s="1122"/>
    </row>
    <row r="936" spans="1:26">
      <c r="A936" s="1122"/>
      <c r="B936" s="2090"/>
      <c r="C936" s="2090"/>
      <c r="D936" s="1122"/>
      <c r="E936" s="1122"/>
      <c r="F936" s="1122"/>
      <c r="G936" s="1122"/>
      <c r="H936" s="1122"/>
      <c r="I936" s="1122"/>
      <c r="J936" s="1122"/>
      <c r="K936" s="1122"/>
      <c r="L936" s="1122"/>
      <c r="M936" s="1122"/>
      <c r="N936" s="1122"/>
      <c r="O936" s="1122"/>
      <c r="P936" s="1122"/>
      <c r="Q936" s="1122"/>
      <c r="R936" s="1122"/>
      <c r="S936" s="1122"/>
      <c r="T936" s="1122"/>
      <c r="U936" s="1122"/>
      <c r="V936" s="1122"/>
      <c r="W936" s="1122"/>
      <c r="X936" s="1122"/>
      <c r="Y936" s="1122"/>
      <c r="Z936" s="1122"/>
    </row>
    <row r="937" spans="1:26">
      <c r="A937" s="1122"/>
      <c r="B937" s="2090"/>
      <c r="C937" s="2090"/>
      <c r="D937" s="1122"/>
      <c r="E937" s="1122"/>
      <c r="F937" s="1122"/>
      <c r="G937" s="1122"/>
      <c r="H937" s="1122"/>
      <c r="I937" s="1122"/>
      <c r="J937" s="1122"/>
      <c r="K937" s="1122"/>
      <c r="L937" s="1122"/>
      <c r="M937" s="1122"/>
      <c r="N937" s="1122"/>
      <c r="O937" s="1122"/>
      <c r="P937" s="1122"/>
      <c r="Q937" s="1122"/>
      <c r="R937" s="1122"/>
      <c r="S937" s="1122"/>
      <c r="T937" s="1122"/>
      <c r="U937" s="1122"/>
      <c r="V937" s="1122"/>
      <c r="W937" s="1122"/>
      <c r="X937" s="1122"/>
      <c r="Y937" s="1122"/>
      <c r="Z937" s="1122"/>
    </row>
    <row r="938" spans="1:26">
      <c r="A938" s="1122"/>
      <c r="B938" s="2090"/>
      <c r="C938" s="2090"/>
      <c r="D938" s="1122"/>
      <c r="E938" s="1122"/>
      <c r="F938" s="1122"/>
      <c r="G938" s="1122"/>
      <c r="H938" s="1122"/>
      <c r="I938" s="1122"/>
      <c r="J938" s="1122"/>
      <c r="K938" s="1122"/>
      <c r="L938" s="1122"/>
      <c r="M938" s="1122"/>
      <c r="N938" s="1122"/>
      <c r="O938" s="1122"/>
      <c r="P938" s="1122"/>
      <c r="Q938" s="1122"/>
      <c r="R938" s="1122"/>
      <c r="S938" s="1122"/>
      <c r="T938" s="1122"/>
      <c r="U938" s="1122"/>
      <c r="V938" s="1122"/>
      <c r="W938" s="1122"/>
      <c r="X938" s="1122"/>
      <c r="Y938" s="1122"/>
      <c r="Z938" s="1122"/>
    </row>
    <row r="939" spans="1:26">
      <c r="A939" s="1122"/>
      <c r="B939" s="2090"/>
      <c r="C939" s="2090"/>
      <c r="D939" s="1122"/>
      <c r="E939" s="1122"/>
      <c r="F939" s="1122"/>
      <c r="G939" s="1122"/>
      <c r="H939" s="1122"/>
      <c r="I939" s="1122"/>
      <c r="J939" s="1122"/>
      <c r="K939" s="1122"/>
      <c r="L939" s="1122"/>
      <c r="M939" s="1122"/>
      <c r="N939" s="1122"/>
      <c r="O939" s="1122"/>
      <c r="P939" s="1122"/>
      <c r="Q939" s="1122"/>
      <c r="R939" s="1122"/>
      <c r="S939" s="1122"/>
      <c r="T939" s="1122"/>
      <c r="U939" s="1122"/>
      <c r="V939" s="1122"/>
      <c r="W939" s="1122"/>
      <c r="X939" s="1122"/>
      <c r="Y939" s="1122"/>
      <c r="Z939" s="1122"/>
    </row>
    <row r="940" spans="1:26">
      <c r="A940" s="1122"/>
      <c r="B940" s="2090"/>
      <c r="C940" s="2090"/>
      <c r="D940" s="1122"/>
      <c r="E940" s="1122"/>
      <c r="F940" s="1122"/>
      <c r="G940" s="1122"/>
      <c r="H940" s="1122"/>
      <c r="I940" s="1122"/>
      <c r="J940" s="1122"/>
      <c r="K940" s="1122"/>
      <c r="L940" s="1122"/>
      <c r="M940" s="1122"/>
      <c r="N940" s="1122"/>
      <c r="O940" s="1122"/>
      <c r="P940" s="1122"/>
      <c r="Q940" s="1122"/>
      <c r="R940" s="1122"/>
      <c r="S940" s="1122"/>
      <c r="T940" s="1122"/>
      <c r="U940" s="1122"/>
      <c r="V940" s="1122"/>
      <c r="W940" s="1122"/>
      <c r="X940" s="1122"/>
      <c r="Y940" s="1122"/>
      <c r="Z940" s="1122"/>
    </row>
    <row r="941" spans="1:26">
      <c r="A941" s="1122"/>
      <c r="B941" s="2090"/>
      <c r="C941" s="2090"/>
      <c r="D941" s="1122"/>
      <c r="E941" s="1122"/>
      <c r="F941" s="1122"/>
      <c r="G941" s="1122"/>
      <c r="H941" s="1122"/>
      <c r="I941" s="1122"/>
      <c r="J941" s="1122"/>
      <c r="K941" s="1122"/>
      <c r="L941" s="1122"/>
      <c r="M941" s="1122"/>
      <c r="N941" s="1122"/>
      <c r="O941" s="1122"/>
      <c r="P941" s="1122"/>
      <c r="Q941" s="1122"/>
      <c r="R941" s="1122"/>
      <c r="S941" s="1122"/>
      <c r="T941" s="1122"/>
      <c r="U941" s="1122"/>
      <c r="V941" s="1122"/>
      <c r="W941" s="1122"/>
      <c r="X941" s="1122"/>
      <c r="Y941" s="1122"/>
      <c r="Z941" s="1122"/>
    </row>
    <row r="942" spans="1:26">
      <c r="A942" s="1122"/>
      <c r="B942" s="2090"/>
      <c r="C942" s="2090"/>
      <c r="D942" s="1122"/>
      <c r="E942" s="1122"/>
      <c r="F942" s="1122"/>
      <c r="G942" s="1122"/>
      <c r="H942" s="1122"/>
      <c r="I942" s="1122"/>
      <c r="J942" s="1122"/>
      <c r="K942" s="1122"/>
      <c r="L942" s="1122"/>
      <c r="M942" s="1122"/>
      <c r="N942" s="1122"/>
      <c r="O942" s="1122"/>
      <c r="P942" s="1122"/>
      <c r="Q942" s="1122"/>
      <c r="R942" s="1122"/>
      <c r="S942" s="1122"/>
      <c r="T942" s="1122"/>
      <c r="U942" s="1122"/>
      <c r="V942" s="1122"/>
      <c r="W942" s="1122"/>
      <c r="X942" s="1122"/>
      <c r="Y942" s="1122"/>
      <c r="Z942" s="1122"/>
    </row>
    <row r="943" spans="1:26">
      <c r="A943" s="1122"/>
      <c r="B943" s="2090"/>
      <c r="C943" s="2090"/>
      <c r="D943" s="1122"/>
      <c r="E943" s="1122"/>
      <c r="F943" s="1122"/>
      <c r="G943" s="1122"/>
      <c r="H943" s="1122"/>
      <c r="I943" s="1122"/>
      <c r="J943" s="1122"/>
      <c r="K943" s="1122"/>
      <c r="L943" s="1122"/>
      <c r="M943" s="1122"/>
      <c r="N943" s="1122"/>
      <c r="O943" s="1122"/>
      <c r="P943" s="1122"/>
      <c r="Q943" s="1122"/>
      <c r="R943" s="1122"/>
      <c r="S943" s="1122"/>
      <c r="T943" s="1122"/>
      <c r="U943" s="1122"/>
      <c r="V943" s="1122"/>
      <c r="W943" s="1122"/>
      <c r="X943" s="1122"/>
      <c r="Y943" s="1122"/>
      <c r="Z943" s="1122"/>
    </row>
    <row r="944" spans="1:26">
      <c r="A944" s="1122"/>
      <c r="B944" s="2090"/>
      <c r="C944" s="2090"/>
      <c r="D944" s="1122"/>
      <c r="E944" s="1122"/>
      <c r="F944" s="1122"/>
      <c r="G944" s="1122"/>
      <c r="H944" s="1122"/>
      <c r="I944" s="1122"/>
      <c r="J944" s="1122"/>
      <c r="K944" s="1122"/>
      <c r="L944" s="1122"/>
      <c r="M944" s="1122"/>
      <c r="N944" s="1122"/>
      <c r="O944" s="1122"/>
      <c r="P944" s="1122"/>
      <c r="Q944" s="1122"/>
      <c r="R944" s="1122"/>
      <c r="S944" s="1122"/>
      <c r="T944" s="1122"/>
      <c r="U944" s="1122"/>
      <c r="V944" s="1122"/>
      <c r="W944" s="1122"/>
      <c r="X944" s="1122"/>
      <c r="Y944" s="1122"/>
      <c r="Z944" s="1122"/>
    </row>
    <row r="945" spans="1:26">
      <c r="A945" s="1122"/>
      <c r="B945" s="2090"/>
      <c r="C945" s="2090"/>
      <c r="D945" s="1122"/>
      <c r="E945" s="1122"/>
      <c r="F945" s="1122"/>
      <c r="G945" s="1122"/>
      <c r="H945" s="1122"/>
      <c r="I945" s="1122"/>
      <c r="J945" s="1122"/>
      <c r="K945" s="1122"/>
      <c r="L945" s="1122"/>
      <c r="M945" s="1122"/>
      <c r="N945" s="1122"/>
      <c r="O945" s="1122"/>
      <c r="P945" s="1122"/>
      <c r="Q945" s="1122"/>
      <c r="R945" s="1122"/>
      <c r="S945" s="1122"/>
      <c r="T945" s="1122"/>
      <c r="U945" s="1122"/>
      <c r="V945" s="1122"/>
      <c r="W945" s="1122"/>
      <c r="X945" s="1122"/>
      <c r="Y945" s="1122"/>
      <c r="Z945" s="1122"/>
    </row>
    <row r="946" spans="1:26">
      <c r="A946" s="1122"/>
      <c r="B946" s="2090"/>
      <c r="C946" s="2090"/>
      <c r="D946" s="1122"/>
      <c r="E946" s="1122"/>
      <c r="F946" s="1122"/>
      <c r="G946" s="1122"/>
      <c r="H946" s="1122"/>
      <c r="I946" s="1122"/>
      <c r="J946" s="1122"/>
      <c r="K946" s="1122"/>
      <c r="L946" s="1122"/>
      <c r="M946" s="1122"/>
      <c r="N946" s="1122"/>
      <c r="O946" s="1122"/>
      <c r="P946" s="1122"/>
      <c r="Q946" s="1122"/>
      <c r="R946" s="1122"/>
      <c r="S946" s="1122"/>
      <c r="T946" s="1122"/>
      <c r="U946" s="1122"/>
      <c r="V946" s="1122"/>
      <c r="W946" s="1122"/>
      <c r="X946" s="1122"/>
      <c r="Y946" s="1122"/>
      <c r="Z946" s="1122"/>
    </row>
    <row r="947" spans="1:26">
      <c r="A947" s="1122"/>
      <c r="B947" s="2090"/>
      <c r="C947" s="2090"/>
      <c r="D947" s="1122"/>
      <c r="E947" s="1122"/>
      <c r="F947" s="1122"/>
      <c r="G947" s="1122"/>
      <c r="H947" s="1122"/>
      <c r="I947" s="1122"/>
      <c r="J947" s="1122"/>
      <c r="K947" s="1122"/>
      <c r="L947" s="1122"/>
      <c r="M947" s="1122"/>
      <c r="N947" s="1122"/>
      <c r="O947" s="1122"/>
      <c r="P947" s="1122"/>
      <c r="Q947" s="1122"/>
      <c r="R947" s="1122"/>
      <c r="S947" s="1122"/>
      <c r="T947" s="1122"/>
      <c r="U947" s="1122"/>
      <c r="V947" s="1122"/>
      <c r="W947" s="1122"/>
      <c r="X947" s="1122"/>
      <c r="Y947" s="1122"/>
      <c r="Z947" s="1122"/>
    </row>
    <row r="948" spans="1:26">
      <c r="A948" s="1122"/>
      <c r="B948" s="2090"/>
      <c r="C948" s="2090"/>
      <c r="D948" s="1122"/>
      <c r="E948" s="1122"/>
      <c r="F948" s="1122"/>
      <c r="G948" s="1122"/>
      <c r="H948" s="1122"/>
      <c r="I948" s="1122"/>
      <c r="J948" s="1122"/>
      <c r="K948" s="1122"/>
      <c r="L948" s="1122"/>
      <c r="M948" s="1122"/>
      <c r="N948" s="1122"/>
      <c r="O948" s="1122"/>
      <c r="P948" s="1122"/>
      <c r="Q948" s="1122"/>
      <c r="R948" s="1122"/>
      <c r="S948" s="1122"/>
      <c r="T948" s="1122"/>
      <c r="U948" s="1122"/>
      <c r="V948" s="1122"/>
      <c r="W948" s="1122"/>
      <c r="X948" s="1122"/>
      <c r="Y948" s="1122"/>
      <c r="Z948" s="1122"/>
    </row>
    <row r="949" spans="1:26">
      <c r="A949" s="1122"/>
      <c r="B949" s="2090"/>
      <c r="C949" s="2090"/>
      <c r="D949" s="1122"/>
      <c r="E949" s="1122"/>
      <c r="F949" s="1122"/>
      <c r="G949" s="1122"/>
      <c r="H949" s="1122"/>
      <c r="I949" s="1122"/>
      <c r="J949" s="1122"/>
      <c r="K949" s="1122"/>
      <c r="L949" s="1122"/>
      <c r="M949" s="1122"/>
      <c r="N949" s="1122"/>
      <c r="O949" s="1122"/>
      <c r="P949" s="1122"/>
      <c r="Q949" s="1122"/>
      <c r="R949" s="1122"/>
      <c r="S949" s="1122"/>
      <c r="T949" s="1122"/>
      <c r="U949" s="1122"/>
      <c r="V949" s="1122"/>
      <c r="W949" s="1122"/>
      <c r="X949" s="1122"/>
      <c r="Y949" s="1122"/>
      <c r="Z949" s="1122"/>
    </row>
    <row r="950" spans="1:26">
      <c r="A950" s="1122"/>
      <c r="B950" s="2090"/>
      <c r="C950" s="2090"/>
      <c r="D950" s="1122"/>
      <c r="E950" s="1122"/>
      <c r="F950" s="1122"/>
      <c r="G950" s="1122"/>
      <c r="H950" s="1122"/>
      <c r="I950" s="1122"/>
      <c r="J950" s="1122"/>
      <c r="K950" s="1122"/>
      <c r="L950" s="1122"/>
      <c r="M950" s="1122"/>
      <c r="N950" s="1122"/>
      <c r="O950" s="1122"/>
      <c r="P950" s="1122"/>
      <c r="Q950" s="1122"/>
      <c r="R950" s="1122"/>
      <c r="S950" s="1122"/>
      <c r="T950" s="1122"/>
      <c r="U950" s="1122"/>
      <c r="V950" s="1122"/>
      <c r="W950" s="1122"/>
      <c r="X950" s="1122"/>
      <c r="Y950" s="1122"/>
      <c r="Z950" s="1122"/>
    </row>
    <row r="951" spans="1:26">
      <c r="A951" s="1122"/>
      <c r="B951" s="2090"/>
      <c r="C951" s="2090"/>
      <c r="D951" s="1122"/>
      <c r="E951" s="1122"/>
      <c r="F951" s="1122"/>
      <c r="G951" s="1122"/>
      <c r="H951" s="1122"/>
      <c r="I951" s="1122"/>
      <c r="J951" s="1122"/>
      <c r="K951" s="1122"/>
      <c r="L951" s="1122"/>
      <c r="M951" s="1122"/>
      <c r="N951" s="1122"/>
      <c r="O951" s="1122"/>
      <c r="P951" s="1122"/>
      <c r="Q951" s="1122"/>
      <c r="R951" s="1122"/>
      <c r="S951" s="1122"/>
      <c r="T951" s="1122"/>
      <c r="U951" s="1122"/>
      <c r="V951" s="1122"/>
      <c r="W951" s="1122"/>
      <c r="X951" s="1122"/>
      <c r="Y951" s="1122"/>
      <c r="Z951" s="1122"/>
    </row>
    <row r="952" spans="1:26">
      <c r="A952" s="1122"/>
      <c r="B952" s="2090"/>
      <c r="C952" s="2090"/>
      <c r="D952" s="1122"/>
      <c r="E952" s="1122"/>
      <c r="F952" s="1122"/>
      <c r="G952" s="1122"/>
      <c r="H952" s="1122"/>
      <c r="I952" s="1122"/>
      <c r="J952" s="1122"/>
      <c r="K952" s="1122"/>
      <c r="L952" s="1122"/>
      <c r="M952" s="1122"/>
      <c r="N952" s="1122"/>
      <c r="O952" s="1122"/>
      <c r="P952" s="1122"/>
      <c r="Q952" s="1122"/>
      <c r="R952" s="1122"/>
      <c r="S952" s="1122"/>
      <c r="T952" s="1122"/>
      <c r="U952" s="1122"/>
      <c r="V952" s="1122"/>
      <c r="W952" s="1122"/>
      <c r="X952" s="1122"/>
      <c r="Y952" s="1122"/>
      <c r="Z952" s="1122"/>
    </row>
    <row r="953" spans="1:26">
      <c r="A953" s="1122"/>
      <c r="B953" s="2090"/>
      <c r="C953" s="2090"/>
      <c r="D953" s="1122"/>
      <c r="E953" s="1122"/>
      <c r="F953" s="1122"/>
      <c r="G953" s="1122"/>
      <c r="H953" s="1122"/>
      <c r="I953" s="1122"/>
      <c r="J953" s="1122"/>
      <c r="K953" s="1122"/>
      <c r="L953" s="1122"/>
      <c r="M953" s="1122"/>
      <c r="N953" s="1122"/>
      <c r="O953" s="1122"/>
      <c r="P953" s="1122"/>
      <c r="Q953" s="1122"/>
      <c r="R953" s="1122"/>
      <c r="S953" s="1122"/>
      <c r="T953" s="1122"/>
      <c r="U953" s="1122"/>
      <c r="V953" s="1122"/>
      <c r="W953" s="1122"/>
      <c r="X953" s="1122"/>
      <c r="Y953" s="1122"/>
      <c r="Z953" s="1122"/>
    </row>
    <row r="954" spans="1:26">
      <c r="A954" s="1122"/>
      <c r="B954" s="2090"/>
      <c r="C954" s="2090"/>
      <c r="D954" s="1122"/>
      <c r="E954" s="1122"/>
      <c r="F954" s="1122"/>
      <c r="G954" s="1122"/>
      <c r="H954" s="1122"/>
      <c r="I954" s="1122"/>
      <c r="J954" s="1122"/>
      <c r="K954" s="1122"/>
      <c r="L954" s="1122"/>
      <c r="M954" s="1122"/>
      <c r="N954" s="1122"/>
      <c r="O954" s="1122"/>
      <c r="P954" s="1122"/>
      <c r="Q954" s="1122"/>
      <c r="R954" s="1122"/>
      <c r="S954" s="1122"/>
      <c r="T954" s="1122"/>
      <c r="U954" s="1122"/>
      <c r="V954" s="1122"/>
      <c r="W954" s="1122"/>
      <c r="X954" s="1122"/>
      <c r="Y954" s="1122"/>
      <c r="Z954" s="1122"/>
    </row>
    <row r="955" spans="1:26">
      <c r="A955" s="1122"/>
      <c r="B955" s="2090"/>
      <c r="C955" s="2090"/>
      <c r="D955" s="1122"/>
      <c r="E955" s="1122"/>
      <c r="F955" s="1122"/>
      <c r="G955" s="1122"/>
      <c r="H955" s="1122"/>
      <c r="I955" s="1122"/>
      <c r="J955" s="1122"/>
      <c r="K955" s="1122"/>
      <c r="L955" s="1122"/>
      <c r="M955" s="1122"/>
      <c r="N955" s="1122"/>
      <c r="O955" s="1122"/>
      <c r="P955" s="1122"/>
      <c r="Q955" s="1122"/>
      <c r="R955" s="1122"/>
      <c r="S955" s="1122"/>
      <c r="T955" s="1122"/>
      <c r="U955" s="1122"/>
      <c r="V955" s="1122"/>
      <c r="W955" s="1122"/>
      <c r="X955" s="1122"/>
      <c r="Y955" s="1122"/>
      <c r="Z955" s="1122"/>
    </row>
    <row r="956" spans="1:26">
      <c r="A956" s="1122"/>
      <c r="B956" s="2090"/>
      <c r="C956" s="2090"/>
      <c r="D956" s="1122"/>
      <c r="E956" s="1122"/>
      <c r="F956" s="1122"/>
      <c r="G956" s="1122"/>
      <c r="H956" s="1122"/>
      <c r="I956" s="1122"/>
      <c r="J956" s="1122"/>
      <c r="K956" s="1122"/>
      <c r="L956" s="1122"/>
      <c r="M956" s="1122"/>
      <c r="N956" s="1122"/>
      <c r="O956" s="1122"/>
      <c r="P956" s="1122"/>
      <c r="Q956" s="1122"/>
      <c r="R956" s="1122"/>
      <c r="S956" s="1122"/>
      <c r="T956" s="1122"/>
      <c r="U956" s="1122"/>
      <c r="V956" s="1122"/>
      <c r="W956" s="1122"/>
      <c r="X956" s="1122"/>
      <c r="Y956" s="1122"/>
      <c r="Z956" s="1122"/>
    </row>
    <row r="957" spans="1:26">
      <c r="A957" s="1122"/>
      <c r="B957" s="2090"/>
      <c r="C957" s="2090"/>
      <c r="D957" s="1122"/>
      <c r="E957" s="1122"/>
      <c r="F957" s="1122"/>
      <c r="G957" s="1122"/>
      <c r="H957" s="1122"/>
      <c r="I957" s="1122"/>
      <c r="J957" s="1122"/>
      <c r="K957" s="1122"/>
      <c r="L957" s="1122"/>
      <c r="M957" s="1122"/>
      <c r="N957" s="1122"/>
      <c r="O957" s="1122"/>
      <c r="P957" s="1122"/>
      <c r="Q957" s="1122"/>
      <c r="R957" s="1122"/>
      <c r="S957" s="1122"/>
      <c r="T957" s="1122"/>
      <c r="U957" s="1122"/>
      <c r="V957" s="1122"/>
      <c r="W957" s="1122"/>
      <c r="X957" s="1122"/>
      <c r="Y957" s="1122"/>
      <c r="Z957" s="1122"/>
    </row>
    <row r="958" spans="1:26">
      <c r="A958" s="1122"/>
      <c r="B958" s="2090"/>
      <c r="C958" s="2090"/>
      <c r="D958" s="1122"/>
      <c r="E958" s="1122"/>
      <c r="F958" s="1122"/>
      <c r="G958" s="1122"/>
      <c r="H958" s="1122"/>
      <c r="I958" s="1122"/>
      <c r="J958" s="1122"/>
      <c r="K958" s="1122"/>
      <c r="L958" s="1122"/>
      <c r="M958" s="1122"/>
      <c r="N958" s="1122"/>
      <c r="O958" s="1122"/>
      <c r="P958" s="1122"/>
      <c r="Q958" s="1122"/>
      <c r="R958" s="1122"/>
      <c r="S958" s="1122"/>
      <c r="T958" s="1122"/>
      <c r="U958" s="1122"/>
      <c r="V958" s="1122"/>
      <c r="W958" s="1122"/>
      <c r="X958" s="1122"/>
      <c r="Y958" s="1122"/>
      <c r="Z958" s="1122"/>
    </row>
    <row r="959" spans="1:26">
      <c r="A959" s="1122"/>
      <c r="B959" s="2090"/>
      <c r="C959" s="2090"/>
      <c r="D959" s="1122"/>
      <c r="E959" s="1122"/>
      <c r="F959" s="1122"/>
      <c r="G959" s="1122"/>
      <c r="H959" s="1122"/>
      <c r="I959" s="1122"/>
      <c r="J959" s="1122"/>
      <c r="K959" s="1122"/>
      <c r="L959" s="1122"/>
      <c r="M959" s="1122"/>
      <c r="N959" s="1122"/>
      <c r="O959" s="1122"/>
      <c r="P959" s="1122"/>
      <c r="Q959" s="1122"/>
      <c r="R959" s="1122"/>
      <c r="S959" s="1122"/>
      <c r="T959" s="1122"/>
      <c r="U959" s="1122"/>
      <c r="V959" s="1122"/>
      <c r="W959" s="1122"/>
      <c r="X959" s="1122"/>
      <c r="Y959" s="1122"/>
      <c r="Z959" s="1122"/>
    </row>
    <row r="960" spans="1:26">
      <c r="A960" s="1122"/>
      <c r="B960" s="2090"/>
      <c r="C960" s="2090"/>
      <c r="D960" s="1122"/>
      <c r="E960" s="1122"/>
      <c r="F960" s="1122"/>
      <c r="G960" s="1122"/>
      <c r="H960" s="1122"/>
      <c r="I960" s="1122"/>
      <c r="J960" s="1122"/>
      <c r="K960" s="1122"/>
      <c r="L960" s="1122"/>
      <c r="M960" s="1122"/>
      <c r="N960" s="1122"/>
      <c r="O960" s="1122"/>
      <c r="P960" s="1122"/>
      <c r="Q960" s="1122"/>
      <c r="R960" s="1122"/>
      <c r="S960" s="1122"/>
      <c r="T960" s="1122"/>
      <c r="U960" s="1122"/>
      <c r="V960" s="1122"/>
      <c r="W960" s="1122"/>
      <c r="X960" s="1122"/>
      <c r="Y960" s="1122"/>
      <c r="Z960" s="1122"/>
    </row>
    <row r="961" spans="1:26">
      <c r="A961" s="1122"/>
      <c r="B961" s="2090"/>
      <c r="C961" s="2090"/>
      <c r="D961" s="1122"/>
      <c r="E961" s="1122"/>
      <c r="F961" s="1122"/>
      <c r="G961" s="1122"/>
      <c r="H961" s="1122"/>
      <c r="I961" s="1122"/>
      <c r="J961" s="1122"/>
      <c r="K961" s="1122"/>
      <c r="L961" s="1122"/>
      <c r="M961" s="1122"/>
      <c r="N961" s="1122"/>
      <c r="O961" s="1122"/>
      <c r="P961" s="1122"/>
      <c r="Q961" s="1122"/>
      <c r="R961" s="1122"/>
      <c r="S961" s="1122"/>
      <c r="T961" s="1122"/>
      <c r="U961" s="1122"/>
      <c r="V961" s="1122"/>
      <c r="W961" s="1122"/>
      <c r="X961" s="1122"/>
      <c r="Y961" s="1122"/>
      <c r="Z961" s="1122"/>
    </row>
    <row r="962" spans="1:26">
      <c r="A962" s="1122"/>
      <c r="B962" s="2090"/>
      <c r="C962" s="2090"/>
      <c r="D962" s="1122"/>
      <c r="E962" s="1122"/>
      <c r="F962" s="1122"/>
      <c r="G962" s="1122"/>
      <c r="H962" s="1122"/>
      <c r="I962" s="1122"/>
      <c r="J962" s="1122"/>
      <c r="K962" s="1122"/>
      <c r="L962" s="1122"/>
      <c r="M962" s="1122"/>
      <c r="N962" s="1122"/>
      <c r="O962" s="1122"/>
      <c r="P962" s="1122"/>
      <c r="Q962" s="1122"/>
      <c r="R962" s="1122"/>
      <c r="S962" s="1122"/>
      <c r="T962" s="1122"/>
      <c r="U962" s="1122"/>
      <c r="V962" s="1122"/>
      <c r="W962" s="1122"/>
      <c r="X962" s="1122"/>
      <c r="Y962" s="1122"/>
      <c r="Z962" s="1122"/>
    </row>
    <row r="963" spans="1:26">
      <c r="A963" s="1122"/>
      <c r="B963" s="2090"/>
      <c r="C963" s="2090"/>
      <c r="D963" s="1122"/>
      <c r="E963" s="1122"/>
      <c r="F963" s="1122"/>
      <c r="G963" s="1122"/>
      <c r="H963" s="1122"/>
      <c r="I963" s="1122"/>
      <c r="J963" s="1122"/>
      <c r="K963" s="1122"/>
      <c r="L963" s="1122"/>
      <c r="M963" s="1122"/>
      <c r="N963" s="1122"/>
      <c r="O963" s="1122"/>
      <c r="P963" s="1122"/>
      <c r="Q963" s="1122"/>
      <c r="R963" s="1122"/>
      <c r="S963" s="1122"/>
      <c r="T963" s="1122"/>
      <c r="U963" s="1122"/>
      <c r="V963" s="1122"/>
      <c r="W963" s="1122"/>
      <c r="X963" s="1122"/>
      <c r="Y963" s="1122"/>
      <c r="Z963" s="1122"/>
    </row>
    <row r="964" spans="1:26">
      <c r="A964" s="1122"/>
      <c r="B964" s="2090"/>
      <c r="C964" s="2090"/>
      <c r="D964" s="1122"/>
      <c r="E964" s="1122"/>
      <c r="F964" s="1122"/>
      <c r="G964" s="1122"/>
      <c r="H964" s="1122"/>
      <c r="I964" s="1122"/>
      <c r="J964" s="1122"/>
      <c r="K964" s="1122"/>
      <c r="L964" s="1122"/>
      <c r="M964" s="1122"/>
      <c r="N964" s="1122"/>
      <c r="O964" s="1122"/>
      <c r="P964" s="1122"/>
      <c r="Q964" s="1122"/>
      <c r="R964" s="1122"/>
      <c r="S964" s="1122"/>
      <c r="T964" s="1122"/>
      <c r="U964" s="1122"/>
      <c r="V964" s="1122"/>
      <c r="W964" s="1122"/>
      <c r="X964" s="1122"/>
      <c r="Y964" s="1122"/>
      <c r="Z964" s="1122"/>
    </row>
    <row r="965" spans="1:26">
      <c r="A965" s="1122"/>
      <c r="B965" s="2090"/>
      <c r="C965" s="2090"/>
      <c r="D965" s="1122"/>
      <c r="E965" s="1122"/>
      <c r="F965" s="1122"/>
      <c r="G965" s="1122"/>
      <c r="H965" s="1122"/>
      <c r="I965" s="1122"/>
      <c r="J965" s="1122"/>
      <c r="K965" s="1122"/>
      <c r="L965" s="1122"/>
      <c r="M965" s="1122"/>
      <c r="N965" s="1122"/>
      <c r="O965" s="1122"/>
      <c r="P965" s="1122"/>
      <c r="Q965" s="1122"/>
      <c r="R965" s="1122"/>
      <c r="S965" s="1122"/>
      <c r="T965" s="1122"/>
      <c r="U965" s="1122"/>
      <c r="V965" s="1122"/>
      <c r="W965" s="1122"/>
      <c r="X965" s="1122"/>
      <c r="Y965" s="1122"/>
      <c r="Z965" s="1122"/>
    </row>
    <row r="966" spans="1:26">
      <c r="A966" s="1122"/>
      <c r="B966" s="2090"/>
      <c r="C966" s="2090"/>
      <c r="D966" s="1122"/>
      <c r="E966" s="1122"/>
      <c r="F966" s="1122"/>
      <c r="G966" s="1122"/>
      <c r="H966" s="1122"/>
      <c r="I966" s="1122"/>
      <c r="J966" s="1122"/>
      <c r="K966" s="1122"/>
      <c r="L966" s="1122"/>
      <c r="M966" s="1122"/>
      <c r="N966" s="1122"/>
      <c r="O966" s="1122"/>
      <c r="P966" s="1122"/>
      <c r="Q966" s="1122"/>
      <c r="R966" s="1122"/>
      <c r="S966" s="1122"/>
      <c r="T966" s="1122"/>
      <c r="U966" s="1122"/>
      <c r="V966" s="1122"/>
      <c r="W966" s="1122"/>
      <c r="X966" s="1122"/>
      <c r="Y966" s="1122"/>
      <c r="Z966" s="1122"/>
    </row>
    <row r="967" spans="1:26">
      <c r="A967" s="1122"/>
      <c r="B967" s="2090"/>
      <c r="C967" s="2090"/>
      <c r="D967" s="1122"/>
      <c r="E967" s="1122"/>
      <c r="F967" s="1122"/>
      <c r="G967" s="1122"/>
      <c r="H967" s="1122"/>
      <c r="I967" s="1122"/>
      <c r="J967" s="1122"/>
      <c r="K967" s="1122"/>
      <c r="L967" s="1122"/>
      <c r="M967" s="1122"/>
      <c r="N967" s="1122"/>
      <c r="O967" s="1122"/>
      <c r="P967" s="1122"/>
      <c r="Q967" s="1122"/>
      <c r="R967" s="1122"/>
      <c r="S967" s="1122"/>
      <c r="T967" s="1122"/>
      <c r="U967" s="1122"/>
      <c r="V967" s="1122"/>
      <c r="W967" s="1122"/>
      <c r="X967" s="1122"/>
      <c r="Y967" s="1122"/>
      <c r="Z967" s="1122"/>
    </row>
    <row r="968" spans="1:26">
      <c r="A968" s="1122"/>
      <c r="B968" s="2090"/>
      <c r="C968" s="2090"/>
      <c r="D968" s="1122"/>
      <c r="E968" s="1122"/>
      <c r="F968" s="1122"/>
      <c r="G968" s="1122"/>
      <c r="H968" s="1122"/>
      <c r="I968" s="1122"/>
      <c r="J968" s="1122"/>
      <c r="K968" s="1122"/>
      <c r="L968" s="1122"/>
      <c r="M968" s="1122"/>
      <c r="N968" s="1122"/>
      <c r="O968" s="1122"/>
      <c r="P968" s="1122"/>
      <c r="Q968" s="1122"/>
      <c r="R968" s="1122"/>
      <c r="S968" s="1122"/>
      <c r="T968" s="1122"/>
      <c r="U968" s="1122"/>
      <c r="V968" s="1122"/>
      <c r="W968" s="1122"/>
      <c r="X968" s="1122"/>
      <c r="Y968" s="1122"/>
      <c r="Z968" s="1122"/>
    </row>
    <row r="969" spans="1:26">
      <c r="A969" s="1122"/>
      <c r="B969" s="2090"/>
      <c r="C969" s="2090"/>
      <c r="D969" s="1122"/>
      <c r="E969" s="1122"/>
      <c r="F969" s="1122"/>
      <c r="G969" s="1122"/>
      <c r="H969" s="1122"/>
      <c r="I969" s="1122"/>
      <c r="J969" s="1122"/>
      <c r="K969" s="1122"/>
      <c r="L969" s="1122"/>
      <c r="M969" s="1122"/>
      <c r="N969" s="1122"/>
      <c r="O969" s="1122"/>
      <c r="P969" s="1122"/>
      <c r="Q969" s="1122"/>
      <c r="R969" s="1122"/>
      <c r="S969" s="1122"/>
      <c r="T969" s="1122"/>
      <c r="U969" s="1122"/>
      <c r="V969" s="1122"/>
      <c r="W969" s="1122"/>
      <c r="X969" s="1122"/>
      <c r="Y969" s="1122"/>
      <c r="Z969" s="1122"/>
    </row>
    <row r="970" spans="1:26">
      <c r="A970" s="1122"/>
      <c r="B970" s="2090"/>
      <c r="C970" s="2090"/>
      <c r="D970" s="1122"/>
      <c r="E970" s="1122"/>
      <c r="F970" s="1122"/>
      <c r="G970" s="1122"/>
      <c r="H970" s="1122"/>
      <c r="I970" s="1122"/>
      <c r="J970" s="1122"/>
      <c r="K970" s="1122"/>
      <c r="L970" s="1122"/>
      <c r="M970" s="1122"/>
      <c r="N970" s="1122"/>
      <c r="O970" s="1122"/>
      <c r="P970" s="1122"/>
      <c r="Q970" s="1122"/>
      <c r="R970" s="1122"/>
      <c r="S970" s="1122"/>
      <c r="T970" s="1122"/>
      <c r="U970" s="1122"/>
      <c r="V970" s="1122"/>
      <c r="W970" s="1122"/>
      <c r="X970" s="1122"/>
      <c r="Y970" s="1122"/>
      <c r="Z970" s="1122"/>
    </row>
    <row r="971" spans="1:26">
      <c r="A971" s="1122"/>
      <c r="B971" s="2090"/>
      <c r="C971" s="2090"/>
      <c r="D971" s="1122"/>
      <c r="E971" s="1122"/>
      <c r="F971" s="1122"/>
      <c r="G971" s="1122"/>
      <c r="H971" s="1122"/>
      <c r="I971" s="1122"/>
      <c r="J971" s="1122"/>
      <c r="K971" s="1122"/>
      <c r="L971" s="1122"/>
      <c r="M971" s="1122"/>
      <c r="N971" s="1122"/>
      <c r="O971" s="1122"/>
      <c r="P971" s="1122"/>
      <c r="Q971" s="1122"/>
      <c r="R971" s="1122"/>
      <c r="S971" s="1122"/>
      <c r="T971" s="1122"/>
      <c r="U971" s="1122"/>
      <c r="V971" s="1122"/>
      <c r="W971" s="1122"/>
      <c r="X971" s="1122"/>
      <c r="Y971" s="1122"/>
      <c r="Z971" s="1122"/>
    </row>
    <row r="972" spans="1:26">
      <c r="A972" s="1122"/>
      <c r="B972" s="2090"/>
      <c r="C972" s="2090"/>
      <c r="D972" s="1122"/>
      <c r="E972" s="1122"/>
      <c r="F972" s="1122"/>
      <c r="G972" s="1122"/>
      <c r="H972" s="1122"/>
      <c r="I972" s="1122"/>
      <c r="J972" s="1122"/>
      <c r="K972" s="1122"/>
      <c r="L972" s="1122"/>
      <c r="M972" s="1122"/>
      <c r="N972" s="1122"/>
      <c r="O972" s="1122"/>
      <c r="P972" s="1122"/>
      <c r="Q972" s="1122"/>
      <c r="R972" s="1122"/>
      <c r="S972" s="1122"/>
      <c r="T972" s="1122"/>
      <c r="U972" s="1122"/>
      <c r="V972" s="1122"/>
      <c r="W972" s="1122"/>
      <c r="X972" s="1122"/>
      <c r="Y972" s="1122"/>
      <c r="Z972" s="1122"/>
    </row>
    <row r="973" spans="1:26">
      <c r="A973" s="1122"/>
      <c r="B973" s="2090"/>
      <c r="C973" s="2090"/>
      <c r="D973" s="1122"/>
      <c r="E973" s="1122"/>
      <c r="F973" s="1122"/>
      <c r="G973" s="1122"/>
      <c r="H973" s="1122"/>
      <c r="I973" s="1122"/>
      <c r="J973" s="1122"/>
      <c r="K973" s="1122"/>
      <c r="L973" s="1122"/>
      <c r="M973" s="1122"/>
      <c r="N973" s="1122"/>
      <c r="O973" s="1122"/>
      <c r="P973" s="1122"/>
      <c r="Q973" s="1122"/>
      <c r="R973" s="1122"/>
      <c r="S973" s="1122"/>
      <c r="T973" s="1122"/>
      <c r="U973" s="1122"/>
      <c r="V973" s="1122"/>
      <c r="W973" s="1122"/>
      <c r="X973" s="1122"/>
      <c r="Y973" s="1122"/>
      <c r="Z973" s="1122"/>
    </row>
    <row r="974" spans="1:26">
      <c r="A974" s="1122"/>
      <c r="B974" s="2090"/>
      <c r="C974" s="2090"/>
      <c r="D974" s="1122"/>
      <c r="E974" s="1122"/>
      <c r="F974" s="1122"/>
      <c r="G974" s="1122"/>
      <c r="H974" s="1122"/>
      <c r="I974" s="1122"/>
      <c r="J974" s="1122"/>
      <c r="K974" s="1122"/>
      <c r="L974" s="1122"/>
      <c r="M974" s="1122"/>
      <c r="N974" s="1122"/>
      <c r="O974" s="1122"/>
      <c r="P974" s="1122"/>
      <c r="Q974" s="1122"/>
      <c r="R974" s="1122"/>
      <c r="S974" s="1122"/>
      <c r="T974" s="1122"/>
      <c r="U974" s="1122"/>
      <c r="V974" s="1122"/>
      <c r="W974" s="1122"/>
      <c r="X974" s="1122"/>
      <c r="Y974" s="1122"/>
      <c r="Z974" s="1122"/>
    </row>
    <row r="975" spans="1:26">
      <c r="A975" s="1122"/>
      <c r="B975" s="2090"/>
      <c r="C975" s="2090"/>
      <c r="D975" s="1122"/>
      <c r="E975" s="1122"/>
      <c r="F975" s="1122"/>
      <c r="G975" s="1122"/>
      <c r="H975" s="1122"/>
      <c r="I975" s="1122"/>
      <c r="J975" s="1122"/>
      <c r="K975" s="1122"/>
      <c r="L975" s="1122"/>
      <c r="M975" s="1122"/>
      <c r="N975" s="1122"/>
      <c r="O975" s="1122"/>
      <c r="P975" s="1122"/>
      <c r="Q975" s="1122"/>
      <c r="R975" s="1122"/>
      <c r="S975" s="1122"/>
      <c r="T975" s="1122"/>
      <c r="U975" s="1122"/>
      <c r="V975" s="1122"/>
      <c r="W975" s="1122"/>
      <c r="X975" s="1122"/>
      <c r="Y975" s="1122"/>
      <c r="Z975" s="1122"/>
    </row>
    <row r="976" spans="1:26">
      <c r="A976" s="1122"/>
      <c r="B976" s="2090"/>
      <c r="C976" s="2090"/>
      <c r="D976" s="1122"/>
      <c r="E976" s="1122"/>
      <c r="F976" s="1122"/>
      <c r="G976" s="1122"/>
      <c r="H976" s="1122"/>
      <c r="I976" s="1122"/>
      <c r="J976" s="1122"/>
      <c r="K976" s="1122"/>
      <c r="L976" s="1122"/>
      <c r="M976" s="1122"/>
      <c r="N976" s="1122"/>
      <c r="O976" s="1122"/>
      <c r="P976" s="1122"/>
      <c r="Q976" s="1122"/>
      <c r="R976" s="1122"/>
      <c r="S976" s="1122"/>
      <c r="T976" s="1122"/>
      <c r="U976" s="1122"/>
      <c r="V976" s="1122"/>
      <c r="W976" s="1122"/>
      <c r="X976" s="1122"/>
      <c r="Y976" s="1122"/>
      <c r="Z976" s="1122"/>
    </row>
    <row r="977" spans="1:26">
      <c r="A977" s="1122"/>
      <c r="B977" s="2090"/>
      <c r="C977" s="2090"/>
      <c r="D977" s="1122"/>
      <c r="E977" s="1122"/>
      <c r="F977" s="1122"/>
      <c r="G977" s="1122"/>
      <c r="H977" s="1122"/>
      <c r="I977" s="1122"/>
      <c r="J977" s="1122"/>
      <c r="K977" s="1122"/>
      <c r="L977" s="1122"/>
      <c r="M977" s="1122"/>
      <c r="N977" s="1122"/>
      <c r="O977" s="1122"/>
      <c r="P977" s="1122"/>
      <c r="Q977" s="1122"/>
      <c r="R977" s="1122"/>
      <c r="S977" s="1122"/>
      <c r="T977" s="1122"/>
      <c r="U977" s="1122"/>
      <c r="V977" s="1122"/>
      <c r="W977" s="1122"/>
      <c r="X977" s="1122"/>
      <c r="Y977" s="1122"/>
      <c r="Z977" s="1122"/>
    </row>
    <row r="978" spans="1:26">
      <c r="A978" s="1122"/>
      <c r="B978" s="2090"/>
      <c r="C978" s="2090"/>
      <c r="D978" s="1122"/>
      <c r="E978" s="1122"/>
      <c r="F978" s="1122"/>
      <c r="G978" s="1122"/>
      <c r="H978" s="1122"/>
      <c r="I978" s="1122"/>
      <c r="J978" s="1122"/>
      <c r="K978" s="1122"/>
      <c r="L978" s="1122"/>
      <c r="M978" s="1122"/>
      <c r="N978" s="1122"/>
      <c r="O978" s="1122"/>
      <c r="P978" s="1122"/>
      <c r="Q978" s="1122"/>
      <c r="R978" s="1122"/>
      <c r="S978" s="1122"/>
      <c r="T978" s="1122"/>
      <c r="U978" s="1122"/>
      <c r="V978" s="1122"/>
      <c r="W978" s="1122"/>
      <c r="X978" s="1122"/>
      <c r="Y978" s="1122"/>
      <c r="Z978" s="1122"/>
    </row>
    <row r="979" spans="1:26">
      <c r="A979" s="1122"/>
      <c r="B979" s="2090"/>
      <c r="C979" s="2090"/>
      <c r="D979" s="1122"/>
      <c r="E979" s="1122"/>
      <c r="F979" s="1122"/>
      <c r="G979" s="1122"/>
      <c r="H979" s="1122"/>
      <c r="I979" s="1122"/>
      <c r="J979" s="1122"/>
      <c r="K979" s="1122"/>
      <c r="L979" s="1122"/>
      <c r="M979" s="1122"/>
      <c r="N979" s="1122"/>
      <c r="O979" s="1122"/>
      <c r="P979" s="1122"/>
      <c r="Q979" s="1122"/>
      <c r="R979" s="1122"/>
      <c r="S979" s="1122"/>
      <c r="T979" s="1122"/>
      <c r="U979" s="1122"/>
      <c r="V979" s="1122"/>
      <c r="W979" s="1122"/>
      <c r="X979" s="1122"/>
      <c r="Y979" s="1122"/>
      <c r="Z979" s="1122"/>
    </row>
    <row r="980" spans="1:26">
      <c r="A980" s="1122"/>
      <c r="B980" s="2090"/>
      <c r="C980" s="2090"/>
      <c r="D980" s="1122"/>
      <c r="E980" s="1122"/>
      <c r="F980" s="1122"/>
      <c r="G980" s="1122"/>
      <c r="H980" s="1122"/>
      <c r="I980" s="1122"/>
      <c r="J980" s="1122"/>
      <c r="K980" s="1122"/>
      <c r="L980" s="1122"/>
      <c r="M980" s="1122"/>
      <c r="N980" s="1122"/>
      <c r="O980" s="1122"/>
      <c r="P980" s="1122"/>
      <c r="Q980" s="1122"/>
      <c r="R980" s="1122"/>
      <c r="S980" s="1122"/>
      <c r="T980" s="1122"/>
      <c r="U980" s="1122"/>
      <c r="V980" s="1122"/>
      <c r="W980" s="1122"/>
      <c r="X980" s="1122"/>
      <c r="Y980" s="1122"/>
      <c r="Z980" s="1122"/>
    </row>
    <row r="981" spans="1:26">
      <c r="A981" s="1122"/>
      <c r="B981" s="2090"/>
      <c r="C981" s="2090"/>
      <c r="D981" s="1122"/>
      <c r="E981" s="1122"/>
      <c r="F981" s="1122"/>
      <c r="G981" s="1122"/>
      <c r="H981" s="1122"/>
      <c r="I981" s="1122"/>
      <c r="J981" s="1122"/>
      <c r="K981" s="1122"/>
      <c r="L981" s="1122"/>
      <c r="M981" s="1122"/>
      <c r="N981" s="1122"/>
      <c r="O981" s="1122"/>
      <c r="P981" s="1122"/>
      <c r="Q981" s="1122"/>
      <c r="R981" s="1122"/>
      <c r="S981" s="1122"/>
      <c r="T981" s="1122"/>
      <c r="U981" s="1122"/>
      <c r="V981" s="1122"/>
      <c r="W981" s="1122"/>
      <c r="X981" s="1122"/>
      <c r="Y981" s="1122"/>
      <c r="Z981" s="1122"/>
    </row>
    <row r="982" spans="1:26">
      <c r="A982" s="1122"/>
      <c r="B982" s="2090"/>
      <c r="C982" s="2090"/>
      <c r="D982" s="1122"/>
      <c r="E982" s="1122"/>
      <c r="F982" s="1122"/>
      <c r="G982" s="1122"/>
      <c r="H982" s="1122"/>
      <c r="I982" s="1122"/>
      <c r="J982" s="1122"/>
      <c r="K982" s="1122"/>
      <c r="L982" s="1122"/>
      <c r="M982" s="1122"/>
      <c r="N982" s="1122"/>
      <c r="O982" s="1122"/>
      <c r="P982" s="1122"/>
      <c r="Q982" s="1122"/>
      <c r="R982" s="1122"/>
      <c r="S982" s="1122"/>
      <c r="T982" s="1122"/>
      <c r="U982" s="1122"/>
      <c r="V982" s="1122"/>
      <c r="W982" s="1122"/>
      <c r="X982" s="1122"/>
      <c r="Y982" s="1122"/>
      <c r="Z982" s="1122"/>
    </row>
    <row r="983" spans="1:26">
      <c r="A983" s="1122"/>
      <c r="B983" s="2090"/>
      <c r="C983" s="2090"/>
      <c r="D983" s="1122"/>
      <c r="E983" s="1122"/>
      <c r="F983" s="1122"/>
      <c r="G983" s="1122"/>
      <c r="H983" s="1122"/>
      <c r="I983" s="1122"/>
      <c r="J983" s="1122"/>
      <c r="K983" s="1122"/>
      <c r="L983" s="1122"/>
      <c r="M983" s="1122"/>
      <c r="N983" s="1122"/>
      <c r="O983" s="1122"/>
      <c r="P983" s="1122"/>
      <c r="Q983" s="1122"/>
      <c r="R983" s="1122"/>
      <c r="S983" s="1122"/>
      <c r="T983" s="1122"/>
      <c r="U983" s="1122"/>
      <c r="V983" s="1122"/>
      <c r="W983" s="1122"/>
      <c r="X983" s="1122"/>
      <c r="Y983" s="1122"/>
      <c r="Z983" s="1122"/>
    </row>
    <row r="984" spans="1:26">
      <c r="A984" s="1122"/>
      <c r="B984" s="2090"/>
      <c r="C984" s="2090"/>
      <c r="D984" s="1122"/>
      <c r="E984" s="1122"/>
      <c r="F984" s="1122"/>
      <c r="G984" s="1122"/>
      <c r="H984" s="1122"/>
      <c r="I984" s="1122"/>
      <c r="J984" s="1122"/>
      <c r="K984" s="1122"/>
      <c r="L984" s="1122"/>
      <c r="M984" s="1122"/>
      <c r="N984" s="1122"/>
      <c r="O984" s="1122"/>
      <c r="P984" s="1122"/>
      <c r="Q984" s="1122"/>
      <c r="R984" s="1122"/>
      <c r="S984" s="1122"/>
      <c r="T984" s="1122"/>
      <c r="U984" s="1122"/>
      <c r="V984" s="1122"/>
      <c r="W984" s="1122"/>
      <c r="X984" s="1122"/>
      <c r="Y984" s="1122"/>
      <c r="Z984" s="1122"/>
    </row>
    <row r="985" spans="1:26">
      <c r="A985" s="1122"/>
      <c r="B985" s="2090"/>
      <c r="C985" s="2090"/>
      <c r="D985" s="1122"/>
      <c r="E985" s="1122"/>
      <c r="F985" s="1122"/>
      <c r="G985" s="1122"/>
      <c r="H985" s="1122"/>
      <c r="I985" s="1122"/>
      <c r="J985" s="1122"/>
      <c r="K985" s="1122"/>
      <c r="L985" s="1122"/>
      <c r="M985" s="1122"/>
      <c r="N985" s="1122"/>
      <c r="O985" s="1122"/>
      <c r="P985" s="1122"/>
      <c r="Q985" s="1122"/>
      <c r="R985" s="1122"/>
      <c r="S985" s="1122"/>
      <c r="T985" s="1122"/>
      <c r="U985" s="1122"/>
      <c r="V985" s="1122"/>
      <c r="W985" s="1122"/>
      <c r="X985" s="1122"/>
      <c r="Y985" s="1122"/>
      <c r="Z985" s="1122"/>
    </row>
    <row r="986" spans="1:26">
      <c r="A986" s="1122"/>
      <c r="B986" s="2090"/>
      <c r="C986" s="2090"/>
      <c r="D986" s="1122"/>
      <c r="E986" s="1122"/>
      <c r="F986" s="1122"/>
      <c r="G986" s="1122"/>
      <c r="H986" s="1122"/>
      <c r="I986" s="1122"/>
      <c r="J986" s="1122"/>
      <c r="K986" s="1122"/>
      <c r="L986" s="1122"/>
      <c r="M986" s="1122"/>
      <c r="N986" s="1122"/>
      <c r="O986" s="1122"/>
      <c r="P986" s="1122"/>
      <c r="Q986" s="1122"/>
      <c r="R986" s="1122"/>
      <c r="S986" s="1122"/>
      <c r="T986" s="1122"/>
      <c r="U986" s="1122"/>
      <c r="V986" s="1122"/>
      <c r="W986" s="1122"/>
      <c r="X986" s="1122"/>
      <c r="Y986" s="1122"/>
      <c r="Z986" s="1122"/>
    </row>
    <row r="987" spans="1:26">
      <c r="A987" s="1122"/>
      <c r="B987" s="2090"/>
      <c r="C987" s="2090"/>
      <c r="D987" s="1122"/>
      <c r="E987" s="1122"/>
      <c r="F987" s="1122"/>
      <c r="G987" s="1122"/>
      <c r="H987" s="1122"/>
      <c r="I987" s="1122"/>
      <c r="J987" s="1122"/>
      <c r="K987" s="1122"/>
      <c r="L987" s="1122"/>
      <c r="M987" s="1122"/>
      <c r="N987" s="1122"/>
      <c r="O987" s="1122"/>
      <c r="P987" s="1122"/>
      <c r="Q987" s="1122"/>
      <c r="R987" s="1122"/>
      <c r="S987" s="1122"/>
      <c r="T987" s="1122"/>
      <c r="U987" s="1122"/>
      <c r="V987" s="1122"/>
      <c r="W987" s="1122"/>
      <c r="X987" s="1122"/>
      <c r="Y987" s="1122"/>
      <c r="Z987" s="1122"/>
    </row>
    <row r="988" spans="1:26">
      <c r="A988" s="1122"/>
      <c r="B988" s="2090"/>
      <c r="C988" s="2090"/>
      <c r="D988" s="1122"/>
      <c r="E988" s="1122"/>
      <c r="F988" s="1122"/>
      <c r="G988" s="1122"/>
      <c r="H988" s="1122"/>
      <c r="I988" s="1122"/>
      <c r="J988" s="1122"/>
      <c r="K988" s="1122"/>
      <c r="L988" s="1122"/>
      <c r="M988" s="1122"/>
      <c r="N988" s="1122"/>
      <c r="O988" s="1122"/>
      <c r="P988" s="1122"/>
      <c r="Q988" s="1122"/>
      <c r="R988" s="1122"/>
      <c r="S988" s="1122"/>
      <c r="T988" s="1122"/>
      <c r="U988" s="1122"/>
      <c r="V988" s="1122"/>
      <c r="W988" s="1122"/>
      <c r="X988" s="1122"/>
      <c r="Y988" s="1122"/>
      <c r="Z988" s="1122"/>
    </row>
    <row r="989" spans="1:26">
      <c r="A989" s="1122"/>
      <c r="B989" s="2090"/>
      <c r="C989" s="2090"/>
      <c r="D989" s="1122"/>
      <c r="E989" s="1122"/>
      <c r="F989" s="1122"/>
      <c r="G989" s="1122"/>
      <c r="H989" s="1122"/>
      <c r="I989" s="1122"/>
      <c r="J989" s="1122"/>
      <c r="K989" s="1122"/>
      <c r="L989" s="1122"/>
      <c r="M989" s="1122"/>
      <c r="N989" s="1122"/>
      <c r="O989" s="1122"/>
      <c r="P989" s="1122"/>
      <c r="Q989" s="1122"/>
      <c r="R989" s="1122"/>
      <c r="S989" s="1122"/>
      <c r="T989" s="1122"/>
      <c r="U989" s="1122"/>
      <c r="V989" s="1122"/>
      <c r="W989" s="1122"/>
      <c r="X989" s="1122"/>
      <c r="Y989" s="1122"/>
      <c r="Z989" s="1122"/>
    </row>
    <row r="990" spans="1:26">
      <c r="A990" s="1122"/>
      <c r="B990" s="2090"/>
      <c r="C990" s="2090"/>
      <c r="D990" s="1122"/>
      <c r="E990" s="1122"/>
      <c r="F990" s="1122"/>
      <c r="G990" s="1122"/>
      <c r="H990" s="1122"/>
      <c r="I990" s="1122"/>
      <c r="J990" s="1122"/>
      <c r="K990" s="1122"/>
      <c r="L990" s="1122"/>
      <c r="M990" s="1122"/>
      <c r="N990" s="1122"/>
      <c r="O990" s="1122"/>
      <c r="P990" s="1122"/>
      <c r="Q990" s="1122"/>
      <c r="R990" s="1122"/>
      <c r="S990" s="1122"/>
      <c r="T990" s="1122"/>
      <c r="U990" s="1122"/>
      <c r="V990" s="1122"/>
      <c r="W990" s="1122"/>
      <c r="X990" s="1122"/>
      <c r="Y990" s="1122"/>
      <c r="Z990" s="1122"/>
    </row>
    <row r="991" spans="1:26">
      <c r="A991" s="1122"/>
      <c r="B991" s="2090"/>
      <c r="C991" s="2090"/>
      <c r="D991" s="1122"/>
      <c r="E991" s="1122"/>
      <c r="F991" s="1122"/>
      <c r="G991" s="1122"/>
      <c r="H991" s="1122"/>
      <c r="I991" s="1122"/>
      <c r="J991" s="1122"/>
      <c r="K991" s="1122"/>
      <c r="L991" s="1122"/>
      <c r="M991" s="1122"/>
      <c r="N991" s="1122"/>
      <c r="O991" s="1122"/>
      <c r="P991" s="1122"/>
      <c r="Q991" s="1122"/>
      <c r="R991" s="1122"/>
      <c r="S991" s="1122"/>
      <c r="T991" s="1122"/>
      <c r="U991" s="1122"/>
      <c r="V991" s="1122"/>
      <c r="W991" s="1122"/>
      <c r="X991" s="1122"/>
      <c r="Y991" s="1122"/>
      <c r="Z991" s="1122"/>
    </row>
    <row r="992" spans="1:26">
      <c r="A992" s="1122"/>
      <c r="B992" s="2090"/>
      <c r="C992" s="2090"/>
      <c r="D992" s="1122"/>
      <c r="E992" s="1122"/>
      <c r="F992" s="1122"/>
      <c r="G992" s="1122"/>
      <c r="H992" s="1122"/>
      <c r="I992" s="1122"/>
      <c r="J992" s="1122"/>
      <c r="K992" s="1122"/>
      <c r="L992" s="1122"/>
      <c r="M992" s="1122"/>
      <c r="N992" s="1122"/>
      <c r="O992" s="1122"/>
      <c r="P992" s="1122"/>
      <c r="Q992" s="1122"/>
      <c r="R992" s="1122"/>
      <c r="S992" s="1122"/>
      <c r="T992" s="1122"/>
      <c r="U992" s="1122"/>
      <c r="V992" s="1122"/>
      <c r="W992" s="1122"/>
      <c r="X992" s="1122"/>
      <c r="Y992" s="1122"/>
      <c r="Z992" s="1122"/>
    </row>
    <row r="993" spans="1:26">
      <c r="A993" s="1122"/>
      <c r="B993" s="2090"/>
      <c r="C993" s="2090"/>
      <c r="D993" s="1122"/>
      <c r="E993" s="1122"/>
      <c r="F993" s="1122"/>
      <c r="G993" s="1122"/>
      <c r="H993" s="1122"/>
      <c r="I993" s="1122"/>
      <c r="J993" s="1122"/>
      <c r="K993" s="1122"/>
      <c r="L993" s="1122"/>
      <c r="M993" s="1122"/>
      <c r="N993" s="1122"/>
      <c r="O993" s="1122"/>
      <c r="P993" s="1122"/>
      <c r="Q993" s="1122"/>
      <c r="R993" s="1122"/>
      <c r="S993" s="1122"/>
      <c r="T993" s="1122"/>
      <c r="U993" s="1122"/>
      <c r="V993" s="1122"/>
      <c r="W993" s="1122"/>
      <c r="X993" s="1122"/>
      <c r="Y993" s="1122"/>
      <c r="Z993" s="1122"/>
    </row>
    <row r="994" spans="1:26">
      <c r="A994" s="1122"/>
      <c r="B994" s="2090"/>
      <c r="C994" s="2090"/>
      <c r="D994" s="1122"/>
      <c r="E994" s="1122"/>
      <c r="F994" s="1122"/>
      <c r="G994" s="1122"/>
      <c r="H994" s="1122"/>
      <c r="I994" s="1122"/>
      <c r="J994" s="1122"/>
      <c r="K994" s="1122"/>
      <c r="L994" s="1122"/>
      <c r="M994" s="1122"/>
      <c r="N994" s="1122"/>
      <c r="O994" s="1122"/>
      <c r="P994" s="1122"/>
      <c r="Q994" s="1122"/>
      <c r="R994" s="1122"/>
      <c r="S994" s="1122"/>
      <c r="T994" s="1122"/>
      <c r="U994" s="1122"/>
      <c r="V994" s="1122"/>
      <c r="W994" s="1122"/>
      <c r="X994" s="1122"/>
      <c r="Y994" s="1122"/>
      <c r="Z994" s="1122"/>
    </row>
    <row r="995" spans="1:26">
      <c r="A995" s="1122"/>
      <c r="B995" s="2090"/>
      <c r="C995" s="2090"/>
      <c r="D995" s="1122"/>
      <c r="E995" s="1122"/>
      <c r="F995" s="1122"/>
      <c r="G995" s="1122"/>
      <c r="H995" s="1122"/>
      <c r="I995" s="1122"/>
      <c r="J995" s="1122"/>
      <c r="K995" s="1122"/>
      <c r="L995" s="1122"/>
      <c r="M995" s="1122"/>
      <c r="N995" s="1122"/>
      <c r="O995" s="1122"/>
      <c r="P995" s="1122"/>
      <c r="Q995" s="1122"/>
      <c r="R995" s="1122"/>
      <c r="S995" s="1122"/>
      <c r="T995" s="1122"/>
      <c r="U995" s="1122"/>
      <c r="V995" s="1122"/>
      <c r="W995" s="1122"/>
      <c r="X995" s="1122"/>
      <c r="Y995" s="1122"/>
      <c r="Z995" s="1122"/>
    </row>
    <row r="996" spans="1:26">
      <c r="A996" s="1122"/>
      <c r="B996" s="2090"/>
      <c r="C996" s="2090"/>
      <c r="D996" s="1122"/>
      <c r="E996" s="1122"/>
      <c r="F996" s="1122"/>
      <c r="G996" s="1122"/>
      <c r="H996" s="1122"/>
      <c r="I996" s="1122"/>
      <c r="J996" s="1122"/>
      <c r="K996" s="1122"/>
      <c r="L996" s="1122"/>
      <c r="M996" s="1122"/>
      <c r="N996" s="1122"/>
      <c r="O996" s="1122"/>
      <c r="P996" s="1122"/>
      <c r="Q996" s="1122"/>
      <c r="R996" s="1122"/>
      <c r="S996" s="1122"/>
      <c r="T996" s="1122"/>
      <c r="U996" s="1122"/>
      <c r="V996" s="1122"/>
      <c r="W996" s="1122"/>
      <c r="X996" s="1122"/>
      <c r="Y996" s="1122"/>
      <c r="Z996" s="1122"/>
    </row>
    <row r="997" spans="1:26">
      <c r="A997" s="1122"/>
      <c r="B997" s="2090"/>
      <c r="C997" s="2090"/>
      <c r="D997" s="1122"/>
      <c r="E997" s="1122"/>
      <c r="F997" s="1122"/>
      <c r="G997" s="1122"/>
      <c r="H997" s="1122"/>
      <c r="I997" s="1122"/>
      <c r="J997" s="1122"/>
      <c r="K997" s="1122"/>
      <c r="L997" s="1122"/>
      <c r="M997" s="1122"/>
      <c r="N997" s="1122"/>
      <c r="O997" s="1122"/>
      <c r="P997" s="1122"/>
      <c r="Q997" s="1122"/>
      <c r="R997" s="1122"/>
      <c r="S997" s="1122"/>
      <c r="T997" s="1122"/>
      <c r="U997" s="1122"/>
      <c r="V997" s="1122"/>
      <c r="W997" s="1122"/>
      <c r="X997" s="1122"/>
      <c r="Y997" s="1122"/>
      <c r="Z997" s="1122"/>
    </row>
    <row r="998" spans="1:26">
      <c r="A998" s="1122"/>
      <c r="B998" s="2090"/>
      <c r="C998" s="2090"/>
      <c r="D998" s="1122"/>
      <c r="E998" s="1122"/>
      <c r="F998" s="1122"/>
      <c r="G998" s="1122"/>
      <c r="H998" s="1122"/>
      <c r="I998" s="1122"/>
      <c r="J998" s="1122"/>
      <c r="K998" s="1122"/>
      <c r="L998" s="1122"/>
      <c r="M998" s="1122"/>
      <c r="N998" s="1122"/>
      <c r="O998" s="1122"/>
      <c r="P998" s="1122"/>
      <c r="Q998" s="1122"/>
      <c r="R998" s="1122"/>
      <c r="S998" s="1122"/>
      <c r="T998" s="1122"/>
      <c r="U998" s="1122"/>
      <c r="V998" s="1122"/>
      <c r="W998" s="1122"/>
      <c r="X998" s="1122"/>
      <c r="Y998" s="1122"/>
      <c r="Z998" s="1122"/>
    </row>
    <row r="999" spans="1:26">
      <c r="A999" s="1122"/>
      <c r="B999" s="2090"/>
      <c r="C999" s="2090"/>
      <c r="D999" s="1122"/>
      <c r="E999" s="1122"/>
      <c r="F999" s="1122"/>
      <c r="G999" s="1122"/>
      <c r="H999" s="1122"/>
      <c r="I999" s="1122"/>
      <c r="J999" s="1122"/>
      <c r="K999" s="1122"/>
      <c r="L999" s="1122"/>
      <c r="M999" s="1122"/>
      <c r="N999" s="1122"/>
      <c r="O999" s="1122"/>
      <c r="P999" s="1122"/>
      <c r="Q999" s="1122"/>
      <c r="R999" s="1122"/>
      <c r="S999" s="1122"/>
      <c r="T999" s="1122"/>
      <c r="U999" s="1122"/>
      <c r="V999" s="1122"/>
      <c r="W999" s="1122"/>
      <c r="X999" s="1122"/>
      <c r="Y999" s="1122"/>
      <c r="Z999" s="1122"/>
    </row>
    <row r="1000" spans="1:26">
      <c r="A1000" s="1122"/>
      <c r="B1000" s="2090"/>
      <c r="C1000" s="2090"/>
      <c r="D1000" s="1122"/>
      <c r="E1000" s="1122"/>
      <c r="F1000" s="1122"/>
      <c r="G1000" s="1122"/>
      <c r="H1000" s="1122"/>
      <c r="I1000" s="1122"/>
      <c r="J1000" s="1122"/>
      <c r="K1000" s="1122"/>
      <c r="L1000" s="1122"/>
      <c r="M1000" s="1122"/>
      <c r="N1000" s="1122"/>
      <c r="O1000" s="1122"/>
      <c r="P1000" s="1122"/>
      <c r="Q1000" s="1122"/>
      <c r="R1000" s="1122"/>
      <c r="S1000" s="1122"/>
      <c r="T1000" s="1122"/>
      <c r="U1000" s="1122"/>
      <c r="V1000" s="1122"/>
      <c r="W1000" s="1122"/>
      <c r="X1000" s="1122"/>
      <c r="Y1000" s="1122"/>
      <c r="Z1000" s="1122"/>
    </row>
    <row r="1001" spans="1:26">
      <c r="A1001" s="1122"/>
      <c r="B1001" s="2090"/>
      <c r="C1001" s="2090"/>
      <c r="D1001" s="1122"/>
      <c r="E1001" s="1122"/>
      <c r="F1001" s="1122"/>
      <c r="G1001" s="1122"/>
      <c r="H1001" s="1122"/>
      <c r="I1001" s="1122"/>
      <c r="J1001" s="1122"/>
      <c r="K1001" s="1122"/>
      <c r="L1001" s="1122"/>
      <c r="M1001" s="1122"/>
      <c r="N1001" s="1122"/>
      <c r="O1001" s="1122"/>
      <c r="P1001" s="1122"/>
      <c r="Q1001" s="1122"/>
      <c r="R1001" s="1122"/>
      <c r="S1001" s="1122"/>
      <c r="T1001" s="1122"/>
      <c r="U1001" s="1122"/>
      <c r="V1001" s="1122"/>
      <c r="W1001" s="1122"/>
      <c r="X1001" s="1122"/>
      <c r="Y1001" s="1122"/>
      <c r="Z1001" s="1122"/>
    </row>
    <row r="1002" spans="1:26">
      <c r="A1002" s="1122"/>
      <c r="B1002" s="2090"/>
      <c r="C1002" s="2090"/>
      <c r="D1002" s="1122"/>
      <c r="E1002" s="1122"/>
      <c r="F1002" s="1122"/>
      <c r="G1002" s="1122"/>
      <c r="H1002" s="1122"/>
      <c r="I1002" s="1122"/>
      <c r="J1002" s="1122"/>
      <c r="K1002" s="1122"/>
      <c r="L1002" s="1122"/>
      <c r="M1002" s="1122"/>
      <c r="N1002" s="1122"/>
      <c r="O1002" s="1122"/>
      <c r="P1002" s="1122"/>
      <c r="Q1002" s="1122"/>
      <c r="R1002" s="1122"/>
      <c r="S1002" s="1122"/>
      <c r="T1002" s="1122"/>
      <c r="U1002" s="1122"/>
      <c r="V1002" s="1122"/>
      <c r="W1002" s="1122"/>
      <c r="X1002" s="1122"/>
      <c r="Y1002" s="1122"/>
      <c r="Z1002" s="1122"/>
    </row>
    <row r="1003" spans="1:26">
      <c r="A1003" s="1122"/>
      <c r="B1003" s="2090"/>
      <c r="C1003" s="2090"/>
      <c r="D1003" s="1122"/>
      <c r="E1003" s="1122"/>
      <c r="F1003" s="1122"/>
      <c r="G1003" s="1122"/>
      <c r="H1003" s="1122"/>
      <c r="I1003" s="1122"/>
      <c r="J1003" s="1122"/>
      <c r="K1003" s="1122"/>
      <c r="L1003" s="1122"/>
      <c r="M1003" s="1122"/>
      <c r="N1003" s="1122"/>
      <c r="O1003" s="1122"/>
      <c r="P1003" s="1122"/>
      <c r="Q1003" s="1122"/>
      <c r="R1003" s="1122"/>
      <c r="S1003" s="1122"/>
      <c r="T1003" s="1122"/>
      <c r="U1003" s="1122"/>
      <c r="V1003" s="1122"/>
      <c r="W1003" s="1122"/>
      <c r="X1003" s="1122"/>
      <c r="Y1003" s="1122"/>
      <c r="Z1003" s="1122"/>
    </row>
    <row r="1004" spans="1:26">
      <c r="A1004" s="1122"/>
      <c r="B1004" s="2090"/>
      <c r="C1004" s="2090"/>
      <c r="D1004" s="1122"/>
      <c r="E1004" s="1122"/>
      <c r="F1004" s="1122"/>
      <c r="G1004" s="1122"/>
      <c r="H1004" s="1122"/>
      <c r="I1004" s="1122"/>
      <c r="J1004" s="1122"/>
      <c r="K1004" s="1122"/>
      <c r="L1004" s="1122"/>
      <c r="M1004" s="1122"/>
      <c r="N1004" s="1122"/>
      <c r="O1004" s="1122"/>
      <c r="P1004" s="1122"/>
      <c r="Q1004" s="1122"/>
      <c r="R1004" s="1122"/>
      <c r="S1004" s="1122"/>
      <c r="T1004" s="1122"/>
      <c r="U1004" s="1122"/>
      <c r="V1004" s="1122"/>
      <c r="W1004" s="1122"/>
      <c r="X1004" s="1122"/>
      <c r="Y1004" s="1122"/>
      <c r="Z1004" s="1122"/>
    </row>
    <row r="1005" spans="1:26">
      <c r="A1005" s="1122"/>
      <c r="B1005" s="2090"/>
      <c r="C1005" s="2090"/>
      <c r="D1005" s="1122"/>
      <c r="E1005" s="1122"/>
      <c r="F1005" s="1122"/>
      <c r="G1005" s="1122"/>
      <c r="H1005" s="1122"/>
      <c r="I1005" s="1122"/>
      <c r="J1005" s="1122"/>
      <c r="K1005" s="1122"/>
      <c r="L1005" s="1122"/>
      <c r="M1005" s="1122"/>
      <c r="N1005" s="1122"/>
      <c r="O1005" s="1122"/>
      <c r="P1005" s="1122"/>
      <c r="Q1005" s="1122"/>
      <c r="R1005" s="1122"/>
      <c r="S1005" s="1122"/>
      <c r="T1005" s="1122"/>
      <c r="U1005" s="1122"/>
      <c r="V1005" s="1122"/>
      <c r="W1005" s="1122"/>
      <c r="X1005" s="1122"/>
      <c r="Y1005" s="1122"/>
      <c r="Z1005" s="1122"/>
    </row>
    <row r="1006" spans="1:26">
      <c r="A1006" s="1122"/>
      <c r="B1006" s="2090"/>
      <c r="C1006" s="2090"/>
      <c r="D1006" s="1122"/>
      <c r="E1006" s="1122"/>
      <c r="F1006" s="1122"/>
      <c r="G1006" s="1122"/>
      <c r="H1006" s="1122"/>
      <c r="I1006" s="1122"/>
      <c r="J1006" s="1122"/>
      <c r="K1006" s="1122"/>
      <c r="L1006" s="1122"/>
      <c r="M1006" s="1122"/>
      <c r="N1006" s="1122"/>
      <c r="O1006" s="1122"/>
      <c r="P1006" s="1122"/>
      <c r="Q1006" s="1122"/>
      <c r="R1006" s="1122"/>
      <c r="S1006" s="1122"/>
      <c r="T1006" s="1122"/>
      <c r="U1006" s="1122"/>
      <c r="V1006" s="1122"/>
      <c r="W1006" s="1122"/>
      <c r="X1006" s="1122"/>
      <c r="Y1006" s="1122"/>
      <c r="Z1006" s="1122"/>
    </row>
    <row r="1007" spans="1:26">
      <c r="A1007" s="1122"/>
      <c r="B1007" s="2090"/>
      <c r="C1007" s="2090"/>
      <c r="D1007" s="1122"/>
      <c r="E1007" s="1122"/>
      <c r="F1007" s="1122"/>
      <c r="G1007" s="1122"/>
      <c r="H1007" s="1122"/>
      <c r="I1007" s="1122"/>
      <c r="J1007" s="1122"/>
      <c r="K1007" s="1122"/>
      <c r="L1007" s="1122"/>
      <c r="M1007" s="1122"/>
      <c r="N1007" s="1122"/>
      <c r="O1007" s="1122"/>
      <c r="P1007" s="1122"/>
      <c r="Q1007" s="1122"/>
      <c r="R1007" s="1122"/>
      <c r="S1007" s="1122"/>
      <c r="T1007" s="1122"/>
      <c r="U1007" s="1122"/>
      <c r="V1007" s="1122"/>
      <c r="W1007" s="1122"/>
      <c r="X1007" s="1122"/>
      <c r="Y1007" s="1122"/>
      <c r="Z1007" s="1122"/>
    </row>
    <row r="1008" spans="1:26">
      <c r="A1008" s="1122"/>
      <c r="B1008" s="2090"/>
      <c r="C1008" s="2090"/>
      <c r="D1008" s="1122"/>
      <c r="E1008" s="1122"/>
      <c r="F1008" s="1122"/>
      <c r="G1008" s="1122"/>
      <c r="H1008" s="1122"/>
      <c r="I1008" s="1122"/>
      <c r="J1008" s="1122"/>
      <c r="K1008" s="1122"/>
      <c r="L1008" s="1122"/>
      <c r="M1008" s="1122"/>
      <c r="N1008" s="1122"/>
      <c r="O1008" s="1122"/>
      <c r="P1008" s="1122"/>
      <c r="Q1008" s="1122"/>
      <c r="R1008" s="1122"/>
      <c r="S1008" s="1122"/>
      <c r="T1008" s="1122"/>
      <c r="U1008" s="1122"/>
      <c r="V1008" s="1122"/>
      <c r="W1008" s="1122"/>
      <c r="X1008" s="1122"/>
      <c r="Y1008" s="1122"/>
      <c r="Z1008" s="1122"/>
    </row>
  </sheetData>
  <sheetProtection selectLockedCells="1" selectUnlockedCells="1"/>
  <mergeCells count="981">
    <mergeCell ref="B1008:C1008"/>
    <mergeCell ref="B1002:C1002"/>
    <mergeCell ref="B1003:C1003"/>
    <mergeCell ref="B1004:C1004"/>
    <mergeCell ref="B1005:C1005"/>
    <mergeCell ref="B1006:C1006"/>
    <mergeCell ref="B1007:C1007"/>
    <mergeCell ref="B996:C996"/>
    <mergeCell ref="B997:C997"/>
    <mergeCell ref="B998:C998"/>
    <mergeCell ref="B999:C999"/>
    <mergeCell ref="B1000:C1000"/>
    <mergeCell ref="B1001:C1001"/>
    <mergeCell ref="B990:C990"/>
    <mergeCell ref="B991:C991"/>
    <mergeCell ref="B992:C992"/>
    <mergeCell ref="B993:C993"/>
    <mergeCell ref="B994:C994"/>
    <mergeCell ref="B995:C995"/>
    <mergeCell ref="B984:C984"/>
    <mergeCell ref="B985:C985"/>
    <mergeCell ref="B986:C986"/>
    <mergeCell ref="B987:C987"/>
    <mergeCell ref="B988:C988"/>
    <mergeCell ref="B989:C989"/>
    <mergeCell ref="B978:C978"/>
    <mergeCell ref="B979:C979"/>
    <mergeCell ref="B980:C980"/>
    <mergeCell ref="B981:C981"/>
    <mergeCell ref="B982:C982"/>
    <mergeCell ref="B983:C983"/>
    <mergeCell ref="B972:C972"/>
    <mergeCell ref="B973:C973"/>
    <mergeCell ref="B974:C974"/>
    <mergeCell ref="B975:C975"/>
    <mergeCell ref="B976:C976"/>
    <mergeCell ref="B977:C977"/>
    <mergeCell ref="B966:C966"/>
    <mergeCell ref="B967:C967"/>
    <mergeCell ref="B968:C968"/>
    <mergeCell ref="B969:C969"/>
    <mergeCell ref="B970:C970"/>
    <mergeCell ref="B971:C971"/>
    <mergeCell ref="B960:C960"/>
    <mergeCell ref="B961:C961"/>
    <mergeCell ref="B962:C962"/>
    <mergeCell ref="B963:C963"/>
    <mergeCell ref="B964:C964"/>
    <mergeCell ref="B965:C965"/>
    <mergeCell ref="B954:C954"/>
    <mergeCell ref="B955:C955"/>
    <mergeCell ref="B956:C956"/>
    <mergeCell ref="B957:C957"/>
    <mergeCell ref="B958:C958"/>
    <mergeCell ref="B959:C959"/>
    <mergeCell ref="B948:C948"/>
    <mergeCell ref="B949:C949"/>
    <mergeCell ref="B950:C950"/>
    <mergeCell ref="B951:C951"/>
    <mergeCell ref="B952:C952"/>
    <mergeCell ref="B953:C953"/>
    <mergeCell ref="B942:C942"/>
    <mergeCell ref="B943:C943"/>
    <mergeCell ref="B944:C944"/>
    <mergeCell ref="B945:C945"/>
    <mergeCell ref="B946:C946"/>
    <mergeCell ref="B947:C947"/>
    <mergeCell ref="B936:C936"/>
    <mergeCell ref="B937:C937"/>
    <mergeCell ref="B938:C938"/>
    <mergeCell ref="B939:C939"/>
    <mergeCell ref="B940:C940"/>
    <mergeCell ref="B941:C941"/>
    <mergeCell ref="B930:C930"/>
    <mergeCell ref="B931:C931"/>
    <mergeCell ref="B932:C932"/>
    <mergeCell ref="B933:C933"/>
    <mergeCell ref="B934:C934"/>
    <mergeCell ref="B935:C935"/>
    <mergeCell ref="B924:C924"/>
    <mergeCell ref="B925:C925"/>
    <mergeCell ref="B926:C926"/>
    <mergeCell ref="B927:C927"/>
    <mergeCell ref="B928:C928"/>
    <mergeCell ref="B929:C929"/>
    <mergeCell ref="B918:C918"/>
    <mergeCell ref="B919:C919"/>
    <mergeCell ref="B920:C920"/>
    <mergeCell ref="B921:C921"/>
    <mergeCell ref="B922:C922"/>
    <mergeCell ref="B923:C923"/>
    <mergeCell ref="B912:C912"/>
    <mergeCell ref="B913:C913"/>
    <mergeCell ref="B914:C914"/>
    <mergeCell ref="B915:C915"/>
    <mergeCell ref="B916:C916"/>
    <mergeCell ref="B917:C917"/>
    <mergeCell ref="B906:C906"/>
    <mergeCell ref="B907:C907"/>
    <mergeCell ref="B908:C908"/>
    <mergeCell ref="B909:C909"/>
    <mergeCell ref="B910:C910"/>
    <mergeCell ref="B911:C911"/>
    <mergeCell ref="B900:C900"/>
    <mergeCell ref="B901:C901"/>
    <mergeCell ref="B902:C902"/>
    <mergeCell ref="B903:C903"/>
    <mergeCell ref="B904:C904"/>
    <mergeCell ref="B905:C905"/>
    <mergeCell ref="B894:C894"/>
    <mergeCell ref="B895:C895"/>
    <mergeCell ref="B896:C896"/>
    <mergeCell ref="B897:C897"/>
    <mergeCell ref="B898:C898"/>
    <mergeCell ref="B899:C899"/>
    <mergeCell ref="B888:C888"/>
    <mergeCell ref="B889:C889"/>
    <mergeCell ref="B890:C890"/>
    <mergeCell ref="B891:C891"/>
    <mergeCell ref="B892:C892"/>
    <mergeCell ref="B893:C893"/>
    <mergeCell ref="B882:C882"/>
    <mergeCell ref="B883:C883"/>
    <mergeCell ref="B884:C884"/>
    <mergeCell ref="B885:C885"/>
    <mergeCell ref="B886:C886"/>
    <mergeCell ref="B887:C887"/>
    <mergeCell ref="B876:C876"/>
    <mergeCell ref="B877:C877"/>
    <mergeCell ref="B878:C878"/>
    <mergeCell ref="B879:C879"/>
    <mergeCell ref="B880:C880"/>
    <mergeCell ref="B881:C881"/>
    <mergeCell ref="B870:C870"/>
    <mergeCell ref="B871:C871"/>
    <mergeCell ref="B872:C872"/>
    <mergeCell ref="B873:C873"/>
    <mergeCell ref="B874:C874"/>
    <mergeCell ref="B875:C875"/>
    <mergeCell ref="B864:C864"/>
    <mergeCell ref="B865:C865"/>
    <mergeCell ref="B866:C866"/>
    <mergeCell ref="B867:C867"/>
    <mergeCell ref="B868:C868"/>
    <mergeCell ref="B869:C869"/>
    <mergeCell ref="B858:C858"/>
    <mergeCell ref="B859:C859"/>
    <mergeCell ref="B860:C860"/>
    <mergeCell ref="B861:C861"/>
    <mergeCell ref="B862:C862"/>
    <mergeCell ref="B863:C863"/>
    <mergeCell ref="B852:C852"/>
    <mergeCell ref="B853:C853"/>
    <mergeCell ref="B854:C854"/>
    <mergeCell ref="B855:C855"/>
    <mergeCell ref="B856:C856"/>
    <mergeCell ref="B857:C857"/>
    <mergeCell ref="B846:C846"/>
    <mergeCell ref="B847:C847"/>
    <mergeCell ref="B848:C848"/>
    <mergeCell ref="B849:C849"/>
    <mergeCell ref="B850:C850"/>
    <mergeCell ref="B851:C851"/>
    <mergeCell ref="B840:C840"/>
    <mergeCell ref="B841:C841"/>
    <mergeCell ref="B842:C842"/>
    <mergeCell ref="B843:C843"/>
    <mergeCell ref="B844:C844"/>
    <mergeCell ref="B845:C845"/>
    <mergeCell ref="B834:C834"/>
    <mergeCell ref="B835:C835"/>
    <mergeCell ref="B836:C836"/>
    <mergeCell ref="B837:C837"/>
    <mergeCell ref="B838:C838"/>
    <mergeCell ref="B839:C839"/>
    <mergeCell ref="B828:C828"/>
    <mergeCell ref="B829:C829"/>
    <mergeCell ref="B830:C830"/>
    <mergeCell ref="B831:C831"/>
    <mergeCell ref="B832:C832"/>
    <mergeCell ref="B833:C833"/>
    <mergeCell ref="B822:C822"/>
    <mergeCell ref="B823:C823"/>
    <mergeCell ref="B824:C824"/>
    <mergeCell ref="B825:C825"/>
    <mergeCell ref="B826:C826"/>
    <mergeCell ref="B827:C827"/>
    <mergeCell ref="B816:C816"/>
    <mergeCell ref="B817:C817"/>
    <mergeCell ref="B818:C818"/>
    <mergeCell ref="B819:C819"/>
    <mergeCell ref="B820:C820"/>
    <mergeCell ref="B821:C821"/>
    <mergeCell ref="B810:C810"/>
    <mergeCell ref="B811:C811"/>
    <mergeCell ref="B812:C812"/>
    <mergeCell ref="B813:C813"/>
    <mergeCell ref="B814:C814"/>
    <mergeCell ref="B815:C815"/>
    <mergeCell ref="B804:C804"/>
    <mergeCell ref="B805:C805"/>
    <mergeCell ref="B806:C806"/>
    <mergeCell ref="B807:C807"/>
    <mergeCell ref="B808:C808"/>
    <mergeCell ref="B809:C809"/>
    <mergeCell ref="B798:C798"/>
    <mergeCell ref="B799:C799"/>
    <mergeCell ref="B800:C800"/>
    <mergeCell ref="B801:C801"/>
    <mergeCell ref="B802:C802"/>
    <mergeCell ref="B803:C803"/>
    <mergeCell ref="B792:C792"/>
    <mergeCell ref="B793:C793"/>
    <mergeCell ref="B794:C794"/>
    <mergeCell ref="B795:C795"/>
    <mergeCell ref="B796:C796"/>
    <mergeCell ref="B797:C797"/>
    <mergeCell ref="B786:C786"/>
    <mergeCell ref="B787:C787"/>
    <mergeCell ref="B788:C788"/>
    <mergeCell ref="B789:C789"/>
    <mergeCell ref="B790:C790"/>
    <mergeCell ref="B791:C791"/>
    <mergeCell ref="B780:C780"/>
    <mergeCell ref="B781:C781"/>
    <mergeCell ref="B782:C782"/>
    <mergeCell ref="B783:C783"/>
    <mergeCell ref="B784:C784"/>
    <mergeCell ref="B785:C785"/>
    <mergeCell ref="B774:C774"/>
    <mergeCell ref="B775:C775"/>
    <mergeCell ref="B776:C776"/>
    <mergeCell ref="B777:C777"/>
    <mergeCell ref="B778:C778"/>
    <mergeCell ref="B779:C779"/>
    <mergeCell ref="B768:C768"/>
    <mergeCell ref="B769:C769"/>
    <mergeCell ref="B770:C770"/>
    <mergeCell ref="B771:C771"/>
    <mergeCell ref="B772:C772"/>
    <mergeCell ref="B773:C773"/>
    <mergeCell ref="B762:C762"/>
    <mergeCell ref="B763:C763"/>
    <mergeCell ref="B764:C764"/>
    <mergeCell ref="B765:C765"/>
    <mergeCell ref="B766:C766"/>
    <mergeCell ref="B767:C767"/>
    <mergeCell ref="B756:C756"/>
    <mergeCell ref="B757:C757"/>
    <mergeCell ref="B758:C758"/>
    <mergeCell ref="B759:C759"/>
    <mergeCell ref="B760:C760"/>
    <mergeCell ref="B761:C761"/>
    <mergeCell ref="B750:C750"/>
    <mergeCell ref="B751:C751"/>
    <mergeCell ref="B752:C752"/>
    <mergeCell ref="B753:C753"/>
    <mergeCell ref="B754:C754"/>
    <mergeCell ref="B755:C755"/>
    <mergeCell ref="B744:C744"/>
    <mergeCell ref="B745:C745"/>
    <mergeCell ref="B746:C746"/>
    <mergeCell ref="B747:C747"/>
    <mergeCell ref="B748:C748"/>
    <mergeCell ref="B749:C749"/>
    <mergeCell ref="B738:C738"/>
    <mergeCell ref="B739:C739"/>
    <mergeCell ref="B740:C740"/>
    <mergeCell ref="B741:C741"/>
    <mergeCell ref="B742:C742"/>
    <mergeCell ref="B743:C743"/>
    <mergeCell ref="B732:C732"/>
    <mergeCell ref="B733:C733"/>
    <mergeCell ref="B734:C734"/>
    <mergeCell ref="B735:C735"/>
    <mergeCell ref="B736:C736"/>
    <mergeCell ref="B737:C737"/>
    <mergeCell ref="B726:C726"/>
    <mergeCell ref="B727:C727"/>
    <mergeCell ref="B728:C728"/>
    <mergeCell ref="B729:C729"/>
    <mergeCell ref="B730:C730"/>
    <mergeCell ref="B731:C731"/>
    <mergeCell ref="B720:C720"/>
    <mergeCell ref="B721:C721"/>
    <mergeCell ref="B722:C722"/>
    <mergeCell ref="B723:C723"/>
    <mergeCell ref="B724:C724"/>
    <mergeCell ref="B725:C725"/>
    <mergeCell ref="B714:C714"/>
    <mergeCell ref="B715:C715"/>
    <mergeCell ref="B716:C716"/>
    <mergeCell ref="B717:C717"/>
    <mergeCell ref="B718:C718"/>
    <mergeCell ref="B719:C719"/>
    <mergeCell ref="B708:C708"/>
    <mergeCell ref="B709:C709"/>
    <mergeCell ref="B710:C710"/>
    <mergeCell ref="B711:C711"/>
    <mergeCell ref="B712:C712"/>
    <mergeCell ref="B713:C713"/>
    <mergeCell ref="B702:C702"/>
    <mergeCell ref="B703:C703"/>
    <mergeCell ref="B704:C704"/>
    <mergeCell ref="B705:C705"/>
    <mergeCell ref="B706:C706"/>
    <mergeCell ref="B707:C707"/>
    <mergeCell ref="B696:C696"/>
    <mergeCell ref="B697:C697"/>
    <mergeCell ref="B698:C698"/>
    <mergeCell ref="B699:C699"/>
    <mergeCell ref="B700:C700"/>
    <mergeCell ref="B701:C701"/>
    <mergeCell ref="B690:C690"/>
    <mergeCell ref="B691:C691"/>
    <mergeCell ref="B692:C692"/>
    <mergeCell ref="B693:C693"/>
    <mergeCell ref="B694:C694"/>
    <mergeCell ref="B695:C695"/>
    <mergeCell ref="B684:C684"/>
    <mergeCell ref="B685:C685"/>
    <mergeCell ref="B686:C686"/>
    <mergeCell ref="B687:C687"/>
    <mergeCell ref="B688:C688"/>
    <mergeCell ref="B689:C689"/>
    <mergeCell ref="B678:C678"/>
    <mergeCell ref="B679:C679"/>
    <mergeCell ref="B680:C680"/>
    <mergeCell ref="B681:C681"/>
    <mergeCell ref="B682:C682"/>
    <mergeCell ref="B683:C683"/>
    <mergeCell ref="B672:C672"/>
    <mergeCell ref="B673:C673"/>
    <mergeCell ref="B674:C674"/>
    <mergeCell ref="B675:C675"/>
    <mergeCell ref="B676:C676"/>
    <mergeCell ref="B677:C677"/>
    <mergeCell ref="B666:C666"/>
    <mergeCell ref="B667:C667"/>
    <mergeCell ref="B668:C668"/>
    <mergeCell ref="B669:C669"/>
    <mergeCell ref="B670:C670"/>
    <mergeCell ref="B671:C671"/>
    <mergeCell ref="B660:C660"/>
    <mergeCell ref="B661:C661"/>
    <mergeCell ref="B662:C662"/>
    <mergeCell ref="B663:C663"/>
    <mergeCell ref="B664:C664"/>
    <mergeCell ref="B665:C665"/>
    <mergeCell ref="B654:C654"/>
    <mergeCell ref="B655:C655"/>
    <mergeCell ref="B656:C656"/>
    <mergeCell ref="B657:C657"/>
    <mergeCell ref="B658:C658"/>
    <mergeCell ref="B659:C659"/>
    <mergeCell ref="B648:C648"/>
    <mergeCell ref="B649:C649"/>
    <mergeCell ref="B650:C650"/>
    <mergeCell ref="B651:C651"/>
    <mergeCell ref="B652:C652"/>
    <mergeCell ref="B653:C653"/>
    <mergeCell ref="B642:C642"/>
    <mergeCell ref="B643:C643"/>
    <mergeCell ref="B644:C644"/>
    <mergeCell ref="B645:C645"/>
    <mergeCell ref="B646:C646"/>
    <mergeCell ref="B647:C647"/>
    <mergeCell ref="B636:C636"/>
    <mergeCell ref="B637:C637"/>
    <mergeCell ref="B638:C638"/>
    <mergeCell ref="B639:C639"/>
    <mergeCell ref="B640:C640"/>
    <mergeCell ref="B641:C641"/>
    <mergeCell ref="B630:C630"/>
    <mergeCell ref="B631:C631"/>
    <mergeCell ref="B632:C632"/>
    <mergeCell ref="B633:C633"/>
    <mergeCell ref="B634:C634"/>
    <mergeCell ref="B635:C635"/>
    <mergeCell ref="B624:C624"/>
    <mergeCell ref="B625:C625"/>
    <mergeCell ref="B626:C626"/>
    <mergeCell ref="B627:C627"/>
    <mergeCell ref="B628:C628"/>
    <mergeCell ref="B629:C629"/>
    <mergeCell ref="B618:C618"/>
    <mergeCell ref="B619:C619"/>
    <mergeCell ref="B620:C620"/>
    <mergeCell ref="B621:C621"/>
    <mergeCell ref="B622:C622"/>
    <mergeCell ref="B623:C623"/>
    <mergeCell ref="B612:C612"/>
    <mergeCell ref="B613:C613"/>
    <mergeCell ref="B614:C614"/>
    <mergeCell ref="B615:C615"/>
    <mergeCell ref="B616:C616"/>
    <mergeCell ref="B617:C617"/>
    <mergeCell ref="B606:C606"/>
    <mergeCell ref="B607:C607"/>
    <mergeCell ref="B608:C608"/>
    <mergeCell ref="B609:C609"/>
    <mergeCell ref="B610:C610"/>
    <mergeCell ref="B611:C611"/>
    <mergeCell ref="B600:C600"/>
    <mergeCell ref="B601:C601"/>
    <mergeCell ref="B602:C602"/>
    <mergeCell ref="B603:C603"/>
    <mergeCell ref="B604:C604"/>
    <mergeCell ref="B605:C605"/>
    <mergeCell ref="B594:C594"/>
    <mergeCell ref="B595:C595"/>
    <mergeCell ref="B596:C596"/>
    <mergeCell ref="B597:C597"/>
    <mergeCell ref="B598:C598"/>
    <mergeCell ref="B599:C599"/>
    <mergeCell ref="B588:C588"/>
    <mergeCell ref="B589:C589"/>
    <mergeCell ref="B590:C590"/>
    <mergeCell ref="B591:C591"/>
    <mergeCell ref="B592:C592"/>
    <mergeCell ref="B593:C593"/>
    <mergeCell ref="B582:C582"/>
    <mergeCell ref="B583:C583"/>
    <mergeCell ref="B584:C584"/>
    <mergeCell ref="B585:C585"/>
    <mergeCell ref="B586:C586"/>
    <mergeCell ref="B587:C587"/>
    <mergeCell ref="B576:C576"/>
    <mergeCell ref="B577:C577"/>
    <mergeCell ref="B578:C578"/>
    <mergeCell ref="B579:C579"/>
    <mergeCell ref="B580:C580"/>
    <mergeCell ref="B581:C581"/>
    <mergeCell ref="B570:C570"/>
    <mergeCell ref="B571:C571"/>
    <mergeCell ref="B572:C572"/>
    <mergeCell ref="B573:C573"/>
    <mergeCell ref="B574:C574"/>
    <mergeCell ref="B575:C575"/>
    <mergeCell ref="B564:C564"/>
    <mergeCell ref="B565:C565"/>
    <mergeCell ref="B566:C566"/>
    <mergeCell ref="B567:C567"/>
    <mergeCell ref="B568:C568"/>
    <mergeCell ref="B569:C569"/>
    <mergeCell ref="B558:C558"/>
    <mergeCell ref="B559:C559"/>
    <mergeCell ref="B560:C560"/>
    <mergeCell ref="B561:C561"/>
    <mergeCell ref="B562:C562"/>
    <mergeCell ref="B563:C563"/>
    <mergeCell ref="B552:C552"/>
    <mergeCell ref="B553:C553"/>
    <mergeCell ref="B554:C554"/>
    <mergeCell ref="B555:C555"/>
    <mergeCell ref="B556:C556"/>
    <mergeCell ref="B557:C557"/>
    <mergeCell ref="B546:C546"/>
    <mergeCell ref="B547:C547"/>
    <mergeCell ref="B548:C548"/>
    <mergeCell ref="B549:C549"/>
    <mergeCell ref="B550:C550"/>
    <mergeCell ref="B551:C551"/>
    <mergeCell ref="B540:C540"/>
    <mergeCell ref="B541:C541"/>
    <mergeCell ref="B542:C542"/>
    <mergeCell ref="B543:C543"/>
    <mergeCell ref="B544:C544"/>
    <mergeCell ref="B545:C545"/>
    <mergeCell ref="B534:C534"/>
    <mergeCell ref="B535:C535"/>
    <mergeCell ref="B536:C536"/>
    <mergeCell ref="B537:C537"/>
    <mergeCell ref="B538:C538"/>
    <mergeCell ref="B539:C539"/>
    <mergeCell ref="B528:C528"/>
    <mergeCell ref="B529:C529"/>
    <mergeCell ref="B530:C530"/>
    <mergeCell ref="B531:C531"/>
    <mergeCell ref="B532:C532"/>
    <mergeCell ref="B533:C533"/>
    <mergeCell ref="B522:C522"/>
    <mergeCell ref="B523:C523"/>
    <mergeCell ref="B524:C524"/>
    <mergeCell ref="B525:C525"/>
    <mergeCell ref="B526:C526"/>
    <mergeCell ref="B527:C527"/>
    <mergeCell ref="B516:C516"/>
    <mergeCell ref="B517:C517"/>
    <mergeCell ref="B518:C518"/>
    <mergeCell ref="B519:C519"/>
    <mergeCell ref="B520:C520"/>
    <mergeCell ref="B521:C521"/>
    <mergeCell ref="B510:C510"/>
    <mergeCell ref="B511:C511"/>
    <mergeCell ref="B512:C512"/>
    <mergeCell ref="B513:C513"/>
    <mergeCell ref="B514:C514"/>
    <mergeCell ref="B515:C515"/>
    <mergeCell ref="B504:C504"/>
    <mergeCell ref="B505:C505"/>
    <mergeCell ref="B506:C506"/>
    <mergeCell ref="B507:C507"/>
    <mergeCell ref="B508:C508"/>
    <mergeCell ref="B509:C509"/>
    <mergeCell ref="B498:C498"/>
    <mergeCell ref="B499:C499"/>
    <mergeCell ref="B500:C500"/>
    <mergeCell ref="B501:C501"/>
    <mergeCell ref="B502:C502"/>
    <mergeCell ref="B503:C503"/>
    <mergeCell ref="B492:C492"/>
    <mergeCell ref="B493:C493"/>
    <mergeCell ref="B494:C494"/>
    <mergeCell ref="B495:C495"/>
    <mergeCell ref="B496:C496"/>
    <mergeCell ref="B497:C497"/>
    <mergeCell ref="B486:C486"/>
    <mergeCell ref="B487:C487"/>
    <mergeCell ref="B488:C488"/>
    <mergeCell ref="B489:C489"/>
    <mergeCell ref="B490:C490"/>
    <mergeCell ref="B491:C491"/>
    <mergeCell ref="B480:C480"/>
    <mergeCell ref="B481:C481"/>
    <mergeCell ref="B482:C482"/>
    <mergeCell ref="B483:C483"/>
    <mergeCell ref="B484:C484"/>
    <mergeCell ref="B485:C485"/>
    <mergeCell ref="B474:C474"/>
    <mergeCell ref="B475:C475"/>
    <mergeCell ref="B476:C476"/>
    <mergeCell ref="B477:C477"/>
    <mergeCell ref="B478:C478"/>
    <mergeCell ref="B479:C479"/>
    <mergeCell ref="B468:C468"/>
    <mergeCell ref="B469:C469"/>
    <mergeCell ref="B470:C470"/>
    <mergeCell ref="B471:C471"/>
    <mergeCell ref="B472:C472"/>
    <mergeCell ref="B473:C473"/>
    <mergeCell ref="B462:C462"/>
    <mergeCell ref="B463:C463"/>
    <mergeCell ref="B464:C464"/>
    <mergeCell ref="B465:C465"/>
    <mergeCell ref="B466:C466"/>
    <mergeCell ref="B467:C467"/>
    <mergeCell ref="B456:C456"/>
    <mergeCell ref="B457:C457"/>
    <mergeCell ref="B458:C458"/>
    <mergeCell ref="B459:C459"/>
    <mergeCell ref="B460:C460"/>
    <mergeCell ref="B461:C461"/>
    <mergeCell ref="B450:C450"/>
    <mergeCell ref="B451:C451"/>
    <mergeCell ref="B452:C452"/>
    <mergeCell ref="B453:C453"/>
    <mergeCell ref="B454:C454"/>
    <mergeCell ref="B455:C455"/>
    <mergeCell ref="B444:C444"/>
    <mergeCell ref="B445:C445"/>
    <mergeCell ref="B446:C446"/>
    <mergeCell ref="B447:C447"/>
    <mergeCell ref="B448:C448"/>
    <mergeCell ref="B449:C449"/>
    <mergeCell ref="B438:C438"/>
    <mergeCell ref="B439:C439"/>
    <mergeCell ref="B440:C440"/>
    <mergeCell ref="B441:C441"/>
    <mergeCell ref="B442:C442"/>
    <mergeCell ref="B443:C443"/>
    <mergeCell ref="B432:C432"/>
    <mergeCell ref="B433:C433"/>
    <mergeCell ref="B434:C434"/>
    <mergeCell ref="B435:C435"/>
    <mergeCell ref="B436:C436"/>
    <mergeCell ref="B437:C437"/>
    <mergeCell ref="B426:C426"/>
    <mergeCell ref="B427:C427"/>
    <mergeCell ref="B428:C428"/>
    <mergeCell ref="B429:C429"/>
    <mergeCell ref="B430:C430"/>
    <mergeCell ref="B431:C431"/>
    <mergeCell ref="B420:C420"/>
    <mergeCell ref="B421:C421"/>
    <mergeCell ref="B422:C422"/>
    <mergeCell ref="B423:C423"/>
    <mergeCell ref="B424:C424"/>
    <mergeCell ref="B425:C425"/>
    <mergeCell ref="B414:C414"/>
    <mergeCell ref="B415:C415"/>
    <mergeCell ref="B416:C416"/>
    <mergeCell ref="B417:C417"/>
    <mergeCell ref="B418:C418"/>
    <mergeCell ref="B419:C419"/>
    <mergeCell ref="B408:C408"/>
    <mergeCell ref="B409:C409"/>
    <mergeCell ref="B410:C410"/>
    <mergeCell ref="B411:C411"/>
    <mergeCell ref="B412:C412"/>
    <mergeCell ref="B413:C413"/>
    <mergeCell ref="B402:C402"/>
    <mergeCell ref="B403:C403"/>
    <mergeCell ref="B404:C404"/>
    <mergeCell ref="B405:C405"/>
    <mergeCell ref="B406:C406"/>
    <mergeCell ref="B407:C407"/>
    <mergeCell ref="B396:C396"/>
    <mergeCell ref="B397:C397"/>
    <mergeCell ref="B398:C398"/>
    <mergeCell ref="B399:C399"/>
    <mergeCell ref="B400:C400"/>
    <mergeCell ref="B401:C401"/>
    <mergeCell ref="B390:C390"/>
    <mergeCell ref="B391:C391"/>
    <mergeCell ref="B392:C392"/>
    <mergeCell ref="B393:C393"/>
    <mergeCell ref="B394:C394"/>
    <mergeCell ref="B395:C395"/>
    <mergeCell ref="B384:C384"/>
    <mergeCell ref="B385:C385"/>
    <mergeCell ref="B386:C386"/>
    <mergeCell ref="B387:C387"/>
    <mergeCell ref="B388:C388"/>
    <mergeCell ref="B389:C389"/>
    <mergeCell ref="B378:C378"/>
    <mergeCell ref="B379:C379"/>
    <mergeCell ref="B380:C380"/>
    <mergeCell ref="B381:C381"/>
    <mergeCell ref="B382:C382"/>
    <mergeCell ref="B383:C383"/>
    <mergeCell ref="B372:C372"/>
    <mergeCell ref="B373:C373"/>
    <mergeCell ref="B374:C374"/>
    <mergeCell ref="B375:C375"/>
    <mergeCell ref="B376:C376"/>
    <mergeCell ref="B377:C377"/>
    <mergeCell ref="B366:C366"/>
    <mergeCell ref="B367:C367"/>
    <mergeCell ref="B368:C368"/>
    <mergeCell ref="B369:C369"/>
    <mergeCell ref="B370:C370"/>
    <mergeCell ref="B371:C371"/>
    <mergeCell ref="B360:C360"/>
    <mergeCell ref="B361:C361"/>
    <mergeCell ref="B362:C362"/>
    <mergeCell ref="B363:C363"/>
    <mergeCell ref="B364:C364"/>
    <mergeCell ref="B365:C365"/>
    <mergeCell ref="B354:C354"/>
    <mergeCell ref="B355:C355"/>
    <mergeCell ref="B356:C356"/>
    <mergeCell ref="B357:C357"/>
    <mergeCell ref="B358:C358"/>
    <mergeCell ref="B359:C359"/>
    <mergeCell ref="B348:C348"/>
    <mergeCell ref="B349:C349"/>
    <mergeCell ref="B350:C350"/>
    <mergeCell ref="B351:C351"/>
    <mergeCell ref="B352:C352"/>
    <mergeCell ref="B353:C353"/>
    <mergeCell ref="B342:C342"/>
    <mergeCell ref="B343:C343"/>
    <mergeCell ref="B344:C344"/>
    <mergeCell ref="B345:C345"/>
    <mergeCell ref="B346:C346"/>
    <mergeCell ref="B347:C347"/>
    <mergeCell ref="B336:C336"/>
    <mergeCell ref="B337:C337"/>
    <mergeCell ref="B338:C338"/>
    <mergeCell ref="B339:C339"/>
    <mergeCell ref="B340:C340"/>
    <mergeCell ref="B341:C341"/>
    <mergeCell ref="B330:C330"/>
    <mergeCell ref="B331:C331"/>
    <mergeCell ref="B332:C332"/>
    <mergeCell ref="B333:C333"/>
    <mergeCell ref="B334:C334"/>
    <mergeCell ref="B335:C335"/>
    <mergeCell ref="B324:C324"/>
    <mergeCell ref="B325:C325"/>
    <mergeCell ref="B326:C326"/>
    <mergeCell ref="B327:C327"/>
    <mergeCell ref="B328:C328"/>
    <mergeCell ref="B329:C329"/>
    <mergeCell ref="B318:C318"/>
    <mergeCell ref="B319:C319"/>
    <mergeCell ref="B320:C320"/>
    <mergeCell ref="B321:C321"/>
    <mergeCell ref="B322:C322"/>
    <mergeCell ref="B323:C323"/>
    <mergeCell ref="B312:C312"/>
    <mergeCell ref="B313:C313"/>
    <mergeCell ref="B314:C314"/>
    <mergeCell ref="B315:C315"/>
    <mergeCell ref="B316:C316"/>
    <mergeCell ref="B317:C317"/>
    <mergeCell ref="B306:C306"/>
    <mergeCell ref="B307:C307"/>
    <mergeCell ref="B308:C308"/>
    <mergeCell ref="B309:C309"/>
    <mergeCell ref="B310:C310"/>
    <mergeCell ref="B311:C311"/>
    <mergeCell ref="B300:C300"/>
    <mergeCell ref="B301:C301"/>
    <mergeCell ref="B302:C302"/>
    <mergeCell ref="B303:C303"/>
    <mergeCell ref="B304:C304"/>
    <mergeCell ref="B305:C305"/>
    <mergeCell ref="B294:C294"/>
    <mergeCell ref="B295:C295"/>
    <mergeCell ref="B296:C296"/>
    <mergeCell ref="B297:C297"/>
    <mergeCell ref="B298:C298"/>
    <mergeCell ref="B299:C299"/>
    <mergeCell ref="B288:C288"/>
    <mergeCell ref="B289:C289"/>
    <mergeCell ref="B290:C290"/>
    <mergeCell ref="B291:C291"/>
    <mergeCell ref="B292:C292"/>
    <mergeCell ref="B293:C293"/>
    <mergeCell ref="B282:C282"/>
    <mergeCell ref="B283:C283"/>
    <mergeCell ref="B284:C284"/>
    <mergeCell ref="B285:C285"/>
    <mergeCell ref="B286:C286"/>
    <mergeCell ref="B287:C287"/>
    <mergeCell ref="B276:C276"/>
    <mergeCell ref="B277:C277"/>
    <mergeCell ref="B278:C278"/>
    <mergeCell ref="B279:C279"/>
    <mergeCell ref="B280:C280"/>
    <mergeCell ref="B281:C281"/>
    <mergeCell ref="B270:C270"/>
    <mergeCell ref="B271:C271"/>
    <mergeCell ref="B272:C272"/>
    <mergeCell ref="B273:C273"/>
    <mergeCell ref="B274:C274"/>
    <mergeCell ref="B275:C275"/>
    <mergeCell ref="B264:C264"/>
    <mergeCell ref="B265:C265"/>
    <mergeCell ref="B266:C266"/>
    <mergeCell ref="B267:C267"/>
    <mergeCell ref="B268:C268"/>
    <mergeCell ref="B269:C269"/>
    <mergeCell ref="B258:C258"/>
    <mergeCell ref="B259:C259"/>
    <mergeCell ref="B260:C260"/>
    <mergeCell ref="B261:C261"/>
    <mergeCell ref="B262:C262"/>
    <mergeCell ref="B263:C263"/>
    <mergeCell ref="B252:C252"/>
    <mergeCell ref="B253:C253"/>
    <mergeCell ref="B254:C254"/>
    <mergeCell ref="B255:C255"/>
    <mergeCell ref="B256:C256"/>
    <mergeCell ref="B257:C257"/>
    <mergeCell ref="B246:C246"/>
    <mergeCell ref="B247:C247"/>
    <mergeCell ref="B248:C248"/>
    <mergeCell ref="B249:C249"/>
    <mergeCell ref="B250:C250"/>
    <mergeCell ref="B251:C251"/>
    <mergeCell ref="B240:C240"/>
    <mergeCell ref="B241:C241"/>
    <mergeCell ref="B242:C242"/>
    <mergeCell ref="B243:C243"/>
    <mergeCell ref="B244:C244"/>
    <mergeCell ref="B245:C245"/>
    <mergeCell ref="B234:C234"/>
    <mergeCell ref="B235:C235"/>
    <mergeCell ref="B236:C236"/>
    <mergeCell ref="B237:C237"/>
    <mergeCell ref="B238:C238"/>
    <mergeCell ref="B239:C239"/>
    <mergeCell ref="B228:C228"/>
    <mergeCell ref="B229:C229"/>
    <mergeCell ref="B230:C230"/>
    <mergeCell ref="B231:C231"/>
    <mergeCell ref="B232:C232"/>
    <mergeCell ref="B233:C233"/>
    <mergeCell ref="B222:C222"/>
    <mergeCell ref="B223:C223"/>
    <mergeCell ref="B224:C224"/>
    <mergeCell ref="B225:C225"/>
    <mergeCell ref="B226:C226"/>
    <mergeCell ref="B227:C227"/>
    <mergeCell ref="B216:C216"/>
    <mergeCell ref="B217:C217"/>
    <mergeCell ref="B218:C218"/>
    <mergeCell ref="B219:C219"/>
    <mergeCell ref="B220:C220"/>
    <mergeCell ref="B221:C221"/>
    <mergeCell ref="B210:C210"/>
    <mergeCell ref="B211:C211"/>
    <mergeCell ref="B212:C212"/>
    <mergeCell ref="B213:C213"/>
    <mergeCell ref="B214:C214"/>
    <mergeCell ref="B215:C215"/>
    <mergeCell ref="B204:C204"/>
    <mergeCell ref="B205:C205"/>
    <mergeCell ref="B206:C206"/>
    <mergeCell ref="B207:C207"/>
    <mergeCell ref="B208:C208"/>
    <mergeCell ref="B209:C209"/>
    <mergeCell ref="B198:C198"/>
    <mergeCell ref="B199:C199"/>
    <mergeCell ref="B200:C200"/>
    <mergeCell ref="B201:C201"/>
    <mergeCell ref="B202:C202"/>
    <mergeCell ref="B203:C203"/>
    <mergeCell ref="B192:C192"/>
    <mergeCell ref="B193:C193"/>
    <mergeCell ref="B194:C194"/>
    <mergeCell ref="B195:C195"/>
    <mergeCell ref="B196:C196"/>
    <mergeCell ref="B197:C197"/>
    <mergeCell ref="B186:C186"/>
    <mergeCell ref="B187:C187"/>
    <mergeCell ref="B188:C188"/>
    <mergeCell ref="B189:C189"/>
    <mergeCell ref="B190:C190"/>
    <mergeCell ref="B191:C191"/>
    <mergeCell ref="B180:C180"/>
    <mergeCell ref="B181:C181"/>
    <mergeCell ref="B182:C182"/>
    <mergeCell ref="B183:C183"/>
    <mergeCell ref="B184:C184"/>
    <mergeCell ref="B185:C185"/>
    <mergeCell ref="B174:C174"/>
    <mergeCell ref="B175:C175"/>
    <mergeCell ref="B176:C176"/>
    <mergeCell ref="B177:C177"/>
    <mergeCell ref="B178:C178"/>
    <mergeCell ref="B179:C179"/>
    <mergeCell ref="B168:C168"/>
    <mergeCell ref="B169:C169"/>
    <mergeCell ref="B170:C170"/>
    <mergeCell ref="B171:C171"/>
    <mergeCell ref="B172:C172"/>
    <mergeCell ref="B173:C173"/>
    <mergeCell ref="B162:C162"/>
    <mergeCell ref="B163:C163"/>
    <mergeCell ref="B164:C164"/>
    <mergeCell ref="B165:C165"/>
    <mergeCell ref="B166:C166"/>
    <mergeCell ref="B167:C167"/>
    <mergeCell ref="B156:C156"/>
    <mergeCell ref="B157:C157"/>
    <mergeCell ref="B158:C158"/>
    <mergeCell ref="B159:C159"/>
    <mergeCell ref="B160:C160"/>
    <mergeCell ref="B161:C161"/>
    <mergeCell ref="B150:C150"/>
    <mergeCell ref="B151:C151"/>
    <mergeCell ref="B152:C152"/>
    <mergeCell ref="B153:C153"/>
    <mergeCell ref="B154:C154"/>
    <mergeCell ref="B155:C155"/>
    <mergeCell ref="B144:C144"/>
    <mergeCell ref="B145:C145"/>
    <mergeCell ref="B146:C146"/>
    <mergeCell ref="B147:C147"/>
    <mergeCell ref="B148:C148"/>
    <mergeCell ref="B149:C149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20:C120"/>
    <mergeCell ref="B121:C121"/>
    <mergeCell ref="B122:C122"/>
    <mergeCell ref="B123:C123"/>
    <mergeCell ref="B124:C124"/>
    <mergeCell ref="B125:C125"/>
    <mergeCell ref="B114:C114"/>
    <mergeCell ref="B115:C115"/>
    <mergeCell ref="B116:C116"/>
    <mergeCell ref="B117:C117"/>
    <mergeCell ref="B118:C118"/>
    <mergeCell ref="B119:C119"/>
    <mergeCell ref="B108:C108"/>
    <mergeCell ref="B109:C109"/>
    <mergeCell ref="B110:C110"/>
    <mergeCell ref="B111:C111"/>
    <mergeCell ref="B112:C112"/>
    <mergeCell ref="B113:C113"/>
    <mergeCell ref="B102:C102"/>
    <mergeCell ref="B103:C103"/>
    <mergeCell ref="B104:C104"/>
    <mergeCell ref="B105:C105"/>
    <mergeCell ref="B106:C106"/>
    <mergeCell ref="B107:C107"/>
    <mergeCell ref="B96:C96"/>
    <mergeCell ref="B97:C97"/>
    <mergeCell ref="B98:C98"/>
    <mergeCell ref="B99:C99"/>
    <mergeCell ref="B100:C100"/>
    <mergeCell ref="B101:C101"/>
    <mergeCell ref="B90:C90"/>
    <mergeCell ref="B91:C91"/>
    <mergeCell ref="B92:C92"/>
    <mergeCell ref="B93:C93"/>
    <mergeCell ref="B94:C94"/>
    <mergeCell ref="B95:C95"/>
    <mergeCell ref="B84:C84"/>
    <mergeCell ref="B85:C85"/>
    <mergeCell ref="B86:C86"/>
    <mergeCell ref="B87:C87"/>
    <mergeCell ref="B88:C88"/>
    <mergeCell ref="B89:C89"/>
    <mergeCell ref="B78:C78"/>
    <mergeCell ref="B79:C79"/>
    <mergeCell ref="B80:C80"/>
    <mergeCell ref="B81:C81"/>
    <mergeCell ref="B82:C82"/>
    <mergeCell ref="B83:C83"/>
    <mergeCell ref="B72:C72"/>
    <mergeCell ref="B73:C73"/>
    <mergeCell ref="B74:C74"/>
    <mergeCell ref="B75:C75"/>
    <mergeCell ref="B76:C76"/>
    <mergeCell ref="B77:C77"/>
    <mergeCell ref="B66:C66"/>
    <mergeCell ref="B67:C67"/>
    <mergeCell ref="B68:C68"/>
    <mergeCell ref="B69:C69"/>
    <mergeCell ref="B70:C70"/>
    <mergeCell ref="B71:C71"/>
    <mergeCell ref="B60:C60"/>
    <mergeCell ref="B61:C61"/>
    <mergeCell ref="B62:C62"/>
    <mergeCell ref="B63:C63"/>
    <mergeCell ref="B64:C64"/>
    <mergeCell ref="B65:C65"/>
    <mergeCell ref="B48:C48"/>
    <mergeCell ref="B49:C49"/>
    <mergeCell ref="B50:C50"/>
    <mergeCell ref="G51:H52"/>
    <mergeCell ref="B56:C56"/>
    <mergeCell ref="B59:C59"/>
    <mergeCell ref="B14:C14"/>
    <mergeCell ref="B15:C15"/>
    <mergeCell ref="B16:E16"/>
    <mergeCell ref="B45:C45"/>
    <mergeCell ref="B46:C46"/>
    <mergeCell ref="B47:C47"/>
    <mergeCell ref="B13:C13"/>
    <mergeCell ref="E13:F13"/>
    <mergeCell ref="G13:H13"/>
    <mergeCell ref="B5:C5"/>
    <mergeCell ref="B6:C6"/>
    <mergeCell ref="B7:E7"/>
    <mergeCell ref="B8:C8"/>
    <mergeCell ref="E8:F8"/>
    <mergeCell ref="G8:H8"/>
    <mergeCell ref="B1:C1"/>
    <mergeCell ref="B2:C2"/>
    <mergeCell ref="B3:E3"/>
    <mergeCell ref="G3:H3"/>
    <mergeCell ref="B4:E4"/>
    <mergeCell ref="G4:H4"/>
    <mergeCell ref="E9:F9"/>
    <mergeCell ref="B10:E10"/>
    <mergeCell ref="B11:C11"/>
    <mergeCell ref="E11:F11"/>
    <mergeCell ref="G11:H11"/>
  </mergeCells>
  <hyperlinks>
    <hyperlink ref="E9" r:id="rId1" display="mailto:martin.karl%C3%ADk@fhholding.cz" xr:uid="{7072D80C-5A2E-4E59-9950-978CE7128399}"/>
    <hyperlink ref="E12" r:id="rId2" display="mailto:jan.faltus@vmk.cz" xr:uid="{A92244C6-FCCE-42CC-8D7B-0BC1DC263389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 r:id="rId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K70"/>
  <sheetViews>
    <sheetView topLeftCell="A16" workbookViewId="0">
      <selection activeCell="D48" sqref="D48"/>
    </sheetView>
  </sheetViews>
  <sheetFormatPr defaultColWidth="14" defaultRowHeight="12.75"/>
  <cols>
    <col min="5" max="5" width="17.5703125" style="29" customWidth="1"/>
  </cols>
  <sheetData>
    <row r="1" spans="2:11">
      <c r="B1" s="165" t="s">
        <v>817</v>
      </c>
      <c r="C1" s="165"/>
      <c r="D1" s="165"/>
      <c r="E1" s="1275"/>
      <c r="F1" s="269"/>
      <c r="G1" s="269"/>
      <c r="K1" t="s">
        <v>1046</v>
      </c>
    </row>
    <row r="2" spans="2:11">
      <c r="B2" s="269"/>
      <c r="C2" s="269"/>
      <c r="D2" s="269"/>
      <c r="E2"/>
      <c r="F2" s="269"/>
      <c r="G2" s="269"/>
    </row>
    <row r="3" spans="2:11">
      <c r="B3" s="165" t="s">
        <v>230</v>
      </c>
      <c r="C3" s="165"/>
      <c r="D3" s="165"/>
      <c r="E3" s="1275"/>
      <c r="F3" s="165"/>
      <c r="G3" s="165" t="s">
        <v>231</v>
      </c>
    </row>
    <row r="4" spans="2:11" ht="15.75">
      <c r="B4" s="1376" t="s">
        <v>434</v>
      </c>
      <c r="C4" s="1376"/>
      <c r="D4" s="165"/>
      <c r="E4" s="1275"/>
      <c r="F4" s="165"/>
      <c r="G4" s="1276" t="s">
        <v>15</v>
      </c>
      <c r="I4" t="s">
        <v>435</v>
      </c>
    </row>
    <row r="5" spans="2:11">
      <c r="B5" s="269"/>
      <c r="C5" s="269"/>
      <c r="D5" s="269"/>
      <c r="E5"/>
      <c r="F5" s="269"/>
      <c r="G5" s="269"/>
    </row>
    <row r="6" spans="2:11">
      <c r="B6" s="165" t="s">
        <v>233</v>
      </c>
      <c r="C6" s="165"/>
      <c r="D6" s="269"/>
      <c r="E6"/>
      <c r="F6" s="269"/>
      <c r="G6" s="269"/>
    </row>
    <row r="7" spans="2:11">
      <c r="B7" s="165" t="s">
        <v>274</v>
      </c>
      <c r="C7" s="165"/>
      <c r="D7" s="269"/>
      <c r="E7"/>
      <c r="F7" s="269"/>
      <c r="G7" s="269"/>
    </row>
    <row r="8" spans="2:11">
      <c r="B8" s="165" t="s">
        <v>45</v>
      </c>
      <c r="C8" s="165"/>
      <c r="D8" s="165" t="s">
        <v>46</v>
      </c>
      <c r="E8" s="1275" t="s">
        <v>235</v>
      </c>
      <c r="F8" s="165"/>
      <c r="G8" s="165" t="s">
        <v>236</v>
      </c>
    </row>
    <row r="9" spans="2:11">
      <c r="B9" s="1277" t="s">
        <v>436</v>
      </c>
      <c r="C9" s="1277"/>
      <c r="D9" s="1277" t="s">
        <v>142</v>
      </c>
      <c r="E9" s="1278" t="s">
        <v>437</v>
      </c>
      <c r="F9" s="1277"/>
      <c r="G9" s="1279">
        <v>606609608</v>
      </c>
    </row>
    <row r="10" spans="2:11">
      <c r="B10" s="165" t="s">
        <v>276</v>
      </c>
      <c r="C10" s="165"/>
      <c r="D10" s="269"/>
      <c r="E10"/>
      <c r="F10" s="269"/>
      <c r="G10" s="269"/>
    </row>
    <row r="11" spans="2:11">
      <c r="B11" s="165" t="s">
        <v>45</v>
      </c>
      <c r="C11" s="165"/>
      <c r="D11" s="165" t="s">
        <v>46</v>
      </c>
      <c r="E11" s="1275" t="s">
        <v>235</v>
      </c>
      <c r="F11" s="165"/>
      <c r="G11" s="165" t="s">
        <v>236</v>
      </c>
    </row>
    <row r="12" spans="2:11">
      <c r="B12" s="1277" t="s">
        <v>313</v>
      </c>
      <c r="C12" s="1277"/>
      <c r="D12" s="1277" t="s">
        <v>255</v>
      </c>
      <c r="E12" s="1278" t="s">
        <v>438</v>
      </c>
      <c r="F12" s="1277"/>
      <c r="G12" s="1279">
        <v>724948380</v>
      </c>
      <c r="H12" t="s">
        <v>186</v>
      </c>
    </row>
    <row r="13" spans="2:11">
      <c r="B13" s="269"/>
      <c r="C13" s="269"/>
      <c r="D13" s="269"/>
      <c r="E13"/>
      <c r="F13" s="269"/>
      <c r="G13" s="269"/>
    </row>
    <row r="14" spans="2:11">
      <c r="B14" s="165" t="s">
        <v>242</v>
      </c>
      <c r="C14" s="165"/>
      <c r="D14" s="269"/>
      <c r="E14"/>
      <c r="F14" s="269"/>
      <c r="G14" s="269"/>
    </row>
    <row r="15" spans="2:11">
      <c r="B15" s="269"/>
      <c r="C15" s="269"/>
      <c r="D15" s="269"/>
      <c r="E15"/>
      <c r="F15" s="269"/>
      <c r="G15" s="269"/>
    </row>
    <row r="16" spans="2:11">
      <c r="B16" s="165" t="s">
        <v>244</v>
      </c>
      <c r="C16" s="165" t="s">
        <v>45</v>
      </c>
      <c r="D16" s="165" t="s">
        <v>46</v>
      </c>
      <c r="E16" s="1275" t="s">
        <v>360</v>
      </c>
      <c r="F16" s="165" t="s">
        <v>281</v>
      </c>
      <c r="G16" s="269"/>
    </row>
    <row r="17" spans="1:6">
      <c r="A17">
        <v>1</v>
      </c>
      <c r="B17" s="513">
        <v>36</v>
      </c>
      <c r="C17" s="513" t="s">
        <v>436</v>
      </c>
      <c r="D17" s="513" t="s">
        <v>142</v>
      </c>
      <c r="E17" s="1285">
        <v>760531</v>
      </c>
      <c r="F17" s="1284" t="s">
        <v>246</v>
      </c>
    </row>
    <row r="18" spans="1:6">
      <c r="A18">
        <v>2</v>
      </c>
      <c r="B18" s="513"/>
      <c r="C18" s="513" t="s">
        <v>1025</v>
      </c>
      <c r="D18" s="513" t="s">
        <v>334</v>
      </c>
      <c r="E18" s="1285">
        <v>730917</v>
      </c>
      <c r="F18" s="1284" t="s">
        <v>246</v>
      </c>
    </row>
    <row r="19" spans="1:6">
      <c r="A19">
        <v>3</v>
      </c>
      <c r="B19" s="513"/>
      <c r="C19" s="513" t="s">
        <v>696</v>
      </c>
      <c r="D19" s="513" t="s">
        <v>484</v>
      </c>
      <c r="E19" s="1285">
        <v>800405</v>
      </c>
      <c r="F19" s="1284" t="s">
        <v>246</v>
      </c>
    </row>
    <row r="20" spans="1:6">
      <c r="A20">
        <v>4</v>
      </c>
      <c r="B20" s="513">
        <v>25</v>
      </c>
      <c r="C20" s="513" t="s">
        <v>313</v>
      </c>
      <c r="D20" s="513" t="s">
        <v>255</v>
      </c>
      <c r="E20" s="1285">
        <v>760506</v>
      </c>
      <c r="F20" s="1284" t="s">
        <v>246</v>
      </c>
    </row>
    <row r="21" spans="1:6">
      <c r="A21">
        <v>5</v>
      </c>
      <c r="B21" s="513"/>
      <c r="C21" s="513" t="s">
        <v>523</v>
      </c>
      <c r="D21" s="513" t="s">
        <v>110</v>
      </c>
      <c r="E21" s="1285">
        <v>710206</v>
      </c>
      <c r="F21" s="1284" t="s">
        <v>246</v>
      </c>
    </row>
    <row r="22" spans="1:6">
      <c r="A22">
        <v>6</v>
      </c>
      <c r="B22" s="513"/>
      <c r="C22" s="513" t="s">
        <v>523</v>
      </c>
      <c r="D22" s="513" t="s">
        <v>62</v>
      </c>
      <c r="E22" s="1286">
        <v>761012</v>
      </c>
      <c r="F22" s="1284" t="s">
        <v>246</v>
      </c>
    </row>
    <row r="23" spans="1:6">
      <c r="A23">
        <v>7</v>
      </c>
      <c r="B23" s="513"/>
      <c r="C23" s="513" t="s">
        <v>683</v>
      </c>
      <c r="D23" s="513" t="s">
        <v>104</v>
      </c>
      <c r="E23" s="1286">
        <v>760124</v>
      </c>
      <c r="F23" s="1284" t="s">
        <v>246</v>
      </c>
    </row>
    <row r="24" spans="1:6">
      <c r="A24">
        <v>8</v>
      </c>
      <c r="B24" s="513">
        <v>3</v>
      </c>
      <c r="C24" s="513" t="s">
        <v>441</v>
      </c>
      <c r="D24" s="513" t="s">
        <v>257</v>
      </c>
      <c r="E24" s="1286">
        <v>770101</v>
      </c>
      <c r="F24" s="1284" t="s">
        <v>246</v>
      </c>
    </row>
    <row r="25" spans="1:6">
      <c r="A25">
        <v>8</v>
      </c>
      <c r="B25" s="513">
        <v>71</v>
      </c>
      <c r="C25" s="513" t="s">
        <v>227</v>
      </c>
      <c r="D25" s="513" t="s">
        <v>93</v>
      </c>
      <c r="E25" s="1286">
        <v>871212</v>
      </c>
      <c r="F25" s="1284" t="s">
        <v>246</v>
      </c>
    </row>
    <row r="26" spans="1:6">
      <c r="A26">
        <v>9</v>
      </c>
      <c r="B26" s="513"/>
      <c r="C26" s="513" t="s">
        <v>952</v>
      </c>
      <c r="D26" s="513" t="s">
        <v>163</v>
      </c>
      <c r="E26" s="1286">
        <v>970106</v>
      </c>
      <c r="F26" s="1284" t="s">
        <v>246</v>
      </c>
    </row>
    <row r="27" spans="1:6">
      <c r="A27">
        <v>10</v>
      </c>
      <c r="B27" s="513"/>
      <c r="C27" s="513" t="s">
        <v>311</v>
      </c>
      <c r="D27" s="513" t="s">
        <v>84</v>
      </c>
      <c r="E27" s="1285">
        <v>911001</v>
      </c>
      <c r="F27" s="1284" t="s">
        <v>246</v>
      </c>
    </row>
    <row r="28" spans="1:6">
      <c r="A28">
        <v>11</v>
      </c>
      <c r="B28" s="513">
        <v>24</v>
      </c>
      <c r="C28" s="513" t="s">
        <v>445</v>
      </c>
      <c r="D28" s="513" t="s">
        <v>321</v>
      </c>
      <c r="E28" s="1285">
        <v>770317</v>
      </c>
      <c r="F28" s="1284" t="s">
        <v>1020</v>
      </c>
    </row>
    <row r="29" spans="1:6">
      <c r="A29">
        <v>12</v>
      </c>
      <c r="B29" s="513">
        <v>9</v>
      </c>
      <c r="C29" s="513" t="s">
        <v>440</v>
      </c>
      <c r="D29" s="513" t="s">
        <v>95</v>
      </c>
      <c r="E29" s="1285">
        <v>750918</v>
      </c>
      <c r="F29" s="1284" t="s">
        <v>246</v>
      </c>
    </row>
    <row r="30" spans="1:6">
      <c r="A30">
        <v>13</v>
      </c>
      <c r="B30" s="513">
        <v>15</v>
      </c>
      <c r="C30" s="513" t="s">
        <v>89</v>
      </c>
      <c r="D30" s="513" t="s">
        <v>342</v>
      </c>
      <c r="E30" s="1285">
        <v>710526</v>
      </c>
      <c r="F30" s="1284" t="s">
        <v>246</v>
      </c>
    </row>
    <row r="31" spans="1:6">
      <c r="A31">
        <v>14</v>
      </c>
      <c r="B31" s="513"/>
      <c r="C31" s="513" t="s">
        <v>697</v>
      </c>
      <c r="D31" s="513" t="s">
        <v>68</v>
      </c>
      <c r="E31" s="1285">
        <v>870305</v>
      </c>
      <c r="F31" s="1284" t="s">
        <v>246</v>
      </c>
    </row>
    <row r="32" spans="1:6">
      <c r="A32">
        <v>15</v>
      </c>
      <c r="B32" s="513">
        <v>40</v>
      </c>
      <c r="C32" s="513" t="s">
        <v>442</v>
      </c>
      <c r="D32" s="513" t="s">
        <v>62</v>
      </c>
      <c r="E32" s="1286">
        <v>780325</v>
      </c>
      <c r="F32" s="1284" t="s">
        <v>246</v>
      </c>
    </row>
    <row r="33" spans="1:6">
      <c r="A33">
        <v>16</v>
      </c>
      <c r="B33" s="513"/>
      <c r="C33" s="513" t="s">
        <v>443</v>
      </c>
      <c r="D33" s="513" t="s">
        <v>444</v>
      </c>
      <c r="E33" s="1286">
        <v>850203</v>
      </c>
      <c r="F33" s="1284" t="s">
        <v>246</v>
      </c>
    </row>
    <row r="34" spans="1:6">
      <c r="A34">
        <v>17</v>
      </c>
      <c r="B34" s="513"/>
      <c r="C34" s="513" t="s">
        <v>439</v>
      </c>
      <c r="D34" s="513" t="s">
        <v>211</v>
      </c>
      <c r="E34" s="1286">
        <v>690801</v>
      </c>
      <c r="F34" s="1284" t="s">
        <v>246</v>
      </c>
    </row>
    <row r="35" spans="1:6">
      <c r="A35">
        <v>18</v>
      </c>
      <c r="B35" s="513"/>
      <c r="C35" s="513" t="s">
        <v>1026</v>
      </c>
      <c r="D35" s="513" t="s">
        <v>321</v>
      </c>
      <c r="E35" s="1285">
        <v>700701</v>
      </c>
      <c r="F35" s="1284" t="s">
        <v>246</v>
      </c>
    </row>
    <row r="36" spans="1:6">
      <c r="A36">
        <v>19</v>
      </c>
      <c r="B36" s="513"/>
      <c r="C36" s="513" t="s">
        <v>1027</v>
      </c>
      <c r="D36" s="513" t="s">
        <v>318</v>
      </c>
      <c r="E36" s="1285">
        <v>940805</v>
      </c>
      <c r="F36" s="1284" t="s">
        <v>246</v>
      </c>
    </row>
    <row r="37" spans="1:6">
      <c r="A37">
        <v>20</v>
      </c>
      <c r="B37" s="513">
        <v>69</v>
      </c>
      <c r="C37" s="513" t="s">
        <v>698</v>
      </c>
      <c r="D37" s="513" t="s">
        <v>257</v>
      </c>
      <c r="E37" s="1285">
        <v>870222</v>
      </c>
      <c r="F37" s="1284" t="s">
        <v>246</v>
      </c>
    </row>
    <row r="38" spans="1:6">
      <c r="A38">
        <v>21</v>
      </c>
      <c r="B38" s="513"/>
      <c r="C38" s="513" t="s">
        <v>101</v>
      </c>
      <c r="D38" s="513" t="s">
        <v>59</v>
      </c>
      <c r="E38" s="1286">
        <v>681230</v>
      </c>
      <c r="F38" s="1284" t="s">
        <v>246</v>
      </c>
    </row>
    <row r="39" spans="1:6">
      <c r="A39">
        <v>22</v>
      </c>
      <c r="B39" s="513"/>
      <c r="C39" s="513" t="s">
        <v>802</v>
      </c>
      <c r="D39" s="513" t="s">
        <v>93</v>
      </c>
      <c r="E39" s="1285">
        <v>910510</v>
      </c>
      <c r="F39" s="1284" t="s">
        <v>246</v>
      </c>
    </row>
    <row r="40" spans="1:6">
      <c r="A40" t="s">
        <v>1092</v>
      </c>
      <c r="B40" s="1770"/>
      <c r="C40" s="1770" t="s">
        <v>571</v>
      </c>
      <c r="D40" s="1770" t="s">
        <v>97</v>
      </c>
      <c r="E40" s="1584"/>
      <c r="F40" s="1583" t="s">
        <v>1020</v>
      </c>
    </row>
    <row r="41" spans="1:6">
      <c r="B41" s="1770">
        <v>77</v>
      </c>
      <c r="C41" s="1770" t="s">
        <v>525</v>
      </c>
      <c r="D41" s="1770" t="s">
        <v>90</v>
      </c>
      <c r="E41" s="1584"/>
      <c r="F41" s="1583"/>
    </row>
    <row r="42" spans="1:6">
      <c r="B42" s="1770"/>
      <c r="C42" s="1770" t="s">
        <v>418</v>
      </c>
      <c r="D42" s="1770" t="s">
        <v>323</v>
      </c>
      <c r="E42" s="1584"/>
      <c r="F42" s="1583"/>
    </row>
    <row r="43" spans="1:6">
      <c r="B43" s="1917"/>
      <c r="C43" s="1917" t="s">
        <v>1167</v>
      </c>
      <c r="D43" s="1917" t="s">
        <v>99</v>
      </c>
      <c r="E43" s="1918"/>
      <c r="F43" s="1919"/>
    </row>
    <row r="44" spans="1:6">
      <c r="B44" s="1917"/>
      <c r="C44" s="1917" t="s">
        <v>590</v>
      </c>
      <c r="D44" s="1917" t="s">
        <v>255</v>
      </c>
      <c r="E44" s="1918"/>
      <c r="F44" s="1919"/>
    </row>
    <row r="45" spans="1:6">
      <c r="B45" s="1917"/>
      <c r="C45" s="1917" t="s">
        <v>869</v>
      </c>
      <c r="D45" s="1917" t="s">
        <v>314</v>
      </c>
      <c r="E45" s="1918"/>
      <c r="F45" s="1919"/>
    </row>
    <row r="46" spans="1:6">
      <c r="B46" s="1917"/>
      <c r="C46" s="1917" t="s">
        <v>794</v>
      </c>
      <c r="D46" s="1917" t="s">
        <v>62</v>
      </c>
      <c r="E46" s="1918"/>
      <c r="F46" s="1919"/>
    </row>
    <row r="47" spans="1:6">
      <c r="B47" s="1770"/>
      <c r="C47" s="1770" t="s">
        <v>168</v>
      </c>
      <c r="D47" s="1770" t="s">
        <v>68</v>
      </c>
      <c r="E47" s="1584"/>
      <c r="F47" s="1583"/>
    </row>
    <row r="48" spans="1:6">
      <c r="B48" s="1770"/>
      <c r="C48" s="1770" t="s">
        <v>867</v>
      </c>
      <c r="D48" s="1770" t="s">
        <v>868</v>
      </c>
      <c r="E48" s="1584"/>
      <c r="F48" s="1583"/>
    </row>
    <row r="49" spans="1:7">
      <c r="B49" s="1284" t="s">
        <v>267</v>
      </c>
      <c r="C49" s="1284"/>
      <c r="D49" s="1284"/>
      <c r="E49" s="1286"/>
      <c r="F49" s="1284"/>
    </row>
    <row r="50" spans="1:7">
      <c r="B50" s="1284" t="s">
        <v>244</v>
      </c>
      <c r="C50" s="1284" t="s">
        <v>45</v>
      </c>
      <c r="D50" s="1284" t="s">
        <v>46</v>
      </c>
      <c r="E50" s="1286" t="s">
        <v>388</v>
      </c>
      <c r="F50" s="1284"/>
    </row>
    <row r="51" spans="1:7">
      <c r="B51" s="1284"/>
      <c r="C51" s="1284" t="s">
        <v>1028</v>
      </c>
      <c r="D51" s="1284" t="s">
        <v>1029</v>
      </c>
      <c r="E51" s="1285">
        <v>80524</v>
      </c>
      <c r="F51" s="1284"/>
    </row>
    <row r="52" spans="1:7">
      <c r="B52" s="1284"/>
      <c r="C52" s="1284" t="s">
        <v>1030</v>
      </c>
      <c r="D52" s="1284" t="s">
        <v>811</v>
      </c>
      <c r="E52" s="1286">
        <v>40601</v>
      </c>
      <c r="F52" s="1284"/>
    </row>
    <row r="53" spans="1:7">
      <c r="B53" s="1287"/>
      <c r="C53" s="1287" t="s">
        <v>70</v>
      </c>
      <c r="D53" s="1287" t="s">
        <v>71</v>
      </c>
      <c r="E53" s="1288">
        <v>820816</v>
      </c>
      <c r="F53" s="1284"/>
    </row>
    <row r="54" spans="1:7">
      <c r="B54" s="1284"/>
      <c r="C54" s="1284" t="s">
        <v>96</v>
      </c>
      <c r="D54" s="1284" t="s">
        <v>97</v>
      </c>
      <c r="E54" s="1286">
        <v>780604</v>
      </c>
      <c r="F54" s="1284"/>
    </row>
    <row r="55" spans="1:7">
      <c r="B55" s="1284"/>
      <c r="C55" s="1284" t="s">
        <v>1031</v>
      </c>
      <c r="D55" s="1284" t="s">
        <v>59</v>
      </c>
      <c r="E55" s="1285">
        <v>930208</v>
      </c>
      <c r="F55" s="1284"/>
    </row>
    <row r="56" spans="1:7">
      <c r="B56" s="1284"/>
      <c r="C56" s="1284" t="s">
        <v>122</v>
      </c>
      <c r="D56" s="1284" t="s">
        <v>123</v>
      </c>
      <c r="E56" s="1285">
        <v>540702</v>
      </c>
      <c r="F56" s="1284"/>
    </row>
    <row r="57" spans="1:7">
      <c r="B57" s="1284"/>
      <c r="C57" s="1284" t="s">
        <v>446</v>
      </c>
      <c r="D57" s="1284" t="s">
        <v>95</v>
      </c>
      <c r="E57" s="1286">
        <v>880911</v>
      </c>
      <c r="F57" s="1284"/>
    </row>
    <row r="58" spans="1:7">
      <c r="B58" s="1284"/>
      <c r="C58" s="1284" t="s">
        <v>448</v>
      </c>
      <c r="D58" s="1284" t="s">
        <v>205</v>
      </c>
      <c r="E58" s="1286">
        <v>691111</v>
      </c>
      <c r="F58" s="1284"/>
      <c r="G58" s="269"/>
    </row>
    <row r="59" spans="1:7">
      <c r="A59" s="269"/>
      <c r="B59" s="165"/>
      <c r="C59" s="165" t="s">
        <v>173</v>
      </c>
      <c r="D59" s="165" t="s">
        <v>99</v>
      </c>
      <c r="E59" s="1275">
        <v>730327</v>
      </c>
      <c r="F59" s="165"/>
      <c r="G59" s="269"/>
    </row>
    <row r="60" spans="1:7">
      <c r="A60" s="269"/>
      <c r="B60" s="165"/>
      <c r="C60" s="165" t="s">
        <v>447</v>
      </c>
      <c r="D60" s="165" t="s">
        <v>93</v>
      </c>
      <c r="E60" s="1275">
        <v>851213</v>
      </c>
      <c r="F60" s="165"/>
      <c r="G60" s="269"/>
    </row>
    <row r="61" spans="1:7">
      <c r="A61" s="269"/>
      <c r="B61" s="165"/>
      <c r="C61" s="1280"/>
      <c r="D61" s="1280"/>
      <c r="E61" s="1289"/>
      <c r="F61" s="165"/>
      <c r="G61" s="269"/>
    </row>
    <row r="62" spans="1:7">
      <c r="A62" s="269"/>
      <c r="B62" s="165"/>
      <c r="C62" s="1282"/>
      <c r="D62" s="1282"/>
      <c r="E62" s="1289"/>
      <c r="F62" s="165"/>
      <c r="G62" s="269"/>
    </row>
    <row r="63" spans="1:7">
      <c r="A63" s="269"/>
      <c r="B63" s="165"/>
      <c r="C63" s="1282"/>
      <c r="D63" s="1282"/>
      <c r="E63" s="1283"/>
      <c r="F63" s="165"/>
      <c r="G63" s="269"/>
    </row>
    <row r="64" spans="1:7">
      <c r="A64" s="269"/>
      <c r="B64" s="269"/>
      <c r="C64" s="1282"/>
      <c r="D64" s="1282"/>
      <c r="E64" s="1283"/>
      <c r="F64" s="269"/>
      <c r="G64" s="269"/>
    </row>
    <row r="65" spans="1:7">
      <c r="A65" s="269"/>
      <c r="B65" s="269"/>
      <c r="C65" s="1282"/>
      <c r="D65" s="1282"/>
      <c r="E65" s="1283"/>
      <c r="F65" s="269"/>
      <c r="G65" s="165"/>
    </row>
    <row r="66" spans="1:7">
      <c r="A66" s="269"/>
      <c r="B66" s="269"/>
      <c r="C66" s="1280"/>
      <c r="D66" s="1280"/>
      <c r="E66" s="1281"/>
      <c r="F66" s="269"/>
      <c r="G66" s="165" t="s">
        <v>269</v>
      </c>
    </row>
    <row r="67" spans="1:7">
      <c r="A67" s="269"/>
      <c r="B67" s="269"/>
      <c r="C67" s="1280"/>
      <c r="D67" s="1280"/>
      <c r="E67" s="1281"/>
      <c r="F67" s="269"/>
      <c r="G67" s="1277" t="s">
        <v>449</v>
      </c>
    </row>
    <row r="68" spans="1:7">
      <c r="A68" s="269"/>
      <c r="B68" s="269"/>
      <c r="C68" s="1280"/>
      <c r="D68" s="1280"/>
      <c r="E68" s="1281"/>
      <c r="F68" s="269"/>
      <c r="G68" s="165"/>
    </row>
    <row r="69" spans="1:7">
      <c r="A69" s="269"/>
      <c r="B69" s="269"/>
      <c r="C69" s="1280" t="s">
        <v>173</v>
      </c>
      <c r="D69" s="1280" t="s">
        <v>99</v>
      </c>
      <c r="E69" s="1281">
        <v>730327</v>
      </c>
      <c r="F69" s="269"/>
      <c r="G69" s="269"/>
    </row>
    <row r="70" spans="1:7">
      <c r="A70" s="269"/>
      <c r="B70" s="269"/>
      <c r="C70" s="1280" t="s">
        <v>447</v>
      </c>
      <c r="D70" s="1280" t="s">
        <v>93</v>
      </c>
      <c r="E70" s="1281">
        <v>851213</v>
      </c>
      <c r="F70" s="269"/>
      <c r="G70" s="269"/>
    </row>
  </sheetData>
  <sheetProtection selectLockedCells="1" selectUnlockedCells="1"/>
  <sortState xmlns:xlrd2="http://schemas.microsoft.com/office/spreadsheetml/2017/richdata2" ref="B17:G49">
    <sortCondition ref="B17:B49"/>
  </sortState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F0"/>
  </sheetPr>
  <dimension ref="A1:Z1010"/>
  <sheetViews>
    <sheetView workbookViewId="0">
      <selection activeCell="B18" sqref="B18:D43"/>
    </sheetView>
  </sheetViews>
  <sheetFormatPr defaultColWidth="9" defaultRowHeight="7.5" customHeight="1"/>
  <cols>
    <col min="1" max="1" width="9" style="269"/>
    <col min="2" max="2" width="5.140625" style="269" customWidth="1"/>
    <col min="3" max="3" width="14.140625" style="269" customWidth="1"/>
    <col min="4" max="4" width="13" style="269" customWidth="1"/>
    <col min="5" max="5" width="19.42578125" style="269" customWidth="1"/>
    <col min="6" max="8" width="9" style="269"/>
    <col min="9" max="9" width="10" style="269" bestFit="1" customWidth="1"/>
    <col min="10" max="10" width="9" style="269"/>
    <col min="11" max="11" width="10" style="269" bestFit="1" customWidth="1"/>
    <col min="12" max="16384" width="9" style="269"/>
  </cols>
  <sheetData>
    <row r="1" spans="1:26" ht="18">
      <c r="A1"/>
      <c r="B1" s="295" t="s">
        <v>1034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7.5" customHeight="1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spans="1:26" ht="12.75">
      <c r="A3" s="281"/>
      <c r="B3" s="1078" t="s">
        <v>230</v>
      </c>
      <c r="C3" s="308"/>
      <c r="D3" s="308"/>
      <c r="E3" s="308"/>
      <c r="F3" s="281"/>
      <c r="G3" s="1078" t="s">
        <v>231</v>
      </c>
      <c r="H3" s="308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6" s="32" customFormat="1" ht="27.95" customHeight="1">
      <c r="A4" s="282"/>
      <c r="B4" s="1081" t="s">
        <v>831</v>
      </c>
      <c r="C4" s="1082"/>
      <c r="D4" s="1082"/>
      <c r="E4" s="1083"/>
      <c r="F4" s="282"/>
      <c r="G4" s="1081" t="s">
        <v>105</v>
      </c>
      <c r="H4" s="1083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</row>
    <row r="5" spans="1:26" s="32" customFormat="1" ht="14.1" customHeight="1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</row>
    <row r="6" spans="1:26" s="32" customFormat="1" ht="12.75">
      <c r="A6" s="282"/>
      <c r="B6" s="293" t="s">
        <v>233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</row>
    <row r="7" spans="1:26" s="32" customFormat="1" ht="12.75">
      <c r="A7" s="282"/>
      <c r="B7" s="280" t="s">
        <v>234</v>
      </c>
      <c r="C7" s="308"/>
      <c r="D7" s="308"/>
      <c r="E7" s="308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</row>
    <row r="8" spans="1:26" s="32" customFormat="1" ht="9.9499999999999993" customHeight="1">
      <c r="A8" s="282"/>
      <c r="B8" s="1084" t="s">
        <v>45</v>
      </c>
      <c r="C8" s="1083"/>
      <c r="D8" s="1085" t="s">
        <v>46</v>
      </c>
      <c r="E8" s="1084" t="s">
        <v>235</v>
      </c>
      <c r="F8" s="1083"/>
      <c r="G8" s="1084" t="s">
        <v>236</v>
      </c>
      <c r="H8" s="1083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</row>
    <row r="9" spans="1:26" s="32" customFormat="1" ht="15.95" customHeight="1">
      <c r="A9" s="282"/>
      <c r="B9" s="1086" t="s">
        <v>482</v>
      </c>
      <c r="C9" s="1083"/>
      <c r="D9" s="1087" t="s">
        <v>211</v>
      </c>
      <c r="E9" s="1088" t="s">
        <v>1032</v>
      </c>
      <c r="F9" s="1083"/>
      <c r="G9" s="1086">
        <v>603953095</v>
      </c>
      <c r="H9" s="1083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</row>
    <row r="10" spans="1:26" s="32" customFormat="1" ht="12.75">
      <c r="A10" s="282"/>
      <c r="B10" s="280" t="s">
        <v>239</v>
      </c>
      <c r="C10" s="308"/>
      <c r="D10" s="308"/>
      <c r="E10" s="308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</row>
    <row r="11" spans="1:26" s="32" customFormat="1" ht="9.9499999999999993" customHeight="1">
      <c r="A11" s="282"/>
      <c r="B11" s="1084" t="s">
        <v>45</v>
      </c>
      <c r="C11" s="1083"/>
      <c r="D11" s="1085" t="s">
        <v>46</v>
      </c>
      <c r="E11" s="1084" t="s">
        <v>235</v>
      </c>
      <c r="F11" s="1083"/>
      <c r="G11" s="1084" t="s">
        <v>236</v>
      </c>
      <c r="H11" s="1083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</row>
    <row r="12" spans="1:26" s="32" customFormat="1" ht="15.95" customHeight="1">
      <c r="A12" s="282"/>
      <c r="B12" s="1086" t="s">
        <v>486</v>
      </c>
      <c r="C12" s="1083"/>
      <c r="D12" s="1087" t="s">
        <v>91</v>
      </c>
      <c r="E12" s="1089" t="s">
        <v>761</v>
      </c>
      <c r="F12" s="1083"/>
      <c r="G12" s="1086">
        <v>603176813</v>
      </c>
      <c r="H12" s="1083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</row>
    <row r="13" spans="1:26" s="32" customFormat="1" ht="15.95" customHeight="1">
      <c r="A13" s="282"/>
      <c r="B13" s="1086"/>
      <c r="C13" s="1083"/>
      <c r="D13" s="1087"/>
      <c r="E13" s="1089"/>
      <c r="F13" s="1083"/>
      <c r="G13" s="1086"/>
      <c r="H13" s="1083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</row>
    <row r="14" spans="1:26" s="32" customFormat="1" ht="14.1" customHeight="1">
      <c r="A14" s="282"/>
      <c r="B14" s="282"/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</row>
    <row r="15" spans="1:26" s="32" customFormat="1" ht="12.75">
      <c r="A15" s="282"/>
      <c r="B15" s="293" t="s">
        <v>242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</row>
    <row r="16" spans="1:26" s="32" customFormat="1" ht="13.5" thickBot="1">
      <c r="A16" s="282"/>
      <c r="B16" s="280" t="s">
        <v>325</v>
      </c>
      <c r="C16" s="308"/>
      <c r="D16" s="308"/>
      <c r="E16" s="308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</row>
    <row r="17" spans="1:26" s="32" customFormat="1" ht="12.75">
      <c r="A17" s="282"/>
      <c r="B17" s="314" t="s">
        <v>244</v>
      </c>
      <c r="C17" s="306" t="s">
        <v>45</v>
      </c>
      <c r="D17" s="306" t="s">
        <v>46</v>
      </c>
      <c r="E17" s="306" t="s">
        <v>360</v>
      </c>
      <c r="F17" s="307"/>
      <c r="G17" s="289"/>
      <c r="H17" s="289"/>
      <c r="I17" s="288"/>
      <c r="J17" s="288"/>
      <c r="K17" s="288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</row>
    <row r="18" spans="1:26" s="32" customFormat="1" ht="14.1" customHeight="1">
      <c r="A18" s="304">
        <v>1</v>
      </c>
      <c r="B18" s="1305">
        <v>88</v>
      </c>
      <c r="C18" s="1303" t="s">
        <v>487</v>
      </c>
      <c r="D18" s="1303" t="s">
        <v>62</v>
      </c>
      <c r="E18" s="1623">
        <v>840812</v>
      </c>
      <c r="F18" s="1306" t="s">
        <v>246</v>
      </c>
      <c r="G18" s="285"/>
      <c r="H18" s="286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</row>
    <row r="19" spans="1:26" s="32" customFormat="1" ht="14.1" customHeight="1">
      <c r="A19" s="304">
        <v>2</v>
      </c>
      <c r="B19" s="1305">
        <v>83</v>
      </c>
      <c r="C19" s="1303" t="s">
        <v>486</v>
      </c>
      <c r="D19" s="1303" t="s">
        <v>91</v>
      </c>
      <c r="E19" s="1623">
        <v>831231</v>
      </c>
      <c r="F19" s="1306" t="s">
        <v>246</v>
      </c>
      <c r="G19" s="285"/>
      <c r="H19" s="286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</row>
    <row r="20" spans="1:26" s="32" customFormat="1" ht="14.1" customHeight="1">
      <c r="A20" s="304">
        <v>3</v>
      </c>
      <c r="B20" s="1305">
        <v>21</v>
      </c>
      <c r="C20" s="1303" t="s">
        <v>481</v>
      </c>
      <c r="D20" s="1303" t="s">
        <v>211</v>
      </c>
      <c r="E20" s="1623">
        <v>761126</v>
      </c>
      <c r="F20" s="1306" t="s">
        <v>246</v>
      </c>
      <c r="G20" s="285"/>
      <c r="H20" s="286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</row>
    <row r="21" spans="1:26" s="32" customFormat="1" ht="14.1" customHeight="1">
      <c r="A21" s="304">
        <v>4</v>
      </c>
      <c r="B21" s="1305">
        <v>22</v>
      </c>
      <c r="C21" s="1303" t="s">
        <v>482</v>
      </c>
      <c r="D21" s="1303" t="s">
        <v>211</v>
      </c>
      <c r="E21" s="1623">
        <v>951122</v>
      </c>
      <c r="F21" s="1306" t="s">
        <v>246</v>
      </c>
      <c r="G21" s="285"/>
      <c r="H21" s="287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</row>
    <row r="22" spans="1:26" s="32" customFormat="1" ht="14.1" customHeight="1">
      <c r="A22" s="304">
        <v>5</v>
      </c>
      <c r="B22" s="1305">
        <v>30</v>
      </c>
      <c r="C22" s="1303" t="s">
        <v>483</v>
      </c>
      <c r="D22" s="1303" t="s">
        <v>484</v>
      </c>
      <c r="E22" s="1623">
        <v>851030</v>
      </c>
      <c r="F22" s="1306" t="s">
        <v>246</v>
      </c>
      <c r="G22" s="285"/>
      <c r="H22" s="286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</row>
    <row r="23" spans="1:26" s="32" customFormat="1" ht="14.1" customHeight="1">
      <c r="A23" s="304">
        <v>6</v>
      </c>
      <c r="B23" s="1305">
        <v>63</v>
      </c>
      <c r="C23" s="1303" t="s">
        <v>485</v>
      </c>
      <c r="D23" s="1303" t="s">
        <v>211</v>
      </c>
      <c r="E23" s="1623">
        <v>700110</v>
      </c>
      <c r="F23" s="1306" t="s">
        <v>246</v>
      </c>
      <c r="G23" s="285"/>
      <c r="H23" s="286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</row>
    <row r="24" spans="1:26" s="32" customFormat="1" ht="14.1" customHeight="1">
      <c r="A24" s="304">
        <v>7</v>
      </c>
      <c r="B24" s="1305">
        <v>55</v>
      </c>
      <c r="C24" s="1303" t="s">
        <v>973</v>
      </c>
      <c r="D24" s="1303" t="s">
        <v>211</v>
      </c>
      <c r="E24" s="1623">
        <v>881215</v>
      </c>
      <c r="F24" s="1306" t="s">
        <v>246</v>
      </c>
      <c r="G24" s="285"/>
      <c r="H24" s="286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</row>
    <row r="25" spans="1:26" s="32" customFormat="1" ht="14.1" customHeight="1">
      <c r="A25" s="304"/>
      <c r="B25" s="1305">
        <v>37</v>
      </c>
      <c r="C25" s="1304" t="s">
        <v>529</v>
      </c>
      <c r="D25" s="1304" t="s">
        <v>136</v>
      </c>
      <c r="E25" s="1623">
        <v>1010313</v>
      </c>
      <c r="F25" s="1306" t="s">
        <v>246</v>
      </c>
      <c r="G25" s="285"/>
      <c r="H25" s="286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</row>
    <row r="26" spans="1:26" s="32" customFormat="1" ht="14.1" customHeight="1">
      <c r="A26" s="304"/>
      <c r="B26" s="1305">
        <v>69</v>
      </c>
      <c r="C26" s="1304" t="s">
        <v>76</v>
      </c>
      <c r="D26" s="1304" t="s">
        <v>224</v>
      </c>
      <c r="E26" s="1624">
        <v>1020201</v>
      </c>
      <c r="F26" s="1306" t="s">
        <v>246</v>
      </c>
      <c r="G26" s="285"/>
      <c r="H26" s="286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</row>
    <row r="27" spans="1:26" s="32" customFormat="1" ht="14.1" customHeight="1">
      <c r="A27" s="304">
        <v>8</v>
      </c>
      <c r="B27" s="1305">
        <v>3</v>
      </c>
      <c r="C27" s="1303" t="s">
        <v>479</v>
      </c>
      <c r="D27" s="1303" t="s">
        <v>68</v>
      </c>
      <c r="E27" s="1623">
        <v>841120</v>
      </c>
      <c r="F27" s="1306" t="s">
        <v>246</v>
      </c>
      <c r="G27" s="285"/>
      <c r="H27" s="286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</row>
    <row r="28" spans="1:26" s="32" customFormat="1" ht="14.1" customHeight="1">
      <c r="A28" s="304">
        <v>9</v>
      </c>
      <c r="B28" s="1305">
        <v>8</v>
      </c>
      <c r="C28" s="1303" t="s">
        <v>480</v>
      </c>
      <c r="D28" s="1303" t="s">
        <v>257</v>
      </c>
      <c r="E28" s="1623">
        <v>870308</v>
      </c>
      <c r="F28" s="1306" t="s">
        <v>246</v>
      </c>
      <c r="G28" s="285"/>
      <c r="H28" s="286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</row>
    <row r="29" spans="1:26" s="32" customFormat="1" ht="14.1" customHeight="1">
      <c r="A29" s="304">
        <v>10</v>
      </c>
      <c r="B29" s="1305">
        <v>10</v>
      </c>
      <c r="C29" s="1303" t="s">
        <v>423</v>
      </c>
      <c r="D29" s="1303" t="s">
        <v>93</v>
      </c>
      <c r="E29" s="1623">
        <v>850209</v>
      </c>
      <c r="F29" s="1307" t="s">
        <v>246</v>
      </c>
      <c r="G29" s="285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</row>
    <row r="30" spans="1:26" s="32" customFormat="1" ht="14.1" customHeight="1">
      <c r="A30" s="304">
        <v>11</v>
      </c>
      <c r="B30" s="1305">
        <v>71</v>
      </c>
      <c r="C30" s="1303" t="s">
        <v>108</v>
      </c>
      <c r="D30" s="1303" t="s">
        <v>125</v>
      </c>
      <c r="E30" s="1623">
        <v>950827</v>
      </c>
      <c r="F30" s="1307" t="s">
        <v>246</v>
      </c>
      <c r="G30" s="285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</row>
    <row r="31" spans="1:26" s="32" customFormat="1" ht="14.1" customHeight="1">
      <c r="A31" s="304">
        <v>12</v>
      </c>
      <c r="B31" s="1305">
        <v>9</v>
      </c>
      <c r="C31" s="1303" t="s">
        <v>423</v>
      </c>
      <c r="D31" s="1303" t="s">
        <v>125</v>
      </c>
      <c r="E31" s="1623">
        <v>920311</v>
      </c>
      <c r="F31" s="1306" t="s">
        <v>1020</v>
      </c>
      <c r="G31" s="285"/>
      <c r="H31" s="282"/>
      <c r="I31" s="282"/>
      <c r="J31" s="282">
        <v>1020201</v>
      </c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</row>
    <row r="32" spans="1:26" s="32" customFormat="1" ht="14.1" customHeight="1">
      <c r="A32" s="304"/>
      <c r="B32" s="1305"/>
      <c r="C32" s="1303" t="s">
        <v>974</v>
      </c>
      <c r="D32" s="1303" t="s">
        <v>257</v>
      </c>
      <c r="E32" s="1623">
        <v>790409</v>
      </c>
      <c r="F32" s="1306" t="s">
        <v>1020</v>
      </c>
      <c r="G32" s="285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</row>
    <row r="33" spans="1:26" s="32" customFormat="1" ht="14.1" customHeight="1">
      <c r="A33" s="304">
        <v>13</v>
      </c>
      <c r="B33" s="1305"/>
      <c r="C33" s="1303" t="s">
        <v>488</v>
      </c>
      <c r="D33" s="1303" t="s">
        <v>93</v>
      </c>
      <c r="E33" s="1623">
        <v>881503</v>
      </c>
      <c r="F33" s="1306" t="s">
        <v>1020</v>
      </c>
      <c r="G33" s="285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</row>
    <row r="34" spans="1:26" s="32" customFormat="1" ht="14.1" customHeight="1">
      <c r="A34" s="304">
        <v>14</v>
      </c>
      <c r="B34" s="1305">
        <v>95</v>
      </c>
      <c r="C34" s="1303" t="s">
        <v>975</v>
      </c>
      <c r="D34" s="1303" t="s">
        <v>163</v>
      </c>
      <c r="E34" s="1623">
        <v>970724</v>
      </c>
      <c r="F34" s="1308" t="s">
        <v>246</v>
      </c>
      <c r="G34" s="285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</row>
    <row r="35" spans="1:26" s="32" customFormat="1" ht="14.1" customHeight="1">
      <c r="A35" s="304">
        <v>15</v>
      </c>
      <c r="B35" s="1305">
        <v>41</v>
      </c>
      <c r="C35" s="1303" t="s">
        <v>801</v>
      </c>
      <c r="D35" s="1303" t="s">
        <v>95</v>
      </c>
      <c r="E35" s="1623">
        <v>920602</v>
      </c>
      <c r="F35" s="1308" t="s">
        <v>246</v>
      </c>
      <c r="G35" s="285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</row>
    <row r="36" spans="1:26" s="32" customFormat="1" ht="14.1" customHeight="1">
      <c r="A36" s="304">
        <v>16</v>
      </c>
      <c r="B36" s="1305">
        <v>92</v>
      </c>
      <c r="C36" s="1303" t="s">
        <v>976</v>
      </c>
      <c r="D36" s="1303" t="s">
        <v>257</v>
      </c>
      <c r="E36" s="1623">
        <v>920416</v>
      </c>
      <c r="F36" s="1308" t="s">
        <v>246</v>
      </c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</row>
    <row r="37" spans="1:26" s="32" customFormat="1" ht="14.1" customHeight="1">
      <c r="A37" s="304">
        <v>17</v>
      </c>
      <c r="B37" s="1309"/>
      <c r="C37" s="1304" t="s">
        <v>898</v>
      </c>
      <c r="D37" s="1304" t="s">
        <v>99</v>
      </c>
      <c r="E37" s="1625">
        <v>870205</v>
      </c>
      <c r="F37" s="1308" t="s">
        <v>246</v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</row>
    <row r="38" spans="1:26" s="32" customFormat="1" ht="14.1" customHeight="1">
      <c r="A38" s="304">
        <v>22</v>
      </c>
      <c r="B38" s="1586"/>
      <c r="C38" s="1587" t="s">
        <v>920</v>
      </c>
      <c r="D38" s="1587" t="s">
        <v>262</v>
      </c>
      <c r="E38" s="1626">
        <v>920617</v>
      </c>
      <c r="F38" s="1588" t="s">
        <v>246</v>
      </c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</row>
    <row r="39" spans="1:26" s="32" customFormat="1" ht="14.1" customHeight="1">
      <c r="A39" s="1593"/>
      <c r="B39" s="1594"/>
      <c r="C39" s="1595" t="s">
        <v>870</v>
      </c>
      <c r="D39" s="1595" t="s">
        <v>112</v>
      </c>
      <c r="E39" s="1594"/>
      <c r="F39" s="1596" t="s">
        <v>1020</v>
      </c>
      <c r="G39" s="1597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</row>
    <row r="40" spans="1:26" s="32" customFormat="1" ht="14.1" customHeight="1">
      <c r="A40" s="1593"/>
      <c r="B40" s="1594"/>
      <c r="C40" s="1595" t="s">
        <v>464</v>
      </c>
      <c r="D40" s="1595" t="s">
        <v>62</v>
      </c>
      <c r="E40" s="1594"/>
      <c r="F40" s="1596" t="s">
        <v>129</v>
      </c>
      <c r="G40" s="1597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</row>
    <row r="41" spans="1:26" s="32" customFormat="1" ht="14.1" customHeight="1">
      <c r="A41" s="1593"/>
      <c r="B41" s="1594"/>
      <c r="C41" s="1595" t="s">
        <v>1164</v>
      </c>
      <c r="D41" s="1595" t="s">
        <v>334</v>
      </c>
      <c r="E41" s="1594"/>
      <c r="F41" s="1596" t="s">
        <v>98</v>
      </c>
      <c r="G41" s="1597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</row>
    <row r="42" spans="1:26" s="32" customFormat="1" ht="14.1" customHeight="1">
      <c r="A42" s="1593"/>
      <c r="B42" s="1594"/>
      <c r="C42" s="1595" t="s">
        <v>368</v>
      </c>
      <c r="D42" s="1595" t="s">
        <v>211</v>
      </c>
      <c r="E42" s="1594"/>
      <c r="F42" s="1596"/>
      <c r="G42" s="1597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</row>
    <row r="43" spans="1:26" s="32" customFormat="1" ht="14.1" customHeight="1">
      <c r="A43" s="1593"/>
      <c r="B43" s="1594"/>
      <c r="C43" s="1595" t="s">
        <v>1261</v>
      </c>
      <c r="D43" s="1595" t="s">
        <v>211</v>
      </c>
      <c r="E43" s="1594"/>
      <c r="F43" s="1596"/>
      <c r="G43" s="1597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</row>
    <row r="44" spans="1:26" s="32" customFormat="1" ht="12.75">
      <c r="A44" s="1598"/>
      <c r="B44" s="1597"/>
      <c r="C44" s="1599"/>
      <c r="D44" s="1599"/>
      <c r="E44" s="1599"/>
      <c r="F44" s="1597"/>
      <c r="G44" s="1597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</row>
    <row r="45" spans="1:26" s="32" customFormat="1" ht="15">
      <c r="A45" s="284"/>
      <c r="B45" s="1589"/>
      <c r="C45" s="1590" t="s">
        <v>45</v>
      </c>
      <c r="D45" s="1590" t="s">
        <v>46</v>
      </c>
      <c r="E45" s="1591" t="s">
        <v>388</v>
      </c>
      <c r="G45" s="1592" t="s">
        <v>269</v>
      </c>
      <c r="H45" s="1311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</row>
    <row r="46" spans="1:26" s="32" customFormat="1" ht="14.1" customHeight="1">
      <c r="A46" s="282"/>
      <c r="B46" s="1310"/>
      <c r="C46" s="1303" t="s">
        <v>977</v>
      </c>
      <c r="D46" s="1303" t="s">
        <v>978</v>
      </c>
      <c r="E46" s="1303"/>
      <c r="G46" s="1311" t="s">
        <v>270</v>
      </c>
      <c r="H46" s="1311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</row>
    <row r="47" spans="1:26" s="32" customFormat="1" ht="14.1" customHeight="1">
      <c r="A47" s="282"/>
      <c r="B47" s="1310"/>
      <c r="C47" s="1303" t="s">
        <v>108</v>
      </c>
      <c r="D47" s="1303" t="s">
        <v>59</v>
      </c>
      <c r="E47" s="1303">
        <v>970724</v>
      </c>
      <c r="G47" s="1311"/>
      <c r="H47" s="1311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</row>
    <row r="48" spans="1:26" s="32" customFormat="1" ht="14.1" customHeight="1">
      <c r="A48" s="282"/>
      <c r="B48" s="1310"/>
      <c r="C48" s="1312" t="s">
        <v>109</v>
      </c>
      <c r="D48" s="1303" t="s">
        <v>93</v>
      </c>
      <c r="E48" s="1312">
        <v>921025</v>
      </c>
      <c r="G48" s="1311" t="s">
        <v>494</v>
      </c>
      <c r="H48" s="1311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</row>
    <row r="49" spans="1:26" s="32" customFormat="1" ht="14.1" customHeight="1">
      <c r="A49" s="282"/>
      <c r="B49" s="1310"/>
      <c r="C49" s="1313" t="s">
        <v>111</v>
      </c>
      <c r="D49" s="1313" t="s">
        <v>112</v>
      </c>
      <c r="E49" s="1313">
        <v>990124</v>
      </c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</row>
    <row r="50" spans="1:26" s="32" customFormat="1" ht="14.1" customHeight="1">
      <c r="A50" s="282"/>
      <c r="B50" s="1087"/>
      <c r="C50" s="1087"/>
      <c r="D50" s="1087"/>
      <c r="E50" s="1087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</row>
    <row r="51" spans="1:26" s="32" customFormat="1" ht="7.5" customHeight="1">
      <c r="A51" s="282"/>
      <c r="B51" s="282"/>
      <c r="C51" s="282"/>
      <c r="D51" s="282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</row>
    <row r="52" spans="1:26" s="32" customFormat="1" ht="12.75">
      <c r="A52" s="282"/>
      <c r="B52" s="282"/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</row>
    <row r="53" spans="1:26" s="32" customFormat="1" ht="12.75">
      <c r="A53" s="282"/>
      <c r="B53" s="282"/>
      <c r="C53" s="282"/>
      <c r="D53" s="282"/>
      <c r="E53" s="282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</row>
    <row r="54" spans="1:26" s="32" customFormat="1" ht="12.75">
      <c r="A54" s="282"/>
      <c r="B54" s="282"/>
      <c r="C54" s="282"/>
      <c r="D54" s="282"/>
      <c r="E54" s="282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</row>
    <row r="55" spans="1:26" s="32" customFormat="1" ht="12.75">
      <c r="A55" s="282"/>
      <c r="B55" s="282"/>
      <c r="C55" s="282"/>
      <c r="D55" s="282"/>
      <c r="E55" s="282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</row>
    <row r="56" spans="1:26" s="32" customFormat="1" ht="12.75">
      <c r="A56" s="282"/>
      <c r="B56" s="282"/>
      <c r="C56" s="282"/>
      <c r="D56" s="282"/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</row>
    <row r="57" spans="1:26" s="32" customFormat="1" ht="12.75">
      <c r="A57" s="282"/>
      <c r="B57" s="282"/>
      <c r="C57" s="282"/>
      <c r="D57" s="282"/>
      <c r="E57" s="282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</row>
    <row r="58" spans="1:26" s="32" customFormat="1" ht="12.75">
      <c r="A58" s="282"/>
      <c r="B58" s="282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</row>
    <row r="59" spans="1:26" s="32" customFormat="1" ht="12.75">
      <c r="A59" s="282"/>
      <c r="B59" s="282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</row>
    <row r="60" spans="1:26" s="32" customFormat="1" ht="12.75">
      <c r="A60" s="282"/>
      <c r="B60" s="282"/>
      <c r="C60" s="282"/>
      <c r="D60" s="282"/>
      <c r="E60" s="282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</row>
    <row r="61" spans="1:26" s="32" customFormat="1" ht="12.75">
      <c r="A61" s="282"/>
      <c r="B61" s="282"/>
      <c r="C61" s="282"/>
      <c r="D61" s="282"/>
      <c r="E61" s="282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</row>
    <row r="62" spans="1:26" s="32" customFormat="1" ht="12.75">
      <c r="A62" s="282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</row>
    <row r="63" spans="1:26" s="32" customFormat="1" ht="12.75">
      <c r="A63" s="282"/>
      <c r="B63" s="282"/>
      <c r="C63" s="282"/>
      <c r="D63" s="282"/>
      <c r="E63" s="282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</row>
    <row r="64" spans="1:26" s="32" customFormat="1" ht="12.75">
      <c r="A64" s="282"/>
      <c r="B64" s="282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</row>
    <row r="65" spans="1:26" s="32" customFormat="1" ht="12.75">
      <c r="A65" s="282"/>
      <c r="B65" s="282"/>
      <c r="C65" s="282"/>
      <c r="D65" s="282"/>
      <c r="E65" s="282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</row>
    <row r="66" spans="1:26" ht="12.75">
      <c r="A66" s="282"/>
      <c r="B66" s="282"/>
      <c r="C66" s="281"/>
      <c r="D66" s="281"/>
      <c r="E66" s="281"/>
      <c r="F66" s="281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</row>
    <row r="67" spans="1:26" ht="12.75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</row>
    <row r="68" spans="1:26" ht="12.75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</row>
    <row r="69" spans="1:26" ht="12.75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</row>
    <row r="70" spans="1:26" ht="12.75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</row>
    <row r="71" spans="1:26" ht="12.75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</row>
    <row r="72" spans="1:26" ht="12.75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</row>
    <row r="73" spans="1:26" ht="12.75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</row>
    <row r="74" spans="1:26" ht="12.75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</row>
    <row r="75" spans="1:26" ht="12.75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</row>
    <row r="76" spans="1:26" ht="12.75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</row>
    <row r="77" spans="1:26" ht="12.75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</row>
    <row r="78" spans="1:26" ht="12.75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</row>
    <row r="79" spans="1:26" ht="12.75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</row>
    <row r="80" spans="1:26" ht="12.75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</row>
    <row r="81" spans="1:26" ht="12.75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</row>
    <row r="82" spans="1:26" ht="12.75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</row>
    <row r="83" spans="1:26" ht="12.75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</row>
    <row r="84" spans="1:26" ht="12.75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</row>
    <row r="85" spans="1:26" ht="12.75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</row>
    <row r="86" spans="1:26" ht="12.75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</row>
    <row r="87" spans="1:26" ht="12.75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</row>
    <row r="88" spans="1:26" ht="12.75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</row>
    <row r="89" spans="1:26" ht="12.75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</row>
    <row r="90" spans="1:26" ht="12.75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</row>
    <row r="91" spans="1:26" ht="12.75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</row>
    <row r="92" spans="1:26" ht="12.75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</row>
    <row r="93" spans="1:26" ht="12.75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</row>
    <row r="94" spans="1:26" ht="12.75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spans="1:26" ht="12.75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spans="1:26" ht="12.75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spans="1:26" ht="12.75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spans="1:26" ht="12.75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spans="1:26" ht="12.75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spans="1:26" ht="12.75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spans="1:26" ht="12.75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spans="1:26" ht="12.75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spans="1:26" ht="12.75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spans="1:26" ht="12.75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spans="1:26" ht="12.75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spans="1:26" ht="12.75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spans="1:26" ht="12.75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spans="1:26" ht="12.75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spans="1:26" ht="12.75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spans="1:26" ht="12.75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spans="1:26" ht="12.75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spans="1:26" ht="12.75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spans="1:26" ht="12.75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spans="1:26" ht="12.75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spans="1:26" ht="12.75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spans="1:26" ht="12.75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spans="1:26" ht="12.75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spans="1:26" ht="12.75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spans="1:26" ht="12.75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spans="1:26" ht="12.75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spans="1:26" ht="12.75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spans="1:26" ht="12.75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spans="1:26" ht="12.75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spans="1:26" ht="12.75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spans="1:26" ht="12.75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spans="1:26" ht="12.75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spans="1:26" ht="12.75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spans="1:26" ht="12.75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spans="1:26" ht="12.75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spans="1:26" ht="12.75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spans="1:26" ht="12.75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spans="1:26" ht="12.75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spans="1:26" ht="12.75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spans="1:26" ht="12.75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spans="1:26" ht="12.75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spans="1:26" ht="12.75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spans="1:26" ht="12.75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spans="1:26" ht="12.75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spans="1:26" ht="12.75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spans="1:26" ht="12.75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spans="1:26" ht="12.75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spans="1:26" ht="12.75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spans="1:26" ht="12.75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spans="1:26" ht="12.75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spans="1:26" ht="12.75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spans="1:26" ht="12.75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spans="1:26" ht="12.75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spans="1:26" ht="12.75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spans="1:26" ht="12.75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spans="1:26" ht="12.75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spans="1:26" ht="12.75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spans="1:26" ht="12.75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spans="1:26" ht="12.75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spans="1:26" ht="12.75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spans="1:26" ht="12.75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spans="1:26" ht="12.75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spans="1:26" ht="12.75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spans="1:26" ht="12.75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spans="1:26" ht="12.75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spans="1:26" ht="12.75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spans="1:26" ht="12.75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spans="1:26" ht="12.75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spans="1:26" ht="12.75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spans="1:26" ht="12.75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spans="1:26" ht="12.75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spans="1:26" ht="12.75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spans="1:26" ht="12.75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spans="1:26" ht="12.75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spans="1:26" ht="12.75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spans="1:26" ht="12.75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spans="1:26" ht="12.75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spans="1:26" ht="12.75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spans="1:26" ht="12.75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spans="1:26" ht="12.75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spans="1:26" ht="12.75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spans="1:26" ht="12.75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spans="1:26" ht="12.75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spans="1:26" ht="12.75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spans="1:26" ht="12.75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spans="1:26" ht="12.75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spans="1:26" ht="12.75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spans="1:26" ht="12.75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spans="1:26" ht="12.75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spans="1:26" ht="12.75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spans="1:26" ht="12.75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spans="1:26" ht="12.75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spans="1:26" ht="12.75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spans="1:26" ht="12.75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spans="1:26" ht="12.75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spans="1:26" ht="12.75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spans="1:26" ht="12.75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spans="1:26" ht="12.75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spans="1:26" ht="12.75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spans="1:26" ht="12.75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spans="1:26" ht="12.75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spans="1:26" ht="12.75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spans="1:26" ht="12.75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spans="1:26" ht="12.75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spans="1:26" ht="12.75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spans="1:26" ht="12.75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2.75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2.75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2.75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spans="1:26" ht="12.75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spans="1:26" ht="12.75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spans="1:26" ht="12.75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spans="1:26" ht="12.75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spans="1:26" ht="12.75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spans="1:26" ht="12.75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spans="1:26" ht="12.75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spans="1:26" ht="12.75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2.75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2.75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spans="1:26" ht="12.75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spans="1:26" ht="12.75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spans="1:26" ht="12.75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spans="1:26" ht="12.75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spans="1:26" ht="12.75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spans="1:26" ht="12.75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2.75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2.75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spans="1:26" ht="12.75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spans="1:26" ht="12.75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spans="1:26" ht="12.75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spans="1:26" ht="12.75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spans="1:26" ht="12.75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spans="1:26" ht="12.75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spans="1:26" ht="12.75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spans="1:26" ht="12.75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spans="1:26" ht="12.75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spans="1:26" ht="12.75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spans="1:26" ht="12.75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spans="1:26" ht="12.75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spans="1:26" ht="12.75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spans="1:26" ht="12.75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spans="1:26" ht="12.75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spans="1:26" ht="12.75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spans="1:26" ht="12.75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spans="1:26" ht="12.75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spans="1:26" ht="12.75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spans="1:26" ht="12.75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spans="1:26" ht="12.75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spans="1:26" ht="12.75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spans="1:26" ht="12.75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spans="1:26" ht="12.75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spans="1:26" ht="12.75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spans="1:26" ht="12.75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spans="1:26" ht="12.75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spans="1:26" ht="12.75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spans="1:26" ht="12.75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spans="1:26" ht="12.75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spans="1:26" ht="12.75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spans="1:26" ht="12.75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spans="1:26" ht="12.75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spans="1:26" ht="12.75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spans="1:26" ht="12.75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spans="1:26" ht="12.75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spans="1:26" ht="12.75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spans="1:26" ht="12.75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spans="1:26" ht="12.75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spans="1:26" ht="12.75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spans="1:26" ht="12.75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spans="1:26" ht="12.75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spans="1:26" ht="12.75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spans="1:26" ht="12.75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spans="1:26" ht="12.75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spans="1:26" ht="12.75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spans="1:26" ht="12.75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spans="1:26" ht="12.75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spans="1:26" ht="12.75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spans="1:26" ht="12.75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spans="1:26" ht="12.75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spans="1:26" ht="12.75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spans="1:26" ht="12.75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spans="1:26" ht="12.75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spans="1:26" ht="12.75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spans="1:26" ht="12.75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spans="1:26" ht="12.75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spans="1:26" ht="12.75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spans="1:26" ht="12.75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spans="1:26" ht="12.75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spans="1:26" ht="12.75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spans="1:26" ht="12.75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spans="1:26" ht="12.75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spans="1:26" ht="12.75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spans="1:26" ht="12.75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spans="1:26" ht="12.75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spans="1:26" ht="12.75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spans="1:26" ht="12.75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spans="1:26" ht="12.75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spans="1:26" ht="12.75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spans="1:26" ht="12.75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spans="1:26" ht="12.75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spans="1:26" ht="12.75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spans="1:26" ht="12.75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spans="1:26" ht="12.75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spans="1:26" ht="12.75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spans="1:26" ht="12.75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spans="1:26" ht="12.75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spans="1:26" ht="12.75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spans="1:26" ht="12.75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spans="1:26" ht="12.75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spans="1:26" ht="12.75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spans="1:26" ht="12.75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spans="1:26" ht="12.75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spans="1:26" ht="12.75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spans="1:26" ht="12.75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spans="1:26" ht="12.75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spans="1:26" ht="12.75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spans="1:26" ht="12.75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spans="1:26" ht="12.75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spans="1:26" ht="12.75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spans="1:26" ht="12.75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spans="1:26" ht="12.75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spans="1:26" ht="12.75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spans="1:26" ht="12.75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spans="1:26" ht="12.75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spans="1:26" ht="12.75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spans="1:26" ht="12.75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spans="1:26" ht="12.75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spans="1:26" ht="12.75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spans="1:26" ht="12.75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spans="1:26" ht="12.75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spans="1:26" ht="12.75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spans="1:26" ht="12.75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spans="1:26" ht="12.75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spans="1:26" ht="12.75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spans="1:26" ht="12.75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spans="1:26" ht="12.75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spans="1:26" ht="12.75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spans="1:26" ht="12.75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spans="1:26" ht="12.75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spans="1:26" ht="12.75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spans="1:26" ht="12.75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spans="1:26" ht="12.75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spans="1:26" ht="12.75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spans="1:26" ht="12.75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spans="1:26" ht="12.75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spans="1:26" ht="12.75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spans="1:26" ht="12.75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spans="1:26" ht="12.75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spans="1:26" ht="12.75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spans="1:26" ht="12.75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spans="1:26" ht="12.75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spans="1:26" ht="12.75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spans="1:26" ht="12.75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spans="1:26" ht="12.75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spans="1:26" ht="12.75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spans="1:26" ht="12.75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spans="1:26" ht="12.75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spans="1:26" ht="12.75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spans="1:26" ht="12.75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spans="1:26" ht="12.75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spans="1:26" ht="12.75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spans="1:26" ht="12.75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spans="1:26" ht="12.75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spans="1:26" ht="12.75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spans="1:26" ht="12.75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spans="1:26" ht="12.75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spans="1:26" ht="12.75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spans="1:26" ht="12.75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spans="1:26" ht="12.75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spans="1:26" ht="12.75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spans="1:26" ht="12.75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spans="1:26" ht="12.75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spans="1:26" ht="12.75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spans="1:26" ht="12.75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spans="1:26" ht="12.75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spans="1:26" ht="12.75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spans="1:26" ht="12.75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spans="1:26" ht="12.75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spans="1:26" ht="12.75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spans="1:26" ht="12.75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spans="1:26" ht="12.75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spans="1:26" ht="12.75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spans="1:26" ht="12.75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spans="1:26" ht="12.75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spans="1:26" ht="12.75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spans="1:26" ht="12.75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spans="1:26" ht="12.75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spans="1:26" ht="12.75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spans="1:26" ht="12.75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spans="1:26" ht="12.75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spans="1:26" ht="12.75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spans="1:26" ht="12.75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spans="1:26" ht="12.75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spans="1:26" ht="12.75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spans="1:26" ht="12.75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spans="1:26" ht="12.75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spans="1:26" ht="12.75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spans="1:26" ht="12.75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spans="1:26" ht="12.75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spans="1:26" ht="12.75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spans="1:26" ht="12.75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spans="1:26" ht="12.75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spans="1:26" ht="12.75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spans="1:26" ht="12.75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spans="1:26" ht="12.75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spans="1:26" ht="12.75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spans="1:26" ht="12.75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spans="1:26" ht="12.75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spans="1:26" ht="12.75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spans="1:26" ht="12.75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spans="1:26" ht="12.75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spans="1:26" ht="12.75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spans="1:26" ht="12.75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spans="1:26" ht="12.75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spans="1:26" ht="12.75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spans="1:26" ht="12.75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spans="1:26" ht="12.75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spans="1:26" ht="12.75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spans="1:26" ht="12.75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spans="1:26" ht="12.75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spans="1:26" ht="12.75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spans="1:26" ht="12.75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spans="1:26" ht="12.75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spans="1:26" ht="12.75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spans="1:26" ht="12.75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spans="1:26" ht="12.75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spans="1:26" ht="12.75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spans="1:26" ht="12.75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spans="1:26" ht="12.75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spans="1:26" ht="12.75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spans="1:26" ht="12.75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spans="1:26" ht="12.75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spans="1:26" ht="12.75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spans="1:26" ht="12.75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spans="1:26" ht="12.75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spans="1:26" ht="12.75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spans="1:26" ht="12.75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spans="1:26" ht="12.75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spans="1:26" ht="12.75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spans="1:26" ht="12.75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spans="1:26" ht="12.75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spans="1:26" ht="12.75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spans="1:26" ht="12.75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spans="1:26" ht="12.75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spans="1:26" ht="12.75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spans="1:26" ht="12.75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spans="1:26" ht="12.75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spans="1:26" ht="12.75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spans="1:26" ht="12.75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spans="1:26" ht="12.75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spans="1:26" ht="12.75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spans="1:26" ht="12.75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spans="1:26" ht="12.75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spans="1:26" ht="12.75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spans="1:26" ht="12.75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spans="1:26" ht="12.75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spans="1:26" ht="12.75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spans="1:26" ht="12.75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spans="1:26" ht="12.75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spans="1:26" ht="12.75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spans="1:26" ht="12.75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spans="1:26" ht="12.75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spans="1:26" ht="12.75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spans="1:26" ht="12.75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spans="1:26" ht="12.75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spans="1:26" ht="12.75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spans="1:26" ht="12.75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spans="1:26" ht="12.75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spans="1:26" ht="12.75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spans="1:26" ht="12.75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spans="1:26" ht="12.75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spans="1:26" ht="12.75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spans="1:26" ht="12.75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spans="1:26" ht="12.75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spans="1:26" ht="12.75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spans="1:26" ht="12.75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spans="1:26" ht="12.75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spans="1:26" ht="12.75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spans="1:26" ht="12.75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spans="1:26" ht="12.75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spans="1:26" ht="12.75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spans="1:26" ht="12.75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spans="1:26" ht="12.75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spans="1:26" ht="12.75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spans="1:26" ht="12.75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spans="1:26" ht="12.75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spans="1:26" ht="12.75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spans="1:26" ht="12.75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spans="1:26" ht="12.75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spans="1:26" ht="12.75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spans="1:26" ht="12.75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spans="1:26" ht="12.75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spans="1:26" ht="12.75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spans="1:26" ht="12.75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spans="1:26" ht="12.75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spans="1:26" ht="12.75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spans="1:26" ht="12.75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spans="1:26" ht="12.75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spans="1:26" ht="12.75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spans="1:26" ht="12.75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spans="1:26" ht="12.75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spans="1:26" ht="12.75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spans="1:26" ht="12.75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spans="1:26" ht="12.75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spans="1:26" ht="12.75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spans="1:26" ht="12.75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spans="1:26" ht="12.75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spans="1:26" ht="12.75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spans="1:26" ht="12.75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spans="1:26" ht="12.75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spans="1:26" ht="12.75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spans="1:26" ht="12.75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spans="1:26" ht="12.75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spans="1:26" ht="12.75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spans="1:26" ht="12.75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spans="1:26" ht="12.75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spans="1:26" ht="12.75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spans="1:26" ht="12.75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spans="1:26" ht="12.75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spans="1:26" ht="12.75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spans="1:26" ht="12.75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spans="1:26" ht="12.75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spans="1:26" ht="12.75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spans="1:26" ht="12.75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spans="1:26" ht="12.75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spans="1:26" ht="12.75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spans="1:26" ht="12.75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spans="1:26" ht="12.75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spans="1:26" ht="12.75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spans="1:26" ht="12.75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spans="1:26" ht="12.75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spans="1:26" ht="12.75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spans="1:26" ht="12.75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spans="1:26" ht="12.75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spans="1:26" ht="12.75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spans="1:26" ht="12.75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spans="1:26" ht="12.75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spans="1:26" ht="12.75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spans="1:26" ht="12.75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spans="1:26" ht="12.75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spans="1:26" ht="12.75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spans="1:26" ht="12.75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spans="1:26" ht="12.75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spans="1:26" ht="12.75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spans="1:26" ht="12.75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spans="1:26" ht="12.75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spans="1:26" ht="12.75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spans="1:26" ht="12.75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spans="1:26" ht="12.75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spans="1:26" ht="12.75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spans="1:26" ht="12.75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spans="1:26" ht="12.75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spans="1:26" ht="12.75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spans="1:26" ht="12.75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spans="1:26" ht="12.75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spans="1:26" ht="12.75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spans="1:26" ht="12.75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spans="1:26" ht="12.75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spans="1:26" ht="12.75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spans="1:26" ht="12.75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spans="1:26" ht="12.75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spans="1:26" ht="12.75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spans="1:26" ht="12.75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spans="1:26" ht="12.75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spans="1:26" ht="12.75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spans="1:26" ht="12.75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spans="1:26" ht="12.75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spans="1:26" ht="12.75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spans="1:26" ht="12.75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spans="1:26" ht="12.75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spans="1:26" ht="12.75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spans="1:26" ht="12.75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spans="1:26" ht="12.75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spans="1:26" ht="12.75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spans="1:26" ht="12.75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spans="1:26" ht="12.75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spans="1:26" ht="12.75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spans="1:26" ht="12.75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spans="1:26" ht="12.75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spans="1:26" ht="12.75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spans="1:26" ht="12.75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spans="1:26" ht="12.75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spans="1:26" ht="12.75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spans="1:26" ht="12.75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spans="1:26" ht="12.75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spans="1:26" ht="12.75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spans="1:26" ht="12.75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spans="1:26" ht="12.75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spans="1:26" ht="12.75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spans="1:26" ht="12.75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spans="1:26" ht="12.75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spans="1:26" ht="12.75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spans="1:26" ht="12.75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spans="1:26" ht="12.75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spans="1:26" ht="12.75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spans="1:26" ht="12.75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spans="1:26" ht="12.75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spans="1:26" ht="12.75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spans="1:26" ht="12.75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spans="1:26" ht="12.75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spans="1:26" ht="12.75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spans="1:26" ht="12.75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spans="1:26" ht="12.75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spans="1:26" ht="12.75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spans="1:26" ht="12.75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spans="1:26" ht="12.75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spans="1:26" ht="12.75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spans="1:26" ht="12.75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spans="1:26" ht="12.75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spans="1:26" ht="12.75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spans="1:26" ht="12.75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spans="1:26" ht="12.75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spans="1:26" ht="12.75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spans="1:26" ht="12.75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spans="1:26" ht="12.75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spans="1:26" ht="12.75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spans="1:26" ht="12.75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spans="1:26" ht="12.75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spans="1:26" ht="12.75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spans="1:26" ht="12.75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spans="1:26" ht="12.75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spans="1:26" ht="12.75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spans="1:26" ht="12.75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spans="1:26" ht="12.75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spans="1:26" ht="12.75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spans="1:26" ht="12.75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spans="1:26" ht="12.75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spans="1:26" ht="12.75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spans="1:26" ht="12.75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spans="1:26" ht="12.75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spans="1:26" ht="12.75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spans="1:26" ht="12.75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spans="1:26" ht="12.75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spans="1:26" ht="12.75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spans="1:26" ht="12.75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spans="1:26" ht="12.75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spans="1:26" ht="12.75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spans="1:26" ht="12.75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spans="1:26" ht="12.75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spans="1:26" ht="12.75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spans="1:26" ht="12.75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spans="1:26" ht="12.75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spans="1:26" ht="12.75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spans="1:26" ht="12.75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spans="1:26" ht="12.75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spans="1:26" ht="12.75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spans="1:26" ht="12.75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spans="1:26" ht="12.75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spans="1:26" ht="12.75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spans="1:26" ht="12.75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spans="1:26" ht="12.75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spans="1:26" ht="12.75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spans="1:26" ht="12.75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spans="1:26" ht="12.75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spans="1:26" ht="12.75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spans="1:26" ht="12.75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spans="1:26" ht="12.75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spans="1:26" ht="12.75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spans="1:26" ht="12.75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spans="1:26" ht="12.75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spans="1:26" ht="12.75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spans="1:26" ht="12.75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spans="1:26" ht="12.75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spans="1:26" ht="12.75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spans="1:26" ht="12.75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spans="1:26" ht="12.75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spans="1:26" ht="12.75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spans="1:26" ht="12.75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spans="1:26" ht="12.75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spans="1:26" ht="12.75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spans="1:26" ht="12.75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spans="1:26" ht="12.75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spans="1:26" ht="12.75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spans="1:26" ht="12.75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spans="1:26" ht="12.75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spans="1:26" ht="12.75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spans="1:26" ht="12.75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spans="1:26" ht="12.75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spans="1:26" ht="12.75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spans="1:26" ht="12.75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spans="1:26" ht="12.75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spans="1:26" ht="12.75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spans="1:26" ht="12.75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spans="1:26" ht="12.75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spans="1:26" ht="12.75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spans="1:26" ht="12.75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spans="1:26" ht="12.75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spans="1:26" ht="12.75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spans="1:26" ht="12.75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spans="1:26" ht="12.75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spans="1:26" ht="12.75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spans="1:26" ht="12.75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spans="1:26" ht="12.75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spans="1:26" ht="12.75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spans="1:26" ht="12.75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spans="1:26" ht="12.75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spans="1:26" ht="12.75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spans="1:26" ht="12.75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spans="1:26" ht="12.75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spans="1:26" ht="12.75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spans="1:26" ht="12.75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spans="1:26" ht="12.75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spans="1:26" ht="12.75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spans="1:26" ht="12.75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spans="1:26" ht="12.75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spans="1:26" ht="12.75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spans="1:26" ht="12.75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spans="1:26" ht="12.75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spans="1:26" ht="12.75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spans="1:26" ht="12.75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spans="1:26" ht="12.75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spans="1:26" ht="12.75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spans="1:26" ht="12.75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spans="1:26" ht="12.75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spans="1:26" ht="12.75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spans="1:26" ht="12.75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spans="1:26" ht="12.75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spans="1:26" ht="12.75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spans="1:26" ht="12.75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spans="1:26" ht="12.75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spans="1:26" ht="12.75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spans="1:26" ht="12.75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spans="1:26" ht="12.75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spans="1:26" ht="12.75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spans="1:26" ht="12.75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spans="1:26" ht="12.75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spans="1:26" ht="12.75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spans="1:26" ht="12.75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spans="1:26" ht="12.75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spans="1:26" ht="12.75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spans="1:26" ht="12.75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spans="1:26" ht="12.75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spans="1:26" ht="12.75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spans="1:26" ht="12.75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spans="1:26" ht="12.75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spans="1:26" ht="12.75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spans="1:26" ht="12.75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spans="1:26" ht="12.75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spans="1:26" ht="12.75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spans="1:26" ht="12.75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spans="1:26" ht="12.75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spans="1:26" ht="12.75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spans="1:26" ht="12.75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spans="1:26" ht="12.75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spans="1:26" ht="12.75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spans="1:26" ht="12.75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spans="1:26" ht="12.75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spans="1:26" ht="12.75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spans="1:26" ht="12.75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spans="1:26" ht="12.75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spans="1:26" ht="12.75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spans="1:26" ht="12.75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spans="1:26" ht="12.75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spans="1:26" ht="12.75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spans="1:26" ht="12.75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spans="1:26" ht="12.75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spans="1:26" ht="12.75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spans="1:26" ht="12.75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spans="1:26" ht="12.75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spans="1:26" ht="12.75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spans="1:26" ht="12.75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spans="1:26" ht="12.75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spans="1:26" ht="12.75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spans="1:26" ht="12.75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spans="1:26" ht="12.75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spans="1:26" ht="12.75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spans="1:26" ht="12.75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spans="1:26" ht="12.75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spans="1:26" ht="12.75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spans="1:26" ht="12.75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spans="1:26" ht="12.75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spans="1:26" ht="12.75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spans="1:26" ht="12.75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spans="1:26" ht="12.75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spans="1:26" ht="12.75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spans="1:26" ht="12.75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spans="1:26" ht="12.75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spans="1:26" ht="12.75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spans="1:26" ht="12.75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spans="1:26" ht="12.75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spans="1:26" ht="12.75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spans="1:26" ht="12.75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spans="1:26" ht="12.75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spans="1:26" ht="12.75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spans="1:26" ht="12.75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spans="1:26" ht="12.75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spans="1:26" ht="12.75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spans="1:26" ht="12.75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spans="1:26" ht="12.75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spans="1:26" ht="12.75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spans="1:26" ht="12.75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spans="1:26" ht="12.75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spans="1:26" ht="12.75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spans="1:26" ht="12.75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spans="1:26" ht="12.75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spans="1:26" ht="12.75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spans="1:26" ht="12.75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spans="1:26" ht="12.75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spans="1:26" ht="12.75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spans="1:26" ht="12.75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spans="1:26" ht="12.75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spans="1:26" ht="12.75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spans="1:26" ht="12.75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spans="1:26" ht="12.75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spans="1:26" ht="12.75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spans="1:26" ht="12.75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spans="1:26" ht="12.75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spans="1:26" ht="12.75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spans="1:26" ht="12.75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spans="1:26" ht="12.75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spans="1:26" ht="12.75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spans="1:26" ht="12.75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spans="1:26" ht="12.75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spans="1:26" ht="12.75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spans="1:26" ht="12.75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spans="1:26" ht="12.75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spans="1:26" ht="12.75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spans="1:26" ht="12.75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spans="1:26" ht="12.75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spans="1:26" ht="12.75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spans="1:26" ht="12.75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spans="1:26" ht="12.75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spans="1:26" ht="12.75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spans="1:26" ht="12.75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spans="1:26" ht="12.75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spans="1:26" ht="12.75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spans="1:26" ht="12.75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spans="1:26" ht="12.75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spans="1:26" ht="12.75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spans="1:26" ht="12.75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spans="1:26" ht="12.75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spans="1:26" ht="12.75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spans="1:26" ht="12.75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spans="1:26" ht="12.75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spans="1:26" ht="12.75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spans="1:26" ht="12.75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spans="1:26" ht="12.75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spans="1:26" ht="12.75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spans="1:26" ht="12.75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spans="1:26" ht="12.75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spans="1:26" ht="12.75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spans="1:26" ht="12.75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spans="1:26" ht="12.75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spans="1:26" ht="12.75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spans="1:26" ht="12.75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spans="1:26" ht="12.75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spans="1:26" ht="12.75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spans="1:26" ht="12.75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spans="1:26" ht="12.75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spans="1:26" ht="12.75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spans="1:26" ht="12.75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spans="1:26" ht="12.75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spans="1:26" ht="12.75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spans="1:26" ht="12.75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spans="1:26" ht="12.75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spans="1:26" ht="12.75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spans="1:26" ht="12.75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spans="1:26" ht="12.75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spans="1:26" ht="12.75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spans="1:26" ht="12.75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spans="1:26" ht="12.75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spans="1:26" ht="12.75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spans="1:26" ht="12.75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spans="1:26" ht="12.75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spans="1:26" ht="12.75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spans="1:26" ht="12.75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spans="1:26" ht="12.75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spans="1:26" ht="12.75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spans="1:26" ht="12.75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spans="1:26" ht="12.75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spans="1:26" ht="12.75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spans="1:26" ht="12.75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spans="1:26" ht="12.75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spans="1:26" ht="12.75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spans="1:26" ht="12.75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spans="1:26" ht="12.75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spans="1:26" ht="12.75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spans="1:26" ht="12.75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spans="1:26" ht="12.75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spans="1:26" ht="12.75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spans="1:26" ht="12.75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spans="1:26" ht="12.75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spans="1:26" ht="12.75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spans="1:26" ht="12.75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spans="1:26" ht="12.75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spans="1:26" ht="12.75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spans="1:26" ht="12.75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spans="1:26" ht="12.75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spans="1:26" ht="12.75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spans="1:26" ht="12.75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spans="1:26" ht="12.75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spans="1:26" ht="12.75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spans="1:26" ht="12.75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spans="1:26" ht="12.75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spans="1:26" ht="12.75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spans="1:26" ht="12.75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spans="1:26" ht="12.75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spans="1:26" ht="12.75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spans="1:26" ht="12.75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spans="1:26" ht="12.75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spans="1:26" ht="12.75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spans="1:26" ht="12.75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spans="1:26" ht="12.75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spans="1:26" ht="12.75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spans="1:26" ht="12.75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spans="1:26" ht="12.75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spans="1:26" ht="12.75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spans="1:26" ht="12.75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spans="1:26" ht="12.75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spans="1:26" ht="12.75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spans="1:26" ht="12.75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spans="1:26" ht="12.75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spans="1:26" ht="12.75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spans="1:26" ht="12.75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spans="1:26" ht="12.75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spans="1:26" ht="12.75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spans="1:26" ht="12.75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spans="1:26" ht="12.75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spans="1:26" ht="12.75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spans="1:26" ht="12.75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spans="1:26" ht="12.75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spans="1:26" ht="12.75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spans="1:26" ht="12.75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spans="1:26" ht="12.75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spans="1:26" ht="12.75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spans="1:26" ht="12.75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spans="1:26" ht="12.75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spans="1:26" ht="12.75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spans="1:26" ht="12.75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spans="1:26" ht="12.75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spans="1:26" ht="12.75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spans="1:26" ht="12.75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spans="1:26" ht="12.75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spans="1:26" ht="12.75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spans="1:26" ht="12.75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spans="1:26" ht="12.75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spans="1:26" ht="12.75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spans="1:26" ht="12.75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spans="1:26" ht="12.75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spans="1:26" ht="12.75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spans="1:26" ht="12.75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spans="1:26" ht="12.75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spans="1:26" ht="12.75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spans="1:26" ht="12.75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spans="1:26" ht="12.75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spans="1:26" ht="12.75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spans="1:26" ht="12.75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spans="1:26" ht="12.75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spans="1:26" ht="12.75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spans="1:26" ht="12.75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spans="1:26" ht="12.75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spans="1:26" ht="12.75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spans="1:26" ht="12.75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spans="1:26" ht="12.75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spans="1:26" ht="12.75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spans="1:26" ht="12.75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spans="1:26" ht="12.75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spans="1:26" ht="12.75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spans="1:26" ht="12.75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spans="1:26" ht="12.75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spans="1:26" ht="12.75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spans="1:26" ht="12.75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spans="1:26" ht="12.75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spans="1:26" ht="12.75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spans="1:26" ht="12.75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spans="1:26" ht="12.75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spans="1:26" ht="12.75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spans="1:26" ht="12.75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spans="1:26" ht="12.75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spans="1:26" ht="12.75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spans="1:26" ht="12.75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spans="1:26" ht="12.75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spans="1:26" ht="12.75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spans="1:26" ht="12.75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spans="1:26" ht="12.75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spans="1:26" ht="12.75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spans="1:26" ht="12.75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spans="1:26" ht="12.75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spans="1:26" ht="12.75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spans="1:26" ht="12.75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spans="1:26" ht="12.75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spans="1:26" ht="12.75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spans="1:26" ht="12.75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spans="1:26" ht="12.75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spans="1:26" ht="12.75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spans="1:26" ht="12.75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spans="1:26" ht="12.75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spans="1:26" ht="12.75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spans="1:26" ht="12.75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  <row r="983" spans="1:26" ht="12.75">
      <c r="A983" s="281"/>
      <c r="B983" s="281"/>
      <c r="C983" s="281"/>
      <c r="D983" s="281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</row>
    <row r="984" spans="1:26" ht="12.75">
      <c r="A984" s="281"/>
      <c r="B984" s="281"/>
      <c r="C984" s="281"/>
      <c r="D984" s="281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</row>
    <row r="985" spans="1:26" ht="12.75">
      <c r="A985" s="281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</row>
    <row r="986" spans="1:26" ht="12.75">
      <c r="A986" s="281"/>
      <c r="B986" s="281"/>
      <c r="C986" s="281"/>
      <c r="D986" s="281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</row>
    <row r="987" spans="1:26" ht="12.75">
      <c r="A987" s="281"/>
      <c r="B987" s="281"/>
      <c r="C987" s="281"/>
      <c r="D987" s="281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</row>
    <row r="988" spans="1:26" ht="12.75">
      <c r="A988" s="281"/>
      <c r="B988" s="281"/>
      <c r="C988" s="281"/>
      <c r="D988" s="281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</row>
    <row r="989" spans="1:26" ht="12.75">
      <c r="A989" s="281"/>
      <c r="B989" s="281"/>
      <c r="C989" s="281"/>
      <c r="D989" s="281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</row>
    <row r="990" spans="1:26" ht="12.75">
      <c r="A990" s="281"/>
      <c r="B990" s="281"/>
      <c r="C990" s="281"/>
      <c r="D990" s="281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</row>
    <row r="991" spans="1:26" ht="12.75">
      <c r="A991" s="281"/>
      <c r="B991" s="281"/>
      <c r="C991" s="281"/>
      <c r="D991" s="281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</row>
    <row r="992" spans="1:26" ht="12.75">
      <c r="A992" s="281"/>
      <c r="B992" s="281"/>
      <c r="C992" s="281"/>
      <c r="D992" s="281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</row>
    <row r="993" spans="1:26" ht="12.75">
      <c r="A993" s="281"/>
      <c r="B993" s="281"/>
      <c r="C993" s="281"/>
      <c r="D993" s="281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</row>
    <row r="994" spans="1:26" ht="12.75">
      <c r="A994" s="281"/>
      <c r="B994" s="281"/>
      <c r="C994" s="281"/>
      <c r="D994" s="281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</row>
    <row r="995" spans="1:26" ht="12.75">
      <c r="A995" s="281"/>
      <c r="B995" s="281"/>
      <c r="C995" s="281"/>
      <c r="D995" s="281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</row>
    <row r="996" spans="1:26" ht="12.75">
      <c r="A996" s="281"/>
      <c r="B996" s="281"/>
      <c r="C996" s="281"/>
      <c r="D996" s="281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</row>
    <row r="997" spans="1:26" ht="12.75">
      <c r="A997" s="281"/>
      <c r="B997" s="281"/>
      <c r="C997" s="281"/>
      <c r="D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</row>
    <row r="998" spans="1:26" ht="12.75">
      <c r="A998" s="281"/>
      <c r="B998" s="281"/>
      <c r="C998" s="281"/>
      <c r="D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</row>
    <row r="999" spans="1:26" ht="12.75">
      <c r="A999" s="281"/>
      <c r="B999" s="281"/>
      <c r="C999" s="281"/>
      <c r="D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</row>
    <row r="1000" spans="1:26" ht="12.75">
      <c r="A1000" s="281"/>
      <c r="B1000" s="281"/>
      <c r="C1000" s="281"/>
      <c r="D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</row>
    <row r="1001" spans="1:26" ht="12.75">
      <c r="A1001" s="281"/>
      <c r="B1001" s="281"/>
      <c r="C1001" s="281"/>
      <c r="D1001" s="281"/>
      <c r="E1001" s="281"/>
      <c r="F1001" s="281"/>
      <c r="G1001" s="281"/>
      <c r="H1001" s="281"/>
      <c r="I1001" s="281"/>
      <c r="J1001" s="281"/>
      <c r="K1001" s="281"/>
      <c r="L1001" s="281"/>
      <c r="M1001" s="281"/>
      <c r="N1001" s="281"/>
      <c r="O1001" s="281"/>
      <c r="P1001" s="281"/>
      <c r="Q1001" s="281"/>
      <c r="R1001" s="281"/>
      <c r="S1001" s="281"/>
      <c r="T1001" s="281"/>
      <c r="U1001" s="281"/>
      <c r="V1001" s="281"/>
      <c r="W1001" s="281"/>
      <c r="X1001" s="281"/>
      <c r="Y1001" s="281"/>
      <c r="Z1001" s="281"/>
    </row>
    <row r="1002" spans="1:26" ht="12.75">
      <c r="A1002" s="281"/>
      <c r="B1002" s="281"/>
      <c r="C1002" s="281"/>
      <c r="D1002" s="281"/>
      <c r="E1002" s="281"/>
      <c r="F1002" s="281"/>
      <c r="G1002" s="281"/>
      <c r="H1002" s="281"/>
      <c r="I1002" s="281"/>
      <c r="J1002" s="281"/>
      <c r="K1002" s="281"/>
      <c r="L1002" s="281"/>
      <c r="M1002" s="281"/>
      <c r="N1002" s="281"/>
      <c r="O1002" s="281"/>
      <c r="P1002" s="281"/>
      <c r="Q1002" s="281"/>
      <c r="R1002" s="281"/>
      <c r="S1002" s="281"/>
      <c r="T1002" s="281"/>
      <c r="U1002" s="281"/>
      <c r="V1002" s="281"/>
      <c r="W1002" s="281"/>
      <c r="X1002" s="281"/>
      <c r="Y1002" s="281"/>
      <c r="Z1002" s="281"/>
    </row>
    <row r="1003" spans="1:26" ht="12.75">
      <c r="A1003" s="281"/>
      <c r="B1003" s="281"/>
      <c r="C1003" s="281"/>
      <c r="D1003" s="281"/>
      <c r="E1003" s="281"/>
      <c r="F1003" s="281"/>
      <c r="G1003" s="281"/>
      <c r="H1003" s="281"/>
      <c r="I1003" s="281"/>
      <c r="J1003" s="281"/>
      <c r="K1003" s="281"/>
      <c r="L1003" s="281"/>
      <c r="M1003" s="281"/>
      <c r="N1003" s="281"/>
      <c r="O1003" s="281"/>
      <c r="P1003" s="281"/>
      <c r="Q1003" s="281"/>
      <c r="R1003" s="281"/>
      <c r="S1003" s="281"/>
      <c r="T1003" s="281"/>
      <c r="U1003" s="281"/>
      <c r="V1003" s="281"/>
      <c r="W1003" s="281"/>
      <c r="X1003" s="281"/>
      <c r="Y1003" s="281"/>
      <c r="Z1003" s="281"/>
    </row>
    <row r="1004" spans="1:26" ht="12.75">
      <c r="A1004" s="281"/>
      <c r="B1004" s="281"/>
      <c r="C1004" s="281"/>
      <c r="D1004" s="281"/>
      <c r="E1004" s="281"/>
      <c r="F1004" s="281"/>
      <c r="G1004" s="281"/>
      <c r="H1004" s="281"/>
      <c r="I1004" s="281"/>
      <c r="J1004" s="281"/>
      <c r="K1004" s="281"/>
      <c r="L1004" s="281"/>
      <c r="M1004" s="281"/>
      <c r="N1004" s="281"/>
      <c r="O1004" s="281"/>
      <c r="P1004" s="281"/>
      <c r="Q1004" s="281"/>
      <c r="R1004" s="281"/>
      <c r="S1004" s="281"/>
      <c r="T1004" s="281"/>
      <c r="U1004" s="281"/>
      <c r="V1004" s="281"/>
      <c r="W1004" s="281"/>
      <c r="X1004" s="281"/>
      <c r="Y1004" s="281"/>
      <c r="Z1004" s="281"/>
    </row>
    <row r="1005" spans="1:26" ht="12.75"/>
    <row r="1006" spans="1:26" ht="12.75"/>
    <row r="1007" spans="1:26" ht="12.75"/>
    <row r="1008" spans="1:26" ht="12.75"/>
    <row r="1009" ht="12.75"/>
    <row r="1010" ht="12.75"/>
  </sheetData>
  <sheetProtection selectLockedCells="1" selectUnlockedCells="1"/>
  <sortState xmlns:xlrd2="http://schemas.microsoft.com/office/spreadsheetml/2017/richdata2" ref="B18:D33">
    <sortCondition ref="B18:B33"/>
  </sortState>
  <pageMargins left="0.70000000000000007" right="0.70000000000000007" top="0.78749999999999998" bottom="0.78749999999999998" header="0.51181102362204722" footer="0.51181102362204722"/>
  <pageSetup paperSize="9" firstPageNumber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K74"/>
  <sheetViews>
    <sheetView topLeftCell="A14" workbookViewId="0">
      <selection activeCell="D42" sqref="D42"/>
    </sheetView>
  </sheetViews>
  <sheetFormatPr defaultRowHeight="12.75"/>
  <cols>
    <col min="1" max="1" width="2.85546875" style="77" customWidth="1"/>
    <col min="2" max="2" width="4" customWidth="1"/>
    <col min="3" max="3" width="11" customWidth="1"/>
    <col min="5" max="5" width="10.42578125" customWidth="1"/>
    <col min="6" max="6" width="21.5703125" customWidth="1"/>
    <col min="7" max="7" width="12.5703125" customWidth="1"/>
    <col min="8" max="8" width="26.140625" customWidth="1"/>
    <col min="9" max="9" width="19.140625" customWidth="1"/>
  </cols>
  <sheetData>
    <row r="1" spans="1:11" ht="22.5">
      <c r="A1" s="357"/>
      <c r="B1" s="358" t="s">
        <v>1024</v>
      </c>
      <c r="C1" s="359"/>
      <c r="D1" s="359"/>
      <c r="E1" s="359"/>
      <c r="F1" s="359"/>
      <c r="G1" s="359"/>
      <c r="H1" s="336"/>
      <c r="I1" s="336"/>
      <c r="J1" s="336"/>
      <c r="K1" s="336"/>
    </row>
    <row r="2" spans="1:11" ht="15.75">
      <c r="A2" s="357"/>
      <c r="B2" s="359"/>
      <c r="C2" s="359"/>
      <c r="D2" s="359"/>
      <c r="E2" s="359"/>
      <c r="F2" s="359"/>
      <c r="G2" s="359"/>
      <c r="H2" s="336"/>
      <c r="I2" s="336"/>
      <c r="J2" s="336"/>
      <c r="K2" s="336"/>
    </row>
    <row r="3" spans="1:11" ht="16.5" thickBot="1">
      <c r="A3" s="357"/>
      <c r="B3" s="360" t="s">
        <v>230</v>
      </c>
      <c r="C3" s="360"/>
      <c r="D3" s="360"/>
      <c r="E3" s="360"/>
      <c r="F3" s="359"/>
      <c r="G3" s="360" t="s">
        <v>231</v>
      </c>
      <c r="H3" s="339"/>
      <c r="I3" s="336"/>
      <c r="J3" s="336"/>
      <c r="K3" s="336"/>
    </row>
    <row r="4" spans="1:11" s="32" customFormat="1" ht="25.5" thickBot="1">
      <c r="A4" s="361"/>
      <c r="B4" s="362" t="s">
        <v>430</v>
      </c>
      <c r="C4" s="360"/>
      <c r="D4" s="362"/>
      <c r="E4" s="362"/>
      <c r="F4" s="359"/>
      <c r="G4" s="363" t="s">
        <v>148</v>
      </c>
      <c r="H4" s="340"/>
      <c r="I4" s="337" t="s">
        <v>988</v>
      </c>
      <c r="J4" s="337"/>
      <c r="K4" s="337"/>
    </row>
    <row r="5" spans="1:11" s="32" customFormat="1" ht="15">
      <c r="A5" s="361"/>
      <c r="B5" s="359"/>
      <c r="C5" s="359"/>
      <c r="D5" s="359"/>
      <c r="E5" s="359"/>
      <c r="F5" s="359"/>
      <c r="G5" s="359"/>
      <c r="H5" s="337"/>
      <c r="I5" s="337"/>
      <c r="J5" s="337"/>
      <c r="K5" s="337"/>
    </row>
    <row r="6" spans="1:11" s="32" customFormat="1" ht="16.5">
      <c r="A6" s="361"/>
      <c r="B6" s="364" t="s">
        <v>233</v>
      </c>
      <c r="C6" s="359"/>
      <c r="D6" s="359"/>
      <c r="E6" s="359"/>
      <c r="F6" s="359"/>
      <c r="G6" s="359"/>
      <c r="H6" s="337"/>
      <c r="I6" s="337"/>
      <c r="J6" s="337"/>
      <c r="K6" s="337"/>
    </row>
    <row r="7" spans="1:11" s="32" customFormat="1" ht="15.75" thickBot="1">
      <c r="A7" s="361"/>
      <c r="B7" s="360" t="s">
        <v>274</v>
      </c>
      <c r="C7" s="360"/>
      <c r="D7" s="360"/>
      <c r="E7" s="360"/>
      <c r="F7" s="359"/>
      <c r="G7" s="359"/>
      <c r="H7" s="337"/>
      <c r="I7" s="337"/>
      <c r="J7" s="337"/>
      <c r="K7" s="337"/>
    </row>
    <row r="8" spans="1:11" s="32" customFormat="1" ht="14.25">
      <c r="A8" s="361"/>
      <c r="B8" s="365"/>
      <c r="C8" s="365" t="s">
        <v>45</v>
      </c>
      <c r="D8" s="366" t="s">
        <v>46</v>
      </c>
      <c r="E8" s="366" t="s">
        <v>235</v>
      </c>
      <c r="F8" s="366"/>
      <c r="G8" s="367" t="s">
        <v>236</v>
      </c>
      <c r="H8" s="342"/>
      <c r="I8" s="337"/>
      <c r="J8" s="337"/>
      <c r="K8" s="337"/>
    </row>
    <row r="9" spans="1:11" s="32" customFormat="1" ht="17.25" customHeight="1" thickBot="1">
      <c r="A9" s="361"/>
      <c r="B9" s="368"/>
      <c r="C9" s="389" t="s">
        <v>199</v>
      </c>
      <c r="D9" s="389"/>
      <c r="E9" s="389" t="s">
        <v>200</v>
      </c>
      <c r="F9" s="395" t="s">
        <v>752</v>
      </c>
      <c r="G9" s="390">
        <v>607007879</v>
      </c>
      <c r="H9" s="343"/>
      <c r="I9" s="337"/>
      <c r="J9" s="344"/>
      <c r="K9" s="337"/>
    </row>
    <row r="10" spans="1:11" s="32" customFormat="1" ht="15.75" thickBot="1">
      <c r="A10" s="361"/>
      <c r="B10" s="360" t="s">
        <v>276</v>
      </c>
      <c r="C10" s="360"/>
      <c r="D10" s="360"/>
      <c r="E10" s="360"/>
      <c r="F10" s="359"/>
      <c r="G10" s="359"/>
      <c r="H10" s="337"/>
      <c r="I10" s="337"/>
      <c r="J10" s="337"/>
      <c r="K10" s="337"/>
    </row>
    <row r="11" spans="1:11" s="32" customFormat="1" ht="14.25">
      <c r="A11" s="361"/>
      <c r="B11" s="387"/>
      <c r="C11" s="386" t="s">
        <v>45</v>
      </c>
      <c r="D11" s="383" t="s">
        <v>46</v>
      </c>
      <c r="E11" s="383" t="s">
        <v>235</v>
      </c>
      <c r="F11" s="383"/>
      <c r="G11" s="384" t="s">
        <v>236</v>
      </c>
      <c r="H11" s="342"/>
      <c r="I11" s="337"/>
      <c r="J11" s="337"/>
      <c r="K11" s="337"/>
    </row>
    <row r="12" spans="1:11" s="32" customFormat="1" ht="16.5" customHeight="1" thickBot="1">
      <c r="A12" s="361"/>
      <c r="B12" s="388"/>
      <c r="C12" s="389" t="s">
        <v>199</v>
      </c>
      <c r="D12" s="389"/>
      <c r="E12" s="389" t="s">
        <v>104</v>
      </c>
      <c r="F12" s="389" t="s">
        <v>431</v>
      </c>
      <c r="G12" s="385">
        <v>604644855</v>
      </c>
      <c r="H12" s="382"/>
      <c r="I12" s="337"/>
      <c r="J12" s="337"/>
      <c r="K12" s="337"/>
    </row>
    <row r="13" spans="1:11" s="32" customFormat="1">
      <c r="A13" s="356"/>
      <c r="B13" s="337"/>
      <c r="C13" s="337"/>
      <c r="D13" s="337"/>
      <c r="E13" s="337"/>
      <c r="F13" s="337"/>
      <c r="G13" s="337"/>
      <c r="H13" s="337"/>
      <c r="I13" s="337"/>
      <c r="J13" s="337"/>
      <c r="K13" s="337"/>
    </row>
    <row r="14" spans="1:11" s="32" customFormat="1">
      <c r="A14" s="356"/>
      <c r="B14" s="341" t="s">
        <v>242</v>
      </c>
      <c r="C14" s="337"/>
      <c r="D14" s="337"/>
      <c r="E14" s="337"/>
      <c r="F14" s="337"/>
      <c r="G14" s="337"/>
      <c r="H14" s="337"/>
      <c r="I14" s="337"/>
      <c r="J14" s="337"/>
      <c r="K14" s="337"/>
    </row>
    <row r="15" spans="1:11" s="32" customFormat="1">
      <c r="A15" s="356"/>
      <c r="B15" s="339"/>
      <c r="C15" s="339"/>
      <c r="D15" s="339"/>
      <c r="E15" s="339"/>
      <c r="F15" s="339"/>
      <c r="G15" s="339"/>
      <c r="H15" s="339"/>
      <c r="I15" s="337"/>
      <c r="J15" s="337"/>
      <c r="K15" s="337"/>
    </row>
    <row r="16" spans="1:11" s="32" customFormat="1">
      <c r="A16" s="356"/>
      <c r="B16" s="345" t="s">
        <v>244</v>
      </c>
      <c r="C16" s="346" t="s">
        <v>45</v>
      </c>
      <c r="D16" s="346" t="s">
        <v>46</v>
      </c>
      <c r="E16" s="346" t="s">
        <v>360</v>
      </c>
      <c r="F16" s="347" t="s">
        <v>281</v>
      </c>
      <c r="G16" s="348" t="s">
        <v>236</v>
      </c>
      <c r="H16" s="349"/>
      <c r="I16" s="350"/>
      <c r="J16" s="350"/>
      <c r="K16" s="350"/>
    </row>
    <row r="17" spans="1:11" s="32" customFormat="1" ht="17.25" customHeight="1">
      <c r="A17" s="356">
        <v>1</v>
      </c>
      <c r="B17" s="905">
        <v>22</v>
      </c>
      <c r="C17" s="1411" t="s">
        <v>909</v>
      </c>
      <c r="D17" s="1411" t="s">
        <v>163</v>
      </c>
      <c r="E17" s="1412"/>
      <c r="F17" s="903" t="s">
        <v>246</v>
      </c>
      <c r="G17" s="352"/>
      <c r="H17" s="351"/>
      <c r="I17" s="337"/>
      <c r="J17" s="337"/>
      <c r="K17" s="337"/>
    </row>
    <row r="18" spans="1:11" s="32" customFormat="1" ht="16.5">
      <c r="A18" s="356">
        <v>2</v>
      </c>
      <c r="B18" s="905">
        <v>4</v>
      </c>
      <c r="C18" s="1413" t="s">
        <v>194</v>
      </c>
      <c r="D18" s="1411" t="s">
        <v>195</v>
      </c>
      <c r="E18" s="1412">
        <v>740704</v>
      </c>
      <c r="F18" s="903" t="s">
        <v>246</v>
      </c>
      <c r="G18" s="352"/>
      <c r="H18" s="351"/>
      <c r="I18" s="337"/>
      <c r="J18" s="337"/>
      <c r="K18" s="337"/>
    </row>
    <row r="19" spans="1:11" s="32" customFormat="1" ht="16.5">
      <c r="A19" s="356">
        <v>3</v>
      </c>
      <c r="B19" s="906">
        <v>7</v>
      </c>
      <c r="C19" s="1414" t="s">
        <v>196</v>
      </c>
      <c r="D19" s="1415" t="s">
        <v>142</v>
      </c>
      <c r="E19" s="1416">
        <v>750716</v>
      </c>
      <c r="F19" s="903" t="s">
        <v>246</v>
      </c>
      <c r="G19" s="352"/>
      <c r="H19" s="351"/>
      <c r="I19" s="337"/>
      <c r="J19" s="337"/>
      <c r="K19" s="337"/>
    </row>
    <row r="20" spans="1:11" s="32" customFormat="1" ht="16.5">
      <c r="A20" s="356">
        <v>4</v>
      </c>
      <c r="B20" s="905">
        <v>9</v>
      </c>
      <c r="C20" s="1413" t="s">
        <v>197</v>
      </c>
      <c r="D20" s="1411" t="s">
        <v>198</v>
      </c>
      <c r="E20" s="1412">
        <v>750728</v>
      </c>
      <c r="F20" s="903" t="s">
        <v>246</v>
      </c>
      <c r="G20" s="352"/>
      <c r="H20" s="351"/>
      <c r="I20" s="337"/>
      <c r="J20" s="337"/>
      <c r="K20" s="337"/>
    </row>
    <row r="21" spans="1:11" s="32" customFormat="1" ht="16.5">
      <c r="A21" s="356">
        <v>5</v>
      </c>
      <c r="B21" s="905">
        <v>29</v>
      </c>
      <c r="C21" s="1413" t="s">
        <v>201</v>
      </c>
      <c r="D21" s="1411" t="s">
        <v>202</v>
      </c>
      <c r="E21" s="1412">
        <v>920903</v>
      </c>
      <c r="F21" s="903" t="s">
        <v>246</v>
      </c>
      <c r="G21" s="352"/>
      <c r="H21" s="351"/>
      <c r="I21" s="337"/>
      <c r="J21" s="337"/>
      <c r="K21" s="337"/>
    </row>
    <row r="22" spans="1:11" s="32" customFormat="1" ht="16.5">
      <c r="A22" s="356">
        <v>6</v>
      </c>
      <c r="B22" s="906">
        <v>30</v>
      </c>
      <c r="C22" s="1414" t="s">
        <v>212</v>
      </c>
      <c r="D22" s="1415" t="s">
        <v>125</v>
      </c>
      <c r="E22" s="1416">
        <v>850510</v>
      </c>
      <c r="F22" s="903" t="s">
        <v>246</v>
      </c>
      <c r="G22" s="352"/>
      <c r="H22" s="351"/>
      <c r="I22" s="337"/>
      <c r="J22" s="337"/>
      <c r="K22" s="337"/>
    </row>
    <row r="23" spans="1:11" s="32" customFormat="1" ht="16.5">
      <c r="A23" s="356">
        <v>7</v>
      </c>
      <c r="B23" s="905">
        <v>37</v>
      </c>
      <c r="C23" s="1413" t="s">
        <v>203</v>
      </c>
      <c r="D23" s="1411" t="s">
        <v>93</v>
      </c>
      <c r="E23" s="1412">
        <v>751129</v>
      </c>
      <c r="F23" s="903" t="s">
        <v>246</v>
      </c>
      <c r="G23" s="352"/>
      <c r="H23" s="355"/>
      <c r="I23" s="337"/>
      <c r="J23" s="337"/>
      <c r="K23" s="337"/>
    </row>
    <row r="24" spans="1:11" s="32" customFormat="1" ht="15">
      <c r="A24" s="356">
        <v>8</v>
      </c>
      <c r="B24" s="1418">
        <v>46</v>
      </c>
      <c r="C24" s="1414" t="s">
        <v>663</v>
      </c>
      <c r="D24" s="1414" t="s">
        <v>68</v>
      </c>
      <c r="E24" s="1414">
        <v>780823</v>
      </c>
      <c r="F24" s="1417" t="s">
        <v>246</v>
      </c>
      <c r="G24" s="352"/>
      <c r="H24" s="351"/>
      <c r="I24" s="337"/>
      <c r="J24" s="337"/>
      <c r="K24" s="337"/>
    </row>
    <row r="25" spans="1:11" s="32" customFormat="1" ht="16.5">
      <c r="A25" s="356">
        <v>9</v>
      </c>
      <c r="B25" s="905">
        <v>61</v>
      </c>
      <c r="C25" s="1413" t="s">
        <v>204</v>
      </c>
      <c r="D25" s="1411" t="s">
        <v>205</v>
      </c>
      <c r="E25" s="1412">
        <v>770530</v>
      </c>
      <c r="F25" s="903" t="s">
        <v>246</v>
      </c>
      <c r="G25" s="352"/>
      <c r="H25" s="351"/>
      <c r="I25" s="337"/>
      <c r="J25" s="337"/>
      <c r="K25" s="337"/>
    </row>
    <row r="26" spans="1:11" s="32" customFormat="1" ht="16.5">
      <c r="A26" s="356">
        <v>10</v>
      </c>
      <c r="B26" s="906">
        <v>69</v>
      </c>
      <c r="C26" s="1414" t="s">
        <v>209</v>
      </c>
      <c r="D26" s="1415" t="s">
        <v>90</v>
      </c>
      <c r="E26" s="1416">
        <v>741028</v>
      </c>
      <c r="F26" s="903" t="s">
        <v>246</v>
      </c>
      <c r="G26" s="352"/>
      <c r="H26" s="351"/>
      <c r="I26" s="337"/>
      <c r="J26" s="337"/>
      <c r="K26" s="337"/>
    </row>
    <row r="27" spans="1:11" s="32" customFormat="1" ht="16.5">
      <c r="A27" s="356">
        <v>11</v>
      </c>
      <c r="B27" s="905">
        <v>81</v>
      </c>
      <c r="C27" s="1413" t="s">
        <v>207</v>
      </c>
      <c r="D27" s="1411" t="s">
        <v>208</v>
      </c>
      <c r="E27" s="1412">
        <v>811015</v>
      </c>
      <c r="F27" s="903" t="s">
        <v>246</v>
      </c>
      <c r="G27" s="352"/>
      <c r="H27" s="351"/>
      <c r="I27" s="337"/>
      <c r="J27" s="337"/>
      <c r="K27" s="337"/>
    </row>
    <row r="28" spans="1:11" s="32" customFormat="1" ht="21" customHeight="1">
      <c r="A28" s="356">
        <v>12</v>
      </c>
      <c r="B28" s="905">
        <v>88</v>
      </c>
      <c r="C28" s="1413" t="s">
        <v>199</v>
      </c>
      <c r="D28" s="1411" t="s">
        <v>200</v>
      </c>
      <c r="E28" s="1412">
        <v>790916</v>
      </c>
      <c r="F28" s="903" t="s">
        <v>246</v>
      </c>
      <c r="G28" s="352"/>
      <c r="H28" s="351"/>
      <c r="I28" s="337"/>
      <c r="J28" s="337"/>
      <c r="K28" s="337"/>
    </row>
    <row r="29" spans="1:11" s="32" customFormat="1" ht="16.5">
      <c r="A29" s="356">
        <v>13</v>
      </c>
      <c r="B29" s="1418">
        <v>89</v>
      </c>
      <c r="C29" s="1414" t="s">
        <v>753</v>
      </c>
      <c r="D29" s="1414" t="s">
        <v>501</v>
      </c>
      <c r="E29" s="1414">
        <v>801224</v>
      </c>
      <c r="F29" s="903" t="s">
        <v>246</v>
      </c>
      <c r="G29" s="352"/>
      <c r="H29" s="351"/>
      <c r="I29" s="337"/>
      <c r="J29" s="337"/>
      <c r="K29" s="337"/>
    </row>
    <row r="30" spans="1:11" s="32" customFormat="1" ht="16.5">
      <c r="A30" s="356">
        <v>14</v>
      </c>
      <c r="B30" s="905">
        <v>90</v>
      </c>
      <c r="C30" s="1413" t="s">
        <v>201</v>
      </c>
      <c r="D30" s="1411" t="s">
        <v>59</v>
      </c>
      <c r="E30" s="1412">
        <v>900412</v>
      </c>
      <c r="F30" s="903" t="s">
        <v>1020</v>
      </c>
      <c r="G30" s="352"/>
      <c r="H30" s="351"/>
      <c r="I30" s="337"/>
      <c r="J30" s="337"/>
      <c r="K30" s="337"/>
    </row>
    <row r="31" spans="1:11" s="32" customFormat="1" ht="16.5">
      <c r="A31" s="356">
        <v>22</v>
      </c>
      <c r="B31" s="1419"/>
      <c r="C31" s="1413" t="s">
        <v>62</v>
      </c>
      <c r="D31" s="1411" t="s">
        <v>141</v>
      </c>
      <c r="E31" s="1416"/>
      <c r="F31" s="903" t="s">
        <v>246</v>
      </c>
      <c r="G31" s="352"/>
      <c r="H31" s="351"/>
      <c r="I31" s="337"/>
      <c r="J31" s="337"/>
      <c r="K31" s="337"/>
    </row>
    <row r="32" spans="1:11" s="32" customFormat="1" ht="16.5">
      <c r="A32" s="356">
        <v>23</v>
      </c>
      <c r="B32" s="908"/>
      <c r="C32" s="1411" t="s">
        <v>215</v>
      </c>
      <c r="D32" s="1411" t="s">
        <v>142</v>
      </c>
      <c r="E32" s="1411"/>
      <c r="F32" s="903" t="s">
        <v>1020</v>
      </c>
      <c r="G32" s="352"/>
      <c r="H32" s="351"/>
      <c r="I32" s="337"/>
      <c r="J32" s="337"/>
      <c r="K32" s="337"/>
    </row>
    <row r="33" spans="1:11" s="32" customFormat="1" ht="14.25">
      <c r="A33" s="356"/>
      <c r="B33" s="1414">
        <v>2</v>
      </c>
      <c r="C33" s="1414" t="s">
        <v>944</v>
      </c>
      <c r="D33" s="1414" t="s">
        <v>163</v>
      </c>
      <c r="E33" s="1414"/>
      <c r="F33" s="1417" t="s">
        <v>463</v>
      </c>
      <c r="G33" s="352"/>
      <c r="H33" s="351"/>
      <c r="I33" s="337"/>
      <c r="J33" s="337"/>
      <c r="K33" s="337"/>
    </row>
    <row r="34" spans="1:11" s="32" customFormat="1" ht="14.25">
      <c r="A34" s="356"/>
      <c r="B34" s="1414"/>
      <c r="C34" s="1414" t="s">
        <v>416</v>
      </c>
      <c r="D34" s="1414" t="s">
        <v>893</v>
      </c>
      <c r="E34" s="1414"/>
      <c r="F34" s="1417" t="s">
        <v>246</v>
      </c>
      <c r="G34" s="352"/>
      <c r="H34" s="351"/>
      <c r="I34" s="337"/>
      <c r="J34" s="337"/>
      <c r="K34" s="337"/>
    </row>
    <row r="35" spans="1:11" s="32" customFormat="1" ht="14.25">
      <c r="A35" s="356"/>
      <c r="B35" s="1414"/>
      <c r="C35" s="1414" t="s">
        <v>563</v>
      </c>
      <c r="D35" s="1414" t="s">
        <v>68</v>
      </c>
      <c r="E35" s="1414"/>
      <c r="F35" s="1417"/>
      <c r="G35" s="352"/>
      <c r="H35" s="351"/>
      <c r="I35" s="337"/>
      <c r="J35" s="337"/>
      <c r="K35" s="337"/>
    </row>
    <row r="36" spans="1:11" s="32" customFormat="1" ht="14.25">
      <c r="A36" s="356"/>
      <c r="B36" s="1414"/>
      <c r="C36" s="1414" t="s">
        <v>614</v>
      </c>
      <c r="D36" s="1414" t="s">
        <v>221</v>
      </c>
      <c r="E36" s="1414"/>
      <c r="F36" s="1417" t="s">
        <v>128</v>
      </c>
      <c r="G36" s="352"/>
      <c r="H36" s="351"/>
      <c r="I36" s="337"/>
      <c r="J36" s="337"/>
      <c r="K36" s="337"/>
    </row>
    <row r="37" spans="1:11" s="32" customFormat="1" ht="14.25">
      <c r="A37" s="356"/>
      <c r="B37" s="1414"/>
      <c r="C37" s="1414" t="s">
        <v>210</v>
      </c>
      <c r="D37" s="1414" t="s">
        <v>95</v>
      </c>
      <c r="E37" s="1414"/>
      <c r="F37" s="904" t="s">
        <v>1020</v>
      </c>
      <c r="G37" s="352"/>
      <c r="H37" s="351"/>
      <c r="I37" s="337"/>
      <c r="J37" s="337"/>
      <c r="K37" s="337"/>
    </row>
    <row r="38" spans="1:11" s="32" customFormat="1" ht="14.25">
      <c r="A38" s="356"/>
      <c r="B38" s="1414"/>
      <c r="C38" s="1414" t="s">
        <v>311</v>
      </c>
      <c r="D38" s="1414" t="s">
        <v>163</v>
      </c>
      <c r="E38" s="1414"/>
      <c r="F38" s="904" t="s">
        <v>129</v>
      </c>
      <c r="G38" s="902"/>
      <c r="H38" s="351"/>
      <c r="I38" s="337"/>
      <c r="J38" s="337"/>
      <c r="K38" s="337"/>
    </row>
    <row r="39" spans="1:11" s="32" customFormat="1" ht="15">
      <c r="A39" s="356"/>
      <c r="B39" s="907"/>
      <c r="C39" s="1876" t="s">
        <v>1337</v>
      </c>
      <c r="D39" s="1876" t="s">
        <v>59</v>
      </c>
      <c r="E39" s="907"/>
      <c r="F39" s="904"/>
      <c r="G39" s="902"/>
      <c r="H39" s="351"/>
      <c r="I39" s="337"/>
      <c r="J39" s="337"/>
      <c r="K39" s="337"/>
    </row>
    <row r="40" spans="1:11" s="32" customFormat="1" ht="15">
      <c r="A40" s="356"/>
      <c r="B40" s="907"/>
      <c r="C40" s="1878" t="s">
        <v>416</v>
      </c>
      <c r="D40" s="1878" t="s">
        <v>93</v>
      </c>
      <c r="E40" s="907"/>
      <c r="F40" s="904"/>
      <c r="G40" s="902"/>
      <c r="H40" s="351"/>
      <c r="I40" s="337"/>
      <c r="J40" s="337"/>
      <c r="K40" s="337"/>
    </row>
    <row r="41" spans="1:11" s="32" customFormat="1" ht="15">
      <c r="A41" s="356"/>
      <c r="B41" s="338"/>
      <c r="C41" s="1889" t="s">
        <v>213</v>
      </c>
      <c r="D41" s="1889" t="s">
        <v>95</v>
      </c>
      <c r="E41" s="338"/>
      <c r="F41" s="352"/>
      <c r="G41" s="352"/>
      <c r="H41" s="351"/>
      <c r="I41" s="337"/>
      <c r="J41" s="337"/>
      <c r="K41" s="337"/>
    </row>
    <row r="42" spans="1:11" s="32" customFormat="1" ht="15.75" thickBot="1">
      <c r="A42" s="356"/>
      <c r="B42" s="338"/>
      <c r="C42" s="1915" t="s">
        <v>311</v>
      </c>
      <c r="D42" s="1915" t="s">
        <v>497</v>
      </c>
      <c r="E42" s="338"/>
      <c r="F42" s="352"/>
      <c r="G42" s="352"/>
      <c r="H42" s="351"/>
      <c r="I42" s="337"/>
      <c r="J42" s="337"/>
      <c r="K42" s="337"/>
    </row>
    <row r="43" spans="1:11" s="32" customFormat="1" ht="17.45" customHeight="1" thickBot="1">
      <c r="A43" s="356">
        <v>24</v>
      </c>
      <c r="B43" s="394" t="s">
        <v>244</v>
      </c>
      <c r="C43" s="393" t="s">
        <v>45</v>
      </c>
      <c r="D43" s="393" t="s">
        <v>46</v>
      </c>
      <c r="E43" s="392"/>
      <c r="F43" s="352"/>
      <c r="G43" s="352"/>
      <c r="H43" s="351"/>
      <c r="I43" s="337"/>
      <c r="J43" s="337"/>
      <c r="K43" s="337"/>
    </row>
    <row r="44" spans="1:11" s="32" customFormat="1" ht="17.45" customHeight="1" thickBot="1">
      <c r="A44" s="356">
        <v>25</v>
      </c>
      <c r="B44" s="391">
        <v>6</v>
      </c>
      <c r="C44" s="389" t="s">
        <v>149</v>
      </c>
      <c r="D44" s="389" t="s">
        <v>110</v>
      </c>
      <c r="E44" s="389" t="s">
        <v>432</v>
      </c>
      <c r="F44" s="352"/>
      <c r="G44" s="352"/>
      <c r="H44" s="351"/>
      <c r="I44" s="337"/>
      <c r="J44" s="337"/>
      <c r="K44" s="337"/>
    </row>
    <row r="45" spans="1:11" s="32" customFormat="1" ht="17.45" customHeight="1" thickBot="1">
      <c r="A45" s="356"/>
      <c r="B45" s="389"/>
      <c r="C45" s="389"/>
      <c r="D45" s="389"/>
      <c r="E45" s="389"/>
      <c r="F45" s="337"/>
      <c r="G45" s="353"/>
      <c r="H45" s="337"/>
      <c r="I45" s="337"/>
      <c r="J45" s="337"/>
      <c r="K45" s="337"/>
    </row>
    <row r="46" spans="1:11" s="32" customFormat="1" ht="17.45" customHeight="1" thickBot="1">
      <c r="A46" s="356"/>
      <c r="B46" s="392"/>
      <c r="C46" s="392"/>
      <c r="D46" s="392"/>
      <c r="E46" s="392"/>
      <c r="F46" s="359"/>
      <c r="G46" s="369"/>
      <c r="H46" s="369"/>
      <c r="I46" s="337"/>
      <c r="J46" s="337"/>
      <c r="K46" s="337"/>
    </row>
    <row r="47" spans="1:11" s="32" customFormat="1" ht="17.45" customHeight="1">
      <c r="A47" s="356"/>
      <c r="B47" s="370" t="s">
        <v>244</v>
      </c>
      <c r="C47" s="371" t="s">
        <v>45</v>
      </c>
      <c r="D47" s="371" t="s">
        <v>46</v>
      </c>
      <c r="E47" s="371" t="s">
        <v>388</v>
      </c>
      <c r="F47" s="359"/>
      <c r="G47" s="369"/>
      <c r="H47" s="369"/>
      <c r="I47" s="337"/>
      <c r="J47" s="337"/>
      <c r="K47" s="337"/>
    </row>
    <row r="48" spans="1:11" s="32" customFormat="1" ht="25.15" customHeight="1">
      <c r="A48" s="356"/>
      <c r="B48" s="372"/>
      <c r="C48" s="373"/>
      <c r="D48" s="373"/>
      <c r="E48" s="374"/>
      <c r="F48" s="375"/>
      <c r="G48" s="375"/>
      <c r="H48" s="359"/>
      <c r="I48" s="337"/>
      <c r="J48" s="337"/>
      <c r="K48" s="337"/>
    </row>
    <row r="49" spans="1:11" s="32" customFormat="1" ht="15">
      <c r="A49" s="356"/>
      <c r="B49" s="373"/>
      <c r="C49" s="376"/>
      <c r="D49" s="376"/>
      <c r="E49" s="374"/>
      <c r="F49" s="375"/>
      <c r="G49" s="377"/>
      <c r="H49" s="359"/>
      <c r="I49" s="337"/>
      <c r="J49" s="337"/>
      <c r="K49" s="337"/>
    </row>
    <row r="50" spans="1:11" s="32" customFormat="1" ht="16.5">
      <c r="A50" s="356"/>
      <c r="B50" s="373"/>
      <c r="C50" s="373"/>
      <c r="D50" s="373"/>
      <c r="E50" s="374"/>
      <c r="F50" s="375"/>
      <c r="G50" s="378"/>
      <c r="H50" s="369"/>
      <c r="I50" s="337"/>
      <c r="J50" s="337"/>
      <c r="K50" s="337"/>
    </row>
    <row r="51" spans="1:11" s="32" customFormat="1" ht="16.5">
      <c r="A51" s="356"/>
      <c r="B51" s="373"/>
      <c r="C51" s="373"/>
      <c r="D51" s="373"/>
      <c r="E51" s="374"/>
      <c r="F51" s="375"/>
      <c r="G51" s="378"/>
      <c r="H51" s="369"/>
      <c r="I51" s="337"/>
      <c r="J51" s="337"/>
      <c r="K51" s="337"/>
    </row>
    <row r="52" spans="1:11" s="32" customFormat="1" ht="15">
      <c r="A52" s="356"/>
      <c r="B52" s="359"/>
      <c r="C52" s="359"/>
      <c r="D52" s="359"/>
      <c r="E52" s="359"/>
      <c r="F52" s="359"/>
      <c r="G52" s="359"/>
      <c r="H52" s="359"/>
      <c r="I52" s="337"/>
      <c r="J52" s="337"/>
      <c r="K52" s="337"/>
    </row>
    <row r="53" spans="1:11" s="32" customFormat="1" ht="15.75" thickBot="1">
      <c r="A53" s="356"/>
      <c r="B53" s="379"/>
      <c r="C53" s="379"/>
      <c r="D53" s="379"/>
      <c r="E53" s="379"/>
      <c r="F53" s="379"/>
      <c r="G53" s="380" t="s">
        <v>269</v>
      </c>
      <c r="H53" s="359"/>
      <c r="I53" s="337"/>
      <c r="J53" s="337"/>
      <c r="K53" s="337"/>
    </row>
    <row r="54" spans="1:11" s="32" customFormat="1" ht="17.25" thickBot="1">
      <c r="A54" s="356"/>
      <c r="B54" s="379"/>
      <c r="C54" s="379"/>
      <c r="D54" s="379"/>
      <c r="E54" s="379"/>
      <c r="F54" s="379"/>
      <c r="G54" s="381"/>
      <c r="H54" s="381" t="s">
        <v>433</v>
      </c>
      <c r="I54" s="337"/>
      <c r="J54" s="337"/>
      <c r="K54" s="337"/>
    </row>
    <row r="55" spans="1:11" s="32" customFormat="1" ht="17.25" thickBot="1">
      <c r="A55" s="356"/>
      <c r="B55" s="359"/>
      <c r="C55" s="359"/>
      <c r="D55" s="359"/>
      <c r="E55" s="359"/>
      <c r="F55" s="359"/>
      <c r="G55" s="381"/>
      <c r="H55" s="381"/>
      <c r="I55" s="337"/>
      <c r="J55" s="337"/>
      <c r="K55" s="337"/>
    </row>
    <row r="56" spans="1:11" s="32" customFormat="1">
      <c r="A56" s="356"/>
      <c r="B56" s="337"/>
      <c r="C56" s="337"/>
      <c r="D56" s="337"/>
      <c r="E56" s="337"/>
      <c r="F56" s="337"/>
      <c r="G56" s="354"/>
      <c r="H56" s="354"/>
      <c r="I56" s="337"/>
      <c r="J56" s="337"/>
      <c r="K56" s="337"/>
    </row>
    <row r="57" spans="1:11" s="32" customFormat="1" ht="15">
      <c r="A57" s="356"/>
      <c r="B57" s="337"/>
      <c r="C57" s="337"/>
      <c r="D57" s="337"/>
      <c r="E57" s="337"/>
      <c r="F57" s="337"/>
      <c r="G57" s="338"/>
      <c r="H57" s="338"/>
      <c r="I57" s="338"/>
      <c r="J57" s="338"/>
      <c r="K57" s="338"/>
    </row>
    <row r="58" spans="1:11" s="32" customFormat="1" ht="15">
      <c r="A58" s="356"/>
      <c r="B58" s="337"/>
      <c r="C58" s="337"/>
      <c r="D58" s="337"/>
      <c r="E58" s="337"/>
      <c r="F58" s="337"/>
      <c r="G58" s="338"/>
      <c r="H58" s="338"/>
      <c r="I58" s="338"/>
      <c r="J58" s="338"/>
      <c r="K58" s="338"/>
    </row>
    <row r="59" spans="1:11" s="32" customFormat="1" ht="15">
      <c r="A59" s="356"/>
      <c r="B59" s="337"/>
      <c r="C59" s="337"/>
      <c r="D59" s="337"/>
      <c r="E59" s="337"/>
      <c r="F59" s="337"/>
      <c r="G59" s="338"/>
      <c r="H59" s="338"/>
      <c r="I59" s="338"/>
      <c r="J59" s="338"/>
      <c r="K59" s="338"/>
    </row>
    <row r="60" spans="1:11" s="32" customFormat="1" ht="15">
      <c r="A60" s="356"/>
      <c r="B60" s="337"/>
      <c r="C60" s="337"/>
      <c r="D60" s="337"/>
      <c r="E60" s="337"/>
      <c r="F60" s="337"/>
      <c r="G60" s="338"/>
      <c r="H60" s="338"/>
      <c r="I60" s="338"/>
      <c r="J60" s="338"/>
      <c r="K60" s="338"/>
    </row>
    <row r="61" spans="1:11" s="32" customFormat="1" ht="15">
      <c r="A61" s="356"/>
      <c r="B61" s="337"/>
      <c r="C61" s="337"/>
      <c r="D61" s="337"/>
      <c r="E61" s="337"/>
      <c r="F61" s="337"/>
      <c r="G61" s="338"/>
      <c r="H61" s="338"/>
      <c r="I61" s="338"/>
      <c r="J61" s="338"/>
      <c r="K61" s="338"/>
    </row>
    <row r="62" spans="1:11" s="32" customFormat="1" ht="15">
      <c r="A62" s="356"/>
      <c r="B62" s="337"/>
      <c r="C62" s="337"/>
      <c r="D62" s="337"/>
      <c r="E62" s="337"/>
      <c r="F62" s="337"/>
      <c r="G62" s="338"/>
      <c r="H62" s="338"/>
      <c r="I62" s="338"/>
      <c r="J62" s="338"/>
      <c r="K62" s="338"/>
    </row>
    <row r="63" spans="1:11" s="32" customFormat="1">
      <c r="A63" s="356"/>
      <c r="B63" s="337"/>
      <c r="C63" s="337"/>
      <c r="D63" s="337"/>
      <c r="E63" s="337"/>
      <c r="F63" s="337"/>
      <c r="G63" s="337"/>
      <c r="H63" s="337"/>
      <c r="I63" s="337"/>
      <c r="J63" s="337"/>
      <c r="K63" s="337"/>
    </row>
    <row r="64" spans="1:11" s="32" customFormat="1">
      <c r="A64" s="356"/>
      <c r="B64" s="337"/>
      <c r="C64" s="337"/>
      <c r="D64" s="337"/>
      <c r="E64" s="337"/>
      <c r="F64" s="337"/>
      <c r="G64" s="337"/>
      <c r="H64" s="337"/>
      <c r="I64" s="337"/>
      <c r="J64" s="337"/>
      <c r="K64" s="337"/>
    </row>
    <row r="65" spans="1:11" s="32" customFormat="1" ht="15" customHeight="1">
      <c r="A65" s="356"/>
      <c r="B65" s="337"/>
      <c r="C65" s="337"/>
      <c r="D65" s="337"/>
      <c r="E65" s="337"/>
      <c r="F65" s="337"/>
      <c r="G65" s="337"/>
      <c r="H65" s="337"/>
      <c r="I65" s="337"/>
      <c r="J65" s="337"/>
      <c r="K65" s="337"/>
    </row>
    <row r="66" spans="1:11" s="32" customFormat="1">
      <c r="A66" s="356"/>
      <c r="B66" s="337"/>
      <c r="C66" s="337"/>
      <c r="D66" s="337"/>
      <c r="E66" s="337"/>
      <c r="F66" s="337"/>
      <c r="G66" s="337"/>
      <c r="H66" s="337"/>
      <c r="I66" s="337"/>
      <c r="J66" s="337"/>
      <c r="K66" s="337"/>
    </row>
    <row r="67" spans="1:11" s="32" customFormat="1">
      <c r="A67" s="356"/>
      <c r="B67" s="337"/>
      <c r="C67" s="337"/>
      <c r="D67" s="337"/>
      <c r="E67" s="337"/>
      <c r="F67" s="337"/>
      <c r="G67" s="337"/>
      <c r="H67" s="337"/>
      <c r="I67" s="337"/>
      <c r="J67" s="337"/>
      <c r="K67" s="337"/>
    </row>
    <row r="68" spans="1:11" s="32" customFormat="1">
      <c r="A68" s="356"/>
      <c r="B68" s="337"/>
      <c r="C68" s="337"/>
      <c r="D68" s="337"/>
      <c r="E68" s="337"/>
      <c r="F68" s="337"/>
      <c r="G68" s="337"/>
      <c r="H68" s="337"/>
      <c r="I68" s="337"/>
      <c r="J68" s="337"/>
      <c r="K68" s="337"/>
    </row>
    <row r="69" spans="1:11" s="32" customFormat="1">
      <c r="A69" s="148"/>
      <c r="B69"/>
      <c r="C69"/>
      <c r="D69"/>
      <c r="E69"/>
      <c r="F69"/>
      <c r="G69"/>
      <c r="H69"/>
      <c r="I69"/>
    </row>
    <row r="70" spans="1:11" s="32" customFormat="1">
      <c r="A70" s="148"/>
      <c r="B70"/>
      <c r="C70"/>
      <c r="D70"/>
      <c r="E70"/>
      <c r="F70"/>
      <c r="G70"/>
      <c r="H70"/>
      <c r="I70"/>
    </row>
    <row r="71" spans="1:11" s="32" customFormat="1">
      <c r="A71" s="148"/>
      <c r="B71"/>
      <c r="C71"/>
      <c r="D71"/>
      <c r="E71"/>
      <c r="F71"/>
      <c r="G71"/>
      <c r="H71"/>
      <c r="I71"/>
    </row>
    <row r="72" spans="1:11" s="32" customFormat="1">
      <c r="A72" s="148"/>
      <c r="B72"/>
      <c r="C72"/>
      <c r="D72"/>
      <c r="E72"/>
      <c r="F72"/>
      <c r="G72"/>
      <c r="H72"/>
      <c r="I72"/>
    </row>
    <row r="73" spans="1:11" s="32" customFormat="1">
      <c r="A73" s="148"/>
      <c r="B73"/>
      <c r="C73"/>
      <c r="D73"/>
      <c r="E73"/>
      <c r="F73"/>
      <c r="G73"/>
      <c r="H73"/>
      <c r="I73"/>
    </row>
    <row r="74" spans="1:11" s="32" customFormat="1">
      <c r="A74" s="148"/>
      <c r="B74"/>
      <c r="C74"/>
      <c r="D74"/>
      <c r="E74"/>
      <c r="F74"/>
      <c r="G74"/>
      <c r="H74"/>
      <c r="I74"/>
    </row>
  </sheetData>
  <sheetProtection selectLockedCells="1" selectUnlockedCells="1"/>
  <sortState xmlns:xlrd2="http://schemas.microsoft.com/office/spreadsheetml/2017/richdata2" ref="B18:F37">
    <sortCondition ref="B17:B37"/>
  </sortState>
  <hyperlinks>
    <hyperlink ref="F9" r:id="rId1" xr:uid="{00000000-0004-0000-2000-000000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A1:T57"/>
  <sheetViews>
    <sheetView workbookViewId="0">
      <selection activeCell="A13" sqref="A13:C37"/>
    </sheetView>
  </sheetViews>
  <sheetFormatPr defaultRowHeight="12.75"/>
  <cols>
    <col min="1" max="1" width="4.5703125" style="278" customWidth="1"/>
    <col min="2" max="2" width="14.42578125" style="77" customWidth="1"/>
    <col min="3" max="3" width="15.140625" customWidth="1"/>
    <col min="4" max="4" width="15.85546875" customWidth="1"/>
    <col min="5" max="5" width="11.28515625" customWidth="1"/>
    <col min="6" max="6" width="13.5703125" customWidth="1"/>
    <col min="7" max="7" width="15.7109375" customWidth="1"/>
    <col min="9" max="9" width="7.5703125" customWidth="1"/>
    <col min="10" max="10" width="12.7109375" customWidth="1"/>
    <col min="11" max="11" width="12.140625" customWidth="1"/>
  </cols>
  <sheetData>
    <row r="1" spans="1:9">
      <c r="A1" s="988" t="s">
        <v>960</v>
      </c>
      <c r="B1" s="989"/>
      <c r="C1" s="989"/>
      <c r="D1" s="990"/>
      <c r="E1" s="989"/>
      <c r="F1" s="989"/>
      <c r="G1" s="987"/>
      <c r="H1" s="987"/>
      <c r="I1" s="987"/>
    </row>
    <row r="2" spans="1:9" ht="13.5" thickBot="1">
      <c r="A2" s="991" t="s">
        <v>230</v>
      </c>
      <c r="B2" s="991"/>
      <c r="C2" s="991"/>
      <c r="D2" s="991"/>
      <c r="E2" s="989"/>
      <c r="F2" s="991" t="s">
        <v>231</v>
      </c>
      <c r="G2" s="987"/>
      <c r="H2" s="987"/>
      <c r="I2" s="987"/>
    </row>
    <row r="3" spans="1:9" ht="13.5" thickBot="1">
      <c r="A3" s="992" t="s">
        <v>641</v>
      </c>
      <c r="B3" s="991"/>
      <c r="C3" s="991"/>
      <c r="D3" s="993"/>
      <c r="E3" s="994"/>
      <c r="F3" s="995" t="s">
        <v>152</v>
      </c>
      <c r="G3" s="987"/>
      <c r="H3" s="987"/>
      <c r="I3" s="987"/>
    </row>
    <row r="4" spans="1:9" s="32" customFormat="1">
      <c r="A4" s="988" t="s">
        <v>233</v>
      </c>
      <c r="B4" s="989"/>
      <c r="C4" s="989"/>
      <c r="D4" s="989"/>
      <c r="E4" s="989"/>
      <c r="F4" s="989"/>
      <c r="G4" s="987"/>
      <c r="H4" s="987"/>
      <c r="I4" s="987"/>
    </row>
    <row r="5" spans="1:9" s="32" customFormat="1" ht="13.5" thickBot="1">
      <c r="A5" s="991" t="s">
        <v>274</v>
      </c>
      <c r="B5" s="991"/>
      <c r="C5" s="991"/>
      <c r="D5" s="991"/>
      <c r="E5" s="991"/>
      <c r="F5" s="991"/>
      <c r="G5" s="987"/>
      <c r="H5" s="987"/>
      <c r="I5" s="987"/>
    </row>
    <row r="6" spans="1:9" s="32" customFormat="1">
      <c r="A6" s="996"/>
      <c r="B6" s="997" t="s">
        <v>45</v>
      </c>
      <c r="C6" s="997" t="s">
        <v>46</v>
      </c>
      <c r="D6" s="997" t="s">
        <v>235</v>
      </c>
      <c r="E6" s="997"/>
      <c r="F6" s="998" t="s">
        <v>236</v>
      </c>
      <c r="G6" s="987"/>
      <c r="H6" s="987"/>
      <c r="I6" s="987"/>
    </row>
    <row r="7" spans="1:9" s="32" customFormat="1" ht="13.5" thickBot="1">
      <c r="A7" s="993"/>
      <c r="B7" s="999" t="s">
        <v>642</v>
      </c>
      <c r="C7" s="999" t="s">
        <v>287</v>
      </c>
      <c r="D7" s="1000" t="s">
        <v>643</v>
      </c>
      <c r="E7" s="999"/>
      <c r="F7" s="1001">
        <v>778046066</v>
      </c>
      <c r="G7" s="987"/>
      <c r="H7" s="987"/>
      <c r="I7" s="987"/>
    </row>
    <row r="8" spans="1:9" s="32" customFormat="1" ht="13.5" thickBot="1">
      <c r="A8" s="991" t="s">
        <v>276</v>
      </c>
      <c r="B8" s="991"/>
      <c r="C8" s="991"/>
      <c r="D8" s="991"/>
      <c r="E8" s="991"/>
      <c r="F8" s="991"/>
      <c r="G8" s="987"/>
      <c r="H8" s="987"/>
      <c r="I8" s="987"/>
    </row>
    <row r="9" spans="1:9" s="32" customFormat="1">
      <c r="A9" s="996"/>
      <c r="B9" s="1002" t="s">
        <v>45</v>
      </c>
      <c r="C9" s="997" t="s">
        <v>46</v>
      </c>
      <c r="D9" s="997" t="s">
        <v>235</v>
      </c>
      <c r="E9" s="997"/>
      <c r="F9" s="998" t="s">
        <v>236</v>
      </c>
      <c r="G9" s="987"/>
      <c r="H9" s="987"/>
      <c r="I9" s="987"/>
    </row>
    <row r="10" spans="1:9" s="32" customFormat="1" ht="13.5" thickBot="1">
      <c r="A10" s="993"/>
      <c r="B10" s="999" t="s">
        <v>644</v>
      </c>
      <c r="C10" s="999" t="s">
        <v>645</v>
      </c>
      <c r="D10" s="1000" t="s">
        <v>646</v>
      </c>
      <c r="E10" s="999"/>
      <c r="F10" s="1001">
        <v>777079881</v>
      </c>
      <c r="G10" s="987"/>
      <c r="H10" s="987"/>
      <c r="I10" s="987"/>
    </row>
    <row r="11" spans="1:9" s="32" customFormat="1">
      <c r="A11" s="988" t="s">
        <v>242</v>
      </c>
      <c r="B11" s="989"/>
      <c r="C11" s="989"/>
      <c r="D11" s="989"/>
      <c r="E11" s="989"/>
      <c r="F11" s="989"/>
      <c r="G11" s="987"/>
      <c r="H11" s="987"/>
      <c r="I11" s="987"/>
    </row>
    <row r="12" spans="1:9" s="32" customFormat="1" ht="14.25">
      <c r="A12" s="1003" t="s">
        <v>244</v>
      </c>
      <c r="B12" s="1004" t="s">
        <v>45</v>
      </c>
      <c r="C12" s="1004" t="s">
        <v>46</v>
      </c>
      <c r="D12" s="1004" t="s">
        <v>530</v>
      </c>
      <c r="E12" s="1004" t="s">
        <v>281</v>
      </c>
      <c r="F12" s="1004" t="s">
        <v>828</v>
      </c>
      <c r="G12" s="987"/>
      <c r="H12" s="987"/>
      <c r="I12" s="1005"/>
    </row>
    <row r="13" spans="1:9" s="32" customFormat="1">
      <c r="A13" s="1006">
        <v>5</v>
      </c>
      <c r="B13" s="1006" t="s">
        <v>421</v>
      </c>
      <c r="C13" s="1007" t="s">
        <v>68</v>
      </c>
      <c r="D13" s="1006">
        <v>871215</v>
      </c>
      <c r="E13" s="1673" t="s">
        <v>1020</v>
      </c>
      <c r="F13" s="1006"/>
      <c r="G13" s="987"/>
      <c r="H13" s="987"/>
      <c r="I13" s="987"/>
    </row>
    <row r="14" spans="1:9" s="32" customFormat="1">
      <c r="A14" s="1006">
        <v>8</v>
      </c>
      <c r="B14" s="1006" t="s">
        <v>507</v>
      </c>
      <c r="C14" s="1007" t="s">
        <v>512</v>
      </c>
      <c r="D14" s="1006">
        <v>910411</v>
      </c>
      <c r="E14" s="1006" t="s">
        <v>582</v>
      </c>
      <c r="F14" s="1006"/>
      <c r="G14" s="987"/>
      <c r="H14" s="987"/>
      <c r="I14" s="987"/>
    </row>
    <row r="15" spans="1:9" s="32" customFormat="1">
      <c r="A15" s="1006">
        <v>9</v>
      </c>
      <c r="B15" s="1006" t="s">
        <v>695</v>
      </c>
      <c r="C15" s="1007" t="s">
        <v>104</v>
      </c>
      <c r="D15" s="1006">
        <v>920402</v>
      </c>
      <c r="E15" s="1006" t="s">
        <v>582</v>
      </c>
      <c r="F15" s="1006"/>
      <c r="G15" s="987"/>
      <c r="H15" s="987"/>
      <c r="I15" s="987"/>
    </row>
    <row r="16" spans="1:9" s="32" customFormat="1">
      <c r="A16" s="1007">
        <v>10</v>
      </c>
      <c r="B16" s="1007" t="s">
        <v>830</v>
      </c>
      <c r="C16" s="1007" t="s">
        <v>68</v>
      </c>
      <c r="D16" s="1006">
        <v>900216</v>
      </c>
      <c r="E16" s="1006" t="s">
        <v>582</v>
      </c>
      <c r="F16" s="1006"/>
      <c r="G16" s="987"/>
      <c r="H16" s="987"/>
      <c r="I16" s="987"/>
    </row>
    <row r="17" spans="1:20" s="32" customFormat="1">
      <c r="A17" s="1007">
        <v>11</v>
      </c>
      <c r="B17" s="1007" t="s">
        <v>961</v>
      </c>
      <c r="C17" s="1007" t="s">
        <v>888</v>
      </c>
      <c r="D17" s="1007">
        <v>870729</v>
      </c>
      <c r="E17" s="1006" t="s">
        <v>582</v>
      </c>
      <c r="F17" s="1006"/>
      <c r="G17" s="83"/>
      <c r="H17"/>
      <c r="I17"/>
    </row>
    <row r="18" spans="1:20" s="32" customFormat="1">
      <c r="A18" s="1006">
        <v>24</v>
      </c>
      <c r="B18" s="1006" t="s">
        <v>647</v>
      </c>
      <c r="C18" s="1007" t="s">
        <v>125</v>
      </c>
      <c r="D18" s="1006">
        <v>940305</v>
      </c>
      <c r="E18" s="1006" t="s">
        <v>582</v>
      </c>
      <c r="F18" s="1006"/>
      <c r="G18" s="276"/>
      <c r="H18" s="87"/>
      <c r="I18" s="87"/>
    </row>
    <row r="19" spans="1:20" s="32" customFormat="1" ht="17.25" customHeight="1">
      <c r="A19" s="1006">
        <v>42</v>
      </c>
      <c r="B19" s="1006" t="s">
        <v>525</v>
      </c>
      <c r="C19" s="1007" t="s">
        <v>221</v>
      </c>
      <c r="D19" s="1006">
        <v>951025</v>
      </c>
      <c r="E19" s="1006" t="s">
        <v>582</v>
      </c>
      <c r="F19" s="1006"/>
      <c r="G19" s="206"/>
      <c r="H19"/>
      <c r="I19"/>
    </row>
    <row r="20" spans="1:20" s="32" customFormat="1" ht="16.5">
      <c r="A20" s="1006">
        <v>66</v>
      </c>
      <c r="B20" s="1006" t="s">
        <v>648</v>
      </c>
      <c r="C20" s="1007" t="s">
        <v>381</v>
      </c>
      <c r="D20" s="1006">
        <v>950713</v>
      </c>
      <c r="E20" s="1006" t="s">
        <v>582</v>
      </c>
      <c r="F20" s="1006"/>
      <c r="G20" s="206"/>
      <c r="H20"/>
      <c r="I20"/>
    </row>
    <row r="21" spans="1:20" s="32" customFormat="1" ht="16.5">
      <c r="A21" s="1006">
        <v>77</v>
      </c>
      <c r="B21" s="1006" t="s">
        <v>642</v>
      </c>
      <c r="C21" s="1007" t="s">
        <v>287</v>
      </c>
      <c r="D21" s="1006">
        <v>940305</v>
      </c>
      <c r="E21" s="1006" t="s">
        <v>582</v>
      </c>
      <c r="F21" s="1006"/>
      <c r="G21" s="206"/>
      <c r="H21"/>
      <c r="I21"/>
    </row>
    <row r="22" spans="1:20" s="32" customFormat="1" ht="16.5">
      <c r="A22" s="1006">
        <v>87</v>
      </c>
      <c r="B22" s="1006" t="s">
        <v>649</v>
      </c>
      <c r="C22" s="1007" t="s">
        <v>645</v>
      </c>
      <c r="D22" s="1006">
        <v>861013</v>
      </c>
      <c r="E22" s="1006" t="s">
        <v>582</v>
      </c>
      <c r="F22" s="1006"/>
      <c r="G22" s="206"/>
      <c r="H22"/>
      <c r="I22"/>
    </row>
    <row r="23" spans="1:20" s="32" customFormat="1" ht="16.5">
      <c r="A23" s="1007">
        <v>88</v>
      </c>
      <c r="B23" s="1007" t="s">
        <v>961</v>
      </c>
      <c r="C23" s="1007" t="s">
        <v>99</v>
      </c>
      <c r="D23" s="1008">
        <v>1000723</v>
      </c>
      <c r="E23" s="1006" t="s">
        <v>582</v>
      </c>
      <c r="F23" s="1006"/>
      <c r="G23" s="206"/>
      <c r="H23"/>
      <c r="I23"/>
    </row>
    <row r="24" spans="1:20" s="32" customFormat="1" ht="16.5">
      <c r="A24" s="1006">
        <v>91</v>
      </c>
      <c r="B24" s="1006" t="s">
        <v>528</v>
      </c>
      <c r="C24" s="1007" t="s">
        <v>90</v>
      </c>
      <c r="D24" s="1007">
        <v>1030804</v>
      </c>
      <c r="E24" s="1006" t="s">
        <v>582</v>
      </c>
      <c r="F24" s="1006"/>
      <c r="G24" s="206"/>
      <c r="H24"/>
      <c r="I24"/>
    </row>
    <row r="25" spans="1:20" s="32" customFormat="1" ht="16.5">
      <c r="A25" s="1006">
        <v>98</v>
      </c>
      <c r="B25" s="1006" t="s">
        <v>829</v>
      </c>
      <c r="C25" s="1007" t="s">
        <v>125</v>
      </c>
      <c r="D25" s="1007">
        <v>900508</v>
      </c>
      <c r="E25" s="1006" t="s">
        <v>582</v>
      </c>
      <c r="F25" s="1006"/>
      <c r="G25" s="206"/>
      <c r="H25"/>
      <c r="I25"/>
    </row>
    <row r="26" spans="1:20" s="32" customFormat="1" ht="16.5">
      <c r="A26" s="1006"/>
      <c r="B26" s="1673" t="s">
        <v>867</v>
      </c>
      <c r="C26" s="1749" t="s">
        <v>868</v>
      </c>
      <c r="D26" s="1007"/>
      <c r="E26" s="1006"/>
      <c r="F26" s="1006"/>
      <c r="G26" s="206"/>
      <c r="H26"/>
      <c r="I26"/>
    </row>
    <row r="27" spans="1:20" s="32" customFormat="1" ht="16.5">
      <c r="A27" s="1006"/>
      <c r="B27" s="1673" t="s">
        <v>426</v>
      </c>
      <c r="C27" s="1749" t="s">
        <v>68</v>
      </c>
      <c r="D27" s="1007"/>
      <c r="E27" s="1006"/>
      <c r="F27" s="1006"/>
      <c r="G27" s="206"/>
      <c r="H27"/>
      <c r="I27"/>
    </row>
    <row r="28" spans="1:20" s="32" customFormat="1" ht="16.5">
      <c r="A28" s="1006"/>
      <c r="B28" s="1673" t="s">
        <v>502</v>
      </c>
      <c r="C28" s="1749" t="s">
        <v>163</v>
      </c>
      <c r="D28" s="1007"/>
      <c r="E28" s="1006"/>
      <c r="F28" s="1006"/>
      <c r="G28" s="206"/>
      <c r="H28"/>
      <c r="I28"/>
    </row>
    <row r="29" spans="1:20" s="32" customFormat="1" ht="16.5">
      <c r="A29" s="1006"/>
      <c r="B29" s="1673" t="s">
        <v>1189</v>
      </c>
      <c r="C29" s="1749" t="s">
        <v>125</v>
      </c>
      <c r="D29" s="1007"/>
      <c r="E29" s="1006"/>
      <c r="F29" s="1006"/>
      <c r="G29" s="206"/>
      <c r="H29"/>
      <c r="I29"/>
    </row>
    <row r="30" spans="1:20" s="32" customFormat="1" ht="16.5">
      <c r="A30" s="1006"/>
      <c r="B30" s="1673" t="s">
        <v>316</v>
      </c>
      <c r="C30" s="1749" t="s">
        <v>123</v>
      </c>
      <c r="D30" s="1007"/>
      <c r="E30" s="1006"/>
      <c r="F30" s="1006"/>
      <c r="G30" s="206"/>
      <c r="H30"/>
      <c r="I30"/>
    </row>
    <row r="31" spans="1:20" s="32" customFormat="1" ht="16.5">
      <c r="A31" s="1006"/>
      <c r="B31" s="1673" t="s">
        <v>614</v>
      </c>
      <c r="C31" s="1749" t="s">
        <v>221</v>
      </c>
      <c r="D31" s="1007"/>
      <c r="E31" s="1673" t="s">
        <v>129</v>
      </c>
      <c r="F31" s="1006"/>
      <c r="G31" s="206"/>
      <c r="H31"/>
      <c r="I31"/>
      <c r="M31" s="1443">
        <v>121</v>
      </c>
      <c r="N31" s="1746" t="s">
        <v>1175</v>
      </c>
      <c r="O31" s="1745" t="s">
        <v>782</v>
      </c>
      <c r="P31" s="1745" t="s">
        <v>2</v>
      </c>
      <c r="Q31" s="1745" t="s">
        <v>14</v>
      </c>
      <c r="R31" s="514" t="s">
        <v>821</v>
      </c>
      <c r="S31" s="515" t="s">
        <v>1195</v>
      </c>
      <c r="T31" s="516">
        <v>0.46875</v>
      </c>
    </row>
    <row r="32" spans="1:20" s="32" customFormat="1" ht="16.5">
      <c r="A32" s="1006"/>
      <c r="B32" s="1673" t="s">
        <v>1223</v>
      </c>
      <c r="C32" s="1749" t="s">
        <v>271</v>
      </c>
      <c r="D32" s="1007"/>
      <c r="E32" s="1673" t="s">
        <v>366</v>
      </c>
      <c r="F32" s="1006"/>
      <c r="G32" s="206"/>
      <c r="H32"/>
      <c r="I32"/>
    </row>
    <row r="33" spans="1:9" s="32" customFormat="1" ht="16.5">
      <c r="A33" s="1009"/>
      <c r="B33" s="1796" t="s">
        <v>454</v>
      </c>
      <c r="C33" s="1797" t="s">
        <v>110</v>
      </c>
      <c r="D33" s="1601"/>
      <c r="E33" s="1795"/>
      <c r="F33" s="1010"/>
      <c r="G33" s="206"/>
      <c r="H33"/>
      <c r="I33"/>
    </row>
    <row r="34" spans="1:9" s="32" customFormat="1" ht="16.5">
      <c r="A34" s="1009"/>
      <c r="B34" s="1796" t="s">
        <v>1267</v>
      </c>
      <c r="C34" s="1797" t="s">
        <v>68</v>
      </c>
      <c r="D34" s="1601"/>
      <c r="E34" s="1795"/>
      <c r="F34" s="1010"/>
      <c r="G34" s="206"/>
      <c r="H34"/>
      <c r="I34"/>
    </row>
    <row r="35" spans="1:9" s="32" customFormat="1" ht="16.5">
      <c r="A35" s="1009"/>
      <c r="B35" s="1864" t="s">
        <v>1312</v>
      </c>
      <c r="C35" s="1865" t="s">
        <v>321</v>
      </c>
      <c r="D35" s="1601"/>
      <c r="E35" s="1010"/>
      <c r="F35" s="1010"/>
      <c r="G35" s="206"/>
      <c r="H35"/>
      <c r="I35"/>
    </row>
    <row r="36" spans="1:9" s="32" customFormat="1" ht="16.5">
      <c r="A36" s="1009"/>
      <c r="B36" s="1864" t="s">
        <v>122</v>
      </c>
      <c r="C36" s="1865" t="s">
        <v>123</v>
      </c>
      <c r="D36" s="1601"/>
      <c r="E36" s="1010"/>
      <c r="F36" s="1010"/>
      <c r="G36" s="206"/>
      <c r="H36"/>
      <c r="I36"/>
    </row>
    <row r="37" spans="1:9" s="32" customFormat="1" ht="16.5">
      <c r="A37" s="1009"/>
      <c r="B37" s="1864" t="s">
        <v>58</v>
      </c>
      <c r="C37" s="1865" t="s">
        <v>90</v>
      </c>
      <c r="D37" s="1601"/>
      <c r="E37" s="1010"/>
      <c r="F37" s="1010"/>
      <c r="G37" s="206"/>
      <c r="H37"/>
      <c r="I37"/>
    </row>
    <row r="38" spans="1:9" s="32" customFormat="1" ht="16.5">
      <c r="A38" s="1009" t="s">
        <v>267</v>
      </c>
      <c r="B38" s="1009"/>
      <c r="C38" s="1009"/>
      <c r="D38" s="1009"/>
      <c r="E38" s="1010"/>
      <c r="F38" s="1010"/>
      <c r="G38" s="206"/>
      <c r="H38"/>
      <c r="I38"/>
    </row>
    <row r="39" spans="1:9" s="32" customFormat="1" ht="16.5">
      <c r="A39" s="1003" t="s">
        <v>244</v>
      </c>
      <c r="B39" s="1003" t="s">
        <v>45</v>
      </c>
      <c r="C39" s="1003" t="s">
        <v>46</v>
      </c>
      <c r="D39" s="1003" t="s">
        <v>388</v>
      </c>
      <c r="E39" s="1011"/>
      <c r="F39" s="1011"/>
      <c r="G39" s="206"/>
      <c r="H39"/>
      <c r="I39"/>
    </row>
    <row r="40" spans="1:9" s="32" customFormat="1" ht="16.5">
      <c r="A40" s="1012">
        <v>33</v>
      </c>
      <c r="B40" s="1012" t="s">
        <v>154</v>
      </c>
      <c r="C40" s="1012" t="s">
        <v>147</v>
      </c>
      <c r="D40" s="1012">
        <v>940726</v>
      </c>
      <c r="E40" s="1006" t="s">
        <v>582</v>
      </c>
      <c r="F40" s="1012"/>
      <c r="G40" s="206"/>
      <c r="H40"/>
      <c r="I40"/>
    </row>
    <row r="41" spans="1:9" s="32" customFormat="1" ht="16.5">
      <c r="A41" s="1013"/>
      <c r="B41" s="1014"/>
      <c r="C41" s="1014"/>
      <c r="D41" s="1013"/>
      <c r="E41" s="1013"/>
      <c r="F41" s="1013"/>
      <c r="G41" s="206"/>
      <c r="H41"/>
      <c r="I41"/>
    </row>
    <row r="42" spans="1:9" s="32" customFormat="1" ht="16.5">
      <c r="A42" s="1015"/>
      <c r="B42" s="1015"/>
      <c r="C42" s="1015"/>
      <c r="D42" s="1015"/>
      <c r="E42" s="1015"/>
      <c r="F42" s="1016"/>
      <c r="G42" s="206"/>
      <c r="H42"/>
      <c r="I42"/>
    </row>
    <row r="43" spans="1:9" s="32" customFormat="1" ht="16.5">
      <c r="A43" s="1015"/>
      <c r="B43" s="1015"/>
      <c r="C43" s="1015"/>
      <c r="D43" s="1015"/>
      <c r="E43" s="1015"/>
      <c r="F43" s="1016"/>
      <c r="G43" s="206"/>
      <c r="H43"/>
      <c r="I43"/>
    </row>
    <row r="44" spans="1:9" s="32" customFormat="1" ht="16.5">
      <c r="A44" s="1015"/>
      <c r="B44" s="1015"/>
      <c r="C44" s="1015"/>
      <c r="D44" s="1015"/>
      <c r="E44" s="1015"/>
      <c r="F44" s="1015"/>
      <c r="G44" s="206"/>
      <c r="H44"/>
      <c r="I44"/>
    </row>
    <row r="45" spans="1:9" s="32" customFormat="1" ht="17.25" thickBot="1">
      <c r="A45" s="1015"/>
      <c r="B45" s="1015"/>
      <c r="C45" s="1015"/>
      <c r="D45" s="1015"/>
      <c r="E45" s="1015"/>
      <c r="F45" s="1017" t="s">
        <v>269</v>
      </c>
      <c r="G45" s="206"/>
      <c r="H45"/>
      <c r="I45"/>
    </row>
    <row r="46" spans="1:9" s="32" customFormat="1" ht="17.25" thickBot="1">
      <c r="A46" s="1015"/>
      <c r="B46" s="1015"/>
      <c r="C46" s="1015"/>
      <c r="D46" s="1015"/>
      <c r="E46" s="1018"/>
      <c r="F46" s="1019" t="s">
        <v>962</v>
      </c>
      <c r="G46" s="206"/>
      <c r="H46"/>
      <c r="I46"/>
    </row>
    <row r="47" spans="1:9" s="32" customFormat="1" ht="16.5">
      <c r="A47" s="633">
        <v>33</v>
      </c>
      <c r="B47" s="634" t="s">
        <v>154</v>
      </c>
      <c r="C47" s="634" t="s">
        <v>147</v>
      </c>
      <c r="D47" s="633">
        <v>940726</v>
      </c>
      <c r="E47" s="632" t="s">
        <v>582</v>
      </c>
      <c r="F47" s="633"/>
      <c r="G47" s="206"/>
      <c r="H47"/>
      <c r="I47"/>
    </row>
    <row r="48" spans="1:9" s="32" customFormat="1" ht="16.5">
      <c r="A48" s="635"/>
      <c r="B48" s="636"/>
      <c r="C48" s="636"/>
      <c r="D48" s="635"/>
      <c r="E48" s="635"/>
      <c r="F48" s="635"/>
      <c r="G48" s="206"/>
      <c r="H48"/>
      <c r="I48"/>
    </row>
    <row r="49" spans="1:9" s="32" customFormat="1" ht="16.5">
      <c r="A49" s="637"/>
      <c r="B49" s="637"/>
      <c r="C49" s="637"/>
      <c r="D49" s="637"/>
      <c r="E49" s="637"/>
      <c r="F49" s="638"/>
      <c r="G49" s="206"/>
      <c r="H49"/>
      <c r="I49"/>
    </row>
    <row r="50" spans="1:9" s="32" customFormat="1">
      <c r="A50" s="279"/>
      <c r="B50" s="148"/>
      <c r="C50"/>
      <c r="D50"/>
      <c r="E50"/>
      <c r="F50"/>
      <c r="G50"/>
      <c r="H50"/>
      <c r="I50"/>
    </row>
    <row r="51" spans="1:9" s="32" customFormat="1">
      <c r="A51" s="279"/>
      <c r="B51" s="148"/>
      <c r="C51"/>
      <c r="D51"/>
      <c r="E51"/>
      <c r="F51"/>
      <c r="G51"/>
      <c r="H51"/>
      <c r="I51"/>
    </row>
    <row r="52" spans="1:9">
      <c r="B52" s="148"/>
    </row>
    <row r="53" spans="1:9">
      <c r="B53" s="148"/>
    </row>
    <row r="54" spans="1:9">
      <c r="B54" s="148"/>
    </row>
    <row r="55" spans="1:9">
      <c r="B55" s="148"/>
    </row>
    <row r="56" spans="1:9">
      <c r="B56" s="148"/>
    </row>
    <row r="57" spans="1:9">
      <c r="B57" s="148"/>
    </row>
  </sheetData>
  <sheetProtection selectLockedCells="1" selectUnlockedCells="1"/>
  <sortState xmlns:xlrd2="http://schemas.microsoft.com/office/spreadsheetml/2017/richdata2" ref="A13:C32">
    <sortCondition ref="A13:A32"/>
  </sortState>
  <hyperlinks>
    <hyperlink ref="D7" r:id="rId1" xr:uid="{00000000-0004-0000-0000-000000000000}"/>
    <hyperlink ref="D10" r:id="rId2" xr:uid="{00000000-0004-0000-0000-000001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r:id="rId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</sheetPr>
  <dimension ref="A1:Z1002"/>
  <sheetViews>
    <sheetView topLeftCell="A4" workbookViewId="0">
      <selection activeCell="D40" sqref="D40"/>
    </sheetView>
  </sheetViews>
  <sheetFormatPr defaultColWidth="9" defaultRowHeight="12.75"/>
  <cols>
    <col min="1" max="1" width="9" style="269"/>
    <col min="2" max="2" width="5.140625" style="269" customWidth="1"/>
    <col min="3" max="3" width="14.140625" style="269" customWidth="1"/>
    <col min="4" max="4" width="13" style="269" customWidth="1"/>
    <col min="5" max="5" width="19.42578125" style="269" customWidth="1"/>
    <col min="6" max="8" width="9" style="269"/>
    <col min="9" max="9" width="10" style="269" bestFit="1" customWidth="1"/>
    <col min="10" max="10" width="9" style="269"/>
    <col min="11" max="11" width="10" style="269" bestFit="1" customWidth="1"/>
    <col min="12" max="16384" width="9" style="269"/>
  </cols>
  <sheetData>
    <row r="1" spans="1:26" ht="18">
      <c r="A1"/>
      <c r="B1" s="295" t="s">
        <v>963</v>
      </c>
      <c r="C1" s="281"/>
      <c r="D1" s="281"/>
      <c r="E1" s="281"/>
      <c r="F1" s="281"/>
      <c r="G1" s="281"/>
      <c r="H1" s="281"/>
      <c r="I1" s="281"/>
      <c r="J1" s="281"/>
      <c r="K1" s="281"/>
      <c r="L1" s="281" t="s">
        <v>1061</v>
      </c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7.5" customHeight="1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spans="1:26">
      <c r="A3" s="281"/>
      <c r="B3" s="2012" t="s">
        <v>230</v>
      </c>
      <c r="C3" s="2013"/>
      <c r="D3" s="2013"/>
      <c r="E3" s="2013"/>
      <c r="F3" s="281"/>
      <c r="G3" s="2012" t="s">
        <v>231</v>
      </c>
      <c r="H3" s="2013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6" s="32" customFormat="1" ht="27.95" customHeight="1">
      <c r="A4" s="282"/>
      <c r="B4" s="2114" t="s">
        <v>718</v>
      </c>
      <c r="C4" s="2116"/>
      <c r="D4" s="2116"/>
      <c r="E4" s="2115"/>
      <c r="F4" s="282"/>
      <c r="G4" s="2114" t="s">
        <v>158</v>
      </c>
      <c r="H4" s="2115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</row>
    <row r="5" spans="1:26" s="32" customFormat="1" ht="14.1" customHeight="1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</row>
    <row r="6" spans="1:26" s="32" customFormat="1">
      <c r="A6" s="282"/>
      <c r="B6" s="293" t="s">
        <v>233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</row>
    <row r="7" spans="1:26" s="32" customFormat="1">
      <c r="A7" s="282"/>
      <c r="B7" s="2072" t="s">
        <v>234</v>
      </c>
      <c r="C7" s="2013"/>
      <c r="D7" s="2013"/>
      <c r="E7" s="2013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</row>
    <row r="8" spans="1:26" s="32" customFormat="1" ht="9.9499999999999993" customHeight="1">
      <c r="A8" s="282"/>
      <c r="B8" s="2117" t="s">
        <v>45</v>
      </c>
      <c r="C8" s="2115"/>
      <c r="D8" s="1085" t="s">
        <v>46</v>
      </c>
      <c r="E8" s="2117" t="s">
        <v>235</v>
      </c>
      <c r="F8" s="2115"/>
      <c r="G8" s="2117" t="s">
        <v>236</v>
      </c>
      <c r="H8" s="2115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</row>
    <row r="9" spans="1:26" s="32" customFormat="1" ht="15.95" customHeight="1">
      <c r="A9" s="282"/>
      <c r="B9" s="2119" t="s">
        <v>222</v>
      </c>
      <c r="C9" s="2115"/>
      <c r="D9" s="1087" t="s">
        <v>223</v>
      </c>
      <c r="E9" s="2118" t="s">
        <v>719</v>
      </c>
      <c r="F9" s="2115"/>
      <c r="G9" s="2119">
        <v>723438178</v>
      </c>
      <c r="H9" s="2115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</row>
    <row r="10" spans="1:26" s="32" customFormat="1">
      <c r="A10" s="282"/>
      <c r="B10" s="2072" t="s">
        <v>239</v>
      </c>
      <c r="C10" s="2013"/>
      <c r="D10" s="2013"/>
      <c r="E10" s="2013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</row>
    <row r="11" spans="1:26" s="32" customFormat="1" ht="9.9499999999999993" customHeight="1">
      <c r="A11" s="282"/>
      <c r="B11" s="2117" t="s">
        <v>45</v>
      </c>
      <c r="C11" s="2115"/>
      <c r="D11" s="1085" t="s">
        <v>46</v>
      </c>
      <c r="E11" s="2117" t="s">
        <v>235</v>
      </c>
      <c r="F11" s="2115"/>
      <c r="G11" s="2117" t="s">
        <v>236</v>
      </c>
      <c r="H11" s="2115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</row>
    <row r="12" spans="1:26" s="32" customFormat="1" ht="15.95" customHeight="1">
      <c r="A12" s="282"/>
      <c r="B12" s="2119" t="s">
        <v>218</v>
      </c>
      <c r="C12" s="2115"/>
      <c r="D12" s="1087" t="s">
        <v>95</v>
      </c>
      <c r="E12" s="2118" t="s">
        <v>555</v>
      </c>
      <c r="F12" s="2115"/>
      <c r="G12" s="2119">
        <v>732712785</v>
      </c>
      <c r="H12" s="2115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</row>
    <row r="13" spans="1:26" s="32" customFormat="1" ht="14.1" customHeight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</row>
    <row r="14" spans="1:26" s="32" customFormat="1">
      <c r="A14" s="282"/>
      <c r="B14" s="293" t="s">
        <v>242</v>
      </c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</row>
    <row r="15" spans="1:26" s="32" customFormat="1" ht="13.5" thickBot="1">
      <c r="A15" s="282"/>
      <c r="B15" s="2072" t="s">
        <v>325</v>
      </c>
      <c r="C15" s="2013"/>
      <c r="D15" s="2013"/>
      <c r="E15" s="2013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</row>
    <row r="16" spans="1:26" s="32" customFormat="1">
      <c r="A16" s="282"/>
      <c r="B16" s="314" t="s">
        <v>244</v>
      </c>
      <c r="C16" s="306" t="s">
        <v>45</v>
      </c>
      <c r="D16" s="306" t="s">
        <v>46</v>
      </c>
      <c r="E16" s="306" t="s">
        <v>692</v>
      </c>
      <c r="F16" s="307"/>
      <c r="G16" s="289"/>
      <c r="H16" s="289"/>
      <c r="I16" s="288"/>
      <c r="J16" s="288"/>
      <c r="K16" s="288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</row>
    <row r="17" spans="1:26" s="32" customFormat="1" ht="14.1" customHeight="1">
      <c r="A17" s="304">
        <v>1</v>
      </c>
      <c r="B17" s="1396">
        <v>5</v>
      </c>
      <c r="C17" s="1400" t="s">
        <v>219</v>
      </c>
      <c r="D17" s="1400" t="s">
        <v>125</v>
      </c>
      <c r="E17" s="1091">
        <v>910205</v>
      </c>
      <c r="F17" s="1298" t="s">
        <v>582</v>
      </c>
      <c r="G17" s="285"/>
      <c r="H17" s="286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</row>
    <row r="18" spans="1:26" s="32" customFormat="1" ht="14.1" customHeight="1">
      <c r="A18" s="304">
        <v>2</v>
      </c>
      <c r="B18" s="1397">
        <v>7</v>
      </c>
      <c r="C18" s="1094" t="s">
        <v>851</v>
      </c>
      <c r="D18" s="1095" t="s">
        <v>1288</v>
      </c>
      <c r="E18" s="282">
        <v>1020122</v>
      </c>
      <c r="F18" s="1298" t="s">
        <v>720</v>
      </c>
      <c r="G18" s="285"/>
      <c r="H18" s="286"/>
      <c r="I18" s="282"/>
      <c r="J18" s="282"/>
      <c r="K18" s="282">
        <v>1031122</v>
      </c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</row>
    <row r="19" spans="1:26" s="32" customFormat="1" ht="14.1" customHeight="1">
      <c r="A19" s="304">
        <v>3</v>
      </c>
      <c r="B19" s="1397">
        <v>8</v>
      </c>
      <c r="C19" s="1094" t="s">
        <v>904</v>
      </c>
      <c r="D19" s="1095" t="s">
        <v>220</v>
      </c>
      <c r="E19" s="1091">
        <v>870502</v>
      </c>
      <c r="F19" s="1298" t="s">
        <v>720</v>
      </c>
      <c r="G19" s="285"/>
      <c r="H19" s="286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</row>
    <row r="20" spans="1:26" s="32" customFormat="1" ht="14.1" customHeight="1">
      <c r="A20" s="304">
        <v>4</v>
      </c>
      <c r="B20" s="771">
        <v>10</v>
      </c>
      <c r="C20" s="1094" t="s">
        <v>222</v>
      </c>
      <c r="D20" s="1095" t="s">
        <v>223</v>
      </c>
      <c r="E20" s="1091">
        <v>980614</v>
      </c>
      <c r="F20" s="1298" t="s">
        <v>582</v>
      </c>
      <c r="G20" s="285"/>
      <c r="H20" s="286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</row>
    <row r="21" spans="1:26" s="32" customFormat="1" ht="14.1" customHeight="1">
      <c r="A21" s="304">
        <v>5</v>
      </c>
      <c r="B21" s="771">
        <v>13</v>
      </c>
      <c r="C21" s="1091" t="s">
        <v>218</v>
      </c>
      <c r="D21" s="1092" t="s">
        <v>95</v>
      </c>
      <c r="E21" s="1091">
        <v>860724</v>
      </c>
      <c r="F21" s="1298" t="s">
        <v>582</v>
      </c>
      <c r="G21" s="285"/>
      <c r="H21" s="287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</row>
    <row r="22" spans="1:26" s="32" customFormat="1" ht="14.1" customHeight="1">
      <c r="A22" s="304">
        <v>6</v>
      </c>
      <c r="B22" s="771">
        <v>21</v>
      </c>
      <c r="C22" s="1094" t="s">
        <v>850</v>
      </c>
      <c r="D22" s="1095" t="s">
        <v>93</v>
      </c>
      <c r="E22" s="1091">
        <v>661103</v>
      </c>
      <c r="F22" s="1298" t="s">
        <v>582</v>
      </c>
      <c r="G22" s="285"/>
      <c r="H22" s="286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</row>
    <row r="23" spans="1:26" s="32" customFormat="1" ht="14.1" customHeight="1">
      <c r="A23" s="304">
        <v>8</v>
      </c>
      <c r="B23" s="1399">
        <v>29</v>
      </c>
      <c r="C23" s="297" t="s">
        <v>725</v>
      </c>
      <c r="D23" s="297" t="s">
        <v>125</v>
      </c>
      <c r="E23" s="1299">
        <v>900810</v>
      </c>
      <c r="F23" s="1298" t="s">
        <v>582</v>
      </c>
      <c r="G23" s="285"/>
      <c r="H23" s="286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</row>
    <row r="24" spans="1:26" s="32" customFormat="1" ht="14.1" customHeight="1">
      <c r="A24" s="304">
        <v>9</v>
      </c>
      <c r="B24" s="1397">
        <v>33</v>
      </c>
      <c r="C24" s="1292" t="s">
        <v>721</v>
      </c>
      <c r="D24" s="1095" t="s">
        <v>130</v>
      </c>
      <c r="E24" s="282">
        <v>1030414</v>
      </c>
      <c r="F24" s="1298" t="s">
        <v>582</v>
      </c>
      <c r="G24" s="285"/>
      <c r="H24" s="286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</row>
    <row r="25" spans="1:26" s="32" customFormat="1" ht="14.1" customHeight="1">
      <c r="A25" s="304">
        <v>71</v>
      </c>
      <c r="B25" s="772">
        <v>42</v>
      </c>
      <c r="C25" s="1301" t="s">
        <v>722</v>
      </c>
      <c r="D25" s="305" t="s">
        <v>723</v>
      </c>
      <c r="E25" s="1299">
        <v>800426</v>
      </c>
      <c r="F25" s="1298" t="s">
        <v>582</v>
      </c>
      <c r="G25" s="285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</row>
    <row r="26" spans="1:26" s="32" customFormat="1" ht="14.1" customHeight="1">
      <c r="A26" s="304">
        <v>11</v>
      </c>
      <c r="B26" s="1399">
        <v>44</v>
      </c>
      <c r="C26" s="305" t="s">
        <v>726</v>
      </c>
      <c r="D26" s="305" t="s">
        <v>220</v>
      </c>
      <c r="E26" s="1402">
        <v>721029</v>
      </c>
      <c r="F26" s="1298" t="s">
        <v>582</v>
      </c>
      <c r="G26" s="285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</row>
    <row r="27" spans="1:26" s="32" customFormat="1" ht="14.1" customHeight="1">
      <c r="A27" s="304">
        <v>12</v>
      </c>
      <c r="B27" s="1397">
        <v>79</v>
      </c>
      <c r="C27" s="1293" t="s">
        <v>852</v>
      </c>
      <c r="D27" s="1095" t="s">
        <v>62</v>
      </c>
      <c r="E27" s="1091">
        <v>790427</v>
      </c>
      <c r="F27" s="1298" t="s">
        <v>582</v>
      </c>
      <c r="G27" s="285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</row>
    <row r="28" spans="1:26" s="32" customFormat="1" ht="14.1" customHeight="1">
      <c r="A28" s="304">
        <v>13</v>
      </c>
      <c r="B28" s="1397">
        <v>85</v>
      </c>
      <c r="C28" s="1301" t="s">
        <v>851</v>
      </c>
      <c r="D28" s="305" t="s">
        <v>99</v>
      </c>
      <c r="E28" s="282">
        <v>1031122</v>
      </c>
      <c r="F28" s="1298" t="s">
        <v>582</v>
      </c>
      <c r="G28" s="285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</row>
    <row r="29" spans="1:26" s="32" customFormat="1" ht="14.1" customHeight="1">
      <c r="A29" s="304">
        <v>14</v>
      </c>
      <c r="B29" s="771">
        <v>90</v>
      </c>
      <c r="C29" s="1091" t="s">
        <v>725</v>
      </c>
      <c r="D29" s="1092" t="s">
        <v>727</v>
      </c>
      <c r="E29" s="1091">
        <v>900810</v>
      </c>
      <c r="F29" s="1298" t="s">
        <v>582</v>
      </c>
      <c r="G29" s="285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</row>
    <row r="30" spans="1:26" s="32" customFormat="1" ht="14.1" customHeight="1">
      <c r="A30" s="304">
        <v>15</v>
      </c>
      <c r="B30" s="771">
        <v>93</v>
      </c>
      <c r="C30" s="297" t="s">
        <v>728</v>
      </c>
      <c r="D30" s="1091" t="s">
        <v>93</v>
      </c>
      <c r="E30" s="1091">
        <v>890511</v>
      </c>
      <c r="F30" s="1298" t="s">
        <v>582</v>
      </c>
      <c r="G30" s="285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</row>
    <row r="31" spans="1:26" s="32" customFormat="1" ht="14.1" customHeight="1">
      <c r="A31" s="279">
        <v>16</v>
      </c>
      <c r="B31" s="1398">
        <v>97</v>
      </c>
      <c r="C31" s="769" t="s">
        <v>217</v>
      </c>
      <c r="D31" s="769" t="s">
        <v>59</v>
      </c>
      <c r="E31" s="769">
        <v>970426</v>
      </c>
      <c r="F31" s="1302" t="s">
        <v>582</v>
      </c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</row>
    <row r="32" spans="1:26" s="32" customFormat="1" ht="14.1" customHeight="1">
      <c r="A32" s="304">
        <v>17</v>
      </c>
      <c r="B32" s="1398">
        <v>98</v>
      </c>
      <c r="C32" s="1300" t="s">
        <v>226</v>
      </c>
      <c r="D32" s="1300" t="s">
        <v>93</v>
      </c>
      <c r="E32" s="1401">
        <v>730703</v>
      </c>
      <c r="F32" s="1302" t="s">
        <v>582</v>
      </c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</row>
    <row r="33" spans="1:26" s="32" customFormat="1" ht="14.1" customHeight="1">
      <c r="A33" s="304"/>
      <c r="B33" s="770"/>
      <c r="C33" s="768" t="s">
        <v>1198</v>
      </c>
      <c r="D33" s="768" t="s">
        <v>91</v>
      </c>
      <c r="E33" s="769"/>
      <c r="F33" s="1296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</row>
    <row r="34" spans="1:26" s="32" customFormat="1" ht="14.1" customHeight="1">
      <c r="A34" s="304"/>
      <c r="B34" s="770"/>
      <c r="C34" s="768" t="s">
        <v>1199</v>
      </c>
      <c r="D34" s="768" t="s">
        <v>93</v>
      </c>
      <c r="E34" s="769"/>
      <c r="F34" s="1296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</row>
    <row r="35" spans="1:26" s="32" customFormat="1" ht="14.1" customHeight="1">
      <c r="A35" s="304"/>
      <c r="B35" s="770"/>
      <c r="C35" s="768" t="s">
        <v>227</v>
      </c>
      <c r="D35" s="768" t="s">
        <v>93</v>
      </c>
      <c r="E35" s="769"/>
      <c r="F35" s="1296" t="s">
        <v>129</v>
      </c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</row>
    <row r="36" spans="1:26" s="32" customFormat="1" ht="14.1" customHeight="1" thickBot="1">
      <c r="A36" s="304"/>
      <c r="B36" s="1076"/>
      <c r="C36" s="1077" t="s">
        <v>74</v>
      </c>
      <c r="D36" s="1077" t="s">
        <v>314</v>
      </c>
      <c r="E36" s="1294"/>
      <c r="F36" s="1297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</row>
    <row r="37" spans="1:26" s="32" customFormat="1" ht="14.1" customHeight="1">
      <c r="A37" s="304"/>
      <c r="C37" s="32" t="s">
        <v>226</v>
      </c>
      <c r="D37" s="32" t="s">
        <v>84</v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</row>
    <row r="38" spans="1:26" s="32" customFormat="1" ht="14.1" customHeight="1">
      <c r="A38" s="304"/>
      <c r="C38" s="32" t="s">
        <v>786</v>
      </c>
      <c r="D38" s="32" t="s">
        <v>202</v>
      </c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</row>
    <row r="39" spans="1:26" s="32" customFormat="1" ht="14.1" customHeight="1">
      <c r="A39" s="304"/>
      <c r="C39" s="32" t="s">
        <v>1346</v>
      </c>
      <c r="D39" s="32" t="s">
        <v>110</v>
      </c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</row>
    <row r="40" spans="1:26" s="32" customFormat="1" ht="14.1" customHeight="1">
      <c r="A40" s="304"/>
      <c r="C40" s="32" t="s">
        <v>1347</v>
      </c>
      <c r="D40" s="32" t="s">
        <v>309</v>
      </c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</row>
    <row r="41" spans="1:26" s="32" customFormat="1" ht="14.1" customHeight="1">
      <c r="A41" s="284"/>
      <c r="B41" s="282"/>
      <c r="C41" s="280"/>
      <c r="D41" s="280"/>
      <c r="E41" s="280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</row>
    <row r="42" spans="1:26" s="32" customFormat="1">
      <c r="A42" s="284"/>
      <c r="B42" s="1087"/>
      <c r="C42" s="1291" t="s">
        <v>45</v>
      </c>
      <c r="D42" s="1291" t="s">
        <v>46</v>
      </c>
      <c r="E42" s="1291" t="s">
        <v>694</v>
      </c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</row>
    <row r="43" spans="1:26" s="32" customFormat="1" ht="14.25">
      <c r="A43" s="282"/>
      <c r="B43" s="1295">
        <v>22</v>
      </c>
      <c r="C43" s="768" t="s">
        <v>724</v>
      </c>
      <c r="D43" s="768" t="s">
        <v>110</v>
      </c>
      <c r="E43" s="1091">
        <v>920502</v>
      </c>
      <c r="F43" s="282"/>
      <c r="G43" s="269" t="s">
        <v>269</v>
      </c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</row>
    <row r="44" spans="1:26" s="32" customFormat="1" ht="14.1" customHeight="1">
      <c r="A44" s="282"/>
      <c r="B44" s="269"/>
      <c r="C44" s="1290"/>
      <c r="D44" s="1290"/>
      <c r="E44" s="269"/>
      <c r="F44" s="282"/>
      <c r="G44" s="2120" t="s">
        <v>853</v>
      </c>
      <c r="H44" s="2120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</row>
    <row r="45" spans="1:26" s="32" customFormat="1" ht="14.1" customHeight="1">
      <c r="A45" s="282"/>
      <c r="B45" s="269"/>
      <c r="C45" s="1290"/>
      <c r="D45" s="1290"/>
      <c r="E45" s="269"/>
      <c r="F45" s="282"/>
      <c r="G45" s="2120"/>
      <c r="H45" s="2120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</row>
    <row r="46" spans="1:26" s="32" customFormat="1" ht="14.1" customHeight="1">
      <c r="A46" s="282"/>
      <c r="B46" s="269"/>
      <c r="C46" s="269"/>
      <c r="D46" s="269"/>
      <c r="E46" s="269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</row>
    <row r="47" spans="1:26" s="32" customFormat="1" ht="14.1" customHeight="1">
      <c r="A47" s="282"/>
      <c r="B47" s="1087"/>
      <c r="C47" s="1087"/>
      <c r="D47" s="1087"/>
      <c r="E47" s="1087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</row>
    <row r="48" spans="1:26" s="32" customFormat="1" ht="14.1" customHeight="1">
      <c r="A48" s="282"/>
      <c r="B48" s="282"/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</row>
    <row r="49" spans="1:26" s="32" customFormat="1" ht="7.5" customHeight="1">
      <c r="A49" s="282"/>
      <c r="B49" s="282"/>
      <c r="C49" s="282"/>
      <c r="D49" s="282"/>
      <c r="E49" s="282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</row>
    <row r="50" spans="1:26" s="32" customFormat="1">
      <c r="A50" s="282"/>
      <c r="B50" s="282"/>
      <c r="C50" s="282"/>
      <c r="D50" s="282"/>
      <c r="E50" s="282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</row>
    <row r="51" spans="1:26" s="32" customFormat="1">
      <c r="A51" s="282"/>
      <c r="B51" s="282"/>
      <c r="C51" s="282"/>
      <c r="D51" s="282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</row>
    <row r="52" spans="1:26" s="32" customFormat="1">
      <c r="A52" s="282"/>
      <c r="B52" s="282"/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</row>
    <row r="53" spans="1:26" s="32" customFormat="1">
      <c r="A53" s="282"/>
      <c r="B53" s="282"/>
      <c r="C53" s="282"/>
      <c r="D53" s="282"/>
      <c r="E53" s="282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</row>
    <row r="54" spans="1:26" s="32" customFormat="1">
      <c r="A54" s="282"/>
      <c r="B54" s="282"/>
      <c r="C54" s="282"/>
      <c r="D54" s="282"/>
      <c r="E54" s="282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</row>
    <row r="55" spans="1:26" s="32" customFormat="1">
      <c r="A55" s="282"/>
      <c r="B55" s="282"/>
      <c r="C55" s="282"/>
      <c r="D55" s="282"/>
      <c r="E55" s="282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</row>
    <row r="56" spans="1:26" s="32" customFormat="1">
      <c r="A56" s="282"/>
      <c r="B56" s="282"/>
      <c r="C56" s="282"/>
      <c r="D56" s="282"/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</row>
    <row r="57" spans="1:26" s="32" customFormat="1">
      <c r="A57" s="282"/>
      <c r="B57" s="282"/>
      <c r="C57" s="282"/>
      <c r="D57" s="282"/>
      <c r="E57" s="282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</row>
    <row r="58" spans="1:26" s="32" customFormat="1">
      <c r="A58" s="282"/>
      <c r="B58" s="282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</row>
    <row r="59" spans="1:26" s="32" customFormat="1">
      <c r="A59" s="282"/>
      <c r="B59" s="282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</row>
    <row r="60" spans="1:26" s="32" customFormat="1">
      <c r="A60" s="282"/>
      <c r="B60" s="282"/>
      <c r="C60" s="282"/>
      <c r="D60" s="282"/>
      <c r="E60" s="282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</row>
    <row r="61" spans="1:26" s="32" customFormat="1">
      <c r="A61" s="282"/>
      <c r="B61" s="282"/>
      <c r="C61" s="282"/>
      <c r="D61" s="282"/>
      <c r="E61" s="282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</row>
    <row r="62" spans="1:26" s="32" customFormat="1">
      <c r="A62" s="282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</row>
    <row r="63" spans="1:26" s="32" customFormat="1">
      <c r="A63" s="282"/>
      <c r="B63" s="282"/>
      <c r="C63" s="281"/>
      <c r="D63" s="281"/>
      <c r="E63" s="281"/>
      <c r="F63" s="281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</row>
    <row r="64" spans="1:26">
      <c r="A64" s="281"/>
      <c r="B64" s="281"/>
      <c r="C64" s="281"/>
      <c r="D64" s="281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</row>
    <row r="65" spans="1:26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</row>
    <row r="66" spans="1:26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</row>
    <row r="67" spans="1:26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</row>
    <row r="68" spans="1:26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</row>
    <row r="69" spans="1:26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</row>
    <row r="70" spans="1:26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</row>
    <row r="71" spans="1:26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</row>
    <row r="72" spans="1:26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</row>
    <row r="73" spans="1:26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</row>
    <row r="74" spans="1:26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</row>
    <row r="75" spans="1:26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</row>
    <row r="76" spans="1:26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</row>
    <row r="77" spans="1:26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</row>
    <row r="78" spans="1:26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</row>
    <row r="79" spans="1:26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</row>
    <row r="80" spans="1:26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</row>
    <row r="81" spans="1:26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</row>
    <row r="82" spans="1:26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</row>
    <row r="83" spans="1:26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</row>
    <row r="84" spans="1:26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</row>
    <row r="85" spans="1:26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</row>
    <row r="86" spans="1:26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</row>
    <row r="87" spans="1:26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</row>
    <row r="88" spans="1:26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</row>
    <row r="89" spans="1:26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</row>
    <row r="90" spans="1:26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</row>
    <row r="91" spans="1:26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</row>
    <row r="92" spans="1:26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</row>
    <row r="93" spans="1:26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</row>
    <row r="94" spans="1:26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spans="1:26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spans="1:26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spans="1:26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spans="1:26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spans="1:26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spans="1:26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spans="1:26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spans="1:26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spans="1:26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spans="1:26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spans="1:26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spans="1:26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spans="1:26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spans="1:26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spans="1:26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spans="1:26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spans="1:26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spans="1:26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spans="1:26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spans="1:26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spans="1:26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spans="1:26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spans="1:26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spans="1:26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spans="1:26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spans="1:26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spans="1:26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spans="1:26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spans="1:26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spans="1:26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spans="1:26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spans="1:26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spans="1:26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spans="1:26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spans="1:26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spans="1:26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spans="1:26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spans="1:26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spans="1:26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spans="1:26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spans="1:26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spans="1:26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spans="1:26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spans="1:26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spans="1:26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spans="1:26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spans="1:26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spans="1:26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spans="1:26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spans="1:26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spans="1:26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spans="1:26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spans="1:26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spans="1:26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spans="1:26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spans="1:26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spans="1:26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spans="1:26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spans="1:26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spans="1:26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spans="1:26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spans="1:26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spans="1:26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spans="1:26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spans="1:26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spans="1:26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spans="1:26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spans="1:26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spans="1:26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spans="1:26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spans="1:26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spans="1:26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spans="1:26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spans="1:26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spans="1:26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spans="1:26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spans="1:26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spans="1:26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spans="1:26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spans="1:26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spans="1:26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spans="1:26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spans="1:26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spans="1:26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spans="1:26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spans="1:26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spans="1:26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spans="1:26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spans="1:26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spans="1:26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spans="1:26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spans="1:26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spans="1:26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spans="1:26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spans="1:26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spans="1:26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spans="1:26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spans="1:26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spans="1:26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spans="1:26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spans="1:26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spans="1:26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spans="1:26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spans="1:26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spans="1:26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spans="1:26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spans="1:26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spans="1:26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spans="1:26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spans="1:26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spans="1:26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spans="1:26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spans="1:26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spans="1:26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spans="1:26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spans="1:26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spans="1:26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spans="1:26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spans="1:26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spans="1:26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spans="1:26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spans="1:26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spans="1:26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spans="1:26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spans="1:26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spans="1:26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spans="1:26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spans="1:26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spans="1:26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spans="1:26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spans="1:26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spans="1:26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spans="1:26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spans="1:26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spans="1:26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spans="1:26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spans="1:26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spans="1:26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spans="1:26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spans="1:26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spans="1:26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spans="1:26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spans="1:26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spans="1:26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spans="1:26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spans="1:26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spans="1:26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spans="1:26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spans="1:26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spans="1:26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spans="1:26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spans="1:26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spans="1:26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spans="1:26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spans="1:26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spans="1:26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spans="1:26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spans="1:26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spans="1:26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spans="1:26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spans="1:26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spans="1:26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spans="1:26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spans="1:26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spans="1:26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spans="1:26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spans="1:26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spans="1:26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spans="1:26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spans="1:26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spans="1:26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spans="1:26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spans="1:26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spans="1:26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spans="1:26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spans="1:26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spans="1:26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spans="1:26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spans="1:26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spans="1:26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spans="1:26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spans="1:26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spans="1:26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spans="1:26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spans="1:26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spans="1:26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spans="1:26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spans="1:26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spans="1:26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spans="1:26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spans="1:26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spans="1:26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spans="1:26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spans="1:26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spans="1:26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spans="1:26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spans="1:26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spans="1:26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spans="1:26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spans="1:26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spans="1:26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spans="1:26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spans="1:26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spans="1:26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spans="1:26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spans="1:26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spans="1:26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spans="1:26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spans="1:26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spans="1:26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spans="1:26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spans="1:26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spans="1:26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spans="1:26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spans="1:26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spans="1:26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spans="1:26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spans="1:26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spans="1:26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spans="1:26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spans="1:26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spans="1:26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spans="1:26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spans="1:26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spans="1:26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spans="1:26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spans="1:26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spans="1:26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spans="1:26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spans="1:26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spans="1:26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spans="1:26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spans="1:26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spans="1:26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spans="1:26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spans="1:26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spans="1:26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spans="1:26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spans="1:26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spans="1:26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spans="1:26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spans="1:26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spans="1:26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spans="1:26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spans="1:26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spans="1:26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spans="1:26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spans="1:26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spans="1:26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spans="1:26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spans="1:26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spans="1:26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spans="1:26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spans="1:26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spans="1:26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spans="1:26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spans="1:26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spans="1:26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spans="1:26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spans="1:26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spans="1:26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spans="1:26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spans="1:26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spans="1:26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spans="1:26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spans="1:26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spans="1:26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spans="1:26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spans="1:26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spans="1:26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spans="1:26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spans="1:26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spans="1:26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spans="1:26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spans="1:26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spans="1:26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spans="1:26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spans="1:26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spans="1:26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spans="1:26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spans="1:26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spans="1:26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spans="1:26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spans="1:26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spans="1:26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spans="1:26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spans="1:26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spans="1:26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spans="1:26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spans="1:26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spans="1:26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spans="1:26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spans="1:26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spans="1:26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spans="1:26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spans="1:26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spans="1:26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spans="1:26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spans="1:26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spans="1:26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spans="1:26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spans="1:26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spans="1:26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spans="1:26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spans="1:26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spans="1:26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spans="1:26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spans="1:26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spans="1:26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spans="1:26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spans="1:26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spans="1:26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spans="1:26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spans="1:26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spans="1:26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spans="1:26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spans="1:26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spans="1:26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spans="1:26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spans="1:26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spans="1:26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spans="1:26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spans="1:26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spans="1:26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spans="1:26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spans="1:26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spans="1:26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spans="1:26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spans="1:26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spans="1:26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spans="1:26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spans="1:26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spans="1:26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spans="1:26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spans="1:26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spans="1:26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spans="1:26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spans="1:26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spans="1:26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spans="1:26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spans="1:26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spans="1:26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spans="1:26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spans="1:26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spans="1:26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spans="1:26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spans="1:26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spans="1:26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spans="1:26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spans="1:26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spans="1:26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spans="1:26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spans="1:26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spans="1:26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spans="1:26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spans="1:26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spans="1:26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spans="1:26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spans="1:26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spans="1:26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spans="1:26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spans="1:26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spans="1:26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spans="1:26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spans="1:26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spans="1:26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spans="1:26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spans="1:26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spans="1:26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spans="1:26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spans="1:26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spans="1:26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spans="1:26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spans="1:26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spans="1:26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spans="1:26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spans="1:26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spans="1:26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spans="1:26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spans="1:26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spans="1:26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spans="1:26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spans="1:26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spans="1:26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spans="1:26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spans="1:26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spans="1:26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spans="1:26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spans="1:26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spans="1:26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spans="1:26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spans="1:26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spans="1:26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spans="1:26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spans="1:26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spans="1:26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spans="1:26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spans="1:26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spans="1:26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spans="1:26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spans="1:26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spans="1:26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spans="1:26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spans="1:26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spans="1:26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spans="1:26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spans="1:26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spans="1:26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spans="1:26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spans="1:26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spans="1:26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spans="1:26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spans="1:26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spans="1:26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spans="1:26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spans="1:26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spans="1:26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spans="1:26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spans="1:26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spans="1:26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spans="1:26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spans="1:26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spans="1:26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spans="1:26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spans="1:26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spans="1:26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spans="1:26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spans="1:26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spans="1:26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spans="1:26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spans="1:26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spans="1:26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spans="1:26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spans="1:26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spans="1:26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spans="1:26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spans="1:26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spans="1:26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spans="1:26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spans="1:26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spans="1:26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spans="1:26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spans="1:26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spans="1:26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spans="1:26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spans="1:26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spans="1:26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spans="1:26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spans="1:26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spans="1:26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spans="1:26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spans="1:26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spans="1:26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spans="1:26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spans="1:26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spans="1:26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spans="1:26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spans="1:26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spans="1:26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spans="1:26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spans="1:26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spans="1:26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spans="1:26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spans="1:26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spans="1:26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spans="1:26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spans="1:26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spans="1:26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spans="1:26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spans="1:26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spans="1:26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spans="1:26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spans="1:26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spans="1:26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spans="1:26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spans="1:26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spans="1:26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spans="1:26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spans="1:26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spans="1:26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spans="1:26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spans="1:26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spans="1:26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spans="1:26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spans="1:26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spans="1:26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spans="1:26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spans="1:26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spans="1:26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spans="1:26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spans="1:26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spans="1:26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spans="1:26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spans="1:26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spans="1:26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spans="1:26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spans="1:26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spans="1:26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spans="1:26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spans="1:26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spans="1:26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spans="1:26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spans="1:26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spans="1:26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spans="1:26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spans="1:26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spans="1:26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spans="1:26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spans="1:26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spans="1:26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spans="1:26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spans="1:26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spans="1:26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spans="1:26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spans="1:26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spans="1:26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spans="1:26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spans="1:26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spans="1:26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spans="1:26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spans="1:26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spans="1:26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spans="1:26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spans="1:26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spans="1:26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spans="1:26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spans="1:26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spans="1:26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spans="1:26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spans="1:26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spans="1:26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spans="1:26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spans="1:26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spans="1:26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spans="1:26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spans="1:26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spans="1:26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spans="1:26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spans="1:26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spans="1:26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spans="1:26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spans="1:26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spans="1:26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spans="1:26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spans="1:26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spans="1:26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spans="1:26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spans="1:26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spans="1:26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spans="1:26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spans="1:26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spans="1:26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spans="1:26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spans="1:26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spans="1:26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spans="1:26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spans="1:26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spans="1:26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spans="1:26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spans="1:26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spans="1:26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spans="1:26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spans="1:26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spans="1:26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spans="1:26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spans="1:26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spans="1:26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spans="1:26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spans="1:26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spans="1:26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spans="1:26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spans="1:26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spans="1:26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spans="1:26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spans="1:26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spans="1:26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spans="1:26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spans="1:26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spans="1:26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spans="1:26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spans="1:26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spans="1:26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spans="1:26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spans="1:26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spans="1:26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spans="1:26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spans="1:26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spans="1:26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spans="1:26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spans="1:26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spans="1:26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spans="1:26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spans="1:26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spans="1:26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spans="1:26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spans="1:26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spans="1:26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spans="1:26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spans="1:26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spans="1:26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spans="1:26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spans="1:26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spans="1:26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spans="1:26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spans="1:26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spans="1:26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spans="1:26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spans="1:26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spans="1:26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spans="1:26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spans="1:26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spans="1:26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spans="1:26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spans="1:26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spans="1:26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spans="1:26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spans="1:26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spans="1:26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spans="1:26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spans="1:26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spans="1:26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spans="1:26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spans="1:26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spans="1:26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spans="1:26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spans="1:26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spans="1:26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spans="1:26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spans="1:26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spans="1:26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spans="1:26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spans="1:26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spans="1:26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spans="1:26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spans="1:26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spans="1:26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spans="1:26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spans="1:26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spans="1:26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spans="1:26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spans="1:26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spans="1:26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spans="1:26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spans="1:26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spans="1:26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spans="1:26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spans="1:26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spans="1:26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spans="1:26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spans="1:26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spans="1:26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spans="1:26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spans="1:26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spans="1:26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spans="1:26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spans="1:26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spans="1:26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spans="1:26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spans="1:26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spans="1:26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spans="1:26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spans="1:26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spans="1:26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spans="1:26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spans="1:26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spans="1:26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spans="1:26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spans="1:26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spans="1:26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spans="1:26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spans="1:26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spans="1:26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spans="1:26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spans="1:26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spans="1:26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spans="1:26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spans="1:26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spans="1:26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spans="1:26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spans="1:26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spans="1:26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spans="1:26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spans="1:26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spans="1:26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spans="1:26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spans="1:26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spans="1:26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spans="1:26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spans="1:26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spans="1:26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spans="1:26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spans="1:26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spans="1:26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spans="1:26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spans="1:26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spans="1:26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spans="1:26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spans="1:26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spans="1:26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spans="1:26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spans="1:26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spans="1:26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spans="1:26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spans="1:26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spans="1:26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spans="1:26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spans="1:26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spans="1:26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spans="1:26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spans="1:26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spans="1:26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spans="1:26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spans="1:26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spans="1:26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spans="1:26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spans="1:26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spans="1:26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spans="1:26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spans="1:26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spans="1:26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spans="1:26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spans="1:26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spans="1:26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spans="1:26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spans="1:26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spans="1:26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spans="1:26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spans="1:26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spans="1:26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spans="1:26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spans="1:26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spans="1:26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spans="1:26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spans="1:26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spans="1:26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spans="1:26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spans="1:26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spans="1:26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spans="1:26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spans="1:26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spans="1:26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spans="1:26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spans="1:26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spans="1:26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spans="1:26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spans="1:26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spans="1:26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spans="1:26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spans="1:26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spans="1:26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spans="1:26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spans="1:26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spans="1:26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spans="1:26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spans="1:26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spans="1:26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spans="1:26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spans="1:26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spans="1:26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spans="1:26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spans="1:26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spans="1:26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spans="1:26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spans="1:26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spans="1:26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spans="1:26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spans="1:26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spans="1:26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spans="1:26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spans="1:26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spans="1:26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spans="1:26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spans="1:26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spans="1:26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spans="1:26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spans="1:26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spans="1:26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spans="1:26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spans="1:26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spans="1:26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spans="1:26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spans="1:26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spans="1:26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spans="1:26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spans="1:26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spans="1:26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spans="1:26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spans="1:26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spans="1:26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spans="1:26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spans="1:26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spans="1:26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spans="1:26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spans="1:26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spans="1:26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spans="1:26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spans="1:26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spans="1:26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spans="1:26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spans="1:26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spans="1:26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spans="1:26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spans="1:26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spans="1:26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spans="1:26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spans="1:26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spans="1:26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spans="1:26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spans="1:26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spans="1:26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spans="1:26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spans="1:26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spans="1:26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spans="1:26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spans="1:26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spans="1:26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spans="1:26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spans="1:26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spans="1:26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spans="1:26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spans="1:26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spans="1:26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spans="1:26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spans="1:26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spans="1:26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spans="1:26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spans="1:26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spans="1:26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spans="1:26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spans="1:26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spans="1:26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spans="1:26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spans="1:26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spans="1:26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spans="1:26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spans="1:26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spans="1:26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spans="1:26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spans="1:26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spans="1:26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spans="1:26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spans="1:26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spans="1:26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spans="1:26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spans="1:26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spans="1:26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spans="1:26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spans="1:26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spans="1:26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spans="1:26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spans="1:26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spans="1:26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spans="1:26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spans="1:26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spans="1:26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spans="1:26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spans="1:26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spans="1:26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spans="1:26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spans="1:26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spans="1:26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spans="1:26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spans="1:26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spans="1:26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spans="1:26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spans="1:26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spans="1:26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spans="1:26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spans="1:26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spans="1:26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spans="1:26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spans="1:26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spans="1:26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spans="1:26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spans="1:26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spans="1:26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spans="1:26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spans="1:26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spans="1:26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spans="1:26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spans="1:26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  <row r="983" spans="1:26">
      <c r="A983" s="281"/>
      <c r="B983" s="281"/>
      <c r="C983" s="281"/>
      <c r="D983" s="281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</row>
    <row r="984" spans="1:26">
      <c r="A984" s="281"/>
      <c r="B984" s="281"/>
      <c r="C984" s="281"/>
      <c r="D984" s="281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</row>
    <row r="985" spans="1:26">
      <c r="A985" s="281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</row>
    <row r="986" spans="1:26">
      <c r="A986" s="281"/>
      <c r="B986" s="281"/>
      <c r="C986" s="281"/>
      <c r="D986" s="281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</row>
    <row r="987" spans="1:26">
      <c r="A987" s="281"/>
      <c r="B987" s="281"/>
      <c r="C987" s="281"/>
      <c r="D987" s="281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</row>
    <row r="988" spans="1:26">
      <c r="A988" s="281"/>
      <c r="B988" s="281"/>
      <c r="C988" s="281"/>
      <c r="D988" s="281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</row>
    <row r="989" spans="1:26">
      <c r="A989" s="281"/>
      <c r="B989" s="281"/>
      <c r="C989" s="281"/>
      <c r="D989" s="281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</row>
    <row r="990" spans="1:26">
      <c r="A990" s="281"/>
      <c r="B990" s="281"/>
      <c r="C990" s="281"/>
      <c r="D990" s="281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</row>
    <row r="991" spans="1:26">
      <c r="A991" s="281"/>
      <c r="B991" s="281"/>
      <c r="C991" s="281"/>
      <c r="D991" s="281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</row>
    <row r="992" spans="1:26">
      <c r="A992" s="281"/>
      <c r="B992" s="281"/>
      <c r="C992" s="281"/>
      <c r="D992" s="281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</row>
    <row r="993" spans="1:26">
      <c r="A993" s="281"/>
      <c r="B993" s="281"/>
      <c r="C993" s="281"/>
      <c r="D993" s="281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</row>
    <row r="994" spans="1:26">
      <c r="A994" s="281"/>
      <c r="B994" s="281"/>
      <c r="C994" s="281"/>
      <c r="D994" s="281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</row>
    <row r="995" spans="1:26">
      <c r="A995" s="281"/>
      <c r="B995" s="281"/>
      <c r="C995" s="281"/>
      <c r="D995" s="281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</row>
    <row r="996" spans="1:26">
      <c r="A996" s="281"/>
      <c r="B996" s="281"/>
      <c r="C996" s="281"/>
      <c r="D996" s="281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</row>
    <row r="997" spans="1:26">
      <c r="A997" s="281"/>
      <c r="B997" s="281"/>
      <c r="C997" s="281"/>
      <c r="D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</row>
    <row r="998" spans="1:26">
      <c r="A998" s="281"/>
      <c r="B998" s="281"/>
      <c r="C998" s="281"/>
      <c r="D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</row>
    <row r="999" spans="1:26">
      <c r="A999" s="281"/>
      <c r="B999" s="281"/>
      <c r="C999" s="281"/>
      <c r="D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</row>
    <row r="1000" spans="1:26">
      <c r="A1000" s="281"/>
      <c r="B1000" s="281"/>
      <c r="C1000" s="281"/>
      <c r="D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</row>
    <row r="1001" spans="1:26">
      <c r="A1001" s="281"/>
      <c r="B1001" s="281"/>
      <c r="C1001" s="281"/>
      <c r="D1001" s="281"/>
      <c r="E1001" s="281"/>
      <c r="F1001" s="281"/>
      <c r="G1001" s="281"/>
      <c r="H1001" s="281"/>
      <c r="I1001" s="281"/>
      <c r="J1001" s="281"/>
      <c r="K1001" s="281"/>
      <c r="L1001" s="281"/>
      <c r="M1001" s="281"/>
      <c r="N1001" s="281"/>
      <c r="O1001" s="281"/>
      <c r="P1001" s="281"/>
      <c r="Q1001" s="281"/>
      <c r="R1001" s="281"/>
      <c r="S1001" s="281"/>
      <c r="T1001" s="281"/>
      <c r="U1001" s="281"/>
      <c r="V1001" s="281"/>
      <c r="W1001" s="281"/>
      <c r="X1001" s="281"/>
      <c r="Y1001" s="281"/>
      <c r="Z1001" s="281"/>
    </row>
    <row r="1002" spans="1:26">
      <c r="A1002" s="281"/>
      <c r="B1002" s="281"/>
      <c r="C1002" s="281"/>
      <c r="D1002" s="281"/>
      <c r="E1002" s="281"/>
      <c r="F1002" s="281"/>
      <c r="G1002" s="281"/>
      <c r="H1002" s="281"/>
      <c r="I1002" s="281"/>
      <c r="J1002" s="281"/>
      <c r="K1002" s="281"/>
      <c r="L1002" s="281"/>
      <c r="M1002" s="281"/>
      <c r="N1002" s="281"/>
      <c r="O1002" s="281"/>
      <c r="P1002" s="281"/>
      <c r="Q1002" s="281"/>
      <c r="R1002" s="281"/>
      <c r="S1002" s="281"/>
      <c r="T1002" s="281"/>
      <c r="U1002" s="281"/>
      <c r="V1002" s="281"/>
      <c r="W1002" s="281"/>
      <c r="X1002" s="281"/>
      <c r="Y1002" s="281"/>
      <c r="Z1002" s="281"/>
    </row>
  </sheetData>
  <sheetProtection selectLockedCells="1" selectUnlockedCells="1"/>
  <sortState xmlns:xlrd2="http://schemas.microsoft.com/office/spreadsheetml/2017/richdata2" ref="B17:F32">
    <sortCondition ref="B17:B32"/>
  </sortState>
  <mergeCells count="20">
    <mergeCell ref="G8:H8"/>
    <mergeCell ref="E8:F8"/>
    <mergeCell ref="E9:F9"/>
    <mergeCell ref="B9:C9"/>
    <mergeCell ref="G44:H45"/>
    <mergeCell ref="B15:E15"/>
    <mergeCell ref="E12:F12"/>
    <mergeCell ref="B12:C12"/>
    <mergeCell ref="G12:H12"/>
    <mergeCell ref="B10:E10"/>
    <mergeCell ref="E11:F11"/>
    <mergeCell ref="B11:C11"/>
    <mergeCell ref="G9:H9"/>
    <mergeCell ref="G11:H11"/>
    <mergeCell ref="B8:C8"/>
    <mergeCell ref="G3:H3"/>
    <mergeCell ref="G4:H4"/>
    <mergeCell ref="B3:E3"/>
    <mergeCell ref="B4:E4"/>
    <mergeCell ref="B7:E7"/>
  </mergeCells>
  <hyperlinks>
    <hyperlink ref="E9" r:id="rId1" xr:uid="{00000000-0004-0000-0000-000000000000}"/>
    <hyperlink ref="E12" r:id="rId2" xr:uid="{00000000-0004-0000-0000-000001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59999389629810485"/>
  </sheetPr>
  <dimension ref="A1:Z1023"/>
  <sheetViews>
    <sheetView workbookViewId="0">
      <selection activeCell="B17" sqref="B17:D47"/>
    </sheetView>
  </sheetViews>
  <sheetFormatPr defaultColWidth="9" defaultRowHeight="12.75"/>
  <cols>
    <col min="2" max="2" width="5.140625" customWidth="1"/>
    <col min="3" max="3" width="14.140625" customWidth="1"/>
    <col min="4" max="4" width="13" customWidth="1"/>
    <col min="5" max="5" width="19.42578125" customWidth="1"/>
    <col min="7" max="7" width="14.28515625" customWidth="1"/>
    <col min="8" max="8" width="12.28515625" customWidth="1"/>
    <col min="9" max="9" width="10" customWidth="1"/>
    <col min="11" max="11" width="10" customWidth="1"/>
  </cols>
  <sheetData>
    <row r="1" spans="1:26" ht="15.75">
      <c r="A1" s="269"/>
      <c r="B1" s="776" t="s">
        <v>1035</v>
      </c>
      <c r="C1" s="777"/>
      <c r="D1" s="777"/>
      <c r="E1" s="777"/>
      <c r="F1" s="777"/>
      <c r="G1" s="777"/>
      <c r="H1" s="778"/>
      <c r="I1" s="777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7.5" customHeight="1">
      <c r="A2" s="281"/>
      <c r="B2" s="777"/>
      <c r="C2" s="777"/>
      <c r="D2" s="777"/>
      <c r="E2" s="777"/>
      <c r="F2" s="777"/>
      <c r="G2" s="777"/>
      <c r="H2" s="778"/>
      <c r="I2" s="777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spans="1:26" ht="16.5" thickBot="1">
      <c r="A3" s="281"/>
      <c r="B3" s="777" t="s">
        <v>230</v>
      </c>
      <c r="C3" s="777"/>
      <c r="D3" s="777"/>
      <c r="E3" s="777"/>
      <c r="F3" s="777"/>
      <c r="G3" s="777" t="s">
        <v>231</v>
      </c>
      <c r="H3" s="778"/>
      <c r="I3" s="777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6" s="32" customFormat="1" ht="27.95" customHeight="1" thickBot="1">
      <c r="A4" s="282"/>
      <c r="B4" s="1318" t="s">
        <v>863</v>
      </c>
      <c r="C4" s="1318"/>
      <c r="D4" s="1318"/>
      <c r="E4" s="1318"/>
      <c r="F4" s="1316"/>
      <c r="G4" s="1319" t="s">
        <v>864</v>
      </c>
      <c r="H4" s="1320"/>
      <c r="I4" s="1319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</row>
    <row r="5" spans="1:26" s="32" customFormat="1" ht="14.1" customHeight="1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</row>
    <row r="6" spans="1:26" s="32" customFormat="1" ht="15.75">
      <c r="A6" s="282"/>
      <c r="B6" s="1322" t="s">
        <v>233</v>
      </c>
      <c r="C6" s="1316"/>
      <c r="D6" s="1316"/>
      <c r="E6" s="1316"/>
      <c r="F6" s="1316"/>
      <c r="G6" s="1316"/>
      <c r="H6" s="1316"/>
      <c r="I6" s="1316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</row>
    <row r="7" spans="1:26" s="32" customFormat="1" ht="16.5" thickBot="1">
      <c r="A7" s="282"/>
      <c r="B7" s="1317" t="s">
        <v>274</v>
      </c>
      <c r="C7" s="1316"/>
      <c r="D7" s="1316"/>
      <c r="E7" s="1316"/>
      <c r="F7" s="1316"/>
      <c r="G7" s="1316"/>
      <c r="H7" s="1316"/>
      <c r="I7" s="1316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</row>
    <row r="8" spans="1:26" s="32" customFormat="1" ht="15.75">
      <c r="A8" s="282"/>
      <c r="B8" s="1323" t="s">
        <v>45</v>
      </c>
      <c r="C8" s="1323"/>
      <c r="D8" s="1324" t="s">
        <v>46</v>
      </c>
      <c r="E8" s="1324" t="s">
        <v>235</v>
      </c>
      <c r="F8" s="1324"/>
      <c r="G8" s="1325" t="s">
        <v>236</v>
      </c>
      <c r="H8" s="1326"/>
      <c r="I8" s="1325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</row>
    <row r="9" spans="1:26" s="32" customFormat="1" ht="16.5" thickBot="1">
      <c r="A9" s="282"/>
      <c r="B9" s="1327" t="s">
        <v>804</v>
      </c>
      <c r="C9" s="1327"/>
      <c r="D9" s="1328" t="s">
        <v>104</v>
      </c>
      <c r="E9" s="1329" t="s">
        <v>865</v>
      </c>
      <c r="F9" s="1328"/>
      <c r="G9" s="1330">
        <v>724210542</v>
      </c>
      <c r="H9" s="1331">
        <v>775303511</v>
      </c>
      <c r="I9" s="1330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</row>
    <row r="10" spans="1:26" s="32" customFormat="1" ht="30" customHeight="1" thickBot="1">
      <c r="A10" s="282"/>
      <c r="B10" s="1317" t="s">
        <v>276</v>
      </c>
      <c r="C10" s="1316"/>
      <c r="D10" s="1316"/>
      <c r="E10" s="1316"/>
      <c r="F10" s="1316"/>
      <c r="G10" s="1316"/>
      <c r="H10" s="1316"/>
      <c r="I10" s="1316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</row>
    <row r="11" spans="1:26" s="32" customFormat="1" ht="15.95" customHeight="1">
      <c r="A11" s="282"/>
      <c r="B11" s="1323" t="s">
        <v>45</v>
      </c>
      <c r="C11" s="1323"/>
      <c r="D11" s="1324" t="s">
        <v>46</v>
      </c>
      <c r="E11" s="1324" t="s">
        <v>235</v>
      </c>
      <c r="F11" s="1324"/>
      <c r="G11" s="1325" t="s">
        <v>236</v>
      </c>
      <c r="H11" s="1326"/>
      <c r="I11" s="1325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</row>
    <row r="12" spans="1:26" s="32" customFormat="1" ht="16.5" thickBot="1">
      <c r="A12" s="282"/>
      <c r="B12" s="1327" t="s">
        <v>866</v>
      </c>
      <c r="C12" s="1327"/>
      <c r="D12" s="1328" t="s">
        <v>142</v>
      </c>
      <c r="E12" s="1328"/>
      <c r="F12" s="1328"/>
      <c r="G12" s="1330">
        <v>737754997</v>
      </c>
      <c r="H12" s="1331"/>
      <c r="I12" s="1330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</row>
    <row r="13" spans="1:26" s="32" customFormat="1" ht="9.9499999999999993" customHeight="1">
      <c r="A13" s="282"/>
      <c r="B13" s="777"/>
      <c r="C13" s="777"/>
      <c r="D13" s="777"/>
      <c r="E13" s="777"/>
      <c r="F13" s="777"/>
      <c r="G13" s="777"/>
      <c r="H13" s="778"/>
      <c r="I13" s="777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</row>
    <row r="14" spans="1:26" s="32" customFormat="1" ht="15.95" customHeight="1">
      <c r="A14" s="282"/>
      <c r="B14" s="776" t="s">
        <v>242</v>
      </c>
      <c r="C14" s="777"/>
      <c r="D14" s="777"/>
      <c r="E14" s="777"/>
      <c r="F14" s="777"/>
      <c r="G14" s="777"/>
      <c r="H14" s="778"/>
      <c r="I14" s="777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</row>
    <row r="15" spans="1:26" s="32" customFormat="1" ht="15.95" customHeight="1">
      <c r="A15" s="282"/>
      <c r="B15" s="777"/>
      <c r="C15" s="777"/>
      <c r="D15" s="777"/>
      <c r="E15" s="777"/>
      <c r="F15" s="777"/>
      <c r="G15" s="777"/>
      <c r="H15" s="1317"/>
      <c r="I15" s="777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</row>
    <row r="16" spans="1:26" s="32" customFormat="1" ht="14.1" customHeight="1" thickBot="1">
      <c r="A16" s="282"/>
      <c r="B16" s="1332" t="s">
        <v>244</v>
      </c>
      <c r="C16" s="1332" t="s">
        <v>45</v>
      </c>
      <c r="D16" s="1332" t="s">
        <v>46</v>
      </c>
      <c r="E16" s="1332" t="s">
        <v>360</v>
      </c>
      <c r="F16" s="1333" t="s">
        <v>281</v>
      </c>
      <c r="G16" s="1366"/>
      <c r="H16" s="1317"/>
      <c r="I16" s="1351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</row>
    <row r="17" spans="1:26" s="32" customFormat="1" ht="15.75">
      <c r="A17" s="1321">
        <v>1</v>
      </c>
      <c r="B17" s="1359">
        <v>9</v>
      </c>
      <c r="C17" s="1349" t="s">
        <v>867</v>
      </c>
      <c r="D17" s="1349" t="s">
        <v>868</v>
      </c>
      <c r="E17" s="1350">
        <v>710410</v>
      </c>
      <c r="F17" s="1361" t="s">
        <v>246</v>
      </c>
      <c r="G17" s="1357"/>
      <c r="H17" s="1317"/>
      <c r="I17" s="135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</row>
    <row r="18" spans="1:26" s="32" customFormat="1" ht="15.75">
      <c r="A18" s="1321">
        <v>2</v>
      </c>
      <c r="B18" s="1354">
        <v>10</v>
      </c>
      <c r="C18" s="1337" t="s">
        <v>869</v>
      </c>
      <c r="D18" s="1337" t="s">
        <v>314</v>
      </c>
      <c r="E18" s="1339">
        <v>810624</v>
      </c>
      <c r="F18" s="1362" t="s">
        <v>246</v>
      </c>
      <c r="G18" s="1357"/>
      <c r="H18" s="1317"/>
      <c r="I18" s="1352"/>
      <c r="J18" s="288"/>
      <c r="K18" s="288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</row>
    <row r="19" spans="1:26" s="32" customFormat="1" ht="15.75">
      <c r="A19" s="1321">
        <v>3</v>
      </c>
      <c r="B19" s="1355">
        <v>11</v>
      </c>
      <c r="C19" s="1334" t="s">
        <v>870</v>
      </c>
      <c r="D19" s="1334" t="s">
        <v>59</v>
      </c>
      <c r="E19" s="1336">
        <v>880806</v>
      </c>
      <c r="F19" s="1363" t="s">
        <v>246</v>
      </c>
      <c r="G19" s="1365"/>
      <c r="H19" s="1317"/>
      <c r="I19" s="1316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</row>
    <row r="20" spans="1:26" s="32" customFormat="1" ht="14.1" customHeight="1">
      <c r="A20" s="1321">
        <v>4</v>
      </c>
      <c r="B20" s="1355">
        <v>12</v>
      </c>
      <c r="C20" s="1334" t="s">
        <v>760</v>
      </c>
      <c r="D20" s="1334" t="s">
        <v>125</v>
      </c>
      <c r="E20" s="1336">
        <v>571219</v>
      </c>
      <c r="F20" s="1363" t="s">
        <v>246</v>
      </c>
      <c r="G20" s="1357"/>
      <c r="H20" s="1317"/>
      <c r="I20" s="135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</row>
    <row r="21" spans="1:26" s="32" customFormat="1" ht="14.1" customHeight="1">
      <c r="A21" s="1321">
        <v>5</v>
      </c>
      <c r="B21" s="1356">
        <v>16</v>
      </c>
      <c r="C21" s="1334" t="s">
        <v>878</v>
      </c>
      <c r="D21" s="1334" t="s">
        <v>198</v>
      </c>
      <c r="E21" s="1336">
        <v>830608</v>
      </c>
      <c r="F21" s="1364" t="s">
        <v>246</v>
      </c>
      <c r="G21" s="1365"/>
      <c r="H21" s="1317"/>
      <c r="I21" s="135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</row>
    <row r="22" spans="1:26" s="32" customFormat="1" ht="14.1" customHeight="1">
      <c r="A22" s="1321">
        <v>6</v>
      </c>
      <c r="B22" s="1360">
        <v>21</v>
      </c>
      <c r="C22" s="1334" t="s">
        <v>481</v>
      </c>
      <c r="D22" s="1334" t="s">
        <v>211</v>
      </c>
      <c r="E22" s="1336">
        <v>721126</v>
      </c>
      <c r="F22" s="1362" t="s">
        <v>246</v>
      </c>
      <c r="G22" s="1357"/>
      <c r="H22" s="1317"/>
      <c r="I22" s="135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</row>
    <row r="23" spans="1:26" s="32" customFormat="1" ht="14.1" customHeight="1">
      <c r="A23" s="1321">
        <v>7</v>
      </c>
      <c r="B23" s="1355">
        <v>22</v>
      </c>
      <c r="C23" s="1334" t="s">
        <v>871</v>
      </c>
      <c r="D23" s="1334" t="s">
        <v>348</v>
      </c>
      <c r="E23" s="1336">
        <v>731019</v>
      </c>
      <c r="F23" s="1363" t="s">
        <v>246</v>
      </c>
      <c r="G23" s="1357"/>
      <c r="H23" s="1317"/>
      <c r="I23" s="135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</row>
    <row r="24" spans="1:26" s="32" customFormat="1" ht="14.1" customHeight="1">
      <c r="A24" s="1321">
        <v>8</v>
      </c>
      <c r="B24" s="1355">
        <v>23</v>
      </c>
      <c r="C24" s="1334" t="s">
        <v>912</v>
      </c>
      <c r="D24" s="1334" t="s">
        <v>91</v>
      </c>
      <c r="E24" s="1336">
        <v>890913</v>
      </c>
      <c r="F24" s="1363" t="s">
        <v>246</v>
      </c>
      <c r="G24" s="1365"/>
      <c r="H24" s="1317"/>
      <c r="I24" s="135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</row>
    <row r="25" spans="1:26" s="32" customFormat="1" ht="14.1" customHeight="1">
      <c r="A25" s="1321">
        <v>9</v>
      </c>
      <c r="B25" s="1355">
        <v>30</v>
      </c>
      <c r="C25" s="1334" t="s">
        <v>870</v>
      </c>
      <c r="D25" s="1334" t="s">
        <v>112</v>
      </c>
      <c r="E25" s="1336">
        <v>910313</v>
      </c>
      <c r="F25" s="1363" t="s">
        <v>1020</v>
      </c>
      <c r="G25" s="1357"/>
      <c r="H25" s="1317"/>
      <c r="I25" s="135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</row>
    <row r="26" spans="1:26" s="32" customFormat="1" ht="14.1" customHeight="1">
      <c r="A26" s="1321">
        <v>10</v>
      </c>
      <c r="B26" s="1355">
        <v>25</v>
      </c>
      <c r="C26" s="1334" t="s">
        <v>1036</v>
      </c>
      <c r="D26" s="1334" t="s">
        <v>941</v>
      </c>
      <c r="E26" s="1335">
        <v>860324</v>
      </c>
      <c r="F26" s="1363" t="s">
        <v>246</v>
      </c>
      <c r="G26" s="1357"/>
      <c r="H26" s="1317"/>
      <c r="I26" s="135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</row>
    <row r="27" spans="1:26" s="32" customFormat="1" ht="14.1" customHeight="1">
      <c r="A27" s="1321">
        <v>11</v>
      </c>
      <c r="B27" s="1356">
        <v>74</v>
      </c>
      <c r="C27" s="1337" t="s">
        <v>872</v>
      </c>
      <c r="D27" s="1337" t="s">
        <v>97</v>
      </c>
      <c r="E27" s="1339">
        <v>870323</v>
      </c>
      <c r="F27" s="1362" t="s">
        <v>246</v>
      </c>
      <c r="G27" s="1357"/>
      <c r="H27" s="1317"/>
      <c r="I27" s="135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</row>
    <row r="28" spans="1:26" s="32" customFormat="1" ht="14.1" customHeight="1">
      <c r="A28" s="1321">
        <v>12</v>
      </c>
      <c r="B28" s="1353">
        <v>76</v>
      </c>
      <c r="C28" s="1335" t="s">
        <v>873</v>
      </c>
      <c r="D28" s="1335" t="s">
        <v>673</v>
      </c>
      <c r="E28" s="1335">
        <v>760512</v>
      </c>
      <c r="F28" s="1362" t="s">
        <v>246</v>
      </c>
      <c r="G28" s="1357"/>
      <c r="H28" s="1352"/>
      <c r="I28" s="135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</row>
    <row r="29" spans="1:26" s="32" customFormat="1" ht="14.1" customHeight="1">
      <c r="A29" s="1321">
        <v>13</v>
      </c>
      <c r="B29" s="1353">
        <v>77</v>
      </c>
      <c r="C29" s="1335" t="s">
        <v>874</v>
      </c>
      <c r="D29" s="1335" t="s">
        <v>142</v>
      </c>
      <c r="E29" s="1335">
        <v>770814</v>
      </c>
      <c r="F29" s="1362" t="s">
        <v>246</v>
      </c>
      <c r="G29" s="1357"/>
      <c r="H29" s="1317"/>
      <c r="I29" s="135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</row>
    <row r="30" spans="1:26" s="32" customFormat="1" ht="14.1" customHeight="1">
      <c r="A30" s="1321">
        <v>14</v>
      </c>
      <c r="B30" s="1355">
        <v>81</v>
      </c>
      <c r="C30" s="1334" t="s">
        <v>875</v>
      </c>
      <c r="D30" s="1334" t="s">
        <v>876</v>
      </c>
      <c r="E30" s="1336">
        <v>810411</v>
      </c>
      <c r="F30" s="1363" t="s">
        <v>246</v>
      </c>
      <c r="G30" s="1357"/>
      <c r="H30" s="1317"/>
      <c r="I30" s="135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</row>
    <row r="31" spans="1:26" s="32" customFormat="1" ht="14.1" customHeight="1">
      <c r="A31" s="1321">
        <v>15</v>
      </c>
      <c r="B31" s="1353">
        <v>88</v>
      </c>
      <c r="C31" s="1335" t="s">
        <v>877</v>
      </c>
      <c r="D31" s="1335" t="s">
        <v>425</v>
      </c>
      <c r="E31" s="1335">
        <v>780911</v>
      </c>
      <c r="F31" s="1362" t="s">
        <v>246</v>
      </c>
      <c r="G31" s="1357"/>
      <c r="H31" s="1317"/>
      <c r="I31" s="135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</row>
    <row r="32" spans="1:26" s="32" customFormat="1" ht="14.1" customHeight="1">
      <c r="A32" s="1321">
        <v>16</v>
      </c>
      <c r="B32" s="1355">
        <v>92</v>
      </c>
      <c r="C32" s="1334" t="s">
        <v>804</v>
      </c>
      <c r="D32" s="1334" t="s">
        <v>104</v>
      </c>
      <c r="E32" s="1336">
        <v>920204</v>
      </c>
      <c r="F32" s="1362" t="s">
        <v>246</v>
      </c>
      <c r="G32" s="1357"/>
      <c r="H32" s="1317"/>
      <c r="I32" s="135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</row>
    <row r="33" spans="1:26" s="32" customFormat="1" ht="14.1" customHeight="1">
      <c r="A33" s="1321">
        <v>17</v>
      </c>
      <c r="B33" s="1354">
        <v>96</v>
      </c>
      <c r="C33" s="1337" t="s">
        <v>489</v>
      </c>
      <c r="D33" s="1337" t="s">
        <v>208</v>
      </c>
      <c r="E33" s="1335">
        <v>710119</v>
      </c>
      <c r="F33" s="1362" t="s">
        <v>246</v>
      </c>
      <c r="G33" s="1357"/>
      <c r="H33" s="1317"/>
      <c r="I33" s="135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</row>
    <row r="34" spans="1:26" s="32" customFormat="1" ht="14.1" customHeight="1">
      <c r="A34" s="1321">
        <v>18</v>
      </c>
      <c r="B34" s="1360">
        <v>97</v>
      </c>
      <c r="C34" s="1337" t="s">
        <v>384</v>
      </c>
      <c r="D34" s="1337" t="s">
        <v>59</v>
      </c>
      <c r="E34" s="1339">
        <v>811101</v>
      </c>
      <c r="F34" s="1362" t="s">
        <v>246</v>
      </c>
      <c r="G34" s="1357"/>
      <c r="H34" s="1317"/>
      <c r="I34" s="135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</row>
    <row r="35" spans="1:26" s="32" customFormat="1" ht="14.1" customHeight="1">
      <c r="A35" s="1321">
        <v>19</v>
      </c>
      <c r="B35" s="1360">
        <v>98</v>
      </c>
      <c r="C35" s="1335" t="s">
        <v>1037</v>
      </c>
      <c r="D35" s="1335" t="s">
        <v>255</v>
      </c>
      <c r="E35" s="1335">
        <v>770304</v>
      </c>
      <c r="F35" s="1362" t="s">
        <v>246</v>
      </c>
      <c r="G35" s="1357"/>
      <c r="H35" s="1317"/>
      <c r="I35" s="135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</row>
    <row r="36" spans="1:26" s="32" customFormat="1" ht="14.1" customHeight="1">
      <c r="A36" s="1321">
        <v>20</v>
      </c>
      <c r="B36" s="1360">
        <v>99</v>
      </c>
      <c r="C36" s="1337" t="s">
        <v>975</v>
      </c>
      <c r="D36" s="1337" t="s">
        <v>163</v>
      </c>
      <c r="E36" s="1336">
        <v>951013</v>
      </c>
      <c r="F36" s="1362" t="s">
        <v>246</v>
      </c>
      <c r="G36" s="1357"/>
      <c r="H36" s="1317"/>
      <c r="I36" s="135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</row>
    <row r="37" spans="1:26" s="32" customFormat="1" ht="14.1" customHeight="1">
      <c r="A37" s="1321">
        <v>21</v>
      </c>
      <c r="B37" s="1355"/>
      <c r="C37" s="1334" t="s">
        <v>760</v>
      </c>
      <c r="D37" s="1334" t="s">
        <v>62</v>
      </c>
      <c r="E37" s="1336"/>
      <c r="F37" s="1363" t="s">
        <v>129</v>
      </c>
      <c r="G37" s="1365"/>
      <c r="H37" s="1317"/>
      <c r="I37" s="1316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</row>
    <row r="38" spans="1:26" s="32" customFormat="1" ht="14.1" customHeight="1">
      <c r="A38" s="1321">
        <v>22</v>
      </c>
      <c r="B38" s="1338"/>
      <c r="C38" s="1334" t="s">
        <v>869</v>
      </c>
      <c r="D38" s="1334" t="s">
        <v>93</v>
      </c>
      <c r="E38" s="1336"/>
      <c r="F38" s="1363" t="s">
        <v>129</v>
      </c>
      <c r="G38" s="1357"/>
      <c r="H38" s="1317"/>
      <c r="I38" s="135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</row>
    <row r="39" spans="1:26" s="32" customFormat="1" ht="14.1" customHeight="1" thickBot="1">
      <c r="A39" s="1321">
        <v>23</v>
      </c>
      <c r="B39" s="1327"/>
      <c r="C39" s="1328" t="s">
        <v>1036</v>
      </c>
      <c r="D39" s="1328" t="s">
        <v>211</v>
      </c>
      <c r="E39" s="1328"/>
      <c r="F39" s="1358"/>
      <c r="G39" s="1365"/>
      <c r="H39" s="1317"/>
      <c r="I39" s="1316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</row>
    <row r="40" spans="1:26" s="32" customFormat="1" ht="14.1" customHeight="1">
      <c r="A40" s="1321"/>
      <c r="B40" s="1316"/>
      <c r="C40" s="1303" t="s">
        <v>974</v>
      </c>
      <c r="D40" s="1303" t="s">
        <v>257</v>
      </c>
      <c r="E40" s="1741">
        <v>790409</v>
      </c>
      <c r="F40" s="1306" t="s">
        <v>1020</v>
      </c>
      <c r="G40" s="1316"/>
      <c r="H40" s="1316"/>
      <c r="I40" s="1316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</row>
    <row r="41" spans="1:26" s="32" customFormat="1" ht="15.75">
      <c r="A41" s="1321"/>
      <c r="B41" s="1316"/>
      <c r="C41" s="1303" t="s">
        <v>423</v>
      </c>
      <c r="D41" s="1303" t="s">
        <v>125</v>
      </c>
      <c r="E41" s="1741">
        <v>920311</v>
      </c>
      <c r="F41" s="1306" t="s">
        <v>1020</v>
      </c>
      <c r="G41" s="1316"/>
      <c r="H41" s="1316"/>
      <c r="I41" s="1316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</row>
    <row r="42" spans="1:26" s="32" customFormat="1" ht="15.75">
      <c r="A42" s="1321"/>
      <c r="B42" s="1316"/>
      <c r="C42" s="1316" t="s">
        <v>1202</v>
      </c>
      <c r="D42" s="1316" t="s">
        <v>224</v>
      </c>
      <c r="E42" s="1742"/>
      <c r="F42" s="1316"/>
      <c r="G42" s="1316"/>
      <c r="H42" s="1316"/>
      <c r="I42" s="1316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</row>
    <row r="43" spans="1:26" s="32" customFormat="1" ht="15.75">
      <c r="A43" s="1321"/>
      <c r="B43" s="1316"/>
      <c r="C43" s="1316" t="s">
        <v>1165</v>
      </c>
      <c r="D43" s="1316" t="s">
        <v>238</v>
      </c>
      <c r="E43" s="1316"/>
      <c r="F43" s="1316"/>
      <c r="G43" s="1316"/>
      <c r="H43" s="1316"/>
      <c r="I43" s="1316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</row>
    <row r="44" spans="1:26" s="32" customFormat="1" ht="15.75">
      <c r="A44" s="1321"/>
      <c r="B44" s="1316"/>
      <c r="C44" s="1316" t="s">
        <v>1266</v>
      </c>
      <c r="D44" s="1316" t="s">
        <v>125</v>
      </c>
      <c r="E44" s="1316"/>
      <c r="F44" s="1316"/>
      <c r="G44" s="1316"/>
      <c r="H44" s="1316"/>
      <c r="I44" s="1316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</row>
    <row r="45" spans="1:26" s="32" customFormat="1" ht="15.75">
      <c r="A45" s="1321"/>
      <c r="B45" s="1316"/>
      <c r="C45" s="1316" t="s">
        <v>1147</v>
      </c>
      <c r="D45" s="1316" t="s">
        <v>211</v>
      </c>
      <c r="E45" s="1316"/>
      <c r="F45" s="1316"/>
      <c r="G45" s="1316"/>
      <c r="H45" s="1316"/>
      <c r="I45" s="1316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</row>
    <row r="46" spans="1:26" s="32" customFormat="1" ht="15.75">
      <c r="A46" s="775"/>
      <c r="B46" s="775"/>
      <c r="C46" s="775" t="s">
        <v>1292</v>
      </c>
      <c r="D46" s="775" t="s">
        <v>257</v>
      </c>
      <c r="E46" s="775"/>
      <c r="F46" s="775"/>
      <c r="G46" s="776"/>
      <c r="H46" s="778"/>
      <c r="I46" s="775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</row>
    <row r="47" spans="1:26" s="32" customFormat="1" ht="15.75">
      <c r="A47" s="1316"/>
      <c r="B47" s="777"/>
      <c r="C47" s="777" t="s">
        <v>1311</v>
      </c>
      <c r="D47" s="777" t="s">
        <v>142</v>
      </c>
      <c r="E47" s="777"/>
      <c r="F47" s="777"/>
      <c r="G47" s="1316"/>
      <c r="H47" s="1316"/>
      <c r="I47" s="1316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</row>
    <row r="48" spans="1:26" s="32" customFormat="1" ht="15.75">
      <c r="A48" s="1316"/>
      <c r="B48" s="777" t="s">
        <v>267</v>
      </c>
      <c r="C48" s="777"/>
      <c r="D48" s="777"/>
      <c r="E48" s="777"/>
      <c r="F48" s="777"/>
      <c r="G48" s="1316"/>
      <c r="H48" s="1316"/>
      <c r="I48" s="1316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</row>
    <row r="49" spans="1:26" s="32" customFormat="1" ht="16.5" thickBot="1">
      <c r="A49" s="775"/>
      <c r="B49" s="1343" t="s">
        <v>244</v>
      </c>
      <c r="C49" s="1343" t="s">
        <v>45</v>
      </c>
      <c r="D49" s="1343" t="s">
        <v>46</v>
      </c>
      <c r="E49" s="1343" t="s">
        <v>388</v>
      </c>
      <c r="F49" s="777"/>
      <c r="G49" s="776" t="s">
        <v>269</v>
      </c>
      <c r="H49" s="778"/>
      <c r="I49" s="1316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</row>
    <row r="50" spans="1:26" s="32" customFormat="1" ht="12.75" customHeight="1" thickBot="1">
      <c r="A50" s="775"/>
      <c r="B50" s="1334">
        <v>24</v>
      </c>
      <c r="C50" s="1334" t="s">
        <v>111</v>
      </c>
      <c r="D50" s="1334" t="s">
        <v>112</v>
      </c>
      <c r="E50" s="1336">
        <v>990124</v>
      </c>
      <c r="F50" s="777"/>
      <c r="G50" s="1340"/>
      <c r="H50" s="1341"/>
      <c r="I50" s="1316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</row>
    <row r="51" spans="1:26" s="32" customFormat="1" ht="16.5" thickBot="1">
      <c r="A51" s="775"/>
      <c r="B51" s="1334">
        <v>82</v>
      </c>
      <c r="C51" s="1334" t="s">
        <v>879</v>
      </c>
      <c r="D51" s="1334" t="s">
        <v>880</v>
      </c>
      <c r="E51" s="1336">
        <v>100208</v>
      </c>
      <c r="F51" s="777"/>
      <c r="G51" s="1342" t="s">
        <v>427</v>
      </c>
      <c r="H51" s="1341" t="s">
        <v>833</v>
      </c>
      <c r="I51" s="1316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</row>
    <row r="52" spans="1:26" s="32" customFormat="1" ht="15.75">
      <c r="A52" s="775"/>
      <c r="B52" s="1334"/>
      <c r="C52" s="1334"/>
      <c r="D52" s="1334"/>
      <c r="E52" s="1336"/>
      <c r="F52" s="777"/>
      <c r="G52" s="1344"/>
      <c r="H52" s="1345"/>
      <c r="I52" s="777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</row>
    <row r="53" spans="1:26" s="32" customFormat="1" ht="15.75">
      <c r="A53" s="775"/>
      <c r="B53" s="1334"/>
      <c r="C53" s="1334"/>
      <c r="D53" s="1334"/>
      <c r="E53" s="1336"/>
      <c r="F53" s="777"/>
      <c r="G53" s="1344"/>
      <c r="H53" s="1345"/>
      <c r="I53" s="777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</row>
    <row r="54" spans="1:26" s="32" customFormat="1" ht="15.75">
      <c r="A54" s="282"/>
      <c r="B54" s="777"/>
      <c r="C54" s="777"/>
      <c r="D54" s="777"/>
      <c r="E54" s="777"/>
      <c r="F54" s="777"/>
      <c r="G54" s="777"/>
      <c r="H54" s="778"/>
      <c r="I54" s="777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</row>
    <row r="55" spans="1:26" s="32" customFormat="1" ht="252">
      <c r="A55" s="282"/>
      <c r="B55" s="1344" t="s">
        <v>302</v>
      </c>
      <c r="C55" s="1344"/>
      <c r="D55" s="1344"/>
      <c r="E55" s="1344"/>
      <c r="F55" s="1344"/>
      <c r="G55" s="777"/>
      <c r="H55" s="778"/>
      <c r="I55" s="777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</row>
    <row r="56" spans="1:26" s="32" customFormat="1" ht="15.75">
      <c r="A56" s="282"/>
      <c r="B56" s="1344"/>
      <c r="C56" s="1344"/>
      <c r="D56" s="1344"/>
      <c r="E56" s="1344"/>
      <c r="F56" s="1344"/>
      <c r="G56" s="777"/>
      <c r="H56" s="778"/>
      <c r="I56" s="777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</row>
    <row r="57" spans="1:26" s="32" customFormat="1" ht="15.75">
      <c r="A57" s="282"/>
      <c r="B57" s="777"/>
      <c r="C57" s="777"/>
      <c r="D57" s="777"/>
      <c r="E57" s="777"/>
      <c r="F57" s="777"/>
      <c r="G57" s="1346"/>
      <c r="H57" s="1347"/>
      <c r="I57" s="777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</row>
    <row r="58" spans="1:26" s="32" customFormat="1" ht="15.75">
      <c r="A58" s="282"/>
      <c r="B58" s="777"/>
      <c r="C58" s="777"/>
      <c r="D58" s="777"/>
      <c r="E58" s="777"/>
      <c r="F58" s="777"/>
      <c r="G58" s="777"/>
      <c r="H58" s="778"/>
      <c r="I58" s="777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</row>
    <row r="59" spans="1:26" s="32" customFormat="1" ht="15.75">
      <c r="A59" s="282"/>
      <c r="B59" s="777"/>
      <c r="C59" s="777"/>
      <c r="D59" s="777"/>
      <c r="E59" s="777"/>
      <c r="F59" s="777"/>
      <c r="G59" s="777"/>
      <c r="H59" s="778"/>
      <c r="I59" s="777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</row>
    <row r="60" spans="1:26" s="32" customFormat="1" ht="15.75">
      <c r="A60" s="282"/>
      <c r="B60" s="777"/>
      <c r="C60" s="777"/>
      <c r="D60" s="777"/>
      <c r="E60" s="1346"/>
      <c r="F60" s="1346"/>
      <c r="G60" s="777"/>
      <c r="H60" s="778"/>
      <c r="I60" s="777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</row>
    <row r="61" spans="1:26" s="32" customFormat="1" ht="15.75">
      <c r="A61" s="282"/>
      <c r="B61" s="777"/>
      <c r="C61" s="777"/>
      <c r="D61" s="777"/>
      <c r="E61" s="777"/>
      <c r="F61" s="1348" t="s">
        <v>428</v>
      </c>
      <c r="G61" s="1316"/>
      <c r="H61" s="1316"/>
      <c r="I61" s="777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</row>
    <row r="62" spans="1:26" s="32" customFormat="1" ht="12.75" customHeight="1">
      <c r="A62" s="282"/>
      <c r="B62" s="1316"/>
      <c r="C62" s="1316"/>
      <c r="D62" s="1316"/>
      <c r="E62" s="1316"/>
      <c r="F62" s="1316"/>
      <c r="G62" s="1316"/>
      <c r="H62" s="1316"/>
      <c r="I62" s="777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</row>
    <row r="63" spans="1:26" s="32" customFormat="1" ht="12.75" customHeight="1">
      <c r="A63" s="282"/>
      <c r="B63" s="1316"/>
      <c r="C63" s="1316"/>
      <c r="D63" s="1316"/>
      <c r="E63" s="1316"/>
      <c r="F63" s="1316"/>
      <c r="G63" s="1316"/>
      <c r="H63" s="1316"/>
      <c r="I63" s="777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</row>
    <row r="64" spans="1:26" s="32" customFormat="1" ht="15.75">
      <c r="A64" s="282"/>
      <c r="B64" s="1316"/>
      <c r="C64" s="1316"/>
      <c r="D64" s="1316"/>
      <c r="E64" s="1316"/>
      <c r="F64" s="1316"/>
      <c r="G64" s="1316"/>
      <c r="H64" s="1316"/>
      <c r="I64" s="777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</row>
    <row r="65" spans="1:26" s="32" customFormat="1" ht="14.1" customHeight="1">
      <c r="A65" s="282"/>
      <c r="B65" s="775"/>
      <c r="C65" s="1316"/>
      <c r="D65" s="1316"/>
      <c r="E65" s="1316"/>
      <c r="F65" s="1316"/>
      <c r="G65" s="1316"/>
      <c r="H65" s="1316"/>
      <c r="I65" s="777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</row>
    <row r="66" spans="1:26" s="32" customFormat="1" ht="14.1" customHeight="1">
      <c r="A66" s="282"/>
      <c r="B66" s="775"/>
      <c r="C66" s="1316"/>
      <c r="D66" s="1316"/>
      <c r="E66" s="1316"/>
      <c r="F66" s="1316"/>
      <c r="G66" s="1316"/>
      <c r="H66" s="1316"/>
      <c r="I66" s="777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</row>
    <row r="67" spans="1:26" s="32" customFormat="1" ht="14.1" customHeight="1">
      <c r="A67" s="282"/>
      <c r="B67" s="775"/>
      <c r="C67" s="775"/>
      <c r="D67" s="775"/>
      <c r="E67" s="775"/>
      <c r="F67" s="775"/>
      <c r="G67" s="775"/>
      <c r="H67" s="775"/>
      <c r="I67" s="777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</row>
    <row r="68" spans="1:26" s="32" customFormat="1" ht="14.1" customHeight="1">
      <c r="A68" s="282"/>
      <c r="B68" s="775"/>
      <c r="C68" s="775"/>
      <c r="D68" s="775"/>
      <c r="E68" s="775"/>
      <c r="F68" s="775"/>
      <c r="G68" s="775"/>
      <c r="H68" s="775"/>
      <c r="I68" s="777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</row>
    <row r="69" spans="1:26" s="32" customFormat="1" ht="14.1" customHeight="1">
      <c r="A69" s="282"/>
      <c r="B69" s="775"/>
      <c r="C69" s="775"/>
      <c r="D69" s="775"/>
      <c r="E69" s="775"/>
      <c r="F69" s="775"/>
      <c r="G69" s="775"/>
      <c r="H69" s="775"/>
      <c r="I69" s="777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</row>
    <row r="70" spans="1:26" s="32" customFormat="1" ht="7.5" customHeight="1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</row>
    <row r="71" spans="1:26" s="32" customFormat="1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</row>
    <row r="72" spans="1:26" s="32" customFormat="1" ht="15.75">
      <c r="A72" s="281"/>
      <c r="B72" s="281"/>
      <c r="C72" s="777"/>
      <c r="D72" s="777"/>
      <c r="E72" s="777"/>
      <c r="F72" s="777"/>
      <c r="G72" s="777"/>
      <c r="H72" s="1316"/>
      <c r="I72" s="1316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</row>
    <row r="73" spans="1:26" s="32" customFormat="1" ht="15.75">
      <c r="A73" s="281"/>
      <c r="B73" s="281"/>
      <c r="C73" s="777"/>
      <c r="D73" s="777"/>
      <c r="E73" s="777"/>
      <c r="F73" s="777"/>
      <c r="G73" s="777"/>
      <c r="H73" s="1316"/>
      <c r="I73" s="1316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</row>
    <row r="74" spans="1:26" s="32" customFormat="1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</row>
    <row r="75" spans="1:26" s="32" customFormat="1" ht="15.75">
      <c r="A75" s="281"/>
      <c r="B75" s="281"/>
      <c r="C75" s="777"/>
      <c r="D75" s="777"/>
      <c r="E75" s="777"/>
      <c r="F75" s="777"/>
      <c r="G75" s="777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</row>
    <row r="76" spans="1:26" s="32" customFormat="1" ht="15.75">
      <c r="A76" s="281"/>
      <c r="B76" s="281"/>
      <c r="C76" s="777"/>
      <c r="D76" s="777"/>
      <c r="E76" s="777"/>
      <c r="F76" s="777"/>
      <c r="G76" s="777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</row>
    <row r="77" spans="1:26" s="32" customFormat="1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</row>
    <row r="78" spans="1:26" s="32" customFormat="1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</row>
    <row r="79" spans="1:26" s="32" customFormat="1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</row>
    <row r="80" spans="1:26" s="32" customFormat="1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</row>
    <row r="81" spans="1:26" s="32" customFormat="1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</row>
    <row r="82" spans="1:26" s="32" customFormat="1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</row>
    <row r="83" spans="1:26" s="32" customFormat="1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</row>
    <row r="84" spans="1:26" s="32" customFormat="1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</row>
    <row r="85" spans="1:26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</row>
    <row r="86" spans="1:26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</row>
    <row r="87" spans="1:26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</row>
    <row r="88" spans="1:26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</row>
    <row r="89" spans="1:26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</row>
    <row r="90" spans="1:26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</row>
    <row r="91" spans="1:26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</row>
    <row r="92" spans="1:26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</row>
    <row r="93" spans="1:26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</row>
    <row r="94" spans="1:26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spans="1:26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spans="1:26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spans="1:26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spans="1:26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spans="1:26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spans="1:26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spans="1:26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spans="1:26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spans="1:26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spans="1:26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spans="1:26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spans="1:26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spans="1:26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spans="1:26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spans="1:26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spans="1:26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spans="1:26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spans="1:26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spans="1:26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spans="1:26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spans="1:26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spans="1:26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spans="1:26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spans="1:26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spans="1:26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spans="1:26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spans="1:26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spans="1:26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spans="1:26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spans="1:26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spans="1:26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spans="1:26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spans="1:26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spans="1:26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spans="1:26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spans="1:26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spans="1:26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spans="1:26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spans="1:26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spans="1:26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spans="1:26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spans="1:26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spans="1:26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spans="1:26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spans="1:26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spans="1:26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spans="1:26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spans="1:26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spans="1:26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spans="1:26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spans="1:26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spans="1:26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spans="1:26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spans="1:26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spans="1:26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spans="1:26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spans="1:26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spans="1:26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spans="1:26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spans="1:26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spans="1:26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spans="1:26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spans="1:26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spans="1:26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spans="1:26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spans="1:26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spans="1:26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spans="1:26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spans="1:26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spans="1:26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spans="1:26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spans="1:26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spans="1:26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spans="1:26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spans="1:26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spans="1:26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spans="1:26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spans="1:26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spans="1:26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spans="1:26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spans="1:26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spans="1:26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spans="1:26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spans="1:26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spans="1:26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spans="1:26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spans="1:26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spans="1:26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spans="1:26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spans="1:26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spans="1:26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spans="1:26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spans="1:26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spans="1:26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spans="1:26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spans="1:26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spans="1:26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spans="1:26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spans="1:26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spans="1:26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spans="1:26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spans="1:26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spans="1:26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spans="1:26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spans="1:26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spans="1:26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spans="1:26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spans="1:26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spans="1:26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spans="1:26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spans="1:26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spans="1:26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spans="1:26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spans="1:26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spans="1:26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spans="1:26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spans="1:26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spans="1:26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spans="1:26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spans="1:26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spans="1:26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spans="1:26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spans="1:26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spans="1:26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spans="1:26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spans="1:26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spans="1:26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spans="1:26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spans="1:26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spans="1:26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spans="1:26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spans="1:26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spans="1:26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spans="1:26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spans="1:26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spans="1:26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spans="1:26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spans="1:26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spans="1:26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spans="1:26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spans="1:26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spans="1:26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spans="1:26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spans="1:26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spans="1:26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spans="1:26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spans="1:26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spans="1:26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spans="1:26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spans="1:26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spans="1:26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spans="1:26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spans="1:26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spans="1:26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spans="1:26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spans="1:26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spans="1:26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spans="1:26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spans="1:26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spans="1:26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spans="1:26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spans="1:26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spans="1:26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spans="1:26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spans="1:26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spans="1:26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spans="1:26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spans="1:26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spans="1:26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spans="1:26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spans="1:26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spans="1:26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spans="1:26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spans="1:26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spans="1:26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spans="1:26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spans="1:26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spans="1:26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spans="1:26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spans="1:26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spans="1:26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spans="1:26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spans="1:26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spans="1:26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spans="1:26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spans="1:26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spans="1:26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spans="1:26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spans="1:26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spans="1:26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spans="1:26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spans="1:26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spans="1:26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spans="1:26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spans="1:26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spans="1:26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spans="1:26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spans="1:26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spans="1:26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spans="1:26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spans="1:26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spans="1:26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spans="1:26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spans="1:26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spans="1:26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spans="1:26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spans="1:26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spans="1:26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spans="1:26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spans="1:26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spans="1:26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spans="1:26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spans="1:26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spans="1:26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spans="1:26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spans="1:26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spans="1:26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spans="1:26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spans="1:26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spans="1:26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spans="1:26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spans="1:26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spans="1:26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spans="1:26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spans="1:26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spans="1:26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spans="1:26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spans="1:26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spans="1:26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spans="1:26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spans="1:26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spans="1:26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spans="1:26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spans="1:26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spans="1:26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spans="1:26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spans="1:26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spans="1:26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spans="1:26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spans="1:26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spans="1:26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spans="1:26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spans="1:26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spans="1:26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spans="1:26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spans="1:26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spans="1:26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spans="1:26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spans="1:26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spans="1:26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spans="1:26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spans="1:26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spans="1:26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spans="1:26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spans="1:26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spans="1:26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spans="1:26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spans="1:26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spans="1:26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spans="1:26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spans="1:26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spans="1:26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spans="1:26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spans="1:26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spans="1:26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spans="1:26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spans="1:26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spans="1:26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spans="1:26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spans="1:26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spans="1:26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spans="1:26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spans="1:26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spans="1:26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spans="1:26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spans="1:26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spans="1:26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spans="1:26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spans="1:26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spans="1:26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spans="1:26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spans="1:26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spans="1:26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spans="1:26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spans="1:26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spans="1:26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spans="1:26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spans="1:26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spans="1:26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spans="1:26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spans="1:26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spans="1:26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spans="1:26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spans="1:26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spans="1:26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spans="1:26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spans="1:26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spans="1:26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spans="1:26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spans="1:26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spans="1:26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spans="1:26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spans="1:26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spans="1:26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spans="1:26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spans="1:26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spans="1:26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spans="1:26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spans="1:26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spans="1:26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spans="1:26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spans="1:26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spans="1:26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spans="1:26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spans="1:26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spans="1:26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spans="1:26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spans="1:26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spans="1:26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spans="1:26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spans="1:26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spans="1:26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spans="1:26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spans="1:26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spans="1:26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spans="1:26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spans="1:26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spans="1:26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spans="1:26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spans="1:26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spans="1:26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spans="1:26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spans="1:26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spans="1:26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spans="1:26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spans="1:26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spans="1:26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spans="1:26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spans="1:26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spans="1:26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spans="1:26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spans="1:26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spans="1:26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spans="1:26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spans="1:26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spans="1:26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spans="1:26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spans="1:26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spans="1:26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spans="1:26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spans="1:26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spans="1:26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spans="1:26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spans="1:26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spans="1:26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spans="1:26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spans="1:26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spans="1:26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spans="1:26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spans="1:26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spans="1:26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spans="1:26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spans="1:26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spans="1:26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spans="1:26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spans="1:26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spans="1:26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spans="1:26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spans="1:26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spans="1:26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spans="1:26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spans="1:26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spans="1:26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spans="1:26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spans="1:26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spans="1:26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spans="1:26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spans="1:26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spans="1:26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spans="1:26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spans="1:26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spans="1:26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spans="1:26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spans="1:26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spans="1:26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spans="1:26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spans="1:26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spans="1:26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spans="1:26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spans="1:26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spans="1:26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spans="1:26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spans="1:26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spans="1:26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spans="1:26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spans="1:26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spans="1:26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spans="1:26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spans="1:26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spans="1:26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spans="1:26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spans="1:26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spans="1:26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spans="1:26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spans="1:26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spans="1:26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spans="1:26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spans="1:26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spans="1:26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spans="1:26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spans="1:26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spans="1:26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spans="1:26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spans="1:26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spans="1:26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spans="1:26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spans="1:26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spans="1:26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spans="1:26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spans="1:26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spans="1:26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spans="1:26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spans="1:26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spans="1:26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spans="1:26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spans="1:26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spans="1:26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spans="1:26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spans="1:26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spans="1:26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spans="1:26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spans="1:26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spans="1:26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spans="1:26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spans="1:26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spans="1:26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spans="1:26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spans="1:26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spans="1:26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spans="1:26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spans="1:26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spans="1:26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spans="1:26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spans="1:26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spans="1:26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spans="1:26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spans="1:26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spans="1:26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spans="1:26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spans="1:26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spans="1:26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spans="1:26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spans="1:26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spans="1:26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spans="1:26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spans="1:26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spans="1:26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spans="1:26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spans="1:26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spans="1:26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spans="1:26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spans="1:26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spans="1:26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spans="1:26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spans="1:26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spans="1:26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spans="1:26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spans="1:26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spans="1:26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spans="1:26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spans="1:26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spans="1:26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spans="1:26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spans="1:26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spans="1:26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spans="1:26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spans="1:26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spans="1:26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spans="1:26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spans="1:26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spans="1:26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spans="1:26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spans="1:26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spans="1:26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spans="1:26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spans="1:26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spans="1:26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spans="1:26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spans="1:26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spans="1:26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spans="1:26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spans="1:26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spans="1:26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spans="1:26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spans="1:26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spans="1:26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spans="1:26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spans="1:26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spans="1:26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spans="1:26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spans="1:26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spans="1:26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spans="1:26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spans="1:26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spans="1:26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spans="1:26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spans="1:26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spans="1:26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spans="1:26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spans="1:26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spans="1:26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spans="1:26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spans="1:26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spans="1:26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spans="1:26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spans="1:26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spans="1:26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spans="1:26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spans="1:26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spans="1:26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spans="1:26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spans="1:26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spans="1:26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spans="1:26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spans="1:26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spans="1:26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spans="1:26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spans="1:26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spans="1:26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spans="1:26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spans="1:26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spans="1:26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spans="1:26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spans="1:26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spans="1:26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spans="1:26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spans="1:26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spans="1:26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spans="1:26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spans="1:26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spans="1:26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spans="1:26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spans="1:26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spans="1:26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spans="1:26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spans="1:26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spans="1:26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spans="1:26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spans="1:26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spans="1:26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spans="1:26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spans="1:26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spans="1:26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spans="1:26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spans="1:26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spans="1:26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spans="1:26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spans="1:26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spans="1:26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spans="1:26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spans="1:26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spans="1:26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spans="1:26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spans="1:26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spans="1:26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spans="1:26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spans="1:26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spans="1:26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spans="1:26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spans="1:26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spans="1:26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spans="1:26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spans="1:26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spans="1:26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spans="1:26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spans="1:26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spans="1:26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spans="1:26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spans="1:26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spans="1:26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spans="1:26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spans="1:26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spans="1:26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spans="1:26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spans="1:26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spans="1:26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spans="1:26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spans="1:26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spans="1:26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spans="1:26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spans="1:26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spans="1:26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spans="1:26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spans="1:26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spans="1:26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spans="1:26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spans="1:26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spans="1:26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spans="1:26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spans="1:26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spans="1:26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spans="1:26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spans="1:26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spans="1:26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spans="1:26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spans="1:26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spans="1:26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spans="1:26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spans="1:26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spans="1:26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spans="1:26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spans="1:26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spans="1:26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spans="1:26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spans="1:26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spans="1:26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spans="1:26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spans="1:26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spans="1:26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spans="1:26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spans="1:26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spans="1:26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spans="1:26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spans="1:26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spans="1:26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spans="1:26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spans="1:26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spans="1:26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spans="1:26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spans="1:26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spans="1:26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spans="1:26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spans="1:26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spans="1:26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spans="1:26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spans="1:26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spans="1:26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spans="1:26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spans="1:26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spans="1:26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spans="1:26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spans="1:26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spans="1:26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spans="1:26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spans="1:26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spans="1:26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spans="1:26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spans="1:26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spans="1:26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spans="1:26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spans="1:26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spans="1:26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spans="1:26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spans="1:26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spans="1:26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spans="1:26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spans="1:26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spans="1:26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spans="1:26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spans="1:26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spans="1:26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spans="1:26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spans="1:26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spans="1:26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spans="1:26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spans="1:26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spans="1:26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spans="1:26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spans="1:26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spans="1:26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spans="1:26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spans="1:26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spans="1:26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spans="1:26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spans="1:26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spans="1:26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spans="1:26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spans="1:26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spans="1:26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spans="1:26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spans="1:26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spans="1:26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spans="1:26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spans="1:26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spans="1:26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spans="1:26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spans="1:26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spans="1:26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spans="1:26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spans="1:26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spans="1:26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spans="1:26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spans="1:26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spans="1:26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spans="1:26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spans="1:26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spans="1:26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spans="1:26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spans="1:26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spans="1:26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spans="1:26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spans="1:26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spans="1:26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spans="1:26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spans="1:26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spans="1:26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spans="1:26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spans="1:26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spans="1:26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spans="1:26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spans="1:26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spans="1:26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spans="1:26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spans="1:26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spans="1:26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spans="1:26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spans="1:26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spans="1:26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spans="1:26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spans="1:26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spans="1:26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spans="1:26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spans="1:26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spans="1:26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spans="1:26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spans="1:26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spans="1:26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spans="1:26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spans="1:26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spans="1:26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spans="1:26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spans="1:26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spans="1:26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spans="1:26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spans="1:26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spans="1:26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spans="1:26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spans="1:26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spans="1:26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spans="1:26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spans="1:26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spans="1:26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spans="1:26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spans="1:26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spans="1:26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spans="1:26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spans="1:26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spans="1:26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spans="1:26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spans="1:26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spans="1:26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spans="1:26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spans="1:26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spans="1:26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spans="1:26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spans="1:26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spans="1:26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spans="1:26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spans="1:26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spans="1:26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spans="1:26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spans="1:26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spans="1:26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spans="1:26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spans="1:26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spans="1:26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spans="1:26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spans="1:26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spans="1:26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spans="1:26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spans="1:26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spans="1:26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spans="1:26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spans="1:26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spans="1:26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spans="1:26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spans="1:26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spans="1:26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spans="1:26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spans="1:26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spans="1:26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spans="1:26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spans="1:26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spans="1:26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spans="1:26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spans="1:26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spans="1:26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spans="1:26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spans="1:26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spans="1:26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spans="1:26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spans="1:26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spans="1:26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spans="1:26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spans="1:26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spans="1:26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spans="1:26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spans="1:26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spans="1:26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spans="1:26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spans="1:26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spans="1:26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spans="1:26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spans="1:26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spans="1:26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spans="1:26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spans="1:26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spans="1:26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spans="1:26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spans="1:26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spans="1:26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spans="1:26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spans="1:26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spans="1:26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spans="1:26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spans="1:26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spans="1:26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spans="1:26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spans="1:26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spans="1:26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spans="1:26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spans="1:26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spans="1:26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spans="1:26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spans="1:26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spans="1:26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spans="1:26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spans="1:26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spans="1:26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spans="1:26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spans="1:26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spans="1:26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spans="1:26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spans="1:26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spans="1:26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spans="1:26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spans="1:26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spans="1:26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spans="1:26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spans="1:26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spans="1:26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spans="1:26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spans="1:26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spans="1:26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spans="1:26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spans="1:26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spans="1:26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spans="1:26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spans="1:26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spans="1:26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spans="1:26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spans="1:26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spans="1:26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spans="1:26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spans="1:26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spans="1:26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spans="1:26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spans="1:26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spans="1:26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spans="1:26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spans="1:26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spans="1:26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spans="1:26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spans="1:26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spans="1:26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spans="1:26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spans="1:26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spans="1:26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spans="1:26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spans="1:26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spans="1:26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spans="1:26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spans="1:26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spans="1:26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spans="1:26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spans="1:26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spans="1:26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spans="1:26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spans="1:26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spans="1:26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spans="1:26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  <row r="983" spans="1:26">
      <c r="A983" s="281"/>
      <c r="B983" s="281"/>
      <c r="C983" s="281"/>
      <c r="D983" s="281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</row>
    <row r="984" spans="1:26">
      <c r="A984" s="281"/>
      <c r="B984" s="281"/>
      <c r="C984" s="281"/>
      <c r="D984" s="281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</row>
    <row r="985" spans="1:26">
      <c r="A985" s="281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</row>
    <row r="986" spans="1:26">
      <c r="A986" s="281"/>
      <c r="B986" s="281"/>
      <c r="C986" s="281"/>
      <c r="D986" s="281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</row>
    <row r="987" spans="1:26">
      <c r="A987" s="281"/>
      <c r="B987" s="281"/>
      <c r="C987" s="281"/>
      <c r="D987" s="281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</row>
    <row r="988" spans="1:26">
      <c r="A988" s="281"/>
      <c r="B988" s="281"/>
      <c r="C988" s="281"/>
      <c r="D988" s="281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</row>
    <row r="989" spans="1:26">
      <c r="A989" s="281"/>
      <c r="B989" s="281"/>
      <c r="C989" s="281"/>
      <c r="D989" s="281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</row>
    <row r="990" spans="1:26">
      <c r="A990" s="281"/>
      <c r="B990" s="281"/>
      <c r="C990" s="281"/>
      <c r="D990" s="281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</row>
    <row r="991" spans="1:26">
      <c r="A991" s="281"/>
      <c r="B991" s="281"/>
      <c r="C991" s="281"/>
      <c r="D991" s="281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</row>
    <row r="992" spans="1:26">
      <c r="A992" s="281"/>
      <c r="B992" s="281"/>
      <c r="C992" s="281"/>
      <c r="D992" s="281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</row>
    <row r="993" spans="1:26">
      <c r="A993" s="281"/>
      <c r="B993" s="281"/>
      <c r="C993" s="281"/>
      <c r="D993" s="281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</row>
    <row r="994" spans="1:26">
      <c r="A994" s="281"/>
      <c r="B994" s="281"/>
      <c r="C994" s="281"/>
      <c r="D994" s="281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</row>
    <row r="995" spans="1:26">
      <c r="A995" s="281"/>
      <c r="B995" s="281"/>
      <c r="C995" s="281"/>
      <c r="D995" s="281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</row>
    <row r="996" spans="1:26">
      <c r="A996" s="281"/>
      <c r="B996" s="281"/>
      <c r="C996" s="281"/>
      <c r="D996" s="281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</row>
    <row r="997" spans="1:26">
      <c r="A997" s="281"/>
      <c r="B997" s="281"/>
      <c r="C997" s="281"/>
      <c r="D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</row>
    <row r="998" spans="1:26">
      <c r="A998" s="281"/>
      <c r="B998" s="281"/>
      <c r="C998" s="281"/>
      <c r="D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</row>
    <row r="999" spans="1:26">
      <c r="A999" s="281"/>
      <c r="B999" s="281"/>
      <c r="C999" s="281"/>
      <c r="D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</row>
    <row r="1000" spans="1:26">
      <c r="A1000" s="281"/>
      <c r="B1000" s="281"/>
      <c r="C1000" s="281"/>
      <c r="D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</row>
    <row r="1001" spans="1:26">
      <c r="A1001" s="281"/>
      <c r="B1001" s="281"/>
      <c r="C1001" s="281"/>
      <c r="D1001" s="281"/>
      <c r="E1001" s="281"/>
      <c r="F1001" s="281"/>
      <c r="G1001" s="281"/>
      <c r="H1001" s="281"/>
      <c r="I1001" s="281"/>
      <c r="J1001" s="281"/>
      <c r="K1001" s="281"/>
      <c r="L1001" s="281"/>
      <c r="M1001" s="281"/>
      <c r="N1001" s="281"/>
      <c r="O1001" s="281"/>
      <c r="P1001" s="281"/>
      <c r="Q1001" s="281"/>
      <c r="R1001" s="281"/>
      <c r="S1001" s="281"/>
      <c r="T1001" s="281"/>
      <c r="U1001" s="281"/>
      <c r="V1001" s="281"/>
      <c r="W1001" s="281"/>
      <c r="X1001" s="281"/>
      <c r="Y1001" s="281"/>
      <c r="Z1001" s="281"/>
    </row>
    <row r="1002" spans="1:26">
      <c r="A1002" s="281"/>
      <c r="B1002" s="281"/>
      <c r="C1002" s="281"/>
      <c r="D1002" s="281"/>
      <c r="E1002" s="281"/>
      <c r="F1002" s="281"/>
      <c r="G1002" s="281"/>
      <c r="H1002" s="281"/>
      <c r="I1002" s="281"/>
      <c r="J1002" s="281"/>
      <c r="K1002" s="281"/>
      <c r="L1002" s="281"/>
      <c r="M1002" s="281"/>
      <c r="N1002" s="281"/>
      <c r="O1002" s="281"/>
      <c r="P1002" s="281"/>
      <c r="Q1002" s="281"/>
      <c r="R1002" s="281"/>
      <c r="S1002" s="281"/>
      <c r="T1002" s="281"/>
      <c r="U1002" s="281"/>
      <c r="V1002" s="281"/>
      <c r="W1002" s="281"/>
      <c r="X1002" s="281"/>
      <c r="Y1002" s="281"/>
      <c r="Z1002" s="281"/>
    </row>
    <row r="1003" spans="1:26">
      <c r="A1003" s="281"/>
      <c r="B1003" s="281"/>
      <c r="C1003" s="281"/>
      <c r="D1003" s="281"/>
      <c r="E1003" s="281"/>
      <c r="F1003" s="281"/>
      <c r="G1003" s="281"/>
      <c r="H1003" s="281"/>
      <c r="I1003" s="281"/>
      <c r="J1003" s="281"/>
      <c r="K1003" s="281"/>
      <c r="L1003" s="281"/>
      <c r="M1003" s="281"/>
      <c r="N1003" s="281"/>
      <c r="O1003" s="281"/>
      <c r="P1003" s="281"/>
      <c r="Q1003" s="281"/>
      <c r="R1003" s="281"/>
      <c r="S1003" s="281"/>
      <c r="T1003" s="281"/>
      <c r="U1003" s="281"/>
      <c r="V1003" s="281"/>
      <c r="W1003" s="281"/>
      <c r="X1003" s="281"/>
      <c r="Y1003" s="281"/>
      <c r="Z1003" s="281"/>
    </row>
    <row r="1004" spans="1:26">
      <c r="A1004" s="281"/>
      <c r="B1004" s="281"/>
      <c r="C1004" s="281"/>
      <c r="D1004" s="281"/>
      <c r="E1004" s="281"/>
      <c r="F1004" s="281"/>
      <c r="G1004" s="281"/>
      <c r="H1004" s="281"/>
      <c r="I1004" s="281"/>
      <c r="J1004" s="281"/>
      <c r="K1004" s="281"/>
      <c r="L1004" s="281"/>
      <c r="M1004" s="281"/>
      <c r="N1004" s="281"/>
      <c r="O1004" s="281"/>
      <c r="P1004" s="281"/>
      <c r="Q1004" s="281"/>
      <c r="R1004" s="281"/>
      <c r="S1004" s="281"/>
      <c r="T1004" s="281"/>
      <c r="U1004" s="281"/>
      <c r="V1004" s="281"/>
      <c r="W1004" s="281"/>
      <c r="X1004" s="281"/>
      <c r="Y1004" s="281"/>
      <c r="Z1004" s="281"/>
    </row>
    <row r="1005" spans="1:26">
      <c r="A1005" s="281"/>
      <c r="B1005" s="281"/>
      <c r="C1005" s="281"/>
      <c r="D1005" s="281"/>
      <c r="E1005" s="281"/>
      <c r="F1005" s="281"/>
      <c r="G1005" s="281"/>
      <c r="H1005" s="281"/>
      <c r="I1005" s="281"/>
      <c r="J1005" s="281"/>
      <c r="K1005" s="281"/>
      <c r="L1005" s="281"/>
      <c r="M1005" s="281"/>
      <c r="N1005" s="281"/>
      <c r="O1005" s="281"/>
      <c r="P1005" s="281"/>
      <c r="Q1005" s="281"/>
      <c r="R1005" s="281"/>
      <c r="S1005" s="281"/>
      <c r="T1005" s="281"/>
      <c r="U1005" s="281"/>
      <c r="V1005" s="281"/>
      <c r="W1005" s="281"/>
      <c r="X1005" s="281"/>
      <c r="Y1005" s="281"/>
      <c r="Z1005" s="281"/>
    </row>
    <row r="1006" spans="1:26">
      <c r="A1006" s="281"/>
      <c r="B1006" s="281"/>
      <c r="C1006" s="281"/>
      <c r="D1006" s="281"/>
      <c r="E1006" s="281"/>
      <c r="F1006" s="281"/>
      <c r="G1006" s="281"/>
      <c r="H1006" s="281"/>
      <c r="I1006" s="281"/>
      <c r="J1006" s="281"/>
      <c r="K1006" s="281"/>
      <c r="L1006" s="281"/>
      <c r="M1006" s="281"/>
      <c r="N1006" s="281"/>
      <c r="O1006" s="281"/>
      <c r="P1006" s="281"/>
      <c r="Q1006" s="281"/>
      <c r="R1006" s="281"/>
      <c r="S1006" s="281"/>
      <c r="T1006" s="281"/>
      <c r="U1006" s="281"/>
      <c r="V1006" s="281"/>
      <c r="W1006" s="281"/>
      <c r="X1006" s="281"/>
      <c r="Y1006" s="281"/>
      <c r="Z1006" s="281"/>
    </row>
    <row r="1007" spans="1:26">
      <c r="A1007" s="281"/>
      <c r="B1007" s="281"/>
      <c r="C1007" s="281"/>
      <c r="D1007" s="281"/>
      <c r="E1007" s="281"/>
      <c r="F1007" s="281"/>
      <c r="G1007" s="281"/>
      <c r="H1007" s="281"/>
      <c r="I1007" s="281"/>
      <c r="J1007" s="281"/>
      <c r="K1007" s="281"/>
      <c r="L1007" s="281"/>
      <c r="M1007" s="281"/>
      <c r="N1007" s="281"/>
      <c r="O1007" s="281"/>
      <c r="P1007" s="281"/>
      <c r="Q1007" s="281"/>
      <c r="R1007" s="281"/>
      <c r="S1007" s="281"/>
      <c r="T1007" s="281"/>
      <c r="U1007" s="281"/>
      <c r="V1007" s="281"/>
      <c r="W1007" s="281"/>
      <c r="X1007" s="281"/>
      <c r="Y1007" s="281"/>
      <c r="Z1007" s="281"/>
    </row>
    <row r="1008" spans="1:26">
      <c r="A1008" s="105"/>
      <c r="B1008" s="105"/>
      <c r="C1008" s="105"/>
      <c r="D1008" s="105"/>
      <c r="E1008" s="105"/>
      <c r="F1008" s="105"/>
      <c r="G1008" s="105"/>
      <c r="H1008" s="105"/>
      <c r="I1008" s="105"/>
      <c r="J1008" s="105"/>
      <c r="K1008" s="105"/>
      <c r="L1008" s="105"/>
      <c r="M1008" s="105"/>
      <c r="N1008" s="105"/>
      <c r="O1008" s="105"/>
      <c r="P1008" s="105"/>
      <c r="Q1008" s="105"/>
      <c r="R1008" s="105"/>
      <c r="S1008" s="105"/>
      <c r="T1008" s="105"/>
      <c r="U1008" s="105"/>
      <c r="V1008" s="105"/>
      <c r="W1008" s="105"/>
      <c r="X1008" s="105"/>
      <c r="Y1008" s="105"/>
      <c r="Z1008" s="105"/>
    </row>
    <row r="1009" spans="1:26">
      <c r="A1009" s="105"/>
      <c r="B1009" s="105"/>
      <c r="C1009" s="105"/>
      <c r="D1009" s="105"/>
      <c r="E1009" s="105"/>
      <c r="F1009" s="105"/>
      <c r="G1009" s="105"/>
      <c r="H1009" s="105"/>
      <c r="I1009" s="105"/>
      <c r="J1009" s="105"/>
      <c r="K1009" s="105"/>
      <c r="L1009" s="105"/>
      <c r="M1009" s="105"/>
      <c r="N1009" s="105"/>
      <c r="O1009" s="105"/>
      <c r="P1009" s="105"/>
      <c r="Q1009" s="105"/>
      <c r="R1009" s="105"/>
      <c r="S1009" s="105"/>
      <c r="T1009" s="105"/>
      <c r="U1009" s="105"/>
      <c r="V1009" s="105"/>
      <c r="W1009" s="105"/>
      <c r="X1009" s="105"/>
      <c r="Y1009" s="105"/>
      <c r="Z1009" s="105"/>
    </row>
    <row r="1010" spans="1:26">
      <c r="A1010" s="105"/>
      <c r="B1010" s="105"/>
      <c r="C1010" s="105"/>
      <c r="D1010" s="105"/>
      <c r="E1010" s="105"/>
      <c r="F1010" s="105"/>
      <c r="G1010" s="105"/>
      <c r="H1010" s="105"/>
      <c r="I1010" s="105"/>
      <c r="J1010" s="105"/>
      <c r="K1010" s="105"/>
      <c r="L1010" s="105"/>
      <c r="M1010" s="105"/>
      <c r="N1010" s="105"/>
      <c r="O1010" s="105"/>
      <c r="P1010" s="105"/>
      <c r="Q1010" s="105"/>
      <c r="R1010" s="105"/>
      <c r="S1010" s="105"/>
      <c r="T1010" s="105"/>
      <c r="U1010" s="105"/>
      <c r="V1010" s="105"/>
      <c r="W1010" s="105"/>
      <c r="X1010" s="105"/>
      <c r="Y1010" s="105"/>
      <c r="Z1010" s="105"/>
    </row>
    <row r="1011" spans="1:26">
      <c r="A1011" s="105"/>
      <c r="B1011" s="105"/>
      <c r="C1011" s="105"/>
      <c r="D1011" s="105"/>
      <c r="E1011" s="105"/>
      <c r="F1011" s="105"/>
      <c r="G1011" s="105"/>
      <c r="H1011" s="105"/>
      <c r="I1011" s="105"/>
      <c r="J1011" s="105"/>
      <c r="K1011" s="105"/>
      <c r="L1011" s="105"/>
      <c r="M1011" s="105"/>
      <c r="N1011" s="105"/>
      <c r="O1011" s="105"/>
      <c r="P1011" s="105"/>
      <c r="Q1011" s="105"/>
      <c r="R1011" s="105"/>
      <c r="S1011" s="105"/>
      <c r="T1011" s="105"/>
      <c r="U1011" s="105"/>
      <c r="V1011" s="105"/>
      <c r="W1011" s="105"/>
      <c r="X1011" s="105"/>
      <c r="Y1011" s="105"/>
      <c r="Z1011" s="105"/>
    </row>
    <row r="1012" spans="1:26">
      <c r="A1012" s="105"/>
      <c r="B1012" s="105"/>
      <c r="C1012" s="105"/>
      <c r="D1012" s="105"/>
      <c r="E1012" s="105"/>
      <c r="F1012" s="105"/>
      <c r="G1012" s="105"/>
      <c r="H1012" s="105"/>
      <c r="I1012" s="105"/>
      <c r="J1012" s="105"/>
      <c r="K1012" s="105"/>
      <c r="L1012" s="105"/>
      <c r="M1012" s="105"/>
      <c r="N1012" s="105"/>
      <c r="O1012" s="105"/>
      <c r="P1012" s="105"/>
      <c r="Q1012" s="105"/>
      <c r="R1012" s="105"/>
      <c r="S1012" s="105"/>
      <c r="T1012" s="105"/>
      <c r="U1012" s="105"/>
      <c r="V1012" s="105"/>
      <c r="W1012" s="105"/>
      <c r="X1012" s="105"/>
      <c r="Y1012" s="105"/>
      <c r="Z1012" s="105"/>
    </row>
    <row r="1013" spans="1:26">
      <c r="A1013" s="105"/>
      <c r="B1013" s="105"/>
      <c r="C1013" s="105"/>
      <c r="D1013" s="105"/>
      <c r="E1013" s="105"/>
      <c r="F1013" s="105"/>
      <c r="G1013" s="105"/>
      <c r="H1013" s="105"/>
      <c r="I1013" s="105"/>
      <c r="J1013" s="105"/>
      <c r="K1013" s="105"/>
      <c r="L1013" s="105"/>
      <c r="M1013" s="105"/>
      <c r="N1013" s="105"/>
      <c r="O1013" s="105"/>
      <c r="P1013" s="105"/>
      <c r="Q1013" s="105"/>
      <c r="R1013" s="105"/>
      <c r="S1013" s="105"/>
      <c r="T1013" s="105"/>
      <c r="U1013" s="105"/>
      <c r="V1013" s="105"/>
      <c r="W1013" s="105"/>
      <c r="X1013" s="105"/>
      <c r="Y1013" s="105"/>
      <c r="Z1013" s="105"/>
    </row>
    <row r="1014" spans="1:26">
      <c r="A1014" s="105"/>
      <c r="B1014" s="105"/>
      <c r="C1014" s="105"/>
      <c r="D1014" s="105"/>
      <c r="E1014" s="105"/>
      <c r="F1014" s="105"/>
      <c r="G1014" s="105"/>
      <c r="H1014" s="105"/>
      <c r="I1014" s="105"/>
      <c r="J1014" s="105"/>
      <c r="K1014" s="105"/>
      <c r="L1014" s="105"/>
      <c r="M1014" s="105"/>
      <c r="N1014" s="105"/>
      <c r="O1014" s="105"/>
      <c r="P1014" s="105"/>
      <c r="Q1014" s="105"/>
      <c r="R1014" s="105"/>
      <c r="S1014" s="105"/>
      <c r="T1014" s="105"/>
      <c r="U1014" s="105"/>
      <c r="V1014" s="105"/>
      <c r="W1014" s="105"/>
      <c r="X1014" s="105"/>
      <c r="Y1014" s="105"/>
      <c r="Z1014" s="105"/>
    </row>
    <row r="1015" spans="1:26">
      <c r="A1015" s="105"/>
      <c r="B1015" s="105"/>
      <c r="C1015" s="105"/>
      <c r="D1015" s="105"/>
      <c r="E1015" s="105"/>
      <c r="F1015" s="105"/>
      <c r="G1015" s="105"/>
      <c r="H1015" s="105"/>
      <c r="I1015" s="105"/>
      <c r="J1015" s="105"/>
      <c r="K1015" s="105"/>
      <c r="L1015" s="105"/>
      <c r="M1015" s="105"/>
      <c r="N1015" s="105"/>
      <c r="O1015" s="105"/>
      <c r="P1015" s="105"/>
      <c r="Q1015" s="105"/>
      <c r="R1015" s="105"/>
      <c r="S1015" s="105"/>
      <c r="T1015" s="105"/>
      <c r="U1015" s="105"/>
      <c r="V1015" s="105"/>
      <c r="W1015" s="105"/>
      <c r="X1015" s="105"/>
      <c r="Y1015" s="105"/>
      <c r="Z1015" s="105"/>
    </row>
    <row r="1016" spans="1:26">
      <c r="A1016" s="105"/>
      <c r="B1016" s="105"/>
      <c r="C1016" s="105"/>
      <c r="D1016" s="105"/>
      <c r="E1016" s="105"/>
      <c r="F1016" s="105"/>
      <c r="G1016" s="105"/>
      <c r="H1016" s="105"/>
      <c r="I1016" s="105"/>
      <c r="J1016" s="105"/>
      <c r="K1016" s="105"/>
      <c r="L1016" s="105"/>
      <c r="M1016" s="105"/>
      <c r="N1016" s="105"/>
      <c r="O1016" s="105"/>
      <c r="P1016" s="105"/>
      <c r="Q1016" s="105"/>
      <c r="R1016" s="105"/>
      <c r="S1016" s="105"/>
      <c r="T1016" s="105"/>
      <c r="U1016" s="105"/>
      <c r="V1016" s="105"/>
      <c r="W1016" s="105"/>
      <c r="X1016" s="105"/>
      <c r="Y1016" s="105"/>
      <c r="Z1016" s="105"/>
    </row>
    <row r="1017" spans="1:26">
      <c r="A1017" s="105"/>
      <c r="B1017" s="105"/>
      <c r="C1017" s="105"/>
      <c r="D1017" s="105"/>
      <c r="E1017" s="105"/>
      <c r="F1017" s="105"/>
      <c r="G1017" s="105"/>
      <c r="H1017" s="105"/>
      <c r="I1017" s="105"/>
      <c r="J1017" s="105"/>
      <c r="K1017" s="105"/>
      <c r="L1017" s="105"/>
      <c r="M1017" s="105"/>
      <c r="N1017" s="105"/>
      <c r="O1017" s="105"/>
      <c r="P1017" s="105"/>
      <c r="Q1017" s="105"/>
      <c r="R1017" s="105"/>
      <c r="S1017" s="105"/>
      <c r="T1017" s="105"/>
      <c r="U1017" s="105"/>
      <c r="V1017" s="105"/>
      <c r="W1017" s="105"/>
      <c r="X1017" s="105"/>
      <c r="Y1017" s="105"/>
      <c r="Z1017" s="105"/>
    </row>
    <row r="1018" spans="1:26">
      <c r="A1018" s="105"/>
      <c r="B1018" s="105"/>
      <c r="C1018" s="105"/>
      <c r="D1018" s="105"/>
      <c r="E1018" s="105"/>
      <c r="F1018" s="105"/>
      <c r="G1018" s="105"/>
      <c r="H1018" s="105"/>
      <c r="I1018" s="105"/>
      <c r="J1018" s="105"/>
      <c r="K1018" s="105"/>
      <c r="L1018" s="105"/>
      <c r="M1018" s="105"/>
      <c r="N1018" s="105"/>
      <c r="O1018" s="105"/>
      <c r="P1018" s="105"/>
      <c r="Q1018" s="105"/>
      <c r="R1018" s="105"/>
      <c r="S1018" s="105"/>
      <c r="T1018" s="105"/>
      <c r="U1018" s="105"/>
      <c r="V1018" s="105"/>
      <c r="W1018" s="105"/>
      <c r="X1018" s="105"/>
      <c r="Y1018" s="105"/>
      <c r="Z1018" s="105"/>
    </row>
    <row r="1019" spans="1:26">
      <c r="A1019" s="105"/>
      <c r="B1019" s="105"/>
      <c r="C1019" s="105"/>
      <c r="D1019" s="105"/>
      <c r="E1019" s="105"/>
      <c r="F1019" s="105"/>
      <c r="G1019" s="105"/>
      <c r="H1019" s="105"/>
      <c r="I1019" s="105"/>
      <c r="J1019" s="105"/>
      <c r="K1019" s="105"/>
      <c r="L1019" s="105"/>
      <c r="M1019" s="105"/>
      <c r="N1019" s="105"/>
      <c r="O1019" s="105"/>
      <c r="P1019" s="105"/>
      <c r="Q1019" s="105"/>
      <c r="R1019" s="105"/>
      <c r="S1019" s="105"/>
      <c r="T1019" s="105"/>
      <c r="U1019" s="105"/>
      <c r="V1019" s="105"/>
      <c r="W1019" s="105"/>
      <c r="X1019" s="105"/>
      <c r="Y1019" s="105"/>
      <c r="Z1019" s="105"/>
    </row>
    <row r="1020" spans="1:26">
      <c r="A1020" s="105"/>
      <c r="B1020" s="105"/>
      <c r="C1020" s="105"/>
      <c r="D1020" s="105"/>
      <c r="E1020" s="105"/>
      <c r="F1020" s="105"/>
      <c r="G1020" s="105"/>
      <c r="H1020" s="105"/>
      <c r="I1020" s="105"/>
      <c r="J1020" s="105"/>
      <c r="K1020" s="105"/>
      <c r="L1020" s="105"/>
      <c r="M1020" s="105"/>
      <c r="N1020" s="105"/>
      <c r="O1020" s="105"/>
      <c r="P1020" s="105"/>
      <c r="Q1020" s="105"/>
      <c r="R1020" s="105"/>
      <c r="S1020" s="105"/>
      <c r="T1020" s="105"/>
      <c r="U1020" s="105"/>
      <c r="V1020" s="105"/>
      <c r="W1020" s="105"/>
      <c r="X1020" s="105"/>
      <c r="Y1020" s="105"/>
      <c r="Z1020" s="105"/>
    </row>
    <row r="1021" spans="1:26">
      <c r="A1021" s="105"/>
      <c r="B1021" s="105"/>
      <c r="C1021" s="105"/>
      <c r="D1021" s="105"/>
      <c r="E1021" s="105"/>
      <c r="F1021" s="105"/>
      <c r="G1021" s="105"/>
      <c r="H1021" s="105"/>
      <c r="I1021" s="105"/>
      <c r="J1021" s="105"/>
      <c r="K1021" s="105"/>
      <c r="L1021" s="105"/>
      <c r="M1021" s="105"/>
      <c r="N1021" s="105"/>
      <c r="O1021" s="105"/>
      <c r="P1021" s="105"/>
      <c r="Q1021" s="105"/>
      <c r="R1021" s="105"/>
      <c r="S1021" s="105"/>
      <c r="T1021" s="105"/>
      <c r="U1021" s="105"/>
      <c r="V1021" s="105"/>
      <c r="W1021" s="105"/>
      <c r="X1021" s="105"/>
      <c r="Y1021" s="105"/>
      <c r="Z1021" s="105"/>
    </row>
    <row r="1022" spans="1:26">
      <c r="A1022" s="105"/>
      <c r="B1022" s="105"/>
      <c r="C1022" s="105"/>
      <c r="D1022" s="105"/>
      <c r="E1022" s="105"/>
      <c r="F1022" s="105"/>
      <c r="G1022" s="105"/>
      <c r="H1022" s="105"/>
      <c r="I1022" s="105"/>
      <c r="J1022" s="105"/>
      <c r="K1022" s="105"/>
      <c r="L1022" s="105"/>
      <c r="M1022" s="105"/>
      <c r="N1022" s="105"/>
      <c r="O1022" s="105"/>
      <c r="P1022" s="105"/>
      <c r="Q1022" s="105"/>
      <c r="R1022" s="105"/>
      <c r="S1022" s="105"/>
      <c r="T1022" s="105"/>
      <c r="U1022" s="105"/>
      <c r="V1022" s="105"/>
      <c r="W1022" s="105"/>
      <c r="X1022" s="105"/>
      <c r="Y1022" s="105"/>
      <c r="Z1022" s="105"/>
    </row>
    <row r="1023" spans="1:26">
      <c r="A1023" s="105"/>
      <c r="B1023" s="105"/>
      <c r="C1023" s="105"/>
      <c r="D1023" s="105"/>
      <c r="E1023" s="105"/>
      <c r="F1023" s="105"/>
      <c r="G1023" s="105"/>
      <c r="H1023" s="105"/>
      <c r="I1023" s="105"/>
      <c r="J1023" s="105"/>
      <c r="K1023" s="105"/>
      <c r="L1023" s="105"/>
      <c r="M1023" s="105"/>
      <c r="N1023" s="105"/>
      <c r="O1023" s="105"/>
      <c r="P1023" s="105"/>
      <c r="Q1023" s="105"/>
      <c r="R1023" s="105"/>
      <c r="S1023" s="105"/>
      <c r="T1023" s="105"/>
      <c r="U1023" s="105"/>
      <c r="V1023" s="105"/>
      <c r="W1023" s="105"/>
      <c r="X1023" s="105"/>
      <c r="Y1023" s="105"/>
      <c r="Z1023" s="105"/>
    </row>
  </sheetData>
  <sheetProtection selectLockedCells="1" selectUnlockedCells="1"/>
  <hyperlinks>
    <hyperlink ref="E9" r:id="rId1" xr:uid="{0161F5C0-9D96-4F65-9DC6-0AEB40ED8EA5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F0"/>
  </sheetPr>
  <dimension ref="A1:M60"/>
  <sheetViews>
    <sheetView topLeftCell="A7" workbookViewId="0">
      <selection activeCell="B17" sqref="B17:D39"/>
    </sheetView>
  </sheetViews>
  <sheetFormatPr defaultColWidth="9" defaultRowHeight="12.75"/>
  <cols>
    <col min="2" max="2" width="5.140625" customWidth="1"/>
    <col min="3" max="3" width="14.140625" customWidth="1"/>
    <col min="4" max="4" width="13" customWidth="1"/>
    <col min="5" max="5" width="19.42578125" customWidth="1"/>
  </cols>
  <sheetData>
    <row r="1" spans="2:12" ht="18">
      <c r="B1" s="78" t="s">
        <v>450</v>
      </c>
    </row>
    <row r="2" spans="2:12" ht="7.5" customHeight="1"/>
    <row r="3" spans="2:12">
      <c r="B3" s="2028" t="s">
        <v>230</v>
      </c>
      <c r="C3" s="2028"/>
      <c r="D3" s="2028"/>
      <c r="E3" s="2028"/>
      <c r="G3" s="2028" t="s">
        <v>231</v>
      </c>
      <c r="H3" s="2028"/>
      <c r="I3" s="2028"/>
    </row>
    <row r="4" spans="2:12" ht="32.1" customHeight="1">
      <c r="B4" s="2058" t="s">
        <v>3</v>
      </c>
      <c r="C4" s="2058"/>
      <c r="D4" s="2058"/>
      <c r="E4" s="2058"/>
      <c r="G4" s="2059" t="s">
        <v>127</v>
      </c>
      <c r="H4" s="2059"/>
      <c r="I4" s="2059"/>
    </row>
    <row r="5" spans="2:12" ht="9" customHeight="1"/>
    <row r="6" spans="2:12">
      <c r="B6" s="28" t="s">
        <v>233</v>
      </c>
    </row>
    <row r="7" spans="2:12">
      <c r="B7" s="2028" t="s">
        <v>274</v>
      </c>
      <c r="C7" s="2028"/>
      <c r="D7" s="2028"/>
      <c r="E7" s="2028"/>
    </row>
    <row r="8" spans="2:12" ht="11.1" customHeight="1">
      <c r="B8" s="2029" t="s">
        <v>45</v>
      </c>
      <c r="C8" s="2029"/>
      <c r="D8" s="80" t="s">
        <v>46</v>
      </c>
      <c r="E8" s="2030" t="s">
        <v>235</v>
      </c>
      <c r="F8" s="2030"/>
      <c r="G8" s="2031" t="s">
        <v>236</v>
      </c>
      <c r="H8" s="2031"/>
      <c r="I8" s="2031"/>
    </row>
    <row r="9" spans="2:12" ht="15.95" customHeight="1">
      <c r="B9" s="2060" t="s">
        <v>130</v>
      </c>
      <c r="C9" s="2060"/>
      <c r="D9" s="70" t="s">
        <v>93</v>
      </c>
      <c r="E9" s="2033" t="s">
        <v>556</v>
      </c>
      <c r="F9" s="2033"/>
      <c r="G9" s="2061">
        <v>736660342</v>
      </c>
      <c r="H9" s="2061"/>
      <c r="I9" s="2061"/>
      <c r="K9" s="109"/>
    </row>
    <row r="10" spans="2:12">
      <c r="B10" s="2028" t="s">
        <v>276</v>
      </c>
      <c r="C10" s="2028"/>
      <c r="D10" s="2028"/>
      <c r="E10" s="2028"/>
    </row>
    <row r="11" spans="2:12" ht="11.1" customHeight="1">
      <c r="B11" s="2029" t="s">
        <v>45</v>
      </c>
      <c r="C11" s="2029"/>
      <c r="D11" s="80" t="s">
        <v>46</v>
      </c>
      <c r="E11" s="2030" t="s">
        <v>235</v>
      </c>
      <c r="F11" s="2030"/>
      <c r="G11" s="2031" t="s">
        <v>236</v>
      </c>
      <c r="H11" s="2031"/>
      <c r="I11" s="2031"/>
    </row>
    <row r="12" spans="2:12" ht="15.95" customHeight="1">
      <c r="B12" s="2060" t="s">
        <v>207</v>
      </c>
      <c r="C12" s="2060"/>
      <c r="D12" s="70" t="s">
        <v>93</v>
      </c>
      <c r="E12" s="2033" t="s">
        <v>557</v>
      </c>
      <c r="F12" s="2033"/>
      <c r="G12" s="2061">
        <v>739211024</v>
      </c>
      <c r="H12" s="2061"/>
      <c r="I12" s="2061"/>
    </row>
    <row r="13" spans="2:12" ht="14.1" customHeight="1"/>
    <row r="14" spans="2:12">
      <c r="B14" s="28" t="s">
        <v>242</v>
      </c>
    </row>
    <row r="15" spans="2:12">
      <c r="B15" s="83"/>
      <c r="C15" s="83"/>
      <c r="D15" s="83"/>
      <c r="E15" s="83"/>
      <c r="F15" s="83"/>
      <c r="G15" s="83"/>
      <c r="H15" s="83"/>
    </row>
    <row r="16" spans="2:12">
      <c r="B16" s="169" t="s">
        <v>244</v>
      </c>
      <c r="C16" s="170" t="s">
        <v>45</v>
      </c>
      <c r="D16" s="170" t="s">
        <v>46</v>
      </c>
      <c r="E16" s="170" t="s">
        <v>280</v>
      </c>
      <c r="F16" s="2062" t="s">
        <v>281</v>
      </c>
      <c r="G16" s="2062"/>
      <c r="H16" s="2062"/>
      <c r="I16" s="86"/>
      <c r="J16" s="87"/>
      <c r="K16" s="87"/>
      <c r="L16" s="87"/>
    </row>
    <row r="17" spans="1:13" ht="15" customHeight="1">
      <c r="A17" s="194">
        <v>1</v>
      </c>
      <c r="B17" s="1510">
        <v>5</v>
      </c>
      <c r="C17" s="1511" t="s">
        <v>558</v>
      </c>
      <c r="D17" s="1511" t="s">
        <v>99</v>
      </c>
      <c r="E17" s="195">
        <v>790927</v>
      </c>
      <c r="F17" s="106" t="s">
        <v>246</v>
      </c>
      <c r="G17" s="29"/>
      <c r="H17" s="29"/>
    </row>
    <row r="18" spans="1:13" ht="15" customHeight="1">
      <c r="A18" s="194">
        <v>2</v>
      </c>
      <c r="B18" s="1512">
        <v>7</v>
      </c>
      <c r="C18" s="1509" t="s">
        <v>559</v>
      </c>
      <c r="D18" s="1509" t="s">
        <v>95</v>
      </c>
      <c r="E18" s="196">
        <v>870415</v>
      </c>
      <c r="F18" s="107" t="s">
        <v>246</v>
      </c>
      <c r="G18" s="29"/>
      <c r="H18" s="29"/>
    </row>
    <row r="19" spans="1:13" ht="15" customHeight="1">
      <c r="A19" s="194">
        <v>3</v>
      </c>
      <c r="B19" s="1512">
        <v>8</v>
      </c>
      <c r="C19" s="1505" t="s">
        <v>207</v>
      </c>
      <c r="D19" s="1505" t="s">
        <v>93</v>
      </c>
      <c r="E19" s="197">
        <v>750709</v>
      </c>
      <c r="F19" s="107" t="s">
        <v>463</v>
      </c>
      <c r="G19" s="29"/>
      <c r="H19" s="29"/>
    </row>
    <row r="20" spans="1:13" ht="15" customHeight="1">
      <c r="A20" s="194">
        <v>4</v>
      </c>
      <c r="B20" s="1512">
        <v>9</v>
      </c>
      <c r="C20" s="1506" t="s">
        <v>313</v>
      </c>
      <c r="D20" s="1506" t="s">
        <v>314</v>
      </c>
      <c r="E20" s="198"/>
      <c r="F20" s="199" t="s">
        <v>1020</v>
      </c>
      <c r="G20" s="112"/>
      <c r="H20" s="29"/>
    </row>
    <row r="21" spans="1:13" ht="15" customHeight="1">
      <c r="A21" s="194">
        <v>6</v>
      </c>
      <c r="B21" s="1512">
        <v>21</v>
      </c>
      <c r="C21" s="1507" t="s">
        <v>560</v>
      </c>
      <c r="D21" s="1509" t="s">
        <v>95</v>
      </c>
      <c r="E21" s="197">
        <v>580122</v>
      </c>
      <c r="F21" s="107" t="s">
        <v>246</v>
      </c>
      <c r="G21" s="29"/>
      <c r="H21" s="29"/>
    </row>
    <row r="22" spans="1:13" ht="15" customHeight="1">
      <c r="A22" s="194">
        <v>8</v>
      </c>
      <c r="B22" s="1512">
        <v>23</v>
      </c>
      <c r="C22" s="1509" t="s">
        <v>561</v>
      </c>
      <c r="D22" s="1509" t="s">
        <v>142</v>
      </c>
      <c r="E22" s="197"/>
      <c r="F22" s="107" t="s">
        <v>246</v>
      </c>
      <c r="G22" s="29"/>
      <c r="H22" s="29"/>
    </row>
    <row r="23" spans="1:13" ht="15" customHeight="1">
      <c r="A23" s="194">
        <v>11</v>
      </c>
      <c r="B23" s="1512">
        <v>72</v>
      </c>
      <c r="C23" s="1508" t="s">
        <v>420</v>
      </c>
      <c r="D23" s="1513" t="s">
        <v>238</v>
      </c>
      <c r="E23" s="196"/>
      <c r="F23" s="107" t="s">
        <v>246</v>
      </c>
      <c r="G23" s="29"/>
      <c r="H23" s="29"/>
    </row>
    <row r="24" spans="1:13" ht="15" customHeight="1">
      <c r="A24" s="194">
        <v>15</v>
      </c>
      <c r="B24" s="1514">
        <v>75</v>
      </c>
      <c r="C24" s="1509" t="s">
        <v>356</v>
      </c>
      <c r="D24" s="1509" t="s">
        <v>68</v>
      </c>
      <c r="E24" s="72">
        <v>970413</v>
      </c>
      <c r="F24" s="199" t="s">
        <v>246</v>
      </c>
      <c r="G24" s="29"/>
      <c r="H24" s="29"/>
    </row>
    <row r="25" spans="1:13" ht="15" customHeight="1">
      <c r="A25" s="194">
        <v>16</v>
      </c>
      <c r="B25" s="1512"/>
      <c r="C25" s="1509" t="s">
        <v>923</v>
      </c>
      <c r="D25" s="1509" t="s">
        <v>206</v>
      </c>
      <c r="E25" s="1518">
        <v>701110</v>
      </c>
      <c r="F25" s="107" t="s">
        <v>246</v>
      </c>
      <c r="G25" s="29"/>
      <c r="H25" s="29"/>
    </row>
    <row r="26" spans="1:13" ht="15" customHeight="1" thickBot="1">
      <c r="A26" s="194">
        <v>18</v>
      </c>
      <c r="B26" s="1512">
        <v>88</v>
      </c>
      <c r="C26" s="1506" t="s">
        <v>445</v>
      </c>
      <c r="D26" s="1506" t="s">
        <v>321</v>
      </c>
      <c r="E26" s="1519">
        <v>770317</v>
      </c>
      <c r="F26" s="199" t="s">
        <v>246</v>
      </c>
      <c r="G26" s="29"/>
      <c r="H26" s="93"/>
      <c r="I26" s="93"/>
      <c r="J26" s="322"/>
      <c r="K26" s="29"/>
      <c r="L26" s="29"/>
      <c r="M26" s="29"/>
    </row>
    <row r="27" spans="1:13" ht="15" customHeight="1">
      <c r="A27" s="194">
        <v>19</v>
      </c>
      <c r="B27" s="1778"/>
      <c r="C27" s="1779" t="s">
        <v>336</v>
      </c>
      <c r="D27" s="1779" t="s">
        <v>62</v>
      </c>
      <c r="E27" s="1520">
        <v>610818</v>
      </c>
      <c r="F27" s="107" t="s">
        <v>128</v>
      </c>
      <c r="G27" s="29"/>
      <c r="H27" s="181"/>
      <c r="I27" s="181"/>
      <c r="J27" s="1444"/>
      <c r="K27" s="29"/>
      <c r="L27" s="29"/>
      <c r="M27" s="29"/>
    </row>
    <row r="28" spans="1:13" ht="15" customHeight="1">
      <c r="A28" s="194"/>
      <c r="B28" s="1780"/>
      <c r="C28" s="1781" t="s">
        <v>313</v>
      </c>
      <c r="D28" s="1782" t="s">
        <v>321</v>
      </c>
      <c r="E28" s="1776">
        <v>731218</v>
      </c>
      <c r="F28" s="107" t="s">
        <v>246</v>
      </c>
      <c r="G28" s="112"/>
      <c r="H28" s="93"/>
      <c r="I28" s="93"/>
      <c r="J28" s="322"/>
      <c r="K28" s="29"/>
      <c r="L28" s="29"/>
      <c r="M28" s="29"/>
    </row>
    <row r="29" spans="1:13" ht="15" customHeight="1">
      <c r="A29" s="194"/>
      <c r="B29" s="1780"/>
      <c r="C29" s="1782" t="s">
        <v>787</v>
      </c>
      <c r="D29" s="1782" t="s">
        <v>497</v>
      </c>
      <c r="E29" s="474"/>
      <c r="F29" s="29" t="s">
        <v>246</v>
      </c>
      <c r="G29" s="112"/>
      <c r="H29" s="93"/>
      <c r="I29" s="93"/>
      <c r="J29" s="322"/>
      <c r="K29" s="29"/>
      <c r="L29" s="29"/>
      <c r="M29" s="29"/>
    </row>
    <row r="30" spans="1:13" ht="16.5" customHeight="1">
      <c r="A30" s="194"/>
      <c r="B30" s="1780"/>
      <c r="C30" s="1782" t="s">
        <v>214</v>
      </c>
      <c r="D30" s="1782" t="s">
        <v>99</v>
      </c>
      <c r="E30" s="474"/>
      <c r="F30" s="29" t="s">
        <v>246</v>
      </c>
      <c r="G30" s="112"/>
      <c r="H30" s="93"/>
      <c r="I30" s="93"/>
      <c r="J30" s="322"/>
      <c r="K30" s="29"/>
      <c r="L30" s="29"/>
      <c r="M30" s="29"/>
    </row>
    <row r="31" spans="1:13" ht="15" customHeight="1">
      <c r="A31" s="194"/>
      <c r="B31" s="1780"/>
      <c r="C31" s="1782" t="s">
        <v>454</v>
      </c>
      <c r="D31" s="1782" t="s">
        <v>110</v>
      </c>
      <c r="E31" s="474"/>
      <c r="F31" s="29"/>
      <c r="G31" s="112"/>
      <c r="H31" s="93"/>
      <c r="I31" s="93"/>
      <c r="J31" s="322"/>
      <c r="K31" s="29"/>
      <c r="L31" s="29"/>
      <c r="M31" s="29"/>
    </row>
    <row r="32" spans="1:13" ht="15" customHeight="1">
      <c r="A32" s="871"/>
      <c r="B32" s="1780"/>
      <c r="C32" s="1782" t="s">
        <v>213</v>
      </c>
      <c r="D32" s="1782" t="s">
        <v>95</v>
      </c>
      <c r="E32" s="474"/>
      <c r="F32" s="29"/>
      <c r="G32" s="112"/>
      <c r="H32" s="93"/>
      <c r="I32" s="93"/>
      <c r="J32" s="322"/>
      <c r="K32" s="29"/>
      <c r="L32" s="29"/>
      <c r="M32" s="29"/>
    </row>
    <row r="33" spans="1:13" ht="15" customHeight="1">
      <c r="A33" s="871"/>
      <c r="B33" s="1780"/>
      <c r="C33" s="1782" t="s">
        <v>310</v>
      </c>
      <c r="D33" s="1782" t="s">
        <v>125</v>
      </c>
      <c r="E33" s="474"/>
      <c r="F33" s="29"/>
      <c r="G33" s="112"/>
      <c r="H33" s="93"/>
      <c r="I33" s="93"/>
      <c r="J33" s="322"/>
      <c r="K33" s="29"/>
      <c r="L33" s="29"/>
      <c r="M33" s="29"/>
    </row>
    <row r="34" spans="1:13" ht="15" customHeight="1">
      <c r="A34" s="871"/>
      <c r="B34" s="1780"/>
      <c r="C34" s="1782" t="s">
        <v>315</v>
      </c>
      <c r="D34" s="1782" t="s">
        <v>59</v>
      </c>
      <c r="E34" s="474"/>
      <c r="F34" s="29"/>
      <c r="G34" s="112"/>
      <c r="H34" s="93"/>
      <c r="I34" s="93"/>
      <c r="J34" s="322"/>
      <c r="K34" s="29"/>
      <c r="L34" s="29"/>
      <c r="M34" s="29"/>
    </row>
    <row r="35" spans="1:13" ht="15" customHeight="1">
      <c r="A35" s="871"/>
      <c r="B35" s="1780"/>
      <c r="C35" s="1782" t="s">
        <v>315</v>
      </c>
      <c r="D35" s="1782" t="s">
        <v>142</v>
      </c>
      <c r="E35" s="474"/>
      <c r="F35" s="29"/>
      <c r="G35" s="112"/>
      <c r="H35" s="93"/>
      <c r="I35" s="93"/>
      <c r="J35" s="322"/>
      <c r="K35" s="29"/>
      <c r="L35" s="29"/>
      <c r="M35" s="29"/>
    </row>
    <row r="36" spans="1:13" ht="15" customHeight="1">
      <c r="A36" s="871"/>
      <c r="B36" s="1780"/>
      <c r="C36" s="1783" t="s">
        <v>549</v>
      </c>
      <c r="D36" s="1783" t="s">
        <v>68</v>
      </c>
      <c r="E36" s="1777">
        <v>821112</v>
      </c>
      <c r="F36" s="29" t="s">
        <v>1020</v>
      </c>
      <c r="G36" s="112"/>
      <c r="H36" s="93"/>
      <c r="I36" s="93"/>
      <c r="J36" s="322"/>
      <c r="K36" s="29"/>
      <c r="L36" s="29"/>
      <c r="M36" s="29"/>
    </row>
    <row r="37" spans="1:13" ht="15" customHeight="1">
      <c r="A37" s="1655"/>
      <c r="B37" s="1780"/>
      <c r="C37" s="1783" t="s">
        <v>464</v>
      </c>
      <c r="D37" s="1783" t="s">
        <v>327</v>
      </c>
      <c r="E37" s="1657"/>
      <c r="F37" s="29"/>
      <c r="G37" s="112"/>
      <c r="H37" s="93"/>
      <c r="I37" s="93"/>
      <c r="J37" s="322"/>
      <c r="K37" s="29"/>
      <c r="L37" s="29"/>
      <c r="M37" s="29"/>
    </row>
    <row r="38" spans="1:13" ht="15" customHeight="1">
      <c r="A38" s="1655"/>
      <c r="B38" s="1780"/>
      <c r="C38" s="1783" t="s">
        <v>319</v>
      </c>
      <c r="D38" s="1783" t="s">
        <v>99</v>
      </c>
      <c r="E38" s="1657"/>
      <c r="F38" s="29"/>
      <c r="G38" s="112"/>
      <c r="H38" s="93"/>
      <c r="I38" s="93"/>
      <c r="J38" s="322"/>
      <c r="K38" s="29"/>
      <c r="L38" s="29"/>
      <c r="M38" s="29"/>
    </row>
    <row r="39" spans="1:13" ht="15" customHeight="1">
      <c r="A39" s="1655"/>
      <c r="B39" s="1780"/>
      <c r="C39" s="1783" t="s">
        <v>658</v>
      </c>
      <c r="D39" s="1783" t="s">
        <v>93</v>
      </c>
      <c r="E39" s="1657"/>
      <c r="F39" s="29" t="s">
        <v>1020</v>
      </c>
      <c r="G39" s="112"/>
      <c r="H39" s="93"/>
      <c r="I39" s="93"/>
      <c r="J39" s="322"/>
      <c r="K39" s="29"/>
      <c r="L39" s="29"/>
      <c r="M39" s="29"/>
    </row>
    <row r="40" spans="1:13" ht="15" customHeight="1">
      <c r="A40" s="1655"/>
      <c r="B40" s="1780"/>
      <c r="C40" s="1783" t="s">
        <v>102</v>
      </c>
      <c r="D40" s="1783" t="s">
        <v>84</v>
      </c>
      <c r="E40" s="1657"/>
      <c r="F40" s="29"/>
      <c r="G40" s="112"/>
      <c r="H40" s="93"/>
      <c r="I40" s="93"/>
      <c r="J40" s="322"/>
      <c r="K40" s="29"/>
      <c r="L40" s="29"/>
      <c r="M40" s="29"/>
    </row>
    <row r="41" spans="1:13" ht="15" customHeight="1">
      <c r="A41" s="1655"/>
      <c r="B41" s="1515"/>
      <c r="C41" s="1656" t="s">
        <v>319</v>
      </c>
      <c r="D41" s="1656" t="s">
        <v>320</v>
      </c>
      <c r="E41" s="1657"/>
      <c r="F41" s="29"/>
      <c r="G41" s="112"/>
      <c r="H41" s="93"/>
      <c r="I41" s="93"/>
      <c r="J41" s="322"/>
      <c r="K41" s="29"/>
      <c r="L41" s="29"/>
      <c r="M41" s="29"/>
    </row>
    <row r="42" spans="1:13" ht="15" customHeight="1">
      <c r="A42" s="1655"/>
      <c r="B42" s="1515"/>
      <c r="C42" s="1656" t="s">
        <v>446</v>
      </c>
      <c r="D42" s="1656" t="s">
        <v>95</v>
      </c>
      <c r="E42" s="1657"/>
      <c r="F42" s="29"/>
      <c r="G42" s="112"/>
      <c r="H42" s="93"/>
      <c r="I42" s="93"/>
      <c r="J42" s="322"/>
      <c r="K42" s="29"/>
      <c r="L42" s="29"/>
      <c r="M42" s="29"/>
    </row>
    <row r="43" spans="1:13" ht="15" customHeight="1">
      <c r="A43" s="1655"/>
      <c r="B43" s="1515"/>
      <c r="C43" s="1656" t="s">
        <v>519</v>
      </c>
      <c r="D43" s="1656" t="s">
        <v>99</v>
      </c>
      <c r="E43" s="1657"/>
      <c r="F43" s="29"/>
      <c r="G43" s="112"/>
      <c r="H43" s="93"/>
      <c r="I43" s="93"/>
      <c r="J43" s="322"/>
      <c r="K43" s="29"/>
      <c r="L43" s="29"/>
      <c r="M43" s="29"/>
    </row>
    <row r="44" spans="1:13" ht="15" customHeight="1">
      <c r="A44" s="1655"/>
      <c r="B44" s="1515"/>
      <c r="C44" s="1656"/>
      <c r="D44" s="1656"/>
      <c r="E44" s="1657"/>
      <c r="F44" s="29"/>
      <c r="G44" s="112"/>
      <c r="H44" s="93"/>
      <c r="I44" s="93"/>
      <c r="J44" s="322"/>
      <c r="K44" s="29"/>
      <c r="L44" s="29"/>
      <c r="M44" s="29"/>
    </row>
    <row r="45" spans="1:13" ht="15" customHeight="1">
      <c r="A45" s="194"/>
      <c r="B45" s="2028" t="s">
        <v>267</v>
      </c>
      <c r="C45" s="2028"/>
      <c r="D45" s="2028"/>
      <c r="E45" s="2028"/>
      <c r="H45" s="29"/>
    </row>
    <row r="46" spans="1:13" ht="15" customHeight="1">
      <c r="A46" s="194"/>
      <c r="B46" s="84" t="s">
        <v>244</v>
      </c>
      <c r="C46" s="85" t="s">
        <v>45</v>
      </c>
      <c r="D46" s="85" t="s">
        <v>46</v>
      </c>
      <c r="E46" s="85" t="s">
        <v>268</v>
      </c>
      <c r="G46" s="98" t="s">
        <v>269</v>
      </c>
      <c r="H46" s="29"/>
    </row>
    <row r="47" spans="1:13" ht="9.75" customHeight="1">
      <c r="A47" s="194">
        <v>17</v>
      </c>
      <c r="B47" s="69">
        <v>98</v>
      </c>
      <c r="C47" s="72" t="s">
        <v>130</v>
      </c>
      <c r="D47" s="72" t="s">
        <v>93</v>
      </c>
      <c r="E47" s="88"/>
      <c r="G47" s="171" t="s">
        <v>565</v>
      </c>
    </row>
    <row r="48" spans="1:13">
      <c r="A48" s="194">
        <v>18</v>
      </c>
      <c r="B48" s="72"/>
      <c r="C48" s="100"/>
      <c r="D48" s="100"/>
      <c r="E48" s="88"/>
      <c r="G48" s="171"/>
    </row>
    <row r="49" spans="1:9">
      <c r="A49" s="194">
        <v>19</v>
      </c>
      <c r="B49" s="72"/>
      <c r="C49" s="72"/>
      <c r="D49" s="72"/>
      <c r="E49" s="88"/>
    </row>
    <row r="50" spans="1:9" ht="15" customHeight="1">
      <c r="A50" s="194">
        <v>20</v>
      </c>
      <c r="B50" s="72"/>
      <c r="C50" s="72"/>
      <c r="D50" s="72"/>
      <c r="E50" s="88"/>
      <c r="H50" s="171"/>
      <c r="I50" s="171"/>
    </row>
    <row r="51" spans="1:9" ht="15" customHeight="1">
      <c r="A51" s="194">
        <v>21</v>
      </c>
      <c r="H51" s="171"/>
      <c r="I51" s="171"/>
    </row>
    <row r="52" spans="1:9" ht="15" customHeight="1">
      <c r="A52" s="201">
        <v>22</v>
      </c>
      <c r="B52" s="104"/>
      <c r="C52" s="104"/>
      <c r="D52" s="104"/>
      <c r="E52" s="104"/>
      <c r="F52" s="104"/>
      <c r="G52" s="104"/>
    </row>
    <row r="53" spans="1:9" ht="15" customHeight="1">
      <c r="A53" s="201">
        <v>23</v>
      </c>
      <c r="B53" s="104"/>
      <c r="C53" s="104"/>
      <c r="D53" s="104"/>
      <c r="E53" s="104"/>
      <c r="F53" s="104"/>
      <c r="G53" s="104"/>
    </row>
    <row r="54" spans="1:9" ht="7.5" customHeight="1">
      <c r="A54" s="201">
        <v>24</v>
      </c>
    </row>
    <row r="55" spans="1:9" ht="14.1" customHeight="1">
      <c r="A55" s="201">
        <v>25</v>
      </c>
      <c r="H55" s="104"/>
      <c r="I55" s="104"/>
    </row>
    <row r="56" spans="1:9" ht="14.1" customHeight="1">
      <c r="H56" s="104"/>
      <c r="I56" s="104"/>
    </row>
    <row r="57" spans="1:9">
      <c r="E57" s="172"/>
      <c r="F57" s="172"/>
      <c r="G57" s="172"/>
    </row>
    <row r="58" spans="1:9">
      <c r="F58" s="173" t="s">
        <v>428</v>
      </c>
    </row>
    <row r="60" spans="1:9">
      <c r="H60" s="172"/>
      <c r="I60" s="172"/>
    </row>
  </sheetData>
  <sheetProtection selectLockedCells="1" selectUnlockedCells="1"/>
  <sortState xmlns:xlrd2="http://schemas.microsoft.com/office/spreadsheetml/2017/richdata2" ref="B18:F28">
    <sortCondition ref="B17:B28"/>
  </sortState>
  <mergeCells count="20">
    <mergeCell ref="E11:F11"/>
    <mergeCell ref="G11:I11"/>
    <mergeCell ref="B3:E3"/>
    <mergeCell ref="G3:I3"/>
    <mergeCell ref="B4:E4"/>
    <mergeCell ref="G4:I4"/>
    <mergeCell ref="B7:E7"/>
    <mergeCell ref="B8:C8"/>
    <mergeCell ref="E8:F8"/>
    <mergeCell ref="G8:I8"/>
    <mergeCell ref="B9:C9"/>
    <mergeCell ref="E9:F9"/>
    <mergeCell ref="G9:I9"/>
    <mergeCell ref="B10:E10"/>
    <mergeCell ref="B11:C11"/>
    <mergeCell ref="B12:C12"/>
    <mergeCell ref="E12:F12"/>
    <mergeCell ref="G12:I12"/>
    <mergeCell ref="F16:H16"/>
    <mergeCell ref="B45:E45"/>
  </mergeCells>
  <hyperlinks>
    <hyperlink ref="E9" r:id="rId1" xr:uid="{00000000-0004-0000-2300-000000000000}"/>
    <hyperlink ref="E12" r:id="rId2" xr:uid="{00000000-0004-0000-2300-000001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53A15-76B3-42A7-8CDF-304236A6ABB6}">
  <dimension ref="A1:AT40"/>
  <sheetViews>
    <sheetView zoomScale="84" zoomScaleNormal="84" workbookViewId="0">
      <selection activeCell="AI29" sqref="AI29"/>
    </sheetView>
  </sheetViews>
  <sheetFormatPr defaultRowHeight="12.75"/>
  <cols>
    <col min="1" max="1" width="15.85546875" customWidth="1"/>
    <col min="2" max="2" width="3.28515625" bestFit="1" customWidth="1"/>
    <col min="3" max="3" width="1.5703125" bestFit="1" customWidth="1"/>
    <col min="4" max="5" width="3.28515625" bestFit="1" customWidth="1"/>
    <col min="6" max="6" width="1.5703125" bestFit="1" customWidth="1"/>
    <col min="7" max="8" width="3.28515625" bestFit="1" customWidth="1"/>
    <col min="9" max="9" width="1.5703125" bestFit="1" customWidth="1"/>
    <col min="10" max="11" width="3.28515625" bestFit="1" customWidth="1"/>
    <col min="12" max="12" width="1.5703125" bestFit="1" customWidth="1"/>
    <col min="13" max="14" width="3.28515625" bestFit="1" customWidth="1"/>
    <col min="15" max="15" width="1.5703125" bestFit="1" customWidth="1"/>
    <col min="16" max="17" width="3.28515625" bestFit="1" customWidth="1"/>
    <col min="18" max="18" width="1.5703125" bestFit="1" customWidth="1"/>
    <col min="19" max="20" width="3.28515625" bestFit="1" customWidth="1"/>
    <col min="21" max="21" width="1.5703125" bestFit="1" customWidth="1"/>
    <col min="22" max="22" width="4.42578125" customWidth="1"/>
    <col min="23" max="23" width="0.42578125" customWidth="1"/>
    <col min="24" max="24" width="1.5703125" hidden="1" customWidth="1"/>
    <col min="25" max="25" width="3.28515625" hidden="1" customWidth="1"/>
    <col min="26" max="26" width="0.42578125" customWidth="1"/>
    <col min="27" max="30" width="4.28515625" bestFit="1" customWidth="1"/>
    <col min="31" max="31" width="3.85546875" bestFit="1" customWidth="1"/>
    <col min="32" max="32" width="2.140625" bestFit="1" customWidth="1"/>
    <col min="33" max="33" width="5.140625" bestFit="1" customWidth="1"/>
    <col min="34" max="34" width="4.28515625" bestFit="1" customWidth="1"/>
    <col min="36" max="36" width="4.28515625" bestFit="1" customWidth="1"/>
    <col min="37" max="37" width="7.28515625" customWidth="1"/>
    <col min="46" max="46" width="11.28515625" customWidth="1"/>
  </cols>
  <sheetData>
    <row r="1" spans="1:46" ht="68.25" customHeight="1" thickBot="1">
      <c r="A1" s="1696" t="s">
        <v>1158</v>
      </c>
      <c r="B1" s="1922" t="str">
        <f>A2</f>
        <v>Tygři</v>
      </c>
      <c r="C1" s="1923"/>
      <c r="D1" s="1924"/>
      <c r="E1" s="1922" t="str">
        <f>A3</f>
        <v>Nekoř</v>
      </c>
      <c r="F1" s="1923"/>
      <c r="G1" s="1924"/>
      <c r="H1" s="1922" t="str">
        <f>A4</f>
        <v>Soma</v>
      </c>
      <c r="I1" s="1923"/>
      <c r="J1" s="1924"/>
      <c r="K1" s="1922" t="str">
        <f>A5</f>
        <v>Heat tech</v>
      </c>
      <c r="L1" s="1923"/>
      <c r="M1" s="1924"/>
      <c r="N1" s="1922" t="str">
        <f>A6</f>
        <v>Nuget</v>
      </c>
      <c r="O1" s="1923"/>
      <c r="P1" s="1924"/>
      <c r="Q1" s="1922" t="str">
        <f>A7</f>
        <v>Islanders</v>
      </c>
      <c r="R1" s="1923"/>
      <c r="S1" s="1924"/>
      <c r="T1" s="1922" t="str">
        <f>A8</f>
        <v>Bobři</v>
      </c>
      <c r="U1" s="1923"/>
      <c r="V1" s="1924"/>
      <c r="W1" s="1922" t="e">
        <f>#REF!</f>
        <v>#REF!</v>
      </c>
      <c r="X1" s="1923"/>
      <c r="Y1" s="1924"/>
      <c r="AA1" s="19" t="s">
        <v>23</v>
      </c>
      <c r="AB1" s="19" t="s">
        <v>24</v>
      </c>
      <c r="AC1" s="19" t="s">
        <v>25</v>
      </c>
      <c r="AD1" s="20" t="s">
        <v>26</v>
      </c>
      <c r="AE1" s="1925" t="s">
        <v>27</v>
      </c>
      <c r="AF1" s="1926"/>
      <c r="AG1" s="1927"/>
      <c r="AH1" s="19" t="s">
        <v>28</v>
      </c>
      <c r="AI1" s="21"/>
      <c r="AJ1" s="19" t="s">
        <v>29</v>
      </c>
      <c r="AK1" s="869"/>
      <c r="AM1" t="s">
        <v>1237</v>
      </c>
      <c r="AN1" t="s">
        <v>1238</v>
      </c>
      <c r="AO1" t="s">
        <v>1239</v>
      </c>
      <c r="AP1" t="s">
        <v>1240</v>
      </c>
      <c r="AQ1" t="s">
        <v>1241</v>
      </c>
      <c r="AR1" t="s">
        <v>1242</v>
      </c>
      <c r="AS1" t="s">
        <v>1243</v>
      </c>
      <c r="AT1" s="1773">
        <f>112+AA9+AA19+AA30+AA40</f>
        <v>196</v>
      </c>
    </row>
    <row r="2" spans="1:46" ht="20.25">
      <c r="A2" s="1698" t="s">
        <v>19</v>
      </c>
      <c r="B2" s="607"/>
      <c r="C2" s="607"/>
      <c r="D2" s="608"/>
      <c r="E2" s="609">
        <v>4</v>
      </c>
      <c r="F2" s="420" t="s">
        <v>2</v>
      </c>
      <c r="G2" s="610">
        <v>2</v>
      </c>
      <c r="H2" s="609">
        <v>3</v>
      </c>
      <c r="I2" s="420" t="s">
        <v>2</v>
      </c>
      <c r="J2" s="610">
        <v>14</v>
      </c>
      <c r="K2" s="609">
        <v>6</v>
      </c>
      <c r="L2" s="420" t="s">
        <v>2</v>
      </c>
      <c r="M2" s="610">
        <v>5</v>
      </c>
      <c r="N2" s="609">
        <v>5</v>
      </c>
      <c r="O2" s="420" t="s">
        <v>2</v>
      </c>
      <c r="P2" s="610">
        <v>8</v>
      </c>
      <c r="Q2" s="609">
        <v>5</v>
      </c>
      <c r="R2" s="420" t="s">
        <v>2</v>
      </c>
      <c r="S2" s="610">
        <v>0</v>
      </c>
      <c r="T2" s="609">
        <v>9</v>
      </c>
      <c r="U2" s="420" t="s">
        <v>2</v>
      </c>
      <c r="V2" s="610">
        <v>3</v>
      </c>
      <c r="W2" s="609"/>
      <c r="X2" s="420" t="s">
        <v>2</v>
      </c>
      <c r="Y2" s="610"/>
      <c r="AA2" s="413">
        <f t="shared" ref="AA2:AA8" si="0">AB2+AC2+AD2</f>
        <v>6</v>
      </c>
      <c r="AB2" s="415">
        <v>4</v>
      </c>
      <c r="AC2" s="415"/>
      <c r="AD2" s="415">
        <v>2</v>
      </c>
      <c r="AE2" s="414">
        <f>B2+E2+H2+K2+N2+Q2+T2+W2</f>
        <v>32</v>
      </c>
      <c r="AF2" s="412" t="s">
        <v>2</v>
      </c>
      <c r="AG2" s="414">
        <f>D2+G2+J2+M2+P2+S2+V2+Y2</f>
        <v>32</v>
      </c>
      <c r="AH2" s="413">
        <f t="shared" ref="AH2:AH8" si="1">AB2*2+AC2*1</f>
        <v>8</v>
      </c>
      <c r="AI2" s="1823"/>
      <c r="AJ2" s="23"/>
      <c r="AM2" s="1712"/>
    </row>
    <row r="3" spans="1:46" ht="20.25">
      <c r="A3" s="1698" t="s">
        <v>746</v>
      </c>
      <c r="B3" s="418">
        <v>2</v>
      </c>
      <c r="C3" s="418" t="s">
        <v>2</v>
      </c>
      <c r="D3" s="612">
        <v>4</v>
      </c>
      <c r="E3" s="613"/>
      <c r="F3" s="614"/>
      <c r="G3" s="615"/>
      <c r="H3" s="611">
        <v>4</v>
      </c>
      <c r="I3" s="418" t="s">
        <v>2</v>
      </c>
      <c r="J3" s="612">
        <v>13</v>
      </c>
      <c r="K3" s="611">
        <v>2</v>
      </c>
      <c r="L3" s="418" t="s">
        <v>2</v>
      </c>
      <c r="M3" s="612">
        <v>3</v>
      </c>
      <c r="N3" s="611">
        <v>7</v>
      </c>
      <c r="O3" s="418" t="s">
        <v>2</v>
      </c>
      <c r="P3" s="612">
        <v>5</v>
      </c>
      <c r="Q3" s="611">
        <v>7</v>
      </c>
      <c r="R3" s="418" t="s">
        <v>2</v>
      </c>
      <c r="S3" s="612">
        <v>1</v>
      </c>
      <c r="T3" s="611">
        <v>5</v>
      </c>
      <c r="U3" s="418" t="s">
        <v>2</v>
      </c>
      <c r="V3" s="612">
        <v>1</v>
      </c>
      <c r="W3" s="611"/>
      <c r="X3" s="418" t="s">
        <v>2</v>
      </c>
      <c r="Y3" s="612"/>
      <c r="AA3" s="413">
        <f t="shared" si="0"/>
        <v>6</v>
      </c>
      <c r="AB3" s="416">
        <v>3</v>
      </c>
      <c r="AC3" s="416"/>
      <c r="AD3" s="416">
        <v>3</v>
      </c>
      <c r="AE3" s="414">
        <f>B3+E3+H3+K3+N3+Q3+T3+W3</f>
        <v>27</v>
      </c>
      <c r="AF3" s="412" t="s">
        <v>2</v>
      </c>
      <c r="AG3" s="414">
        <f t="shared" ref="AG3:AG7" si="2">D3+G3+J3+M3+P3+S3+V3+Y3</f>
        <v>27</v>
      </c>
      <c r="AH3" s="413">
        <f t="shared" si="1"/>
        <v>6</v>
      </c>
      <c r="AI3" s="1713"/>
      <c r="AJ3" s="24"/>
      <c r="AM3" s="1712"/>
    </row>
    <row r="4" spans="1:46" ht="20.25">
      <c r="A4" s="1698" t="s">
        <v>18</v>
      </c>
      <c r="B4" s="418">
        <v>14</v>
      </c>
      <c r="C4" s="418" t="s">
        <v>2</v>
      </c>
      <c r="D4" s="612">
        <v>3</v>
      </c>
      <c r="E4" s="611">
        <v>13</v>
      </c>
      <c r="F4" s="418" t="s">
        <v>2</v>
      </c>
      <c r="G4" s="612">
        <v>4</v>
      </c>
      <c r="H4" s="613"/>
      <c r="I4" s="614"/>
      <c r="J4" s="615"/>
      <c r="K4" s="611">
        <v>12</v>
      </c>
      <c r="L4" s="418" t="s">
        <v>2</v>
      </c>
      <c r="M4" s="612">
        <v>1</v>
      </c>
      <c r="N4" s="611">
        <v>6</v>
      </c>
      <c r="O4" s="418" t="s">
        <v>2</v>
      </c>
      <c r="P4" s="612">
        <v>4</v>
      </c>
      <c r="Q4" s="611">
        <v>8</v>
      </c>
      <c r="R4" s="418" t="s">
        <v>2</v>
      </c>
      <c r="S4" s="612">
        <v>4</v>
      </c>
      <c r="T4" s="611">
        <v>5</v>
      </c>
      <c r="U4" s="418" t="s">
        <v>2</v>
      </c>
      <c r="V4" s="612">
        <v>0</v>
      </c>
      <c r="W4" s="611"/>
      <c r="X4" s="418" t="s">
        <v>2</v>
      </c>
      <c r="Y4" s="612"/>
      <c r="AA4" s="413">
        <f t="shared" si="0"/>
        <v>6</v>
      </c>
      <c r="AB4" s="416">
        <v>6</v>
      </c>
      <c r="AC4" s="416"/>
      <c r="AD4" s="416"/>
      <c r="AE4" s="414">
        <f t="shared" ref="AE4:AE8" si="3">B4+E4+H4+K4+N4+Q4+T4+W4</f>
        <v>58</v>
      </c>
      <c r="AF4" s="412" t="s">
        <v>2</v>
      </c>
      <c r="AG4" s="414">
        <f t="shared" si="2"/>
        <v>16</v>
      </c>
      <c r="AH4" s="413">
        <f t="shared" si="1"/>
        <v>12</v>
      </c>
      <c r="AI4" s="1712"/>
      <c r="AJ4" s="24"/>
      <c r="AM4" s="1712"/>
    </row>
    <row r="5" spans="1:46" ht="20.25">
      <c r="A5" s="1698" t="s">
        <v>9</v>
      </c>
      <c r="B5" s="418">
        <v>5</v>
      </c>
      <c r="C5" s="418" t="s">
        <v>2</v>
      </c>
      <c r="D5" s="612">
        <v>6</v>
      </c>
      <c r="E5" s="611">
        <v>3</v>
      </c>
      <c r="F5" s="418" t="s">
        <v>2</v>
      </c>
      <c r="G5" s="612">
        <v>2</v>
      </c>
      <c r="H5" s="611">
        <v>1</v>
      </c>
      <c r="I5" s="418" t="s">
        <v>2</v>
      </c>
      <c r="J5" s="612">
        <v>12</v>
      </c>
      <c r="K5" s="613"/>
      <c r="L5" s="614"/>
      <c r="M5" s="615"/>
      <c r="N5" s="611">
        <v>4</v>
      </c>
      <c r="O5" s="418" t="s">
        <v>2</v>
      </c>
      <c r="P5" s="612">
        <v>9</v>
      </c>
      <c r="Q5" s="611">
        <v>9</v>
      </c>
      <c r="R5" s="418" t="s">
        <v>2</v>
      </c>
      <c r="S5" s="612">
        <v>4</v>
      </c>
      <c r="T5" s="611">
        <v>8</v>
      </c>
      <c r="U5" s="418" t="s">
        <v>2</v>
      </c>
      <c r="V5" s="612">
        <v>5</v>
      </c>
      <c r="W5" s="611"/>
      <c r="X5" s="418" t="s">
        <v>2</v>
      </c>
      <c r="Y5" s="612"/>
      <c r="AA5" s="413">
        <f t="shared" si="0"/>
        <v>6</v>
      </c>
      <c r="AB5" s="416">
        <v>3</v>
      </c>
      <c r="AC5" s="416"/>
      <c r="AD5" s="416">
        <v>3</v>
      </c>
      <c r="AE5" s="414">
        <f>B5+E5+H5+K5+N5+Q5+T5+W5</f>
        <v>30</v>
      </c>
      <c r="AF5" s="412" t="s">
        <v>2</v>
      </c>
      <c r="AG5" s="414">
        <f t="shared" si="2"/>
        <v>38</v>
      </c>
      <c r="AH5" s="413">
        <f t="shared" si="1"/>
        <v>6</v>
      </c>
      <c r="AI5" s="1798"/>
      <c r="AJ5" s="24"/>
      <c r="AM5" s="1712"/>
    </row>
    <row r="6" spans="1:46" ht="20.25">
      <c r="A6" s="1698" t="s">
        <v>17</v>
      </c>
      <c r="B6" s="418">
        <v>8</v>
      </c>
      <c r="C6" s="418" t="s">
        <v>2</v>
      </c>
      <c r="D6" s="612">
        <v>5</v>
      </c>
      <c r="E6" s="611">
        <v>5</v>
      </c>
      <c r="F6" s="418" t="s">
        <v>2</v>
      </c>
      <c r="G6" s="612">
        <v>7</v>
      </c>
      <c r="H6" s="611">
        <v>4</v>
      </c>
      <c r="I6" s="418" t="s">
        <v>2</v>
      </c>
      <c r="J6" s="612">
        <v>6</v>
      </c>
      <c r="K6" s="611">
        <v>9</v>
      </c>
      <c r="L6" s="418" t="s">
        <v>2</v>
      </c>
      <c r="M6" s="612">
        <v>4</v>
      </c>
      <c r="N6" s="613"/>
      <c r="O6" s="614"/>
      <c r="P6" s="615"/>
      <c r="Q6" s="611">
        <v>12</v>
      </c>
      <c r="R6" s="418" t="s">
        <v>2</v>
      </c>
      <c r="S6" s="612">
        <v>3</v>
      </c>
      <c r="T6" s="611">
        <v>4</v>
      </c>
      <c r="U6" s="418" t="s">
        <v>2</v>
      </c>
      <c r="V6" s="612">
        <v>2</v>
      </c>
      <c r="W6" s="611"/>
      <c r="X6" s="418" t="s">
        <v>2</v>
      </c>
      <c r="Y6" s="612"/>
      <c r="AA6" s="413">
        <f t="shared" si="0"/>
        <v>6</v>
      </c>
      <c r="AB6" s="416">
        <v>4</v>
      </c>
      <c r="AC6" s="416"/>
      <c r="AD6" s="416">
        <v>2</v>
      </c>
      <c r="AE6" s="414">
        <f>B6+E6+H6+K6+N6+Q6+T6+W6</f>
        <v>42</v>
      </c>
      <c r="AF6" s="412" t="s">
        <v>2</v>
      </c>
      <c r="AG6" s="414">
        <f t="shared" si="2"/>
        <v>27</v>
      </c>
      <c r="AH6" s="413">
        <f t="shared" si="1"/>
        <v>8</v>
      </c>
      <c r="AI6" s="1712"/>
      <c r="AJ6" s="24"/>
      <c r="AN6" s="1713"/>
    </row>
    <row r="7" spans="1:46" ht="20.25">
      <c r="A7" s="1698" t="s">
        <v>737</v>
      </c>
      <c r="B7" s="418">
        <v>0</v>
      </c>
      <c r="C7" s="418" t="s">
        <v>2</v>
      </c>
      <c r="D7" s="612">
        <v>5</v>
      </c>
      <c r="E7" s="611">
        <v>1</v>
      </c>
      <c r="F7" s="418" t="s">
        <v>2</v>
      </c>
      <c r="G7" s="612">
        <v>7</v>
      </c>
      <c r="H7" s="611">
        <v>4</v>
      </c>
      <c r="I7" s="418" t="s">
        <v>2</v>
      </c>
      <c r="J7" s="612">
        <v>8</v>
      </c>
      <c r="K7" s="611">
        <v>4</v>
      </c>
      <c r="L7" s="418" t="s">
        <v>2</v>
      </c>
      <c r="M7" s="612">
        <v>9</v>
      </c>
      <c r="N7" s="611">
        <v>3</v>
      </c>
      <c r="O7" s="418" t="s">
        <v>2</v>
      </c>
      <c r="P7" s="612">
        <v>12</v>
      </c>
      <c r="Q7" s="613"/>
      <c r="R7" s="614"/>
      <c r="S7" s="615"/>
      <c r="T7" s="611">
        <v>5</v>
      </c>
      <c r="U7" s="418" t="s">
        <v>2</v>
      </c>
      <c r="V7" s="612">
        <v>6</v>
      </c>
      <c r="W7" s="616"/>
      <c r="X7" s="418" t="s">
        <v>2</v>
      </c>
      <c r="Y7" s="419"/>
      <c r="AA7" s="413">
        <f t="shared" si="0"/>
        <v>6</v>
      </c>
      <c r="AB7" s="416"/>
      <c r="AC7" s="416"/>
      <c r="AD7" s="416">
        <v>6</v>
      </c>
      <c r="AE7" s="414">
        <f t="shared" si="3"/>
        <v>17</v>
      </c>
      <c r="AF7" s="412" t="s">
        <v>2</v>
      </c>
      <c r="AG7" s="414">
        <f t="shared" si="2"/>
        <v>47</v>
      </c>
      <c r="AH7" s="413">
        <f t="shared" si="1"/>
        <v>0</v>
      </c>
      <c r="AI7" s="642"/>
      <c r="AJ7" s="24"/>
      <c r="AN7" s="1713"/>
    </row>
    <row r="8" spans="1:46" ht="20.25">
      <c r="A8" s="1698" t="s">
        <v>20</v>
      </c>
      <c r="B8" s="418">
        <v>3</v>
      </c>
      <c r="C8" s="418" t="s">
        <v>2</v>
      </c>
      <c r="D8" s="612">
        <v>9</v>
      </c>
      <c r="E8" s="611">
        <v>1</v>
      </c>
      <c r="F8" s="418" t="s">
        <v>2</v>
      </c>
      <c r="G8" s="612">
        <v>5</v>
      </c>
      <c r="H8" s="611">
        <v>0</v>
      </c>
      <c r="I8" s="418" t="s">
        <v>2</v>
      </c>
      <c r="J8" s="612">
        <v>5</v>
      </c>
      <c r="K8" s="611">
        <v>5</v>
      </c>
      <c r="L8" s="418" t="s">
        <v>2</v>
      </c>
      <c r="M8" s="612">
        <v>8</v>
      </c>
      <c r="N8" s="611">
        <v>2</v>
      </c>
      <c r="O8" s="418" t="s">
        <v>2</v>
      </c>
      <c r="P8" s="612">
        <v>4</v>
      </c>
      <c r="Q8" s="611">
        <v>6</v>
      </c>
      <c r="R8" s="418" t="s">
        <v>2</v>
      </c>
      <c r="S8" s="612">
        <v>5</v>
      </c>
      <c r="T8" s="613"/>
      <c r="U8" s="614"/>
      <c r="V8" s="615"/>
      <c r="W8" s="616"/>
      <c r="X8" s="418" t="s">
        <v>2</v>
      </c>
      <c r="Y8" s="419"/>
      <c r="AA8" s="413">
        <f t="shared" si="0"/>
        <v>6</v>
      </c>
      <c r="AB8" s="416">
        <v>1</v>
      </c>
      <c r="AC8" s="416"/>
      <c r="AD8" s="416">
        <v>5</v>
      </c>
      <c r="AE8" s="414">
        <f t="shared" si="3"/>
        <v>17</v>
      </c>
      <c r="AF8" s="412" t="s">
        <v>2</v>
      </c>
      <c r="AG8" s="414">
        <f>D8+G8+J8+M8+P8+S8+V8+Y8</f>
        <v>36</v>
      </c>
      <c r="AH8" s="413">
        <f t="shared" si="1"/>
        <v>2</v>
      </c>
      <c r="AI8" s="1713"/>
      <c r="AJ8" s="24"/>
      <c r="AO8" s="642"/>
    </row>
    <row r="9" spans="1:46" ht="14.25">
      <c r="A9" s="16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26">
        <f>(AA8+AA7+AA6+AA5+AA4+AA3+AA2)/2</f>
        <v>21</v>
      </c>
      <c r="AB9" s="3"/>
      <c r="AC9" s="3"/>
      <c r="AD9" s="3"/>
      <c r="AE9" s="27">
        <f>SUM(AE2:AE8)</f>
        <v>223</v>
      </c>
      <c r="AF9" s="17"/>
      <c r="AG9" s="27">
        <f>SUM(AG2:AG8)</f>
        <v>223</v>
      </c>
      <c r="AH9" s="17"/>
      <c r="AI9" s="17"/>
      <c r="AJ9" s="17"/>
    </row>
    <row r="10" spans="1:46" ht="13.5" thickBot="1"/>
    <row r="11" spans="1:46" ht="68.25" customHeight="1" thickBot="1">
      <c r="A11" s="1697" t="s">
        <v>1159</v>
      </c>
      <c r="B11" s="1922" t="str">
        <f>A12</f>
        <v>HT Zábřeh</v>
      </c>
      <c r="C11" s="1923"/>
      <c r="D11" s="1924"/>
      <c r="E11" s="1922" t="str">
        <f>A13</f>
        <v>Flyers</v>
      </c>
      <c r="F11" s="1923"/>
      <c r="G11" s="1924"/>
      <c r="H11" s="1922" t="str">
        <f>A14</f>
        <v>Udánky</v>
      </c>
      <c r="I11" s="1923"/>
      <c r="J11" s="1924"/>
      <c r="K11" s="1922" t="str">
        <f>A15</f>
        <v>Luková</v>
      </c>
      <c r="L11" s="1923"/>
      <c r="M11" s="1924"/>
      <c r="N11" s="1922" t="str">
        <f>A16</f>
        <v>Těchonín</v>
      </c>
      <c r="O11" s="1923"/>
      <c r="P11" s="1924"/>
      <c r="Q11" s="1922" t="str">
        <f>A17</f>
        <v>Sršni</v>
      </c>
      <c r="R11" s="1923"/>
      <c r="S11" s="1924"/>
      <c r="T11" s="1922" t="str">
        <f>A18</f>
        <v>H.Třešňovec</v>
      </c>
      <c r="U11" s="1923"/>
      <c r="V11" s="1924"/>
      <c r="W11" s="1922" t="e">
        <f>#REF!</f>
        <v>#REF!</v>
      </c>
      <c r="X11" s="1923"/>
      <c r="Y11" s="1924"/>
      <c r="AA11" s="19" t="s">
        <v>23</v>
      </c>
      <c r="AB11" s="19" t="s">
        <v>24</v>
      </c>
      <c r="AC11" s="19" t="s">
        <v>25</v>
      </c>
      <c r="AD11" s="20" t="s">
        <v>26</v>
      </c>
      <c r="AE11" s="1925" t="s">
        <v>27</v>
      </c>
      <c r="AF11" s="1926"/>
      <c r="AG11" s="1927"/>
      <c r="AH11" s="19" t="s">
        <v>28</v>
      </c>
      <c r="AI11" s="21"/>
      <c r="AJ11" s="19" t="s">
        <v>29</v>
      </c>
      <c r="AK11" s="869"/>
    </row>
    <row r="12" spans="1:46" ht="20.25">
      <c r="A12" s="1700" t="s">
        <v>730</v>
      </c>
      <c r="B12" s="607"/>
      <c r="C12" s="607"/>
      <c r="D12" s="608"/>
      <c r="E12" s="609">
        <v>6</v>
      </c>
      <c r="F12" s="420" t="s">
        <v>2</v>
      </c>
      <c r="G12" s="610">
        <v>4</v>
      </c>
      <c r="H12" s="609">
        <v>13</v>
      </c>
      <c r="I12" s="420" t="s">
        <v>2</v>
      </c>
      <c r="J12" s="610">
        <v>5</v>
      </c>
      <c r="K12" s="609">
        <v>7</v>
      </c>
      <c r="L12" s="420" t="s">
        <v>2</v>
      </c>
      <c r="M12" s="610">
        <v>2</v>
      </c>
      <c r="N12" s="609">
        <v>5</v>
      </c>
      <c r="O12" s="420" t="s">
        <v>2</v>
      </c>
      <c r="P12" s="610">
        <v>2</v>
      </c>
      <c r="Q12" s="609">
        <v>9</v>
      </c>
      <c r="R12" s="420" t="s">
        <v>2</v>
      </c>
      <c r="S12" s="610">
        <v>5</v>
      </c>
      <c r="T12" s="609">
        <v>6</v>
      </c>
      <c r="U12" s="420" t="s">
        <v>2</v>
      </c>
      <c r="V12" s="610">
        <v>3</v>
      </c>
      <c r="W12" s="609"/>
      <c r="X12" s="420" t="s">
        <v>2</v>
      </c>
      <c r="Y12" s="610"/>
      <c r="AA12" s="413">
        <f t="shared" ref="AA12:AA18" si="4">AB12+AC12+AD12</f>
        <v>6</v>
      </c>
      <c r="AB12" s="415">
        <v>6</v>
      </c>
      <c r="AC12" s="415"/>
      <c r="AD12" s="415"/>
      <c r="AE12" s="414">
        <f>B12+E12+H12+K12+N12+Q12+T12+W12</f>
        <v>46</v>
      </c>
      <c r="AF12" s="412" t="s">
        <v>2</v>
      </c>
      <c r="AG12" s="414">
        <f>D12+G12+J12+M12+P12+S12+V12+Y12</f>
        <v>21</v>
      </c>
      <c r="AH12" s="413">
        <f t="shared" ref="AH12:AH18" si="5">AB12*2+AC12*1</f>
        <v>12</v>
      </c>
      <c r="AI12" s="1790"/>
      <c r="AJ12" s="23"/>
      <c r="AN12" s="1713"/>
    </row>
    <row r="13" spans="1:46" ht="20.25">
      <c r="A13" s="1700" t="s">
        <v>16</v>
      </c>
      <c r="B13" s="418">
        <v>4</v>
      </c>
      <c r="C13" s="418" t="s">
        <v>2</v>
      </c>
      <c r="D13" s="612">
        <v>6</v>
      </c>
      <c r="E13" s="613"/>
      <c r="F13" s="614"/>
      <c r="G13" s="615"/>
      <c r="H13" s="611">
        <v>8</v>
      </c>
      <c r="I13" s="418" t="s">
        <v>2</v>
      </c>
      <c r="J13" s="612">
        <v>2</v>
      </c>
      <c r="K13" s="611">
        <v>4</v>
      </c>
      <c r="L13" s="418" t="s">
        <v>2</v>
      </c>
      <c r="M13" s="612">
        <v>3</v>
      </c>
      <c r="N13" s="611">
        <v>1</v>
      </c>
      <c r="O13" s="418" t="s">
        <v>2</v>
      </c>
      <c r="P13" s="612">
        <v>2</v>
      </c>
      <c r="Q13" s="611">
        <v>5</v>
      </c>
      <c r="R13" s="418" t="s">
        <v>2</v>
      </c>
      <c r="S13" s="612">
        <v>4</v>
      </c>
      <c r="T13" s="611">
        <v>5</v>
      </c>
      <c r="U13" s="418" t="s">
        <v>2</v>
      </c>
      <c r="V13" s="612">
        <v>3</v>
      </c>
      <c r="W13" s="611"/>
      <c r="X13" s="418" t="s">
        <v>2</v>
      </c>
      <c r="Y13" s="612"/>
      <c r="AA13" s="413">
        <f t="shared" si="4"/>
        <v>6</v>
      </c>
      <c r="AB13" s="416">
        <v>4</v>
      </c>
      <c r="AC13" s="416"/>
      <c r="AD13" s="416">
        <v>2</v>
      </c>
      <c r="AE13" s="414">
        <f t="shared" ref="AE13:AE18" si="6">B13+E13+H13+K13+N13+Q13+T13+W13</f>
        <v>27</v>
      </c>
      <c r="AF13" s="412" t="s">
        <v>2</v>
      </c>
      <c r="AG13" s="414">
        <f t="shared" ref="AG13:AG18" si="7">D13+G13+J13+M13+P13+S13+V13+Y13</f>
        <v>20</v>
      </c>
      <c r="AH13" s="413">
        <f t="shared" si="5"/>
        <v>8</v>
      </c>
      <c r="AI13" s="642"/>
      <c r="AJ13" s="24"/>
      <c r="AN13" s="1713"/>
    </row>
    <row r="14" spans="1:46" ht="20.25">
      <c r="A14" s="1700" t="s">
        <v>6</v>
      </c>
      <c r="B14" s="418">
        <v>5</v>
      </c>
      <c r="C14" s="418" t="s">
        <v>2</v>
      </c>
      <c r="D14" s="612">
        <v>13</v>
      </c>
      <c r="E14" s="611">
        <v>2</v>
      </c>
      <c r="F14" s="418" t="s">
        <v>2</v>
      </c>
      <c r="G14" s="612">
        <v>8</v>
      </c>
      <c r="H14" s="613"/>
      <c r="I14" s="614"/>
      <c r="J14" s="615"/>
      <c r="K14" s="611">
        <v>3</v>
      </c>
      <c r="L14" s="418" t="s">
        <v>2</v>
      </c>
      <c r="M14" s="612">
        <v>3</v>
      </c>
      <c r="N14" s="611">
        <v>3</v>
      </c>
      <c r="O14" s="418" t="s">
        <v>2</v>
      </c>
      <c r="P14" s="612">
        <v>5</v>
      </c>
      <c r="Q14" s="611">
        <v>1</v>
      </c>
      <c r="R14" s="418" t="s">
        <v>2</v>
      </c>
      <c r="S14" s="612">
        <v>0</v>
      </c>
      <c r="T14" s="611">
        <v>4</v>
      </c>
      <c r="U14" s="418" t="s">
        <v>2</v>
      </c>
      <c r="V14" s="612">
        <v>0</v>
      </c>
      <c r="W14" s="611"/>
      <c r="X14" s="418" t="s">
        <v>2</v>
      </c>
      <c r="Y14" s="612"/>
      <c r="AA14" s="413">
        <f t="shared" si="4"/>
        <v>6</v>
      </c>
      <c r="AB14" s="416">
        <v>2</v>
      </c>
      <c r="AC14" s="416">
        <v>1</v>
      </c>
      <c r="AD14" s="416">
        <v>3</v>
      </c>
      <c r="AE14" s="414">
        <f t="shared" si="6"/>
        <v>18</v>
      </c>
      <c r="AF14" s="412" t="s">
        <v>2</v>
      </c>
      <c r="AG14" s="414">
        <f t="shared" si="7"/>
        <v>29</v>
      </c>
      <c r="AH14" s="413">
        <f t="shared" si="5"/>
        <v>5</v>
      </c>
      <c r="AI14" s="642"/>
      <c r="AJ14" s="24"/>
      <c r="AO14" s="642"/>
    </row>
    <row r="15" spans="1:46" ht="20.25">
      <c r="A15" s="1700" t="s">
        <v>8</v>
      </c>
      <c r="B15" s="418">
        <v>2</v>
      </c>
      <c r="C15" s="418" t="s">
        <v>2</v>
      </c>
      <c r="D15" s="612">
        <v>7</v>
      </c>
      <c r="E15" s="611">
        <v>3</v>
      </c>
      <c r="F15" s="418" t="s">
        <v>2</v>
      </c>
      <c r="G15" s="612">
        <v>4</v>
      </c>
      <c r="H15" s="611">
        <v>3</v>
      </c>
      <c r="I15" s="418" t="s">
        <v>2</v>
      </c>
      <c r="J15" s="612">
        <v>3</v>
      </c>
      <c r="K15" s="613"/>
      <c r="L15" s="614"/>
      <c r="M15" s="615"/>
      <c r="N15" s="611">
        <v>0</v>
      </c>
      <c r="O15" s="418" t="s">
        <v>2</v>
      </c>
      <c r="P15" s="612">
        <v>9</v>
      </c>
      <c r="Q15" s="611">
        <v>8</v>
      </c>
      <c r="R15" s="418" t="s">
        <v>2</v>
      </c>
      <c r="S15" s="612">
        <v>4</v>
      </c>
      <c r="T15" s="611">
        <v>6</v>
      </c>
      <c r="U15" s="418" t="s">
        <v>2</v>
      </c>
      <c r="V15" s="612">
        <v>10</v>
      </c>
      <c r="W15" s="611"/>
      <c r="X15" s="418" t="s">
        <v>2</v>
      </c>
      <c r="Y15" s="612"/>
      <c r="AA15" s="413">
        <f t="shared" si="4"/>
        <v>6</v>
      </c>
      <c r="AB15" s="416">
        <v>1</v>
      </c>
      <c r="AC15" s="416">
        <v>1</v>
      </c>
      <c r="AD15" s="416">
        <v>4</v>
      </c>
      <c r="AE15" s="414">
        <f t="shared" si="6"/>
        <v>22</v>
      </c>
      <c r="AF15" s="412" t="s">
        <v>2</v>
      </c>
      <c r="AG15" s="414">
        <f t="shared" si="7"/>
        <v>37</v>
      </c>
      <c r="AH15" s="413">
        <f t="shared" si="5"/>
        <v>3</v>
      </c>
      <c r="AI15" s="1714"/>
      <c r="AJ15" s="24"/>
      <c r="AO15" s="642"/>
    </row>
    <row r="16" spans="1:46" ht="20.25">
      <c r="A16" s="1700" t="s">
        <v>22</v>
      </c>
      <c r="B16" s="418">
        <v>2</v>
      </c>
      <c r="C16" s="418" t="s">
        <v>2</v>
      </c>
      <c r="D16" s="612">
        <v>5</v>
      </c>
      <c r="E16" s="611">
        <v>2</v>
      </c>
      <c r="F16" s="418" t="s">
        <v>2</v>
      </c>
      <c r="G16" s="612">
        <v>1</v>
      </c>
      <c r="H16" s="611">
        <v>5</v>
      </c>
      <c r="I16" s="418" t="s">
        <v>2</v>
      </c>
      <c r="J16" s="612">
        <v>3</v>
      </c>
      <c r="K16" s="611">
        <v>9</v>
      </c>
      <c r="L16" s="418" t="s">
        <v>2</v>
      </c>
      <c r="M16" s="612">
        <v>0</v>
      </c>
      <c r="N16" s="613"/>
      <c r="O16" s="614"/>
      <c r="P16" s="615"/>
      <c r="Q16" s="611">
        <v>3</v>
      </c>
      <c r="R16" s="418" t="s">
        <v>2</v>
      </c>
      <c r="S16" s="612">
        <v>3</v>
      </c>
      <c r="T16" s="611">
        <v>7</v>
      </c>
      <c r="U16" s="418" t="s">
        <v>2</v>
      </c>
      <c r="V16" s="612">
        <v>3</v>
      </c>
      <c r="W16" s="611"/>
      <c r="X16" s="418" t="s">
        <v>2</v>
      </c>
      <c r="Y16" s="612"/>
      <c r="AA16" s="413">
        <f t="shared" si="4"/>
        <v>6</v>
      </c>
      <c r="AB16" s="416">
        <v>4</v>
      </c>
      <c r="AC16" s="416">
        <v>1</v>
      </c>
      <c r="AD16" s="416">
        <v>1</v>
      </c>
      <c r="AE16" s="414">
        <f t="shared" si="6"/>
        <v>28</v>
      </c>
      <c r="AF16" s="412" t="s">
        <v>2</v>
      </c>
      <c r="AG16" s="414">
        <f t="shared" si="7"/>
        <v>15</v>
      </c>
      <c r="AH16" s="413">
        <f t="shared" si="5"/>
        <v>9</v>
      </c>
      <c r="AI16" s="1713"/>
      <c r="AJ16" s="24"/>
      <c r="AP16" s="1714"/>
    </row>
    <row r="17" spans="1:44" ht="20.25">
      <c r="A17" s="1700" t="s">
        <v>3</v>
      </c>
      <c r="B17" s="418">
        <v>5</v>
      </c>
      <c r="C17" s="418" t="s">
        <v>2</v>
      </c>
      <c r="D17" s="612">
        <v>9</v>
      </c>
      <c r="E17" s="611">
        <v>4</v>
      </c>
      <c r="F17" s="418" t="s">
        <v>2</v>
      </c>
      <c r="G17" s="612">
        <v>5</v>
      </c>
      <c r="H17" s="611">
        <v>0</v>
      </c>
      <c r="I17" s="418" t="s">
        <v>2</v>
      </c>
      <c r="J17" s="612">
        <v>1</v>
      </c>
      <c r="K17" s="611">
        <v>4</v>
      </c>
      <c r="L17" s="418" t="s">
        <v>2</v>
      </c>
      <c r="M17" s="612">
        <v>8</v>
      </c>
      <c r="N17" s="611">
        <v>3</v>
      </c>
      <c r="O17" s="418" t="s">
        <v>2</v>
      </c>
      <c r="P17" s="612">
        <v>3</v>
      </c>
      <c r="Q17" s="613"/>
      <c r="R17" s="614"/>
      <c r="S17" s="615"/>
      <c r="T17" s="611">
        <v>3</v>
      </c>
      <c r="U17" s="418" t="s">
        <v>2</v>
      </c>
      <c r="V17" s="612">
        <v>8</v>
      </c>
      <c r="W17" s="616"/>
      <c r="X17" s="418" t="s">
        <v>2</v>
      </c>
      <c r="Y17" s="419"/>
      <c r="AA17" s="413">
        <f t="shared" si="4"/>
        <v>6</v>
      </c>
      <c r="AB17" s="416"/>
      <c r="AC17" s="416">
        <v>1</v>
      </c>
      <c r="AD17" s="416">
        <v>5</v>
      </c>
      <c r="AE17" s="414">
        <f t="shared" si="6"/>
        <v>19</v>
      </c>
      <c r="AF17" s="412" t="s">
        <v>2</v>
      </c>
      <c r="AG17" s="414">
        <f t="shared" si="7"/>
        <v>34</v>
      </c>
      <c r="AH17" s="413">
        <f t="shared" si="5"/>
        <v>1</v>
      </c>
      <c r="AI17" s="959"/>
      <c r="AJ17" s="24"/>
      <c r="AP17" s="1714"/>
    </row>
    <row r="18" spans="1:44" ht="20.25">
      <c r="A18" s="1700" t="s">
        <v>913</v>
      </c>
      <c r="B18" s="418">
        <v>3</v>
      </c>
      <c r="C18" s="418" t="s">
        <v>2</v>
      </c>
      <c r="D18" s="612">
        <v>6</v>
      </c>
      <c r="E18" s="611">
        <v>3</v>
      </c>
      <c r="F18" s="418" t="s">
        <v>2</v>
      </c>
      <c r="G18" s="612">
        <v>5</v>
      </c>
      <c r="H18" s="611">
        <v>0</v>
      </c>
      <c r="I18" s="418" t="s">
        <v>2</v>
      </c>
      <c r="J18" s="612">
        <v>4</v>
      </c>
      <c r="K18" s="611">
        <v>10</v>
      </c>
      <c r="L18" s="418" t="s">
        <v>2</v>
      </c>
      <c r="M18" s="612">
        <v>6</v>
      </c>
      <c r="N18" s="611">
        <v>3</v>
      </c>
      <c r="O18" s="418" t="s">
        <v>2</v>
      </c>
      <c r="P18" s="612">
        <v>7</v>
      </c>
      <c r="Q18" s="611">
        <v>8</v>
      </c>
      <c r="R18" s="418" t="s">
        <v>2</v>
      </c>
      <c r="S18" s="612">
        <v>3</v>
      </c>
      <c r="T18" s="613"/>
      <c r="U18" s="614"/>
      <c r="V18" s="615"/>
      <c r="W18" s="616"/>
      <c r="X18" s="418" t="s">
        <v>2</v>
      </c>
      <c r="Y18" s="419"/>
      <c r="AA18" s="413">
        <f t="shared" si="4"/>
        <v>6</v>
      </c>
      <c r="AB18" s="416">
        <v>2</v>
      </c>
      <c r="AC18" s="416"/>
      <c r="AD18" s="416">
        <v>4</v>
      </c>
      <c r="AE18" s="414">
        <f t="shared" si="6"/>
        <v>27</v>
      </c>
      <c r="AF18" s="412" t="s">
        <v>2</v>
      </c>
      <c r="AG18" s="414">
        <f t="shared" si="7"/>
        <v>31</v>
      </c>
      <c r="AH18" s="413">
        <f t="shared" si="5"/>
        <v>4</v>
      </c>
      <c r="AI18" s="1714"/>
      <c r="AJ18" s="24"/>
      <c r="AQ18" s="959"/>
    </row>
    <row r="19" spans="1:44" ht="14.25">
      <c r="A19" s="16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26">
        <f>(AA18+AA17+AA16+AA15+AA14+AA13+AA12)/2</f>
        <v>21</v>
      </c>
      <c r="AB19" s="3"/>
      <c r="AC19" s="3"/>
      <c r="AD19" s="3"/>
      <c r="AE19" s="27">
        <f>SUM(AE12:AE18)</f>
        <v>187</v>
      </c>
      <c r="AF19" s="17"/>
      <c r="AG19" s="27">
        <f>SUM(AG12:AG18)</f>
        <v>187</v>
      </c>
      <c r="AH19" s="17"/>
      <c r="AI19" s="17"/>
      <c r="AJ19" s="17"/>
    </row>
    <row r="21" spans="1:44" ht="13.5" thickBot="1"/>
    <row r="22" spans="1:44" ht="68.25" customHeight="1" thickBot="1">
      <c r="A22" s="1697" t="s">
        <v>1160</v>
      </c>
      <c r="B22" s="1922" t="str">
        <f>A23</f>
        <v>Bystřec</v>
      </c>
      <c r="C22" s="1923"/>
      <c r="D22" s="1924"/>
      <c r="E22" s="1922" t="str">
        <f>A24</f>
        <v>Petrovice</v>
      </c>
      <c r="F22" s="1923"/>
      <c r="G22" s="1924"/>
      <c r="H22" s="1922" t="str">
        <f>A25</f>
        <v>Sloni</v>
      </c>
      <c r="I22" s="1923"/>
      <c r="J22" s="1924"/>
      <c r="K22" s="1922" t="str">
        <f>A26</f>
        <v>Jedlí</v>
      </c>
      <c r="L22" s="1923"/>
      <c r="M22" s="1924"/>
      <c r="N22" s="1922" t="str">
        <f>A27</f>
        <v>Cyklo</v>
      </c>
      <c r="O22" s="1923"/>
      <c r="P22" s="1924"/>
      <c r="Q22" s="1922" t="str">
        <f>A28</f>
        <v>Rafani</v>
      </c>
      <c r="R22" s="1923"/>
      <c r="S22" s="1924"/>
      <c r="T22" s="1922" t="str">
        <f>A29</f>
        <v>LDM</v>
      </c>
      <c r="U22" s="1923"/>
      <c r="V22" s="1924"/>
      <c r="W22" s="1922" t="e">
        <f>#REF!</f>
        <v>#REF!</v>
      </c>
      <c r="X22" s="1923"/>
      <c r="Y22" s="1924"/>
      <c r="AA22" s="19" t="s">
        <v>23</v>
      </c>
      <c r="AB22" s="19" t="s">
        <v>24</v>
      </c>
      <c r="AC22" s="19" t="s">
        <v>25</v>
      </c>
      <c r="AD22" s="20" t="s">
        <v>26</v>
      </c>
      <c r="AE22" s="1925" t="s">
        <v>27</v>
      </c>
      <c r="AF22" s="1926"/>
      <c r="AG22" s="1927"/>
      <c r="AH22" s="19" t="s">
        <v>28</v>
      </c>
      <c r="AI22" s="21"/>
      <c r="AJ22" s="19" t="s">
        <v>29</v>
      </c>
      <c r="AK22" s="869"/>
    </row>
    <row r="23" spans="1:44" ht="20.25">
      <c r="A23" s="1699" t="s">
        <v>4</v>
      </c>
      <c r="B23" s="607"/>
      <c r="C23" s="607"/>
      <c r="D23" s="608"/>
      <c r="E23" s="609">
        <v>6</v>
      </c>
      <c r="F23" s="420" t="s">
        <v>2</v>
      </c>
      <c r="G23" s="610">
        <v>3</v>
      </c>
      <c r="H23" s="609">
        <v>0</v>
      </c>
      <c r="I23" s="420" t="s">
        <v>2</v>
      </c>
      <c r="J23" s="610">
        <v>7</v>
      </c>
      <c r="K23" s="609">
        <v>3</v>
      </c>
      <c r="L23" s="420" t="s">
        <v>2</v>
      </c>
      <c r="M23" s="610">
        <v>4</v>
      </c>
      <c r="N23" s="609">
        <v>10</v>
      </c>
      <c r="O23" s="420" t="s">
        <v>2</v>
      </c>
      <c r="P23" s="610">
        <v>3</v>
      </c>
      <c r="Q23" s="609">
        <v>1</v>
      </c>
      <c r="R23" s="420" t="s">
        <v>2</v>
      </c>
      <c r="S23" s="610">
        <v>1</v>
      </c>
      <c r="T23" s="609">
        <v>3</v>
      </c>
      <c r="U23" s="420" t="s">
        <v>2</v>
      </c>
      <c r="V23" s="610">
        <v>5</v>
      </c>
      <c r="W23" s="609"/>
      <c r="X23" s="420" t="s">
        <v>2</v>
      </c>
      <c r="Y23" s="610"/>
      <c r="AA23" s="413">
        <f t="shared" ref="AA23:AA29" si="8">AB23+AC23+AD23</f>
        <v>6</v>
      </c>
      <c r="AB23" s="415">
        <v>2</v>
      </c>
      <c r="AC23" s="415">
        <v>1</v>
      </c>
      <c r="AD23" s="415">
        <v>3</v>
      </c>
      <c r="AE23" s="414">
        <f>B23+E23+H23+K23+N23+Q23+T23+W23</f>
        <v>23</v>
      </c>
      <c r="AF23" s="412" t="s">
        <v>2</v>
      </c>
      <c r="AG23" s="414">
        <f>D23+G23+J23+M23+P23+S23+V23+Y23</f>
        <v>23</v>
      </c>
      <c r="AH23" s="413">
        <f t="shared" ref="AH23:AH29" si="9">AB23*2+AC23*1</f>
        <v>5</v>
      </c>
      <c r="AI23" s="1821"/>
      <c r="AJ23" s="23"/>
      <c r="AO23" s="642"/>
    </row>
    <row r="24" spans="1:44" ht="20.25">
      <c r="A24" s="1699" t="s">
        <v>11</v>
      </c>
      <c r="B24" s="418">
        <v>3</v>
      </c>
      <c r="C24" s="418" t="s">
        <v>2</v>
      </c>
      <c r="D24" s="612">
        <v>6</v>
      </c>
      <c r="E24" s="613"/>
      <c r="F24" s="614"/>
      <c r="G24" s="615"/>
      <c r="H24" s="611">
        <v>5</v>
      </c>
      <c r="I24" s="418" t="s">
        <v>2</v>
      </c>
      <c r="J24" s="612">
        <v>7</v>
      </c>
      <c r="K24" s="611">
        <v>8</v>
      </c>
      <c r="L24" s="418" t="s">
        <v>2</v>
      </c>
      <c r="M24" s="612">
        <v>5</v>
      </c>
      <c r="N24" s="611">
        <v>3</v>
      </c>
      <c r="O24" s="418" t="s">
        <v>2</v>
      </c>
      <c r="P24" s="612">
        <v>9</v>
      </c>
      <c r="Q24" s="611">
        <v>4</v>
      </c>
      <c r="R24" s="418" t="s">
        <v>2</v>
      </c>
      <c r="S24" s="612">
        <v>4</v>
      </c>
      <c r="T24" s="611">
        <v>5</v>
      </c>
      <c r="U24" s="418" t="s">
        <v>2</v>
      </c>
      <c r="V24" s="612">
        <v>0</v>
      </c>
      <c r="W24" s="611"/>
      <c r="X24" s="418" t="s">
        <v>2</v>
      </c>
      <c r="Y24" s="612"/>
      <c r="AA24" s="413">
        <f t="shared" si="8"/>
        <v>6</v>
      </c>
      <c r="AB24" s="416">
        <v>2</v>
      </c>
      <c r="AC24" s="416">
        <v>1</v>
      </c>
      <c r="AD24" s="416">
        <v>3</v>
      </c>
      <c r="AE24" s="414">
        <f t="shared" ref="AE24:AE29" si="10">B24+E24+H24+K24+N24+Q24+T24+W24</f>
        <v>28</v>
      </c>
      <c r="AF24" s="412" t="s">
        <v>2</v>
      </c>
      <c r="AG24" s="414">
        <f t="shared" ref="AG24:AG29" si="11">D24+G24+J24+M24+P24+S24+V24+Y24</f>
        <v>31</v>
      </c>
      <c r="AH24" s="413">
        <f t="shared" si="9"/>
        <v>5</v>
      </c>
      <c r="AJ24" s="24"/>
      <c r="AP24" s="1714"/>
    </row>
    <row r="25" spans="1:44" ht="20.25">
      <c r="A25" s="1699" t="s">
        <v>5</v>
      </c>
      <c r="B25" s="418">
        <v>7</v>
      </c>
      <c r="C25" s="418" t="s">
        <v>2</v>
      </c>
      <c r="D25" s="612">
        <v>0</v>
      </c>
      <c r="E25" s="611">
        <v>7</v>
      </c>
      <c r="F25" s="418" t="s">
        <v>2</v>
      </c>
      <c r="G25" s="612">
        <v>5</v>
      </c>
      <c r="H25" s="613"/>
      <c r="I25" s="614"/>
      <c r="J25" s="615"/>
      <c r="K25" s="611">
        <v>1</v>
      </c>
      <c r="L25" s="418" t="s">
        <v>2</v>
      </c>
      <c r="M25" s="612">
        <v>1</v>
      </c>
      <c r="N25" s="611">
        <v>4</v>
      </c>
      <c r="O25" s="418" t="s">
        <v>2</v>
      </c>
      <c r="P25" s="612">
        <v>7</v>
      </c>
      <c r="Q25" s="611">
        <v>3</v>
      </c>
      <c r="R25" s="418" t="s">
        <v>2</v>
      </c>
      <c r="S25" s="612">
        <v>3</v>
      </c>
      <c r="T25" s="611">
        <v>2</v>
      </c>
      <c r="U25" s="418" t="s">
        <v>2</v>
      </c>
      <c r="V25" s="612">
        <v>5</v>
      </c>
      <c r="W25" s="611"/>
      <c r="X25" s="418" t="s">
        <v>2</v>
      </c>
      <c r="Y25" s="612"/>
      <c r="AA25" s="413">
        <f t="shared" si="8"/>
        <v>6</v>
      </c>
      <c r="AB25" s="416">
        <v>2</v>
      </c>
      <c r="AC25" s="416">
        <v>2</v>
      </c>
      <c r="AD25" s="416">
        <v>2</v>
      </c>
      <c r="AE25" s="414">
        <f t="shared" si="10"/>
        <v>24</v>
      </c>
      <c r="AF25" s="412" t="s">
        <v>2</v>
      </c>
      <c r="AG25" s="414">
        <f t="shared" si="11"/>
        <v>21</v>
      </c>
      <c r="AH25" s="413">
        <f t="shared" si="9"/>
        <v>6</v>
      </c>
      <c r="AJ25" s="24"/>
      <c r="AP25" s="1714"/>
    </row>
    <row r="26" spans="1:44" ht="20.25">
      <c r="A26" s="1699" t="s">
        <v>13</v>
      </c>
      <c r="B26" s="418">
        <v>4</v>
      </c>
      <c r="C26" s="418" t="s">
        <v>2</v>
      </c>
      <c r="D26" s="612">
        <v>3</v>
      </c>
      <c r="E26" s="611">
        <v>5</v>
      </c>
      <c r="F26" s="418" t="s">
        <v>2</v>
      </c>
      <c r="G26" s="612">
        <v>8</v>
      </c>
      <c r="H26" s="611">
        <v>2</v>
      </c>
      <c r="I26" s="418" t="s">
        <v>2</v>
      </c>
      <c r="J26" s="612">
        <v>2</v>
      </c>
      <c r="K26" s="613"/>
      <c r="L26" s="614"/>
      <c r="M26" s="615"/>
      <c r="N26" s="611">
        <v>6</v>
      </c>
      <c r="O26" s="418" t="s">
        <v>2</v>
      </c>
      <c r="P26" s="612">
        <v>4</v>
      </c>
      <c r="Q26" s="611">
        <v>5</v>
      </c>
      <c r="R26" s="418" t="s">
        <v>2</v>
      </c>
      <c r="S26" s="612">
        <v>7</v>
      </c>
      <c r="T26" s="611">
        <v>5</v>
      </c>
      <c r="U26" s="418" t="s">
        <v>2</v>
      </c>
      <c r="V26" s="612">
        <v>0</v>
      </c>
      <c r="W26" s="611"/>
      <c r="X26" s="418" t="s">
        <v>2</v>
      </c>
      <c r="Y26" s="612"/>
      <c r="AA26" s="413">
        <f t="shared" si="8"/>
        <v>6</v>
      </c>
      <c r="AB26" s="416">
        <v>3</v>
      </c>
      <c r="AC26" s="416">
        <v>1</v>
      </c>
      <c r="AD26" s="416">
        <v>2</v>
      </c>
      <c r="AE26" s="414">
        <f t="shared" si="10"/>
        <v>27</v>
      </c>
      <c r="AF26" s="412" t="s">
        <v>2</v>
      </c>
      <c r="AG26" s="414">
        <f t="shared" si="11"/>
        <v>24</v>
      </c>
      <c r="AH26" s="413">
        <f t="shared" si="9"/>
        <v>7</v>
      </c>
      <c r="AI26" s="1714"/>
      <c r="AJ26" s="24"/>
      <c r="AQ26" s="959"/>
    </row>
    <row r="27" spans="1:44" ht="20.25">
      <c r="A27" s="1699" t="s">
        <v>10</v>
      </c>
      <c r="B27" s="418">
        <v>3</v>
      </c>
      <c r="C27" s="418" t="s">
        <v>2</v>
      </c>
      <c r="D27" s="612">
        <v>10</v>
      </c>
      <c r="E27" s="611">
        <v>9</v>
      </c>
      <c r="F27" s="418" t="s">
        <v>2</v>
      </c>
      <c r="G27" s="612">
        <v>3</v>
      </c>
      <c r="H27" s="611">
        <v>7</v>
      </c>
      <c r="I27" s="418" t="s">
        <v>2</v>
      </c>
      <c r="J27" s="612">
        <v>4</v>
      </c>
      <c r="K27" s="611">
        <v>4</v>
      </c>
      <c r="L27" s="418" t="s">
        <v>2</v>
      </c>
      <c r="M27" s="612">
        <v>6</v>
      </c>
      <c r="N27" s="613"/>
      <c r="O27" s="614"/>
      <c r="P27" s="615"/>
      <c r="Q27" s="611">
        <v>3</v>
      </c>
      <c r="R27" s="418" t="s">
        <v>2</v>
      </c>
      <c r="S27" s="612">
        <v>2</v>
      </c>
      <c r="T27" s="611">
        <v>3</v>
      </c>
      <c r="U27" s="418" t="s">
        <v>2</v>
      </c>
      <c r="V27" s="612">
        <v>4</v>
      </c>
      <c r="W27" s="611"/>
      <c r="X27" s="418" t="s">
        <v>2</v>
      </c>
      <c r="Y27" s="612"/>
      <c r="AA27" s="413">
        <f t="shared" si="8"/>
        <v>6</v>
      </c>
      <c r="AB27" s="416">
        <v>3</v>
      </c>
      <c r="AC27" s="416"/>
      <c r="AD27" s="416">
        <v>3</v>
      </c>
      <c r="AE27" s="414">
        <f t="shared" si="10"/>
        <v>29</v>
      </c>
      <c r="AF27" s="412" t="s">
        <v>2</v>
      </c>
      <c r="AG27" s="414">
        <f t="shared" si="11"/>
        <v>29</v>
      </c>
      <c r="AH27" s="413">
        <f t="shared" si="9"/>
        <v>6</v>
      </c>
      <c r="AJ27" s="24"/>
      <c r="AQ27" s="959"/>
    </row>
    <row r="28" spans="1:44" ht="20.25">
      <c r="A28" s="1699" t="s">
        <v>1</v>
      </c>
      <c r="B28" s="418">
        <v>1</v>
      </c>
      <c r="C28" s="418" t="s">
        <v>2</v>
      </c>
      <c r="D28" s="612">
        <v>1</v>
      </c>
      <c r="E28" s="611">
        <v>4</v>
      </c>
      <c r="F28" s="418" t="s">
        <v>2</v>
      </c>
      <c r="G28" s="612">
        <v>4</v>
      </c>
      <c r="H28" s="611">
        <v>3</v>
      </c>
      <c r="I28" s="418" t="s">
        <v>2</v>
      </c>
      <c r="J28" s="612">
        <v>3</v>
      </c>
      <c r="K28" s="611">
        <v>7</v>
      </c>
      <c r="L28" s="418" t="s">
        <v>2</v>
      </c>
      <c r="M28" s="612">
        <v>5</v>
      </c>
      <c r="N28" s="611">
        <v>2</v>
      </c>
      <c r="O28" s="418" t="s">
        <v>2</v>
      </c>
      <c r="P28" s="612">
        <v>3</v>
      </c>
      <c r="Q28" s="613"/>
      <c r="R28" s="614"/>
      <c r="S28" s="615"/>
      <c r="T28" s="611">
        <v>9</v>
      </c>
      <c r="U28" s="418" t="s">
        <v>2</v>
      </c>
      <c r="V28" s="612">
        <v>3</v>
      </c>
      <c r="W28" s="616"/>
      <c r="X28" s="418" t="s">
        <v>2</v>
      </c>
      <c r="Y28" s="419"/>
      <c r="AA28" s="413">
        <f t="shared" si="8"/>
        <v>6</v>
      </c>
      <c r="AB28" s="416">
        <v>2</v>
      </c>
      <c r="AC28" s="416">
        <v>3</v>
      </c>
      <c r="AD28" s="416">
        <v>1</v>
      </c>
      <c r="AE28" s="414">
        <f t="shared" si="10"/>
        <v>26</v>
      </c>
      <c r="AF28" s="412" t="s">
        <v>2</v>
      </c>
      <c r="AG28" s="414">
        <f t="shared" si="11"/>
        <v>19</v>
      </c>
      <c r="AH28" s="413">
        <f t="shared" si="9"/>
        <v>7</v>
      </c>
      <c r="AI28" s="642"/>
      <c r="AJ28" s="24"/>
      <c r="AR28" s="930"/>
    </row>
    <row r="29" spans="1:44" ht="20.25">
      <c r="A29" s="1699" t="s">
        <v>15</v>
      </c>
      <c r="B29" s="418">
        <v>5</v>
      </c>
      <c r="C29" s="418" t="s">
        <v>2</v>
      </c>
      <c r="D29" s="612">
        <v>3</v>
      </c>
      <c r="E29" s="611">
        <v>0</v>
      </c>
      <c r="F29" s="418" t="s">
        <v>2</v>
      </c>
      <c r="G29" s="612">
        <v>5</v>
      </c>
      <c r="H29" s="611">
        <v>5</v>
      </c>
      <c r="I29" s="418" t="s">
        <v>2</v>
      </c>
      <c r="J29" s="612">
        <v>2</v>
      </c>
      <c r="K29" s="611">
        <v>0</v>
      </c>
      <c r="L29" s="418" t="s">
        <v>2</v>
      </c>
      <c r="M29" s="612">
        <v>5</v>
      </c>
      <c r="N29" s="611">
        <v>4</v>
      </c>
      <c r="O29" s="418" t="s">
        <v>2</v>
      </c>
      <c r="P29" s="612">
        <v>3</v>
      </c>
      <c r="Q29" s="611">
        <v>3</v>
      </c>
      <c r="R29" s="418" t="s">
        <v>2</v>
      </c>
      <c r="S29" s="612">
        <v>9</v>
      </c>
      <c r="T29" s="613"/>
      <c r="U29" s="614"/>
      <c r="V29" s="615"/>
      <c r="W29" s="616"/>
      <c r="X29" s="418" t="s">
        <v>2</v>
      </c>
      <c r="Y29" s="419"/>
      <c r="AA29" s="413">
        <f t="shared" si="8"/>
        <v>6</v>
      </c>
      <c r="AB29" s="416">
        <v>3</v>
      </c>
      <c r="AC29" s="416"/>
      <c r="AD29" s="416">
        <v>3</v>
      </c>
      <c r="AE29" s="414">
        <f t="shared" si="10"/>
        <v>17</v>
      </c>
      <c r="AF29" s="412" t="s">
        <v>2</v>
      </c>
      <c r="AG29" s="414">
        <f t="shared" si="11"/>
        <v>27</v>
      </c>
      <c r="AH29" s="413">
        <f t="shared" si="9"/>
        <v>6</v>
      </c>
      <c r="AI29" s="1714"/>
      <c r="AJ29" s="24"/>
      <c r="AR29" s="930"/>
    </row>
    <row r="30" spans="1:44" ht="14.25">
      <c r="A30" s="16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26">
        <f>(AA29+AA28+AA27+AA26+AA25+AA24+AA23)/2</f>
        <v>21</v>
      </c>
      <c r="AB30" s="3"/>
      <c r="AC30" s="3"/>
      <c r="AD30" s="3"/>
      <c r="AE30" s="27">
        <f>SUM(AE23:AE29)</f>
        <v>174</v>
      </c>
      <c r="AF30" s="17"/>
      <c r="AG30" s="27">
        <f>SUM(AG23:AG29)</f>
        <v>174</v>
      </c>
      <c r="AH30" s="17"/>
      <c r="AI30" s="17"/>
      <c r="AJ30" s="17"/>
    </row>
    <row r="31" spans="1:44" ht="13.5" thickBot="1"/>
    <row r="32" spans="1:44" ht="68.25" customHeight="1" thickBot="1">
      <c r="A32" s="1697" t="s">
        <v>1161</v>
      </c>
      <c r="B32" s="1922" t="str">
        <f>A33</f>
        <v>Rájec</v>
      </c>
      <c r="C32" s="1923"/>
      <c r="D32" s="1924"/>
      <c r="E32" s="1922" t="str">
        <f>A34</f>
        <v>Č. Voda</v>
      </c>
      <c r="F32" s="1923"/>
      <c r="G32" s="1924"/>
      <c r="H32" s="1922" t="str">
        <f>A35</f>
        <v>OMB</v>
      </c>
      <c r="I32" s="1923"/>
      <c r="J32" s="1924"/>
      <c r="K32" s="1922" t="str">
        <f>A36</f>
        <v>Lukavice</v>
      </c>
      <c r="L32" s="1923"/>
      <c r="M32" s="1924"/>
      <c r="N32" s="1922" t="str">
        <f>A37</f>
        <v>Snakes</v>
      </c>
      <c r="O32" s="1923"/>
      <c r="P32" s="1924"/>
      <c r="Q32" s="1922" t="str">
        <f>A38</f>
        <v>Štíty</v>
      </c>
      <c r="R32" s="1923"/>
      <c r="S32" s="1924"/>
      <c r="T32" s="1922" t="str">
        <f>A39</f>
        <v>H.Čermná</v>
      </c>
      <c r="U32" s="1923"/>
      <c r="V32" s="1924"/>
      <c r="W32" s="1922" t="e">
        <f>#REF!</f>
        <v>#REF!</v>
      </c>
      <c r="X32" s="1923"/>
      <c r="Y32" s="1924"/>
      <c r="AA32" s="19" t="s">
        <v>23</v>
      </c>
      <c r="AB32" s="19" t="s">
        <v>24</v>
      </c>
      <c r="AC32" s="19" t="s">
        <v>25</v>
      </c>
      <c r="AD32" s="20" t="s">
        <v>26</v>
      </c>
      <c r="AE32" s="1925" t="s">
        <v>27</v>
      </c>
      <c r="AF32" s="1926"/>
      <c r="AG32" s="1927"/>
      <c r="AH32" s="19" t="s">
        <v>28</v>
      </c>
      <c r="AI32" s="21"/>
      <c r="AJ32" s="19" t="s">
        <v>29</v>
      </c>
      <c r="AK32" s="869"/>
    </row>
    <row r="33" spans="1:45" ht="20.25">
      <c r="A33" s="1720" t="s">
        <v>1187</v>
      </c>
      <c r="B33" s="607"/>
      <c r="C33" s="607"/>
      <c r="D33" s="608"/>
      <c r="E33" s="609">
        <v>4</v>
      </c>
      <c r="F33" s="420" t="s">
        <v>2</v>
      </c>
      <c r="G33" s="610">
        <v>7</v>
      </c>
      <c r="H33" s="609">
        <v>12</v>
      </c>
      <c r="I33" s="420" t="s">
        <v>2</v>
      </c>
      <c r="J33" s="610">
        <v>1</v>
      </c>
      <c r="K33" s="609">
        <v>1</v>
      </c>
      <c r="L33" s="420" t="s">
        <v>2</v>
      </c>
      <c r="M33" s="610">
        <v>1</v>
      </c>
      <c r="N33" s="609">
        <v>8</v>
      </c>
      <c r="O33" s="420" t="s">
        <v>2</v>
      </c>
      <c r="P33" s="610">
        <v>1</v>
      </c>
      <c r="Q33" s="609">
        <v>13</v>
      </c>
      <c r="R33" s="420" t="s">
        <v>2</v>
      </c>
      <c r="S33" s="610">
        <v>3</v>
      </c>
      <c r="T33" s="609">
        <v>8</v>
      </c>
      <c r="U33" s="420" t="s">
        <v>2</v>
      </c>
      <c r="V33" s="610">
        <v>3</v>
      </c>
      <c r="W33" s="609"/>
      <c r="X33" s="420" t="s">
        <v>2</v>
      </c>
      <c r="Y33" s="610"/>
      <c r="AA33" s="413">
        <f t="shared" ref="AA33:AA39" si="12">AB33+AC33+AD33</f>
        <v>6</v>
      </c>
      <c r="AB33" s="415">
        <v>4</v>
      </c>
      <c r="AC33" s="415">
        <v>1</v>
      </c>
      <c r="AD33" s="415">
        <v>1</v>
      </c>
      <c r="AE33" s="414">
        <f>B33+E33+H33+K33+N33+Q33+T33+W33</f>
        <v>46</v>
      </c>
      <c r="AF33" s="412" t="s">
        <v>2</v>
      </c>
      <c r="AG33" s="414">
        <f>D33+G33+J33+M33+P33+S33+V33+Y33</f>
        <v>16</v>
      </c>
      <c r="AH33" s="413">
        <f t="shared" ref="AH33:AH39" si="13">AB33*2+AC33*1</f>
        <v>9</v>
      </c>
      <c r="AI33" s="1821"/>
      <c r="AJ33" s="23"/>
      <c r="AQ33" s="959"/>
    </row>
    <row r="34" spans="1:45" ht="20.25">
      <c r="A34" s="1720" t="s">
        <v>1188</v>
      </c>
      <c r="B34" s="418">
        <v>7</v>
      </c>
      <c r="C34" s="418" t="s">
        <v>2</v>
      </c>
      <c r="D34" s="612">
        <v>4</v>
      </c>
      <c r="E34" s="613"/>
      <c r="F34" s="614"/>
      <c r="G34" s="615"/>
      <c r="H34" s="611">
        <v>10</v>
      </c>
      <c r="I34" s="418" t="s">
        <v>2</v>
      </c>
      <c r="J34" s="612">
        <v>2</v>
      </c>
      <c r="K34" s="611">
        <v>6</v>
      </c>
      <c r="L34" s="418" t="s">
        <v>2</v>
      </c>
      <c r="M34" s="612">
        <v>8</v>
      </c>
      <c r="N34" s="611">
        <v>1</v>
      </c>
      <c r="O34" s="418" t="s">
        <v>2</v>
      </c>
      <c r="P34" s="612">
        <v>12</v>
      </c>
      <c r="Q34" s="611">
        <v>8</v>
      </c>
      <c r="R34" s="418" t="s">
        <v>2</v>
      </c>
      <c r="S34" s="612">
        <v>5</v>
      </c>
      <c r="T34" s="611">
        <v>4</v>
      </c>
      <c r="U34" s="418" t="s">
        <v>2</v>
      </c>
      <c r="V34" s="612">
        <v>7</v>
      </c>
      <c r="W34" s="611"/>
      <c r="X34" s="418" t="s">
        <v>2</v>
      </c>
      <c r="Y34" s="612"/>
      <c r="AA34" s="413">
        <f t="shared" si="12"/>
        <v>6</v>
      </c>
      <c r="AB34" s="416">
        <v>3</v>
      </c>
      <c r="AC34" s="416"/>
      <c r="AD34" s="416">
        <v>3</v>
      </c>
      <c r="AE34" s="414">
        <f t="shared" ref="AE34:AE39" si="14">B34+E34+H34+K34+N34+Q34+T34+W34</f>
        <v>36</v>
      </c>
      <c r="AF34" s="412" t="s">
        <v>2</v>
      </c>
      <c r="AG34" s="414">
        <f t="shared" ref="AG34:AG39" si="15">D34+G34+J34+M34+P34+S34+V34+Y34</f>
        <v>38</v>
      </c>
      <c r="AH34" s="413">
        <f t="shared" si="13"/>
        <v>6</v>
      </c>
      <c r="AI34" s="930"/>
      <c r="AJ34" s="24"/>
      <c r="AR34" s="930"/>
    </row>
    <row r="35" spans="1:45" ht="20.25">
      <c r="A35" s="1720" t="s">
        <v>21</v>
      </c>
      <c r="B35" s="418">
        <v>1</v>
      </c>
      <c r="C35" s="418" t="s">
        <v>2</v>
      </c>
      <c r="D35" s="612">
        <v>12</v>
      </c>
      <c r="E35" s="611">
        <v>2</v>
      </c>
      <c r="F35" s="418" t="s">
        <v>2</v>
      </c>
      <c r="G35" s="612">
        <v>10</v>
      </c>
      <c r="H35" s="613"/>
      <c r="I35" s="614"/>
      <c r="J35" s="615"/>
      <c r="K35" s="611">
        <v>2</v>
      </c>
      <c r="L35" s="418" t="s">
        <v>2</v>
      </c>
      <c r="M35" s="612">
        <v>4</v>
      </c>
      <c r="N35" s="611">
        <v>4</v>
      </c>
      <c r="O35" s="418" t="s">
        <v>2</v>
      </c>
      <c r="P35" s="612">
        <v>3</v>
      </c>
      <c r="Q35" s="611">
        <v>14</v>
      </c>
      <c r="R35" s="418" t="s">
        <v>2</v>
      </c>
      <c r="S35" s="612">
        <v>4</v>
      </c>
      <c r="T35" s="611">
        <v>11</v>
      </c>
      <c r="U35" s="418" t="s">
        <v>2</v>
      </c>
      <c r="V35" s="612">
        <v>2</v>
      </c>
      <c r="W35" s="611"/>
      <c r="X35" s="418" t="s">
        <v>2</v>
      </c>
      <c r="Y35" s="612"/>
      <c r="AA35" s="413">
        <f t="shared" si="12"/>
        <v>6</v>
      </c>
      <c r="AB35" s="416">
        <v>3</v>
      </c>
      <c r="AC35" s="416"/>
      <c r="AD35" s="416">
        <v>3</v>
      </c>
      <c r="AE35" s="414">
        <f t="shared" si="14"/>
        <v>34</v>
      </c>
      <c r="AF35" s="412" t="s">
        <v>2</v>
      </c>
      <c r="AG35" s="414">
        <f t="shared" si="15"/>
        <v>35</v>
      </c>
      <c r="AH35" s="413">
        <f t="shared" si="13"/>
        <v>6</v>
      </c>
      <c r="AI35" s="641"/>
      <c r="AJ35" s="24"/>
      <c r="AR35" s="930"/>
    </row>
    <row r="36" spans="1:45" ht="20.25">
      <c r="A36" s="1720" t="s">
        <v>782</v>
      </c>
      <c r="B36" s="418">
        <v>5</v>
      </c>
      <c r="C36" s="418" t="s">
        <v>2</v>
      </c>
      <c r="D36" s="612">
        <v>5</v>
      </c>
      <c r="E36" s="611">
        <v>8</v>
      </c>
      <c r="F36" s="418" t="s">
        <v>2</v>
      </c>
      <c r="G36" s="612">
        <v>6</v>
      </c>
      <c r="H36" s="611">
        <v>4</v>
      </c>
      <c r="I36" s="418" t="s">
        <v>2</v>
      </c>
      <c r="J36" s="612">
        <v>2</v>
      </c>
      <c r="K36" s="613"/>
      <c r="L36" s="614"/>
      <c r="M36" s="615"/>
      <c r="N36" s="611">
        <v>4</v>
      </c>
      <c r="O36" s="418" t="s">
        <v>2</v>
      </c>
      <c r="P36" s="612">
        <v>1</v>
      </c>
      <c r="Q36" s="611">
        <v>6</v>
      </c>
      <c r="R36" s="418" t="s">
        <v>2</v>
      </c>
      <c r="S36" s="612">
        <v>3</v>
      </c>
      <c r="T36" s="611">
        <v>7</v>
      </c>
      <c r="U36" s="418" t="s">
        <v>2</v>
      </c>
      <c r="V36" s="612">
        <v>3</v>
      </c>
      <c r="W36" s="611"/>
      <c r="X36" s="418" t="s">
        <v>2</v>
      </c>
      <c r="Y36" s="612"/>
      <c r="AA36" s="413">
        <f t="shared" si="12"/>
        <v>6</v>
      </c>
      <c r="AB36" s="416">
        <v>5</v>
      </c>
      <c r="AC36" s="416">
        <v>1</v>
      </c>
      <c r="AD36" s="416"/>
      <c r="AE36" s="414">
        <f t="shared" si="14"/>
        <v>34</v>
      </c>
      <c r="AF36" s="412" t="s">
        <v>2</v>
      </c>
      <c r="AG36" s="414">
        <f t="shared" si="15"/>
        <v>20</v>
      </c>
      <c r="AH36" s="413">
        <f t="shared" si="13"/>
        <v>11</v>
      </c>
      <c r="AI36" s="959"/>
      <c r="AJ36" s="24"/>
      <c r="AS36" s="641"/>
    </row>
    <row r="37" spans="1:45" ht="20.25">
      <c r="A37" s="1720" t="s">
        <v>862</v>
      </c>
      <c r="B37" s="418">
        <v>1</v>
      </c>
      <c r="C37" s="418" t="s">
        <v>2</v>
      </c>
      <c r="D37" s="612">
        <v>8</v>
      </c>
      <c r="E37" s="611">
        <v>12</v>
      </c>
      <c r="F37" s="418" t="s">
        <v>2</v>
      </c>
      <c r="G37" s="612">
        <v>1</v>
      </c>
      <c r="H37" s="611">
        <v>3</v>
      </c>
      <c r="I37" s="418" t="s">
        <v>2</v>
      </c>
      <c r="J37" s="612">
        <v>4</v>
      </c>
      <c r="K37" s="611">
        <v>1</v>
      </c>
      <c r="L37" s="418" t="s">
        <v>2</v>
      </c>
      <c r="M37" s="612">
        <v>4</v>
      </c>
      <c r="N37" s="613"/>
      <c r="O37" s="614"/>
      <c r="P37" s="615"/>
      <c r="Q37" s="611">
        <v>4</v>
      </c>
      <c r="R37" s="418" t="s">
        <v>2</v>
      </c>
      <c r="S37" s="612">
        <v>5</v>
      </c>
      <c r="T37" s="611">
        <v>7</v>
      </c>
      <c r="U37" s="418" t="s">
        <v>2</v>
      </c>
      <c r="V37" s="612">
        <v>4</v>
      </c>
      <c r="W37" s="611"/>
      <c r="X37" s="418" t="s">
        <v>2</v>
      </c>
      <c r="Y37" s="612"/>
      <c r="AA37" s="413">
        <f t="shared" si="12"/>
        <v>6</v>
      </c>
      <c r="AB37" s="416">
        <v>2</v>
      </c>
      <c r="AC37" s="416"/>
      <c r="AD37" s="416">
        <v>4</v>
      </c>
      <c r="AE37" s="414">
        <f t="shared" si="14"/>
        <v>28</v>
      </c>
      <c r="AF37" s="412" t="s">
        <v>2</v>
      </c>
      <c r="AG37" s="414">
        <f t="shared" si="15"/>
        <v>26</v>
      </c>
      <c r="AH37" s="413">
        <f t="shared" si="13"/>
        <v>4</v>
      </c>
      <c r="AI37" s="641"/>
      <c r="AJ37" s="24"/>
      <c r="AS37" s="641"/>
    </row>
    <row r="38" spans="1:45" ht="20.25">
      <c r="A38" s="1720" t="s">
        <v>14</v>
      </c>
      <c r="B38" s="418">
        <v>3</v>
      </c>
      <c r="C38" s="418" t="s">
        <v>2</v>
      </c>
      <c r="D38" s="612">
        <v>13</v>
      </c>
      <c r="E38" s="611">
        <v>5</v>
      </c>
      <c r="F38" s="418" t="s">
        <v>2</v>
      </c>
      <c r="G38" s="612">
        <v>8</v>
      </c>
      <c r="H38" s="611">
        <v>4</v>
      </c>
      <c r="I38" s="418" t="s">
        <v>2</v>
      </c>
      <c r="J38" s="612">
        <v>14</v>
      </c>
      <c r="K38" s="611">
        <v>3</v>
      </c>
      <c r="L38" s="418" t="s">
        <v>2</v>
      </c>
      <c r="M38" s="612">
        <v>6</v>
      </c>
      <c r="N38" s="611">
        <v>5</v>
      </c>
      <c r="O38" s="418" t="s">
        <v>2</v>
      </c>
      <c r="P38" s="612">
        <v>4</v>
      </c>
      <c r="Q38" s="613"/>
      <c r="R38" s="614"/>
      <c r="S38" s="615"/>
      <c r="T38" s="611">
        <v>8</v>
      </c>
      <c r="U38" s="418" t="s">
        <v>2</v>
      </c>
      <c r="V38" s="612">
        <v>0</v>
      </c>
      <c r="W38" s="616"/>
      <c r="X38" s="418" t="s">
        <v>2</v>
      </c>
      <c r="Y38" s="419"/>
      <c r="AA38" s="413">
        <f t="shared" si="12"/>
        <v>6</v>
      </c>
      <c r="AB38" s="416">
        <v>2</v>
      </c>
      <c r="AC38" s="416"/>
      <c r="AD38" s="416">
        <v>4</v>
      </c>
      <c r="AE38" s="414">
        <f t="shared" si="14"/>
        <v>28</v>
      </c>
      <c r="AF38" s="412" t="s">
        <v>2</v>
      </c>
      <c r="AG38" s="414">
        <f t="shared" si="15"/>
        <v>45</v>
      </c>
      <c r="AH38" s="413">
        <f t="shared" si="13"/>
        <v>4</v>
      </c>
      <c r="AI38" s="641"/>
      <c r="AJ38" s="24"/>
      <c r="AS38" s="641"/>
    </row>
    <row r="39" spans="1:45" ht="20.25">
      <c r="A39" s="1720" t="s">
        <v>31</v>
      </c>
      <c r="B39" s="418">
        <v>3</v>
      </c>
      <c r="C39" s="418" t="s">
        <v>2</v>
      </c>
      <c r="D39" s="612">
        <v>8</v>
      </c>
      <c r="E39" s="611">
        <v>7</v>
      </c>
      <c r="F39" s="418" t="s">
        <v>2</v>
      </c>
      <c r="G39" s="612">
        <v>4</v>
      </c>
      <c r="H39" s="611">
        <v>2</v>
      </c>
      <c r="I39" s="418" t="s">
        <v>2</v>
      </c>
      <c r="J39" s="612">
        <v>11</v>
      </c>
      <c r="K39" s="611">
        <v>3</v>
      </c>
      <c r="L39" s="418" t="s">
        <v>2</v>
      </c>
      <c r="M39" s="612">
        <v>7</v>
      </c>
      <c r="N39" s="611">
        <v>4</v>
      </c>
      <c r="O39" s="418" t="s">
        <v>2</v>
      </c>
      <c r="P39" s="612">
        <v>7</v>
      </c>
      <c r="Q39" s="611">
        <v>0</v>
      </c>
      <c r="R39" s="418" t="s">
        <v>2</v>
      </c>
      <c r="S39" s="612">
        <v>8</v>
      </c>
      <c r="T39" s="613"/>
      <c r="U39" s="614"/>
      <c r="V39" s="615"/>
      <c r="W39" s="616"/>
      <c r="X39" s="418" t="s">
        <v>2</v>
      </c>
      <c r="Y39" s="419"/>
      <c r="AA39" s="413">
        <f t="shared" si="12"/>
        <v>6</v>
      </c>
      <c r="AB39" s="416">
        <v>1</v>
      </c>
      <c r="AC39" s="416"/>
      <c r="AD39" s="416">
        <v>5</v>
      </c>
      <c r="AE39" s="414">
        <f t="shared" si="14"/>
        <v>19</v>
      </c>
      <c r="AF39" s="412" t="s">
        <v>2</v>
      </c>
      <c r="AG39" s="414">
        <f t="shared" si="15"/>
        <v>45</v>
      </c>
      <c r="AH39" s="413">
        <f t="shared" si="13"/>
        <v>2</v>
      </c>
      <c r="AI39" s="641"/>
      <c r="AJ39" s="24"/>
      <c r="AS39" s="641"/>
    </row>
    <row r="40" spans="1:45" ht="14.25">
      <c r="A40" s="16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26">
        <f>(AA39+AA38+AA37+AA36+AA35+AA34+AA33)/2</f>
        <v>21</v>
      </c>
      <c r="AB40" s="3"/>
      <c r="AC40" s="3"/>
      <c r="AD40" s="3"/>
      <c r="AE40" s="27">
        <f>SUM(AE33:AE39)</f>
        <v>225</v>
      </c>
      <c r="AF40" s="17"/>
      <c r="AG40" s="27">
        <f>SUM(AG33:AG39)</f>
        <v>225</v>
      </c>
      <c r="AH40" s="17"/>
      <c r="AI40" s="17"/>
      <c r="AJ40" s="17"/>
    </row>
  </sheetData>
  <mergeCells count="36">
    <mergeCell ref="AE1:AG1"/>
    <mergeCell ref="Q22:S22"/>
    <mergeCell ref="T22:V22"/>
    <mergeCell ref="W22:Y22"/>
    <mergeCell ref="B1:D1"/>
    <mergeCell ref="E1:G1"/>
    <mergeCell ref="H1:J1"/>
    <mergeCell ref="K1:M1"/>
    <mergeCell ref="N1:P1"/>
    <mergeCell ref="AE22:AG22"/>
    <mergeCell ref="B22:D22"/>
    <mergeCell ref="E22:G22"/>
    <mergeCell ref="H22:J22"/>
    <mergeCell ref="K22:M22"/>
    <mergeCell ref="N22:P22"/>
    <mergeCell ref="K11:M11"/>
    <mergeCell ref="W1:Y1"/>
    <mergeCell ref="T1:V1"/>
    <mergeCell ref="Q1:S1"/>
    <mergeCell ref="Q11:S11"/>
    <mergeCell ref="T11:V11"/>
    <mergeCell ref="W11:Y11"/>
    <mergeCell ref="AE11:AG11"/>
    <mergeCell ref="B32:D32"/>
    <mergeCell ref="E32:G32"/>
    <mergeCell ref="H32:J32"/>
    <mergeCell ref="K32:M32"/>
    <mergeCell ref="N32:P32"/>
    <mergeCell ref="Q32:S32"/>
    <mergeCell ref="T32:V32"/>
    <mergeCell ref="W32:Y32"/>
    <mergeCell ref="AE32:AG32"/>
    <mergeCell ref="B11:D11"/>
    <mergeCell ref="E11:G11"/>
    <mergeCell ref="H11:J11"/>
    <mergeCell ref="N11:P11"/>
  </mergeCells>
  <pageMargins left="0.7" right="0.7" top="0.78740157499999996" bottom="0.78740157499999996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B0F0"/>
  </sheetPr>
  <dimension ref="A1:J68"/>
  <sheetViews>
    <sheetView topLeftCell="A15" workbookViewId="0">
      <selection activeCell="A19" sqref="A19:C39"/>
    </sheetView>
  </sheetViews>
  <sheetFormatPr defaultRowHeight="12.75"/>
  <cols>
    <col min="1" max="1" width="4" customWidth="1"/>
    <col min="2" max="2" width="15.85546875" customWidth="1"/>
    <col min="3" max="3" width="11.28515625" customWidth="1"/>
    <col min="4" max="4" width="15" customWidth="1"/>
    <col min="5" max="5" width="17.140625" customWidth="1"/>
    <col min="6" max="6" width="15.7109375" customWidth="1"/>
    <col min="7" max="7" width="11.140625" customWidth="1"/>
    <col min="8" max="8" width="19.140625" customWidth="1"/>
    <col min="10" max="10" width="7.5703125" customWidth="1"/>
    <col min="11" max="11" width="12.7109375" customWidth="1"/>
    <col min="12" max="12" width="12.140625" customWidth="1"/>
  </cols>
  <sheetData>
    <row r="1" spans="1:10" ht="22.5">
      <c r="A1" s="2122" t="s">
        <v>882</v>
      </c>
      <c r="B1" s="2122"/>
      <c r="C1" s="120"/>
      <c r="D1" s="120"/>
      <c r="E1" s="120"/>
      <c r="F1" s="120"/>
    </row>
    <row r="2" spans="1:10" ht="15">
      <c r="A2" s="118"/>
      <c r="B2" s="120"/>
      <c r="C2" s="120"/>
      <c r="D2" s="120"/>
      <c r="E2" s="120"/>
      <c r="F2" s="120"/>
    </row>
    <row r="3" spans="1:10" ht="15.75" thickBot="1">
      <c r="A3" s="2123" t="s">
        <v>230</v>
      </c>
      <c r="B3" s="2123"/>
      <c r="C3" s="121"/>
      <c r="D3" s="121"/>
      <c r="E3" s="120"/>
      <c r="F3" s="121" t="s">
        <v>231</v>
      </c>
      <c r="G3" s="83"/>
    </row>
    <row r="4" spans="1:10" s="32" customFormat="1" ht="25.5" thickBot="1">
      <c r="B4" s="779"/>
      <c r="C4" s="780" t="s">
        <v>8</v>
      </c>
      <c r="D4" s="779"/>
      <c r="E4" s="780"/>
      <c r="F4" s="780" t="s">
        <v>178</v>
      </c>
      <c r="G4" s="780"/>
      <c r="H4"/>
      <c r="I4"/>
      <c r="J4"/>
    </row>
    <row r="5" spans="1:10" s="32" customFormat="1" ht="15">
      <c r="A5" s="779"/>
      <c r="B5" s="120"/>
      <c r="C5" s="120"/>
      <c r="D5" s="120"/>
      <c r="E5" s="120"/>
      <c r="F5" s="120"/>
      <c r="G5"/>
      <c r="H5"/>
      <c r="I5"/>
      <c r="J5"/>
    </row>
    <row r="6" spans="1:10" s="32" customFormat="1" ht="16.5">
      <c r="A6" s="2124" t="s">
        <v>233</v>
      </c>
      <c r="B6" s="2124"/>
      <c r="C6" s="120"/>
      <c r="D6" s="120"/>
      <c r="E6" s="120"/>
      <c r="F6" s="120"/>
      <c r="G6"/>
      <c r="H6"/>
      <c r="I6"/>
      <c r="J6"/>
    </row>
    <row r="7" spans="1:10" s="32" customFormat="1" ht="15.75" thickBot="1">
      <c r="A7" s="2125" t="s">
        <v>274</v>
      </c>
      <c r="B7" s="2125"/>
      <c r="C7" s="121"/>
      <c r="D7" s="121"/>
      <c r="E7" s="120"/>
      <c r="F7" s="120"/>
      <c r="G7"/>
      <c r="H7"/>
      <c r="I7"/>
      <c r="J7"/>
    </row>
    <row r="8" spans="1:10" s="32" customFormat="1" ht="14.25">
      <c r="A8" s="781"/>
      <c r="B8" s="782" t="s">
        <v>45</v>
      </c>
      <c r="C8" s="783" t="s">
        <v>46</v>
      </c>
      <c r="D8" s="783" t="s">
        <v>235</v>
      </c>
      <c r="E8" s="783"/>
      <c r="F8" s="784" t="s">
        <v>236</v>
      </c>
      <c r="G8" s="192"/>
    </row>
    <row r="9" spans="1:10" s="32" customFormat="1" ht="17.25" thickBot="1">
      <c r="A9" s="785"/>
      <c r="B9" s="786" t="s">
        <v>563</v>
      </c>
      <c r="C9" s="787" t="s">
        <v>68</v>
      </c>
      <c r="D9" s="788" t="s">
        <v>612</v>
      </c>
      <c r="E9" s="787"/>
      <c r="F9" s="789">
        <v>776106428</v>
      </c>
      <c r="G9" s="29"/>
    </row>
    <row r="10" spans="1:10" s="32" customFormat="1" ht="15.75" thickBot="1">
      <c r="A10" s="2126" t="s">
        <v>276</v>
      </c>
      <c r="B10" s="2126"/>
      <c r="C10" s="121"/>
      <c r="D10" s="121"/>
      <c r="E10" s="120"/>
      <c r="F10" s="120"/>
      <c r="G10"/>
      <c r="H10"/>
      <c r="I10"/>
      <c r="J10"/>
    </row>
    <row r="11" spans="1:10" s="32" customFormat="1" ht="14.25">
      <c r="A11" s="790"/>
      <c r="B11" s="790" t="s">
        <v>45</v>
      </c>
      <c r="C11" s="791" t="s">
        <v>46</v>
      </c>
      <c r="D11" s="791" t="s">
        <v>235</v>
      </c>
      <c r="E11" s="791"/>
      <c r="F11" s="792" t="s">
        <v>236</v>
      </c>
      <c r="G11" s="192"/>
      <c r="H11"/>
      <c r="I11"/>
      <c r="J11"/>
    </row>
    <row r="12" spans="1:10" s="32" customFormat="1" ht="17.25" thickBot="1">
      <c r="A12" s="794"/>
      <c r="B12" s="794" t="s">
        <v>213</v>
      </c>
      <c r="C12" s="787" t="s">
        <v>95</v>
      </c>
      <c r="D12" s="796"/>
      <c r="E12" s="787"/>
      <c r="F12" s="789">
        <v>731617984</v>
      </c>
      <c r="G12" s="192"/>
      <c r="H12"/>
      <c r="I12"/>
      <c r="J12"/>
    </row>
    <row r="13" spans="1:10" s="32" customFormat="1" ht="14.25">
      <c r="A13" s="779"/>
      <c r="B13" s="193"/>
      <c r="C13" s="193"/>
      <c r="D13" s="193"/>
      <c r="E13" s="193"/>
      <c r="F13" s="193"/>
      <c r="G13" s="192"/>
      <c r="H13"/>
      <c r="I13"/>
      <c r="J13"/>
    </row>
    <row r="14" spans="1:10" s="32" customFormat="1" ht="16.5">
      <c r="A14" s="779"/>
      <c r="B14" s="793"/>
      <c r="C14" s="120"/>
      <c r="D14" s="795"/>
      <c r="E14" s="120"/>
      <c r="F14" s="267"/>
      <c r="G14" s="29"/>
      <c r="H14"/>
      <c r="I14"/>
      <c r="J14"/>
    </row>
    <row r="15" spans="1:10" s="32" customFormat="1">
      <c r="A15" s="797"/>
      <c r="B15"/>
      <c r="C15"/>
      <c r="D15"/>
      <c r="E15"/>
      <c r="F15"/>
      <c r="G15"/>
      <c r="H15"/>
      <c r="I15"/>
      <c r="J15"/>
    </row>
    <row r="16" spans="1:10" s="32" customFormat="1">
      <c r="A16" s="2121" t="s">
        <v>242</v>
      </c>
      <c r="B16" s="2121"/>
      <c r="C16"/>
      <c r="D16"/>
      <c r="E16"/>
      <c r="F16"/>
      <c r="G16"/>
      <c r="H16"/>
      <c r="I16"/>
      <c r="J16"/>
    </row>
    <row r="17" spans="1:10" s="32" customFormat="1">
      <c r="A17" s="797"/>
      <c r="B17" s="83"/>
      <c r="C17" s="83"/>
      <c r="D17" s="83"/>
      <c r="E17" s="83"/>
      <c r="F17" s="83"/>
      <c r="G17" s="83"/>
      <c r="H17"/>
      <c r="I17"/>
      <c r="J17"/>
    </row>
    <row r="18" spans="1:10" s="32" customFormat="1">
      <c r="A18" s="799" t="s">
        <v>244</v>
      </c>
      <c r="B18" s="799" t="s">
        <v>45</v>
      </c>
      <c r="C18" s="799" t="s">
        <v>46</v>
      </c>
      <c r="D18" s="799" t="s">
        <v>530</v>
      </c>
      <c r="E18" s="800" t="s">
        <v>281</v>
      </c>
      <c r="F18" s="800" t="s">
        <v>236</v>
      </c>
      <c r="G18" s="191"/>
      <c r="H18" s="87"/>
      <c r="I18" s="87"/>
      <c r="J18" s="87"/>
    </row>
    <row r="19" spans="1:10" s="32" customFormat="1" ht="17.25" customHeight="1">
      <c r="A19" s="803">
        <v>22</v>
      </c>
      <c r="B19" s="803" t="s">
        <v>617</v>
      </c>
      <c r="C19" s="803" t="s">
        <v>71</v>
      </c>
      <c r="D19" s="802"/>
      <c r="E19" s="802" t="s">
        <v>246</v>
      </c>
      <c r="F19" s="802"/>
      <c r="G19" s="29"/>
      <c r="H19"/>
      <c r="I19"/>
      <c r="J19"/>
    </row>
    <row r="20" spans="1:10" s="32" customFormat="1" ht="16.5">
      <c r="A20" s="807">
        <v>8</v>
      </c>
      <c r="B20" s="803" t="s">
        <v>454</v>
      </c>
      <c r="C20" s="803" t="s">
        <v>110</v>
      </c>
      <c r="D20" s="802"/>
      <c r="E20" s="802" t="s">
        <v>129</v>
      </c>
      <c r="F20" s="802"/>
      <c r="G20" s="29"/>
      <c r="H20"/>
      <c r="I20"/>
      <c r="J20"/>
    </row>
    <row r="21" spans="1:10" s="32" customFormat="1" ht="16.5">
      <c r="A21" s="801">
        <v>10</v>
      </c>
      <c r="B21" s="804" t="s">
        <v>210</v>
      </c>
      <c r="C21" s="804" t="s">
        <v>723</v>
      </c>
      <c r="D21" s="805"/>
      <c r="E21" s="805" t="s">
        <v>246</v>
      </c>
      <c r="F21" s="802"/>
      <c r="G21" s="29"/>
      <c r="H21"/>
      <c r="I21"/>
      <c r="J21"/>
    </row>
    <row r="22" spans="1:10" s="32" customFormat="1" ht="16.5">
      <c r="A22" s="803">
        <v>13</v>
      </c>
      <c r="B22" s="806" t="s">
        <v>464</v>
      </c>
      <c r="C22" s="806" t="s">
        <v>62</v>
      </c>
      <c r="D22" s="805"/>
      <c r="E22" s="802" t="s">
        <v>1020</v>
      </c>
      <c r="F22" s="802"/>
      <c r="G22" s="29"/>
      <c r="H22"/>
      <c r="I22"/>
      <c r="J22"/>
    </row>
    <row r="23" spans="1:10" s="32" customFormat="1" ht="16.5">
      <c r="A23" s="802">
        <v>20</v>
      </c>
      <c r="B23" s="803" t="s">
        <v>213</v>
      </c>
      <c r="C23" s="803" t="s">
        <v>95</v>
      </c>
      <c r="D23" s="802">
        <v>800803</v>
      </c>
      <c r="E23" s="802" t="s">
        <v>246</v>
      </c>
      <c r="F23" s="802"/>
      <c r="G23" s="152"/>
      <c r="H23"/>
      <c r="I23"/>
      <c r="J23"/>
    </row>
    <row r="24" spans="1:10" s="32" customFormat="1" ht="16.5">
      <c r="A24" s="802">
        <v>22</v>
      </c>
      <c r="B24" s="803" t="s">
        <v>563</v>
      </c>
      <c r="C24" s="803" t="s">
        <v>68</v>
      </c>
      <c r="D24" s="802">
        <v>740904</v>
      </c>
      <c r="E24" s="802" t="s">
        <v>246</v>
      </c>
      <c r="F24" s="802"/>
      <c r="G24" s="29"/>
      <c r="H24"/>
      <c r="I24"/>
      <c r="J24"/>
    </row>
    <row r="25" spans="1:10" s="32" customFormat="1" ht="16.5">
      <c r="A25" s="802">
        <v>30</v>
      </c>
      <c r="B25" s="803" t="s">
        <v>237</v>
      </c>
      <c r="C25" s="803" t="s">
        <v>238</v>
      </c>
      <c r="D25" s="802">
        <v>630419</v>
      </c>
      <c r="E25" s="802" t="s">
        <v>246</v>
      </c>
      <c r="F25" s="802"/>
      <c r="G25" s="29"/>
      <c r="H25"/>
      <c r="I25"/>
      <c r="J25"/>
    </row>
    <row r="26" spans="1:10" s="32" customFormat="1" ht="16.5">
      <c r="A26" s="802">
        <v>33</v>
      </c>
      <c r="B26" s="803" t="s">
        <v>215</v>
      </c>
      <c r="C26" s="803" t="s">
        <v>142</v>
      </c>
      <c r="D26" s="802">
        <v>810303</v>
      </c>
      <c r="E26" s="802" t="s">
        <v>246</v>
      </c>
      <c r="F26" s="802"/>
      <c r="G26" s="29"/>
      <c r="H26"/>
      <c r="I26"/>
      <c r="J26"/>
    </row>
    <row r="27" spans="1:10" s="32" customFormat="1" ht="16.5">
      <c r="A27" s="801">
        <v>48</v>
      </c>
      <c r="B27" s="804" t="s">
        <v>613</v>
      </c>
      <c r="C27" s="804" t="s">
        <v>142</v>
      </c>
      <c r="D27" s="805"/>
      <c r="E27" s="805" t="s">
        <v>246</v>
      </c>
      <c r="F27" s="802"/>
      <c r="G27" s="29"/>
      <c r="H27"/>
      <c r="I27"/>
      <c r="J27"/>
    </row>
    <row r="28" spans="1:10" s="32" customFormat="1" ht="16.5">
      <c r="A28" s="802">
        <v>75</v>
      </c>
      <c r="B28" s="803" t="s">
        <v>614</v>
      </c>
      <c r="C28" s="803" t="s">
        <v>221</v>
      </c>
      <c r="D28" s="802">
        <v>750226</v>
      </c>
      <c r="E28" s="802" t="s">
        <v>246</v>
      </c>
      <c r="F28" s="802"/>
      <c r="G28" s="29"/>
      <c r="H28"/>
      <c r="I28"/>
      <c r="J28"/>
    </row>
    <row r="29" spans="1:10" s="32" customFormat="1" ht="16.5">
      <c r="A29" s="802">
        <v>77</v>
      </c>
      <c r="B29" s="803" t="s">
        <v>416</v>
      </c>
      <c r="C29" s="803" t="s">
        <v>584</v>
      </c>
      <c r="D29" s="802"/>
      <c r="E29" s="802" t="s">
        <v>246</v>
      </c>
      <c r="F29" s="802"/>
      <c r="G29" s="29"/>
      <c r="H29"/>
      <c r="I29"/>
      <c r="J29"/>
    </row>
    <row r="30" spans="1:10" s="32" customFormat="1" ht="16.5">
      <c r="A30" s="802">
        <v>87</v>
      </c>
      <c r="B30" s="803" t="s">
        <v>615</v>
      </c>
      <c r="C30" s="803" t="s">
        <v>616</v>
      </c>
      <c r="D30" s="802">
        <v>870916</v>
      </c>
      <c r="E30" s="802" t="s">
        <v>246</v>
      </c>
      <c r="F30" s="802"/>
      <c r="G30" s="29"/>
      <c r="H30"/>
      <c r="I30"/>
      <c r="J30"/>
    </row>
    <row r="31" spans="1:10" s="32" customFormat="1" ht="16.5">
      <c r="A31" s="802">
        <v>95</v>
      </c>
      <c r="B31" s="803" t="s">
        <v>229</v>
      </c>
      <c r="C31" s="803" t="s">
        <v>84</v>
      </c>
      <c r="D31" s="802"/>
      <c r="E31" s="802" t="s">
        <v>246</v>
      </c>
      <c r="F31" s="802"/>
      <c r="G31" s="29"/>
      <c r="H31"/>
      <c r="I31"/>
      <c r="J31"/>
    </row>
    <row r="32" spans="1:10" s="32" customFormat="1" ht="16.5">
      <c r="A32" s="798"/>
      <c r="B32" s="803" t="s">
        <v>464</v>
      </c>
      <c r="C32" s="803" t="s">
        <v>327</v>
      </c>
      <c r="D32"/>
      <c r="E32"/>
      <c r="F32" s="98"/>
      <c r="G32" s="29"/>
      <c r="H32"/>
      <c r="I32"/>
      <c r="J32"/>
    </row>
    <row r="33" spans="1:10" s="32" customFormat="1" ht="16.5">
      <c r="A33" s="798"/>
      <c r="B33" s="803" t="s">
        <v>417</v>
      </c>
      <c r="C33" s="803" t="s">
        <v>130</v>
      </c>
      <c r="D33"/>
      <c r="E33"/>
      <c r="F33" s="98"/>
      <c r="G33" s="29"/>
      <c r="H33"/>
      <c r="I33"/>
      <c r="J33"/>
    </row>
    <row r="34" spans="1:10" s="32" customFormat="1" ht="16.5">
      <c r="A34" s="798"/>
      <c r="B34" s="803" t="s">
        <v>199</v>
      </c>
      <c r="C34" s="803" t="s">
        <v>934</v>
      </c>
      <c r="D34"/>
      <c r="E34"/>
      <c r="F34" s="98"/>
      <c r="G34" s="29"/>
      <c r="H34"/>
      <c r="I34"/>
      <c r="J34"/>
    </row>
    <row r="35" spans="1:10" s="32" customFormat="1" ht="16.5">
      <c r="A35" s="798"/>
      <c r="B35" s="803" t="s">
        <v>216</v>
      </c>
      <c r="C35" s="803" t="s">
        <v>93</v>
      </c>
      <c r="D35"/>
      <c r="E35" t="s">
        <v>1020</v>
      </c>
      <c r="F35" s="98"/>
      <c r="G35" s="29"/>
      <c r="H35"/>
      <c r="I35"/>
      <c r="J35"/>
    </row>
    <row r="36" spans="1:10" s="32" customFormat="1" ht="16.5">
      <c r="A36" s="798"/>
      <c r="B36" s="803" t="s">
        <v>602</v>
      </c>
      <c r="C36" s="803" t="s">
        <v>90</v>
      </c>
      <c r="D36"/>
      <c r="E36"/>
      <c r="F36" s="98"/>
      <c r="G36" s="29"/>
      <c r="H36"/>
      <c r="I36"/>
      <c r="J36"/>
    </row>
    <row r="37" spans="1:10" s="32" customFormat="1" ht="16.5">
      <c r="A37" s="798"/>
      <c r="B37" s="803" t="s">
        <v>909</v>
      </c>
      <c r="C37" s="803" t="s">
        <v>163</v>
      </c>
      <c r="D37"/>
      <c r="E37"/>
      <c r="F37" s="98"/>
      <c r="G37" s="29"/>
      <c r="H37"/>
      <c r="I37"/>
      <c r="J37"/>
    </row>
    <row r="38" spans="1:10" s="32" customFormat="1" ht="16.5">
      <c r="A38" s="797"/>
      <c r="B38" s="205" t="s">
        <v>951</v>
      </c>
      <c r="C38" s="205" t="s">
        <v>163</v>
      </c>
      <c r="D38"/>
      <c r="E38"/>
      <c r="F38" s="98"/>
      <c r="G38" s="29"/>
      <c r="H38"/>
      <c r="I38"/>
      <c r="J38"/>
    </row>
    <row r="39" spans="1:10" s="32" customFormat="1" ht="16.5">
      <c r="A39" s="797"/>
      <c r="B39" s="205" t="s">
        <v>897</v>
      </c>
      <c r="C39" s="205" t="s">
        <v>68</v>
      </c>
      <c r="D39"/>
      <c r="E39"/>
      <c r="F39" s="98"/>
      <c r="G39" s="29"/>
      <c r="H39"/>
      <c r="I39"/>
      <c r="J39"/>
    </row>
    <row r="40" spans="1:10" s="32" customFormat="1" ht="16.5">
      <c r="A40" s="797"/>
      <c r="B40" s="205"/>
      <c r="C40" s="205"/>
      <c r="D40"/>
      <c r="E40"/>
      <c r="F40" s="98"/>
      <c r="G40" s="29"/>
      <c r="H40"/>
      <c r="I40"/>
      <c r="J40"/>
    </row>
    <row r="41" spans="1:10" s="32" customFormat="1" ht="16.5">
      <c r="A41" s="797"/>
      <c r="B41" s="205"/>
      <c r="C41" s="205"/>
      <c r="D41"/>
      <c r="E41"/>
      <c r="F41" s="98"/>
      <c r="G41" s="29"/>
      <c r="H41"/>
      <c r="I41"/>
      <c r="J41"/>
    </row>
    <row r="42" spans="1:10" s="32" customFormat="1" ht="16.5">
      <c r="A42" s="797"/>
      <c r="B42" s="205"/>
      <c r="C42" s="205"/>
      <c r="D42"/>
      <c r="E42"/>
      <c r="F42" s="98"/>
      <c r="G42" s="29"/>
      <c r="H42"/>
      <c r="I42"/>
      <c r="J42"/>
    </row>
    <row r="43" spans="1:10" s="32" customFormat="1" ht="16.5">
      <c r="A43" s="2109" t="s">
        <v>267</v>
      </c>
      <c r="B43" s="2109"/>
      <c r="C43" s="121"/>
      <c r="D43" s="121"/>
      <c r="E43" s="120"/>
      <c r="F43" s="153"/>
      <c r="G43" s="29"/>
      <c r="H43"/>
      <c r="I43"/>
      <c r="J43"/>
    </row>
    <row r="44" spans="1:10" s="32" customFormat="1" ht="16.5">
      <c r="A44" s="808" t="s">
        <v>244</v>
      </c>
      <c r="B44" s="808" t="s">
        <v>45</v>
      </c>
      <c r="C44" s="808" t="s">
        <v>46</v>
      </c>
      <c r="D44" s="808" t="s">
        <v>388</v>
      </c>
      <c r="E44" s="120"/>
      <c r="F44" s="153"/>
      <c r="G44" s="29"/>
      <c r="H44"/>
      <c r="I44"/>
      <c r="J44"/>
    </row>
    <row r="45" spans="1:10" s="32" customFormat="1" ht="16.5">
      <c r="A45" s="802">
        <v>74</v>
      </c>
      <c r="B45" s="803" t="s">
        <v>100</v>
      </c>
      <c r="C45" s="803" t="s">
        <v>68</v>
      </c>
      <c r="D45" s="809"/>
      <c r="E45" s="802"/>
      <c r="F45" s="803"/>
      <c r="G45"/>
      <c r="H45"/>
      <c r="I45"/>
      <c r="J45"/>
    </row>
    <row r="46" spans="1:10" s="32" customFormat="1" ht="16.5">
      <c r="A46" s="810"/>
      <c r="B46" s="811"/>
      <c r="C46" s="811"/>
      <c r="D46" s="812"/>
      <c r="E46" s="813"/>
      <c r="F46" s="814"/>
      <c r="G46" s="153"/>
      <c r="H46"/>
      <c r="I46"/>
      <c r="J46"/>
    </row>
    <row r="47" spans="1:10" s="32" customFormat="1" ht="16.5">
      <c r="A47" s="810"/>
      <c r="B47" s="810"/>
      <c r="C47" s="810"/>
      <c r="D47" s="812"/>
      <c r="E47" s="813"/>
      <c r="F47" s="815"/>
      <c r="G47" s="153"/>
      <c r="H47"/>
      <c r="I47"/>
      <c r="J47"/>
    </row>
    <row r="48" spans="1:10" s="32" customFormat="1" ht="16.5">
      <c r="A48" s="810"/>
      <c r="B48" s="810"/>
      <c r="C48" s="810"/>
      <c r="D48" s="812"/>
      <c r="E48" s="813"/>
      <c r="F48" s="815"/>
      <c r="G48" s="120"/>
      <c r="H48"/>
      <c r="I48"/>
      <c r="J48"/>
    </row>
    <row r="49" spans="1:10" s="32" customFormat="1" ht="15">
      <c r="A49" s="797"/>
      <c r="B49" s="120"/>
      <c r="C49" s="120"/>
      <c r="D49" s="120"/>
      <c r="E49" s="120"/>
      <c r="F49" s="120"/>
      <c r="G49" s="120"/>
      <c r="H49"/>
      <c r="I49"/>
      <c r="J49"/>
    </row>
    <row r="50" spans="1:10" s="32" customFormat="1" ht="17.25" thickBot="1">
      <c r="A50" s="797"/>
      <c r="B50" s="162"/>
      <c r="C50" s="162"/>
      <c r="D50" s="162"/>
      <c r="E50" s="162"/>
      <c r="F50" s="163" t="s">
        <v>269</v>
      </c>
      <c r="G50" s="153"/>
      <c r="H50"/>
      <c r="I50"/>
      <c r="J50"/>
    </row>
    <row r="51" spans="1:10" s="32" customFormat="1" ht="17.25" thickBot="1">
      <c r="A51" s="797"/>
      <c r="B51" s="162"/>
      <c r="C51" s="162"/>
      <c r="D51" s="162"/>
      <c r="E51" s="162"/>
      <c r="F51" s="816" t="s">
        <v>618</v>
      </c>
      <c r="G51" s="153"/>
      <c r="H51"/>
      <c r="I51"/>
      <c r="J51"/>
    </row>
    <row r="52" spans="1:10" s="32" customFormat="1" ht="16.5">
      <c r="A52" s="797"/>
      <c r="B52" s="120"/>
      <c r="C52" s="120"/>
      <c r="D52" s="120"/>
      <c r="E52" s="120"/>
      <c r="F52" s="153"/>
      <c r="G52" s="120"/>
      <c r="H52"/>
      <c r="I52"/>
      <c r="J52"/>
    </row>
    <row r="53" spans="1:10" s="32" customFormat="1" ht="15">
      <c r="A53"/>
      <c r="B53"/>
      <c r="C53"/>
      <c r="D53"/>
      <c r="E53"/>
      <c r="F53" s="104"/>
      <c r="G53" s="120"/>
      <c r="H53"/>
      <c r="I53"/>
      <c r="J53"/>
    </row>
    <row r="54" spans="1:10" s="32" customFormat="1">
      <c r="A54"/>
      <c r="B54"/>
      <c r="C54"/>
      <c r="D54"/>
      <c r="E54"/>
      <c r="H54"/>
      <c r="I54"/>
      <c r="J54"/>
    </row>
    <row r="55" spans="1:10" s="32" customFormat="1" ht="16.5">
      <c r="A55"/>
      <c r="B55"/>
      <c r="C55"/>
      <c r="D55"/>
      <c r="E55"/>
      <c r="G55" s="153"/>
      <c r="H55"/>
      <c r="I55"/>
      <c r="J55"/>
    </row>
    <row r="56" spans="1:10" s="32" customFormat="1">
      <c r="A56"/>
      <c r="B56"/>
      <c r="C56"/>
      <c r="D56"/>
      <c r="E56"/>
      <c r="G56" s="104"/>
      <c r="H56"/>
      <c r="I56"/>
      <c r="J56"/>
    </row>
    <row r="57" spans="1:10" s="32" customFormat="1">
      <c r="A57"/>
      <c r="B57"/>
      <c r="C57"/>
      <c r="D57"/>
      <c r="E57"/>
    </row>
    <row r="58" spans="1:10" s="32" customFormat="1">
      <c r="A58"/>
      <c r="B58"/>
      <c r="C58"/>
      <c r="D58"/>
      <c r="E58"/>
    </row>
    <row r="59" spans="1:10" s="32" customFormat="1" ht="15" customHeight="1">
      <c r="A59"/>
      <c r="B59"/>
      <c r="C59"/>
      <c r="D59"/>
      <c r="E59"/>
    </row>
    <row r="60" spans="1:10" s="32" customFormat="1">
      <c r="A60"/>
      <c r="B60"/>
      <c r="C60"/>
      <c r="D60"/>
      <c r="E60"/>
      <c r="F60"/>
    </row>
    <row r="61" spans="1:10" s="32" customFormat="1">
      <c r="A61"/>
      <c r="B61"/>
      <c r="C61"/>
      <c r="D61"/>
      <c r="E61"/>
      <c r="F61"/>
    </row>
    <row r="62" spans="1:10" s="32" customFormat="1">
      <c r="A62"/>
      <c r="B62"/>
      <c r="C62"/>
      <c r="D62"/>
      <c r="E62"/>
      <c r="F62"/>
    </row>
    <row r="63" spans="1:10" s="32" customFormat="1">
      <c r="A63"/>
      <c r="B63"/>
      <c r="C63"/>
      <c r="D63"/>
      <c r="E63"/>
      <c r="F63"/>
      <c r="G63"/>
      <c r="H63"/>
      <c r="I63"/>
      <c r="J63"/>
    </row>
    <row r="64" spans="1:10" s="32" customFormat="1">
      <c r="A64"/>
      <c r="B64"/>
      <c r="C64"/>
      <c r="D64"/>
      <c r="E64"/>
      <c r="F64"/>
      <c r="G64"/>
      <c r="H64"/>
      <c r="I64"/>
      <c r="J64"/>
    </row>
    <row r="65" spans="1:10" s="32" customFormat="1">
      <c r="A65"/>
      <c r="B65"/>
      <c r="C65"/>
      <c r="D65"/>
      <c r="E65"/>
      <c r="F65"/>
      <c r="G65"/>
      <c r="H65"/>
      <c r="I65"/>
      <c r="J65"/>
    </row>
    <row r="66" spans="1:10" s="32" customFormat="1">
      <c r="A66"/>
      <c r="B66"/>
      <c r="C66"/>
      <c r="D66"/>
      <c r="E66"/>
      <c r="F66"/>
      <c r="G66"/>
      <c r="H66"/>
      <c r="I66"/>
      <c r="J66"/>
    </row>
    <row r="67" spans="1:10" s="32" customFormat="1">
      <c r="A67"/>
      <c r="B67"/>
      <c r="C67"/>
      <c r="D67"/>
      <c r="E67"/>
      <c r="F67"/>
      <c r="G67"/>
      <c r="H67"/>
      <c r="I67"/>
      <c r="J67"/>
    </row>
    <row r="68" spans="1:10" s="32" customFormat="1">
      <c r="A68"/>
      <c r="B68"/>
      <c r="C68"/>
      <c r="D68"/>
      <c r="E68"/>
      <c r="F68"/>
      <c r="G68"/>
      <c r="H68"/>
      <c r="I68"/>
      <c r="J68"/>
    </row>
  </sheetData>
  <sheetProtection selectLockedCells="1" selectUnlockedCells="1"/>
  <sortState xmlns:xlrd2="http://schemas.microsoft.com/office/spreadsheetml/2017/richdata2" ref="A19:E31">
    <sortCondition ref="A19:A31"/>
  </sortState>
  <mergeCells count="7">
    <mergeCell ref="A43:B43"/>
    <mergeCell ref="A16:B16"/>
    <mergeCell ref="A1:B1"/>
    <mergeCell ref="A3:B3"/>
    <mergeCell ref="A6:B6"/>
    <mergeCell ref="A7:B7"/>
    <mergeCell ref="A10:B10"/>
  </mergeCells>
  <hyperlinks>
    <hyperlink ref="D9" r:id="rId1" display="mailto:stefl2@seznam.cz" xr:uid="{4598FCF4-77A3-4B62-B185-5D5CD85A29BD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F0"/>
  </sheetPr>
  <dimension ref="A1:Z1006"/>
  <sheetViews>
    <sheetView workbookViewId="0">
      <selection activeCell="B18" sqref="B18:D43"/>
    </sheetView>
  </sheetViews>
  <sheetFormatPr defaultRowHeight="12.75"/>
  <cols>
    <col min="1" max="10" width="12.28515625" customWidth="1"/>
  </cols>
  <sheetData>
    <row r="1" spans="1:26" ht="18">
      <c r="A1" s="1080"/>
      <c r="B1" s="295" t="s">
        <v>963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spans="1:26">
      <c r="A3" s="281"/>
      <c r="B3" s="1078" t="s">
        <v>230</v>
      </c>
      <c r="C3" s="308"/>
      <c r="D3" s="308"/>
      <c r="E3" s="308"/>
      <c r="F3" s="281"/>
      <c r="G3" s="1078" t="s">
        <v>231</v>
      </c>
      <c r="H3" s="308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6" ht="18">
      <c r="A4" s="282"/>
      <c r="B4" s="1081" t="s">
        <v>699</v>
      </c>
      <c r="C4" s="1082"/>
      <c r="D4" s="1082"/>
      <c r="E4" s="1083"/>
      <c r="F4" s="282"/>
      <c r="G4" s="1081" t="s">
        <v>846</v>
      </c>
      <c r="H4" s="1083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</row>
    <row r="5" spans="1:26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</row>
    <row r="6" spans="1:26">
      <c r="A6" s="282"/>
      <c r="B6" s="293" t="s">
        <v>233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</row>
    <row r="7" spans="1:26">
      <c r="A7" s="282"/>
      <c r="B7" s="280" t="s">
        <v>234</v>
      </c>
      <c r="C7" s="308"/>
      <c r="D7" s="308"/>
      <c r="E7" s="308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</row>
    <row r="8" spans="1:26">
      <c r="A8" s="282"/>
      <c r="B8" s="1084" t="s">
        <v>45</v>
      </c>
      <c r="C8" s="1083"/>
      <c r="D8" s="1085" t="s">
        <v>46</v>
      </c>
      <c r="E8" s="1084" t="s">
        <v>235</v>
      </c>
      <c r="F8" s="1083"/>
      <c r="G8" s="1084" t="s">
        <v>236</v>
      </c>
      <c r="H8" s="1083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</row>
    <row r="9" spans="1:26">
      <c r="A9" s="282"/>
      <c r="B9" s="1086" t="s">
        <v>700</v>
      </c>
      <c r="C9" s="1083"/>
      <c r="D9" s="1087" t="s">
        <v>314</v>
      </c>
      <c r="E9" s="1088" t="s">
        <v>701</v>
      </c>
      <c r="F9" s="1083"/>
      <c r="G9" s="1086">
        <v>773759310</v>
      </c>
      <c r="H9" s="1083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</row>
    <row r="10" spans="1:26">
      <c r="A10" s="282"/>
      <c r="B10" s="280" t="s">
        <v>239</v>
      </c>
      <c r="C10" s="308"/>
      <c r="D10" s="308"/>
      <c r="E10" s="308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</row>
    <row r="11" spans="1:26">
      <c r="A11" s="282"/>
      <c r="B11" s="1084" t="s">
        <v>45</v>
      </c>
      <c r="C11" s="1083"/>
      <c r="D11" s="1085" t="s">
        <v>46</v>
      </c>
      <c r="E11" s="1084" t="s">
        <v>235</v>
      </c>
      <c r="F11" s="1083"/>
      <c r="G11" s="1084" t="s">
        <v>236</v>
      </c>
      <c r="H11" s="1083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</row>
    <row r="12" spans="1:26">
      <c r="A12" s="282"/>
      <c r="B12" s="1086" t="s">
        <v>311</v>
      </c>
      <c r="C12" s="1083"/>
      <c r="D12" s="1087" t="s">
        <v>62</v>
      </c>
      <c r="E12" s="1088" t="s">
        <v>702</v>
      </c>
      <c r="F12" s="1083"/>
      <c r="G12" s="1086">
        <v>732758999</v>
      </c>
      <c r="H12" s="1083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</row>
    <row r="13" spans="1:26">
      <c r="A13" s="282"/>
      <c r="B13" s="1086"/>
      <c r="C13" s="1083"/>
      <c r="D13" s="1087"/>
      <c r="E13" s="1089"/>
      <c r="F13" s="1083"/>
      <c r="G13" s="1086"/>
      <c r="H13" s="1083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</row>
    <row r="14" spans="1:26">
      <c r="A14" s="282"/>
      <c r="B14" s="282"/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</row>
    <row r="15" spans="1:26">
      <c r="A15" s="282"/>
      <c r="B15" s="293" t="s">
        <v>242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</row>
    <row r="16" spans="1:26" ht="13.5" thickBot="1">
      <c r="A16" s="282"/>
      <c r="B16" s="280" t="s">
        <v>325</v>
      </c>
      <c r="C16" s="308"/>
      <c r="D16" s="308"/>
      <c r="E16" s="308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</row>
    <row r="17" spans="1:26">
      <c r="A17" s="282"/>
      <c r="B17" s="292" t="s">
        <v>244</v>
      </c>
      <c r="C17" s="291" t="s">
        <v>45</v>
      </c>
      <c r="D17" s="291" t="s">
        <v>46</v>
      </c>
      <c r="E17" s="291" t="s">
        <v>360</v>
      </c>
      <c r="F17" s="290"/>
      <c r="G17" s="289"/>
      <c r="H17" s="289"/>
      <c r="I17" s="288"/>
      <c r="J17" s="288"/>
      <c r="K17" s="288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</row>
    <row r="18" spans="1:26" ht="15">
      <c r="A18" s="1079">
        <v>1</v>
      </c>
      <c r="B18" s="1090">
        <v>2</v>
      </c>
      <c r="C18" s="300" t="s">
        <v>979</v>
      </c>
      <c r="D18" s="300" t="s">
        <v>980</v>
      </c>
      <c r="E18" s="1620">
        <v>1020430</v>
      </c>
      <c r="F18" s="1093" t="s">
        <v>582</v>
      </c>
      <c r="G18" s="285"/>
      <c r="H18" s="286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</row>
    <row r="19" spans="1:26" ht="15">
      <c r="A19" s="1079">
        <v>2</v>
      </c>
      <c r="B19" s="1090">
        <v>4</v>
      </c>
      <c r="C19" s="773" t="s">
        <v>981</v>
      </c>
      <c r="D19" s="773" t="s">
        <v>982</v>
      </c>
      <c r="E19" s="1603">
        <v>941012</v>
      </c>
      <c r="F19" s="1093" t="s">
        <v>366</v>
      </c>
      <c r="G19" s="285"/>
      <c r="H19" s="286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</row>
    <row r="20" spans="1:26" ht="15">
      <c r="A20" s="1079">
        <v>3</v>
      </c>
      <c r="B20" s="1090">
        <v>6</v>
      </c>
      <c r="C20" s="1091" t="s">
        <v>938</v>
      </c>
      <c r="D20" s="1092" t="s">
        <v>709</v>
      </c>
      <c r="E20" s="1604">
        <v>781007</v>
      </c>
      <c r="F20" s="1093" t="s">
        <v>366</v>
      </c>
      <c r="G20" s="285"/>
      <c r="H20" s="286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</row>
    <row r="21" spans="1:26" ht="15">
      <c r="A21" s="1079">
        <v>4</v>
      </c>
      <c r="B21" s="1090">
        <v>8</v>
      </c>
      <c r="C21" s="1091" t="s">
        <v>703</v>
      </c>
      <c r="D21" s="1092" t="s">
        <v>211</v>
      </c>
      <c r="E21" s="1604">
        <v>870223</v>
      </c>
      <c r="F21" s="1093" t="s">
        <v>582</v>
      </c>
      <c r="G21" s="285"/>
      <c r="H21" s="287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</row>
    <row r="22" spans="1:26" ht="15">
      <c r="A22" s="1079">
        <v>5</v>
      </c>
      <c r="B22" s="1090">
        <v>10</v>
      </c>
      <c r="C22" s="1094" t="s">
        <v>704</v>
      </c>
      <c r="D22" s="1095" t="s">
        <v>195</v>
      </c>
      <c r="E22" s="1604">
        <v>760822</v>
      </c>
      <c r="F22" s="1093" t="s">
        <v>582</v>
      </c>
      <c r="G22" s="285"/>
      <c r="H22" s="286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</row>
    <row r="23" spans="1:26" ht="15">
      <c r="A23" s="1079">
        <v>6</v>
      </c>
      <c r="B23" s="1108">
        <v>11</v>
      </c>
      <c r="C23" s="300" t="s">
        <v>807</v>
      </c>
      <c r="D23" s="300" t="s">
        <v>125</v>
      </c>
      <c r="E23" s="316">
        <v>880811</v>
      </c>
      <c r="F23" s="1093" t="s">
        <v>582</v>
      </c>
      <c r="G23" s="285"/>
      <c r="H23" s="286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</row>
    <row r="24" spans="1:26" ht="15">
      <c r="A24" s="1079">
        <v>7</v>
      </c>
      <c r="B24" s="1090">
        <v>14</v>
      </c>
      <c r="C24" s="300" t="s">
        <v>729</v>
      </c>
      <c r="D24" s="300" t="s">
        <v>848</v>
      </c>
      <c r="E24" s="316">
        <v>760512</v>
      </c>
      <c r="F24" s="1093" t="s">
        <v>582</v>
      </c>
      <c r="G24" s="285"/>
      <c r="H24" s="286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</row>
    <row r="25" spans="1:26" ht="15">
      <c r="A25" s="1079">
        <v>8</v>
      </c>
      <c r="B25" s="1090">
        <v>15</v>
      </c>
      <c r="C25" s="1091" t="s">
        <v>474</v>
      </c>
      <c r="D25" s="1092" t="s">
        <v>847</v>
      </c>
      <c r="E25" s="1604">
        <v>740215</v>
      </c>
      <c r="F25" s="1093" t="s">
        <v>582</v>
      </c>
      <c r="G25" s="285"/>
      <c r="H25" s="286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</row>
    <row r="26" spans="1:26" ht="15">
      <c r="A26" s="1079">
        <v>9</v>
      </c>
      <c r="B26" s="1090">
        <v>19</v>
      </c>
      <c r="C26" s="1091" t="s">
        <v>983</v>
      </c>
      <c r="D26" s="1092" t="s">
        <v>95</v>
      </c>
      <c r="E26" s="1604">
        <v>920426</v>
      </c>
      <c r="F26" s="1093" t="s">
        <v>366</v>
      </c>
      <c r="G26" s="285"/>
      <c r="H26" s="286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</row>
    <row r="27" spans="1:26" ht="15">
      <c r="A27" s="1079">
        <v>10</v>
      </c>
      <c r="B27" s="1098">
        <v>24</v>
      </c>
      <c r="C27" s="1091" t="s">
        <v>703</v>
      </c>
      <c r="D27" s="1092" t="s">
        <v>705</v>
      </c>
      <c r="E27" s="1604">
        <v>790212</v>
      </c>
      <c r="F27" s="1093" t="s">
        <v>582</v>
      </c>
      <c r="G27" s="285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</row>
    <row r="28" spans="1:26" ht="15">
      <c r="A28" s="1079">
        <v>11</v>
      </c>
      <c r="B28" s="1098">
        <v>26</v>
      </c>
      <c r="C28" s="1091" t="s">
        <v>703</v>
      </c>
      <c r="D28" s="1092" t="s">
        <v>712</v>
      </c>
      <c r="E28" s="1604">
        <v>1011026</v>
      </c>
      <c r="F28" s="1093" t="s">
        <v>582</v>
      </c>
      <c r="G28" s="285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</row>
    <row r="29" spans="1:26" ht="15">
      <c r="A29" s="1079">
        <v>12</v>
      </c>
      <c r="B29" s="1090">
        <v>28</v>
      </c>
      <c r="C29" s="1094" t="s">
        <v>706</v>
      </c>
      <c r="D29" s="1095" t="s">
        <v>59</v>
      </c>
      <c r="E29" s="1604">
        <v>940928</v>
      </c>
      <c r="F29" s="1093" t="s">
        <v>582</v>
      </c>
      <c r="G29" s="285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</row>
    <row r="30" spans="1:26" ht="15">
      <c r="A30" s="1079">
        <v>13</v>
      </c>
      <c r="B30" s="1090">
        <v>30</v>
      </c>
      <c r="C30" s="1091" t="s">
        <v>700</v>
      </c>
      <c r="D30" s="1092" t="s">
        <v>314</v>
      </c>
      <c r="E30" s="1604">
        <v>970930</v>
      </c>
      <c r="F30" s="1093" t="s">
        <v>582</v>
      </c>
      <c r="G30" s="285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</row>
    <row r="31" spans="1:26" ht="15">
      <c r="A31" s="1079">
        <v>14</v>
      </c>
      <c r="B31" s="1090">
        <v>44</v>
      </c>
      <c r="C31" s="773" t="s">
        <v>707</v>
      </c>
      <c r="D31" s="773" t="s">
        <v>90</v>
      </c>
      <c r="E31" s="1605">
        <v>890510</v>
      </c>
      <c r="F31" s="1093" t="s">
        <v>582</v>
      </c>
      <c r="G31" s="285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</row>
    <row r="32" spans="1:26" ht="15">
      <c r="A32" s="1079">
        <v>15</v>
      </c>
      <c r="B32" s="1098">
        <v>47</v>
      </c>
      <c r="C32" s="767" t="s">
        <v>297</v>
      </c>
      <c r="D32" s="1091" t="s">
        <v>147</v>
      </c>
      <c r="E32" s="1604">
        <v>900710</v>
      </c>
      <c r="F32" s="1093" t="s">
        <v>582</v>
      </c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</row>
    <row r="33" spans="1:26" ht="15">
      <c r="A33" s="1079">
        <v>16</v>
      </c>
      <c r="B33" s="1090">
        <v>69</v>
      </c>
      <c r="C33" s="1096" t="s">
        <v>708</v>
      </c>
      <c r="D33" s="1094" t="s">
        <v>709</v>
      </c>
      <c r="E33" s="1620">
        <v>860731</v>
      </c>
      <c r="F33" s="1093" t="s">
        <v>582</v>
      </c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</row>
    <row r="34" spans="1:26" ht="15">
      <c r="A34" s="1079">
        <v>17</v>
      </c>
      <c r="B34" s="1090">
        <v>77</v>
      </c>
      <c r="C34" s="1096" t="s">
        <v>710</v>
      </c>
      <c r="D34" s="1094" t="s">
        <v>163</v>
      </c>
      <c r="E34" s="1604">
        <v>930707</v>
      </c>
      <c r="F34" s="1093" t="s">
        <v>582</v>
      </c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</row>
    <row r="35" spans="1:26" ht="15">
      <c r="A35" s="1079">
        <v>18</v>
      </c>
      <c r="B35" s="1090">
        <v>88</v>
      </c>
      <c r="C35" s="1096" t="s">
        <v>806</v>
      </c>
      <c r="D35" s="1097" t="s">
        <v>195</v>
      </c>
      <c r="E35" s="1606">
        <v>840725</v>
      </c>
      <c r="F35" s="1093" t="s">
        <v>582</v>
      </c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</row>
    <row r="36" spans="1:26" ht="15">
      <c r="A36" s="1079">
        <v>19</v>
      </c>
      <c r="B36" s="1090">
        <v>96</v>
      </c>
      <c r="C36" s="1094" t="s">
        <v>351</v>
      </c>
      <c r="D36" s="1094" t="s">
        <v>337</v>
      </c>
      <c r="E36" s="1604">
        <v>940427</v>
      </c>
      <c r="F36" s="1093" t="s">
        <v>366</v>
      </c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</row>
    <row r="37" spans="1:26" ht="15">
      <c r="A37" s="1079">
        <v>20</v>
      </c>
      <c r="B37" s="1090">
        <v>97</v>
      </c>
      <c r="C37" s="1096" t="s">
        <v>311</v>
      </c>
      <c r="D37" s="1097" t="s">
        <v>531</v>
      </c>
      <c r="E37" s="1606">
        <v>970829</v>
      </c>
      <c r="F37" s="1093" t="s">
        <v>582</v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</row>
    <row r="38" spans="1:26" ht="15">
      <c r="A38" s="1079">
        <v>21</v>
      </c>
      <c r="B38" s="1090"/>
      <c r="C38" s="300" t="s">
        <v>943</v>
      </c>
      <c r="D38" s="300" t="s">
        <v>62</v>
      </c>
      <c r="E38" s="1604">
        <v>1000102</v>
      </c>
      <c r="F38" s="1093" t="s">
        <v>711</v>
      </c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</row>
    <row r="39" spans="1:26" ht="15">
      <c r="A39" s="1079">
        <v>22</v>
      </c>
      <c r="B39" s="1109"/>
      <c r="C39" s="773" t="s">
        <v>943</v>
      </c>
      <c r="D39" s="773" t="s">
        <v>262</v>
      </c>
      <c r="E39" s="1607">
        <v>1000102</v>
      </c>
      <c r="F39" s="1093" t="s">
        <v>711</v>
      </c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</row>
    <row r="40" spans="1:26" ht="15">
      <c r="A40" s="1079"/>
      <c r="B40" s="1109"/>
      <c r="C40" s="773" t="s">
        <v>562</v>
      </c>
      <c r="D40" s="773" t="s">
        <v>62</v>
      </c>
      <c r="E40" s="1603"/>
      <c r="F40" s="1093" t="s">
        <v>129</v>
      </c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</row>
    <row r="41" spans="1:26" ht="15">
      <c r="A41" s="1079"/>
      <c r="B41" s="1090"/>
      <c r="C41" s="1110" t="s">
        <v>1103</v>
      </c>
      <c r="D41" s="1110" t="s">
        <v>163</v>
      </c>
      <c r="E41" s="767">
        <v>990302</v>
      </c>
      <c r="F41" s="1093" t="s">
        <v>711</v>
      </c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</row>
    <row r="42" spans="1:26" ht="15">
      <c r="A42" s="1079"/>
      <c r="B42" s="312"/>
      <c r="C42" s="313" t="s">
        <v>346</v>
      </c>
      <c r="D42" s="313" t="s">
        <v>123</v>
      </c>
      <c r="E42" s="857"/>
      <c r="F42" s="313" t="s">
        <v>128</v>
      </c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</row>
    <row r="43" spans="1:26" ht="15">
      <c r="A43" s="1079"/>
      <c r="B43" s="312"/>
      <c r="C43" s="313" t="s">
        <v>338</v>
      </c>
      <c r="D43" s="313" t="s">
        <v>709</v>
      </c>
      <c r="E43" s="857"/>
      <c r="F43" s="313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</row>
    <row r="44" spans="1:26" ht="15">
      <c r="A44" s="1079"/>
      <c r="B44" s="1079"/>
      <c r="C44" s="313"/>
      <c r="D44" s="313"/>
      <c r="E44" s="857"/>
      <c r="F44" s="1079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</row>
    <row r="45" spans="1:26">
      <c r="A45" s="284"/>
      <c r="B45" s="282"/>
      <c r="C45" s="280"/>
      <c r="D45" s="280"/>
      <c r="E45" s="280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</row>
    <row r="46" spans="1:26">
      <c r="A46" s="284"/>
      <c r="B46" s="1099"/>
      <c r="C46" s="1100" t="s">
        <v>45</v>
      </c>
      <c r="D46" s="1100" t="s">
        <v>46</v>
      </c>
      <c r="E46" s="1100" t="s">
        <v>388</v>
      </c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</row>
    <row r="47" spans="1:26">
      <c r="A47" s="282"/>
      <c r="B47" s="1101">
        <v>23</v>
      </c>
      <c r="C47" s="1102" t="s">
        <v>94</v>
      </c>
      <c r="D47" s="1102" t="s">
        <v>95</v>
      </c>
      <c r="E47" s="1103">
        <v>890203</v>
      </c>
      <c r="F47" s="282" t="s">
        <v>713</v>
      </c>
      <c r="G47" s="1104" t="s">
        <v>269</v>
      </c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</row>
    <row r="48" spans="1:26" ht="15">
      <c r="A48" s="282"/>
      <c r="B48" s="1105">
        <v>67</v>
      </c>
      <c r="C48" s="1102" t="s">
        <v>714</v>
      </c>
      <c r="D48" s="1102" t="s">
        <v>99</v>
      </c>
      <c r="E48" s="1103">
        <v>820818</v>
      </c>
      <c r="F48" s="282" t="s">
        <v>713</v>
      </c>
      <c r="G48" s="1079" t="s">
        <v>715</v>
      </c>
      <c r="H48" s="1079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</row>
    <row r="49" spans="1:26" ht="15">
      <c r="A49" s="282"/>
      <c r="B49" s="1105">
        <v>90</v>
      </c>
      <c r="C49" s="1106" t="s">
        <v>984</v>
      </c>
      <c r="D49" s="1102" t="s">
        <v>985</v>
      </c>
      <c r="E49" s="1103">
        <v>881012</v>
      </c>
      <c r="F49" s="1107" t="s">
        <v>713</v>
      </c>
      <c r="G49" s="1079" t="s">
        <v>716</v>
      </c>
      <c r="H49" s="1079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</row>
    <row r="50" spans="1:26">
      <c r="A50" s="282"/>
      <c r="B50" s="269"/>
      <c r="C50" s="311"/>
      <c r="D50" s="311"/>
      <c r="E50" s="269"/>
      <c r="F50" s="282"/>
      <c r="G50" t="s">
        <v>716</v>
      </c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</row>
    <row r="51" spans="1:26">
      <c r="A51" s="282"/>
      <c r="B51" s="269"/>
      <c r="C51" s="269"/>
      <c r="D51" s="269"/>
      <c r="E51" s="269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</row>
    <row r="52" spans="1:26">
      <c r="A52" s="282"/>
      <c r="B52" s="282"/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</row>
    <row r="53" spans="1:26">
      <c r="A53" s="282"/>
      <c r="B53" s="282"/>
      <c r="C53" s="282"/>
      <c r="D53" s="282"/>
      <c r="E53" s="282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</row>
    <row r="54" spans="1:26">
      <c r="A54" s="282"/>
      <c r="B54" s="282"/>
      <c r="C54" s="282"/>
      <c r="D54" s="282"/>
      <c r="E54" s="282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</row>
    <row r="55" spans="1:26">
      <c r="A55" s="282"/>
      <c r="B55" s="282"/>
      <c r="C55" s="282"/>
      <c r="D55" s="282"/>
      <c r="E55" s="282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</row>
    <row r="56" spans="1:26">
      <c r="A56" s="282"/>
      <c r="B56" s="282"/>
      <c r="C56" s="282"/>
      <c r="D56" s="282"/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</row>
    <row r="57" spans="1:26">
      <c r="A57" s="282"/>
      <c r="B57" s="282"/>
      <c r="C57" s="282"/>
      <c r="D57" s="282"/>
      <c r="E57" s="282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</row>
    <row r="58" spans="1:26">
      <c r="A58" s="282"/>
      <c r="B58" s="282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</row>
    <row r="59" spans="1:26">
      <c r="A59" s="282"/>
      <c r="B59" s="282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</row>
    <row r="60" spans="1:26">
      <c r="A60" s="282"/>
      <c r="B60" s="282"/>
      <c r="C60" s="282"/>
      <c r="D60" s="282"/>
      <c r="E60" s="282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</row>
    <row r="61" spans="1:26">
      <c r="A61" s="282"/>
      <c r="B61" s="282"/>
      <c r="C61" s="282"/>
      <c r="D61" s="282"/>
      <c r="E61" s="282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</row>
    <row r="62" spans="1:26">
      <c r="A62" s="282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</row>
    <row r="63" spans="1:26">
      <c r="A63" s="282"/>
      <c r="B63" s="282"/>
      <c r="C63" s="282"/>
      <c r="D63" s="282"/>
      <c r="E63" s="282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</row>
    <row r="64" spans="1:26">
      <c r="A64" s="282"/>
      <c r="B64" s="282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</row>
    <row r="65" spans="1:26">
      <c r="A65" s="282"/>
      <c r="B65" s="282"/>
      <c r="C65" s="282"/>
      <c r="D65" s="282"/>
      <c r="E65" s="282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</row>
    <row r="66" spans="1:26">
      <c r="A66" s="282"/>
      <c r="B66" s="282"/>
      <c r="C66" s="282"/>
      <c r="D66" s="282"/>
      <c r="E66" s="282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</row>
    <row r="67" spans="1:26">
      <c r="A67" s="282"/>
      <c r="B67" s="282"/>
      <c r="C67" s="282"/>
      <c r="D67" s="282"/>
      <c r="E67" s="282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</row>
    <row r="68" spans="1:26">
      <c r="A68" s="282"/>
      <c r="B68" s="282"/>
      <c r="C68" s="281"/>
      <c r="D68" s="281"/>
      <c r="E68" s="281"/>
      <c r="F68" s="281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</row>
    <row r="69" spans="1:26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</row>
    <row r="70" spans="1:26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</row>
    <row r="71" spans="1:26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</row>
    <row r="72" spans="1:26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</row>
    <row r="73" spans="1:26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</row>
    <row r="74" spans="1:26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</row>
    <row r="75" spans="1:26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</row>
    <row r="76" spans="1:26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</row>
    <row r="77" spans="1:26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</row>
    <row r="78" spans="1:26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</row>
    <row r="79" spans="1:26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</row>
    <row r="80" spans="1:26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</row>
    <row r="81" spans="1:26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</row>
    <row r="82" spans="1:26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</row>
    <row r="83" spans="1:26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</row>
    <row r="84" spans="1:26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</row>
    <row r="85" spans="1:26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</row>
    <row r="86" spans="1:26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</row>
    <row r="87" spans="1:26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</row>
    <row r="88" spans="1:26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</row>
    <row r="89" spans="1:26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</row>
    <row r="90" spans="1:26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</row>
    <row r="91" spans="1:26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</row>
    <row r="92" spans="1:26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</row>
    <row r="93" spans="1:26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</row>
    <row r="94" spans="1:26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spans="1:26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spans="1:26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spans="1:26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spans="1:26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spans="1:26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spans="1:26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spans="1:26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spans="1:26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spans="1:26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spans="1:26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spans="1:26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spans="1:26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spans="1:26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spans="1:26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spans="1:26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spans="1:26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spans="1:26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spans="1:26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spans="1:26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spans="1:26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spans="1:26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spans="1:26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spans="1:26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spans="1:26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spans="1:26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spans="1:26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spans="1:26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spans="1:26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spans="1:26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spans="1:26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spans="1:26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spans="1:26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spans="1:26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spans="1:26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spans="1:26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spans="1:26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spans="1:26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spans="1:26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spans="1:26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spans="1:26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spans="1:26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spans="1:26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spans="1:26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spans="1:26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spans="1:26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spans="1:26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spans="1:26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spans="1:26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spans="1:26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spans="1:26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spans="1:26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spans="1:26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spans="1:26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spans="1:26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spans="1:26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spans="1:26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spans="1:26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spans="1:26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spans="1:26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spans="1:26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spans="1:26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spans="1:26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spans="1:26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spans="1:26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spans="1:26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spans="1:26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spans="1:26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spans="1:26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spans="1:26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spans="1:26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spans="1:26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spans="1:26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spans="1:26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spans="1:26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spans="1:26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spans="1:26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spans="1:26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spans="1:26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spans="1:26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spans="1:26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spans="1:26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spans="1:26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spans="1:26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spans="1:26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spans="1:26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spans="1:26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spans="1:26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spans="1:26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spans="1:26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spans="1:26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spans="1:26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spans="1:26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spans="1:26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spans="1:26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spans="1:26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spans="1:26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spans="1:26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spans="1:26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spans="1:26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spans="1:26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spans="1:26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spans="1:26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spans="1:26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spans="1:26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spans="1:26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spans="1:26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spans="1:26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spans="1:26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spans="1:26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spans="1:26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spans="1:26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spans="1:26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spans="1:26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spans="1:26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spans="1:26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spans="1:26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spans="1:26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spans="1:26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spans="1:26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spans="1:26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spans="1:26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spans="1:26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spans="1:26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spans="1:26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spans="1:26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spans="1:26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spans="1:26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spans="1:26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spans="1:26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spans="1:26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spans="1:26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spans="1:26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spans="1:26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spans="1:26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spans="1:26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spans="1:26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spans="1:26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spans="1:26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spans="1:26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spans="1:26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spans="1:26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spans="1:26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spans="1:26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spans="1:26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spans="1:26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spans="1:26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spans="1:26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spans="1:26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spans="1:26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spans="1:26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spans="1:26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spans="1:26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spans="1:26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spans="1:26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spans="1:26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spans="1:26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spans="1:26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spans="1:26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spans="1:26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spans="1:26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spans="1:26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spans="1:26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spans="1:26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spans="1:26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spans="1:26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spans="1:26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spans="1:26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spans="1:26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spans="1:26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spans="1:26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spans="1:26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spans="1:26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spans="1:26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spans="1:26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spans="1:26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spans="1:26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spans="1:26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spans="1:26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spans="1:26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spans="1:26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spans="1:26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spans="1:26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spans="1:26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spans="1:26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spans="1:26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spans="1:26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spans="1:26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spans="1:26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spans="1:26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spans="1:26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spans="1:26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spans="1:26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spans="1:26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spans="1:26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spans="1:26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spans="1:26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spans="1:26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spans="1:26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spans="1:26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spans="1:26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spans="1:26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spans="1:26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spans="1:26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spans="1:26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spans="1:26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spans="1:26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spans="1:26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spans="1:26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spans="1:26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spans="1:26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spans="1:26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spans="1:26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spans="1:26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spans="1:26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spans="1:26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spans="1:26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spans="1:26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spans="1:26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spans="1:26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spans="1:26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spans="1:26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spans="1:26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spans="1:26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spans="1:26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spans="1:26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spans="1:26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spans="1:26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spans="1:26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spans="1:26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spans="1:26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spans="1:26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spans="1:26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spans="1:26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spans="1:26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spans="1:26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spans="1:26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spans="1:26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spans="1:26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spans="1:26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spans="1:26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spans="1:26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spans="1:26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spans="1:26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spans="1:26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spans="1:26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spans="1:26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spans="1:26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spans="1:26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spans="1:26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spans="1:26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spans="1:26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spans="1:26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spans="1:26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spans="1:26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spans="1:26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spans="1:26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spans="1:26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spans="1:26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spans="1:26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spans="1:26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spans="1:26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spans="1:26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spans="1:26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spans="1:26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spans="1:26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spans="1:26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spans="1:26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spans="1:26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spans="1:26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spans="1:26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spans="1:26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spans="1:26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spans="1:26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spans="1:26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spans="1:26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spans="1:26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spans="1:26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spans="1:26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spans="1:26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spans="1:26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spans="1:26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spans="1:26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spans="1:26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spans="1:26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spans="1:26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spans="1:26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spans="1:26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spans="1:26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spans="1:26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spans="1:26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spans="1:26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spans="1:26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spans="1:26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spans="1:26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spans="1:26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spans="1:26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spans="1:26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spans="1:26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spans="1:26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spans="1:26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spans="1:26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spans="1:26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spans="1:26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spans="1:26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spans="1:26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spans="1:26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spans="1:26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spans="1:26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spans="1:26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spans="1:26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spans="1:26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spans="1:26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spans="1:26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spans="1:26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spans="1:26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spans="1:26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spans="1:26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spans="1:26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spans="1:26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spans="1:26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spans="1:26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spans="1:26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spans="1:26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spans="1:26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spans="1:26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spans="1:26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spans="1:26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spans="1:26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spans="1:26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spans="1:26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spans="1:26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spans="1:26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spans="1:26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spans="1:26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spans="1:26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spans="1:26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spans="1:26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spans="1:26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spans="1:26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spans="1:26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spans="1:26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spans="1:26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spans="1:26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spans="1:26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spans="1:26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spans="1:26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spans="1:26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spans="1:26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spans="1:26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spans="1:26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spans="1:26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spans="1:26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spans="1:26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spans="1:26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spans="1:26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spans="1:26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spans="1:26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spans="1:26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spans="1:26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spans="1:26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spans="1:26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spans="1:26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spans="1:26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spans="1:26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spans="1:26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spans="1:26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spans="1:26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spans="1:26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spans="1:26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spans="1:26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spans="1:26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spans="1:26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spans="1:26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spans="1:26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spans="1:26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spans="1:26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spans="1:26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spans="1:26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spans="1:26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spans="1:26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spans="1:26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spans="1:26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spans="1:26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spans="1:26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spans="1:26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spans="1:26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spans="1:26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spans="1:26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spans="1:26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spans="1:26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spans="1:26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spans="1:26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spans="1:26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spans="1:26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spans="1:26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spans="1:26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spans="1:26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spans="1:26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spans="1:26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spans="1:26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spans="1:26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spans="1:26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spans="1:26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spans="1:26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spans="1:26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spans="1:26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spans="1:26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spans="1:26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spans="1:26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spans="1:26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spans="1:26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spans="1:26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spans="1:26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spans="1:26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spans="1:26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spans="1:26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spans="1:26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spans="1:26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spans="1:26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spans="1:26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spans="1:26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spans="1:26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spans="1:26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spans="1:26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spans="1:26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spans="1:26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spans="1:26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spans="1:26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spans="1:26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spans="1:26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spans="1:26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spans="1:26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spans="1:26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spans="1:26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spans="1:26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spans="1:26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spans="1:26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spans="1:26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spans="1:26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spans="1:26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spans="1:26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spans="1:26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spans="1:26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spans="1:26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spans="1:26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spans="1:26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spans="1:26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spans="1:26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spans="1:26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spans="1:26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spans="1:26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spans="1:26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spans="1:26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spans="1:26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spans="1:26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spans="1:26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spans="1:26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spans="1:26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spans="1:26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spans="1:26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spans="1:26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spans="1:26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spans="1:26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spans="1:26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spans="1:26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spans="1:26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spans="1:26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spans="1:26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spans="1:26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spans="1:26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spans="1:26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spans="1:26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spans="1:26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spans="1:26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spans="1:26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spans="1:26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spans="1:26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spans="1:26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spans="1:26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spans="1:26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spans="1:26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spans="1:26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spans="1:26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spans="1:26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spans="1:26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spans="1:26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spans="1:26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spans="1:26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spans="1:26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spans="1:26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spans="1:26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spans="1:26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spans="1:26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spans="1:26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spans="1:26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spans="1:26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spans="1:26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spans="1:26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spans="1:26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spans="1:26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spans="1:26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spans="1:26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spans="1:26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spans="1:26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spans="1:26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spans="1:26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spans="1:26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spans="1:26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spans="1:26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spans="1:26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spans="1:26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spans="1:26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spans="1:26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spans="1:26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spans="1:26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spans="1:26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spans="1:26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spans="1:26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spans="1:26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spans="1:26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spans="1:26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spans="1:26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spans="1:26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spans="1:26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spans="1:26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spans="1:26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spans="1:26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spans="1:26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spans="1:26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spans="1:26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spans="1:26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spans="1:26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spans="1:26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spans="1:26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spans="1:26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spans="1:26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spans="1:26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spans="1:26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spans="1:26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spans="1:26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spans="1:26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spans="1:26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spans="1:26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spans="1:26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spans="1:26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spans="1:26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spans="1:26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spans="1:26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spans="1:26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spans="1:26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spans="1:26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spans="1:26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spans="1:26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spans="1:26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spans="1:26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spans="1:26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spans="1:26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spans="1:26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spans="1:26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spans="1:26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spans="1:26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spans="1:26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spans="1:26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spans="1:26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spans="1:26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spans="1:26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spans="1:26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spans="1:26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spans="1:26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spans="1:26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spans="1:26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spans="1:26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spans="1:26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spans="1:26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spans="1:26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spans="1:26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spans="1:26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spans="1:26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spans="1:26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spans="1:26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spans="1:26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spans="1:26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spans="1:26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spans="1:26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spans="1:26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spans="1:26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spans="1:26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spans="1:26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spans="1:26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spans="1:26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spans="1:26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spans="1:26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spans="1:26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spans="1:26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spans="1:26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spans="1:26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spans="1:26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spans="1:26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spans="1:26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spans="1:26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spans="1:26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spans="1:26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spans="1:26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spans="1:26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spans="1:26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spans="1:26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spans="1:26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spans="1:26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spans="1:26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spans="1:26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spans="1:26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spans="1:26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spans="1:26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spans="1:26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spans="1:26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spans="1:26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spans="1:26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spans="1:26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spans="1:26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spans="1:26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spans="1:26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spans="1:26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spans="1:26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spans="1:26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spans="1:26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spans="1:26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spans="1:26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spans="1:26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spans="1:26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spans="1:26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spans="1:26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spans="1:26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spans="1:26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spans="1:26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spans="1:26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spans="1:26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spans="1:26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spans="1:26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spans="1:26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spans="1:26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spans="1:26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spans="1:26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spans="1:26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spans="1:26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spans="1:26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spans="1:26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spans="1:26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spans="1:26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spans="1:26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spans="1:26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spans="1:26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spans="1:26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spans="1:26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spans="1:26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spans="1:26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spans="1:26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spans="1:26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spans="1:26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spans="1:26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spans="1:26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spans="1:26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spans="1:26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spans="1:26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spans="1:26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spans="1:26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spans="1:26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spans="1:26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spans="1:26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spans="1:26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spans="1:26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spans="1:26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spans="1:26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spans="1:26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spans="1:26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spans="1:26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spans="1:26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spans="1:26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spans="1:26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spans="1:26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spans="1:26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spans="1:26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spans="1:26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spans="1:26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spans="1:26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spans="1:26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spans="1:26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spans="1:26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spans="1:26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spans="1:26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spans="1:26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spans="1:26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spans="1:26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spans="1:26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spans="1:26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spans="1:26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spans="1:26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spans="1:26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spans="1:26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spans="1:26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spans="1:26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spans="1:26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spans="1:26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spans="1:26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spans="1:26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spans="1:26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spans="1:26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spans="1:26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spans="1:26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spans="1:26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spans="1:26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spans="1:26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spans="1:26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spans="1:26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spans="1:26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spans="1:26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spans="1:26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spans="1:26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spans="1:26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spans="1:26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spans="1:26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spans="1:26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spans="1:26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spans="1:26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spans="1:26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spans="1:26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spans="1:26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spans="1:26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spans="1:26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spans="1:26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spans="1:26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spans="1:26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spans="1:26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spans="1:26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spans="1:26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spans="1:26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spans="1:26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spans="1:26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spans="1:26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spans="1:26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spans="1:26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spans="1:26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spans="1:26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spans="1:26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spans="1:26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spans="1:26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spans="1:26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spans="1:26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spans="1:26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spans="1:26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spans="1:26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spans="1:26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spans="1:26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spans="1:26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spans="1:26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spans="1:26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spans="1:26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spans="1:26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spans="1:26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spans="1:26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spans="1:26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spans="1:26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spans="1:26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spans="1:26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spans="1:26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spans="1:26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spans="1:26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spans="1:26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spans="1:26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spans="1:26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spans="1:26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spans="1:26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spans="1:26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spans="1:26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spans="1:26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spans="1:26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spans="1:26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spans="1:26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spans="1:26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spans="1:26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spans="1:26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spans="1:26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spans="1:26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spans="1:26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spans="1:26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spans="1:26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spans="1:26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spans="1:26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spans="1:26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spans="1:26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spans="1:26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spans="1:26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spans="1:26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spans="1:26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spans="1:26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spans="1:26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spans="1:26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spans="1:26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spans="1:26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spans="1:26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spans="1:26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spans="1:26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spans="1:26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spans="1:26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spans="1:26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spans="1:26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spans="1:26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spans="1:26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spans="1:26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spans="1:26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spans="1:26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spans="1:26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spans="1:26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spans="1:26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spans="1:26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spans="1:26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spans="1:26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spans="1:26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spans="1:26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spans="1:26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spans="1:26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spans="1:26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spans="1:26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spans="1:26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spans="1:26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spans="1:26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spans="1:26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spans="1:26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spans="1:26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spans="1:26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spans="1:26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spans="1:26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spans="1:26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spans="1:26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spans="1:26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spans="1:26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spans="1:26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spans="1:26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spans="1:26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spans="1:26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spans="1:26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spans="1:26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spans="1:26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spans="1:26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spans="1:26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spans="1:26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spans="1:26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spans="1:26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spans="1:26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spans="1:26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spans="1:26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spans="1:26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spans="1:26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spans="1:26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spans="1:26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spans="1:26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spans="1:26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spans="1:26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spans="1:26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spans="1:26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spans="1:26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spans="1:26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spans="1:26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spans="1:26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spans="1:26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spans="1:26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spans="1:26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spans="1:26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spans="1:26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spans="1:26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spans="1:26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spans="1:26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spans="1:26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spans="1:26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spans="1:26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spans="1:26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spans="1:26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spans="1:26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spans="1:26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spans="1:26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spans="1:26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spans="1:26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  <row r="983" spans="1:26">
      <c r="A983" s="281"/>
      <c r="B983" s="281"/>
      <c r="C983" s="281"/>
      <c r="D983" s="281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</row>
    <row r="984" spans="1:26">
      <c r="A984" s="281"/>
      <c r="B984" s="281"/>
      <c r="C984" s="281"/>
      <c r="D984" s="281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</row>
    <row r="985" spans="1:26">
      <c r="A985" s="281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</row>
    <row r="986" spans="1:26">
      <c r="A986" s="281"/>
      <c r="B986" s="281"/>
      <c r="C986" s="281"/>
      <c r="D986" s="281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</row>
    <row r="987" spans="1:26">
      <c r="A987" s="281"/>
      <c r="B987" s="281"/>
      <c r="C987" s="281"/>
      <c r="D987" s="281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</row>
    <row r="988" spans="1:26">
      <c r="A988" s="281"/>
      <c r="B988" s="281"/>
      <c r="C988" s="281"/>
      <c r="D988" s="281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</row>
    <row r="989" spans="1:26">
      <c r="A989" s="281"/>
      <c r="B989" s="281"/>
      <c r="C989" s="281"/>
      <c r="D989" s="281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</row>
    <row r="990" spans="1:26">
      <c r="A990" s="281"/>
      <c r="B990" s="281"/>
      <c r="C990" s="281"/>
      <c r="D990" s="281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</row>
    <row r="991" spans="1:26">
      <c r="A991" s="281"/>
      <c r="B991" s="281"/>
      <c r="C991" s="281"/>
      <c r="D991" s="281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</row>
    <row r="992" spans="1:26">
      <c r="A992" s="281"/>
      <c r="B992" s="281"/>
      <c r="C992" s="281"/>
      <c r="D992" s="281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</row>
    <row r="993" spans="1:26">
      <c r="A993" s="281"/>
      <c r="B993" s="281"/>
      <c r="C993" s="281"/>
      <c r="D993" s="281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</row>
    <row r="994" spans="1:26">
      <c r="A994" s="281"/>
      <c r="B994" s="281"/>
      <c r="C994" s="281"/>
      <c r="D994" s="281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</row>
    <row r="995" spans="1:26">
      <c r="A995" s="281"/>
      <c r="B995" s="281"/>
      <c r="C995" s="281"/>
      <c r="D995" s="281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</row>
    <row r="996" spans="1:26">
      <c r="A996" s="281"/>
      <c r="B996" s="281"/>
      <c r="C996" s="281"/>
      <c r="D996" s="281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</row>
    <row r="997" spans="1:26">
      <c r="A997" s="281"/>
      <c r="B997" s="281"/>
      <c r="C997" s="281"/>
      <c r="D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</row>
    <row r="998" spans="1:26">
      <c r="A998" s="281"/>
      <c r="B998" s="281"/>
      <c r="C998" s="281"/>
      <c r="D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</row>
    <row r="999" spans="1:26">
      <c r="A999" s="281"/>
      <c r="B999" s="281"/>
      <c r="C999" s="281"/>
      <c r="D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</row>
    <row r="1000" spans="1:26">
      <c r="A1000" s="281"/>
      <c r="B1000" s="281"/>
      <c r="C1000" s="281"/>
      <c r="D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</row>
    <row r="1001" spans="1:26">
      <c r="A1001" s="281"/>
      <c r="B1001" s="281"/>
      <c r="C1001" s="281"/>
      <c r="D1001" s="281"/>
      <c r="E1001" s="281"/>
      <c r="F1001" s="281"/>
      <c r="G1001" s="281"/>
      <c r="H1001" s="281"/>
      <c r="I1001" s="281"/>
      <c r="J1001" s="281"/>
      <c r="K1001" s="281"/>
      <c r="L1001" s="281"/>
      <c r="M1001" s="281"/>
      <c r="N1001" s="281"/>
      <c r="O1001" s="281"/>
      <c r="P1001" s="281"/>
      <c r="Q1001" s="281"/>
      <c r="R1001" s="281"/>
      <c r="S1001" s="281"/>
      <c r="T1001" s="281"/>
      <c r="U1001" s="281"/>
      <c r="V1001" s="281"/>
      <c r="W1001" s="281"/>
      <c r="X1001" s="281"/>
      <c r="Y1001" s="281"/>
      <c r="Z1001" s="281"/>
    </row>
    <row r="1002" spans="1:26">
      <c r="A1002" s="281"/>
      <c r="B1002" s="281"/>
      <c r="C1002" s="281"/>
      <c r="D1002" s="281"/>
      <c r="E1002" s="281"/>
      <c r="F1002" s="281"/>
      <c r="G1002" s="281"/>
      <c r="H1002" s="281"/>
      <c r="I1002" s="281"/>
      <c r="J1002" s="281"/>
      <c r="K1002" s="281"/>
      <c r="L1002" s="281"/>
      <c r="M1002" s="281"/>
      <c r="N1002" s="281"/>
      <c r="O1002" s="281"/>
      <c r="P1002" s="281"/>
      <c r="Q1002" s="281"/>
      <c r="R1002" s="281"/>
      <c r="S1002" s="281"/>
      <c r="T1002" s="281"/>
      <c r="U1002" s="281"/>
      <c r="V1002" s="281"/>
      <c r="W1002" s="281"/>
      <c r="X1002" s="281"/>
      <c r="Y1002" s="281"/>
      <c r="Z1002" s="281"/>
    </row>
    <row r="1003" spans="1:26">
      <c r="A1003" s="281"/>
      <c r="B1003" s="281"/>
      <c r="C1003" s="281"/>
      <c r="D1003" s="281"/>
      <c r="E1003" s="281"/>
      <c r="F1003" s="281"/>
      <c r="G1003" s="281"/>
      <c r="H1003" s="281"/>
      <c r="I1003" s="281"/>
      <c r="J1003" s="281"/>
      <c r="K1003" s="281"/>
      <c r="L1003" s="281"/>
      <c r="M1003" s="281"/>
      <c r="N1003" s="281"/>
      <c r="O1003" s="281"/>
      <c r="P1003" s="281"/>
      <c r="Q1003" s="281"/>
      <c r="R1003" s="281"/>
      <c r="S1003" s="281"/>
      <c r="T1003" s="281"/>
      <c r="U1003" s="281"/>
      <c r="V1003" s="281"/>
      <c r="W1003" s="281"/>
      <c r="X1003" s="281"/>
      <c r="Y1003" s="281"/>
      <c r="Z1003" s="281"/>
    </row>
    <row r="1004" spans="1:26">
      <c r="A1004" s="281"/>
      <c r="B1004" s="281"/>
      <c r="C1004" s="281"/>
      <c r="D1004" s="281"/>
      <c r="E1004" s="281"/>
      <c r="F1004" s="281"/>
      <c r="G1004" s="281"/>
      <c r="H1004" s="281"/>
      <c r="I1004" s="281"/>
      <c r="J1004" s="281"/>
      <c r="K1004" s="281"/>
      <c r="L1004" s="281"/>
      <c r="M1004" s="281"/>
      <c r="N1004" s="281"/>
      <c r="O1004" s="281"/>
      <c r="P1004" s="281"/>
      <c r="Q1004" s="281"/>
      <c r="R1004" s="281"/>
      <c r="S1004" s="281"/>
      <c r="T1004" s="281"/>
      <c r="U1004" s="281"/>
      <c r="V1004" s="281"/>
      <c r="W1004" s="281"/>
      <c r="X1004" s="281"/>
      <c r="Y1004" s="281"/>
      <c r="Z1004" s="281"/>
    </row>
    <row r="1005" spans="1:26">
      <c r="A1005" s="281"/>
      <c r="B1005" s="281"/>
      <c r="C1005" s="281"/>
      <c r="D1005" s="281"/>
      <c r="E1005" s="281"/>
      <c r="F1005" s="281"/>
      <c r="G1005" s="281"/>
      <c r="H1005" s="281"/>
      <c r="I1005" s="281"/>
      <c r="J1005" s="281"/>
      <c r="K1005" s="281"/>
      <c r="L1005" s="281"/>
      <c r="M1005" s="281"/>
      <c r="N1005" s="281"/>
      <c r="O1005" s="281"/>
      <c r="P1005" s="281"/>
      <c r="Q1005" s="281"/>
      <c r="R1005" s="281"/>
      <c r="S1005" s="281"/>
      <c r="T1005" s="281"/>
      <c r="U1005" s="281"/>
      <c r="V1005" s="281"/>
      <c r="W1005" s="281"/>
      <c r="X1005" s="281"/>
      <c r="Y1005" s="281"/>
      <c r="Z1005" s="281"/>
    </row>
    <row r="1006" spans="1:26">
      <c r="A1006" s="281"/>
      <c r="B1006" s="281"/>
      <c r="C1006" s="281"/>
      <c r="D1006" s="281"/>
      <c r="E1006" s="281"/>
      <c r="F1006" s="281"/>
      <c r="G1006" s="281"/>
      <c r="H1006" s="281"/>
      <c r="I1006" s="281"/>
      <c r="J1006" s="281"/>
      <c r="K1006" s="281"/>
      <c r="L1006" s="281"/>
      <c r="M1006" s="281"/>
      <c r="N1006" s="281"/>
      <c r="O1006" s="281"/>
      <c r="P1006" s="281"/>
      <c r="Q1006" s="281"/>
      <c r="R1006" s="281"/>
      <c r="S1006" s="281"/>
      <c r="T1006" s="281"/>
      <c r="U1006" s="281"/>
      <c r="V1006" s="281"/>
      <c r="W1006" s="281"/>
      <c r="X1006" s="281"/>
      <c r="Y1006" s="281"/>
      <c r="Z1006" s="281"/>
    </row>
  </sheetData>
  <sheetProtection selectLockedCells="1" selectUnlockedCells="1"/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-0.249977111117893"/>
  </sheetPr>
  <dimension ref="A1:Z1040"/>
  <sheetViews>
    <sheetView topLeftCell="A13" workbookViewId="0">
      <selection activeCell="B18" sqref="B18:D51"/>
    </sheetView>
  </sheetViews>
  <sheetFormatPr defaultColWidth="9" defaultRowHeight="12.75"/>
  <cols>
    <col min="2" max="2" width="5.140625" customWidth="1"/>
    <col min="3" max="3" width="14.140625" customWidth="1"/>
    <col min="4" max="4" width="13" customWidth="1"/>
    <col min="5" max="5" width="19.42578125" customWidth="1"/>
    <col min="9" max="9" width="10" customWidth="1"/>
    <col min="11" max="11" width="10" customWidth="1"/>
  </cols>
  <sheetData>
    <row r="1" spans="1:26" ht="18">
      <c r="B1" s="295" t="s">
        <v>972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7.5" customHeight="1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spans="1:26">
      <c r="A3" s="281"/>
      <c r="B3" s="1078" t="s">
        <v>230</v>
      </c>
      <c r="C3" s="308"/>
      <c r="D3" s="308"/>
      <c r="E3" s="308"/>
      <c r="F3" s="281"/>
      <c r="G3" s="1078" t="s">
        <v>231</v>
      </c>
      <c r="H3" s="308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6" s="32" customFormat="1" ht="27.95" customHeight="1">
      <c r="A4" s="282"/>
      <c r="B4" s="1422" t="s">
        <v>619</v>
      </c>
      <c r="C4" s="1423"/>
      <c r="D4" s="1423"/>
      <c r="E4" s="1421"/>
      <c r="F4" s="282"/>
      <c r="G4" s="1422" t="s">
        <v>620</v>
      </c>
      <c r="H4" s="1421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</row>
    <row r="5" spans="1:26" s="32" customFormat="1" ht="14.1" customHeight="1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</row>
    <row r="6" spans="1:26" s="32" customFormat="1">
      <c r="A6" s="282"/>
      <c r="B6" s="293" t="s">
        <v>233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</row>
    <row r="7" spans="1:26" s="32" customFormat="1">
      <c r="A7" s="282"/>
      <c r="B7" s="280" t="s">
        <v>234</v>
      </c>
      <c r="C7" s="308"/>
      <c r="D7" s="308"/>
      <c r="E7" s="308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</row>
    <row r="8" spans="1:26" s="32" customFormat="1" ht="9.9499999999999993" customHeight="1">
      <c r="A8" s="282"/>
      <c r="B8" s="1420" t="s">
        <v>45</v>
      </c>
      <c r="C8" s="1421"/>
      <c r="D8" s="294" t="s">
        <v>46</v>
      </c>
      <c r="E8" s="1420" t="s">
        <v>235</v>
      </c>
      <c r="F8" s="1421"/>
      <c r="G8" s="1420" t="s">
        <v>236</v>
      </c>
      <c r="H8" s="1421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</row>
    <row r="9" spans="1:26" s="32" customFormat="1" ht="15.95" customHeight="1">
      <c r="A9" s="282"/>
      <c r="B9" s="1424" t="s">
        <v>106</v>
      </c>
      <c r="C9" s="1421"/>
      <c r="D9" s="283" t="s">
        <v>59</v>
      </c>
      <c r="E9" s="1426" t="s">
        <v>621</v>
      </c>
      <c r="F9" s="1421"/>
      <c r="G9" s="1424">
        <v>731893402</v>
      </c>
      <c r="H9" s="1421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</row>
    <row r="10" spans="1:26" s="32" customFormat="1">
      <c r="A10" s="282"/>
      <c r="B10" s="280" t="s">
        <v>239</v>
      </c>
      <c r="C10" s="308"/>
      <c r="D10" s="308"/>
      <c r="E10" s="308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</row>
    <row r="11" spans="1:26" s="32" customFormat="1" ht="9.9499999999999993" customHeight="1">
      <c r="A11" s="282"/>
      <c r="B11" s="1420" t="s">
        <v>45</v>
      </c>
      <c r="C11" s="1421"/>
      <c r="D11" s="294" t="s">
        <v>46</v>
      </c>
      <c r="E11" s="1420" t="s">
        <v>235</v>
      </c>
      <c r="F11" s="1421"/>
      <c r="G11" s="1420" t="s">
        <v>236</v>
      </c>
      <c r="H11" s="1421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</row>
    <row r="12" spans="1:26" s="32" customFormat="1" ht="15.95" customHeight="1">
      <c r="A12" s="282"/>
      <c r="B12" s="1424" t="s">
        <v>106</v>
      </c>
      <c r="C12" s="1421"/>
      <c r="D12" s="283" t="s">
        <v>90</v>
      </c>
      <c r="E12" s="1426" t="s">
        <v>622</v>
      </c>
      <c r="F12" s="1421"/>
      <c r="G12" s="1424">
        <v>605256488</v>
      </c>
      <c r="H12" s="1421"/>
      <c r="I12" s="282"/>
      <c r="J12" s="282"/>
      <c r="K12" s="282"/>
      <c r="L12" s="282" t="s">
        <v>988</v>
      </c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</row>
    <row r="13" spans="1:26" s="32" customFormat="1" ht="15.95" customHeight="1">
      <c r="A13" s="282"/>
      <c r="B13" s="1424"/>
      <c r="C13" s="1421"/>
      <c r="D13" s="283"/>
      <c r="E13" s="1425"/>
      <c r="F13" s="1421"/>
      <c r="G13" s="1424"/>
      <c r="H13" s="1421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</row>
    <row r="14" spans="1:26" s="32" customFormat="1" ht="14.1" customHeight="1">
      <c r="A14" s="282"/>
      <c r="B14" s="282"/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</row>
    <row r="15" spans="1:26" s="32" customFormat="1">
      <c r="A15" s="282"/>
      <c r="B15" s="293" t="s">
        <v>242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</row>
    <row r="16" spans="1:26" s="32" customFormat="1" ht="13.5" thickBot="1">
      <c r="A16" s="282"/>
      <c r="B16" s="280" t="s">
        <v>325</v>
      </c>
      <c r="C16" s="308"/>
      <c r="D16" s="308"/>
      <c r="E16" s="308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</row>
    <row r="17" spans="1:26" s="32" customFormat="1" ht="13.5" thickBot="1">
      <c r="A17" s="282"/>
      <c r="B17" s="1728" t="s">
        <v>244</v>
      </c>
      <c r="C17" s="1729" t="s">
        <v>45</v>
      </c>
      <c r="D17" s="1729" t="s">
        <v>46</v>
      </c>
      <c r="E17" s="291" t="s">
        <v>360</v>
      </c>
      <c r="F17" s="290"/>
      <c r="G17" s="289"/>
      <c r="H17" s="289"/>
      <c r="I17" s="288"/>
      <c r="J17" s="288"/>
      <c r="K17" s="288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</row>
    <row r="18" spans="1:26" s="32" customFormat="1" ht="14.1" customHeight="1">
      <c r="A18" s="304">
        <v>1</v>
      </c>
      <c r="B18" s="1731">
        <v>8</v>
      </c>
      <c r="C18" s="1732" t="s">
        <v>106</v>
      </c>
      <c r="D18" s="1733" t="s">
        <v>90</v>
      </c>
      <c r="E18" s="1723">
        <v>851001</v>
      </c>
      <c r="F18" s="298" t="s">
        <v>246</v>
      </c>
      <c r="G18" s="285"/>
      <c r="H18" s="286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</row>
    <row r="19" spans="1:26" s="32" customFormat="1" ht="14.1" customHeight="1">
      <c r="A19" s="304">
        <v>2</v>
      </c>
      <c r="B19" s="1397">
        <v>43</v>
      </c>
      <c r="C19" s="773" t="s">
        <v>106</v>
      </c>
      <c r="D19" s="1734" t="s">
        <v>741</v>
      </c>
      <c r="E19" s="1723">
        <v>600120</v>
      </c>
      <c r="F19" s="298" t="s">
        <v>246</v>
      </c>
      <c r="G19" s="285"/>
      <c r="H19" s="286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</row>
    <row r="20" spans="1:26" s="32" customFormat="1" ht="14.1" customHeight="1">
      <c r="A20" s="304">
        <v>3</v>
      </c>
      <c r="B20" s="1397">
        <v>97</v>
      </c>
      <c r="C20" s="773" t="s">
        <v>623</v>
      </c>
      <c r="D20" s="1734" t="s">
        <v>59</v>
      </c>
      <c r="E20" s="1723">
        <v>840804</v>
      </c>
      <c r="F20" s="298" t="s">
        <v>246</v>
      </c>
      <c r="G20" s="285"/>
      <c r="H20" s="286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</row>
    <row r="21" spans="1:26" s="32" customFormat="1" ht="14.1" customHeight="1">
      <c r="A21" s="304">
        <v>4</v>
      </c>
      <c r="B21" s="1735">
        <v>21</v>
      </c>
      <c r="C21" s="767" t="s">
        <v>743</v>
      </c>
      <c r="D21" s="1736" t="s">
        <v>62</v>
      </c>
      <c r="E21" s="1723">
        <v>711125</v>
      </c>
      <c r="F21" s="298" t="s">
        <v>246</v>
      </c>
      <c r="G21" s="285"/>
      <c r="H21" s="287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</row>
    <row r="22" spans="1:26" s="32" customFormat="1" ht="14.1" customHeight="1">
      <c r="A22" s="304">
        <v>5</v>
      </c>
      <c r="B22" s="1735">
        <v>77</v>
      </c>
      <c r="C22" s="767" t="s">
        <v>663</v>
      </c>
      <c r="D22" s="1736" t="s">
        <v>425</v>
      </c>
      <c r="E22" s="1723">
        <v>941226</v>
      </c>
      <c r="F22" s="298" t="s">
        <v>246</v>
      </c>
      <c r="G22" s="285"/>
      <c r="H22" s="286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</row>
    <row r="23" spans="1:26" s="32" customFormat="1" ht="14.1" customHeight="1">
      <c r="A23" s="304">
        <v>6</v>
      </c>
      <c r="B23" s="1397">
        <v>24</v>
      </c>
      <c r="C23" s="773" t="s">
        <v>742</v>
      </c>
      <c r="D23" s="1734" t="s">
        <v>84</v>
      </c>
      <c r="E23" s="1724">
        <v>910809</v>
      </c>
      <c r="F23" s="298" t="s">
        <v>246</v>
      </c>
      <c r="G23" s="285"/>
      <c r="H23" s="286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</row>
    <row r="24" spans="1:26" s="32" customFormat="1" ht="14.1" customHeight="1">
      <c r="A24" s="304">
        <v>7</v>
      </c>
      <c r="B24" s="1397">
        <v>20</v>
      </c>
      <c r="C24" s="767" t="s">
        <v>950</v>
      </c>
      <c r="D24" s="1736" t="s">
        <v>125</v>
      </c>
      <c r="E24" s="1723">
        <v>1020313</v>
      </c>
      <c r="F24" s="298" t="s">
        <v>246</v>
      </c>
      <c r="G24" s="285"/>
      <c r="H24" s="286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</row>
    <row r="25" spans="1:26" s="32" customFormat="1" ht="14.1" customHeight="1">
      <c r="A25" s="304">
        <v>8</v>
      </c>
      <c r="B25" s="1397">
        <v>88</v>
      </c>
      <c r="C25" s="773" t="s">
        <v>937</v>
      </c>
      <c r="D25" s="1734" t="s">
        <v>93</v>
      </c>
      <c r="E25" s="1609">
        <v>1000207</v>
      </c>
      <c r="F25" s="298" t="s">
        <v>246</v>
      </c>
      <c r="G25" s="285"/>
      <c r="H25" s="286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</row>
    <row r="26" spans="1:26" s="32" customFormat="1" ht="14.1" customHeight="1">
      <c r="A26" s="304">
        <v>9</v>
      </c>
      <c r="B26" s="1397">
        <v>78</v>
      </c>
      <c r="C26" s="773" t="s">
        <v>167</v>
      </c>
      <c r="D26" s="1734" t="s">
        <v>59</v>
      </c>
      <c r="E26" s="1723">
        <v>780313</v>
      </c>
      <c r="F26" s="298" t="s">
        <v>246</v>
      </c>
      <c r="G26" s="285"/>
      <c r="H26" s="286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</row>
    <row r="27" spans="1:26" s="32" customFormat="1" ht="14.1" customHeight="1">
      <c r="A27" s="304">
        <v>10</v>
      </c>
      <c r="B27" s="1397">
        <v>36</v>
      </c>
      <c r="C27" s="1730" t="s">
        <v>1067</v>
      </c>
      <c r="D27" s="1734" t="s">
        <v>112</v>
      </c>
      <c r="E27" s="1723">
        <v>931006</v>
      </c>
      <c r="F27" s="298" t="s">
        <v>246</v>
      </c>
      <c r="G27" s="285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</row>
    <row r="28" spans="1:26" s="32" customFormat="1" ht="14.1" customHeight="1">
      <c r="A28" s="304">
        <v>11</v>
      </c>
      <c r="B28" s="1397">
        <v>57</v>
      </c>
      <c r="C28" s="773" t="s">
        <v>635</v>
      </c>
      <c r="D28" s="1734" t="s">
        <v>68</v>
      </c>
      <c r="E28" s="1723">
        <v>960115</v>
      </c>
      <c r="F28" s="298" t="s">
        <v>246</v>
      </c>
      <c r="G28" s="285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</row>
    <row r="29" spans="1:26" s="32" customFormat="1" ht="14.1" customHeight="1">
      <c r="A29" s="304">
        <v>12</v>
      </c>
      <c r="B29" s="1397"/>
      <c r="C29" s="773" t="s">
        <v>1068</v>
      </c>
      <c r="D29" s="1734" t="s">
        <v>125</v>
      </c>
      <c r="E29" s="1609">
        <v>870129</v>
      </c>
      <c r="F29" s="298" t="s">
        <v>246</v>
      </c>
      <c r="G29" s="285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</row>
    <row r="30" spans="1:26" s="32" customFormat="1" ht="14.1" customHeight="1">
      <c r="A30" s="304">
        <v>13</v>
      </c>
      <c r="B30" s="1397"/>
      <c r="C30" s="767" t="s">
        <v>1069</v>
      </c>
      <c r="D30" s="1736" t="s">
        <v>257</v>
      </c>
      <c r="E30" s="1723">
        <v>750921</v>
      </c>
      <c r="F30" s="298" t="s">
        <v>246</v>
      </c>
      <c r="G30" s="285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</row>
    <row r="31" spans="1:26" s="32" customFormat="1" ht="14.1" customHeight="1">
      <c r="A31" s="304">
        <v>14</v>
      </c>
      <c r="B31" s="1735">
        <v>89</v>
      </c>
      <c r="C31" s="767" t="s">
        <v>488</v>
      </c>
      <c r="D31" s="1736" t="s">
        <v>1070</v>
      </c>
      <c r="E31" s="1723">
        <v>880315</v>
      </c>
      <c r="F31" s="298" t="s">
        <v>246</v>
      </c>
      <c r="G31" s="285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</row>
    <row r="32" spans="1:26" s="32" customFormat="1" ht="14.1" customHeight="1">
      <c r="A32" s="304">
        <v>15</v>
      </c>
      <c r="B32" s="1397"/>
      <c r="C32" s="773" t="s">
        <v>288</v>
      </c>
      <c r="D32" s="1734" t="s">
        <v>99</v>
      </c>
      <c r="E32" s="1723">
        <v>870205</v>
      </c>
      <c r="F32" s="298" t="s">
        <v>246</v>
      </c>
      <c r="G32" s="285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</row>
    <row r="33" spans="1:26" s="32" customFormat="1" ht="14.1" customHeight="1">
      <c r="A33" s="304">
        <v>16</v>
      </c>
      <c r="B33" s="1397">
        <v>30</v>
      </c>
      <c r="C33" s="1730" t="s">
        <v>333</v>
      </c>
      <c r="D33" s="1734" t="s">
        <v>497</v>
      </c>
      <c r="E33" s="1609">
        <v>780228</v>
      </c>
      <c r="F33" s="298" t="s">
        <v>1020</v>
      </c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</row>
    <row r="34" spans="1:26" s="32" customFormat="1" ht="14.1" customHeight="1">
      <c r="A34" s="304">
        <v>17</v>
      </c>
      <c r="B34" s="1397">
        <v>26</v>
      </c>
      <c r="C34" s="767" t="s">
        <v>333</v>
      </c>
      <c r="D34" s="1736" t="s">
        <v>62</v>
      </c>
      <c r="E34" s="1723">
        <v>1050926</v>
      </c>
      <c r="F34" s="298" t="s">
        <v>246</v>
      </c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</row>
    <row r="35" spans="1:26" s="32" customFormat="1" ht="14.25">
      <c r="A35" s="304">
        <v>18</v>
      </c>
      <c r="B35" s="1397"/>
      <c r="C35" s="773" t="s">
        <v>639</v>
      </c>
      <c r="D35" s="1734" t="s">
        <v>97</v>
      </c>
      <c r="E35" s="1723">
        <v>820814</v>
      </c>
      <c r="F35" s="298" t="s">
        <v>1020</v>
      </c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</row>
    <row r="36" spans="1:26" s="32" customFormat="1" ht="14.25">
      <c r="A36" s="304">
        <v>19</v>
      </c>
      <c r="B36" s="1397">
        <v>27</v>
      </c>
      <c r="C36" s="767" t="s">
        <v>804</v>
      </c>
      <c r="D36" s="1736" t="s">
        <v>125</v>
      </c>
      <c r="E36" s="1723">
        <v>940615</v>
      </c>
      <c r="F36" s="298" t="s">
        <v>1020</v>
      </c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</row>
    <row r="37" spans="1:26" s="32" customFormat="1" ht="14.25">
      <c r="A37" s="304">
        <v>20</v>
      </c>
      <c r="B37" s="1397"/>
      <c r="C37" s="773" t="s">
        <v>899</v>
      </c>
      <c r="D37" s="1734" t="s">
        <v>125</v>
      </c>
      <c r="E37" s="1725">
        <v>941105</v>
      </c>
      <c r="F37" s="298" t="s">
        <v>1020</v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</row>
    <row r="38" spans="1:26" s="32" customFormat="1" ht="14.1" customHeight="1">
      <c r="A38" s="304">
        <v>21</v>
      </c>
      <c r="B38" s="1397"/>
      <c r="C38" s="1730" t="s">
        <v>1072</v>
      </c>
      <c r="D38" s="1737" t="s">
        <v>99</v>
      </c>
      <c r="E38" s="1723">
        <v>850704</v>
      </c>
      <c r="F38" s="298" t="s">
        <v>1020</v>
      </c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</row>
    <row r="39" spans="1:26" s="32" customFormat="1" ht="14.1" customHeight="1">
      <c r="A39" s="304">
        <v>22</v>
      </c>
      <c r="B39" s="1397"/>
      <c r="C39" s="773" t="s">
        <v>63</v>
      </c>
      <c r="D39" s="1734" t="s">
        <v>87</v>
      </c>
      <c r="E39" s="1726"/>
      <c r="F39" s="298" t="s">
        <v>1085</v>
      </c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</row>
    <row r="40" spans="1:26" s="32" customFormat="1" ht="14.1" customHeight="1">
      <c r="A40" s="304"/>
      <c r="B40" s="1397"/>
      <c r="C40" s="773" t="s">
        <v>636</v>
      </c>
      <c r="D40" s="1734" t="s">
        <v>221</v>
      </c>
      <c r="E40" s="1726"/>
      <c r="F40" s="30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</row>
    <row r="41" spans="1:26" s="32" customFormat="1" ht="14.1" customHeight="1">
      <c r="A41" s="304"/>
      <c r="B41" s="1397"/>
      <c r="C41" s="773" t="s">
        <v>1055</v>
      </c>
      <c r="D41" s="1734" t="s">
        <v>62</v>
      </c>
      <c r="E41" s="1726"/>
      <c r="F41" s="864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</row>
    <row r="42" spans="1:26" s="32" customFormat="1" ht="14.1" customHeight="1">
      <c r="A42" s="304"/>
      <c r="B42" s="1397"/>
      <c r="C42" s="773" t="s">
        <v>106</v>
      </c>
      <c r="D42" s="1734" t="s">
        <v>59</v>
      </c>
      <c r="E42" s="1726"/>
      <c r="F42" s="864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</row>
    <row r="43" spans="1:26" s="32" customFormat="1" ht="14.1" customHeight="1">
      <c r="A43" s="304"/>
      <c r="B43" s="1397"/>
      <c r="C43" s="773" t="s">
        <v>1152</v>
      </c>
      <c r="D43" s="1734" t="s">
        <v>224</v>
      </c>
      <c r="E43" s="1726"/>
      <c r="F43" s="864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</row>
    <row r="44" spans="1:26" s="32" customFormat="1" ht="14.1" customHeight="1" thickBot="1">
      <c r="A44" s="304"/>
      <c r="B44" s="1397"/>
      <c r="C44" s="773" t="s">
        <v>659</v>
      </c>
      <c r="D44" s="1734" t="s">
        <v>95</v>
      </c>
      <c r="E44" s="1727"/>
      <c r="F44" s="303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</row>
    <row r="45" spans="1:26" s="32" customFormat="1" ht="14.1" customHeight="1">
      <c r="A45" s="304"/>
      <c r="B45" s="1397"/>
      <c r="C45" s="773" t="s">
        <v>1162</v>
      </c>
      <c r="D45" s="1734" t="s">
        <v>1163</v>
      </c>
      <c r="E45" s="312"/>
      <c r="F45" s="313" t="s">
        <v>366</v>
      </c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</row>
    <row r="46" spans="1:26" s="32" customFormat="1" ht="14.1" customHeight="1" thickBot="1">
      <c r="A46" s="304"/>
      <c r="B46" s="1738"/>
      <c r="C46" s="1739" t="s">
        <v>1179</v>
      </c>
      <c r="D46" s="1740" t="s">
        <v>532</v>
      </c>
      <c r="E46" s="312"/>
      <c r="F46" s="313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</row>
    <row r="47" spans="1:26" s="32" customFormat="1" ht="14.1" customHeight="1">
      <c r="A47" s="304"/>
      <c r="B47" s="312"/>
      <c r="C47" s="313" t="s">
        <v>1206</v>
      </c>
      <c r="D47" s="313" t="s">
        <v>198</v>
      </c>
      <c r="E47" s="312"/>
      <c r="F47" s="313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</row>
    <row r="48" spans="1:26" s="32" customFormat="1" ht="14.1" customHeight="1">
      <c r="A48" s="304"/>
      <c r="B48" s="312"/>
      <c r="C48" s="313" t="s">
        <v>248</v>
      </c>
      <c r="D48" s="313" t="s">
        <v>206</v>
      </c>
      <c r="E48" s="312">
        <v>1060509</v>
      </c>
      <c r="F48" s="313" t="s">
        <v>57</v>
      </c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</row>
    <row r="49" spans="1:26" s="32" customFormat="1" ht="14.1" customHeight="1">
      <c r="A49" s="304"/>
      <c r="B49" s="312"/>
      <c r="C49" s="313" t="s">
        <v>1310</v>
      </c>
      <c r="D49" s="313" t="s">
        <v>1260</v>
      </c>
      <c r="E49" s="312"/>
      <c r="F49" s="313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</row>
    <row r="50" spans="1:26" s="32" customFormat="1" ht="14.1" customHeight="1">
      <c r="A50" s="304"/>
      <c r="B50" s="312"/>
      <c r="C50" s="313" t="s">
        <v>1277</v>
      </c>
      <c r="D50" s="313" t="s">
        <v>46</v>
      </c>
      <c r="E50" s="312"/>
      <c r="F50" s="313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</row>
    <row r="51" spans="1:26" s="32" customFormat="1" ht="14.1" customHeight="1">
      <c r="A51" s="304"/>
      <c r="B51" s="312"/>
      <c r="C51" s="313" t="s">
        <v>326</v>
      </c>
      <c r="D51" s="313" t="s">
        <v>71</v>
      </c>
      <c r="E51" s="312"/>
      <c r="F51" s="313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</row>
    <row r="52" spans="1:26" s="32" customFormat="1" ht="14.1" customHeight="1">
      <c r="A52" s="304"/>
      <c r="B52" s="312"/>
      <c r="C52" s="313"/>
      <c r="D52" s="313"/>
      <c r="E52" s="312"/>
      <c r="F52" s="313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</row>
    <row r="53" spans="1:26" s="32" customFormat="1" ht="14.1" customHeight="1">
      <c r="A53" s="304"/>
      <c r="B53" s="312"/>
      <c r="C53" s="313"/>
      <c r="D53" s="313"/>
      <c r="E53" s="312"/>
      <c r="F53" s="313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</row>
    <row r="54" spans="1:26" s="32" customFormat="1" ht="14.1" customHeight="1">
      <c r="A54" s="304"/>
      <c r="B54" s="312">
        <v>17</v>
      </c>
      <c r="C54" s="313" t="s">
        <v>744</v>
      </c>
      <c r="D54" s="313" t="s">
        <v>59</v>
      </c>
      <c r="E54" s="856">
        <v>880617</v>
      </c>
      <c r="F54" s="313"/>
      <c r="G54" s="282" t="s">
        <v>269</v>
      </c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</row>
    <row r="55" spans="1:26" s="32" customFormat="1" ht="14.1" customHeight="1">
      <c r="A55" s="304"/>
      <c r="B55" s="282">
        <v>39</v>
      </c>
      <c r="C55" s="280" t="s">
        <v>106</v>
      </c>
      <c r="D55" s="280" t="s">
        <v>59</v>
      </c>
      <c r="E55" s="280">
        <v>851001</v>
      </c>
      <c r="F55" s="282"/>
      <c r="G55" s="282" t="s">
        <v>565</v>
      </c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</row>
    <row r="56" spans="1:26" s="32" customFormat="1" ht="14.1" customHeight="1">
      <c r="A56" s="304"/>
      <c r="B56" s="282"/>
      <c r="C56" s="280"/>
      <c r="D56" s="280"/>
      <c r="E56" s="280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</row>
    <row r="57" spans="1:26" s="32" customFormat="1" ht="14.1" customHeight="1">
      <c r="A57" s="304"/>
      <c r="B57" s="282"/>
      <c r="C57" s="280"/>
      <c r="D57" s="280"/>
      <c r="E57" s="280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</row>
    <row r="58" spans="1:26" s="32" customFormat="1" ht="14.1" customHeight="1">
      <c r="A58" s="304"/>
      <c r="B58" s="282"/>
      <c r="C58" s="280"/>
      <c r="D58" s="280"/>
      <c r="E58" s="280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</row>
    <row r="59" spans="1:26" s="32" customFormat="1" ht="14.1" customHeight="1">
      <c r="A59" s="304"/>
      <c r="B59" s="282"/>
      <c r="C59" s="280"/>
      <c r="D59" s="280"/>
      <c r="E59" s="280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</row>
    <row r="60" spans="1:26" s="32" customFormat="1" ht="14.1" customHeight="1">
      <c r="A60" s="304"/>
      <c r="B60" s="282"/>
      <c r="C60" s="280"/>
      <c r="D60" s="280"/>
      <c r="E60" s="280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</row>
    <row r="61" spans="1:26" s="32" customFormat="1" ht="14.1" customHeight="1">
      <c r="A61" s="304"/>
      <c r="B61" s="282"/>
      <c r="C61" s="280"/>
      <c r="D61" s="280"/>
      <c r="E61" s="280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</row>
    <row r="62" spans="1:26" s="32" customFormat="1" ht="14.1" customHeight="1">
      <c r="A62" s="304"/>
      <c r="B62" s="282"/>
      <c r="C62" s="280"/>
      <c r="D62" s="280"/>
      <c r="E62" s="280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</row>
    <row r="63" spans="1:26" s="32" customFormat="1" ht="14.1" customHeight="1">
      <c r="A63" s="304"/>
      <c r="B63" s="282"/>
      <c r="C63" s="280"/>
      <c r="D63" s="280"/>
      <c r="E63" s="280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</row>
    <row r="64" spans="1:26" s="32" customFormat="1" ht="14.1" customHeight="1">
      <c r="A64" s="304"/>
      <c r="B64" s="282"/>
      <c r="C64" s="280"/>
      <c r="D64" s="280"/>
      <c r="E64" s="280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</row>
    <row r="65" spans="1:26" s="32" customFormat="1" ht="14.1" customHeight="1">
      <c r="A65" s="304"/>
      <c r="B65" s="282"/>
      <c r="C65" s="280"/>
      <c r="D65" s="280"/>
      <c r="E65" s="280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</row>
    <row r="66" spans="1:26" s="32" customFormat="1" ht="14.1" customHeight="1">
      <c r="A66" s="304"/>
      <c r="B66" s="282"/>
      <c r="C66" s="280"/>
      <c r="D66" s="280"/>
      <c r="E66" s="280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</row>
    <row r="67" spans="1:26" s="32" customFormat="1" ht="14.1" customHeight="1">
      <c r="A67" s="304"/>
      <c r="B67" s="282"/>
      <c r="C67" s="280"/>
      <c r="D67" s="280"/>
      <c r="E67" s="280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</row>
    <row r="68" spans="1:26" s="32" customFormat="1" ht="14.1" customHeight="1">
      <c r="A68" s="304"/>
      <c r="B68" s="282"/>
      <c r="C68" s="280"/>
      <c r="D68" s="280"/>
      <c r="E68" s="280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</row>
    <row r="69" spans="1:26" s="32" customFormat="1" ht="14.1" customHeight="1">
      <c r="A69" s="304"/>
      <c r="B69" s="282"/>
      <c r="C69" s="280"/>
      <c r="D69" s="280"/>
      <c r="E69" s="280"/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</row>
    <row r="70" spans="1:26" s="32" customFormat="1" ht="14.1" customHeight="1">
      <c r="A70" s="284"/>
      <c r="B70" s="282"/>
      <c r="C70" s="280"/>
      <c r="D70" s="280"/>
      <c r="E70" s="280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</row>
    <row r="71" spans="1:26" s="32" customFormat="1" ht="14.1" customHeight="1">
      <c r="A71" s="284"/>
      <c r="B71" s="282"/>
      <c r="C71" s="280"/>
      <c r="D71" s="280"/>
      <c r="E71" s="280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</row>
    <row r="72" spans="1:26" s="32" customFormat="1" ht="14.1" customHeight="1">
      <c r="A72" s="284"/>
      <c r="B72" s="282"/>
      <c r="C72" s="280"/>
      <c r="D72" s="280"/>
      <c r="E72" s="280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</row>
    <row r="73" spans="1:26" s="32" customFormat="1" ht="14.1" customHeight="1">
      <c r="A73" s="282"/>
      <c r="B73" s="319"/>
      <c r="C73" s="317"/>
      <c r="D73" s="317"/>
      <c r="E73" s="316"/>
      <c r="F73" s="282"/>
      <c r="G73" s="269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</row>
    <row r="74" spans="1:26" s="32" customFormat="1" ht="14.1" customHeight="1">
      <c r="A74" s="282"/>
      <c r="B74" s="310"/>
      <c r="C74" s="309"/>
      <c r="D74" s="309"/>
      <c r="E74" s="315"/>
      <c r="F74" s="282"/>
      <c r="G74"/>
      <c r="H74" s="269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</row>
    <row r="75" spans="1:26" s="32" customFormat="1" ht="14.1" customHeight="1">
      <c r="A75" s="282"/>
      <c r="B75" s="269"/>
      <c r="C75" s="318"/>
      <c r="D75" s="318"/>
      <c r="E75" s="269"/>
      <c r="F75" s="282"/>
      <c r="G75" s="269"/>
      <c r="H75" s="269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</row>
    <row r="76" spans="1:26" s="32" customFormat="1" ht="14.1" customHeight="1">
      <c r="A76" s="282"/>
      <c r="B76" s="269"/>
      <c r="C76" s="269"/>
      <c r="D76" s="269"/>
      <c r="E76" s="269"/>
      <c r="F76" s="282"/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</row>
    <row r="77" spans="1:26" s="32" customFormat="1" ht="14.1" customHeight="1">
      <c r="A77" s="282"/>
      <c r="B77" s="283"/>
      <c r="C77" s="283"/>
      <c r="D77" s="283"/>
      <c r="E77" s="283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</row>
    <row r="78" spans="1:26" s="32" customFormat="1" ht="14.1" customHeight="1">
      <c r="A78" s="282"/>
      <c r="B78" s="282"/>
      <c r="C78" s="282"/>
      <c r="D78" s="282"/>
      <c r="E78" s="282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</row>
    <row r="79" spans="1:26" s="32" customFormat="1" ht="14.1" customHeight="1">
      <c r="A79" s="282"/>
      <c r="B79" s="282"/>
      <c r="C79" s="282"/>
      <c r="D79" s="282"/>
      <c r="E79" s="282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</row>
    <row r="80" spans="1:26" s="32" customFormat="1" ht="14.1" customHeight="1">
      <c r="A80" s="282"/>
      <c r="B80" s="282"/>
      <c r="C80" s="282"/>
      <c r="D80" s="282"/>
      <c r="E80" s="282"/>
      <c r="F80" s="282"/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</row>
    <row r="81" spans="1:26" s="32" customFormat="1" ht="14.1" customHeight="1">
      <c r="A81" s="282"/>
      <c r="B81" s="282"/>
      <c r="C81" s="282"/>
      <c r="D81" s="282"/>
      <c r="E81" s="282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</row>
    <row r="82" spans="1:26" s="32" customFormat="1" ht="14.1" customHeight="1">
      <c r="A82" s="282"/>
      <c r="B82" s="282"/>
      <c r="C82" s="282"/>
      <c r="D82" s="282"/>
      <c r="E82" s="282"/>
      <c r="F82" s="282"/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</row>
    <row r="83" spans="1:26" s="32" customFormat="1" ht="14.1" customHeight="1">
      <c r="A83" s="282"/>
      <c r="B83" s="282"/>
      <c r="C83" s="282"/>
      <c r="D83" s="282"/>
      <c r="E83" s="282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</row>
    <row r="84" spans="1:26" s="32" customFormat="1" ht="14.1" customHeight="1">
      <c r="A84" s="282"/>
      <c r="B84" s="282"/>
      <c r="C84" s="282"/>
      <c r="D84" s="282"/>
      <c r="E84" s="282"/>
      <c r="F84" s="282"/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</row>
    <row r="85" spans="1:26" s="32" customFormat="1" ht="14.1" customHeight="1">
      <c r="A85" s="282"/>
      <c r="B85" s="282"/>
      <c r="C85" s="282"/>
      <c r="D85" s="282"/>
      <c r="E85" s="282"/>
      <c r="F85" s="282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</row>
    <row r="86" spans="1:26" s="32" customFormat="1" ht="14.1" customHeight="1">
      <c r="A86" s="282"/>
      <c r="B86" s="282"/>
      <c r="C86" s="282"/>
      <c r="D86" s="282"/>
      <c r="E86" s="282"/>
      <c r="F86" s="282"/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</row>
    <row r="87" spans="1:26" s="32" customFormat="1" ht="13.9" customHeight="1">
      <c r="A87" s="282"/>
      <c r="B87" s="282"/>
      <c r="C87" s="282"/>
      <c r="D87" s="282"/>
      <c r="E87" s="282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</row>
    <row r="88" spans="1:26" s="32" customFormat="1">
      <c r="A88" s="282"/>
      <c r="B88" s="282"/>
      <c r="C88" s="282"/>
      <c r="D88" s="282"/>
      <c r="E88" s="282"/>
      <c r="F88" s="282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</row>
    <row r="89" spans="1:26" s="32" customFormat="1">
      <c r="A89" s="282"/>
      <c r="B89" s="282"/>
      <c r="C89" s="282"/>
      <c r="D89" s="282"/>
      <c r="E89" s="282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</row>
    <row r="90" spans="1:26" s="32" customFormat="1">
      <c r="A90" s="282"/>
      <c r="B90" s="282"/>
      <c r="C90" s="282"/>
      <c r="D90" s="282"/>
      <c r="E90" s="282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</row>
    <row r="91" spans="1:26" s="32" customFormat="1">
      <c r="A91" s="282"/>
      <c r="B91" s="282"/>
      <c r="C91" s="282"/>
      <c r="D91" s="282"/>
      <c r="E91" s="282"/>
      <c r="F91" s="282"/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</row>
    <row r="92" spans="1:26" s="32" customFormat="1">
      <c r="A92" s="282"/>
      <c r="B92" s="282"/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</row>
    <row r="93" spans="1:26" s="32" customFormat="1">
      <c r="A93" s="282"/>
      <c r="B93" s="282"/>
      <c r="C93" s="281"/>
      <c r="D93" s="281"/>
      <c r="E93" s="281"/>
      <c r="F93" s="281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</row>
    <row r="94" spans="1:26" s="32" customFormat="1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spans="1:26" s="32" customFormat="1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spans="1:26" s="32" customFormat="1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spans="1:26" s="32" customFormat="1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spans="1:26" s="32" customFormat="1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spans="1:26" s="32" customFormat="1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spans="1:26" s="32" customFormat="1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spans="1:26" s="32" customFormat="1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spans="1:26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spans="1:26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spans="1:26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spans="1:26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spans="1:26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spans="1:26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spans="1:26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spans="1:26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spans="1:26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spans="1:26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spans="1:26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spans="1:26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spans="1:26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spans="1:26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spans="1:26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spans="1:26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spans="1:26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spans="1:26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spans="1:26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spans="1:26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spans="1:26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spans="1:26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spans="1:26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spans="1:26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spans="1:26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spans="1:26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spans="1:26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spans="1:26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spans="1:26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spans="1:26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spans="1:26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spans="1:26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spans="1:26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spans="1:26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spans="1:26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spans="1:26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spans="1:26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spans="1:26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spans="1:26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spans="1:26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spans="1:26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spans="1:26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spans="1:26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spans="1:26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spans="1:26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spans="1:26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spans="1:26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spans="1:26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spans="1:26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spans="1:26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spans="1:26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spans="1:26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spans="1:26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spans="1:26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spans="1:26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spans="1:26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spans="1:26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spans="1:26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spans="1:26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spans="1:26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spans="1:26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spans="1:26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spans="1:26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spans="1:26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spans="1:26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spans="1:26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spans="1:26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spans="1:26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spans="1:26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spans="1:26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spans="1:26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spans="1:26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spans="1:26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spans="1:26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spans="1:26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spans="1:26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spans="1:26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spans="1:26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spans="1:26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spans="1:26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spans="1:26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spans="1:26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spans="1:26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spans="1:26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spans="1:26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spans="1:26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spans="1:26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spans="1:26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spans="1:26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spans="1:26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spans="1:26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spans="1:26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spans="1:26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spans="1:26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spans="1:26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spans="1:26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spans="1:26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spans="1:26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spans="1:26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spans="1:26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spans="1:26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spans="1:26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spans="1:26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spans="1:26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spans="1:26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spans="1:26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spans="1:26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spans="1:26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spans="1:26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spans="1:26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spans="1:26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spans="1:26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spans="1:26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spans="1:26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spans="1:26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spans="1:26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spans="1:26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spans="1:26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spans="1:26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spans="1:26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spans="1:26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spans="1:26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spans="1:26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spans="1:26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spans="1:26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spans="1:26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spans="1:26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spans="1:26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spans="1:26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spans="1:26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spans="1:26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spans="1:26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spans="1:26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spans="1:26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spans="1:26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spans="1:26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spans="1:26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spans="1:26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spans="1:26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spans="1:26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spans="1:26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spans="1:26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spans="1:26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spans="1:26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spans="1:26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spans="1:26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spans="1:26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spans="1:26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spans="1:26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spans="1:26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spans="1:26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spans="1:26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spans="1:26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spans="1:26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spans="1:26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spans="1:26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spans="1:26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spans="1:26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spans="1:26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spans="1:26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spans="1:26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spans="1:26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spans="1:26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spans="1:26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spans="1:26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spans="1:26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spans="1:26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spans="1:26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spans="1:26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spans="1:26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spans="1:26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spans="1:26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spans="1:26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spans="1:26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spans="1:26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spans="1:26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spans="1:26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spans="1:26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spans="1:26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spans="1:26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spans="1:26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spans="1:26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spans="1:26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spans="1:26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spans="1:26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spans="1:26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spans="1:26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spans="1:26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spans="1:26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spans="1:26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spans="1:26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spans="1:26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spans="1:26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spans="1:26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spans="1:26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spans="1:26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spans="1:26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spans="1:26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spans="1:26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spans="1:26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spans="1:26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spans="1:26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spans="1:26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spans="1:26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spans="1:26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spans="1:26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spans="1:26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spans="1:26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spans="1:26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spans="1:26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spans="1:26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spans="1:26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spans="1:26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spans="1:26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spans="1:26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spans="1:26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spans="1:26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spans="1:26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spans="1:26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spans="1:26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spans="1:26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spans="1:26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spans="1:26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spans="1:26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spans="1:26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spans="1:26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spans="1:26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spans="1:26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spans="1:26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spans="1:26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spans="1:26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spans="1:26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spans="1:26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spans="1:26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spans="1:26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spans="1:26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spans="1:26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spans="1:26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spans="1:26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spans="1:26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spans="1:26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spans="1:26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spans="1:26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spans="1:26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spans="1:26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spans="1:26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spans="1:26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spans="1:26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spans="1:26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spans="1:26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spans="1:26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spans="1:26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spans="1:26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spans="1:26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spans="1:26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spans="1:26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spans="1:26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spans="1:26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spans="1:26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spans="1:26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spans="1:26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spans="1:26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spans="1:26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spans="1:26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spans="1:26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spans="1:26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spans="1:26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spans="1:26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spans="1:26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spans="1:26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spans="1:26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spans="1:26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spans="1:26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spans="1:26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spans="1:26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spans="1:26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spans="1:26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spans="1:26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spans="1:26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spans="1:26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spans="1:26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spans="1:26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spans="1:26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spans="1:26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spans="1:26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spans="1:26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spans="1:26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spans="1:26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spans="1:26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spans="1:26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spans="1:26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spans="1:26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spans="1:26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spans="1:26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spans="1:26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spans="1:26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spans="1:26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spans="1:26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spans="1:26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spans="1:26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spans="1:26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spans="1:26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spans="1:26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spans="1:26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spans="1:26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spans="1:26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spans="1:26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spans="1:26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spans="1:26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spans="1:26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spans="1:26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spans="1:26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spans="1:26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spans="1:26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spans="1:26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spans="1:26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spans="1:26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spans="1:26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spans="1:26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spans="1:26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spans="1:26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spans="1:26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spans="1:26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spans="1:26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spans="1:26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spans="1:26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spans="1:26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spans="1:26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spans="1:26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spans="1:26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spans="1:26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spans="1:26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spans="1:26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spans="1:26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spans="1:26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spans="1:26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spans="1:26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spans="1:26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spans="1:26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spans="1:26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spans="1:26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spans="1:26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spans="1:26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spans="1:26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spans="1:26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spans="1:26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spans="1:26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spans="1:26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spans="1:26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spans="1:26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spans="1:26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spans="1:26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spans="1:26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spans="1:26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spans="1:26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spans="1:26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spans="1:26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spans="1:26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spans="1:26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spans="1:26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spans="1:26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spans="1:26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spans="1:26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spans="1:26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spans="1:26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spans="1:26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spans="1:26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spans="1:26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spans="1:26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spans="1:26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spans="1:26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spans="1:26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spans="1:26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spans="1:26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spans="1:26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spans="1:26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spans="1:26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spans="1:26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spans="1:26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spans="1:26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spans="1:26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spans="1:26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spans="1:26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spans="1:26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spans="1:26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spans="1:26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spans="1:26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spans="1:26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spans="1:26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spans="1:26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spans="1:26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spans="1:26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spans="1:26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spans="1:26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spans="1:26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spans="1:26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spans="1:26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spans="1:26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spans="1:26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spans="1:26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spans="1:26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spans="1:26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spans="1:26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spans="1:26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spans="1:26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spans="1:26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spans="1:26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spans="1:26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spans="1:26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spans="1:26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spans="1:26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spans="1:26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spans="1:26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spans="1:26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spans="1:26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spans="1:26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spans="1:26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spans="1:26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spans="1:26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spans="1:26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spans="1:26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spans="1:26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spans="1:26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spans="1:26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spans="1:26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spans="1:26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spans="1:26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spans="1:26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spans="1:26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spans="1:26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spans="1:26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spans="1:26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spans="1:26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spans="1:26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spans="1:26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spans="1:26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spans="1:26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spans="1:26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spans="1:26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spans="1:26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spans="1:26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spans="1:26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spans="1:26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spans="1:26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spans="1:26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spans="1:26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spans="1:26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spans="1:26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spans="1:26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spans="1:26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spans="1:26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spans="1:26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spans="1:26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spans="1:26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spans="1:26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spans="1:26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spans="1:26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spans="1:26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spans="1:26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spans="1:26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spans="1:26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spans="1:26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spans="1:26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spans="1:26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spans="1:26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spans="1:26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spans="1:26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spans="1:26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spans="1:26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spans="1:26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spans="1:26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spans="1:26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spans="1:26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spans="1:26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spans="1:26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spans="1:26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spans="1:26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spans="1:26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spans="1:26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spans="1:26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spans="1:26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spans="1:26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spans="1:26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spans="1:26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spans="1:26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spans="1:26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spans="1:26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spans="1:26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spans="1:26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spans="1:26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spans="1:26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spans="1:26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spans="1:26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spans="1:26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spans="1:26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spans="1:26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spans="1:26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spans="1:26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spans="1:26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spans="1:26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spans="1:26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spans="1:26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spans="1:26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spans="1:26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spans="1:26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spans="1:26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spans="1:26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spans="1:26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spans="1:26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spans="1:26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spans="1:26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spans="1:26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spans="1:26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spans="1:26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spans="1:26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spans="1:26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spans="1:26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spans="1:26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spans="1:26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spans="1:26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spans="1:26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spans="1:26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spans="1:26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spans="1:26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spans="1:26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spans="1:26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spans="1:26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spans="1:26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spans="1:26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spans="1:26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spans="1:26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spans="1:26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spans="1:26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spans="1:26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spans="1:26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spans="1:26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spans="1:26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spans="1:26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spans="1:26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spans="1:26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spans="1:26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spans="1:26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spans="1:26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spans="1:26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spans="1:26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spans="1:26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spans="1:26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spans="1:26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spans="1:26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spans="1:26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spans="1:26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spans="1:26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spans="1:26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spans="1:26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spans="1:26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spans="1:26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spans="1:26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spans="1:26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spans="1:26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spans="1:26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spans="1:26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spans="1:26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spans="1:26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spans="1:26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spans="1:26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spans="1:26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spans="1:26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spans="1:26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spans="1:26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spans="1:26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spans="1:26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spans="1:26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spans="1:26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spans="1:26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spans="1:26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spans="1:26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spans="1:26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spans="1:26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spans="1:26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spans="1:26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spans="1:26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spans="1:26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spans="1:26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spans="1:26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spans="1:26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spans="1:26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spans="1:26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spans="1:26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spans="1:26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spans="1:26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spans="1:26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spans="1:26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spans="1:26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spans="1:26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spans="1:26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spans="1:26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spans="1:26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spans="1:26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spans="1:26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spans="1:26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spans="1:26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spans="1:26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spans="1:26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spans="1:26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spans="1:26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spans="1:26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spans="1:26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spans="1:26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spans="1:26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spans="1:26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spans="1:26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spans="1:26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spans="1:26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spans="1:26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spans="1:26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spans="1:26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spans="1:26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spans="1:26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spans="1:26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spans="1:26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spans="1:26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spans="1:26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spans="1:26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spans="1:26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spans="1:26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spans="1:26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spans="1:26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spans="1:26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spans="1:26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spans="1:26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spans="1:26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spans="1:26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spans="1:26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spans="1:26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spans="1:26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spans="1:26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spans="1:26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spans="1:26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spans="1:26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spans="1:26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spans="1:26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spans="1:26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spans="1:26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spans="1:26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spans="1:26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spans="1:26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spans="1:26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spans="1:26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spans="1:26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spans="1:26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spans="1:26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spans="1:26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spans="1:26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spans="1:26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spans="1:26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spans="1:26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spans="1:26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spans="1:26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spans="1:26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spans="1:26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spans="1:26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spans="1:26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spans="1:26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spans="1:26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spans="1:26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spans="1:26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spans="1:26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spans="1:26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spans="1:26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spans="1:26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spans="1:26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spans="1:26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spans="1:26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spans="1:26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spans="1:26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spans="1:26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spans="1:26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spans="1:26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spans="1:26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spans="1:26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spans="1:26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spans="1:26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spans="1:26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spans="1:26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spans="1:26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spans="1:26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spans="1:26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spans="1:26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spans="1:26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spans="1:26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spans="1:26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spans="1:26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spans="1:26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spans="1:26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spans="1:26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spans="1:26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spans="1:26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spans="1:26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spans="1:26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spans="1:26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spans="1:26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spans="1:26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spans="1:26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spans="1:26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spans="1:26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spans="1:26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spans="1:26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spans="1:26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spans="1:26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spans="1:26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spans="1:26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spans="1:26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spans="1:26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spans="1:26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spans="1:26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spans="1:26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spans="1:26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spans="1:26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spans="1:26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spans="1:26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spans="1:26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spans="1:26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spans="1:26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spans="1:26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spans="1:26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spans="1:26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spans="1:26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spans="1:26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spans="1:26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spans="1:26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spans="1:26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spans="1:26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spans="1:26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spans="1:26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spans="1:26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spans="1:26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spans="1:26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spans="1:26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spans="1:26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spans="1:26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spans="1:26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spans="1:26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spans="1:26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spans="1:26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spans="1:26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spans="1:26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spans="1:26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spans="1:26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spans="1:26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spans="1:26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spans="1:26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spans="1:26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spans="1:26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spans="1:26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spans="1:26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spans="1:26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spans="1:26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spans="1:26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spans="1:26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spans="1:26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spans="1:26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spans="1:26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spans="1:26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spans="1:26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spans="1:26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spans="1:26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spans="1:26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spans="1:26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spans="1:26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spans="1:26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spans="1:26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spans="1:26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spans="1:26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spans="1:26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spans="1:26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spans="1:26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spans="1:26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spans="1:26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spans="1:26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spans="1:26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spans="1:26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spans="1:26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spans="1:26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spans="1:26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spans="1:26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spans="1:26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spans="1:26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spans="1:26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spans="1:26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spans="1:26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spans="1:26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spans="1:26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spans="1:26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spans="1:26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spans="1:26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spans="1:26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spans="1:26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spans="1:26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spans="1:26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spans="1:26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spans="1:26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spans="1:26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spans="1:26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spans="1:26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spans="1:26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spans="1:26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spans="1:26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spans="1:26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spans="1:26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spans="1:26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spans="1:26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spans="1:26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spans="1:26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spans="1:26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spans="1:26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spans="1:26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spans="1:26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spans="1:26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spans="1:26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spans="1:26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spans="1:26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spans="1:26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spans="1:26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spans="1:26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spans="1:26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spans="1:26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spans="1:26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spans="1:26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spans="1:26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spans="1:26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spans="1:26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spans="1:26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spans="1:26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spans="1:26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spans="1:26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spans="1:26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spans="1:26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spans="1:26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spans="1:26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spans="1:26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spans="1:26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spans="1:26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spans="1:26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spans="1:26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spans="1:26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spans="1:26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spans="1:26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spans="1:26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spans="1:26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spans="1:26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spans="1:26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spans="1:26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spans="1:26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spans="1:26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spans="1:26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spans="1:26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spans="1:26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spans="1:26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spans="1:26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spans="1:26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spans="1:26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spans="1:26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spans="1:26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spans="1:26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spans="1:26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spans="1:26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spans="1:26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spans="1:26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spans="1:26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spans="1:26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spans="1:26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spans="1:26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spans="1:26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spans="1:26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  <row r="983" spans="1:26">
      <c r="A983" s="281"/>
      <c r="B983" s="281"/>
      <c r="C983" s="281"/>
      <c r="D983" s="281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</row>
    <row r="984" spans="1:26">
      <c r="A984" s="281"/>
      <c r="B984" s="281"/>
      <c r="C984" s="281"/>
      <c r="D984" s="281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</row>
    <row r="985" spans="1:26">
      <c r="A985" s="281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</row>
    <row r="986" spans="1:26">
      <c r="A986" s="281"/>
      <c r="B986" s="281"/>
      <c r="C986" s="281"/>
      <c r="D986" s="281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</row>
    <row r="987" spans="1:26">
      <c r="A987" s="281"/>
      <c r="B987" s="281"/>
      <c r="C987" s="281"/>
      <c r="D987" s="281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</row>
    <row r="988" spans="1:26">
      <c r="A988" s="281"/>
      <c r="B988" s="281"/>
      <c r="C988" s="281"/>
      <c r="D988" s="281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</row>
    <row r="989" spans="1:26">
      <c r="A989" s="281"/>
      <c r="B989" s="281"/>
      <c r="C989" s="281"/>
      <c r="D989" s="281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</row>
    <row r="990" spans="1:26">
      <c r="A990" s="281"/>
      <c r="B990" s="281"/>
      <c r="C990" s="281"/>
      <c r="D990" s="281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</row>
    <row r="991" spans="1:26">
      <c r="A991" s="281"/>
      <c r="B991" s="281"/>
      <c r="C991" s="281"/>
      <c r="D991" s="281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</row>
    <row r="992" spans="1:26">
      <c r="A992" s="281"/>
      <c r="B992" s="281"/>
      <c r="C992" s="281"/>
      <c r="D992" s="281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</row>
    <row r="993" spans="1:26">
      <c r="A993" s="281"/>
      <c r="B993" s="281"/>
      <c r="C993" s="281"/>
      <c r="D993" s="281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</row>
    <row r="994" spans="1:26">
      <c r="A994" s="281"/>
      <c r="B994" s="281"/>
      <c r="C994" s="281"/>
      <c r="D994" s="281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</row>
    <row r="995" spans="1:26">
      <c r="A995" s="281"/>
      <c r="B995" s="281"/>
      <c r="C995" s="281"/>
      <c r="D995" s="281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</row>
    <row r="996" spans="1:26">
      <c r="A996" s="281"/>
      <c r="B996" s="281"/>
      <c r="C996" s="281"/>
      <c r="D996" s="281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</row>
    <row r="997" spans="1:26">
      <c r="A997" s="281"/>
      <c r="B997" s="281"/>
      <c r="C997" s="281"/>
      <c r="D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</row>
    <row r="998" spans="1:26">
      <c r="A998" s="281"/>
      <c r="B998" s="281"/>
      <c r="C998" s="281"/>
      <c r="D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</row>
    <row r="999" spans="1:26">
      <c r="A999" s="281"/>
      <c r="B999" s="281"/>
      <c r="C999" s="281"/>
      <c r="D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</row>
    <row r="1000" spans="1:26">
      <c r="A1000" s="281"/>
      <c r="B1000" s="281"/>
      <c r="C1000" s="281"/>
      <c r="D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</row>
    <row r="1001" spans="1:26">
      <c r="A1001" s="281"/>
      <c r="B1001" s="281"/>
      <c r="C1001" s="281"/>
      <c r="D1001" s="281"/>
      <c r="E1001" s="281"/>
      <c r="F1001" s="281"/>
      <c r="G1001" s="281"/>
      <c r="H1001" s="281"/>
      <c r="I1001" s="281"/>
      <c r="J1001" s="281"/>
      <c r="K1001" s="281"/>
      <c r="L1001" s="281"/>
      <c r="M1001" s="281"/>
      <c r="N1001" s="281"/>
      <c r="O1001" s="281"/>
      <c r="P1001" s="281"/>
      <c r="Q1001" s="281"/>
      <c r="R1001" s="281"/>
      <c r="S1001" s="281"/>
      <c r="T1001" s="281"/>
      <c r="U1001" s="281"/>
      <c r="V1001" s="281"/>
      <c r="W1001" s="281"/>
      <c r="X1001" s="281"/>
      <c r="Y1001" s="281"/>
      <c r="Z1001" s="281"/>
    </row>
    <row r="1002" spans="1:26">
      <c r="A1002" s="281"/>
      <c r="B1002" s="281"/>
      <c r="C1002" s="281"/>
      <c r="D1002" s="281"/>
      <c r="E1002" s="281"/>
      <c r="F1002" s="281"/>
      <c r="G1002" s="281"/>
      <c r="H1002" s="281"/>
      <c r="I1002" s="281"/>
      <c r="J1002" s="281"/>
      <c r="K1002" s="281"/>
      <c r="L1002" s="281"/>
      <c r="M1002" s="281"/>
      <c r="N1002" s="281"/>
      <c r="O1002" s="281"/>
      <c r="P1002" s="281"/>
      <c r="Q1002" s="281"/>
      <c r="R1002" s="281"/>
      <c r="S1002" s="281"/>
      <c r="T1002" s="281"/>
      <c r="U1002" s="281"/>
      <c r="V1002" s="281"/>
      <c r="W1002" s="281"/>
      <c r="X1002" s="281"/>
      <c r="Y1002" s="281"/>
      <c r="Z1002" s="281"/>
    </row>
    <row r="1003" spans="1:26">
      <c r="A1003" s="281"/>
      <c r="B1003" s="281"/>
      <c r="C1003" s="281"/>
      <c r="D1003" s="281"/>
      <c r="E1003" s="281"/>
      <c r="F1003" s="281"/>
      <c r="G1003" s="281"/>
      <c r="H1003" s="281"/>
      <c r="I1003" s="281"/>
      <c r="J1003" s="281"/>
      <c r="K1003" s="281"/>
      <c r="L1003" s="281"/>
      <c r="M1003" s="281"/>
      <c r="N1003" s="281"/>
      <c r="O1003" s="281"/>
      <c r="P1003" s="281"/>
      <c r="Q1003" s="281"/>
      <c r="R1003" s="281"/>
      <c r="S1003" s="281"/>
      <c r="T1003" s="281"/>
      <c r="U1003" s="281"/>
      <c r="V1003" s="281"/>
      <c r="W1003" s="281"/>
      <c r="X1003" s="281"/>
      <c r="Y1003" s="281"/>
      <c r="Z1003" s="281"/>
    </row>
    <row r="1004" spans="1:26">
      <c r="A1004" s="281"/>
      <c r="B1004" s="281"/>
      <c r="C1004" s="281"/>
      <c r="D1004" s="281"/>
      <c r="E1004" s="281"/>
      <c r="F1004" s="281"/>
      <c r="G1004" s="281"/>
      <c r="H1004" s="281"/>
      <c r="I1004" s="281"/>
      <c r="J1004" s="281"/>
      <c r="K1004" s="281"/>
      <c r="L1004" s="281"/>
      <c r="M1004" s="281"/>
      <c r="N1004" s="281"/>
      <c r="O1004" s="281"/>
      <c r="P1004" s="281"/>
      <c r="Q1004" s="281"/>
      <c r="R1004" s="281"/>
      <c r="S1004" s="281"/>
      <c r="T1004" s="281"/>
      <c r="U1004" s="281"/>
      <c r="V1004" s="281"/>
      <c r="W1004" s="281"/>
      <c r="X1004" s="281"/>
      <c r="Y1004" s="281"/>
      <c r="Z1004" s="281"/>
    </row>
    <row r="1005" spans="1:26">
      <c r="A1005" s="281"/>
      <c r="B1005" s="281"/>
      <c r="C1005" s="281"/>
      <c r="D1005" s="281"/>
      <c r="E1005" s="281"/>
      <c r="F1005" s="281"/>
      <c r="G1005" s="281"/>
      <c r="H1005" s="281"/>
      <c r="I1005" s="281"/>
      <c r="J1005" s="281"/>
      <c r="K1005" s="281"/>
      <c r="L1005" s="281"/>
      <c r="M1005" s="281"/>
      <c r="N1005" s="281"/>
      <c r="O1005" s="281"/>
      <c r="P1005" s="281"/>
      <c r="Q1005" s="281"/>
      <c r="R1005" s="281"/>
      <c r="S1005" s="281"/>
      <c r="T1005" s="281"/>
      <c r="U1005" s="281"/>
      <c r="V1005" s="281"/>
      <c r="W1005" s="281"/>
      <c r="X1005" s="281"/>
      <c r="Y1005" s="281"/>
      <c r="Z1005" s="281"/>
    </row>
    <row r="1006" spans="1:26">
      <c r="A1006" s="281"/>
      <c r="B1006" s="281"/>
      <c r="C1006" s="281"/>
      <c r="D1006" s="281"/>
      <c r="E1006" s="281"/>
      <c r="F1006" s="281"/>
      <c r="G1006" s="281"/>
      <c r="H1006" s="281"/>
      <c r="I1006" s="281"/>
      <c r="J1006" s="281"/>
      <c r="K1006" s="281"/>
      <c r="L1006" s="281"/>
      <c r="M1006" s="281"/>
      <c r="N1006" s="281"/>
      <c r="O1006" s="281"/>
      <c r="P1006" s="281"/>
      <c r="Q1006" s="281"/>
      <c r="R1006" s="281"/>
      <c r="S1006" s="281"/>
      <c r="T1006" s="281"/>
      <c r="U1006" s="281"/>
      <c r="V1006" s="281"/>
      <c r="W1006" s="281"/>
      <c r="X1006" s="281"/>
      <c r="Y1006" s="281"/>
      <c r="Z1006" s="281"/>
    </row>
    <row r="1007" spans="1:26">
      <c r="A1007" s="281"/>
      <c r="B1007" s="281"/>
      <c r="C1007" s="281"/>
      <c r="D1007" s="281"/>
      <c r="E1007" s="281"/>
      <c r="F1007" s="281"/>
      <c r="G1007" s="281"/>
      <c r="H1007" s="281"/>
      <c r="I1007" s="281"/>
      <c r="J1007" s="281"/>
      <c r="K1007" s="281"/>
      <c r="L1007" s="281"/>
      <c r="M1007" s="281"/>
      <c r="N1007" s="281"/>
      <c r="O1007" s="281"/>
      <c r="P1007" s="281"/>
      <c r="Q1007" s="281"/>
      <c r="R1007" s="281"/>
      <c r="S1007" s="281"/>
      <c r="T1007" s="281"/>
      <c r="U1007" s="281"/>
      <c r="V1007" s="281"/>
      <c r="W1007" s="281"/>
      <c r="X1007" s="281"/>
      <c r="Y1007" s="281"/>
      <c r="Z1007" s="281"/>
    </row>
    <row r="1008" spans="1:26">
      <c r="A1008" s="281"/>
      <c r="B1008" s="281"/>
      <c r="C1008" s="281"/>
      <c r="D1008" s="281"/>
      <c r="E1008" s="281"/>
      <c r="F1008" s="281"/>
      <c r="G1008" s="281"/>
      <c r="H1008" s="281"/>
      <c r="I1008" s="281"/>
      <c r="J1008" s="281"/>
      <c r="K1008" s="281"/>
      <c r="L1008" s="281"/>
      <c r="M1008" s="281"/>
      <c r="N1008" s="281"/>
      <c r="O1008" s="281"/>
      <c r="P1008" s="281"/>
      <c r="Q1008" s="281"/>
      <c r="R1008" s="281"/>
      <c r="S1008" s="281"/>
      <c r="T1008" s="281"/>
      <c r="U1008" s="281"/>
      <c r="V1008" s="281"/>
      <c r="W1008" s="281"/>
      <c r="X1008" s="281"/>
      <c r="Y1008" s="281"/>
      <c r="Z1008" s="281"/>
    </row>
    <row r="1009" spans="1:26">
      <c r="A1009" s="281"/>
      <c r="B1009" s="281"/>
      <c r="C1009" s="281"/>
      <c r="D1009" s="281"/>
      <c r="E1009" s="281"/>
      <c r="F1009" s="281"/>
      <c r="G1009" s="281"/>
      <c r="H1009" s="281"/>
      <c r="I1009" s="281"/>
      <c r="J1009" s="281"/>
      <c r="K1009" s="281"/>
      <c r="L1009" s="281"/>
      <c r="M1009" s="281"/>
      <c r="N1009" s="281"/>
      <c r="O1009" s="281"/>
      <c r="P1009" s="281"/>
      <c r="Q1009" s="281"/>
      <c r="R1009" s="281"/>
      <c r="S1009" s="281"/>
      <c r="T1009" s="281"/>
      <c r="U1009" s="281"/>
      <c r="V1009" s="281"/>
      <c r="W1009" s="281"/>
      <c r="X1009" s="281"/>
      <c r="Y1009" s="281"/>
      <c r="Z1009" s="281"/>
    </row>
    <row r="1010" spans="1:26">
      <c r="A1010" s="281"/>
      <c r="B1010" s="281"/>
      <c r="C1010" s="281"/>
      <c r="D1010" s="281"/>
      <c r="E1010" s="281"/>
      <c r="F1010" s="281"/>
      <c r="G1010" s="281"/>
      <c r="H1010" s="281"/>
      <c r="I1010" s="281"/>
      <c r="J1010" s="281"/>
      <c r="K1010" s="281"/>
      <c r="L1010" s="281"/>
      <c r="M1010" s="281"/>
      <c r="N1010" s="281"/>
      <c r="O1010" s="281"/>
      <c r="P1010" s="281"/>
      <c r="Q1010" s="281"/>
      <c r="R1010" s="281"/>
      <c r="S1010" s="281"/>
      <c r="T1010" s="281"/>
      <c r="U1010" s="281"/>
      <c r="V1010" s="281"/>
      <c r="W1010" s="281"/>
      <c r="X1010" s="281"/>
      <c r="Y1010" s="281"/>
      <c r="Z1010" s="281"/>
    </row>
    <row r="1011" spans="1:26">
      <c r="A1011" s="281"/>
      <c r="B1011" s="281"/>
      <c r="C1011" s="281"/>
      <c r="D1011" s="281"/>
      <c r="E1011" s="281"/>
      <c r="F1011" s="281"/>
      <c r="G1011" s="281"/>
      <c r="H1011" s="281"/>
      <c r="I1011" s="281"/>
      <c r="J1011" s="281"/>
      <c r="K1011" s="281"/>
      <c r="L1011" s="281"/>
      <c r="M1011" s="281"/>
      <c r="N1011" s="281"/>
      <c r="O1011" s="281"/>
      <c r="P1011" s="281"/>
      <c r="Q1011" s="281"/>
      <c r="R1011" s="281"/>
      <c r="S1011" s="281"/>
      <c r="T1011" s="281"/>
      <c r="U1011" s="281"/>
      <c r="V1011" s="281"/>
      <c r="W1011" s="281"/>
      <c r="X1011" s="281"/>
      <c r="Y1011" s="281"/>
      <c r="Z1011" s="281"/>
    </row>
    <row r="1012" spans="1:26">
      <c r="A1012" s="281"/>
      <c r="B1012" s="281"/>
      <c r="C1012" s="281"/>
      <c r="D1012" s="281"/>
      <c r="E1012" s="281"/>
      <c r="F1012" s="281"/>
      <c r="G1012" s="281"/>
      <c r="H1012" s="281"/>
      <c r="I1012" s="281"/>
      <c r="J1012" s="281"/>
      <c r="K1012" s="281"/>
      <c r="L1012" s="281"/>
      <c r="M1012" s="281"/>
      <c r="N1012" s="281"/>
      <c r="O1012" s="281"/>
      <c r="P1012" s="281"/>
      <c r="Q1012" s="281"/>
      <c r="R1012" s="281"/>
      <c r="S1012" s="281"/>
      <c r="T1012" s="281"/>
      <c r="U1012" s="281"/>
      <c r="V1012" s="281"/>
      <c r="W1012" s="281"/>
      <c r="X1012" s="281"/>
      <c r="Y1012" s="281"/>
      <c r="Z1012" s="281"/>
    </row>
    <row r="1013" spans="1:26">
      <c r="A1013" s="281"/>
      <c r="B1013" s="281"/>
      <c r="C1013" s="281"/>
      <c r="D1013" s="281"/>
      <c r="E1013" s="281"/>
      <c r="F1013" s="281"/>
      <c r="G1013" s="281"/>
      <c r="H1013" s="281"/>
      <c r="I1013" s="281"/>
      <c r="J1013" s="281"/>
      <c r="K1013" s="281"/>
      <c r="L1013" s="281"/>
      <c r="M1013" s="281"/>
      <c r="N1013" s="281"/>
      <c r="O1013" s="281"/>
      <c r="P1013" s="281"/>
      <c r="Q1013" s="281"/>
      <c r="R1013" s="281"/>
      <c r="S1013" s="281"/>
      <c r="T1013" s="281"/>
      <c r="U1013" s="281"/>
      <c r="V1013" s="281"/>
      <c r="W1013" s="281"/>
      <c r="X1013" s="281"/>
      <c r="Y1013" s="281"/>
      <c r="Z1013" s="281"/>
    </row>
    <row r="1014" spans="1:26">
      <c r="A1014" s="281"/>
      <c r="B1014" s="281"/>
      <c r="C1014" s="281"/>
      <c r="D1014" s="281"/>
      <c r="E1014" s="281"/>
      <c r="F1014" s="281"/>
      <c r="G1014" s="281"/>
      <c r="H1014" s="281"/>
      <c r="I1014" s="281"/>
      <c r="J1014" s="281"/>
      <c r="K1014" s="281"/>
      <c r="L1014" s="281"/>
      <c r="M1014" s="281"/>
      <c r="N1014" s="281"/>
      <c r="O1014" s="281"/>
      <c r="P1014" s="281"/>
      <c r="Q1014" s="281"/>
      <c r="R1014" s="281"/>
      <c r="S1014" s="281"/>
      <c r="T1014" s="281"/>
      <c r="U1014" s="281"/>
      <c r="V1014" s="281"/>
      <c r="W1014" s="281"/>
      <c r="X1014" s="281"/>
      <c r="Y1014" s="281"/>
      <c r="Z1014" s="281"/>
    </row>
    <row r="1015" spans="1:26">
      <c r="A1015" s="281"/>
      <c r="B1015" s="281"/>
      <c r="C1015" s="281"/>
      <c r="D1015" s="281"/>
      <c r="E1015" s="281"/>
      <c r="F1015" s="281"/>
      <c r="G1015" s="281"/>
      <c r="H1015" s="281"/>
      <c r="I1015" s="281"/>
      <c r="J1015" s="281"/>
      <c r="K1015" s="281"/>
      <c r="L1015" s="281"/>
      <c r="M1015" s="281"/>
      <c r="N1015" s="281"/>
      <c r="O1015" s="281"/>
      <c r="P1015" s="281"/>
      <c r="Q1015" s="281"/>
      <c r="R1015" s="281"/>
      <c r="S1015" s="281"/>
      <c r="T1015" s="281"/>
      <c r="U1015" s="281"/>
      <c r="V1015" s="281"/>
      <c r="W1015" s="281"/>
      <c r="X1015" s="281"/>
      <c r="Y1015" s="281"/>
      <c r="Z1015" s="281"/>
    </row>
    <row r="1016" spans="1:26">
      <c r="A1016" s="281"/>
      <c r="B1016" s="281"/>
      <c r="C1016" s="281"/>
      <c r="D1016" s="281"/>
      <c r="E1016" s="281"/>
      <c r="F1016" s="281"/>
      <c r="G1016" s="281"/>
      <c r="H1016" s="281"/>
      <c r="I1016" s="281"/>
      <c r="J1016" s="281"/>
      <c r="K1016" s="281"/>
      <c r="L1016" s="281"/>
      <c r="M1016" s="281"/>
      <c r="N1016" s="281"/>
      <c r="O1016" s="281"/>
      <c r="P1016" s="281"/>
      <c r="Q1016" s="281"/>
      <c r="R1016" s="281"/>
      <c r="S1016" s="281"/>
      <c r="T1016" s="281"/>
      <c r="U1016" s="281"/>
      <c r="V1016" s="281"/>
      <c r="W1016" s="281"/>
      <c r="X1016" s="281"/>
      <c r="Y1016" s="281"/>
      <c r="Z1016" s="281"/>
    </row>
    <row r="1017" spans="1:26">
      <c r="A1017" s="281"/>
      <c r="B1017" s="281"/>
      <c r="C1017" s="281"/>
      <c r="D1017" s="281"/>
      <c r="E1017" s="281"/>
      <c r="F1017" s="281"/>
      <c r="G1017" s="281"/>
      <c r="H1017" s="281"/>
      <c r="I1017" s="281"/>
      <c r="J1017" s="281"/>
      <c r="K1017" s="281"/>
      <c r="L1017" s="281"/>
      <c r="M1017" s="281"/>
      <c r="N1017" s="281"/>
      <c r="O1017" s="281"/>
      <c r="P1017" s="281"/>
      <c r="Q1017" s="281"/>
      <c r="R1017" s="281"/>
      <c r="S1017" s="281"/>
      <c r="T1017" s="281"/>
      <c r="U1017" s="281"/>
      <c r="V1017" s="281"/>
      <c r="W1017" s="281"/>
      <c r="X1017" s="281"/>
      <c r="Y1017" s="281"/>
      <c r="Z1017" s="281"/>
    </row>
    <row r="1018" spans="1:26">
      <c r="A1018" s="281"/>
      <c r="B1018" s="281"/>
      <c r="C1018" s="281"/>
      <c r="D1018" s="281"/>
      <c r="E1018" s="281"/>
      <c r="F1018" s="281"/>
      <c r="G1018" s="281"/>
      <c r="H1018" s="281"/>
      <c r="I1018" s="281"/>
      <c r="J1018" s="281"/>
      <c r="K1018" s="281"/>
      <c r="L1018" s="281"/>
      <c r="M1018" s="281"/>
      <c r="N1018" s="281"/>
      <c r="O1018" s="281"/>
      <c r="P1018" s="281"/>
      <c r="Q1018" s="281"/>
      <c r="R1018" s="281"/>
      <c r="S1018" s="281"/>
      <c r="T1018" s="281"/>
      <c r="U1018" s="281"/>
      <c r="V1018" s="281"/>
      <c r="W1018" s="281"/>
      <c r="X1018" s="281"/>
      <c r="Y1018" s="281"/>
      <c r="Z1018" s="281"/>
    </row>
    <row r="1019" spans="1:26">
      <c r="A1019" s="281"/>
      <c r="B1019" s="281"/>
      <c r="C1019" s="281"/>
      <c r="D1019" s="281"/>
      <c r="E1019" s="281"/>
      <c r="F1019" s="281"/>
      <c r="G1019" s="281"/>
      <c r="H1019" s="281"/>
      <c r="I1019" s="281"/>
      <c r="J1019" s="281"/>
      <c r="K1019" s="281"/>
      <c r="L1019" s="281"/>
      <c r="M1019" s="281"/>
      <c r="N1019" s="281"/>
      <c r="O1019" s="281"/>
      <c r="P1019" s="281"/>
      <c r="Q1019" s="281"/>
      <c r="R1019" s="281"/>
      <c r="S1019" s="281"/>
      <c r="T1019" s="281"/>
      <c r="U1019" s="281"/>
      <c r="V1019" s="281"/>
      <c r="W1019" s="281"/>
      <c r="X1019" s="281"/>
      <c r="Y1019" s="281"/>
      <c r="Z1019" s="281"/>
    </row>
    <row r="1020" spans="1:26">
      <c r="A1020" s="281"/>
      <c r="B1020" s="281"/>
      <c r="C1020" s="281"/>
      <c r="D1020" s="281"/>
      <c r="E1020" s="281"/>
      <c r="F1020" s="281"/>
      <c r="G1020" s="281"/>
      <c r="H1020" s="281"/>
      <c r="I1020" s="281"/>
      <c r="J1020" s="281"/>
      <c r="K1020" s="281"/>
      <c r="L1020" s="281"/>
      <c r="M1020" s="281"/>
      <c r="N1020" s="281"/>
      <c r="O1020" s="281"/>
      <c r="P1020" s="281"/>
      <c r="Q1020" s="281"/>
      <c r="R1020" s="281"/>
      <c r="S1020" s="281"/>
      <c r="T1020" s="281"/>
      <c r="U1020" s="281"/>
      <c r="V1020" s="281"/>
      <c r="W1020" s="281"/>
      <c r="X1020" s="281"/>
      <c r="Y1020" s="281"/>
      <c r="Z1020" s="281"/>
    </row>
    <row r="1021" spans="1:26">
      <c r="A1021" s="281"/>
      <c r="B1021" s="281"/>
      <c r="C1021" s="281"/>
      <c r="D1021" s="281"/>
      <c r="E1021" s="281"/>
      <c r="F1021" s="281"/>
      <c r="G1021" s="281"/>
      <c r="H1021" s="281"/>
      <c r="I1021" s="281"/>
      <c r="J1021" s="281"/>
      <c r="K1021" s="281"/>
      <c r="L1021" s="281"/>
      <c r="M1021" s="281"/>
      <c r="N1021" s="281"/>
      <c r="O1021" s="281"/>
      <c r="P1021" s="281"/>
      <c r="Q1021" s="281"/>
      <c r="R1021" s="281"/>
      <c r="S1021" s="281"/>
      <c r="T1021" s="281"/>
      <c r="U1021" s="281"/>
      <c r="V1021" s="281"/>
      <c r="W1021" s="281"/>
      <c r="X1021" s="281"/>
      <c r="Y1021" s="281"/>
      <c r="Z1021" s="281"/>
    </row>
    <row r="1022" spans="1:26">
      <c r="A1022" s="281"/>
      <c r="B1022" s="281"/>
      <c r="C1022" s="281"/>
      <c r="D1022" s="281"/>
      <c r="E1022" s="281"/>
      <c r="F1022" s="281"/>
      <c r="G1022" s="281"/>
      <c r="H1022" s="281"/>
      <c r="I1022" s="281"/>
      <c r="J1022" s="281"/>
      <c r="K1022" s="281"/>
      <c r="L1022" s="281"/>
      <c r="M1022" s="281"/>
      <c r="N1022" s="281"/>
      <c r="O1022" s="281"/>
      <c r="P1022" s="281"/>
      <c r="Q1022" s="281"/>
      <c r="R1022" s="281"/>
      <c r="S1022" s="281"/>
      <c r="T1022" s="281"/>
      <c r="U1022" s="281"/>
      <c r="V1022" s="281"/>
      <c r="W1022" s="281"/>
      <c r="X1022" s="281"/>
      <c r="Y1022" s="281"/>
      <c r="Z1022" s="281"/>
    </row>
    <row r="1023" spans="1:26">
      <c r="A1023" s="281"/>
      <c r="B1023" s="281"/>
      <c r="C1023" s="281"/>
      <c r="D1023" s="281"/>
      <c r="E1023" s="281"/>
      <c r="F1023" s="281"/>
      <c r="G1023" s="281"/>
      <c r="H1023" s="281"/>
      <c r="I1023" s="281"/>
      <c r="J1023" s="281"/>
      <c r="K1023" s="281"/>
      <c r="L1023" s="281"/>
      <c r="M1023" s="281"/>
      <c r="N1023" s="281"/>
      <c r="O1023" s="281"/>
      <c r="P1023" s="281"/>
      <c r="Q1023" s="281"/>
      <c r="R1023" s="281"/>
      <c r="S1023" s="281"/>
      <c r="T1023" s="281"/>
      <c r="U1023" s="281"/>
      <c r="V1023" s="281"/>
      <c r="W1023" s="281"/>
      <c r="X1023" s="281"/>
      <c r="Y1023" s="281"/>
      <c r="Z1023" s="281"/>
    </row>
    <row r="1024" spans="1:26">
      <c r="A1024" s="281"/>
      <c r="B1024" s="281"/>
      <c r="C1024" s="281"/>
      <c r="D1024" s="281"/>
      <c r="E1024" s="281"/>
      <c r="F1024" s="281"/>
      <c r="G1024" s="281"/>
      <c r="H1024" s="281"/>
      <c r="I1024" s="281"/>
      <c r="J1024" s="281"/>
      <c r="K1024" s="281"/>
      <c r="L1024" s="281"/>
      <c r="M1024" s="281"/>
      <c r="N1024" s="281"/>
      <c r="O1024" s="281"/>
      <c r="P1024" s="281"/>
      <c r="Q1024" s="281"/>
      <c r="R1024" s="281"/>
      <c r="S1024" s="281"/>
      <c r="T1024" s="281"/>
      <c r="U1024" s="281"/>
      <c r="V1024" s="281"/>
      <c r="W1024" s="281"/>
      <c r="X1024" s="281"/>
      <c r="Y1024" s="281"/>
      <c r="Z1024" s="281"/>
    </row>
    <row r="1025" spans="1:26">
      <c r="A1025" s="281"/>
      <c r="B1025" s="281"/>
      <c r="C1025" s="281"/>
      <c r="D1025" s="281"/>
      <c r="E1025" s="281"/>
      <c r="F1025" s="281"/>
      <c r="G1025" s="281"/>
      <c r="H1025" s="281"/>
      <c r="I1025" s="281"/>
      <c r="J1025" s="281"/>
      <c r="K1025" s="281"/>
      <c r="L1025" s="281"/>
      <c r="M1025" s="281"/>
      <c r="N1025" s="281"/>
      <c r="O1025" s="281"/>
      <c r="P1025" s="281"/>
      <c r="Q1025" s="281"/>
      <c r="R1025" s="281"/>
      <c r="S1025" s="281"/>
      <c r="T1025" s="281"/>
      <c r="U1025" s="281"/>
      <c r="V1025" s="281"/>
      <c r="W1025" s="281"/>
      <c r="X1025" s="281"/>
      <c r="Y1025" s="281"/>
      <c r="Z1025" s="281"/>
    </row>
    <row r="1026" spans="1:26">
      <c r="A1026" s="281"/>
      <c r="B1026" s="281"/>
      <c r="C1026" s="281"/>
      <c r="D1026" s="281"/>
      <c r="E1026" s="281"/>
      <c r="F1026" s="281"/>
      <c r="G1026" s="281"/>
      <c r="H1026" s="281"/>
      <c r="I1026" s="281"/>
      <c r="J1026" s="281"/>
      <c r="K1026" s="281"/>
      <c r="L1026" s="281"/>
      <c r="M1026" s="281"/>
      <c r="N1026" s="281"/>
      <c r="O1026" s="281"/>
      <c r="P1026" s="281"/>
      <c r="Q1026" s="281"/>
      <c r="R1026" s="281"/>
      <c r="S1026" s="281"/>
      <c r="T1026" s="281"/>
      <c r="U1026" s="281"/>
      <c r="V1026" s="281"/>
      <c r="W1026" s="281"/>
      <c r="X1026" s="281"/>
      <c r="Y1026" s="281"/>
      <c r="Z1026" s="281"/>
    </row>
    <row r="1027" spans="1:26">
      <c r="A1027" s="281"/>
      <c r="B1027" s="281"/>
      <c r="C1027" s="281"/>
      <c r="D1027" s="281"/>
      <c r="E1027" s="281"/>
      <c r="F1027" s="281"/>
      <c r="G1027" s="281"/>
      <c r="H1027" s="281"/>
      <c r="I1027" s="281"/>
      <c r="J1027" s="281"/>
      <c r="K1027" s="281"/>
      <c r="L1027" s="281"/>
      <c r="M1027" s="281"/>
      <c r="N1027" s="281"/>
      <c r="O1027" s="281"/>
      <c r="P1027" s="281"/>
      <c r="Q1027" s="281"/>
      <c r="R1027" s="281"/>
      <c r="S1027" s="281"/>
      <c r="T1027" s="281"/>
      <c r="U1027" s="281"/>
      <c r="V1027" s="281"/>
      <c r="W1027" s="281"/>
      <c r="X1027" s="281"/>
      <c r="Y1027" s="281"/>
      <c r="Z1027" s="281"/>
    </row>
    <row r="1028" spans="1:26">
      <c r="A1028" s="281"/>
      <c r="B1028" s="281"/>
      <c r="C1028" s="281"/>
      <c r="D1028" s="281"/>
      <c r="E1028" s="281"/>
      <c r="F1028" s="281"/>
      <c r="G1028" s="281"/>
      <c r="H1028" s="281"/>
      <c r="I1028" s="281"/>
      <c r="J1028" s="281"/>
      <c r="K1028" s="281"/>
      <c r="L1028" s="281"/>
      <c r="M1028" s="281"/>
      <c r="N1028" s="281"/>
      <c r="O1028" s="281"/>
      <c r="P1028" s="281"/>
      <c r="Q1028" s="281"/>
      <c r="R1028" s="281"/>
      <c r="S1028" s="281"/>
      <c r="T1028" s="281"/>
      <c r="U1028" s="281"/>
      <c r="V1028" s="281"/>
      <c r="W1028" s="281"/>
      <c r="X1028" s="281"/>
      <c r="Y1028" s="281"/>
      <c r="Z1028" s="281"/>
    </row>
    <row r="1029" spans="1:26">
      <c r="A1029" s="281"/>
      <c r="B1029" s="281"/>
      <c r="C1029" s="281"/>
      <c r="D1029" s="281"/>
      <c r="E1029" s="281"/>
      <c r="F1029" s="281"/>
      <c r="G1029" s="281"/>
      <c r="H1029" s="281"/>
      <c r="I1029" s="281"/>
      <c r="J1029" s="281"/>
      <c r="K1029" s="281"/>
      <c r="L1029" s="281"/>
      <c r="M1029" s="281"/>
      <c r="N1029" s="281"/>
      <c r="O1029" s="281"/>
      <c r="P1029" s="281"/>
      <c r="Q1029" s="281"/>
      <c r="R1029" s="281"/>
      <c r="S1029" s="281"/>
      <c r="T1029" s="281"/>
      <c r="U1029" s="281"/>
      <c r="V1029" s="281"/>
      <c r="W1029" s="281"/>
      <c r="X1029" s="281"/>
      <c r="Y1029" s="281"/>
      <c r="Z1029" s="281"/>
    </row>
    <row r="1030" spans="1:26">
      <c r="A1030" s="281"/>
      <c r="B1030" s="281"/>
      <c r="C1030" s="281"/>
      <c r="D1030" s="281"/>
      <c r="E1030" s="281"/>
      <c r="F1030" s="281"/>
      <c r="G1030" s="281"/>
      <c r="H1030" s="281"/>
      <c r="I1030" s="281"/>
      <c r="J1030" s="281"/>
      <c r="K1030" s="281"/>
      <c r="L1030" s="281"/>
      <c r="M1030" s="281"/>
      <c r="N1030" s="281"/>
      <c r="O1030" s="281"/>
      <c r="P1030" s="281"/>
      <c r="Q1030" s="281"/>
      <c r="R1030" s="281"/>
      <c r="S1030" s="281"/>
      <c r="T1030" s="281"/>
      <c r="U1030" s="281"/>
      <c r="V1030" s="281"/>
      <c r="W1030" s="281"/>
      <c r="X1030" s="281"/>
      <c r="Y1030" s="281"/>
      <c r="Z1030" s="281"/>
    </row>
    <row r="1031" spans="1:26">
      <c r="A1031" s="281"/>
      <c r="B1031" s="281"/>
      <c r="C1031" s="281"/>
      <c r="D1031" s="281"/>
      <c r="E1031" s="281"/>
      <c r="F1031" s="281"/>
      <c r="G1031" s="281"/>
      <c r="H1031" s="281"/>
      <c r="I1031" s="281"/>
      <c r="J1031" s="281"/>
      <c r="K1031" s="281"/>
      <c r="L1031" s="281"/>
      <c r="M1031" s="281"/>
      <c r="N1031" s="281"/>
      <c r="O1031" s="281"/>
      <c r="P1031" s="281"/>
      <c r="Q1031" s="281"/>
      <c r="R1031" s="281"/>
      <c r="S1031" s="281"/>
      <c r="T1031" s="281"/>
      <c r="U1031" s="281"/>
      <c r="V1031" s="281"/>
      <c r="W1031" s="281"/>
      <c r="X1031" s="281"/>
      <c r="Y1031" s="281"/>
      <c r="Z1031" s="281"/>
    </row>
    <row r="1032" spans="1:26">
      <c r="A1032" s="105"/>
      <c r="B1032" s="105"/>
      <c r="C1032" s="105"/>
      <c r="D1032" s="105"/>
      <c r="E1032" s="105"/>
      <c r="F1032" s="105"/>
      <c r="G1032" s="105"/>
      <c r="H1032" s="105"/>
      <c r="I1032" s="105"/>
      <c r="J1032" s="105"/>
      <c r="K1032" s="105"/>
      <c r="L1032" s="105"/>
      <c r="M1032" s="105"/>
      <c r="N1032" s="105"/>
      <c r="O1032" s="105"/>
      <c r="P1032" s="105"/>
      <c r="Q1032" s="105"/>
      <c r="R1032" s="105"/>
      <c r="S1032" s="105"/>
      <c r="T1032" s="105"/>
      <c r="U1032" s="105"/>
      <c r="V1032" s="105"/>
      <c r="W1032" s="105"/>
      <c r="X1032" s="105"/>
      <c r="Y1032" s="105"/>
      <c r="Z1032" s="105"/>
    </row>
    <row r="1033" spans="1:26">
      <c r="A1033" s="105"/>
      <c r="B1033" s="105"/>
      <c r="C1033" s="105"/>
      <c r="D1033" s="105"/>
      <c r="E1033" s="105"/>
      <c r="F1033" s="105"/>
      <c r="G1033" s="105"/>
      <c r="H1033" s="105"/>
      <c r="I1033" s="105"/>
      <c r="J1033" s="105"/>
      <c r="K1033" s="105"/>
      <c r="L1033" s="105"/>
      <c r="M1033" s="105"/>
      <c r="N1033" s="105"/>
      <c r="O1033" s="105"/>
      <c r="P1033" s="105"/>
      <c r="Q1033" s="105"/>
      <c r="R1033" s="105"/>
      <c r="S1033" s="105"/>
      <c r="T1033" s="105"/>
      <c r="U1033" s="105"/>
      <c r="V1033" s="105"/>
      <c r="W1033" s="105"/>
      <c r="X1033" s="105"/>
      <c r="Y1033" s="105"/>
      <c r="Z1033" s="105"/>
    </row>
    <row r="1034" spans="1:26">
      <c r="A1034" s="105"/>
      <c r="B1034" s="105"/>
      <c r="C1034" s="105"/>
      <c r="D1034" s="105"/>
      <c r="E1034" s="105"/>
      <c r="F1034" s="105"/>
      <c r="G1034" s="105"/>
      <c r="H1034" s="105"/>
      <c r="I1034" s="105"/>
      <c r="J1034" s="105"/>
      <c r="K1034" s="105"/>
      <c r="L1034" s="105"/>
      <c r="M1034" s="105"/>
      <c r="N1034" s="105"/>
      <c r="O1034" s="105"/>
      <c r="P1034" s="105"/>
      <c r="Q1034" s="105"/>
      <c r="R1034" s="105"/>
      <c r="S1034" s="105"/>
      <c r="T1034" s="105"/>
      <c r="U1034" s="105"/>
      <c r="V1034" s="105"/>
      <c r="W1034" s="105"/>
      <c r="X1034" s="105"/>
      <c r="Y1034" s="105"/>
      <c r="Z1034" s="105"/>
    </row>
    <row r="1035" spans="1:26">
      <c r="A1035" s="105"/>
      <c r="B1035" s="105"/>
      <c r="C1035" s="105"/>
      <c r="D1035" s="105"/>
      <c r="E1035" s="105"/>
      <c r="F1035" s="105"/>
      <c r="G1035" s="105"/>
      <c r="H1035" s="105"/>
      <c r="I1035" s="105"/>
      <c r="J1035" s="105"/>
      <c r="K1035" s="105"/>
      <c r="L1035" s="105"/>
      <c r="M1035" s="105"/>
      <c r="N1035" s="105"/>
      <c r="O1035" s="105"/>
      <c r="P1035" s="105"/>
      <c r="Q1035" s="105"/>
      <c r="R1035" s="105"/>
      <c r="S1035" s="105"/>
      <c r="T1035" s="105"/>
      <c r="U1035" s="105"/>
      <c r="V1035" s="105"/>
      <c r="W1035" s="105"/>
      <c r="X1035" s="105"/>
      <c r="Y1035" s="105"/>
      <c r="Z1035" s="105"/>
    </row>
    <row r="1036" spans="1:26">
      <c r="A1036" s="105"/>
      <c r="B1036" s="105"/>
      <c r="C1036" s="105"/>
      <c r="D1036" s="105"/>
      <c r="E1036" s="105"/>
      <c r="F1036" s="105"/>
      <c r="G1036" s="105"/>
      <c r="H1036" s="105"/>
      <c r="I1036" s="105"/>
      <c r="J1036" s="105"/>
      <c r="K1036" s="105"/>
      <c r="L1036" s="105"/>
      <c r="M1036" s="105"/>
      <c r="N1036" s="105"/>
      <c r="O1036" s="105"/>
      <c r="P1036" s="105"/>
      <c r="Q1036" s="105"/>
      <c r="R1036" s="105"/>
      <c r="S1036" s="105"/>
      <c r="T1036" s="105"/>
      <c r="U1036" s="105"/>
      <c r="V1036" s="105"/>
      <c r="W1036" s="105"/>
      <c r="X1036" s="105"/>
      <c r="Y1036" s="105"/>
      <c r="Z1036" s="105"/>
    </row>
    <row r="1037" spans="1:26">
      <c r="A1037" s="105"/>
      <c r="B1037" s="105"/>
      <c r="C1037" s="105"/>
      <c r="D1037" s="105"/>
      <c r="E1037" s="105"/>
      <c r="F1037" s="105"/>
      <c r="G1037" s="105"/>
      <c r="H1037" s="105"/>
      <c r="I1037" s="105"/>
      <c r="J1037" s="105"/>
      <c r="K1037" s="105"/>
      <c r="L1037" s="105"/>
      <c r="M1037" s="105"/>
      <c r="N1037" s="105"/>
      <c r="O1037" s="105"/>
      <c r="P1037" s="105"/>
      <c r="Q1037" s="105"/>
      <c r="R1037" s="105"/>
      <c r="S1037" s="105"/>
      <c r="T1037" s="105"/>
      <c r="U1037" s="105"/>
      <c r="V1037" s="105"/>
      <c r="W1037" s="105"/>
      <c r="X1037" s="105"/>
      <c r="Y1037" s="105"/>
      <c r="Z1037" s="105"/>
    </row>
    <row r="1038" spans="1:26">
      <c r="A1038" s="105"/>
      <c r="B1038" s="105"/>
      <c r="C1038" s="105"/>
      <c r="D1038" s="105"/>
      <c r="E1038" s="105"/>
      <c r="F1038" s="105"/>
      <c r="G1038" s="105"/>
      <c r="H1038" s="105"/>
      <c r="I1038" s="105"/>
      <c r="J1038" s="105"/>
      <c r="K1038" s="105"/>
      <c r="L1038" s="105"/>
      <c r="M1038" s="105"/>
      <c r="N1038" s="105"/>
      <c r="O1038" s="105"/>
      <c r="P1038" s="105"/>
      <c r="Q1038" s="105"/>
      <c r="R1038" s="105"/>
      <c r="S1038" s="105"/>
      <c r="T1038" s="105"/>
      <c r="U1038" s="105"/>
      <c r="V1038" s="105"/>
      <c r="W1038" s="105"/>
      <c r="X1038" s="105"/>
      <c r="Y1038" s="105"/>
      <c r="Z1038" s="105"/>
    </row>
    <row r="1039" spans="1:26">
      <c r="A1039" s="105"/>
      <c r="B1039" s="105"/>
      <c r="C1039" s="105"/>
      <c r="D1039" s="105"/>
      <c r="E1039" s="105"/>
      <c r="F1039" s="105"/>
      <c r="G1039" s="105"/>
      <c r="H1039" s="105"/>
      <c r="I1039" s="105"/>
      <c r="J1039" s="105"/>
      <c r="K1039" s="105"/>
      <c r="L1039" s="105"/>
      <c r="M1039" s="105"/>
      <c r="N1039" s="105"/>
      <c r="O1039" s="105"/>
      <c r="P1039" s="105"/>
      <c r="Q1039" s="105"/>
      <c r="R1039" s="105"/>
      <c r="S1039" s="105"/>
      <c r="T1039" s="105"/>
      <c r="U1039" s="105"/>
      <c r="V1039" s="105"/>
      <c r="W1039" s="105"/>
      <c r="X1039" s="105"/>
      <c r="Y1039" s="105"/>
      <c r="Z1039" s="105"/>
    </row>
    <row r="1040" spans="1:26">
      <c r="A1040" s="105"/>
      <c r="B1040" s="105"/>
      <c r="C1040" s="105"/>
      <c r="D1040" s="105"/>
      <c r="E1040" s="105"/>
      <c r="F1040" s="105"/>
      <c r="G1040" s="105"/>
      <c r="H1040" s="105"/>
      <c r="I1040" s="105"/>
      <c r="J1040" s="105"/>
      <c r="K1040" s="105"/>
      <c r="L1040" s="105"/>
      <c r="M1040" s="105"/>
      <c r="N1040" s="105"/>
      <c r="O1040" s="105"/>
      <c r="P1040" s="105"/>
      <c r="Q1040" s="105"/>
      <c r="R1040" s="105"/>
      <c r="S1040" s="105"/>
      <c r="T1040" s="105"/>
      <c r="U1040" s="105"/>
      <c r="V1040" s="105"/>
      <c r="W1040" s="105"/>
      <c r="X1040" s="105"/>
      <c r="Y1040" s="105"/>
      <c r="Z1040" s="105"/>
    </row>
  </sheetData>
  <sheetProtection selectLockedCells="1" selectUnlockedCells="1"/>
  <sortState xmlns:xlrd2="http://schemas.microsoft.com/office/spreadsheetml/2017/richdata2" ref="B19:E38">
    <sortCondition ref="B18:B38"/>
  </sortState>
  <pageMargins left="0.70000000000000007" right="0.70000000000000007" top="0.78749999999999998" bottom="0.78749999999999998" header="0.51181102362204722" footer="0.51181102362204722"/>
  <pageSetup paperSize="9" firstPageNumber="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</sheetPr>
  <dimension ref="A1:O70"/>
  <sheetViews>
    <sheetView topLeftCell="A11" workbookViewId="0">
      <selection activeCell="B17" sqref="B17:D45"/>
    </sheetView>
  </sheetViews>
  <sheetFormatPr defaultColWidth="9" defaultRowHeight="12.75"/>
  <cols>
    <col min="1" max="1" width="18.28515625" customWidth="1"/>
    <col min="2" max="2" width="10" customWidth="1"/>
    <col min="3" max="3" width="12.5703125" customWidth="1"/>
    <col min="6" max="6" width="18.28515625" customWidth="1"/>
  </cols>
  <sheetData>
    <row r="1" spans="1:9" ht="18">
      <c r="A1" s="269"/>
      <c r="B1" s="78" t="s">
        <v>1078</v>
      </c>
      <c r="C1" s="78"/>
      <c r="D1" s="269"/>
      <c r="E1" s="269"/>
      <c r="F1" s="269"/>
      <c r="G1" s="269"/>
      <c r="H1" s="269"/>
      <c r="I1" s="269"/>
    </row>
    <row r="2" spans="1:9" ht="7.5" customHeight="1">
      <c r="A2" s="269"/>
      <c r="B2" s="269"/>
      <c r="C2" s="269"/>
      <c r="D2" s="269"/>
      <c r="E2" s="269"/>
      <c r="F2" s="269"/>
      <c r="G2" s="269"/>
      <c r="H2" s="269"/>
      <c r="I2" s="269"/>
    </row>
    <row r="3" spans="1:9" ht="13.5" thickBot="1">
      <c r="A3" s="269"/>
      <c r="B3" s="2127" t="s">
        <v>230</v>
      </c>
      <c r="C3" s="2128"/>
      <c r="D3" s="2128"/>
      <c r="E3" s="269"/>
      <c r="F3" s="2028" t="s">
        <v>231</v>
      </c>
      <c r="G3" s="2028"/>
      <c r="H3" s="269"/>
      <c r="I3" s="269"/>
    </row>
    <row r="4" spans="1:9" ht="32.1" customHeight="1" thickBot="1">
      <c r="A4" s="269"/>
      <c r="B4" s="2129" t="s">
        <v>747</v>
      </c>
      <c r="C4" s="2130"/>
      <c r="D4" s="2131"/>
      <c r="E4" s="269"/>
      <c r="F4" s="125" t="s">
        <v>21</v>
      </c>
      <c r="G4" s="269"/>
      <c r="H4" s="269"/>
      <c r="I4" s="269"/>
    </row>
    <row r="5" spans="1:9" ht="9" customHeight="1">
      <c r="A5" s="269"/>
      <c r="B5" s="269"/>
      <c r="C5" s="269"/>
      <c r="D5" s="269"/>
      <c r="E5" s="269"/>
      <c r="F5" s="269"/>
      <c r="G5" s="269"/>
      <c r="H5" s="269"/>
      <c r="I5" s="269"/>
    </row>
    <row r="6" spans="1:9">
      <c r="A6" s="269"/>
      <c r="B6" s="28" t="s">
        <v>233</v>
      </c>
      <c r="C6" s="28"/>
      <c r="D6" s="269"/>
      <c r="E6" s="269"/>
      <c r="F6" s="269"/>
      <c r="G6" s="269"/>
      <c r="H6" s="269"/>
      <c r="I6" s="269"/>
    </row>
    <row r="7" spans="1:9" ht="13.5" thickBot="1">
      <c r="A7" s="269"/>
      <c r="B7" s="2028" t="s">
        <v>274</v>
      </c>
      <c r="C7" s="2028"/>
      <c r="D7" s="2028"/>
      <c r="E7" s="2028"/>
      <c r="F7" s="2028"/>
      <c r="G7" s="269"/>
      <c r="H7" s="269"/>
      <c r="I7" s="269"/>
    </row>
    <row r="8" spans="1:9" ht="11.1" customHeight="1">
      <c r="A8" s="269"/>
      <c r="B8" s="79"/>
      <c r="C8" s="79" t="s">
        <v>45</v>
      </c>
      <c r="D8" s="80" t="s">
        <v>46</v>
      </c>
      <c r="E8" s="80" t="s">
        <v>235</v>
      </c>
      <c r="F8" s="81" t="s">
        <v>236</v>
      </c>
      <c r="G8" s="269"/>
      <c r="H8" s="269"/>
      <c r="I8" s="269"/>
    </row>
    <row r="9" spans="1:9" ht="16.149999999999999" customHeight="1" thickBot="1">
      <c r="A9" s="269"/>
      <c r="B9" s="1464"/>
      <c r="C9" s="1465" t="s">
        <v>84</v>
      </c>
      <c r="D9" s="1466" t="s">
        <v>578</v>
      </c>
      <c r="E9" s="1469" t="s">
        <v>579</v>
      </c>
      <c r="F9" s="1467">
        <v>420724940468</v>
      </c>
      <c r="G9" s="1468"/>
      <c r="H9" s="1447"/>
      <c r="I9" s="269"/>
    </row>
    <row r="10" spans="1:9" ht="13.5" thickBot="1">
      <c r="A10" s="269"/>
      <c r="B10" s="2028" t="s">
        <v>580</v>
      </c>
      <c r="C10" s="2028"/>
      <c r="D10" s="2028"/>
      <c r="E10" s="2028"/>
      <c r="F10" s="2028"/>
      <c r="G10" s="269"/>
      <c r="H10" s="269"/>
      <c r="I10" s="269"/>
    </row>
    <row r="11" spans="1:9" ht="11.1" customHeight="1">
      <c r="A11" s="269"/>
      <c r="B11" s="79"/>
      <c r="C11" s="79" t="s">
        <v>45</v>
      </c>
      <c r="D11" s="80" t="s">
        <v>46</v>
      </c>
      <c r="E11" s="80" t="s">
        <v>235</v>
      </c>
      <c r="F11" s="81" t="s">
        <v>236</v>
      </c>
      <c r="G11" s="269"/>
      <c r="H11" s="269"/>
      <c r="I11" s="269"/>
    </row>
    <row r="12" spans="1:9" ht="16.149999999999999" customHeight="1" thickBot="1">
      <c r="A12" s="269"/>
      <c r="B12" s="1465"/>
      <c r="C12" s="1485" t="s">
        <v>110</v>
      </c>
      <c r="D12" s="1486" t="s">
        <v>586</v>
      </c>
      <c r="E12" s="1487" t="s">
        <v>748</v>
      </c>
      <c r="F12" s="1467">
        <v>420602123014</v>
      </c>
      <c r="G12" s="269"/>
      <c r="H12" s="269"/>
      <c r="I12" s="269"/>
    </row>
    <row r="13" spans="1:9" ht="14.1" customHeight="1">
      <c r="A13" s="269"/>
      <c r="B13" s="269"/>
      <c r="C13" s="1478"/>
      <c r="D13" s="1477"/>
      <c r="E13" s="1477"/>
      <c r="F13" s="1479"/>
      <c r="G13" s="269"/>
      <c r="H13" s="269"/>
      <c r="I13" s="269"/>
    </row>
    <row r="14" spans="1:9">
      <c r="A14" s="269"/>
      <c r="B14" s="28" t="s">
        <v>242</v>
      </c>
      <c r="C14" s="28"/>
      <c r="D14" s="269"/>
      <c r="E14" s="269"/>
      <c r="F14" s="269"/>
      <c r="G14" s="269"/>
      <c r="H14" s="269"/>
      <c r="I14" s="269"/>
    </row>
    <row r="15" spans="1:9" ht="13.5" thickBot="1">
      <c r="A15" s="269"/>
      <c r="B15" s="83"/>
      <c r="C15" s="83"/>
      <c r="D15" s="83"/>
      <c r="E15" s="83"/>
      <c r="F15" s="83"/>
      <c r="G15" s="83"/>
      <c r="H15" s="83"/>
      <c r="I15" s="269"/>
    </row>
    <row r="16" spans="1:9" ht="13.5" thickBot="1">
      <c r="A16" s="269"/>
      <c r="B16" s="1455" t="s">
        <v>244</v>
      </c>
      <c r="C16" s="1456" t="s">
        <v>45</v>
      </c>
      <c r="D16" s="1456" t="s">
        <v>46</v>
      </c>
      <c r="E16" s="1456" t="s">
        <v>749</v>
      </c>
      <c r="F16" s="1457" t="s">
        <v>281</v>
      </c>
      <c r="G16" s="321"/>
      <c r="H16" s="321"/>
      <c r="I16" s="269"/>
    </row>
    <row r="17" spans="1:7" ht="15" customHeight="1">
      <c r="A17" s="269">
        <v>1</v>
      </c>
      <c r="B17" s="1460">
        <v>3</v>
      </c>
      <c r="C17" s="1461" t="s">
        <v>581</v>
      </c>
      <c r="D17" s="1462" t="s">
        <v>163</v>
      </c>
      <c r="E17" s="1613">
        <v>830307</v>
      </c>
      <c r="F17" s="1458" t="s">
        <v>582</v>
      </c>
      <c r="G17" s="269"/>
    </row>
    <row r="18" spans="1:7" ht="15" customHeight="1">
      <c r="A18" s="269">
        <v>2</v>
      </c>
      <c r="B18" s="1454">
        <v>4</v>
      </c>
      <c r="C18" s="1449" t="s">
        <v>168</v>
      </c>
      <c r="D18" s="1450" t="s">
        <v>68</v>
      </c>
      <c r="E18" s="1612">
        <v>811101</v>
      </c>
      <c r="F18" s="1452" t="s">
        <v>582</v>
      </c>
    </row>
    <row r="19" spans="1:7" ht="15" customHeight="1">
      <c r="A19" s="269">
        <v>3</v>
      </c>
      <c r="B19" s="1451">
        <v>5</v>
      </c>
      <c r="C19" s="1448" t="s">
        <v>583</v>
      </c>
      <c r="D19" s="1446" t="s">
        <v>584</v>
      </c>
      <c r="E19" s="1614">
        <v>780324</v>
      </c>
      <c r="F19" s="1452" t="s">
        <v>582</v>
      </c>
      <c r="G19" s="269"/>
    </row>
    <row r="20" spans="1:7" ht="15" customHeight="1">
      <c r="A20" s="269">
        <v>4</v>
      </c>
      <c r="B20" s="1459">
        <v>6</v>
      </c>
      <c r="C20" s="1475" t="s">
        <v>585</v>
      </c>
      <c r="D20" s="1476" t="s">
        <v>348</v>
      </c>
      <c r="E20" s="1615">
        <v>890505</v>
      </c>
      <c r="F20" s="323" t="s">
        <v>582</v>
      </c>
    </row>
    <row r="21" spans="1:7" ht="15" customHeight="1">
      <c r="A21" s="269">
        <v>5</v>
      </c>
      <c r="B21" s="1451">
        <v>7</v>
      </c>
      <c r="C21" s="1446" t="s">
        <v>63</v>
      </c>
      <c r="D21" s="1446" t="s">
        <v>283</v>
      </c>
      <c r="E21" s="1614">
        <v>640408</v>
      </c>
      <c r="F21" s="1452" t="s">
        <v>582</v>
      </c>
    </row>
    <row r="22" spans="1:7" ht="15" customHeight="1">
      <c r="A22" s="269">
        <v>6</v>
      </c>
      <c r="B22" s="1451">
        <v>8</v>
      </c>
      <c r="C22" s="1448" t="s">
        <v>102</v>
      </c>
      <c r="D22" s="1446" t="s">
        <v>68</v>
      </c>
      <c r="E22" s="1614">
        <v>960530</v>
      </c>
      <c r="F22" s="1452" t="s">
        <v>582</v>
      </c>
      <c r="G22" s="269"/>
    </row>
    <row r="23" spans="1:7" ht="15" customHeight="1">
      <c r="A23" s="269">
        <v>7</v>
      </c>
      <c r="B23" s="1454">
        <v>9</v>
      </c>
      <c r="C23" s="1445" t="s">
        <v>586</v>
      </c>
      <c r="D23" s="1450" t="s">
        <v>110</v>
      </c>
      <c r="E23" s="1612">
        <v>610422</v>
      </c>
      <c r="F23" s="1452" t="s">
        <v>582</v>
      </c>
      <c r="G23" s="269"/>
    </row>
    <row r="24" spans="1:7" ht="15" customHeight="1">
      <c r="A24" s="269">
        <v>8</v>
      </c>
      <c r="B24" s="1454">
        <v>10</v>
      </c>
      <c r="C24" s="1449" t="s">
        <v>1075</v>
      </c>
      <c r="D24" s="1450" t="s">
        <v>68</v>
      </c>
      <c r="E24" s="1616">
        <v>1030731</v>
      </c>
      <c r="F24" s="323" t="s">
        <v>720</v>
      </c>
      <c r="G24" s="269"/>
    </row>
    <row r="25" spans="1:7" ht="15" customHeight="1">
      <c r="A25" s="269">
        <v>9</v>
      </c>
      <c r="B25" s="1454">
        <v>11</v>
      </c>
      <c r="C25" s="1449" t="s">
        <v>585</v>
      </c>
      <c r="D25" s="1450" t="s">
        <v>112</v>
      </c>
      <c r="E25" s="1612">
        <v>610724</v>
      </c>
      <c r="F25" s="1452" t="s">
        <v>582</v>
      </c>
      <c r="G25" s="269"/>
    </row>
    <row r="26" spans="1:7" ht="15" customHeight="1">
      <c r="A26" s="269">
        <v>10</v>
      </c>
      <c r="B26" s="1454">
        <v>12</v>
      </c>
      <c r="C26" s="1449" t="s">
        <v>587</v>
      </c>
      <c r="D26" s="1450" t="s">
        <v>588</v>
      </c>
      <c r="E26" s="1612">
        <v>500516</v>
      </c>
      <c r="F26" s="1452" t="s">
        <v>582</v>
      </c>
      <c r="G26" s="269"/>
    </row>
    <row r="27" spans="1:7" ht="15" customHeight="1">
      <c r="A27" s="269">
        <v>11</v>
      </c>
      <c r="B27" s="1454">
        <v>13</v>
      </c>
      <c r="C27" s="1449" t="s">
        <v>578</v>
      </c>
      <c r="D27" s="1450" t="s">
        <v>84</v>
      </c>
      <c r="E27" s="1612">
        <v>810531</v>
      </c>
      <c r="F27" s="1452" t="s">
        <v>582</v>
      </c>
      <c r="G27" s="269"/>
    </row>
    <row r="28" spans="1:7" ht="15" customHeight="1">
      <c r="A28" s="269">
        <v>12</v>
      </c>
      <c r="B28" s="1454">
        <v>14</v>
      </c>
      <c r="C28" s="1449" t="s">
        <v>1075</v>
      </c>
      <c r="D28" s="1450" t="s">
        <v>97</v>
      </c>
      <c r="E28" s="1616">
        <v>750210</v>
      </c>
      <c r="F28" s="323" t="s">
        <v>720</v>
      </c>
      <c r="G28" s="269"/>
    </row>
    <row r="29" spans="1:7" ht="15" customHeight="1">
      <c r="A29" s="269">
        <v>13</v>
      </c>
      <c r="B29" s="1454">
        <v>15</v>
      </c>
      <c r="C29" s="1449" t="s">
        <v>97</v>
      </c>
      <c r="D29" s="1450" t="s">
        <v>84</v>
      </c>
      <c r="E29" s="1612">
        <v>860921</v>
      </c>
      <c r="F29" s="1452" t="s">
        <v>582</v>
      </c>
      <c r="G29" s="269"/>
    </row>
    <row r="30" spans="1:7" ht="15" customHeight="1">
      <c r="A30" s="269">
        <v>14</v>
      </c>
      <c r="B30" s="1454">
        <v>17</v>
      </c>
      <c r="C30" s="1449" t="s">
        <v>213</v>
      </c>
      <c r="D30" s="1450" t="s">
        <v>84</v>
      </c>
      <c r="E30" s="1612">
        <v>911222</v>
      </c>
      <c r="F30" s="323" t="s">
        <v>582</v>
      </c>
      <c r="G30" s="269"/>
    </row>
    <row r="31" spans="1:7" ht="15" customHeight="1">
      <c r="A31" s="269">
        <v>15</v>
      </c>
      <c r="B31" s="1454">
        <v>18</v>
      </c>
      <c r="C31" s="1449" t="s">
        <v>424</v>
      </c>
      <c r="D31" s="1450" t="s">
        <v>125</v>
      </c>
      <c r="E31" s="1612">
        <v>790221</v>
      </c>
      <c r="F31" s="1452" t="s">
        <v>582</v>
      </c>
      <c r="G31" s="269"/>
    </row>
    <row r="32" spans="1:7" ht="15" customHeight="1">
      <c r="A32" s="269">
        <v>16</v>
      </c>
      <c r="B32" s="1454">
        <v>19</v>
      </c>
      <c r="C32" s="1449" t="s">
        <v>585</v>
      </c>
      <c r="D32" s="1450" t="s">
        <v>93</v>
      </c>
      <c r="E32" s="1612">
        <v>930205</v>
      </c>
      <c r="F32" s="1452" t="s">
        <v>582</v>
      </c>
      <c r="G32" s="269"/>
    </row>
    <row r="33" spans="1:9" ht="15" customHeight="1">
      <c r="A33" s="269">
        <v>17</v>
      </c>
      <c r="B33" s="1454">
        <v>20</v>
      </c>
      <c r="C33" s="1449" t="s">
        <v>589</v>
      </c>
      <c r="D33" s="1450" t="s">
        <v>59</v>
      </c>
      <c r="E33" s="1612">
        <v>760714</v>
      </c>
      <c r="F33" s="1452" t="s">
        <v>582</v>
      </c>
      <c r="G33" s="269"/>
      <c r="H33" s="269"/>
      <c r="I33" s="269"/>
    </row>
    <row r="34" spans="1:9" ht="15" customHeight="1">
      <c r="A34" s="269">
        <v>18</v>
      </c>
      <c r="B34" s="1454">
        <v>21</v>
      </c>
      <c r="C34" s="1449" t="s">
        <v>510</v>
      </c>
      <c r="D34" s="1450" t="s">
        <v>104</v>
      </c>
      <c r="E34" s="1612">
        <v>880426</v>
      </c>
      <c r="F34" s="1452" t="s">
        <v>582</v>
      </c>
      <c r="G34" s="269"/>
      <c r="H34" s="269"/>
      <c r="I34" s="269"/>
    </row>
    <row r="35" spans="1:9" ht="15" customHeight="1">
      <c r="A35" s="269">
        <v>19</v>
      </c>
      <c r="B35" s="1454">
        <v>22</v>
      </c>
      <c r="C35" s="1449" t="s">
        <v>102</v>
      </c>
      <c r="D35" s="1450" t="s">
        <v>531</v>
      </c>
      <c r="E35" s="1612">
        <v>891118</v>
      </c>
      <c r="F35" s="1452" t="s">
        <v>582</v>
      </c>
      <c r="G35" s="269"/>
      <c r="H35" s="269"/>
      <c r="I35" s="269"/>
    </row>
    <row r="36" spans="1:9" ht="15" hidden="1" customHeight="1">
      <c r="A36" s="269">
        <v>20</v>
      </c>
      <c r="B36" s="1454">
        <v>23</v>
      </c>
      <c r="C36" s="1449" t="s">
        <v>844</v>
      </c>
      <c r="D36" s="1450" t="s">
        <v>71</v>
      </c>
      <c r="E36" s="1611">
        <v>730626</v>
      </c>
      <c r="F36" s="1452" t="s">
        <v>582</v>
      </c>
      <c r="G36" s="269"/>
      <c r="H36" s="269"/>
      <c r="I36" s="269"/>
    </row>
    <row r="37" spans="1:9" ht="0.75" hidden="1" customHeight="1">
      <c r="A37" s="269">
        <v>21</v>
      </c>
      <c r="B37" s="1454">
        <v>24</v>
      </c>
      <c r="C37" s="1449" t="s">
        <v>534</v>
      </c>
      <c r="D37" s="1450" t="s">
        <v>497</v>
      </c>
      <c r="E37" s="1611">
        <v>910328</v>
      </c>
      <c r="F37" s="1452" t="s">
        <v>582</v>
      </c>
      <c r="G37" s="269"/>
      <c r="H37" s="269"/>
      <c r="I37" s="269"/>
    </row>
    <row r="38" spans="1:9" ht="15" customHeight="1">
      <c r="A38" s="269">
        <v>22</v>
      </c>
      <c r="B38" s="1454">
        <v>25</v>
      </c>
      <c r="C38" s="1449" t="s">
        <v>1076</v>
      </c>
      <c r="D38" s="1450" t="s">
        <v>99</v>
      </c>
      <c r="E38" s="1611">
        <v>761004</v>
      </c>
      <c r="F38" s="323" t="s">
        <v>582</v>
      </c>
      <c r="G38" s="269"/>
      <c r="H38" s="269"/>
      <c r="I38" s="269"/>
    </row>
    <row r="39" spans="1:9" ht="15" customHeight="1">
      <c r="A39" s="269">
        <v>23</v>
      </c>
      <c r="B39" s="1454">
        <v>26</v>
      </c>
      <c r="C39" s="1449" t="s">
        <v>1077</v>
      </c>
      <c r="D39" s="1450" t="s">
        <v>112</v>
      </c>
      <c r="E39" s="1611">
        <v>821007</v>
      </c>
      <c r="F39" s="323" t="s">
        <v>720</v>
      </c>
      <c r="G39" s="269"/>
      <c r="H39" s="269"/>
      <c r="I39" s="269"/>
    </row>
    <row r="40" spans="1:9" ht="15" customHeight="1">
      <c r="A40" s="269">
        <v>24</v>
      </c>
      <c r="B40" s="1454">
        <v>90</v>
      </c>
      <c r="C40" s="1449" t="s">
        <v>611</v>
      </c>
      <c r="D40" s="1450" t="s">
        <v>125</v>
      </c>
      <c r="E40" s="1611">
        <v>900823</v>
      </c>
      <c r="F40" s="1452" t="s">
        <v>582</v>
      </c>
      <c r="G40" s="269"/>
      <c r="H40" s="269"/>
      <c r="I40" s="269"/>
    </row>
    <row r="41" spans="1:9" ht="15" customHeight="1">
      <c r="A41" s="269">
        <v>25</v>
      </c>
      <c r="B41" s="1454"/>
      <c r="C41" s="1449" t="s">
        <v>590</v>
      </c>
      <c r="D41" s="1450" t="s">
        <v>255</v>
      </c>
      <c r="E41" s="1611">
        <v>770304</v>
      </c>
      <c r="F41" s="1452" t="s">
        <v>582</v>
      </c>
      <c r="G41" s="269"/>
      <c r="H41" s="269"/>
      <c r="I41" s="269"/>
    </row>
    <row r="42" spans="1:9" ht="15" customHeight="1">
      <c r="B42" s="322"/>
      <c r="C42" s="1787" t="s">
        <v>553</v>
      </c>
      <c r="D42" s="1787" t="s">
        <v>84</v>
      </c>
      <c r="E42" s="117"/>
      <c r="F42" s="29"/>
      <c r="G42" s="269"/>
      <c r="I42" s="1488"/>
    </row>
    <row r="43" spans="1:9" ht="15" customHeight="1">
      <c r="A43" s="269"/>
      <c r="B43" s="322"/>
      <c r="C43" s="1788" t="s">
        <v>237</v>
      </c>
      <c r="D43" s="1787" t="s">
        <v>71</v>
      </c>
      <c r="E43" s="117"/>
      <c r="F43" s="29"/>
      <c r="G43" s="269"/>
      <c r="I43" s="1488"/>
    </row>
    <row r="44" spans="1:9" ht="15" customHeight="1">
      <c r="A44" s="269"/>
      <c r="B44" s="322"/>
      <c r="C44" s="1788" t="s">
        <v>1336</v>
      </c>
      <c r="D44" s="1787" t="s">
        <v>323</v>
      </c>
      <c r="E44" s="117"/>
      <c r="F44" s="29"/>
      <c r="G44" s="269"/>
      <c r="I44" s="1488"/>
    </row>
    <row r="45" spans="1:9" ht="15" customHeight="1">
      <c r="A45" s="269"/>
      <c r="B45" s="322"/>
      <c r="C45" s="1788" t="s">
        <v>384</v>
      </c>
      <c r="D45" s="1787" t="s">
        <v>59</v>
      </c>
      <c r="E45" s="117"/>
      <c r="F45" s="29"/>
      <c r="G45" s="269"/>
      <c r="I45" s="1488"/>
    </row>
    <row r="46" spans="1:9" ht="15" customHeight="1">
      <c r="A46" s="269"/>
      <c r="B46" s="322"/>
      <c r="C46" s="1483"/>
      <c r="D46" s="93"/>
      <c r="E46" s="117"/>
      <c r="F46" s="29"/>
      <c r="G46" s="269"/>
      <c r="H46" s="269"/>
      <c r="I46" s="269"/>
    </row>
    <row r="47" spans="1:9" ht="15" customHeight="1" thickBot="1">
      <c r="A47" s="269"/>
      <c r="B47" s="2028" t="s">
        <v>267</v>
      </c>
      <c r="C47" s="2028"/>
      <c r="D47" s="2028"/>
      <c r="E47" s="2028"/>
      <c r="F47" s="2028"/>
      <c r="G47" s="269"/>
      <c r="H47" s="269"/>
      <c r="I47" s="269"/>
    </row>
    <row r="48" spans="1:9" ht="15" customHeight="1" thickBot="1">
      <c r="A48" s="269"/>
      <c r="B48" s="1470" t="s">
        <v>244</v>
      </c>
      <c r="C48" s="1471" t="s">
        <v>45</v>
      </c>
      <c r="D48" s="1471" t="s">
        <v>46</v>
      </c>
      <c r="E48" s="1471" t="s">
        <v>750</v>
      </c>
      <c r="F48" s="1472" t="s">
        <v>269</v>
      </c>
      <c r="G48" s="269"/>
      <c r="H48" s="269"/>
      <c r="I48" s="269"/>
    </row>
    <row r="49" spans="1:15" ht="15" customHeight="1" thickBot="1">
      <c r="A49" s="269"/>
      <c r="B49" s="1474"/>
      <c r="C49" s="1480" t="s">
        <v>168</v>
      </c>
      <c r="D49" s="1481" t="s">
        <v>68</v>
      </c>
      <c r="E49" s="1482">
        <v>811101</v>
      </c>
      <c r="F49" s="1484" t="s">
        <v>591</v>
      </c>
      <c r="G49" s="269"/>
      <c r="H49" s="269"/>
      <c r="I49" s="269"/>
    </row>
    <row r="50" spans="1:15" ht="15" customHeight="1" thickBot="1">
      <c r="A50" s="269"/>
      <c r="B50" s="1474"/>
      <c r="C50" s="1480" t="s">
        <v>155</v>
      </c>
      <c r="D50" s="1481" t="s">
        <v>68</v>
      </c>
      <c r="E50" s="1482"/>
      <c r="F50" s="1453"/>
      <c r="G50" s="269"/>
      <c r="H50" s="269"/>
      <c r="I50" s="269"/>
    </row>
    <row r="51" spans="1:15" ht="15" customHeight="1" thickBot="1">
      <c r="A51" s="269"/>
      <c r="B51" s="1473"/>
      <c r="C51" s="1480" t="s">
        <v>845</v>
      </c>
      <c r="D51" s="1481" t="s">
        <v>125</v>
      </c>
      <c r="E51" s="1463">
        <v>790221</v>
      </c>
      <c r="F51" s="1484"/>
      <c r="G51" s="104"/>
      <c r="H51" s="269"/>
      <c r="I51" s="269"/>
      <c r="J51" s="269"/>
      <c r="K51" s="269"/>
      <c r="L51" s="269"/>
      <c r="M51" s="269"/>
      <c r="N51" s="269"/>
      <c r="O51" s="269"/>
    </row>
    <row r="52" spans="1:15" ht="15" customHeight="1">
      <c r="A52" s="269"/>
      <c r="B52" s="104"/>
      <c r="C52" s="104"/>
      <c r="D52" s="104"/>
      <c r="E52" s="104"/>
      <c r="F52" s="104"/>
      <c r="G52" s="104"/>
      <c r="H52" s="269"/>
      <c r="I52" s="269"/>
      <c r="J52" s="269"/>
      <c r="K52" s="269"/>
      <c r="L52" s="269"/>
      <c r="M52" s="269"/>
      <c r="N52" s="269"/>
      <c r="O52" s="269"/>
    </row>
    <row r="53" spans="1:15" ht="15" customHeight="1">
      <c r="A53" s="269"/>
      <c r="B53" s="269"/>
      <c r="C53" s="269"/>
      <c r="D53" s="269"/>
      <c r="E53" s="269"/>
      <c r="F53" s="269"/>
      <c r="G53" s="269"/>
      <c r="H53" s="269"/>
      <c r="I53" s="104"/>
      <c r="J53" s="269"/>
      <c r="K53" s="269"/>
      <c r="L53" s="269"/>
      <c r="M53" s="269"/>
      <c r="N53" s="269"/>
      <c r="O53" s="269"/>
    </row>
    <row r="54" spans="1:15" ht="15" customHeight="1">
      <c r="A54" s="269"/>
      <c r="B54" s="269"/>
      <c r="C54" s="269"/>
      <c r="D54" s="269"/>
      <c r="E54" s="269"/>
      <c r="F54" s="269"/>
      <c r="G54" s="269"/>
      <c r="H54" s="269"/>
      <c r="I54" s="104"/>
      <c r="J54" s="269"/>
      <c r="K54" s="269"/>
      <c r="L54" s="269"/>
      <c r="M54" s="269"/>
      <c r="N54" s="269"/>
      <c r="O54" s="269"/>
    </row>
    <row r="55" spans="1:15" ht="15" customHeight="1">
      <c r="A55" s="269"/>
      <c r="B55" s="269"/>
      <c r="C55" s="269"/>
      <c r="D55" s="269"/>
      <c r="E55" s="269"/>
      <c r="F55" s="269"/>
      <c r="H55" s="269"/>
      <c r="I55" s="269"/>
      <c r="J55" s="269"/>
      <c r="K55" s="269"/>
      <c r="L55" s="269"/>
      <c r="M55" s="269"/>
      <c r="N55" s="269"/>
      <c r="O55" s="269"/>
    </row>
    <row r="56" spans="1:15" ht="15" customHeight="1">
      <c r="A56" s="269"/>
      <c r="B56" s="269"/>
      <c r="C56" s="269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</row>
    <row r="57" spans="1:15" ht="15" customHeight="1">
      <c r="A57" s="269"/>
      <c r="B57" s="104"/>
      <c r="C57" s="269"/>
      <c r="D57" s="269"/>
      <c r="E57" s="269"/>
      <c r="F57" s="269"/>
      <c r="G57" s="269"/>
      <c r="H57" s="269"/>
    </row>
    <row r="58" spans="1:15" ht="15" customHeight="1">
      <c r="A58" s="269"/>
      <c r="B58" s="269"/>
      <c r="C58" s="269"/>
      <c r="D58" s="269"/>
      <c r="E58" s="269"/>
      <c r="F58" s="269"/>
      <c r="G58" s="269"/>
      <c r="H58" s="269"/>
    </row>
    <row r="59" spans="1:15" ht="15" customHeight="1">
      <c r="A59" s="269"/>
      <c r="B59" s="269"/>
      <c r="C59" s="269"/>
      <c r="D59" s="269"/>
      <c r="E59" s="269"/>
      <c r="F59" s="269"/>
      <c r="G59" s="269"/>
      <c r="H59" s="269"/>
    </row>
    <row r="60" spans="1:15" ht="15" customHeight="1">
      <c r="B60" s="104"/>
    </row>
    <row r="61" spans="1:15" ht="15" customHeight="1">
      <c r="B61" s="104"/>
    </row>
    <row r="62" spans="1:15" ht="20.25" customHeight="1">
      <c r="A62" s="269"/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</row>
    <row r="63" spans="1:15" ht="20.25" customHeight="1">
      <c r="A63" s="269"/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</row>
    <row r="64" spans="1:15" ht="20.25" customHeight="1">
      <c r="A64" s="269"/>
      <c r="B64" s="269"/>
      <c r="C64" s="269"/>
      <c r="D64" s="269"/>
      <c r="E64" s="269"/>
      <c r="F64" s="269"/>
      <c r="G64" s="269"/>
    </row>
    <row r="65" spans="1:7" ht="15" customHeight="1">
      <c r="A65" s="269"/>
      <c r="B65" s="269"/>
      <c r="C65" s="269"/>
      <c r="D65" s="269"/>
      <c r="E65" s="269"/>
      <c r="F65" s="269"/>
      <c r="G65" s="269"/>
    </row>
    <row r="66" spans="1:7" ht="15" customHeight="1">
      <c r="A66" s="269"/>
      <c r="B66" s="269"/>
      <c r="C66" s="269"/>
      <c r="D66" s="269"/>
      <c r="E66" s="269"/>
      <c r="F66" s="269"/>
      <c r="G66" s="269"/>
    </row>
    <row r="67" spans="1:7" ht="15" customHeight="1">
      <c r="B67" s="104"/>
    </row>
    <row r="68" spans="1:7" ht="7.5" customHeight="1">
      <c r="B68" s="104"/>
    </row>
    <row r="69" spans="1:7" ht="14.1" customHeight="1"/>
    <row r="70" spans="1:7" ht="14.1" customHeight="1">
      <c r="A70" s="172"/>
      <c r="B70" s="172"/>
    </row>
  </sheetData>
  <sheetProtection selectLockedCells="1" selectUnlockedCells="1"/>
  <mergeCells count="6">
    <mergeCell ref="B47:F47"/>
    <mergeCell ref="B10:F10"/>
    <mergeCell ref="B7:F7"/>
    <mergeCell ref="F3:G3"/>
    <mergeCell ref="B3:D3"/>
    <mergeCell ref="B4:D4"/>
  </mergeCells>
  <hyperlinks>
    <hyperlink ref="E9" r:id="rId1" xr:uid="{C5BA7A7D-58F8-4F2E-A3F2-C7379815AD3D}"/>
    <hyperlink ref="E12" r:id="rId2" display="stanislav.vitek@oez.com" xr:uid="{72C93CFC-316C-488B-BCD6-F5BF8DA98F44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B0F0"/>
  </sheetPr>
  <dimension ref="A1:AA59"/>
  <sheetViews>
    <sheetView workbookViewId="0">
      <selection activeCell="A17" sqref="A17:C36"/>
    </sheetView>
  </sheetViews>
  <sheetFormatPr defaultColWidth="9" defaultRowHeight="12.75"/>
  <cols>
    <col min="1" max="1" width="5.140625" customWidth="1"/>
    <col min="2" max="2" width="12.28515625" customWidth="1"/>
    <col min="3" max="3" width="10.28515625" customWidth="1"/>
    <col min="4" max="4" width="9.140625" customWidth="1"/>
    <col min="6" max="6" width="2.28515625" customWidth="1"/>
    <col min="7" max="7" width="10" customWidth="1"/>
  </cols>
  <sheetData>
    <row r="1" spans="1:27" ht="18">
      <c r="A1" s="78" t="s">
        <v>1015</v>
      </c>
    </row>
    <row r="2" spans="1:27" ht="7.5" customHeight="1"/>
    <row r="3" spans="1:27">
      <c r="A3" s="2028" t="s">
        <v>230</v>
      </c>
      <c r="B3" s="2028"/>
      <c r="C3" s="2028"/>
      <c r="D3" s="2028"/>
      <c r="F3" s="2028" t="s">
        <v>231</v>
      </c>
      <c r="G3" s="2028"/>
      <c r="H3" s="2028"/>
    </row>
    <row r="4" spans="1:27" ht="32.1" customHeight="1">
      <c r="A4" s="2058" t="s">
        <v>592</v>
      </c>
      <c r="B4" s="2058"/>
      <c r="C4" s="2058"/>
      <c r="D4" s="2058"/>
      <c r="F4" s="2059" t="s">
        <v>170</v>
      </c>
      <c r="G4" s="2059"/>
      <c r="H4" s="2059"/>
    </row>
    <row r="5" spans="1:27" ht="9" customHeight="1"/>
    <row r="6" spans="1:27">
      <c r="A6" s="28" t="s">
        <v>233</v>
      </c>
    </row>
    <row r="7" spans="1:27">
      <c r="A7" s="2028" t="s">
        <v>274</v>
      </c>
      <c r="B7" s="2028"/>
      <c r="C7" s="2028"/>
      <c r="D7" s="2028"/>
    </row>
    <row r="8" spans="1:27" ht="11.1" customHeight="1">
      <c r="A8" s="2029" t="s">
        <v>45</v>
      </c>
      <c r="B8" s="2029"/>
      <c r="C8" s="80" t="s">
        <v>46</v>
      </c>
      <c r="D8" s="2030" t="s">
        <v>235</v>
      </c>
      <c r="E8" s="2030"/>
      <c r="F8" s="2031" t="s">
        <v>236</v>
      </c>
      <c r="G8" s="2031"/>
      <c r="H8" s="2031"/>
    </row>
    <row r="9" spans="1:27" ht="15.95" customHeight="1">
      <c r="A9" s="2060" t="s">
        <v>97</v>
      </c>
      <c r="B9" s="2060"/>
      <c r="C9" s="70" t="s">
        <v>95</v>
      </c>
      <c r="D9" s="2033"/>
      <c r="E9" s="2033"/>
      <c r="F9" s="2061">
        <v>739425141</v>
      </c>
      <c r="G9" s="2061"/>
      <c r="H9" s="2061"/>
      <c r="J9" s="109"/>
      <c r="V9" s="2132"/>
      <c r="W9" s="2132"/>
      <c r="X9" s="2133"/>
      <c r="Y9" s="2133"/>
      <c r="Z9" s="2133"/>
    </row>
    <row r="10" spans="1:27">
      <c r="A10" s="2028" t="s">
        <v>276</v>
      </c>
      <c r="B10" s="2028"/>
      <c r="C10" s="2028"/>
      <c r="D10" s="2028"/>
      <c r="T10" s="2110"/>
      <c r="U10" s="2110"/>
      <c r="W10" s="2132"/>
      <c r="X10" s="2132"/>
      <c r="Y10" s="2133"/>
      <c r="Z10" s="2133"/>
      <c r="AA10" s="2133"/>
    </row>
    <row r="11" spans="1:27" ht="11.1" customHeight="1">
      <c r="A11" s="2029" t="s">
        <v>45</v>
      </c>
      <c r="B11" s="2029"/>
      <c r="C11" s="80" t="s">
        <v>46</v>
      </c>
      <c r="D11" s="2030" t="s">
        <v>235</v>
      </c>
      <c r="E11" s="2030"/>
      <c r="F11" s="2031" t="s">
        <v>236</v>
      </c>
      <c r="G11" s="2031"/>
      <c r="H11" s="2031"/>
    </row>
    <row r="12" spans="1:27" ht="15.95" customHeight="1">
      <c r="A12" s="2060" t="s">
        <v>593</v>
      </c>
      <c r="B12" s="2060"/>
      <c r="C12" s="70" t="s">
        <v>257</v>
      </c>
      <c r="D12" s="2033" t="s">
        <v>594</v>
      </c>
      <c r="E12" s="2033"/>
      <c r="F12" s="2061">
        <v>604357996</v>
      </c>
      <c r="G12" s="2061"/>
      <c r="H12" s="2061"/>
    </row>
    <row r="13" spans="1:27" ht="14.1" customHeight="1">
      <c r="D13" s="190"/>
      <c r="G13">
        <v>736729995</v>
      </c>
    </row>
    <row r="14" spans="1:27">
      <c r="A14" s="28" t="s">
        <v>242</v>
      </c>
      <c r="D14" s="480" t="s">
        <v>812</v>
      </c>
    </row>
    <row r="15" spans="1:27">
      <c r="A15" s="83"/>
      <c r="B15" s="83"/>
      <c r="C15" s="83"/>
      <c r="D15" s="83"/>
      <c r="E15" s="83"/>
      <c r="F15" s="83"/>
      <c r="G15" s="83"/>
    </row>
    <row r="16" spans="1:27">
      <c r="A16" s="169" t="s">
        <v>244</v>
      </c>
      <c r="B16" s="170" t="s">
        <v>45</v>
      </c>
      <c r="C16" s="170" t="s">
        <v>46</v>
      </c>
      <c r="D16" s="170" t="s">
        <v>280</v>
      </c>
      <c r="E16" s="2062" t="s">
        <v>281</v>
      </c>
      <c r="F16" s="2062"/>
      <c r="G16" s="2062"/>
      <c r="H16" s="86"/>
      <c r="I16" s="87"/>
      <c r="J16" s="87"/>
      <c r="K16" s="87"/>
    </row>
    <row r="17" spans="1:8" ht="15" customHeight="1">
      <c r="A17" s="874">
        <v>8</v>
      </c>
      <c r="B17" s="400" t="s">
        <v>58</v>
      </c>
      <c r="C17" s="400" t="s">
        <v>90</v>
      </c>
      <c r="D17" s="203"/>
      <c r="E17" s="64" t="s">
        <v>246</v>
      </c>
      <c r="F17" s="29"/>
      <c r="G17" s="29"/>
    </row>
    <row r="18" spans="1:8" ht="15" customHeight="1">
      <c r="A18" s="1442">
        <v>10</v>
      </c>
      <c r="B18" s="876" t="s">
        <v>216</v>
      </c>
      <c r="C18" s="876" t="s">
        <v>93</v>
      </c>
      <c r="D18" s="202">
        <v>930928</v>
      </c>
      <c r="E18" s="64" t="s">
        <v>1020</v>
      </c>
      <c r="F18" s="29"/>
      <c r="G18" s="29"/>
    </row>
    <row r="19" spans="1:8" ht="15" customHeight="1">
      <c r="A19" s="874">
        <v>16</v>
      </c>
      <c r="B19" s="400" t="s">
        <v>262</v>
      </c>
      <c r="C19" s="400" t="s">
        <v>314</v>
      </c>
      <c r="D19" s="422"/>
      <c r="E19" s="66"/>
      <c r="F19" s="29"/>
      <c r="G19" s="29"/>
    </row>
    <row r="20" spans="1:8" ht="15" customHeight="1">
      <c r="A20" s="875">
        <v>25</v>
      </c>
      <c r="B20" s="876" t="s">
        <v>216</v>
      </c>
      <c r="C20" s="876" t="s">
        <v>142</v>
      </c>
      <c r="D20" s="202">
        <v>900406</v>
      </c>
      <c r="E20" s="64" t="s">
        <v>246</v>
      </c>
      <c r="F20" s="29"/>
      <c r="G20" s="29"/>
    </row>
    <row r="21" spans="1:8" ht="15" customHeight="1">
      <c r="A21" s="874">
        <v>26</v>
      </c>
      <c r="B21" s="400" t="s">
        <v>593</v>
      </c>
      <c r="C21" s="400" t="s">
        <v>257</v>
      </c>
      <c r="D21" s="203">
        <v>770508</v>
      </c>
      <c r="E21" s="64" t="s">
        <v>246</v>
      </c>
      <c r="F21" s="29"/>
      <c r="G21" s="29"/>
    </row>
    <row r="22" spans="1:8" ht="15" customHeight="1">
      <c r="A22" s="875">
        <v>28</v>
      </c>
      <c r="B22" s="876" t="s">
        <v>416</v>
      </c>
      <c r="C22" s="876" t="s">
        <v>90</v>
      </c>
      <c r="D22" s="202"/>
      <c r="E22" s="64" t="s">
        <v>246</v>
      </c>
      <c r="F22" s="29"/>
      <c r="G22" s="29"/>
      <c r="H22" s="190"/>
    </row>
    <row r="23" spans="1:8" ht="15" customHeight="1">
      <c r="A23" s="874">
        <v>37</v>
      </c>
      <c r="B23" s="400" t="s">
        <v>886</v>
      </c>
      <c r="C23" s="400" t="s">
        <v>323</v>
      </c>
      <c r="D23" s="422"/>
      <c r="E23" s="66"/>
    </row>
    <row r="24" spans="1:8" ht="15" customHeight="1">
      <c r="A24" s="874">
        <v>44</v>
      </c>
      <c r="B24" s="400" t="s">
        <v>595</v>
      </c>
      <c r="C24" s="400" t="s">
        <v>163</v>
      </c>
      <c r="D24" s="422"/>
      <c r="E24" s="66"/>
    </row>
    <row r="25" spans="1:8" ht="15" customHeight="1">
      <c r="A25" s="874">
        <v>93</v>
      </c>
      <c r="B25" s="400" t="s">
        <v>785</v>
      </c>
      <c r="C25" s="400" t="s">
        <v>490</v>
      </c>
      <c r="F25" s="29"/>
      <c r="G25" s="29"/>
    </row>
    <row r="26" spans="1:8" ht="15" customHeight="1">
      <c r="A26" s="874"/>
      <c r="B26" s="400" t="s">
        <v>102</v>
      </c>
      <c r="C26" s="400" t="s">
        <v>147</v>
      </c>
      <c r="E26" t="s">
        <v>1020</v>
      </c>
      <c r="F26" s="29"/>
      <c r="G26" s="29"/>
    </row>
    <row r="27" spans="1:8" ht="15" customHeight="1">
      <c r="A27" s="874"/>
      <c r="B27" s="400" t="s">
        <v>535</v>
      </c>
      <c r="C27" s="400" t="s">
        <v>918</v>
      </c>
      <c r="F27" s="29"/>
      <c r="G27" s="29"/>
    </row>
    <row r="28" spans="1:8" ht="15" customHeight="1">
      <c r="A28" s="875"/>
      <c r="B28" s="876" t="s">
        <v>102</v>
      </c>
      <c r="C28" s="876" t="s">
        <v>84</v>
      </c>
      <c r="D28" s="423"/>
      <c r="E28" s="152" t="s">
        <v>1020</v>
      </c>
    </row>
    <row r="29" spans="1:8" ht="15" customHeight="1">
      <c r="A29" s="274"/>
      <c r="B29" s="400" t="s">
        <v>1073</v>
      </c>
      <c r="C29" s="400" t="s">
        <v>62</v>
      </c>
    </row>
    <row r="30" spans="1:8" ht="15" customHeight="1">
      <c r="A30" s="274"/>
      <c r="B30" s="400" t="s">
        <v>418</v>
      </c>
      <c r="C30" s="400" t="s">
        <v>323</v>
      </c>
    </row>
    <row r="31" spans="1:8" ht="15" customHeight="1">
      <c r="A31" s="274"/>
      <c r="B31" s="400" t="s">
        <v>924</v>
      </c>
      <c r="C31" s="400" t="s">
        <v>257</v>
      </c>
    </row>
    <row r="32" spans="1:8" ht="15" customHeight="1">
      <c r="A32" s="274"/>
      <c r="B32" s="400" t="s">
        <v>326</v>
      </c>
      <c r="C32" s="400" t="s">
        <v>68</v>
      </c>
      <c r="E32" t="s">
        <v>98</v>
      </c>
    </row>
    <row r="33" spans="1:8" ht="15" customHeight="1">
      <c r="A33" s="858"/>
      <c r="B33" s="1649" t="s">
        <v>656</v>
      </c>
      <c r="C33" s="1649" t="s">
        <v>856</v>
      </c>
      <c r="E33" t="s">
        <v>1020</v>
      </c>
    </row>
    <row r="34" spans="1:8" ht="15" customHeight="1">
      <c r="A34" s="274"/>
      <c r="B34" s="1650" t="s">
        <v>595</v>
      </c>
      <c r="C34" s="1650" t="s">
        <v>125</v>
      </c>
    </row>
    <row r="35" spans="1:8" ht="15" customHeight="1">
      <c r="A35" s="274"/>
      <c r="B35" s="400" t="s">
        <v>167</v>
      </c>
      <c r="C35" s="400" t="s">
        <v>90</v>
      </c>
    </row>
    <row r="36" spans="1:8" ht="15" customHeight="1">
      <c r="A36" s="274"/>
      <c r="B36" s="400" t="s">
        <v>1309</v>
      </c>
      <c r="C36" s="400" t="s">
        <v>206</v>
      </c>
    </row>
    <row r="37" spans="1:8" ht="15" customHeight="1">
      <c r="A37" s="274"/>
      <c r="B37" s="400"/>
      <c r="C37" s="400"/>
    </row>
    <row r="38" spans="1:8" ht="15" customHeight="1">
      <c r="B38" s="93"/>
      <c r="C38" s="93"/>
    </row>
    <row r="39" spans="1:8" ht="15" customHeight="1">
      <c r="B39" s="93"/>
      <c r="C39" s="93"/>
    </row>
    <row r="40" spans="1:8">
      <c r="A40" s="2028" t="s">
        <v>267</v>
      </c>
      <c r="B40" s="2028"/>
      <c r="C40" s="2028"/>
      <c r="D40" s="2028"/>
    </row>
    <row r="41" spans="1:8">
      <c r="A41" s="84" t="s">
        <v>244</v>
      </c>
      <c r="B41" s="85" t="s">
        <v>45</v>
      </c>
      <c r="C41" s="85" t="s">
        <v>46</v>
      </c>
      <c r="D41" s="85" t="s">
        <v>268</v>
      </c>
      <c r="F41" s="98" t="s">
        <v>269</v>
      </c>
    </row>
    <row r="42" spans="1:8" ht="15" customHeight="1">
      <c r="A42" s="69">
        <v>1</v>
      </c>
      <c r="B42" s="72" t="s">
        <v>103</v>
      </c>
      <c r="C42" s="72" t="s">
        <v>104</v>
      </c>
      <c r="D42" s="88">
        <v>891013</v>
      </c>
      <c r="F42" s="2063" t="s">
        <v>427</v>
      </c>
      <c r="G42" s="2063"/>
      <c r="H42" s="2063"/>
    </row>
    <row r="43" spans="1:8" ht="15" customHeight="1">
      <c r="A43" s="72"/>
      <c r="B43" s="100"/>
      <c r="C43" s="100"/>
      <c r="D43" s="88"/>
      <c r="F43" s="2063"/>
      <c r="G43" s="2063"/>
      <c r="H43" s="2063"/>
    </row>
    <row r="44" spans="1:8" ht="15" customHeight="1">
      <c r="A44" s="72"/>
      <c r="B44" s="72"/>
      <c r="C44" s="72"/>
      <c r="D44" s="88"/>
    </row>
    <row r="45" spans="1:8" ht="15" customHeight="1">
      <c r="A45" s="72"/>
      <c r="B45" s="72"/>
      <c r="C45" s="72"/>
      <c r="D45" s="88"/>
    </row>
    <row r="46" spans="1:8" ht="7.5" customHeight="1"/>
    <row r="47" spans="1:8" ht="14.1" customHeight="1">
      <c r="A47" s="2027"/>
      <c r="B47" s="2027"/>
      <c r="C47" s="2027"/>
      <c r="D47" s="2027"/>
      <c r="E47" s="2027"/>
      <c r="F47" s="2027"/>
      <c r="G47" s="2027"/>
      <c r="H47" s="2027"/>
    </row>
    <row r="48" spans="1:8" ht="14.1" customHeight="1">
      <c r="A48" s="2027"/>
      <c r="B48" s="2027"/>
      <c r="C48" s="2027"/>
      <c r="D48" s="2027"/>
      <c r="E48" s="2027"/>
      <c r="F48" s="2027"/>
      <c r="G48" s="2027"/>
      <c r="H48" s="2027"/>
    </row>
    <row r="52" spans="2:8">
      <c r="D52" s="172"/>
      <c r="E52" s="172"/>
      <c r="F52" s="172"/>
      <c r="G52" s="172"/>
      <c r="H52" s="172"/>
    </row>
    <row r="53" spans="2:8">
      <c r="E53" s="173" t="s">
        <v>428</v>
      </c>
    </row>
    <row r="59" spans="2:8">
      <c r="B59" t="s">
        <v>596</v>
      </c>
    </row>
  </sheetData>
  <sheetProtection selectLockedCells="1" selectUnlockedCells="1"/>
  <sortState xmlns:xlrd2="http://schemas.microsoft.com/office/spreadsheetml/2017/richdata2" ref="A17:H28">
    <sortCondition ref="A17:A28"/>
  </sortState>
  <mergeCells count="27">
    <mergeCell ref="A3:D3"/>
    <mergeCell ref="F3:H3"/>
    <mergeCell ref="A4:D4"/>
    <mergeCell ref="F4:H4"/>
    <mergeCell ref="A7:D7"/>
    <mergeCell ref="A8:B8"/>
    <mergeCell ref="D8:E8"/>
    <mergeCell ref="F8:H8"/>
    <mergeCell ref="A9:B9"/>
    <mergeCell ref="D9:E9"/>
    <mergeCell ref="F9:H9"/>
    <mergeCell ref="V9:W9"/>
    <mergeCell ref="X9:Z9"/>
    <mergeCell ref="A10:D10"/>
    <mergeCell ref="T10:U10"/>
    <mergeCell ref="W10:X10"/>
    <mergeCell ref="Y10:AA10"/>
    <mergeCell ref="E16:G16"/>
    <mergeCell ref="A40:D40"/>
    <mergeCell ref="F42:H43"/>
    <mergeCell ref="A47:H48"/>
    <mergeCell ref="A11:B11"/>
    <mergeCell ref="D11:E11"/>
    <mergeCell ref="F11:H11"/>
    <mergeCell ref="A12:B12"/>
    <mergeCell ref="D12:E12"/>
    <mergeCell ref="F12:H12"/>
  </mergeCells>
  <hyperlinks>
    <hyperlink ref="D12" r:id="rId1" xr:uid="{00000000-0004-0000-2500-000002000000}"/>
    <hyperlink ref="D14" r:id="rId2" display="mailto:DusekLukas@email.cz" xr:uid="{6D17BF13-FC97-4C7A-ADFE-30162020C5E2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</sheetPr>
  <dimension ref="A1:Z1008"/>
  <sheetViews>
    <sheetView topLeftCell="B1" workbookViewId="0">
      <selection activeCell="B18" sqref="B18:D40"/>
    </sheetView>
  </sheetViews>
  <sheetFormatPr defaultColWidth="9" defaultRowHeight="12.75"/>
  <cols>
    <col min="1" max="1" width="6.5703125" customWidth="1"/>
    <col min="2" max="2" width="12.85546875" style="29" customWidth="1"/>
    <col min="3" max="3" width="12.5703125" customWidth="1"/>
    <col min="4" max="4" width="16.7109375" customWidth="1"/>
    <col min="5" max="5" width="8.28515625" customWidth="1"/>
    <col min="6" max="6" width="3.85546875" customWidth="1"/>
    <col min="7" max="7" width="17.28515625" customWidth="1"/>
    <col min="8" max="8" width="11.7109375" customWidth="1"/>
    <col min="11" max="11" width="113.42578125" customWidth="1"/>
  </cols>
  <sheetData>
    <row r="1" spans="1:26" ht="18">
      <c r="A1" s="530"/>
      <c r="B1" s="1427" t="s">
        <v>1065</v>
      </c>
      <c r="C1" s="531"/>
      <c r="D1" s="531"/>
      <c r="E1" s="531"/>
      <c r="F1" s="531"/>
      <c r="G1" s="531"/>
      <c r="H1" s="531"/>
      <c r="I1" s="531"/>
      <c r="J1" s="531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</row>
    <row r="2" spans="1:26" ht="7.5" customHeight="1">
      <c r="A2" s="531"/>
      <c r="B2" s="1428"/>
      <c r="C2" s="531"/>
      <c r="D2" s="531"/>
      <c r="E2" s="531"/>
      <c r="F2" s="531"/>
      <c r="G2" s="531"/>
      <c r="H2" s="531"/>
      <c r="I2" s="531"/>
      <c r="J2" s="531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</row>
    <row r="3" spans="1:26">
      <c r="A3" s="531"/>
      <c r="B3" s="1429" t="s">
        <v>230</v>
      </c>
      <c r="C3" s="533"/>
      <c r="D3" s="533"/>
      <c r="E3" s="533"/>
      <c r="F3" s="531"/>
      <c r="G3" s="532" t="s">
        <v>231</v>
      </c>
      <c r="H3" s="533"/>
      <c r="I3" s="531"/>
      <c r="J3" s="531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</row>
    <row r="4" spans="1:26" ht="32.1" customHeight="1">
      <c r="A4" s="534"/>
      <c r="B4" s="1430" t="s">
        <v>597</v>
      </c>
      <c r="C4" s="536"/>
      <c r="D4" s="536"/>
      <c r="E4" s="537"/>
      <c r="F4" s="534"/>
      <c r="G4" s="535" t="s">
        <v>598</v>
      </c>
      <c r="H4" s="537"/>
      <c r="I4" s="534"/>
      <c r="J4" s="534"/>
      <c r="K4" s="271" t="s">
        <v>988</v>
      </c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</row>
    <row r="5" spans="1:26" ht="9" customHeight="1">
      <c r="A5" s="534"/>
      <c r="B5" s="1428"/>
      <c r="C5" s="534"/>
      <c r="D5" s="534"/>
      <c r="E5" s="534"/>
      <c r="F5" s="534"/>
      <c r="G5" s="534"/>
      <c r="H5" s="534"/>
      <c r="I5" s="534"/>
      <c r="J5" s="534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</row>
    <row r="6" spans="1:26">
      <c r="A6" s="534"/>
      <c r="B6" s="1431" t="s">
        <v>233</v>
      </c>
      <c r="C6" s="534"/>
      <c r="D6" s="534"/>
      <c r="E6" s="534"/>
      <c r="F6" s="534"/>
      <c r="G6" s="534"/>
      <c r="H6" s="534"/>
      <c r="I6" s="534"/>
      <c r="J6" s="534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</row>
    <row r="7" spans="1:26">
      <c r="A7" s="534"/>
      <c r="B7" s="1432" t="s">
        <v>234</v>
      </c>
      <c r="C7" s="533"/>
      <c r="D7" s="533"/>
      <c r="E7" s="533"/>
      <c r="F7" s="534"/>
      <c r="G7" s="534"/>
      <c r="H7" s="534"/>
      <c r="I7" s="534"/>
      <c r="J7" s="534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</row>
    <row r="8" spans="1:26" ht="11.1" customHeight="1">
      <c r="A8" s="534"/>
      <c r="B8" s="1433" t="s">
        <v>45</v>
      </c>
      <c r="C8" s="537"/>
      <c r="D8" s="540" t="s">
        <v>46</v>
      </c>
      <c r="E8" s="539" t="s">
        <v>235</v>
      </c>
      <c r="F8" s="537"/>
      <c r="G8" s="539" t="s">
        <v>236</v>
      </c>
      <c r="H8" s="537"/>
      <c r="I8" s="534"/>
      <c r="J8" s="534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</row>
    <row r="9" spans="1:26" ht="15.95" customHeight="1">
      <c r="A9" s="534"/>
      <c r="B9" s="1434" t="s">
        <v>522</v>
      </c>
      <c r="C9" s="537"/>
      <c r="D9" s="542" t="s">
        <v>68</v>
      </c>
      <c r="E9" s="543" t="s">
        <v>599</v>
      </c>
      <c r="F9" s="537"/>
      <c r="G9" s="541">
        <v>607781015</v>
      </c>
      <c r="H9" s="537"/>
      <c r="I9" s="534"/>
      <c r="J9" s="534"/>
      <c r="K9" s="271"/>
      <c r="L9" s="271"/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</row>
    <row r="10" spans="1:26">
      <c r="A10" s="534"/>
      <c r="B10" s="1432" t="s">
        <v>239</v>
      </c>
      <c r="C10" s="533"/>
      <c r="D10" s="533"/>
      <c r="E10" s="533"/>
      <c r="F10" s="534"/>
      <c r="G10" s="534"/>
      <c r="H10" s="534"/>
      <c r="I10" s="534"/>
      <c r="J10" s="534"/>
      <c r="K10" s="271"/>
      <c r="L10" s="271"/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</row>
    <row r="11" spans="1:26" ht="11.1" customHeight="1">
      <c r="A11" s="534"/>
      <c r="B11" s="1433" t="s">
        <v>45</v>
      </c>
      <c r="C11" s="537"/>
      <c r="D11" s="540" t="s">
        <v>46</v>
      </c>
      <c r="E11" s="539" t="s">
        <v>235</v>
      </c>
      <c r="F11" s="537"/>
      <c r="G11" s="539" t="s">
        <v>236</v>
      </c>
      <c r="H11" s="537"/>
      <c r="I11" s="534"/>
      <c r="J11" s="534"/>
      <c r="K11" s="271"/>
      <c r="L11" s="271"/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</row>
    <row r="12" spans="1:26" ht="15.95" customHeight="1">
      <c r="A12" s="534"/>
      <c r="B12" s="1434" t="s">
        <v>522</v>
      </c>
      <c r="C12" s="537"/>
      <c r="D12" s="542" t="s">
        <v>90</v>
      </c>
      <c r="E12" s="1158" t="s">
        <v>1004</v>
      </c>
      <c r="F12" s="537"/>
      <c r="G12" s="541">
        <v>732518281</v>
      </c>
      <c r="H12" s="537"/>
      <c r="I12" s="534"/>
      <c r="J12" s="534"/>
      <c r="K12" s="271"/>
      <c r="L12" s="271"/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</row>
    <row r="13" spans="1:26" ht="14.1" customHeight="1">
      <c r="A13" s="534"/>
      <c r="B13" s="1434"/>
      <c r="C13" s="537"/>
      <c r="D13" s="542"/>
      <c r="E13" s="543"/>
      <c r="F13" s="537"/>
      <c r="G13" s="541"/>
      <c r="H13" s="537"/>
      <c r="I13" s="534"/>
      <c r="J13" s="534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</row>
    <row r="14" spans="1:26">
      <c r="A14" s="534"/>
      <c r="B14" s="1428"/>
      <c r="C14" s="534"/>
      <c r="D14" s="534"/>
      <c r="E14" s="534"/>
      <c r="F14" s="534"/>
      <c r="G14" s="534"/>
      <c r="H14" s="534"/>
      <c r="I14" s="534"/>
      <c r="J14" s="534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</row>
    <row r="15" spans="1:26">
      <c r="A15" s="534"/>
      <c r="B15" s="1431" t="s">
        <v>242</v>
      </c>
      <c r="C15" s="534"/>
      <c r="D15" s="534"/>
      <c r="E15" s="534"/>
      <c r="F15" s="534"/>
      <c r="G15" s="534"/>
      <c r="H15" s="534"/>
      <c r="I15" s="534"/>
      <c r="J15" s="534"/>
      <c r="K15" s="271"/>
      <c r="L15" s="271"/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</row>
    <row r="16" spans="1:26">
      <c r="A16" s="534"/>
      <c r="B16" s="1432" t="s">
        <v>325</v>
      </c>
      <c r="C16" s="533"/>
      <c r="D16" s="533"/>
      <c r="E16" s="533"/>
      <c r="F16" s="534"/>
      <c r="G16" s="534"/>
      <c r="H16" s="534"/>
      <c r="I16" s="534"/>
      <c r="J16" s="534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</row>
    <row r="17" spans="1:26" s="204" customFormat="1" ht="15" customHeight="1">
      <c r="A17" s="534"/>
      <c r="B17" s="1435" t="s">
        <v>244</v>
      </c>
      <c r="C17" s="544" t="s">
        <v>45</v>
      </c>
      <c r="D17" s="544" t="s">
        <v>46</v>
      </c>
      <c r="E17" s="544" t="s">
        <v>360</v>
      </c>
      <c r="F17" s="545"/>
      <c r="G17" s="546"/>
      <c r="H17" s="546"/>
      <c r="I17" s="547"/>
      <c r="J17" s="547"/>
      <c r="K17" s="272"/>
      <c r="L17" s="271"/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</row>
    <row r="18" spans="1:26" ht="15" customHeight="1">
      <c r="A18" s="548">
        <v>1</v>
      </c>
      <c r="B18" s="1436">
        <v>3</v>
      </c>
      <c r="C18" s="549" t="s">
        <v>608</v>
      </c>
      <c r="D18" s="549" t="s">
        <v>385</v>
      </c>
      <c r="E18" s="550">
        <v>760518</v>
      </c>
      <c r="F18" s="551" t="s">
        <v>246</v>
      </c>
      <c r="G18" s="552"/>
      <c r="H18" s="553"/>
      <c r="I18" s="534"/>
      <c r="J18" s="534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</row>
    <row r="19" spans="1:26" ht="15" customHeight="1">
      <c r="A19" s="548">
        <v>2</v>
      </c>
      <c r="B19" s="562">
        <v>4</v>
      </c>
      <c r="C19" s="554" t="s">
        <v>522</v>
      </c>
      <c r="D19" s="554" t="s">
        <v>90</v>
      </c>
      <c r="E19" s="555">
        <v>841119</v>
      </c>
      <c r="F19" s="556" t="s">
        <v>246</v>
      </c>
      <c r="G19" s="552"/>
      <c r="H19" s="553"/>
      <c r="I19" s="534"/>
      <c r="J19" s="534"/>
      <c r="K19" s="271"/>
      <c r="L19" s="271"/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</row>
    <row r="20" spans="1:26" ht="15" customHeight="1">
      <c r="A20" s="548">
        <v>3</v>
      </c>
      <c r="B20" s="1436">
        <v>5</v>
      </c>
      <c r="C20" s="557" t="s">
        <v>609</v>
      </c>
      <c r="D20" s="557" t="s">
        <v>327</v>
      </c>
      <c r="E20" s="550">
        <v>920319</v>
      </c>
      <c r="F20" s="551" t="s">
        <v>246</v>
      </c>
      <c r="G20" s="552"/>
      <c r="H20" s="553"/>
      <c r="I20" s="534"/>
      <c r="J20" s="534"/>
      <c r="K20" s="271"/>
      <c r="L20" s="271"/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</row>
    <row r="21" spans="1:26" ht="15" customHeight="1">
      <c r="A21" s="548">
        <v>4</v>
      </c>
      <c r="B21" s="562">
        <v>8</v>
      </c>
      <c r="C21" s="554" t="s">
        <v>374</v>
      </c>
      <c r="D21" s="554" t="s">
        <v>59</v>
      </c>
      <c r="E21" s="555">
        <v>800809</v>
      </c>
      <c r="F21" s="551" t="s">
        <v>246</v>
      </c>
      <c r="G21" s="552"/>
      <c r="H21" s="558"/>
      <c r="I21" s="534"/>
      <c r="J21" s="534"/>
      <c r="K21" s="271"/>
      <c r="L21" s="271"/>
      <c r="M21" s="271"/>
      <c r="N21" s="271"/>
      <c r="O21" s="271"/>
      <c r="P21" s="271"/>
      <c r="Q21" s="271"/>
      <c r="R21" s="271"/>
      <c r="S21" s="271"/>
      <c r="T21" s="271"/>
      <c r="U21" s="271"/>
      <c r="V21" s="271"/>
      <c r="W21" s="271"/>
      <c r="X21" s="271"/>
      <c r="Y21" s="271"/>
      <c r="Z21" s="271"/>
    </row>
    <row r="22" spans="1:26" ht="15" customHeight="1">
      <c r="A22" s="548">
        <v>5</v>
      </c>
      <c r="B22" s="562">
        <v>11</v>
      </c>
      <c r="C22" s="554" t="s">
        <v>492</v>
      </c>
      <c r="D22" s="554" t="s">
        <v>493</v>
      </c>
      <c r="E22" s="555">
        <v>960127</v>
      </c>
      <c r="F22" s="551" t="s">
        <v>246</v>
      </c>
      <c r="G22" s="552"/>
      <c r="H22" s="553"/>
      <c r="I22" s="534"/>
      <c r="J22" s="534"/>
      <c r="K22" s="271"/>
      <c r="L22" s="271"/>
      <c r="M22" s="271"/>
      <c r="N22" s="271"/>
      <c r="O22" s="271"/>
      <c r="P22" s="271"/>
      <c r="Q22" s="271"/>
      <c r="R22" s="271"/>
      <c r="S22" s="271"/>
      <c r="T22" s="271"/>
      <c r="U22" s="271"/>
      <c r="V22" s="271"/>
      <c r="W22" s="271"/>
      <c r="X22" s="271"/>
      <c r="Y22" s="271"/>
      <c r="Z22" s="271"/>
    </row>
    <row r="23" spans="1:26" ht="15" customHeight="1">
      <c r="A23" s="548">
        <v>6</v>
      </c>
      <c r="B23" s="562">
        <v>15</v>
      </c>
      <c r="C23" s="554" t="s">
        <v>814</v>
      </c>
      <c r="D23" s="554" t="s">
        <v>314</v>
      </c>
      <c r="E23" s="559">
        <v>931023</v>
      </c>
      <c r="F23" s="560" t="s">
        <v>246</v>
      </c>
      <c r="G23" s="552"/>
      <c r="H23" s="553"/>
      <c r="I23" s="534"/>
      <c r="J23" s="534"/>
      <c r="K23" s="271"/>
      <c r="L23" s="271"/>
      <c r="M23" s="271"/>
      <c r="N23" s="271"/>
      <c r="O23" s="271"/>
      <c r="P23" s="271"/>
      <c r="Q23" s="271"/>
      <c r="R23" s="271"/>
      <c r="S23" s="271"/>
      <c r="T23" s="271"/>
      <c r="U23" s="271"/>
      <c r="V23" s="271"/>
      <c r="W23" s="271"/>
      <c r="X23" s="271"/>
      <c r="Y23" s="271"/>
      <c r="Z23" s="271"/>
    </row>
    <row r="24" spans="1:26" ht="15" customHeight="1">
      <c r="A24" s="548">
        <v>7</v>
      </c>
      <c r="B24" s="1437">
        <v>17</v>
      </c>
      <c r="C24" s="561" t="s">
        <v>207</v>
      </c>
      <c r="D24" s="561" t="s">
        <v>62</v>
      </c>
      <c r="E24" s="550">
        <v>930427</v>
      </c>
      <c r="F24" s="562" t="s">
        <v>246</v>
      </c>
      <c r="G24" s="552"/>
      <c r="H24" s="553"/>
      <c r="I24" s="534"/>
      <c r="J24" s="534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1"/>
      <c r="V24" s="271"/>
      <c r="W24" s="271"/>
      <c r="X24" s="271"/>
      <c r="Y24" s="271"/>
      <c r="Z24" s="271"/>
    </row>
    <row r="25" spans="1:26" ht="15" customHeight="1">
      <c r="A25" s="548">
        <v>8</v>
      </c>
      <c r="B25" s="562">
        <v>18</v>
      </c>
      <c r="C25" s="554" t="s">
        <v>600</v>
      </c>
      <c r="D25" s="554" t="s">
        <v>90</v>
      </c>
      <c r="E25" s="563">
        <v>900715</v>
      </c>
      <c r="F25" s="564" t="s">
        <v>246</v>
      </c>
      <c r="G25" s="552"/>
      <c r="H25" s="553"/>
      <c r="I25" s="534"/>
      <c r="J25" s="534"/>
      <c r="K25" s="271"/>
      <c r="L25" s="271"/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</row>
    <row r="26" spans="1:26" ht="15" customHeight="1">
      <c r="A26" s="548">
        <v>9</v>
      </c>
      <c r="B26" s="562">
        <v>23</v>
      </c>
      <c r="C26" s="554" t="s">
        <v>333</v>
      </c>
      <c r="D26" s="554" t="s">
        <v>59</v>
      </c>
      <c r="E26" s="555">
        <v>791123</v>
      </c>
      <c r="F26" s="551" t="s">
        <v>246</v>
      </c>
      <c r="G26" s="552"/>
      <c r="H26" s="553"/>
      <c r="I26" s="534"/>
      <c r="J26" s="534"/>
      <c r="K26" s="271"/>
      <c r="L26" s="271"/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</row>
    <row r="27" spans="1:26" ht="15" customHeight="1">
      <c r="A27" s="548">
        <v>10</v>
      </c>
      <c r="B27" s="562">
        <v>24</v>
      </c>
      <c r="C27" s="554" t="s">
        <v>601</v>
      </c>
      <c r="D27" s="554" t="s">
        <v>59</v>
      </c>
      <c r="E27" s="555">
        <v>890427</v>
      </c>
      <c r="F27" s="551" t="s">
        <v>246</v>
      </c>
      <c r="G27" s="552"/>
      <c r="H27" s="534"/>
      <c r="I27" s="534"/>
      <c r="J27" s="534"/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</row>
    <row r="28" spans="1:26" ht="15" customHeight="1">
      <c r="A28" s="548">
        <v>11</v>
      </c>
      <c r="B28" s="562">
        <v>25</v>
      </c>
      <c r="C28" s="554" t="s">
        <v>491</v>
      </c>
      <c r="D28" s="554" t="s">
        <v>490</v>
      </c>
      <c r="E28" s="555">
        <v>940225</v>
      </c>
      <c r="F28" s="551" t="s">
        <v>246</v>
      </c>
      <c r="G28" s="552"/>
      <c r="H28" s="534"/>
      <c r="I28" s="534"/>
      <c r="J28" s="534"/>
      <c r="K28" s="271"/>
      <c r="L28" s="271"/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</row>
    <row r="29" spans="1:26" ht="15">
      <c r="A29" s="548">
        <v>12</v>
      </c>
      <c r="B29" s="562">
        <v>29</v>
      </c>
      <c r="C29" s="554" t="s">
        <v>553</v>
      </c>
      <c r="D29" s="554" t="s">
        <v>99</v>
      </c>
      <c r="E29" s="555">
        <v>880516</v>
      </c>
      <c r="F29" s="551" t="s">
        <v>246</v>
      </c>
      <c r="G29" s="552"/>
      <c r="H29" s="534"/>
      <c r="I29" s="534"/>
      <c r="J29" s="534"/>
      <c r="K29" s="271"/>
      <c r="L29" s="271"/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</row>
    <row r="30" spans="1:26" ht="15" customHeight="1">
      <c r="A30" s="548">
        <v>13</v>
      </c>
      <c r="B30" s="562">
        <v>32</v>
      </c>
      <c r="C30" s="554" t="s">
        <v>603</v>
      </c>
      <c r="D30" s="554" t="s">
        <v>604</v>
      </c>
      <c r="E30" s="555">
        <v>871026</v>
      </c>
      <c r="F30" s="551" t="s">
        <v>246</v>
      </c>
      <c r="G30" s="552"/>
      <c r="H30" s="534"/>
      <c r="I30" s="534"/>
      <c r="J30" s="534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</row>
    <row r="31" spans="1:26" ht="15" customHeight="1">
      <c r="A31" s="548">
        <v>14</v>
      </c>
      <c r="B31" s="562">
        <v>45</v>
      </c>
      <c r="C31" s="554" t="s">
        <v>605</v>
      </c>
      <c r="D31" s="554" t="s">
        <v>532</v>
      </c>
      <c r="E31" s="555">
        <v>921006</v>
      </c>
      <c r="F31" s="551" t="s">
        <v>246</v>
      </c>
      <c r="G31" s="552"/>
      <c r="H31" s="534"/>
      <c r="I31" s="534"/>
      <c r="J31" s="534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</row>
    <row r="32" spans="1:26" ht="15" customHeight="1">
      <c r="A32" s="548">
        <v>15</v>
      </c>
      <c r="B32" s="562">
        <v>74</v>
      </c>
      <c r="C32" s="554" t="s">
        <v>102</v>
      </c>
      <c r="D32" s="554" t="s">
        <v>147</v>
      </c>
      <c r="E32" s="555">
        <v>1092909</v>
      </c>
      <c r="F32" s="551" t="s">
        <v>1020</v>
      </c>
      <c r="G32" s="552"/>
      <c r="H32" s="534"/>
      <c r="I32" s="534"/>
      <c r="J32" s="534"/>
      <c r="K32" s="271"/>
      <c r="L32" s="271"/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</row>
    <row r="33" spans="1:26" ht="15" customHeight="1">
      <c r="A33" s="548">
        <v>16</v>
      </c>
      <c r="B33" s="562">
        <v>76</v>
      </c>
      <c r="C33" s="554" t="s">
        <v>213</v>
      </c>
      <c r="D33" s="554" t="s">
        <v>318</v>
      </c>
      <c r="E33" s="555">
        <v>930921</v>
      </c>
      <c r="F33" s="560" t="s">
        <v>246</v>
      </c>
      <c r="G33" s="534"/>
      <c r="H33" s="534"/>
      <c r="I33" s="534"/>
      <c r="J33" s="534"/>
      <c r="K33" s="271"/>
      <c r="L33" s="271"/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spans="1:26" ht="15" customHeight="1">
      <c r="A34" s="548">
        <v>17</v>
      </c>
      <c r="B34" s="562">
        <v>86</v>
      </c>
      <c r="C34" s="554" t="s">
        <v>606</v>
      </c>
      <c r="D34" s="554" t="s">
        <v>321</v>
      </c>
      <c r="E34" s="555">
        <v>860711</v>
      </c>
      <c r="F34" s="551" t="s">
        <v>246</v>
      </c>
      <c r="G34" s="534"/>
      <c r="H34" s="534"/>
      <c r="I34" s="534"/>
      <c r="J34" s="534"/>
      <c r="K34" s="271"/>
      <c r="L34" s="271"/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spans="1:26" s="77" customFormat="1" ht="15" customHeight="1">
      <c r="A35" s="548">
        <v>18</v>
      </c>
      <c r="B35" s="562">
        <v>87</v>
      </c>
      <c r="C35" s="554" t="s">
        <v>89</v>
      </c>
      <c r="D35" s="554" t="s">
        <v>163</v>
      </c>
      <c r="E35" s="555">
        <v>900105</v>
      </c>
      <c r="F35" s="560" t="s">
        <v>246</v>
      </c>
      <c r="G35" s="534"/>
      <c r="H35" s="534"/>
      <c r="I35" s="534"/>
      <c r="J35" s="534"/>
      <c r="K35" s="271"/>
      <c r="L35" s="271"/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spans="1:26" ht="15" customHeight="1">
      <c r="A36" s="548">
        <v>19</v>
      </c>
      <c r="B36" s="562">
        <v>88</v>
      </c>
      <c r="C36" s="554" t="s">
        <v>607</v>
      </c>
      <c r="D36" s="554" t="s">
        <v>287</v>
      </c>
      <c r="E36" s="555">
        <v>881129</v>
      </c>
      <c r="F36" s="551" t="s">
        <v>246</v>
      </c>
      <c r="G36" s="534"/>
      <c r="H36" s="534"/>
      <c r="I36" s="534"/>
      <c r="J36" s="534"/>
      <c r="K36" s="271"/>
      <c r="L36" s="271"/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spans="1:26" ht="15" customHeight="1">
      <c r="A37" s="548">
        <v>20</v>
      </c>
      <c r="B37" s="562"/>
      <c r="C37" s="554" t="s">
        <v>553</v>
      </c>
      <c r="D37" s="554" t="s">
        <v>59</v>
      </c>
      <c r="E37" s="555">
        <v>940524</v>
      </c>
      <c r="F37" s="551" t="s">
        <v>98</v>
      </c>
      <c r="G37" s="534"/>
      <c r="H37" s="534"/>
      <c r="I37" s="534"/>
      <c r="J37" s="534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spans="1:26" ht="15" customHeight="1">
      <c r="A38" s="548">
        <v>21</v>
      </c>
      <c r="B38" s="1436"/>
      <c r="C38" s="557" t="s">
        <v>560</v>
      </c>
      <c r="D38" s="557" t="s">
        <v>95</v>
      </c>
      <c r="E38" s="557"/>
      <c r="F38" s="557" t="s">
        <v>128</v>
      </c>
      <c r="G38" s="534"/>
      <c r="H38" s="534"/>
      <c r="I38" s="534"/>
      <c r="J38" s="534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spans="1:26" ht="15" customHeight="1">
      <c r="A39" s="548">
        <v>22</v>
      </c>
      <c r="B39" s="562"/>
      <c r="C39" s="554" t="s">
        <v>1094</v>
      </c>
      <c r="D39" s="554" t="s">
        <v>62</v>
      </c>
      <c r="E39" s="555"/>
      <c r="F39" s="551" t="s">
        <v>1095</v>
      </c>
      <c r="G39" s="534"/>
      <c r="H39" s="534"/>
      <c r="I39" s="534"/>
      <c r="J39" s="534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spans="1:26" ht="15" customHeight="1">
      <c r="A40" s="548"/>
      <c r="B40" s="408"/>
      <c r="C40" s="565" t="s">
        <v>1180</v>
      </c>
      <c r="D40" s="565" t="s">
        <v>99</v>
      </c>
      <c r="E40" s="566"/>
      <c r="F40" s="408"/>
      <c r="G40" s="534"/>
      <c r="H40" s="534"/>
      <c r="I40" s="534"/>
      <c r="J40" s="534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spans="1:26" ht="15" customHeight="1">
      <c r="A41" s="548"/>
      <c r="B41" s="567"/>
      <c r="C41" s="567"/>
      <c r="D41" s="568"/>
      <c r="E41" s="569"/>
      <c r="F41" s="568"/>
      <c r="G41" s="534"/>
      <c r="H41" s="534"/>
      <c r="I41" s="534"/>
      <c r="J41" s="534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spans="1:26" ht="15" customHeight="1">
      <c r="A42" s="548"/>
      <c r="B42" s="570"/>
      <c r="C42" s="571" t="s">
        <v>45</v>
      </c>
      <c r="D42" s="571" t="s">
        <v>46</v>
      </c>
      <c r="E42" s="572" t="s">
        <v>388</v>
      </c>
      <c r="F42" s="571"/>
      <c r="G42" s="534"/>
      <c r="H42" s="534"/>
      <c r="I42" s="534"/>
      <c r="J42" s="534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spans="1:26" ht="15" customHeight="1">
      <c r="A43" s="548"/>
      <c r="B43" s="879"/>
      <c r="C43" s="880" t="s">
        <v>155</v>
      </c>
      <c r="D43" s="880" t="s">
        <v>68</v>
      </c>
      <c r="E43" s="881">
        <v>800325</v>
      </c>
      <c r="F43" s="880"/>
      <c r="G43" s="534" t="s">
        <v>269</v>
      </c>
      <c r="H43" s="534"/>
      <c r="I43" s="534"/>
      <c r="J43" s="534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spans="1:26" ht="15" customHeight="1">
      <c r="A44" s="548"/>
      <c r="B44" s="879"/>
      <c r="C44" s="880" t="s">
        <v>140</v>
      </c>
      <c r="D44" s="880" t="s">
        <v>95</v>
      </c>
      <c r="E44" s="881">
        <v>871227</v>
      </c>
      <c r="F44" s="880"/>
      <c r="G44" s="534" t="s">
        <v>610</v>
      </c>
      <c r="H44" s="534"/>
      <c r="I44" s="534"/>
      <c r="J44" s="534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spans="1:26" ht="15" customHeight="1">
      <c r="A45" s="548"/>
      <c r="B45" s="879"/>
      <c r="C45" s="880"/>
      <c r="D45" s="880"/>
      <c r="E45" s="881"/>
      <c r="F45" s="880"/>
      <c r="G45" s="534"/>
      <c r="H45" s="534"/>
      <c r="I45" s="534"/>
      <c r="J45" s="534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</row>
    <row r="46" spans="1:26" ht="15" customHeight="1">
      <c r="A46" s="573"/>
      <c r="B46" s="1428"/>
      <c r="C46" s="538"/>
      <c r="D46" s="538"/>
      <c r="E46" s="538"/>
      <c r="F46" s="534"/>
      <c r="G46" s="534"/>
      <c r="H46" s="534"/>
      <c r="I46" s="534"/>
      <c r="J46" s="534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spans="1:26" ht="15" customHeight="1">
      <c r="A47" s="573"/>
      <c r="B47" s="1428"/>
      <c r="C47" s="538"/>
      <c r="D47" s="538"/>
      <c r="E47" s="538"/>
      <c r="F47" s="534"/>
      <c r="G47" s="534"/>
      <c r="H47" s="534"/>
      <c r="I47" s="534"/>
      <c r="J47" s="534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spans="1:26" ht="15" customHeight="1">
      <c r="A48" s="573"/>
      <c r="B48" s="1428"/>
      <c r="C48" s="538"/>
      <c r="D48" s="538"/>
      <c r="E48" s="538"/>
      <c r="F48" s="534"/>
      <c r="G48" s="534"/>
      <c r="H48" s="534"/>
      <c r="I48" s="534"/>
      <c r="J48" s="534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spans="1:26" ht="15" customHeight="1">
      <c r="A49" s="573"/>
      <c r="B49" s="1428"/>
      <c r="C49" s="538"/>
      <c r="D49" s="538"/>
      <c r="E49" s="538"/>
      <c r="F49" s="534"/>
      <c r="G49" s="534"/>
      <c r="H49" s="534"/>
      <c r="I49" s="534"/>
      <c r="J49" s="534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spans="1:26" ht="15" customHeight="1">
      <c r="A50" s="573"/>
      <c r="B50" s="1438"/>
      <c r="C50" s="574"/>
      <c r="D50" s="574"/>
      <c r="E50" s="574"/>
      <c r="F50" s="534"/>
      <c r="G50" s="534"/>
      <c r="H50" s="534"/>
      <c r="I50" s="534"/>
      <c r="J50" s="534"/>
      <c r="K50" s="271"/>
      <c r="L50" s="271"/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spans="1:26" ht="15" customHeight="1">
      <c r="A51" s="534"/>
      <c r="B51" s="1439"/>
      <c r="C51" s="575"/>
      <c r="D51" s="575"/>
      <c r="E51" s="555"/>
      <c r="F51" s="534"/>
      <c r="G51" s="576"/>
      <c r="H51" s="534"/>
      <c r="I51" s="534"/>
      <c r="J51" s="534"/>
      <c r="K51" s="271"/>
      <c r="L51" s="271"/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spans="1:26" ht="15" customHeight="1">
      <c r="A52" s="534"/>
      <c r="B52" s="1440"/>
      <c r="C52" s="575"/>
      <c r="D52" s="575"/>
      <c r="E52" s="555"/>
      <c r="F52" s="534"/>
      <c r="G52" s="576"/>
      <c r="H52" s="576"/>
      <c r="I52" s="534"/>
      <c r="J52" s="534"/>
      <c r="K52" s="271"/>
      <c r="L52" s="271"/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spans="1:26" ht="15" customHeight="1">
      <c r="A53" s="534"/>
      <c r="B53" s="1440"/>
      <c r="C53" s="578"/>
      <c r="D53" s="578"/>
      <c r="E53" s="577"/>
      <c r="F53" s="534"/>
      <c r="G53" s="576"/>
      <c r="H53" s="576"/>
      <c r="I53" s="534"/>
      <c r="J53" s="534"/>
      <c r="K53" s="271"/>
      <c r="L53" s="271"/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spans="1:26" ht="15" customHeight="1">
      <c r="A54" s="271"/>
      <c r="B54" s="1441"/>
      <c r="C54" s="271"/>
      <c r="D54" s="271"/>
      <c r="E54" s="271"/>
      <c r="F54" s="271"/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spans="1:26" ht="15" customHeight="1">
      <c r="A55" s="271"/>
      <c r="B55" s="1441"/>
      <c r="C55" s="271"/>
      <c r="D55" s="271"/>
      <c r="E55" s="271"/>
      <c r="F55" s="271"/>
      <c r="G55" s="271"/>
      <c r="H55" s="271"/>
      <c r="I55" s="271"/>
      <c r="J55" s="271"/>
      <c r="K55" s="271"/>
      <c r="L55" s="271"/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spans="1:26" ht="15" customHeight="1">
      <c r="A56" s="271"/>
      <c r="B56" s="1441"/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</row>
    <row r="57" spans="1:26" ht="15" customHeight="1">
      <c r="A57" s="271"/>
      <c r="B57" s="1441"/>
      <c r="C57" s="271"/>
      <c r="D57" s="271"/>
      <c r="E57" s="271"/>
      <c r="F57" s="271"/>
      <c r="G57" s="271"/>
      <c r="H57" s="271"/>
      <c r="I57" s="271"/>
      <c r="J57" s="271"/>
      <c r="K57" s="271"/>
      <c r="L57" s="271"/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spans="1:26" ht="15" customHeight="1">
      <c r="A58" s="271"/>
      <c r="B58" s="1441"/>
      <c r="C58" s="271"/>
      <c r="D58" s="271"/>
      <c r="E58" s="271"/>
      <c r="F58" s="271"/>
      <c r="G58" s="271"/>
      <c r="H58" s="271"/>
      <c r="I58" s="271"/>
      <c r="J58" s="271"/>
      <c r="K58" s="271"/>
      <c r="L58" s="271"/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spans="1:26" ht="15" customHeight="1">
      <c r="A59" s="271"/>
      <c r="B59" s="1441"/>
      <c r="C59" s="271"/>
      <c r="D59" s="271"/>
      <c r="E59" s="271"/>
      <c r="F59" s="271"/>
      <c r="G59" s="271"/>
      <c r="H59" s="271"/>
      <c r="I59" s="271"/>
      <c r="J59" s="271"/>
      <c r="K59" s="271"/>
      <c r="L59" s="271"/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spans="1:26" ht="13.15" customHeight="1">
      <c r="A60" s="271"/>
      <c r="B60" s="1441"/>
      <c r="C60" s="271"/>
      <c r="D60" s="271"/>
      <c r="E60" s="271"/>
      <c r="F60" s="271"/>
      <c r="G60" s="271"/>
      <c r="H60" s="271"/>
      <c r="I60" s="271"/>
      <c r="J60" s="271"/>
      <c r="K60" s="271"/>
      <c r="L60" s="271"/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spans="1:26">
      <c r="A61" s="271"/>
      <c r="B61" s="1441"/>
      <c r="C61" s="271"/>
      <c r="D61" s="271"/>
      <c r="E61" s="271"/>
      <c r="F61" s="271"/>
      <c r="G61" s="271"/>
      <c r="H61" s="271"/>
      <c r="I61" s="271"/>
      <c r="J61" s="271"/>
      <c r="K61" s="271"/>
      <c r="L61" s="271"/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spans="1:26">
      <c r="A62" s="271"/>
      <c r="B62" s="1441"/>
      <c r="C62" s="271"/>
      <c r="D62" s="271"/>
      <c r="E62" s="271"/>
      <c r="F62" s="271"/>
      <c r="G62" s="271"/>
      <c r="H62" s="271"/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</row>
    <row r="63" spans="1:26" ht="15" customHeight="1">
      <c r="A63" s="271"/>
      <c r="B63" s="1441"/>
      <c r="C63" s="271"/>
      <c r="D63" s="271"/>
      <c r="E63" s="271"/>
      <c r="F63" s="271"/>
      <c r="G63" s="271"/>
      <c r="H63" s="271"/>
      <c r="I63" s="271"/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spans="1:26" ht="15" customHeight="1">
      <c r="A64" s="271"/>
      <c r="B64" s="144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spans="1:26" ht="15" customHeight="1">
      <c r="A65" s="271"/>
      <c r="B65" s="1441"/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spans="1:26" ht="15" customHeight="1">
      <c r="A66" s="271"/>
      <c r="B66" s="1441"/>
      <c r="C66" s="271"/>
      <c r="D66" s="271"/>
      <c r="E66" s="271"/>
      <c r="F66" s="271"/>
      <c r="G66" s="271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spans="1:26" ht="7.5" customHeight="1">
      <c r="A67" s="271"/>
      <c r="B67" s="1441"/>
      <c r="C67" s="271"/>
      <c r="D67" s="271"/>
      <c r="E67" s="271"/>
      <c r="F67" s="271"/>
      <c r="G67" s="271"/>
      <c r="H67" s="271"/>
      <c r="I67" s="271"/>
      <c r="J67" s="271"/>
      <c r="K67" s="271"/>
      <c r="L67" s="271"/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spans="1:26" ht="14.1" customHeight="1">
      <c r="A68" s="271"/>
      <c r="B68" s="1441"/>
      <c r="C68" s="271"/>
      <c r="D68" s="271"/>
      <c r="E68" s="271"/>
      <c r="F68" s="271"/>
      <c r="G68" s="27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spans="1:26" ht="14.1" customHeight="1">
      <c r="A69" s="271"/>
      <c r="B69" s="1441"/>
      <c r="C69" s="271"/>
      <c r="D69" s="271"/>
      <c r="E69" s="271"/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spans="1:26">
      <c r="A70" s="271"/>
      <c r="B70" s="1441"/>
      <c r="C70" s="270"/>
      <c r="D70" s="270"/>
      <c r="E70" s="270"/>
      <c r="F70" s="270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spans="1:26">
      <c r="A71" s="270"/>
      <c r="B71" s="1441"/>
      <c r="C71" s="270"/>
      <c r="D71" s="270"/>
      <c r="E71" s="270"/>
      <c r="F71" s="270"/>
      <c r="G71" s="270"/>
      <c r="H71" s="270"/>
      <c r="I71" s="270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</row>
    <row r="72" spans="1:26">
      <c r="A72" s="270"/>
      <c r="B72" s="1441"/>
      <c r="C72" s="270"/>
      <c r="D72" s="270"/>
      <c r="E72" s="270"/>
      <c r="F72" s="270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  <c r="Z72" s="270"/>
    </row>
    <row r="73" spans="1:26">
      <c r="A73" s="270"/>
      <c r="B73" s="1441"/>
      <c r="C73" s="270"/>
      <c r="D73" s="270"/>
      <c r="E73" s="270"/>
      <c r="F73" s="270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</row>
    <row r="74" spans="1:26">
      <c r="A74" s="270"/>
      <c r="B74" s="1441"/>
      <c r="C74" s="270"/>
      <c r="D74" s="270"/>
      <c r="E74" s="270"/>
      <c r="F74" s="270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</row>
    <row r="75" spans="1:26">
      <c r="A75" s="270"/>
      <c r="B75" s="1441"/>
      <c r="C75" s="270"/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</row>
    <row r="76" spans="1:26">
      <c r="A76" s="270"/>
      <c r="B76" s="1441"/>
      <c r="C76" s="270"/>
      <c r="D76" s="270"/>
      <c r="E76" s="270"/>
      <c r="F76" s="270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  <c r="Z76" s="270"/>
    </row>
    <row r="77" spans="1:26">
      <c r="A77" s="270"/>
      <c r="B77" s="1441"/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  <c r="Z77" s="270"/>
    </row>
    <row r="78" spans="1:26">
      <c r="A78" s="270"/>
      <c r="B78" s="1441"/>
      <c r="C78" s="270"/>
      <c r="D78" s="270"/>
      <c r="E78" s="270"/>
      <c r="F78" s="270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</row>
    <row r="79" spans="1:26">
      <c r="A79" s="270"/>
      <c r="B79" s="1441"/>
      <c r="C79" s="270"/>
      <c r="D79" s="270"/>
      <c r="E79" s="270"/>
      <c r="F79" s="270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</row>
    <row r="80" spans="1:26">
      <c r="A80" s="270"/>
      <c r="B80" s="1441"/>
      <c r="C80" s="270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</row>
    <row r="81" spans="1:26">
      <c r="A81" s="270"/>
      <c r="B81" s="1441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</row>
    <row r="82" spans="1:26">
      <c r="A82" s="270"/>
      <c r="B82" s="1441"/>
      <c r="C82" s="270"/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</row>
    <row r="83" spans="1:26">
      <c r="A83" s="270"/>
      <c r="B83" s="1441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</row>
    <row r="84" spans="1:26">
      <c r="A84" s="270"/>
      <c r="B84" s="1441"/>
      <c r="C84" s="270"/>
      <c r="D84" s="270"/>
      <c r="E84" s="270"/>
      <c r="F84" s="270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</row>
    <row r="85" spans="1:26">
      <c r="A85" s="270"/>
      <c r="B85" s="1441"/>
      <c r="C85" s="270"/>
      <c r="D85" s="270"/>
      <c r="E85" s="270"/>
      <c r="F85" s="270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</row>
    <row r="86" spans="1:26">
      <c r="A86" s="270"/>
      <c r="B86" s="1441"/>
      <c r="C86" s="270"/>
      <c r="D86" s="270"/>
      <c r="E86" s="270"/>
      <c r="F86" s="270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</row>
    <row r="87" spans="1:26">
      <c r="A87" s="270"/>
      <c r="B87" s="1441"/>
      <c r="C87" s="270"/>
      <c r="D87" s="270"/>
      <c r="E87" s="270"/>
      <c r="F87" s="270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</row>
    <row r="88" spans="1:26">
      <c r="A88" s="270"/>
      <c r="B88" s="1441"/>
      <c r="C88" s="270"/>
      <c r="D88" s="270"/>
      <c r="E88" s="270"/>
      <c r="F88" s="270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  <c r="Z88" s="270"/>
    </row>
    <row r="89" spans="1:26">
      <c r="A89" s="270"/>
      <c r="B89" s="1441"/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</row>
    <row r="90" spans="1:26">
      <c r="A90" s="270"/>
      <c r="B90" s="1441"/>
      <c r="C90" s="270"/>
      <c r="D90" s="270"/>
      <c r="E90" s="270"/>
      <c r="F90" s="270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70"/>
    </row>
    <row r="91" spans="1:26">
      <c r="A91" s="270"/>
      <c r="B91" s="1441"/>
      <c r="C91" s="270"/>
      <c r="D91" s="270"/>
      <c r="E91" s="270"/>
      <c r="F91" s="270"/>
      <c r="G91" s="270"/>
      <c r="H91" s="27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  <c r="Z91" s="270"/>
    </row>
    <row r="92" spans="1:26">
      <c r="A92" s="270"/>
      <c r="B92" s="1441"/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70"/>
    </row>
    <row r="93" spans="1:26">
      <c r="A93" s="270"/>
      <c r="B93" s="1441"/>
      <c r="C93" s="270"/>
      <c r="D93" s="270"/>
      <c r="E93" s="270"/>
      <c r="F93" s="270"/>
      <c r="G93" s="270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  <c r="Z93" s="270"/>
    </row>
    <row r="94" spans="1:26">
      <c r="A94" s="270"/>
      <c r="B94" s="1441"/>
      <c r="C94" s="270"/>
      <c r="D94" s="270"/>
      <c r="E94" s="270"/>
      <c r="F94" s="270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</row>
    <row r="95" spans="1:26">
      <c r="A95" s="270"/>
      <c r="B95" s="1441"/>
      <c r="C95" s="270"/>
      <c r="D95" s="270"/>
      <c r="E95" s="270"/>
      <c r="F95" s="270"/>
      <c r="G95" s="270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</row>
    <row r="96" spans="1:26">
      <c r="A96" s="270"/>
      <c r="B96" s="1441"/>
      <c r="C96" s="270"/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</row>
    <row r="97" spans="1:26">
      <c r="A97" s="270"/>
      <c r="B97" s="1441"/>
      <c r="C97" s="270"/>
      <c r="D97" s="270"/>
      <c r="E97" s="270"/>
      <c r="F97" s="270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</row>
    <row r="98" spans="1:26">
      <c r="A98" s="270"/>
      <c r="B98" s="1441"/>
      <c r="C98" s="270"/>
      <c r="D98" s="270"/>
      <c r="E98" s="270"/>
      <c r="F98" s="270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</row>
    <row r="99" spans="1:26">
      <c r="A99" s="270"/>
      <c r="B99" s="1441"/>
      <c r="C99" s="270"/>
      <c r="D99" s="270"/>
      <c r="E99" s="270"/>
      <c r="F99" s="270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  <c r="Z99" s="270"/>
    </row>
    <row r="100" spans="1:26">
      <c r="A100" s="270"/>
      <c r="B100" s="1441"/>
      <c r="C100" s="270"/>
      <c r="D100" s="270"/>
      <c r="E100" s="270"/>
      <c r="F100" s="270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</row>
    <row r="101" spans="1:26">
      <c r="A101" s="270"/>
      <c r="B101" s="1441"/>
      <c r="C101" s="270"/>
      <c r="D101" s="270"/>
      <c r="E101" s="270"/>
      <c r="F101" s="270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</row>
    <row r="102" spans="1:26">
      <c r="A102" s="270"/>
      <c r="B102" s="1441"/>
      <c r="C102" s="270"/>
      <c r="D102" s="270"/>
      <c r="E102" s="270"/>
      <c r="F102" s="270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</row>
    <row r="103" spans="1:26">
      <c r="A103" s="270"/>
      <c r="B103" s="1441"/>
      <c r="C103" s="270"/>
      <c r="D103" s="270"/>
      <c r="E103" s="270"/>
      <c r="F103" s="270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</row>
    <row r="104" spans="1:26">
      <c r="A104" s="270"/>
      <c r="B104" s="1441"/>
      <c r="C104" s="270"/>
      <c r="D104" s="270"/>
      <c r="E104" s="270"/>
      <c r="F104" s="270"/>
      <c r="G104" s="270"/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</row>
    <row r="105" spans="1:26">
      <c r="A105" s="270"/>
      <c r="B105" s="1441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</row>
    <row r="106" spans="1:26">
      <c r="A106" s="270"/>
      <c r="B106" s="1441"/>
      <c r="C106" s="270"/>
      <c r="D106" s="270"/>
      <c r="E106" s="270"/>
      <c r="F106" s="270"/>
      <c r="G106" s="270"/>
      <c r="H106" s="270"/>
      <c r="I106" s="270"/>
      <c r="J106" s="270"/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</row>
    <row r="107" spans="1:26">
      <c r="A107" s="270"/>
      <c r="B107" s="1441"/>
      <c r="C107" s="270"/>
      <c r="D107" s="270"/>
      <c r="E107" s="270"/>
      <c r="F107" s="270"/>
      <c r="G107" s="270"/>
      <c r="H107" s="270"/>
      <c r="I107" s="270"/>
      <c r="J107" s="270"/>
      <c r="K107" s="270"/>
      <c r="L107" s="270"/>
      <c r="M107" s="270"/>
      <c r="N107" s="270"/>
      <c r="O107" s="270"/>
      <c r="P107" s="270"/>
      <c r="Q107" s="270"/>
      <c r="R107" s="270"/>
      <c r="S107" s="270"/>
      <c r="T107" s="270"/>
      <c r="U107" s="270"/>
      <c r="V107" s="270"/>
      <c r="W107" s="270"/>
      <c r="X107" s="270"/>
      <c r="Y107" s="270"/>
      <c r="Z107" s="270"/>
    </row>
    <row r="108" spans="1:26">
      <c r="A108" s="270"/>
      <c r="B108" s="1441"/>
      <c r="C108" s="270"/>
      <c r="D108" s="270"/>
      <c r="E108" s="270"/>
      <c r="F108" s="270"/>
      <c r="G108" s="270"/>
      <c r="H108" s="270"/>
      <c r="I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  <c r="Z108" s="270"/>
    </row>
    <row r="109" spans="1:26">
      <c r="A109" s="270"/>
      <c r="B109" s="1441"/>
      <c r="C109" s="270"/>
      <c r="D109" s="270"/>
      <c r="E109" s="270"/>
      <c r="F109" s="270"/>
      <c r="G109" s="270"/>
      <c r="H109" s="270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</row>
    <row r="110" spans="1:26">
      <c r="A110" s="270"/>
      <c r="B110" s="1441"/>
      <c r="C110" s="270"/>
      <c r="D110" s="270"/>
      <c r="E110" s="270"/>
      <c r="F110" s="270"/>
      <c r="G110" s="270"/>
      <c r="H110" s="270"/>
      <c r="I110" s="270"/>
      <c r="J110" s="270"/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</row>
    <row r="111" spans="1:26">
      <c r="A111" s="270"/>
      <c r="B111" s="1441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  <c r="Z111" s="270"/>
    </row>
    <row r="112" spans="1:26">
      <c r="A112" s="270"/>
      <c r="B112" s="1441"/>
      <c r="C112" s="270"/>
      <c r="D112" s="270"/>
      <c r="E112" s="270"/>
      <c r="F112" s="270"/>
      <c r="G112" s="270"/>
      <c r="H112" s="270"/>
      <c r="I112" s="270"/>
      <c r="J112" s="270"/>
      <c r="K112" s="270"/>
      <c r="L112" s="270"/>
      <c r="M112" s="270"/>
      <c r="N112" s="270"/>
      <c r="O112" s="270"/>
      <c r="P112" s="270"/>
      <c r="Q112" s="270"/>
      <c r="R112" s="270"/>
      <c r="S112" s="270"/>
      <c r="T112" s="270"/>
      <c r="U112" s="270"/>
      <c r="V112" s="270"/>
      <c r="W112" s="270"/>
      <c r="X112" s="270"/>
      <c r="Y112" s="270"/>
      <c r="Z112" s="270"/>
    </row>
    <row r="113" spans="1:26">
      <c r="A113" s="270"/>
      <c r="B113" s="1441"/>
      <c r="C113" s="270"/>
      <c r="D113" s="270"/>
      <c r="E113" s="270"/>
      <c r="F113" s="270"/>
      <c r="G113" s="270"/>
      <c r="H113" s="270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</row>
    <row r="114" spans="1:26">
      <c r="A114" s="270"/>
      <c r="B114" s="1441"/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</row>
    <row r="115" spans="1:26">
      <c r="A115" s="270"/>
      <c r="B115" s="1441"/>
      <c r="C115" s="270"/>
      <c r="D115" s="270"/>
      <c r="E115" s="270"/>
      <c r="F115" s="270"/>
      <c r="G115" s="270"/>
      <c r="H115" s="270"/>
      <c r="I115" s="270"/>
      <c r="J115" s="270"/>
      <c r="K115" s="270"/>
      <c r="L115" s="270"/>
      <c r="M115" s="270"/>
      <c r="N115" s="270"/>
      <c r="O115" s="270"/>
      <c r="P115" s="270"/>
      <c r="Q115" s="270"/>
      <c r="R115" s="270"/>
      <c r="S115" s="270"/>
      <c r="T115" s="270"/>
      <c r="U115" s="270"/>
      <c r="V115" s="270"/>
      <c r="W115" s="270"/>
      <c r="X115" s="270"/>
      <c r="Y115" s="270"/>
      <c r="Z115" s="270"/>
    </row>
    <row r="116" spans="1:26">
      <c r="A116" s="270"/>
      <c r="B116" s="1441"/>
      <c r="C116" s="270"/>
      <c r="D116" s="270"/>
      <c r="E116" s="270"/>
      <c r="F116" s="270"/>
      <c r="G116" s="270"/>
      <c r="H116" s="270"/>
      <c r="I116" s="270"/>
      <c r="J116" s="270"/>
      <c r="K116" s="270"/>
      <c r="L116" s="270"/>
      <c r="M116" s="270"/>
      <c r="N116" s="270"/>
      <c r="O116" s="270"/>
      <c r="P116" s="270"/>
      <c r="Q116" s="270"/>
      <c r="R116" s="270"/>
      <c r="S116" s="270"/>
      <c r="T116" s="270"/>
      <c r="U116" s="270"/>
      <c r="V116" s="270"/>
      <c r="W116" s="270"/>
      <c r="X116" s="270"/>
      <c r="Y116" s="270"/>
      <c r="Z116" s="270"/>
    </row>
    <row r="117" spans="1:26">
      <c r="A117" s="270"/>
      <c r="B117" s="1441"/>
      <c r="C117" s="270"/>
      <c r="D117" s="270"/>
      <c r="E117" s="270"/>
      <c r="F117" s="270"/>
      <c r="G117" s="270"/>
      <c r="H117" s="270"/>
      <c r="I117" s="270"/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  <c r="Z117" s="270"/>
    </row>
    <row r="118" spans="1:26">
      <c r="A118" s="270"/>
      <c r="B118" s="1441"/>
      <c r="C118" s="270"/>
      <c r="D118" s="270"/>
      <c r="E118" s="270"/>
      <c r="F118" s="270"/>
      <c r="G118" s="270"/>
      <c r="H118" s="270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</row>
    <row r="119" spans="1:26">
      <c r="A119" s="270"/>
      <c r="B119" s="1441"/>
      <c r="C119" s="270"/>
      <c r="D119" s="270"/>
      <c r="E119" s="270"/>
      <c r="F119" s="270"/>
      <c r="G119" s="270"/>
      <c r="H119" s="270"/>
      <c r="I119" s="270"/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270"/>
      <c r="Z119" s="270"/>
    </row>
    <row r="120" spans="1:26">
      <c r="A120" s="270"/>
      <c r="B120" s="1441"/>
      <c r="C120" s="270"/>
      <c r="D120" s="270"/>
      <c r="E120" s="270"/>
      <c r="F120" s="270"/>
      <c r="G120" s="270"/>
      <c r="H120" s="270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</row>
    <row r="121" spans="1:26">
      <c r="A121" s="270"/>
      <c r="B121" s="1441"/>
      <c r="C121" s="270"/>
      <c r="D121" s="270"/>
      <c r="E121" s="270"/>
      <c r="F121" s="270"/>
      <c r="G121" s="270"/>
      <c r="H121" s="270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</row>
    <row r="122" spans="1:26">
      <c r="A122" s="270"/>
      <c r="B122" s="1441"/>
      <c r="C122" s="270"/>
      <c r="D122" s="270"/>
      <c r="E122" s="270"/>
      <c r="F122" s="270"/>
      <c r="G122" s="270"/>
      <c r="H122" s="270"/>
      <c r="I122" s="270"/>
      <c r="J122" s="270"/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</row>
    <row r="123" spans="1:26">
      <c r="A123" s="270"/>
      <c r="B123" s="1441"/>
      <c r="C123" s="270"/>
      <c r="D123" s="270"/>
      <c r="E123" s="270"/>
      <c r="F123" s="270"/>
      <c r="G123" s="270"/>
      <c r="H123" s="270"/>
      <c r="I123" s="270"/>
      <c r="J123" s="270"/>
      <c r="K123" s="270"/>
      <c r="L123" s="270"/>
      <c r="M123" s="270"/>
      <c r="N123" s="270"/>
      <c r="O123" s="270"/>
      <c r="P123" s="270"/>
      <c r="Q123" s="270"/>
      <c r="R123" s="270"/>
      <c r="S123" s="270"/>
      <c r="T123" s="270"/>
      <c r="U123" s="270"/>
      <c r="V123" s="270"/>
      <c r="W123" s="270"/>
      <c r="X123" s="270"/>
      <c r="Y123" s="270"/>
      <c r="Z123" s="270"/>
    </row>
    <row r="124" spans="1:26">
      <c r="A124" s="270"/>
      <c r="B124" s="1441"/>
      <c r="C124" s="270"/>
      <c r="D124" s="270"/>
      <c r="E124" s="270"/>
      <c r="F124" s="270"/>
      <c r="G124" s="270"/>
      <c r="H124" s="270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  <c r="Z124" s="270"/>
    </row>
    <row r="125" spans="1:26">
      <c r="A125" s="270"/>
      <c r="B125" s="1441"/>
      <c r="C125" s="270"/>
      <c r="D125" s="270"/>
      <c r="E125" s="270"/>
      <c r="F125" s="270"/>
      <c r="G125" s="270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</row>
    <row r="126" spans="1:26">
      <c r="A126" s="270"/>
      <c r="B126" s="1441"/>
      <c r="C126" s="270"/>
      <c r="D126" s="270"/>
      <c r="E126" s="270"/>
      <c r="F126" s="270"/>
      <c r="G126" s="270"/>
      <c r="H126" s="270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</row>
    <row r="127" spans="1:26">
      <c r="A127" s="270"/>
      <c r="B127" s="1441"/>
      <c r="C127" s="270"/>
      <c r="D127" s="270"/>
      <c r="E127" s="270"/>
      <c r="F127" s="270"/>
      <c r="G127" s="270"/>
      <c r="H127" s="270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  <c r="Z127" s="270"/>
    </row>
    <row r="128" spans="1:26">
      <c r="A128" s="270"/>
      <c r="B128" s="1441"/>
      <c r="C128" s="270"/>
      <c r="D128" s="270"/>
      <c r="E128" s="270"/>
      <c r="F128" s="270"/>
      <c r="G128" s="270"/>
      <c r="H128" s="270"/>
      <c r="I128" s="270"/>
      <c r="J128" s="270"/>
      <c r="K128" s="270"/>
      <c r="L128" s="270"/>
      <c r="M128" s="270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</row>
    <row r="129" spans="1:26">
      <c r="A129" s="270"/>
      <c r="B129" s="1441"/>
      <c r="C129" s="270"/>
      <c r="D129" s="270"/>
      <c r="E129" s="270"/>
      <c r="F129" s="270"/>
      <c r="G129" s="270"/>
      <c r="H129" s="270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</row>
    <row r="130" spans="1:26">
      <c r="A130" s="270"/>
      <c r="B130" s="1441"/>
      <c r="C130" s="270"/>
      <c r="D130" s="270"/>
      <c r="E130" s="270"/>
      <c r="F130" s="270"/>
      <c r="G130" s="270"/>
      <c r="H130" s="270"/>
      <c r="I130" s="270"/>
      <c r="J130" s="270"/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</row>
    <row r="131" spans="1:26">
      <c r="A131" s="270"/>
      <c r="B131" s="1441"/>
      <c r="C131" s="270"/>
      <c r="D131" s="270"/>
      <c r="E131" s="270"/>
      <c r="F131" s="270"/>
      <c r="G131" s="270"/>
      <c r="H131" s="270"/>
      <c r="I131" s="270"/>
      <c r="J131" s="270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  <c r="Z131" s="270"/>
    </row>
    <row r="132" spans="1:26">
      <c r="A132" s="270"/>
      <c r="B132" s="1441"/>
      <c r="C132" s="270"/>
      <c r="D132" s="270"/>
      <c r="E132" s="270"/>
      <c r="F132" s="270"/>
      <c r="G132" s="270"/>
      <c r="H132" s="270"/>
      <c r="I132" s="270"/>
      <c r="J132" s="270"/>
      <c r="K132" s="270"/>
      <c r="L132" s="270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</row>
    <row r="133" spans="1:26">
      <c r="A133" s="270"/>
      <c r="B133" s="1441"/>
      <c r="C133" s="270"/>
      <c r="D133" s="270"/>
      <c r="E133" s="270"/>
      <c r="F133" s="270"/>
      <c r="G133" s="270"/>
      <c r="H133" s="270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</row>
    <row r="134" spans="1:26">
      <c r="A134" s="270"/>
      <c r="B134" s="1441"/>
      <c r="C134" s="270"/>
      <c r="D134" s="270"/>
      <c r="E134" s="270"/>
      <c r="F134" s="270"/>
      <c r="G134" s="270"/>
      <c r="H134" s="270"/>
      <c r="I134" s="270"/>
      <c r="J134" s="270"/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</row>
    <row r="135" spans="1:26">
      <c r="A135" s="270"/>
      <c r="B135" s="1441"/>
      <c r="C135" s="270"/>
      <c r="D135" s="270"/>
      <c r="E135" s="270"/>
      <c r="F135" s="270"/>
      <c r="G135" s="270"/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  <c r="Z135" s="270"/>
    </row>
    <row r="136" spans="1:26">
      <c r="A136" s="270"/>
      <c r="B136" s="1441"/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  <c r="Z136" s="270"/>
    </row>
    <row r="137" spans="1:26">
      <c r="A137" s="270"/>
      <c r="B137" s="1441"/>
      <c r="C137" s="270"/>
      <c r="D137" s="270"/>
      <c r="E137" s="270"/>
      <c r="F137" s="270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</row>
    <row r="138" spans="1:26">
      <c r="A138" s="270"/>
      <c r="B138" s="1441"/>
      <c r="C138" s="270"/>
      <c r="D138" s="270"/>
      <c r="E138" s="270"/>
      <c r="F138" s="270"/>
      <c r="G138" s="270"/>
      <c r="H138" s="270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</row>
    <row r="139" spans="1:26">
      <c r="A139" s="270"/>
      <c r="B139" s="1441"/>
      <c r="C139" s="270"/>
      <c r="D139" s="270"/>
      <c r="E139" s="270"/>
      <c r="F139" s="270"/>
      <c r="G139" s="270"/>
      <c r="H139" s="270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  <c r="V139" s="270"/>
      <c r="W139" s="270"/>
      <c r="X139" s="270"/>
      <c r="Y139" s="270"/>
      <c r="Z139" s="270"/>
    </row>
    <row r="140" spans="1:26">
      <c r="A140" s="270"/>
      <c r="B140" s="1441"/>
      <c r="C140" s="270"/>
      <c r="D140" s="270"/>
      <c r="E140" s="270"/>
      <c r="F140" s="270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</row>
    <row r="141" spans="1:26">
      <c r="A141" s="270"/>
      <c r="B141" s="1441"/>
      <c r="C141" s="270"/>
      <c r="D141" s="270"/>
      <c r="E141" s="270"/>
      <c r="F141" s="270"/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  <c r="Z141" s="270"/>
    </row>
    <row r="142" spans="1:26">
      <c r="A142" s="270"/>
      <c r="B142" s="1441"/>
      <c r="C142" s="270"/>
      <c r="D142" s="270"/>
      <c r="E142" s="270"/>
      <c r="F142" s="270"/>
      <c r="G142" s="270"/>
      <c r="H142" s="270"/>
      <c r="I142" s="270"/>
      <c r="J142" s="270"/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</row>
    <row r="143" spans="1:26">
      <c r="A143" s="270"/>
      <c r="B143" s="1441"/>
      <c r="C143" s="270"/>
      <c r="D143" s="270"/>
      <c r="E143" s="270"/>
      <c r="F143" s="270"/>
      <c r="G143" s="270"/>
      <c r="H143" s="270"/>
      <c r="I143" s="270"/>
      <c r="J143" s="270"/>
      <c r="K143" s="270"/>
      <c r="L143" s="270"/>
      <c r="M143" s="270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  <c r="Z143" s="270"/>
    </row>
    <row r="144" spans="1:26">
      <c r="A144" s="270"/>
      <c r="B144" s="1441"/>
      <c r="C144" s="270"/>
      <c r="D144" s="270"/>
      <c r="E144" s="270"/>
      <c r="F144" s="270"/>
      <c r="G144" s="270"/>
      <c r="H144" s="270"/>
      <c r="I144" s="270"/>
      <c r="J144" s="270"/>
      <c r="K144" s="270"/>
      <c r="L144" s="270"/>
      <c r="M144" s="270"/>
      <c r="N144" s="270"/>
      <c r="O144" s="270"/>
      <c r="P144" s="270"/>
      <c r="Q144" s="270"/>
      <c r="R144" s="270"/>
      <c r="S144" s="270"/>
      <c r="T144" s="270"/>
      <c r="U144" s="270"/>
      <c r="V144" s="270"/>
      <c r="W144" s="270"/>
      <c r="X144" s="270"/>
      <c r="Y144" s="270"/>
      <c r="Z144" s="270"/>
    </row>
    <row r="145" spans="1:26">
      <c r="A145" s="270"/>
      <c r="B145" s="1441"/>
      <c r="C145" s="270"/>
      <c r="D145" s="270"/>
      <c r="E145" s="270"/>
      <c r="F145" s="270"/>
      <c r="G145" s="270"/>
      <c r="H145" s="270"/>
      <c r="I145" s="270"/>
      <c r="J145" s="270"/>
      <c r="K145" s="270"/>
      <c r="L145" s="270"/>
      <c r="M145" s="270"/>
      <c r="N145" s="270"/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</row>
    <row r="146" spans="1:26">
      <c r="A146" s="270"/>
      <c r="B146" s="1441"/>
      <c r="C146" s="270"/>
      <c r="D146" s="270"/>
      <c r="E146" s="270"/>
      <c r="F146" s="270"/>
      <c r="G146" s="270"/>
      <c r="H146" s="270"/>
      <c r="I146" s="270"/>
      <c r="J146" s="270"/>
      <c r="K146" s="270"/>
      <c r="L146" s="270"/>
      <c r="M146" s="270"/>
      <c r="N146" s="270"/>
      <c r="O146" s="270"/>
      <c r="P146" s="270"/>
      <c r="Q146" s="270"/>
      <c r="R146" s="270"/>
      <c r="S146" s="270"/>
      <c r="T146" s="270"/>
      <c r="U146" s="270"/>
      <c r="V146" s="270"/>
      <c r="W146" s="270"/>
      <c r="X146" s="270"/>
      <c r="Y146" s="270"/>
      <c r="Z146" s="270"/>
    </row>
    <row r="147" spans="1:26">
      <c r="A147" s="270"/>
      <c r="B147" s="1441"/>
      <c r="C147" s="270"/>
      <c r="D147" s="270"/>
      <c r="E147" s="270"/>
      <c r="F147" s="270"/>
      <c r="G147" s="270"/>
      <c r="H147" s="270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</row>
    <row r="148" spans="1:26">
      <c r="A148" s="270"/>
      <c r="B148" s="1441"/>
      <c r="C148" s="270"/>
      <c r="D148" s="270"/>
      <c r="E148" s="270"/>
      <c r="F148" s="270"/>
      <c r="G148" s="270"/>
      <c r="H148" s="270"/>
      <c r="I148" s="270"/>
      <c r="J148" s="270"/>
      <c r="K148" s="270"/>
      <c r="L148" s="270"/>
      <c r="M148" s="270"/>
      <c r="N148" s="270"/>
      <c r="O148" s="270"/>
      <c r="P148" s="270"/>
      <c r="Q148" s="270"/>
      <c r="R148" s="270"/>
      <c r="S148" s="270"/>
      <c r="T148" s="270"/>
      <c r="U148" s="270"/>
      <c r="V148" s="270"/>
      <c r="W148" s="270"/>
      <c r="X148" s="270"/>
      <c r="Y148" s="270"/>
      <c r="Z148" s="270"/>
    </row>
    <row r="149" spans="1:26">
      <c r="A149" s="270"/>
      <c r="B149" s="1441"/>
      <c r="C149" s="270"/>
      <c r="D149" s="270"/>
      <c r="E149" s="270"/>
      <c r="F149" s="270"/>
      <c r="G149" s="270"/>
      <c r="H149" s="270"/>
      <c r="I149" s="270"/>
      <c r="J149" s="270"/>
      <c r="K149" s="270"/>
      <c r="L149" s="270"/>
      <c r="M149" s="270"/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  <c r="Z149" s="270"/>
    </row>
    <row r="150" spans="1:26">
      <c r="A150" s="270"/>
      <c r="B150" s="1441"/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1:26">
      <c r="A151" s="270"/>
      <c r="B151" s="1441"/>
      <c r="C151" s="270"/>
      <c r="D151" s="270"/>
      <c r="E151" s="270"/>
      <c r="F151" s="270"/>
      <c r="G151" s="270"/>
      <c r="H151" s="270"/>
      <c r="I151" s="270"/>
      <c r="J151" s="270"/>
      <c r="K151" s="270"/>
      <c r="L151" s="270"/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1:26">
      <c r="A152" s="270"/>
      <c r="B152" s="1441"/>
      <c r="C152" s="270"/>
      <c r="D152" s="270"/>
      <c r="E152" s="270"/>
      <c r="F152" s="270"/>
      <c r="G152" s="270"/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1:26">
      <c r="A153" s="270"/>
      <c r="B153" s="1441"/>
      <c r="C153" s="270"/>
      <c r="D153" s="270"/>
      <c r="E153" s="270"/>
      <c r="F153" s="270"/>
      <c r="G153" s="270"/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1:26">
      <c r="A154" s="270"/>
      <c r="B154" s="1441"/>
      <c r="C154" s="270"/>
      <c r="D154" s="270"/>
      <c r="E154" s="270"/>
      <c r="F154" s="270"/>
      <c r="G154" s="270"/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1:26">
      <c r="A155" s="270"/>
      <c r="B155" s="1441"/>
      <c r="C155" s="270"/>
      <c r="D155" s="270"/>
      <c r="E155" s="270"/>
      <c r="F155" s="270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1:26">
      <c r="A156" s="270"/>
      <c r="B156" s="1441"/>
      <c r="C156" s="270"/>
      <c r="D156" s="270"/>
      <c r="E156" s="270"/>
      <c r="F156" s="270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1:26">
      <c r="A157" s="270"/>
      <c r="B157" s="1441"/>
      <c r="C157" s="270"/>
      <c r="D157" s="270"/>
      <c r="E157" s="270"/>
      <c r="F157" s="270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1:26">
      <c r="A158" s="270"/>
      <c r="B158" s="1441"/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  <c r="Z158" s="270"/>
    </row>
    <row r="159" spans="1:26">
      <c r="A159" s="270"/>
      <c r="B159" s="1441"/>
      <c r="C159" s="270"/>
      <c r="D159" s="270"/>
      <c r="E159" s="270"/>
      <c r="F159" s="270"/>
      <c r="G159" s="270"/>
      <c r="H159" s="270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  <c r="Z159" s="270"/>
    </row>
    <row r="160" spans="1:26">
      <c r="A160" s="270"/>
      <c r="B160" s="1441"/>
      <c r="C160" s="270"/>
      <c r="D160" s="270"/>
      <c r="E160" s="270"/>
      <c r="F160" s="270"/>
      <c r="G160" s="270"/>
      <c r="H160" s="270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  <c r="Z160" s="270"/>
    </row>
    <row r="161" spans="1:26">
      <c r="A161" s="270"/>
      <c r="B161" s="1441"/>
      <c r="C161" s="270"/>
      <c r="D161" s="270"/>
      <c r="E161" s="270"/>
      <c r="F161" s="270"/>
      <c r="G161" s="270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  <c r="Z161" s="270"/>
    </row>
    <row r="162" spans="1:26">
      <c r="A162" s="270"/>
      <c r="B162" s="1441"/>
      <c r="C162" s="270"/>
      <c r="D162" s="270"/>
      <c r="E162" s="270"/>
      <c r="F162" s="270"/>
      <c r="G162" s="270"/>
      <c r="H162" s="270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</row>
    <row r="163" spans="1:26">
      <c r="A163" s="270"/>
      <c r="B163" s="1441"/>
      <c r="C163" s="270"/>
      <c r="D163" s="270"/>
      <c r="E163" s="270"/>
      <c r="F163" s="270"/>
      <c r="G163" s="270"/>
      <c r="H163" s="270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  <c r="Z163" s="270"/>
    </row>
    <row r="164" spans="1:26">
      <c r="A164" s="270"/>
      <c r="B164" s="1441"/>
      <c r="C164" s="270"/>
      <c r="D164" s="270"/>
      <c r="E164" s="270"/>
      <c r="F164" s="270"/>
      <c r="G164" s="270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</row>
    <row r="165" spans="1:26">
      <c r="A165" s="270"/>
      <c r="B165" s="1441"/>
      <c r="C165" s="270"/>
      <c r="D165" s="270"/>
      <c r="E165" s="270"/>
      <c r="F165" s="270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</row>
    <row r="166" spans="1:26">
      <c r="A166" s="270"/>
      <c r="B166" s="1441"/>
      <c r="C166" s="270"/>
      <c r="D166" s="270"/>
      <c r="E166" s="270"/>
      <c r="F166" s="270"/>
      <c r="G166" s="270"/>
      <c r="H166" s="270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  <c r="Z166" s="270"/>
    </row>
    <row r="167" spans="1:26">
      <c r="A167" s="270"/>
      <c r="B167" s="1441"/>
      <c r="C167" s="270"/>
      <c r="D167" s="270"/>
      <c r="E167" s="270"/>
      <c r="F167" s="270"/>
      <c r="G167" s="270"/>
      <c r="H167" s="270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70"/>
      <c r="T167" s="270"/>
      <c r="U167" s="270"/>
      <c r="V167" s="270"/>
      <c r="W167" s="270"/>
      <c r="X167" s="270"/>
      <c r="Y167" s="270"/>
      <c r="Z167" s="270"/>
    </row>
    <row r="168" spans="1:26">
      <c r="A168" s="270"/>
      <c r="B168" s="1441"/>
      <c r="C168" s="270"/>
      <c r="D168" s="270"/>
      <c r="E168" s="270"/>
      <c r="F168" s="270"/>
      <c r="G168" s="270"/>
      <c r="H168" s="270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70"/>
      <c r="T168" s="270"/>
      <c r="U168" s="270"/>
      <c r="V168" s="270"/>
      <c r="W168" s="270"/>
      <c r="X168" s="270"/>
      <c r="Y168" s="270"/>
      <c r="Z168" s="270"/>
    </row>
    <row r="169" spans="1:26">
      <c r="A169" s="270"/>
      <c r="B169" s="1441"/>
      <c r="C169" s="270"/>
      <c r="D169" s="270"/>
      <c r="E169" s="270"/>
      <c r="F169" s="270"/>
      <c r="G169" s="270"/>
      <c r="H169" s="270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  <c r="Z169" s="270"/>
    </row>
    <row r="170" spans="1:26">
      <c r="A170" s="270"/>
      <c r="B170" s="1441"/>
      <c r="C170" s="270"/>
      <c r="D170" s="270"/>
      <c r="E170" s="270"/>
      <c r="F170" s="270"/>
      <c r="G170" s="270"/>
      <c r="H170" s="270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</row>
    <row r="171" spans="1:26">
      <c r="A171" s="270"/>
      <c r="B171" s="1441"/>
      <c r="C171" s="270"/>
      <c r="D171" s="270"/>
      <c r="E171" s="270"/>
      <c r="F171" s="270"/>
      <c r="G171" s="270"/>
      <c r="H171" s="270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70"/>
      <c r="T171" s="270"/>
      <c r="U171" s="270"/>
      <c r="V171" s="270"/>
      <c r="W171" s="270"/>
      <c r="X171" s="270"/>
      <c r="Y171" s="270"/>
      <c r="Z171" s="270"/>
    </row>
    <row r="172" spans="1:26">
      <c r="A172" s="270"/>
      <c r="B172" s="1441"/>
      <c r="C172" s="270"/>
      <c r="D172" s="270"/>
      <c r="E172" s="270"/>
      <c r="F172" s="270"/>
      <c r="G172" s="270"/>
      <c r="H172" s="270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  <c r="Z172" s="270"/>
    </row>
    <row r="173" spans="1:26">
      <c r="A173" s="270"/>
      <c r="B173" s="1441"/>
      <c r="C173" s="270"/>
      <c r="D173" s="270"/>
      <c r="E173" s="270"/>
      <c r="F173" s="270"/>
      <c r="G173" s="270"/>
      <c r="H173" s="270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  <c r="Z173" s="270"/>
    </row>
    <row r="174" spans="1:26">
      <c r="A174" s="270"/>
      <c r="B174" s="1441"/>
      <c r="C174" s="270"/>
      <c r="D174" s="270"/>
      <c r="E174" s="270"/>
      <c r="F174" s="270"/>
      <c r="G174" s="270"/>
      <c r="H174" s="270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  <c r="Z174" s="270"/>
    </row>
    <row r="175" spans="1:26">
      <c r="A175" s="270"/>
      <c r="B175" s="1441"/>
      <c r="C175" s="270"/>
      <c r="D175" s="270"/>
      <c r="E175" s="270"/>
      <c r="F175" s="270"/>
      <c r="G175" s="270"/>
      <c r="H175" s="270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  <c r="Z175" s="270"/>
    </row>
    <row r="176" spans="1:26">
      <c r="A176" s="270"/>
      <c r="B176" s="1441"/>
      <c r="C176" s="270"/>
      <c r="D176" s="270"/>
      <c r="E176" s="270"/>
      <c r="F176" s="270"/>
      <c r="G176" s="270"/>
      <c r="H176" s="270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  <c r="Z176" s="270"/>
    </row>
    <row r="177" spans="1:26">
      <c r="A177" s="270"/>
      <c r="B177" s="1441"/>
      <c r="C177" s="270"/>
      <c r="D177" s="270"/>
      <c r="E177" s="270"/>
      <c r="F177" s="270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  <c r="Z177" s="270"/>
    </row>
    <row r="178" spans="1:26">
      <c r="A178" s="270"/>
      <c r="B178" s="1441"/>
      <c r="C178" s="270"/>
      <c r="D178" s="270"/>
      <c r="E178" s="270"/>
      <c r="F178" s="270"/>
      <c r="G178" s="270"/>
      <c r="H178" s="270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  <c r="Z178" s="270"/>
    </row>
    <row r="179" spans="1:26">
      <c r="A179" s="270"/>
      <c r="B179" s="1441"/>
      <c r="C179" s="270"/>
      <c r="D179" s="270"/>
      <c r="E179" s="270"/>
      <c r="F179" s="270"/>
      <c r="G179" s="270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</row>
    <row r="180" spans="1:26">
      <c r="A180" s="270"/>
      <c r="B180" s="1441"/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  <c r="Z180" s="270"/>
    </row>
    <row r="181" spans="1:26">
      <c r="A181" s="270"/>
      <c r="B181" s="1441"/>
      <c r="C181" s="270"/>
      <c r="D181" s="270"/>
      <c r="E181" s="270"/>
      <c r="F181" s="270"/>
      <c r="G181" s="270"/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  <c r="Z181" s="270"/>
    </row>
    <row r="182" spans="1:26">
      <c r="A182" s="270"/>
      <c r="B182" s="1441"/>
      <c r="C182" s="270"/>
      <c r="D182" s="270"/>
      <c r="E182" s="270"/>
      <c r="F182" s="270"/>
      <c r="G182" s="270"/>
      <c r="H182" s="270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</row>
    <row r="183" spans="1:26">
      <c r="A183" s="270"/>
      <c r="B183" s="1441"/>
      <c r="C183" s="270"/>
      <c r="D183" s="270"/>
      <c r="E183" s="270"/>
      <c r="F183" s="270"/>
      <c r="G183" s="270"/>
      <c r="H183" s="270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  <c r="Z183" s="270"/>
    </row>
    <row r="184" spans="1:26">
      <c r="A184" s="270"/>
      <c r="B184" s="1441"/>
      <c r="C184" s="270"/>
      <c r="D184" s="270"/>
      <c r="E184" s="270"/>
      <c r="F184" s="270"/>
      <c r="G184" s="270"/>
      <c r="H184" s="270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70"/>
      <c r="T184" s="270"/>
      <c r="U184" s="270"/>
      <c r="V184" s="270"/>
      <c r="W184" s="270"/>
      <c r="X184" s="270"/>
      <c r="Y184" s="270"/>
      <c r="Z184" s="270"/>
    </row>
    <row r="185" spans="1:26">
      <c r="A185" s="270"/>
      <c r="B185" s="1441"/>
      <c r="C185" s="270"/>
      <c r="D185" s="270"/>
      <c r="E185" s="270"/>
      <c r="F185" s="270"/>
      <c r="G185" s="270"/>
      <c r="H185" s="270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  <c r="Z185" s="270"/>
    </row>
    <row r="186" spans="1:26">
      <c r="A186" s="270"/>
      <c r="B186" s="1441"/>
      <c r="C186" s="270"/>
      <c r="D186" s="270"/>
      <c r="E186" s="270"/>
      <c r="F186" s="270"/>
      <c r="G186" s="270"/>
      <c r="H186" s="270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270"/>
      <c r="W186" s="270"/>
      <c r="X186" s="270"/>
      <c r="Y186" s="270"/>
      <c r="Z186" s="270"/>
    </row>
    <row r="187" spans="1:26">
      <c r="A187" s="270"/>
      <c r="B187" s="1441"/>
      <c r="C187" s="270"/>
      <c r="D187" s="270"/>
      <c r="E187" s="270"/>
      <c r="F187" s="270"/>
      <c r="G187" s="270"/>
      <c r="H187" s="270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  <c r="Z187" s="270"/>
    </row>
    <row r="188" spans="1:26">
      <c r="A188" s="270"/>
      <c r="B188" s="1441"/>
      <c r="C188" s="270"/>
      <c r="D188" s="270"/>
      <c r="E188" s="270"/>
      <c r="F188" s="270"/>
      <c r="G188" s="270"/>
      <c r="H188" s="270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70"/>
      <c r="T188" s="270"/>
      <c r="U188" s="270"/>
      <c r="V188" s="270"/>
      <c r="W188" s="270"/>
      <c r="X188" s="270"/>
      <c r="Y188" s="270"/>
      <c r="Z188" s="270"/>
    </row>
    <row r="189" spans="1:26">
      <c r="A189" s="270"/>
      <c r="B189" s="1441"/>
      <c r="C189" s="270"/>
      <c r="D189" s="270"/>
      <c r="E189" s="270"/>
      <c r="F189" s="270"/>
      <c r="G189" s="270"/>
      <c r="H189" s="270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270"/>
      <c r="U189" s="270"/>
      <c r="V189" s="270"/>
      <c r="W189" s="270"/>
      <c r="X189" s="270"/>
      <c r="Y189" s="270"/>
      <c r="Z189" s="270"/>
    </row>
    <row r="190" spans="1:26">
      <c r="A190" s="270"/>
      <c r="B190" s="1441"/>
      <c r="C190" s="270"/>
      <c r="D190" s="270"/>
      <c r="E190" s="270"/>
      <c r="F190" s="270"/>
      <c r="G190" s="270"/>
      <c r="H190" s="270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  <c r="Z190" s="270"/>
    </row>
    <row r="191" spans="1:26">
      <c r="A191" s="270"/>
      <c r="B191" s="1441"/>
      <c r="C191" s="270"/>
      <c r="D191" s="270"/>
      <c r="E191" s="270"/>
      <c r="F191" s="270"/>
      <c r="G191" s="270"/>
      <c r="H191" s="270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  <c r="Z191" s="270"/>
    </row>
    <row r="192" spans="1:26">
      <c r="A192" s="270"/>
      <c r="B192" s="1441"/>
      <c r="C192" s="270"/>
      <c r="D192" s="270"/>
      <c r="E192" s="270"/>
      <c r="F192" s="270"/>
      <c r="G192" s="270"/>
      <c r="H192" s="270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  <c r="Z192" s="270"/>
    </row>
    <row r="193" spans="1:26">
      <c r="A193" s="270"/>
      <c r="B193" s="1441"/>
      <c r="C193" s="270"/>
      <c r="D193" s="270"/>
      <c r="E193" s="270"/>
      <c r="F193" s="270"/>
      <c r="G193" s="270"/>
      <c r="H193" s="270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  <c r="Z193" s="270"/>
    </row>
    <row r="194" spans="1:26">
      <c r="A194" s="270"/>
      <c r="B194" s="1441"/>
      <c r="C194" s="270"/>
      <c r="D194" s="270"/>
      <c r="E194" s="270"/>
      <c r="F194" s="270"/>
      <c r="G194" s="270"/>
      <c r="H194" s="270"/>
      <c r="I194" s="270"/>
      <c r="J194" s="270"/>
      <c r="K194" s="270"/>
      <c r="L194" s="270"/>
      <c r="M194" s="270"/>
      <c r="N194" s="270"/>
      <c r="O194" s="270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  <c r="Z194" s="270"/>
    </row>
    <row r="195" spans="1:26">
      <c r="A195" s="270"/>
      <c r="B195" s="1441"/>
      <c r="C195" s="270"/>
      <c r="D195" s="270"/>
      <c r="E195" s="270"/>
      <c r="F195" s="270"/>
      <c r="G195" s="270"/>
      <c r="H195" s="270"/>
      <c r="I195" s="270"/>
      <c r="J195" s="270"/>
      <c r="K195" s="270"/>
      <c r="L195" s="270"/>
      <c r="M195" s="270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  <c r="Z195" s="270"/>
    </row>
    <row r="196" spans="1:26">
      <c r="A196" s="270"/>
      <c r="B196" s="1441"/>
      <c r="C196" s="270"/>
      <c r="D196" s="270"/>
      <c r="E196" s="270"/>
      <c r="F196" s="270"/>
      <c r="G196" s="270"/>
      <c r="H196" s="270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  <c r="Z196" s="270"/>
    </row>
    <row r="197" spans="1:26">
      <c r="A197" s="270"/>
      <c r="B197" s="1441"/>
      <c r="C197" s="270"/>
      <c r="D197" s="270"/>
      <c r="E197" s="270"/>
      <c r="F197" s="270"/>
      <c r="G197" s="270"/>
      <c r="H197" s="270"/>
      <c r="I197" s="270"/>
      <c r="J197" s="270"/>
      <c r="K197" s="270"/>
      <c r="L197" s="270"/>
      <c r="M197" s="270"/>
      <c r="N197" s="270"/>
      <c r="O197" s="270"/>
      <c r="P197" s="270"/>
      <c r="Q197" s="270"/>
      <c r="R197" s="270"/>
      <c r="S197" s="270"/>
      <c r="T197" s="270"/>
      <c r="U197" s="270"/>
      <c r="V197" s="270"/>
      <c r="W197" s="270"/>
      <c r="X197" s="270"/>
      <c r="Y197" s="270"/>
      <c r="Z197" s="270"/>
    </row>
    <row r="198" spans="1:26">
      <c r="A198" s="270"/>
      <c r="B198" s="1441"/>
      <c r="C198" s="270"/>
      <c r="D198" s="270"/>
      <c r="E198" s="270"/>
      <c r="F198" s="270"/>
      <c r="G198" s="270"/>
      <c r="H198" s="270"/>
      <c r="I198" s="270"/>
      <c r="J198" s="270"/>
      <c r="K198" s="270"/>
      <c r="L198" s="270"/>
      <c r="M198" s="270"/>
      <c r="N198" s="270"/>
      <c r="O198" s="270"/>
      <c r="P198" s="270"/>
      <c r="Q198" s="270"/>
      <c r="R198" s="270"/>
      <c r="S198" s="270"/>
      <c r="T198" s="270"/>
      <c r="U198" s="270"/>
      <c r="V198" s="270"/>
      <c r="W198" s="270"/>
      <c r="X198" s="270"/>
      <c r="Y198" s="270"/>
      <c r="Z198" s="270"/>
    </row>
    <row r="199" spans="1:26">
      <c r="A199" s="270"/>
      <c r="B199" s="1441"/>
      <c r="C199" s="270"/>
      <c r="D199" s="270"/>
      <c r="E199" s="270"/>
      <c r="F199" s="270"/>
      <c r="G199" s="270"/>
      <c r="H199" s="270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  <c r="Z199" s="270"/>
    </row>
    <row r="200" spans="1:26">
      <c r="A200" s="270"/>
      <c r="B200" s="1441"/>
      <c r="C200" s="270"/>
      <c r="D200" s="270"/>
      <c r="E200" s="270"/>
      <c r="F200" s="270"/>
      <c r="G200" s="270"/>
      <c r="H200" s="270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  <c r="Z200" s="270"/>
    </row>
    <row r="201" spans="1:26">
      <c r="A201" s="270"/>
      <c r="B201" s="1441"/>
      <c r="C201" s="270"/>
      <c r="D201" s="270"/>
      <c r="E201" s="270"/>
      <c r="F201" s="270"/>
      <c r="G201" s="270"/>
      <c r="H201" s="270"/>
      <c r="I201" s="270"/>
      <c r="J201" s="270"/>
      <c r="K201" s="270"/>
      <c r="L201" s="270"/>
      <c r="M201" s="270"/>
      <c r="N201" s="270"/>
      <c r="O201" s="270"/>
      <c r="P201" s="270"/>
      <c r="Q201" s="270"/>
      <c r="R201" s="270"/>
      <c r="S201" s="270"/>
      <c r="T201" s="270"/>
      <c r="U201" s="270"/>
      <c r="V201" s="270"/>
      <c r="W201" s="270"/>
      <c r="X201" s="270"/>
      <c r="Y201" s="270"/>
      <c r="Z201" s="270"/>
    </row>
    <row r="202" spans="1:26">
      <c r="A202" s="270"/>
      <c r="B202" s="1441"/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270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</row>
    <row r="203" spans="1:26">
      <c r="A203" s="270"/>
      <c r="B203" s="1441"/>
      <c r="C203" s="270"/>
      <c r="D203" s="270"/>
      <c r="E203" s="270"/>
      <c r="F203" s="270"/>
      <c r="G203" s="270"/>
      <c r="H203" s="270"/>
      <c r="I203" s="270"/>
      <c r="J203" s="270"/>
      <c r="K203" s="270"/>
      <c r="L203" s="270"/>
      <c r="M203" s="270"/>
      <c r="N203" s="270"/>
      <c r="O203" s="270"/>
      <c r="P203" s="270"/>
      <c r="Q203" s="270"/>
      <c r="R203" s="270"/>
      <c r="S203" s="270"/>
      <c r="T203" s="270"/>
      <c r="U203" s="270"/>
      <c r="V203" s="270"/>
      <c r="W203" s="270"/>
      <c r="X203" s="270"/>
      <c r="Y203" s="270"/>
      <c r="Z203" s="270"/>
    </row>
    <row r="204" spans="1:26">
      <c r="A204" s="270"/>
      <c r="B204" s="1441"/>
      <c r="C204" s="270"/>
      <c r="D204" s="270"/>
      <c r="E204" s="270"/>
      <c r="F204" s="270"/>
      <c r="G204" s="270"/>
      <c r="H204" s="270"/>
      <c r="I204" s="270"/>
      <c r="J204" s="270"/>
      <c r="K204" s="270"/>
      <c r="L204" s="270"/>
      <c r="M204" s="270"/>
      <c r="N204" s="270"/>
      <c r="O204" s="270"/>
      <c r="P204" s="270"/>
      <c r="Q204" s="270"/>
      <c r="R204" s="270"/>
      <c r="S204" s="270"/>
      <c r="T204" s="270"/>
      <c r="U204" s="270"/>
      <c r="V204" s="270"/>
      <c r="W204" s="270"/>
      <c r="X204" s="270"/>
      <c r="Y204" s="270"/>
      <c r="Z204" s="270"/>
    </row>
    <row r="205" spans="1:26">
      <c r="A205" s="270"/>
      <c r="B205" s="1441"/>
      <c r="C205" s="270"/>
      <c r="D205" s="270"/>
      <c r="E205" s="270"/>
      <c r="F205" s="270"/>
      <c r="G205" s="270"/>
      <c r="H205" s="270"/>
      <c r="I205" s="270"/>
      <c r="J205" s="270"/>
      <c r="K205" s="270"/>
      <c r="L205" s="270"/>
      <c r="M205" s="270"/>
      <c r="N205" s="270"/>
      <c r="O205" s="270"/>
      <c r="P205" s="270"/>
      <c r="Q205" s="270"/>
      <c r="R205" s="270"/>
      <c r="S205" s="270"/>
      <c r="T205" s="270"/>
      <c r="U205" s="270"/>
      <c r="V205" s="270"/>
      <c r="W205" s="270"/>
      <c r="X205" s="270"/>
      <c r="Y205" s="270"/>
      <c r="Z205" s="270"/>
    </row>
    <row r="206" spans="1:26">
      <c r="A206" s="270"/>
      <c r="B206" s="1441"/>
      <c r="C206" s="270"/>
      <c r="D206" s="270"/>
      <c r="E206" s="270"/>
      <c r="F206" s="270"/>
      <c r="G206" s="270"/>
      <c r="H206" s="270"/>
      <c r="I206" s="270"/>
      <c r="J206" s="270"/>
      <c r="K206" s="270"/>
      <c r="L206" s="270"/>
      <c r="M206" s="270"/>
      <c r="N206" s="270"/>
      <c r="O206" s="270"/>
      <c r="P206" s="270"/>
      <c r="Q206" s="270"/>
      <c r="R206" s="270"/>
      <c r="S206" s="270"/>
      <c r="T206" s="270"/>
      <c r="U206" s="270"/>
      <c r="V206" s="270"/>
      <c r="W206" s="270"/>
      <c r="X206" s="270"/>
      <c r="Y206" s="270"/>
      <c r="Z206" s="270"/>
    </row>
    <row r="207" spans="1:26">
      <c r="A207" s="270"/>
      <c r="B207" s="1441"/>
      <c r="C207" s="270"/>
      <c r="D207" s="270"/>
      <c r="E207" s="270"/>
      <c r="F207" s="270"/>
      <c r="G207" s="270"/>
      <c r="H207" s="270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  <c r="Z207" s="270"/>
    </row>
    <row r="208" spans="1:26">
      <c r="A208" s="270"/>
      <c r="B208" s="1441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  <c r="P208" s="270"/>
      <c r="Q208" s="270"/>
      <c r="R208" s="270"/>
      <c r="S208" s="270"/>
      <c r="T208" s="270"/>
      <c r="U208" s="270"/>
      <c r="V208" s="270"/>
      <c r="W208" s="270"/>
      <c r="X208" s="270"/>
      <c r="Y208" s="270"/>
      <c r="Z208" s="270"/>
    </row>
    <row r="209" spans="1:26">
      <c r="A209" s="270"/>
      <c r="B209" s="1441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  <c r="P209" s="270"/>
      <c r="Q209" s="270"/>
      <c r="R209" s="270"/>
      <c r="S209" s="270"/>
      <c r="T209" s="270"/>
      <c r="U209" s="270"/>
      <c r="V209" s="270"/>
      <c r="W209" s="270"/>
      <c r="X209" s="270"/>
      <c r="Y209" s="270"/>
      <c r="Z209" s="270"/>
    </row>
    <row r="210" spans="1:26">
      <c r="A210" s="270"/>
      <c r="B210" s="1441"/>
      <c r="C210" s="270"/>
      <c r="D210" s="270"/>
      <c r="E210" s="270"/>
      <c r="F210" s="270"/>
      <c r="G210" s="270"/>
      <c r="H210" s="270"/>
      <c r="I210" s="270"/>
      <c r="J210" s="270"/>
      <c r="K210" s="270"/>
      <c r="L210" s="270"/>
      <c r="M210" s="270"/>
      <c r="N210" s="270"/>
      <c r="O210" s="270"/>
      <c r="P210" s="270"/>
      <c r="Q210" s="270"/>
      <c r="R210" s="270"/>
      <c r="S210" s="270"/>
      <c r="T210" s="270"/>
      <c r="U210" s="270"/>
      <c r="V210" s="270"/>
      <c r="W210" s="270"/>
      <c r="X210" s="270"/>
      <c r="Y210" s="270"/>
      <c r="Z210" s="270"/>
    </row>
    <row r="211" spans="1:26">
      <c r="A211" s="270"/>
      <c r="B211" s="1441"/>
      <c r="C211" s="270"/>
      <c r="D211" s="270"/>
      <c r="E211" s="270"/>
      <c r="F211" s="270"/>
      <c r="G211" s="270"/>
      <c r="H211" s="270"/>
      <c r="I211" s="270"/>
      <c r="J211" s="270"/>
      <c r="K211" s="270"/>
      <c r="L211" s="270"/>
      <c r="M211" s="270"/>
      <c r="N211" s="270"/>
      <c r="O211" s="270"/>
      <c r="P211" s="270"/>
      <c r="Q211" s="270"/>
      <c r="R211" s="270"/>
      <c r="S211" s="270"/>
      <c r="T211" s="270"/>
      <c r="U211" s="270"/>
      <c r="V211" s="270"/>
      <c r="W211" s="270"/>
      <c r="X211" s="270"/>
      <c r="Y211" s="270"/>
      <c r="Z211" s="270"/>
    </row>
    <row r="212" spans="1:26">
      <c r="A212" s="270"/>
      <c r="B212" s="1441"/>
      <c r="C212" s="270"/>
      <c r="D212" s="270"/>
      <c r="E212" s="270"/>
      <c r="F212" s="270"/>
      <c r="G212" s="270"/>
      <c r="H212" s="270"/>
      <c r="I212" s="270"/>
      <c r="J212" s="270"/>
      <c r="K212" s="270"/>
      <c r="L212" s="270"/>
      <c r="M212" s="270"/>
      <c r="N212" s="270"/>
      <c r="O212" s="270"/>
      <c r="P212" s="270"/>
      <c r="Q212" s="270"/>
      <c r="R212" s="270"/>
      <c r="S212" s="270"/>
      <c r="T212" s="270"/>
      <c r="U212" s="270"/>
      <c r="V212" s="270"/>
      <c r="W212" s="270"/>
      <c r="X212" s="270"/>
      <c r="Y212" s="270"/>
      <c r="Z212" s="270"/>
    </row>
    <row r="213" spans="1:26">
      <c r="A213" s="270"/>
      <c r="B213" s="1441"/>
      <c r="C213" s="270"/>
      <c r="D213" s="270"/>
      <c r="E213" s="270"/>
      <c r="F213" s="270"/>
      <c r="G213" s="270"/>
      <c r="H213" s="270"/>
      <c r="I213" s="270"/>
      <c r="J213" s="270"/>
      <c r="K213" s="270"/>
      <c r="L213" s="270"/>
      <c r="M213" s="270"/>
      <c r="N213" s="270"/>
      <c r="O213" s="270"/>
      <c r="P213" s="270"/>
      <c r="Q213" s="270"/>
      <c r="R213" s="270"/>
      <c r="S213" s="270"/>
      <c r="T213" s="270"/>
      <c r="U213" s="270"/>
      <c r="V213" s="270"/>
      <c r="W213" s="270"/>
      <c r="X213" s="270"/>
      <c r="Y213" s="270"/>
      <c r="Z213" s="270"/>
    </row>
    <row r="214" spans="1:26">
      <c r="A214" s="270"/>
      <c r="B214" s="1441"/>
      <c r="C214" s="270"/>
      <c r="D214" s="270"/>
      <c r="E214" s="270"/>
      <c r="F214" s="270"/>
      <c r="G214" s="270"/>
      <c r="H214" s="270"/>
      <c r="I214" s="270"/>
      <c r="J214" s="270"/>
      <c r="K214" s="270"/>
      <c r="L214" s="270"/>
      <c r="M214" s="270"/>
      <c r="N214" s="270"/>
      <c r="O214" s="270"/>
      <c r="P214" s="270"/>
      <c r="Q214" s="270"/>
      <c r="R214" s="270"/>
      <c r="S214" s="270"/>
      <c r="T214" s="270"/>
      <c r="U214" s="270"/>
      <c r="V214" s="270"/>
      <c r="W214" s="270"/>
      <c r="X214" s="270"/>
      <c r="Y214" s="270"/>
      <c r="Z214" s="270"/>
    </row>
    <row r="215" spans="1:26">
      <c r="A215" s="270"/>
      <c r="B215" s="1441"/>
      <c r="C215" s="270"/>
      <c r="D215" s="270"/>
      <c r="E215" s="270"/>
      <c r="F215" s="270"/>
      <c r="G215" s="270"/>
      <c r="H215" s="270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  <c r="Z215" s="270"/>
    </row>
    <row r="216" spans="1:26">
      <c r="A216" s="270"/>
      <c r="B216" s="1441"/>
      <c r="C216" s="270"/>
      <c r="D216" s="270"/>
      <c r="E216" s="270"/>
      <c r="F216" s="270"/>
      <c r="G216" s="270"/>
      <c r="H216" s="270"/>
      <c r="I216" s="270"/>
      <c r="J216" s="270"/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  <c r="Z216" s="270"/>
    </row>
    <row r="217" spans="1:26">
      <c r="A217" s="270"/>
      <c r="B217" s="1441"/>
      <c r="C217" s="270"/>
      <c r="D217" s="270"/>
      <c r="E217" s="270"/>
      <c r="F217" s="270"/>
      <c r="G217" s="270"/>
      <c r="H217" s="270"/>
      <c r="I217" s="270"/>
      <c r="J217" s="270"/>
      <c r="K217" s="270"/>
      <c r="L217" s="270"/>
      <c r="M217" s="270"/>
      <c r="N217" s="270"/>
      <c r="O217" s="270"/>
      <c r="P217" s="270"/>
      <c r="Q217" s="270"/>
      <c r="R217" s="270"/>
      <c r="S217" s="270"/>
      <c r="T217" s="270"/>
      <c r="U217" s="270"/>
      <c r="V217" s="270"/>
      <c r="W217" s="270"/>
      <c r="X217" s="270"/>
      <c r="Y217" s="270"/>
      <c r="Z217" s="270"/>
    </row>
    <row r="218" spans="1:26">
      <c r="A218" s="270"/>
      <c r="B218" s="1441"/>
      <c r="C218" s="270"/>
      <c r="D218" s="270"/>
      <c r="E218" s="270"/>
      <c r="F218" s="270"/>
      <c r="G218" s="270"/>
      <c r="H218" s="270"/>
      <c r="I218" s="270"/>
      <c r="J218" s="270"/>
      <c r="K218" s="270"/>
      <c r="L218" s="270"/>
      <c r="M218" s="270"/>
      <c r="N218" s="270"/>
      <c r="O218" s="270"/>
      <c r="P218" s="270"/>
      <c r="Q218" s="270"/>
      <c r="R218" s="270"/>
      <c r="S218" s="270"/>
      <c r="T218" s="270"/>
      <c r="U218" s="270"/>
      <c r="V218" s="270"/>
      <c r="W218" s="270"/>
      <c r="X218" s="270"/>
      <c r="Y218" s="270"/>
      <c r="Z218" s="270"/>
    </row>
    <row r="219" spans="1:26">
      <c r="A219" s="270"/>
      <c r="B219" s="1441"/>
      <c r="C219" s="270"/>
      <c r="D219" s="270"/>
      <c r="E219" s="270"/>
      <c r="F219" s="270"/>
      <c r="G219" s="270"/>
      <c r="H219" s="270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</row>
    <row r="220" spans="1:26">
      <c r="A220" s="270"/>
      <c r="B220" s="1441"/>
      <c r="C220" s="270"/>
      <c r="D220" s="270"/>
      <c r="E220" s="270"/>
      <c r="F220" s="270"/>
      <c r="G220" s="270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</row>
    <row r="221" spans="1:26">
      <c r="A221" s="270"/>
      <c r="B221" s="1441"/>
      <c r="C221" s="270"/>
      <c r="D221" s="270"/>
      <c r="E221" s="270"/>
      <c r="F221" s="270"/>
      <c r="G221" s="270"/>
      <c r="H221" s="270"/>
      <c r="I221" s="270"/>
      <c r="J221" s="270"/>
      <c r="K221" s="270"/>
      <c r="L221" s="270"/>
      <c r="M221" s="270"/>
      <c r="N221" s="270"/>
      <c r="O221" s="270"/>
      <c r="P221" s="270"/>
      <c r="Q221" s="270"/>
      <c r="R221" s="270"/>
      <c r="S221" s="270"/>
      <c r="T221" s="270"/>
      <c r="U221" s="270"/>
      <c r="V221" s="270"/>
      <c r="W221" s="270"/>
      <c r="X221" s="270"/>
      <c r="Y221" s="270"/>
      <c r="Z221" s="270"/>
    </row>
    <row r="222" spans="1:26">
      <c r="A222" s="270"/>
      <c r="B222" s="1441"/>
      <c r="C222" s="270"/>
      <c r="D222" s="270"/>
      <c r="E222" s="270"/>
      <c r="F222" s="270"/>
      <c r="G222" s="270"/>
      <c r="H222" s="270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  <c r="Z222" s="270"/>
    </row>
    <row r="223" spans="1:26">
      <c r="A223" s="270"/>
      <c r="B223" s="1441"/>
      <c r="C223" s="270"/>
      <c r="D223" s="270"/>
      <c r="E223" s="270"/>
      <c r="F223" s="270"/>
      <c r="G223" s="270"/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</row>
    <row r="224" spans="1:26">
      <c r="A224" s="270"/>
      <c r="B224" s="1441"/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  <c r="Z224" s="270"/>
    </row>
    <row r="225" spans="1:26">
      <c r="A225" s="270"/>
      <c r="B225" s="1441"/>
      <c r="C225" s="270"/>
      <c r="D225" s="270"/>
      <c r="E225" s="270"/>
      <c r="F225" s="270"/>
      <c r="G225" s="270"/>
      <c r="H225" s="270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  <c r="Z225" s="270"/>
    </row>
    <row r="226" spans="1:26">
      <c r="A226" s="270"/>
      <c r="B226" s="1441"/>
      <c r="C226" s="270"/>
      <c r="D226" s="270"/>
      <c r="E226" s="270"/>
      <c r="F226" s="270"/>
      <c r="G226" s="270"/>
      <c r="H226" s="270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  <c r="Z226" s="270"/>
    </row>
    <row r="227" spans="1:26">
      <c r="A227" s="270"/>
      <c r="B227" s="1441"/>
      <c r="C227" s="270"/>
      <c r="D227" s="270"/>
      <c r="E227" s="270"/>
      <c r="F227" s="270"/>
      <c r="G227" s="270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  <c r="Z227" s="270"/>
    </row>
    <row r="228" spans="1:26">
      <c r="A228" s="270"/>
      <c r="B228" s="1441"/>
      <c r="C228" s="270"/>
      <c r="D228" s="270"/>
      <c r="E228" s="270"/>
      <c r="F228" s="270"/>
      <c r="G228" s="270"/>
      <c r="H228" s="270"/>
      <c r="I228" s="270"/>
      <c r="J228" s="270"/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  <c r="Z228" s="270"/>
    </row>
    <row r="229" spans="1:26">
      <c r="A229" s="270"/>
      <c r="B229" s="1441"/>
      <c r="C229" s="270"/>
      <c r="D229" s="270"/>
      <c r="E229" s="270"/>
      <c r="F229" s="270"/>
      <c r="G229" s="270"/>
      <c r="H229" s="270"/>
      <c r="I229" s="270"/>
      <c r="J229" s="270"/>
      <c r="K229" s="270"/>
      <c r="L229" s="270"/>
      <c r="M229" s="270"/>
      <c r="N229" s="270"/>
      <c r="O229" s="270"/>
      <c r="P229" s="270"/>
      <c r="Q229" s="270"/>
      <c r="R229" s="270"/>
      <c r="S229" s="270"/>
      <c r="T229" s="270"/>
      <c r="U229" s="270"/>
      <c r="V229" s="270"/>
      <c r="W229" s="270"/>
      <c r="X229" s="270"/>
      <c r="Y229" s="270"/>
      <c r="Z229" s="270"/>
    </row>
    <row r="230" spans="1:26">
      <c r="A230" s="270"/>
      <c r="B230" s="1441"/>
      <c r="C230" s="270"/>
      <c r="D230" s="270"/>
      <c r="E230" s="270"/>
      <c r="F230" s="270"/>
      <c r="G230" s="270"/>
      <c r="H230" s="270"/>
      <c r="I230" s="270"/>
      <c r="J230" s="270"/>
      <c r="K230" s="270"/>
      <c r="L230" s="270"/>
      <c r="M230" s="270"/>
      <c r="N230" s="270"/>
      <c r="O230" s="270"/>
      <c r="P230" s="270"/>
      <c r="Q230" s="270"/>
      <c r="R230" s="270"/>
      <c r="S230" s="270"/>
      <c r="T230" s="270"/>
      <c r="U230" s="270"/>
      <c r="V230" s="270"/>
      <c r="W230" s="270"/>
      <c r="X230" s="270"/>
      <c r="Y230" s="270"/>
      <c r="Z230" s="270"/>
    </row>
    <row r="231" spans="1:26">
      <c r="A231" s="270"/>
      <c r="B231" s="1441"/>
      <c r="C231" s="270"/>
      <c r="D231" s="270"/>
      <c r="E231" s="270"/>
      <c r="F231" s="270"/>
      <c r="G231" s="270"/>
      <c r="H231" s="270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  <c r="Z231" s="270"/>
    </row>
    <row r="232" spans="1:26">
      <c r="A232" s="270"/>
      <c r="B232" s="1441"/>
      <c r="C232" s="270"/>
      <c r="D232" s="270"/>
      <c r="E232" s="270"/>
      <c r="F232" s="270"/>
      <c r="G232" s="270"/>
      <c r="H232" s="270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</row>
    <row r="233" spans="1:26">
      <c r="A233" s="270"/>
      <c r="B233" s="1441"/>
      <c r="C233" s="270"/>
      <c r="D233" s="270"/>
      <c r="E233" s="270"/>
      <c r="F233" s="270"/>
      <c r="G233" s="270"/>
      <c r="H233" s="270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  <c r="Z233" s="270"/>
    </row>
    <row r="234" spans="1:26">
      <c r="A234" s="270"/>
      <c r="B234" s="1441"/>
      <c r="C234" s="270"/>
      <c r="D234" s="270"/>
      <c r="E234" s="270"/>
      <c r="F234" s="270"/>
      <c r="G234" s="270"/>
      <c r="H234" s="270"/>
      <c r="I234" s="270"/>
      <c r="J234" s="270"/>
      <c r="K234" s="270"/>
      <c r="L234" s="270"/>
      <c r="M234" s="270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  <c r="Z234" s="270"/>
    </row>
    <row r="235" spans="1:26">
      <c r="A235" s="270"/>
      <c r="B235" s="1441"/>
      <c r="C235" s="270"/>
      <c r="D235" s="270"/>
      <c r="E235" s="270"/>
      <c r="F235" s="270"/>
      <c r="G235" s="270"/>
      <c r="H235" s="270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  <c r="Z235" s="270"/>
    </row>
    <row r="236" spans="1:26">
      <c r="A236" s="270"/>
      <c r="B236" s="1441"/>
      <c r="C236" s="270"/>
      <c r="D236" s="270"/>
      <c r="E236" s="270"/>
      <c r="F236" s="270"/>
      <c r="G236" s="270"/>
      <c r="H236" s="270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  <c r="Z236" s="270"/>
    </row>
    <row r="237" spans="1:26">
      <c r="A237" s="270"/>
      <c r="B237" s="1441"/>
      <c r="C237" s="270"/>
      <c r="D237" s="270"/>
      <c r="E237" s="270"/>
      <c r="F237" s="270"/>
      <c r="G237" s="270"/>
      <c r="H237" s="270"/>
      <c r="I237" s="270"/>
      <c r="J237" s="270"/>
      <c r="K237" s="270"/>
      <c r="L237" s="270"/>
      <c r="M237" s="270"/>
      <c r="N237" s="270"/>
      <c r="O237" s="270"/>
      <c r="P237" s="270"/>
      <c r="Q237" s="270"/>
      <c r="R237" s="270"/>
      <c r="S237" s="270"/>
      <c r="T237" s="270"/>
      <c r="U237" s="270"/>
      <c r="V237" s="270"/>
      <c r="W237" s="270"/>
      <c r="X237" s="270"/>
      <c r="Y237" s="270"/>
      <c r="Z237" s="270"/>
    </row>
    <row r="238" spans="1:26">
      <c r="A238" s="270"/>
      <c r="B238" s="1441"/>
      <c r="C238" s="270"/>
      <c r="D238" s="270"/>
      <c r="E238" s="270"/>
      <c r="F238" s="270"/>
      <c r="G238" s="270"/>
      <c r="H238" s="270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</row>
    <row r="239" spans="1:26">
      <c r="A239" s="270"/>
      <c r="B239" s="1441"/>
      <c r="C239" s="270"/>
      <c r="D239" s="270"/>
      <c r="E239" s="270"/>
      <c r="F239" s="270"/>
      <c r="G239" s="270"/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</row>
    <row r="240" spans="1:26">
      <c r="A240" s="270"/>
      <c r="B240" s="1441"/>
      <c r="C240" s="270"/>
      <c r="D240" s="270"/>
      <c r="E240" s="270"/>
      <c r="F240" s="270"/>
      <c r="G240" s="270"/>
      <c r="H240" s="270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  <c r="Z240" s="270"/>
    </row>
    <row r="241" spans="1:26">
      <c r="A241" s="270"/>
      <c r="B241" s="1441"/>
      <c r="C241" s="270"/>
      <c r="D241" s="270"/>
      <c r="E241" s="270"/>
      <c r="F241" s="270"/>
      <c r="G241" s="270"/>
      <c r="H241" s="270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  <c r="Z241" s="270"/>
    </row>
    <row r="242" spans="1:26">
      <c r="A242" s="270"/>
      <c r="B242" s="1441"/>
      <c r="C242" s="270"/>
      <c r="D242" s="270"/>
      <c r="E242" s="270"/>
      <c r="F242" s="270"/>
      <c r="G242" s="270"/>
      <c r="H242" s="270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  <c r="Z242" s="270"/>
    </row>
    <row r="243" spans="1:26">
      <c r="A243" s="270"/>
      <c r="B243" s="1441"/>
      <c r="C243" s="270"/>
      <c r="D243" s="270"/>
      <c r="E243" s="270"/>
      <c r="F243" s="270"/>
      <c r="G243" s="270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</row>
    <row r="244" spans="1:26">
      <c r="A244" s="270"/>
      <c r="B244" s="1441"/>
      <c r="C244" s="270"/>
      <c r="D244" s="270"/>
      <c r="E244" s="270"/>
      <c r="F244" s="270"/>
      <c r="G244" s="270"/>
      <c r="H244" s="270"/>
      <c r="I244" s="270"/>
      <c r="J244" s="270"/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  <c r="Z244" s="270"/>
    </row>
    <row r="245" spans="1:26">
      <c r="A245" s="270"/>
      <c r="B245" s="1441"/>
      <c r="C245" s="270"/>
      <c r="D245" s="270"/>
      <c r="E245" s="270"/>
      <c r="F245" s="270"/>
      <c r="G245" s="270"/>
      <c r="H245" s="270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  <c r="Z245" s="270"/>
    </row>
    <row r="246" spans="1:26">
      <c r="A246" s="270"/>
      <c r="B246" s="1441"/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  <c r="Z246" s="270"/>
    </row>
    <row r="247" spans="1:26">
      <c r="A247" s="270"/>
      <c r="B247" s="1441"/>
      <c r="C247" s="270"/>
      <c r="D247" s="270"/>
      <c r="E247" s="270"/>
      <c r="F247" s="270"/>
      <c r="G247" s="27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</row>
    <row r="248" spans="1:26">
      <c r="A248" s="270"/>
      <c r="B248" s="1441"/>
      <c r="C248" s="270"/>
      <c r="D248" s="270"/>
      <c r="E248" s="270"/>
      <c r="F248" s="270"/>
      <c r="G248" s="270"/>
      <c r="H248" s="270"/>
      <c r="I248" s="270"/>
      <c r="J248" s="270"/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  <c r="Z248" s="270"/>
    </row>
    <row r="249" spans="1:26">
      <c r="A249" s="270"/>
      <c r="B249" s="1441"/>
      <c r="C249" s="270"/>
      <c r="D249" s="270"/>
      <c r="E249" s="270"/>
      <c r="F249" s="270"/>
      <c r="G249" s="270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</row>
    <row r="250" spans="1:26">
      <c r="A250" s="270"/>
      <c r="B250" s="1441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  <c r="Z250" s="270"/>
    </row>
    <row r="251" spans="1:26">
      <c r="A251" s="270"/>
      <c r="B251" s="1441"/>
      <c r="C251" s="270"/>
      <c r="D251" s="270"/>
      <c r="E251" s="270"/>
      <c r="F251" s="270"/>
      <c r="G251" s="27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</row>
    <row r="252" spans="1:26">
      <c r="A252" s="270"/>
      <c r="B252" s="1441"/>
      <c r="C252" s="270"/>
      <c r="D252" s="270"/>
      <c r="E252" s="270"/>
      <c r="F252" s="270"/>
      <c r="G252" s="270"/>
      <c r="H252" s="270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</row>
    <row r="253" spans="1:26">
      <c r="A253" s="270"/>
      <c r="B253" s="1441"/>
      <c r="C253" s="270"/>
      <c r="D253" s="270"/>
      <c r="E253" s="270"/>
      <c r="F253" s="270"/>
      <c r="G253" s="270"/>
      <c r="H253" s="270"/>
      <c r="I253" s="270"/>
      <c r="J253" s="270"/>
      <c r="K253" s="270"/>
      <c r="L253" s="270"/>
      <c r="M253" s="270"/>
      <c r="N253" s="270"/>
      <c r="O253" s="270"/>
      <c r="P253" s="270"/>
      <c r="Q253" s="270"/>
      <c r="R253" s="270"/>
      <c r="S253" s="270"/>
      <c r="T253" s="270"/>
      <c r="U253" s="270"/>
      <c r="V253" s="270"/>
      <c r="W253" s="270"/>
      <c r="X253" s="270"/>
      <c r="Y253" s="270"/>
      <c r="Z253" s="270"/>
    </row>
    <row r="254" spans="1:26">
      <c r="A254" s="270"/>
      <c r="B254" s="1441"/>
      <c r="C254" s="270"/>
      <c r="D254" s="270"/>
      <c r="E254" s="270"/>
      <c r="F254" s="270"/>
      <c r="G254" s="270"/>
      <c r="H254" s="270"/>
      <c r="I254" s="270"/>
      <c r="J254" s="270"/>
      <c r="K254" s="270"/>
      <c r="L254" s="270"/>
      <c r="M254" s="270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  <c r="Z254" s="270"/>
    </row>
    <row r="255" spans="1:26">
      <c r="A255" s="270"/>
      <c r="B255" s="1441"/>
      <c r="C255" s="270"/>
      <c r="D255" s="270"/>
      <c r="E255" s="270"/>
      <c r="F255" s="270"/>
      <c r="G255" s="270"/>
      <c r="H255" s="270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  <c r="Z255" s="270"/>
    </row>
    <row r="256" spans="1:26">
      <c r="A256" s="270"/>
      <c r="B256" s="1441"/>
      <c r="C256" s="270"/>
      <c r="D256" s="270"/>
      <c r="E256" s="270"/>
      <c r="F256" s="270"/>
      <c r="G256" s="270"/>
      <c r="H256" s="270"/>
      <c r="I256" s="270"/>
      <c r="J256" s="270"/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  <c r="Z256" s="270"/>
    </row>
    <row r="257" spans="1:26">
      <c r="A257" s="270"/>
      <c r="B257" s="1441"/>
      <c r="C257" s="270"/>
      <c r="D257" s="270"/>
      <c r="E257" s="270"/>
      <c r="F257" s="270"/>
      <c r="G257" s="270"/>
      <c r="H257" s="270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  <c r="Z257" s="270"/>
    </row>
    <row r="258" spans="1:26">
      <c r="A258" s="270"/>
      <c r="B258" s="1441"/>
      <c r="C258" s="270"/>
      <c r="D258" s="270"/>
      <c r="E258" s="270"/>
      <c r="F258" s="270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</row>
    <row r="259" spans="1:26">
      <c r="A259" s="270"/>
      <c r="B259" s="1441"/>
      <c r="C259" s="270"/>
      <c r="D259" s="270"/>
      <c r="E259" s="270"/>
      <c r="F259" s="270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</row>
    <row r="260" spans="1:26">
      <c r="A260" s="270"/>
      <c r="B260" s="1441"/>
      <c r="C260" s="270"/>
      <c r="D260" s="270"/>
      <c r="E260" s="270"/>
      <c r="F260" s="270"/>
      <c r="G260" s="270"/>
      <c r="H260" s="270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  <c r="Z260" s="270"/>
    </row>
    <row r="261" spans="1:26">
      <c r="A261" s="270"/>
      <c r="B261" s="1441"/>
      <c r="C261" s="270"/>
      <c r="D261" s="270"/>
      <c r="E261" s="270"/>
      <c r="F261" s="270"/>
      <c r="G261" s="270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</row>
    <row r="262" spans="1:26">
      <c r="A262" s="270"/>
      <c r="B262" s="1441"/>
      <c r="C262" s="270"/>
      <c r="D262" s="270"/>
      <c r="E262" s="270"/>
      <c r="F262" s="270"/>
      <c r="G262" s="270"/>
      <c r="H262" s="270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70"/>
      <c r="T262" s="270"/>
      <c r="U262" s="270"/>
      <c r="V262" s="270"/>
      <c r="W262" s="270"/>
      <c r="X262" s="270"/>
      <c r="Y262" s="270"/>
      <c r="Z262" s="270"/>
    </row>
    <row r="263" spans="1:26">
      <c r="A263" s="270"/>
      <c r="B263" s="1441"/>
      <c r="C263" s="270"/>
      <c r="D263" s="270"/>
      <c r="E263" s="270"/>
      <c r="F263" s="270"/>
      <c r="G263" s="270"/>
      <c r="H263" s="270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  <c r="Z263" s="270"/>
    </row>
    <row r="264" spans="1:26">
      <c r="A264" s="270"/>
      <c r="B264" s="1441"/>
      <c r="C264" s="270"/>
      <c r="D264" s="270"/>
      <c r="E264" s="270"/>
      <c r="F264" s="270"/>
      <c r="G264" s="270"/>
      <c r="H264" s="270"/>
      <c r="I264" s="270"/>
      <c r="J264" s="270"/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  <c r="Z264" s="270"/>
    </row>
    <row r="265" spans="1:26">
      <c r="A265" s="270"/>
      <c r="B265" s="1441"/>
      <c r="C265" s="270"/>
      <c r="D265" s="270"/>
      <c r="E265" s="270"/>
      <c r="F265" s="270"/>
      <c r="G265" s="270"/>
      <c r="H265" s="270"/>
      <c r="I265" s="270"/>
      <c r="J265" s="270"/>
      <c r="K265" s="270"/>
      <c r="L265" s="270"/>
      <c r="M265" s="270"/>
      <c r="N265" s="270"/>
      <c r="O265" s="270"/>
      <c r="P265" s="270"/>
      <c r="Q265" s="270"/>
      <c r="R265" s="270"/>
      <c r="S265" s="270"/>
      <c r="T265" s="270"/>
      <c r="U265" s="270"/>
      <c r="V265" s="270"/>
      <c r="W265" s="270"/>
      <c r="X265" s="270"/>
      <c r="Y265" s="270"/>
      <c r="Z265" s="270"/>
    </row>
    <row r="266" spans="1:26">
      <c r="A266" s="270"/>
      <c r="B266" s="1441"/>
      <c r="C266" s="270"/>
      <c r="D266" s="270"/>
      <c r="E266" s="270"/>
      <c r="F266" s="270"/>
      <c r="G266" s="270"/>
      <c r="H266" s="270"/>
      <c r="I266" s="270"/>
      <c r="J266" s="270"/>
      <c r="K266" s="270"/>
      <c r="L266" s="270"/>
      <c r="M266" s="270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  <c r="Z266" s="270"/>
    </row>
    <row r="267" spans="1:26">
      <c r="A267" s="270"/>
      <c r="B267" s="1441"/>
      <c r="C267" s="270"/>
      <c r="D267" s="270"/>
      <c r="E267" s="270"/>
      <c r="F267" s="270"/>
      <c r="G267" s="270"/>
      <c r="H267" s="270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  <c r="Z267" s="270"/>
    </row>
    <row r="268" spans="1:26">
      <c r="A268" s="270"/>
      <c r="B268" s="1441"/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  <c r="Z268" s="270"/>
    </row>
    <row r="269" spans="1:26">
      <c r="A269" s="270"/>
      <c r="B269" s="1441"/>
      <c r="C269" s="270"/>
      <c r="D269" s="270"/>
      <c r="E269" s="270"/>
      <c r="F269" s="270"/>
      <c r="G269" s="270"/>
      <c r="H269" s="270"/>
      <c r="I269" s="270"/>
      <c r="J269" s="270"/>
      <c r="K269" s="270"/>
      <c r="L269" s="270"/>
      <c r="M269" s="270"/>
      <c r="N269" s="270"/>
      <c r="O269" s="270"/>
      <c r="P269" s="270"/>
      <c r="Q269" s="270"/>
      <c r="R269" s="270"/>
      <c r="S269" s="270"/>
      <c r="T269" s="270"/>
      <c r="U269" s="270"/>
      <c r="V269" s="270"/>
      <c r="W269" s="270"/>
      <c r="X269" s="270"/>
      <c r="Y269" s="270"/>
      <c r="Z269" s="270"/>
    </row>
    <row r="270" spans="1:26">
      <c r="A270" s="270"/>
      <c r="B270" s="1441"/>
      <c r="C270" s="270"/>
      <c r="D270" s="270"/>
      <c r="E270" s="270"/>
      <c r="F270" s="270"/>
      <c r="G270" s="270"/>
      <c r="H270" s="270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  <c r="Z270" s="270"/>
    </row>
    <row r="271" spans="1:26">
      <c r="A271" s="270"/>
      <c r="B271" s="1441"/>
      <c r="C271" s="270"/>
      <c r="D271" s="270"/>
      <c r="E271" s="270"/>
      <c r="F271" s="270"/>
      <c r="G271" s="270"/>
      <c r="H271" s="270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  <c r="Z271" s="270"/>
    </row>
    <row r="272" spans="1:26">
      <c r="A272" s="270"/>
      <c r="B272" s="1441"/>
      <c r="C272" s="270"/>
      <c r="D272" s="270"/>
      <c r="E272" s="270"/>
      <c r="F272" s="270"/>
      <c r="G272" s="270"/>
      <c r="H272" s="270"/>
      <c r="I272" s="270"/>
      <c r="J272" s="270"/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  <c r="Z272" s="270"/>
    </row>
    <row r="273" spans="1:26">
      <c r="A273" s="270"/>
      <c r="B273" s="1441"/>
      <c r="C273" s="270"/>
      <c r="D273" s="270"/>
      <c r="E273" s="270"/>
      <c r="F273" s="270"/>
      <c r="G273" s="270"/>
      <c r="H273" s="270"/>
      <c r="I273" s="270"/>
      <c r="J273" s="270"/>
      <c r="K273" s="270"/>
      <c r="L273" s="270"/>
      <c r="M273" s="270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  <c r="Z273" s="270"/>
    </row>
    <row r="274" spans="1:26">
      <c r="A274" s="270"/>
      <c r="B274" s="1441"/>
      <c r="C274" s="270"/>
      <c r="D274" s="270"/>
      <c r="E274" s="270"/>
      <c r="F274" s="270"/>
      <c r="G274" s="270"/>
      <c r="H274" s="270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  <c r="Z274" s="270"/>
    </row>
    <row r="275" spans="1:26">
      <c r="A275" s="270"/>
      <c r="B275" s="1441"/>
      <c r="C275" s="270"/>
      <c r="D275" s="270"/>
      <c r="E275" s="270"/>
      <c r="F275" s="270"/>
      <c r="G275" s="27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</row>
    <row r="276" spans="1:26">
      <c r="A276" s="270"/>
      <c r="B276" s="1441"/>
      <c r="C276" s="270"/>
      <c r="D276" s="270"/>
      <c r="E276" s="270"/>
      <c r="F276" s="270"/>
      <c r="G276" s="270"/>
      <c r="H276" s="270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  <c r="Z276" s="270"/>
    </row>
    <row r="277" spans="1:26">
      <c r="A277" s="270"/>
      <c r="B277" s="1441"/>
      <c r="C277" s="270"/>
      <c r="D277" s="270"/>
      <c r="E277" s="270"/>
      <c r="F277" s="270"/>
      <c r="G277" s="270"/>
      <c r="H277" s="270"/>
      <c r="I277" s="270"/>
      <c r="J277" s="270"/>
      <c r="K277" s="270"/>
      <c r="L277" s="270"/>
      <c r="M277" s="270"/>
      <c r="N277" s="270"/>
      <c r="O277" s="270"/>
      <c r="P277" s="270"/>
      <c r="Q277" s="270"/>
      <c r="R277" s="270"/>
      <c r="S277" s="270"/>
      <c r="T277" s="270"/>
      <c r="U277" s="270"/>
      <c r="V277" s="270"/>
      <c r="W277" s="270"/>
      <c r="X277" s="270"/>
      <c r="Y277" s="270"/>
      <c r="Z277" s="270"/>
    </row>
    <row r="278" spans="1:26">
      <c r="A278" s="270"/>
      <c r="B278" s="1441"/>
      <c r="C278" s="270"/>
      <c r="D278" s="270"/>
      <c r="E278" s="270"/>
      <c r="F278" s="270"/>
      <c r="G278" s="270"/>
      <c r="H278" s="270"/>
      <c r="I278" s="270"/>
      <c r="J278" s="270"/>
      <c r="K278" s="270"/>
      <c r="L278" s="270"/>
      <c r="M278" s="270"/>
      <c r="N278" s="270"/>
      <c r="O278" s="270"/>
      <c r="P278" s="270"/>
      <c r="Q278" s="270"/>
      <c r="R278" s="270"/>
      <c r="S278" s="270"/>
      <c r="T278" s="270"/>
      <c r="U278" s="270"/>
      <c r="V278" s="270"/>
      <c r="W278" s="270"/>
      <c r="X278" s="270"/>
      <c r="Y278" s="270"/>
      <c r="Z278" s="270"/>
    </row>
    <row r="279" spans="1:26">
      <c r="A279" s="270"/>
      <c r="B279" s="1441"/>
      <c r="C279" s="270"/>
      <c r="D279" s="270"/>
      <c r="E279" s="270"/>
      <c r="F279" s="270"/>
      <c r="G279" s="270"/>
      <c r="H279" s="270"/>
      <c r="I279" s="270"/>
      <c r="J279" s="270"/>
      <c r="K279" s="270"/>
      <c r="L279" s="270"/>
      <c r="M279" s="270"/>
      <c r="N279" s="270"/>
      <c r="O279" s="270"/>
      <c r="P279" s="270"/>
      <c r="Q279" s="270"/>
      <c r="R279" s="270"/>
      <c r="S279" s="270"/>
      <c r="T279" s="270"/>
      <c r="U279" s="270"/>
      <c r="V279" s="270"/>
      <c r="W279" s="270"/>
      <c r="X279" s="270"/>
      <c r="Y279" s="270"/>
      <c r="Z279" s="270"/>
    </row>
    <row r="280" spans="1:26">
      <c r="A280" s="270"/>
      <c r="B280" s="1441"/>
      <c r="C280" s="270"/>
      <c r="D280" s="270"/>
      <c r="E280" s="270"/>
      <c r="F280" s="270"/>
      <c r="G280" s="270"/>
      <c r="H280" s="270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  <c r="V280" s="270"/>
      <c r="W280" s="270"/>
      <c r="X280" s="270"/>
      <c r="Y280" s="270"/>
      <c r="Z280" s="270"/>
    </row>
    <row r="281" spans="1:26">
      <c r="A281" s="270"/>
      <c r="B281" s="1441"/>
      <c r="C281" s="270"/>
      <c r="D281" s="270"/>
      <c r="E281" s="270"/>
      <c r="F281" s="270"/>
      <c r="G281" s="270"/>
      <c r="H281" s="270"/>
      <c r="I281" s="270"/>
      <c r="J281" s="270"/>
      <c r="K281" s="270"/>
      <c r="L281" s="270"/>
      <c r="M281" s="270"/>
      <c r="N281" s="270"/>
      <c r="O281" s="270"/>
      <c r="P281" s="270"/>
      <c r="Q281" s="270"/>
      <c r="R281" s="270"/>
      <c r="S281" s="270"/>
      <c r="T281" s="270"/>
      <c r="U281" s="270"/>
      <c r="V281" s="270"/>
      <c r="W281" s="270"/>
      <c r="X281" s="270"/>
      <c r="Y281" s="270"/>
      <c r="Z281" s="270"/>
    </row>
    <row r="282" spans="1:26">
      <c r="A282" s="270"/>
      <c r="B282" s="1441"/>
      <c r="C282" s="270"/>
      <c r="D282" s="270"/>
      <c r="E282" s="270"/>
      <c r="F282" s="270"/>
      <c r="G282" s="270"/>
      <c r="H282" s="270"/>
      <c r="I282" s="270"/>
      <c r="J282" s="270"/>
      <c r="K282" s="270"/>
      <c r="L282" s="270"/>
      <c r="M282" s="270"/>
      <c r="N282" s="270"/>
      <c r="O282" s="270"/>
      <c r="P282" s="270"/>
      <c r="Q282" s="270"/>
      <c r="R282" s="270"/>
      <c r="S282" s="270"/>
      <c r="T282" s="270"/>
      <c r="U282" s="270"/>
      <c r="V282" s="270"/>
      <c r="W282" s="270"/>
      <c r="X282" s="270"/>
      <c r="Y282" s="270"/>
      <c r="Z282" s="270"/>
    </row>
    <row r="283" spans="1:26">
      <c r="A283" s="270"/>
      <c r="B283" s="1441"/>
      <c r="C283" s="270"/>
      <c r="D283" s="270"/>
      <c r="E283" s="270"/>
      <c r="F283" s="270"/>
      <c r="G283" s="270"/>
      <c r="H283" s="270"/>
      <c r="I283" s="270"/>
      <c r="J283" s="270"/>
      <c r="K283" s="270"/>
      <c r="L283" s="270"/>
      <c r="M283" s="270"/>
      <c r="N283" s="270"/>
      <c r="O283" s="270"/>
      <c r="P283" s="270"/>
      <c r="Q283" s="270"/>
      <c r="R283" s="270"/>
      <c r="S283" s="270"/>
      <c r="T283" s="270"/>
      <c r="U283" s="270"/>
      <c r="V283" s="270"/>
      <c r="W283" s="270"/>
      <c r="X283" s="270"/>
      <c r="Y283" s="270"/>
      <c r="Z283" s="270"/>
    </row>
    <row r="284" spans="1:26">
      <c r="A284" s="270"/>
      <c r="B284" s="1441"/>
      <c r="C284" s="270"/>
      <c r="D284" s="270"/>
      <c r="E284" s="270"/>
      <c r="F284" s="270"/>
      <c r="G284" s="270"/>
      <c r="H284" s="270"/>
      <c r="I284" s="270"/>
      <c r="J284" s="270"/>
      <c r="K284" s="270"/>
      <c r="L284" s="270"/>
      <c r="M284" s="270"/>
      <c r="N284" s="270"/>
      <c r="O284" s="270"/>
      <c r="P284" s="270"/>
      <c r="Q284" s="270"/>
      <c r="R284" s="270"/>
      <c r="S284" s="270"/>
      <c r="T284" s="270"/>
      <c r="U284" s="270"/>
      <c r="V284" s="270"/>
      <c r="W284" s="270"/>
      <c r="X284" s="270"/>
      <c r="Y284" s="270"/>
      <c r="Z284" s="270"/>
    </row>
    <row r="285" spans="1:26">
      <c r="A285" s="270"/>
      <c r="B285" s="1441"/>
      <c r="C285" s="270"/>
      <c r="D285" s="270"/>
      <c r="E285" s="270"/>
      <c r="F285" s="270"/>
      <c r="G285" s="270"/>
      <c r="H285" s="270"/>
      <c r="I285" s="270"/>
      <c r="J285" s="270"/>
      <c r="K285" s="270"/>
      <c r="L285" s="270"/>
      <c r="M285" s="270"/>
      <c r="N285" s="270"/>
      <c r="O285" s="270"/>
      <c r="P285" s="270"/>
      <c r="Q285" s="270"/>
      <c r="R285" s="270"/>
      <c r="S285" s="270"/>
      <c r="T285" s="270"/>
      <c r="U285" s="270"/>
      <c r="V285" s="270"/>
      <c r="W285" s="270"/>
      <c r="X285" s="270"/>
      <c r="Y285" s="270"/>
      <c r="Z285" s="270"/>
    </row>
    <row r="286" spans="1:26">
      <c r="A286" s="270"/>
      <c r="B286" s="1441"/>
      <c r="C286" s="270"/>
      <c r="D286" s="270"/>
      <c r="E286" s="270"/>
      <c r="F286" s="270"/>
      <c r="G286" s="270"/>
      <c r="H286" s="270"/>
      <c r="I286" s="270"/>
      <c r="J286" s="270"/>
      <c r="K286" s="270"/>
      <c r="L286" s="270"/>
      <c r="M286" s="270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  <c r="Z286" s="270"/>
    </row>
    <row r="287" spans="1:26">
      <c r="A287" s="270"/>
      <c r="B287" s="1441"/>
      <c r="C287" s="270"/>
      <c r="D287" s="270"/>
      <c r="E287" s="270"/>
      <c r="F287" s="270"/>
      <c r="G287" s="270"/>
      <c r="H287" s="270"/>
      <c r="I287" s="270"/>
      <c r="J287" s="270"/>
      <c r="K287" s="270"/>
      <c r="L287" s="270"/>
      <c r="M287" s="270"/>
      <c r="N287" s="270"/>
      <c r="O287" s="270"/>
      <c r="P287" s="270"/>
      <c r="Q287" s="270"/>
      <c r="R287" s="270"/>
      <c r="S287" s="270"/>
      <c r="T287" s="270"/>
      <c r="U287" s="270"/>
      <c r="V287" s="270"/>
      <c r="W287" s="270"/>
      <c r="X287" s="270"/>
      <c r="Y287" s="270"/>
      <c r="Z287" s="270"/>
    </row>
    <row r="288" spans="1:26">
      <c r="A288" s="270"/>
      <c r="B288" s="1441"/>
      <c r="C288" s="270"/>
      <c r="D288" s="270"/>
      <c r="E288" s="270"/>
      <c r="F288" s="270"/>
      <c r="G288" s="270"/>
      <c r="H288" s="270"/>
      <c r="I288" s="270"/>
      <c r="J288" s="270"/>
      <c r="K288" s="270"/>
      <c r="L288" s="270"/>
      <c r="M288" s="270"/>
      <c r="N288" s="270"/>
      <c r="O288" s="270"/>
      <c r="P288" s="270"/>
      <c r="Q288" s="270"/>
      <c r="R288" s="270"/>
      <c r="S288" s="270"/>
      <c r="T288" s="270"/>
      <c r="U288" s="270"/>
      <c r="V288" s="270"/>
      <c r="W288" s="270"/>
      <c r="X288" s="270"/>
      <c r="Y288" s="270"/>
      <c r="Z288" s="270"/>
    </row>
    <row r="289" spans="1:26">
      <c r="A289" s="270"/>
      <c r="B289" s="1441"/>
      <c r="C289" s="270"/>
      <c r="D289" s="270"/>
      <c r="E289" s="270"/>
      <c r="F289" s="270"/>
      <c r="G289" s="270"/>
      <c r="H289" s="270"/>
      <c r="I289" s="270"/>
      <c r="J289" s="270"/>
      <c r="K289" s="270"/>
      <c r="L289" s="270"/>
      <c r="M289" s="270"/>
      <c r="N289" s="270"/>
      <c r="O289" s="270"/>
      <c r="P289" s="270"/>
      <c r="Q289" s="270"/>
      <c r="R289" s="270"/>
      <c r="S289" s="270"/>
      <c r="T289" s="270"/>
      <c r="U289" s="270"/>
      <c r="V289" s="270"/>
      <c r="W289" s="270"/>
      <c r="X289" s="270"/>
      <c r="Y289" s="270"/>
      <c r="Z289" s="270"/>
    </row>
    <row r="290" spans="1:26">
      <c r="A290" s="270"/>
      <c r="B290" s="1441"/>
      <c r="C290" s="270"/>
      <c r="D290" s="270"/>
      <c r="E290" s="270"/>
      <c r="F290" s="270"/>
      <c r="G290" s="270"/>
      <c r="H290" s="270"/>
      <c r="I290" s="270"/>
      <c r="J290" s="270"/>
      <c r="K290" s="270"/>
      <c r="L290" s="270"/>
      <c r="M290" s="270"/>
      <c r="N290" s="270"/>
      <c r="O290" s="270"/>
      <c r="P290" s="270"/>
      <c r="Q290" s="270"/>
      <c r="R290" s="270"/>
      <c r="S290" s="270"/>
      <c r="T290" s="270"/>
      <c r="U290" s="270"/>
      <c r="V290" s="270"/>
      <c r="W290" s="270"/>
      <c r="X290" s="270"/>
      <c r="Y290" s="270"/>
      <c r="Z290" s="270"/>
    </row>
    <row r="291" spans="1:26">
      <c r="A291" s="270"/>
      <c r="B291" s="1441"/>
      <c r="C291" s="270"/>
      <c r="D291" s="270"/>
      <c r="E291" s="270"/>
      <c r="F291" s="270"/>
      <c r="G291" s="270"/>
      <c r="H291" s="270"/>
      <c r="I291" s="270"/>
      <c r="J291" s="270"/>
      <c r="K291" s="270"/>
      <c r="L291" s="270"/>
      <c r="M291" s="270"/>
      <c r="N291" s="270"/>
      <c r="O291" s="270"/>
      <c r="P291" s="270"/>
      <c r="Q291" s="270"/>
      <c r="R291" s="270"/>
      <c r="S291" s="270"/>
      <c r="T291" s="270"/>
      <c r="U291" s="270"/>
      <c r="V291" s="270"/>
      <c r="W291" s="270"/>
      <c r="X291" s="270"/>
      <c r="Y291" s="270"/>
      <c r="Z291" s="270"/>
    </row>
    <row r="292" spans="1:26">
      <c r="A292" s="270"/>
      <c r="B292" s="1441"/>
      <c r="C292" s="270"/>
      <c r="D292" s="270"/>
      <c r="E292" s="270"/>
      <c r="F292" s="270"/>
      <c r="G292" s="270"/>
      <c r="H292" s="270"/>
      <c r="I292" s="270"/>
      <c r="J292" s="270"/>
      <c r="K292" s="270"/>
      <c r="L292" s="270"/>
      <c r="M292" s="270"/>
      <c r="N292" s="270"/>
      <c r="O292" s="270"/>
      <c r="P292" s="270"/>
      <c r="Q292" s="270"/>
      <c r="R292" s="270"/>
      <c r="S292" s="270"/>
      <c r="T292" s="270"/>
      <c r="U292" s="270"/>
      <c r="V292" s="270"/>
      <c r="W292" s="270"/>
      <c r="X292" s="270"/>
      <c r="Y292" s="270"/>
      <c r="Z292" s="270"/>
    </row>
    <row r="293" spans="1:26">
      <c r="A293" s="270"/>
      <c r="B293" s="1441"/>
      <c r="C293" s="270"/>
      <c r="D293" s="270"/>
      <c r="E293" s="270"/>
      <c r="F293" s="270"/>
      <c r="G293" s="270"/>
      <c r="H293" s="270"/>
      <c r="I293" s="270"/>
      <c r="J293" s="270"/>
      <c r="K293" s="270"/>
      <c r="L293" s="270"/>
      <c r="M293" s="270"/>
      <c r="N293" s="270"/>
      <c r="O293" s="270"/>
      <c r="P293" s="270"/>
      <c r="Q293" s="270"/>
      <c r="R293" s="270"/>
      <c r="S293" s="270"/>
      <c r="T293" s="270"/>
      <c r="U293" s="270"/>
      <c r="V293" s="270"/>
      <c r="W293" s="270"/>
      <c r="X293" s="270"/>
      <c r="Y293" s="270"/>
      <c r="Z293" s="270"/>
    </row>
    <row r="294" spans="1:26">
      <c r="A294" s="270"/>
      <c r="B294" s="1441"/>
      <c r="C294" s="270"/>
      <c r="D294" s="270"/>
      <c r="E294" s="270"/>
      <c r="F294" s="270"/>
      <c r="G294" s="270"/>
      <c r="H294" s="270"/>
      <c r="I294" s="270"/>
      <c r="J294" s="270"/>
      <c r="K294" s="270"/>
      <c r="L294" s="270"/>
      <c r="M294" s="270"/>
      <c r="N294" s="270"/>
      <c r="O294" s="270"/>
      <c r="P294" s="270"/>
      <c r="Q294" s="270"/>
      <c r="R294" s="270"/>
      <c r="S294" s="270"/>
      <c r="T294" s="270"/>
      <c r="U294" s="270"/>
      <c r="V294" s="270"/>
      <c r="W294" s="270"/>
      <c r="X294" s="270"/>
      <c r="Y294" s="270"/>
      <c r="Z294" s="270"/>
    </row>
    <row r="295" spans="1:26">
      <c r="A295" s="270"/>
      <c r="B295" s="1441"/>
      <c r="C295" s="270"/>
      <c r="D295" s="270"/>
      <c r="E295" s="270"/>
      <c r="F295" s="270"/>
      <c r="G295" s="270"/>
      <c r="H295" s="270"/>
      <c r="I295" s="270"/>
      <c r="J295" s="270"/>
      <c r="K295" s="270"/>
      <c r="L295" s="270"/>
      <c r="M295" s="270"/>
      <c r="N295" s="270"/>
      <c r="O295" s="270"/>
      <c r="P295" s="270"/>
      <c r="Q295" s="270"/>
      <c r="R295" s="270"/>
      <c r="S295" s="270"/>
      <c r="T295" s="270"/>
      <c r="U295" s="270"/>
      <c r="V295" s="270"/>
      <c r="W295" s="270"/>
      <c r="X295" s="270"/>
      <c r="Y295" s="270"/>
      <c r="Z295" s="270"/>
    </row>
    <row r="296" spans="1:26">
      <c r="A296" s="270"/>
      <c r="B296" s="1441"/>
      <c r="C296" s="270"/>
      <c r="D296" s="270"/>
      <c r="E296" s="270"/>
      <c r="F296" s="270"/>
      <c r="G296" s="270"/>
      <c r="H296" s="270"/>
      <c r="I296" s="270"/>
      <c r="J296" s="270"/>
      <c r="K296" s="270"/>
      <c r="L296" s="270"/>
      <c r="M296" s="270"/>
      <c r="N296" s="270"/>
      <c r="O296" s="270"/>
      <c r="P296" s="270"/>
      <c r="Q296" s="270"/>
      <c r="R296" s="270"/>
      <c r="S296" s="270"/>
      <c r="T296" s="270"/>
      <c r="U296" s="270"/>
      <c r="V296" s="270"/>
      <c r="W296" s="270"/>
      <c r="X296" s="270"/>
      <c r="Y296" s="270"/>
      <c r="Z296" s="270"/>
    </row>
    <row r="297" spans="1:26">
      <c r="A297" s="270"/>
      <c r="B297" s="1441"/>
      <c r="C297" s="270"/>
      <c r="D297" s="270"/>
      <c r="E297" s="270"/>
      <c r="F297" s="270"/>
      <c r="G297" s="270"/>
      <c r="H297" s="270"/>
      <c r="I297" s="270"/>
      <c r="J297" s="270"/>
      <c r="K297" s="270"/>
      <c r="L297" s="270"/>
      <c r="M297" s="270"/>
      <c r="N297" s="270"/>
      <c r="O297" s="270"/>
      <c r="P297" s="270"/>
      <c r="Q297" s="270"/>
      <c r="R297" s="270"/>
      <c r="S297" s="270"/>
      <c r="T297" s="270"/>
      <c r="U297" s="270"/>
      <c r="V297" s="270"/>
      <c r="W297" s="270"/>
      <c r="X297" s="270"/>
      <c r="Y297" s="270"/>
      <c r="Z297" s="270"/>
    </row>
    <row r="298" spans="1:26">
      <c r="A298" s="270"/>
      <c r="B298" s="1441"/>
      <c r="C298" s="270"/>
      <c r="D298" s="270"/>
      <c r="E298" s="270"/>
      <c r="F298" s="270"/>
      <c r="G298" s="270"/>
      <c r="H298" s="270"/>
      <c r="I298" s="270"/>
      <c r="J298" s="270"/>
      <c r="K298" s="270"/>
      <c r="L298" s="270"/>
      <c r="M298" s="270"/>
      <c r="N298" s="270"/>
      <c r="O298" s="270"/>
      <c r="P298" s="270"/>
      <c r="Q298" s="270"/>
      <c r="R298" s="270"/>
      <c r="S298" s="270"/>
      <c r="T298" s="270"/>
      <c r="U298" s="270"/>
      <c r="V298" s="270"/>
      <c r="W298" s="270"/>
      <c r="X298" s="270"/>
      <c r="Y298" s="270"/>
      <c r="Z298" s="270"/>
    </row>
    <row r="299" spans="1:26">
      <c r="A299" s="270"/>
      <c r="B299" s="1441"/>
      <c r="C299" s="270"/>
      <c r="D299" s="270"/>
      <c r="E299" s="270"/>
      <c r="F299" s="270"/>
      <c r="G299" s="270"/>
      <c r="H299" s="270"/>
      <c r="I299" s="270"/>
      <c r="J299" s="270"/>
      <c r="K299" s="270"/>
      <c r="L299" s="270"/>
      <c r="M299" s="270"/>
      <c r="N299" s="270"/>
      <c r="O299" s="270"/>
      <c r="P299" s="270"/>
      <c r="Q299" s="270"/>
      <c r="R299" s="270"/>
      <c r="S299" s="270"/>
      <c r="T299" s="270"/>
      <c r="U299" s="270"/>
      <c r="V299" s="270"/>
      <c r="W299" s="270"/>
      <c r="X299" s="270"/>
      <c r="Y299" s="270"/>
      <c r="Z299" s="270"/>
    </row>
    <row r="300" spans="1:26">
      <c r="A300" s="270"/>
      <c r="B300" s="1441"/>
      <c r="C300" s="270"/>
      <c r="D300" s="270"/>
      <c r="E300" s="270"/>
      <c r="F300" s="270"/>
      <c r="G300" s="270"/>
      <c r="H300" s="270"/>
      <c r="I300" s="270"/>
      <c r="J300" s="270"/>
      <c r="K300" s="270"/>
      <c r="L300" s="270"/>
      <c r="M300" s="270"/>
      <c r="N300" s="270"/>
      <c r="O300" s="270"/>
      <c r="P300" s="270"/>
      <c r="Q300" s="270"/>
      <c r="R300" s="270"/>
      <c r="S300" s="270"/>
      <c r="T300" s="270"/>
      <c r="U300" s="270"/>
      <c r="V300" s="270"/>
      <c r="W300" s="270"/>
      <c r="X300" s="270"/>
      <c r="Y300" s="270"/>
      <c r="Z300" s="270"/>
    </row>
    <row r="301" spans="1:26">
      <c r="A301" s="270"/>
      <c r="B301" s="1441"/>
      <c r="C301" s="270"/>
      <c r="D301" s="270"/>
      <c r="E301" s="270"/>
      <c r="F301" s="270"/>
      <c r="G301" s="270"/>
      <c r="H301" s="270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70"/>
      <c r="T301" s="270"/>
      <c r="U301" s="270"/>
      <c r="V301" s="270"/>
      <c r="W301" s="270"/>
      <c r="X301" s="270"/>
      <c r="Y301" s="270"/>
      <c r="Z301" s="270"/>
    </row>
    <row r="302" spans="1:26">
      <c r="A302" s="270"/>
      <c r="B302" s="1441"/>
      <c r="C302" s="270"/>
      <c r="D302" s="270"/>
      <c r="E302" s="270"/>
      <c r="F302" s="270"/>
      <c r="G302" s="270"/>
      <c r="H302" s="270"/>
      <c r="I302" s="270"/>
      <c r="J302" s="270"/>
      <c r="K302" s="270"/>
      <c r="L302" s="270"/>
      <c r="M302" s="270"/>
      <c r="N302" s="270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</row>
    <row r="303" spans="1:26">
      <c r="A303" s="270"/>
      <c r="B303" s="1441"/>
      <c r="C303" s="270"/>
      <c r="D303" s="270"/>
      <c r="E303" s="270"/>
      <c r="F303" s="270"/>
      <c r="G303" s="270"/>
      <c r="H303" s="270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  <c r="Z303" s="270"/>
    </row>
    <row r="304" spans="1:26">
      <c r="A304" s="270"/>
      <c r="B304" s="1441"/>
      <c r="C304" s="270"/>
      <c r="D304" s="270"/>
      <c r="E304" s="270"/>
      <c r="F304" s="270"/>
      <c r="G304" s="270"/>
      <c r="H304" s="270"/>
      <c r="I304" s="270"/>
      <c r="J304" s="270"/>
      <c r="K304" s="270"/>
      <c r="L304" s="270"/>
      <c r="M304" s="270"/>
      <c r="N304" s="270"/>
      <c r="O304" s="270"/>
      <c r="P304" s="270"/>
      <c r="Q304" s="270"/>
      <c r="R304" s="270"/>
      <c r="S304" s="270"/>
      <c r="T304" s="270"/>
      <c r="U304" s="270"/>
      <c r="V304" s="270"/>
      <c r="W304" s="270"/>
      <c r="X304" s="270"/>
      <c r="Y304" s="270"/>
      <c r="Z304" s="270"/>
    </row>
    <row r="305" spans="1:26">
      <c r="A305" s="270"/>
      <c r="B305" s="1441"/>
      <c r="C305" s="270"/>
      <c r="D305" s="270"/>
      <c r="E305" s="270"/>
      <c r="F305" s="270"/>
      <c r="G305" s="270"/>
      <c r="H305" s="270"/>
      <c r="I305" s="270"/>
      <c r="J305" s="270"/>
      <c r="K305" s="270"/>
      <c r="L305" s="270"/>
      <c r="M305" s="270"/>
      <c r="N305" s="270"/>
      <c r="O305" s="270"/>
      <c r="P305" s="270"/>
      <c r="Q305" s="270"/>
      <c r="R305" s="270"/>
      <c r="S305" s="270"/>
      <c r="T305" s="270"/>
      <c r="U305" s="270"/>
      <c r="V305" s="270"/>
      <c r="W305" s="270"/>
      <c r="X305" s="270"/>
      <c r="Y305" s="270"/>
      <c r="Z305" s="270"/>
    </row>
    <row r="306" spans="1:26">
      <c r="A306" s="270"/>
      <c r="B306" s="1441"/>
      <c r="C306" s="270"/>
      <c r="D306" s="270"/>
      <c r="E306" s="270"/>
      <c r="F306" s="270"/>
      <c r="G306" s="270"/>
      <c r="H306" s="270"/>
      <c r="I306" s="270"/>
      <c r="J306" s="270"/>
      <c r="K306" s="270"/>
      <c r="L306" s="270"/>
      <c r="M306" s="270"/>
      <c r="N306" s="270"/>
      <c r="O306" s="270"/>
      <c r="P306" s="270"/>
      <c r="Q306" s="270"/>
      <c r="R306" s="270"/>
      <c r="S306" s="270"/>
      <c r="T306" s="270"/>
      <c r="U306" s="270"/>
      <c r="V306" s="270"/>
      <c r="W306" s="270"/>
      <c r="X306" s="270"/>
      <c r="Y306" s="270"/>
      <c r="Z306" s="270"/>
    </row>
    <row r="307" spans="1:26">
      <c r="A307" s="270"/>
      <c r="B307" s="1441"/>
      <c r="C307" s="270"/>
      <c r="D307" s="270"/>
      <c r="E307" s="270"/>
      <c r="F307" s="270"/>
      <c r="G307" s="270"/>
      <c r="H307" s="270"/>
      <c r="I307" s="270"/>
      <c r="J307" s="270"/>
      <c r="K307" s="270"/>
      <c r="L307" s="270"/>
      <c r="M307" s="270"/>
      <c r="N307" s="270"/>
      <c r="O307" s="270"/>
      <c r="P307" s="270"/>
      <c r="Q307" s="270"/>
      <c r="R307" s="270"/>
      <c r="S307" s="270"/>
      <c r="T307" s="270"/>
      <c r="U307" s="270"/>
      <c r="V307" s="270"/>
      <c r="W307" s="270"/>
      <c r="X307" s="270"/>
      <c r="Y307" s="270"/>
      <c r="Z307" s="270"/>
    </row>
    <row r="308" spans="1:26">
      <c r="A308" s="270"/>
      <c r="B308" s="1441"/>
      <c r="C308" s="270"/>
      <c r="D308" s="270"/>
      <c r="E308" s="270"/>
      <c r="F308" s="270"/>
      <c r="G308" s="270"/>
      <c r="H308" s="270"/>
      <c r="I308" s="270"/>
      <c r="J308" s="270"/>
      <c r="K308" s="270"/>
      <c r="L308" s="270"/>
      <c r="M308" s="270"/>
      <c r="N308" s="270"/>
      <c r="O308" s="270"/>
      <c r="P308" s="270"/>
      <c r="Q308" s="270"/>
      <c r="R308" s="270"/>
      <c r="S308" s="270"/>
      <c r="T308" s="270"/>
      <c r="U308" s="270"/>
      <c r="V308" s="270"/>
      <c r="W308" s="270"/>
      <c r="X308" s="270"/>
      <c r="Y308" s="270"/>
      <c r="Z308" s="270"/>
    </row>
    <row r="309" spans="1:26">
      <c r="A309" s="270"/>
      <c r="B309" s="1441"/>
      <c r="C309" s="270"/>
      <c r="D309" s="270"/>
      <c r="E309" s="270"/>
      <c r="F309" s="270"/>
      <c r="G309" s="270"/>
      <c r="H309" s="270"/>
      <c r="I309" s="270"/>
      <c r="J309" s="270"/>
      <c r="K309" s="270"/>
      <c r="L309" s="270"/>
      <c r="M309" s="270"/>
      <c r="N309" s="270"/>
      <c r="O309" s="270"/>
      <c r="P309" s="270"/>
      <c r="Q309" s="270"/>
      <c r="R309" s="270"/>
      <c r="S309" s="270"/>
      <c r="T309" s="270"/>
      <c r="U309" s="270"/>
      <c r="V309" s="270"/>
      <c r="W309" s="270"/>
      <c r="X309" s="270"/>
      <c r="Y309" s="270"/>
      <c r="Z309" s="270"/>
    </row>
    <row r="310" spans="1:26">
      <c r="A310" s="270"/>
      <c r="B310" s="1441"/>
      <c r="C310" s="270"/>
      <c r="D310" s="270"/>
      <c r="E310" s="270"/>
      <c r="F310" s="270"/>
      <c r="G310" s="270"/>
      <c r="H310" s="270"/>
      <c r="I310" s="270"/>
      <c r="J310" s="270"/>
      <c r="K310" s="270"/>
      <c r="L310" s="270"/>
      <c r="M310" s="270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  <c r="Z310" s="270"/>
    </row>
    <row r="311" spans="1:26">
      <c r="A311" s="270"/>
      <c r="B311" s="1441"/>
      <c r="C311" s="270"/>
      <c r="D311" s="270"/>
      <c r="E311" s="270"/>
      <c r="F311" s="270"/>
      <c r="G311" s="270"/>
      <c r="H311" s="270"/>
      <c r="I311" s="270"/>
      <c r="J311" s="270"/>
      <c r="K311" s="270"/>
      <c r="L311" s="270"/>
      <c r="M311" s="270"/>
      <c r="N311" s="270"/>
      <c r="O311" s="270"/>
      <c r="P311" s="270"/>
      <c r="Q311" s="270"/>
      <c r="R311" s="270"/>
      <c r="S311" s="270"/>
      <c r="T311" s="270"/>
      <c r="U311" s="270"/>
      <c r="V311" s="270"/>
      <c r="W311" s="270"/>
      <c r="X311" s="270"/>
      <c r="Y311" s="270"/>
      <c r="Z311" s="270"/>
    </row>
    <row r="312" spans="1:26">
      <c r="A312" s="270"/>
      <c r="B312" s="1441"/>
      <c r="C312" s="270"/>
      <c r="D312" s="270"/>
      <c r="E312" s="270"/>
      <c r="F312" s="270"/>
      <c r="G312" s="270"/>
      <c r="H312" s="270"/>
      <c r="I312" s="270"/>
      <c r="J312" s="270"/>
      <c r="K312" s="270"/>
      <c r="L312" s="270"/>
      <c r="M312" s="270"/>
      <c r="N312" s="270"/>
      <c r="O312" s="270"/>
      <c r="P312" s="270"/>
      <c r="Q312" s="270"/>
      <c r="R312" s="270"/>
      <c r="S312" s="270"/>
      <c r="T312" s="270"/>
      <c r="U312" s="270"/>
      <c r="V312" s="270"/>
      <c r="W312" s="270"/>
      <c r="X312" s="270"/>
      <c r="Y312" s="270"/>
      <c r="Z312" s="270"/>
    </row>
    <row r="313" spans="1:26">
      <c r="A313" s="270"/>
      <c r="B313" s="1441"/>
      <c r="C313" s="270"/>
      <c r="D313" s="270"/>
      <c r="E313" s="270"/>
      <c r="F313" s="270"/>
      <c r="G313" s="270"/>
      <c r="H313" s="270"/>
      <c r="I313" s="270"/>
      <c r="J313" s="270"/>
      <c r="K313" s="270"/>
      <c r="L313" s="270"/>
      <c r="M313" s="270"/>
      <c r="N313" s="270"/>
      <c r="O313" s="270"/>
      <c r="P313" s="270"/>
      <c r="Q313" s="270"/>
      <c r="R313" s="270"/>
      <c r="S313" s="270"/>
      <c r="T313" s="270"/>
      <c r="U313" s="270"/>
      <c r="V313" s="270"/>
      <c r="W313" s="270"/>
      <c r="X313" s="270"/>
      <c r="Y313" s="270"/>
      <c r="Z313" s="270"/>
    </row>
    <row r="314" spans="1:26">
      <c r="A314" s="270"/>
      <c r="B314" s="1441"/>
      <c r="C314" s="270"/>
      <c r="D314" s="270"/>
      <c r="E314" s="270"/>
      <c r="F314" s="270"/>
      <c r="G314" s="270"/>
      <c r="H314" s="270"/>
      <c r="I314" s="270"/>
      <c r="J314" s="270"/>
      <c r="K314" s="270"/>
      <c r="L314" s="270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  <c r="Z314" s="270"/>
    </row>
    <row r="315" spans="1:26">
      <c r="A315" s="270"/>
      <c r="B315" s="1441"/>
      <c r="C315" s="270"/>
      <c r="D315" s="270"/>
      <c r="E315" s="270"/>
      <c r="F315" s="270"/>
      <c r="G315" s="270"/>
      <c r="H315" s="270"/>
      <c r="I315" s="270"/>
      <c r="J315" s="270"/>
      <c r="K315" s="270"/>
      <c r="L315" s="270"/>
      <c r="M315" s="270"/>
      <c r="N315" s="270"/>
      <c r="O315" s="270"/>
      <c r="P315" s="270"/>
      <c r="Q315" s="270"/>
      <c r="R315" s="270"/>
      <c r="S315" s="270"/>
      <c r="T315" s="270"/>
      <c r="U315" s="270"/>
      <c r="V315" s="270"/>
      <c r="W315" s="270"/>
      <c r="X315" s="270"/>
      <c r="Y315" s="270"/>
      <c r="Z315" s="270"/>
    </row>
    <row r="316" spans="1:26">
      <c r="A316" s="270"/>
      <c r="B316" s="1441"/>
      <c r="C316" s="270"/>
      <c r="D316" s="270"/>
      <c r="E316" s="270"/>
      <c r="F316" s="270"/>
      <c r="G316" s="270"/>
      <c r="H316" s="270"/>
      <c r="I316" s="270"/>
      <c r="J316" s="270"/>
      <c r="K316" s="270"/>
      <c r="L316" s="270"/>
      <c r="M316" s="270"/>
      <c r="N316" s="270"/>
      <c r="O316" s="270"/>
      <c r="P316" s="270"/>
      <c r="Q316" s="270"/>
      <c r="R316" s="270"/>
      <c r="S316" s="270"/>
      <c r="T316" s="270"/>
      <c r="U316" s="270"/>
      <c r="V316" s="270"/>
      <c r="W316" s="270"/>
      <c r="X316" s="270"/>
      <c r="Y316" s="270"/>
      <c r="Z316" s="270"/>
    </row>
    <row r="317" spans="1:26">
      <c r="A317" s="270"/>
      <c r="B317" s="1441"/>
      <c r="C317" s="270"/>
      <c r="D317" s="270"/>
      <c r="E317" s="270"/>
      <c r="F317" s="270"/>
      <c r="G317" s="270"/>
      <c r="H317" s="270"/>
      <c r="I317" s="270"/>
      <c r="J317" s="270"/>
      <c r="K317" s="270"/>
      <c r="L317" s="270"/>
      <c r="M317" s="270"/>
      <c r="N317" s="270"/>
      <c r="O317" s="270"/>
      <c r="P317" s="270"/>
      <c r="Q317" s="270"/>
      <c r="R317" s="270"/>
      <c r="S317" s="270"/>
      <c r="T317" s="270"/>
      <c r="U317" s="270"/>
      <c r="V317" s="270"/>
      <c r="W317" s="270"/>
      <c r="X317" s="270"/>
      <c r="Y317" s="270"/>
      <c r="Z317" s="270"/>
    </row>
    <row r="318" spans="1:26">
      <c r="A318" s="270"/>
      <c r="B318" s="1441"/>
      <c r="C318" s="270"/>
      <c r="D318" s="270"/>
      <c r="E318" s="270"/>
      <c r="F318" s="270"/>
      <c r="G318" s="270"/>
      <c r="H318" s="270"/>
      <c r="I318" s="270"/>
      <c r="J318" s="270"/>
      <c r="K318" s="270"/>
      <c r="L318" s="270"/>
      <c r="M318" s="270"/>
      <c r="N318" s="270"/>
      <c r="O318" s="270"/>
      <c r="P318" s="270"/>
      <c r="Q318" s="270"/>
      <c r="R318" s="270"/>
      <c r="S318" s="270"/>
      <c r="T318" s="270"/>
      <c r="U318" s="270"/>
      <c r="V318" s="270"/>
      <c r="W318" s="270"/>
      <c r="X318" s="270"/>
      <c r="Y318" s="270"/>
      <c r="Z318" s="270"/>
    </row>
    <row r="319" spans="1:26">
      <c r="A319" s="270"/>
      <c r="B319" s="1441"/>
      <c r="C319" s="270"/>
      <c r="D319" s="270"/>
      <c r="E319" s="270"/>
      <c r="F319" s="270"/>
      <c r="G319" s="270"/>
      <c r="H319" s="270"/>
      <c r="I319" s="270"/>
      <c r="J319" s="270"/>
      <c r="K319" s="270"/>
      <c r="L319" s="270"/>
      <c r="M319" s="270"/>
      <c r="N319" s="270"/>
      <c r="O319" s="270"/>
      <c r="P319" s="270"/>
      <c r="Q319" s="270"/>
      <c r="R319" s="270"/>
      <c r="S319" s="270"/>
      <c r="T319" s="270"/>
      <c r="U319" s="270"/>
      <c r="V319" s="270"/>
      <c r="W319" s="270"/>
      <c r="X319" s="270"/>
      <c r="Y319" s="270"/>
      <c r="Z319" s="270"/>
    </row>
    <row r="320" spans="1:26">
      <c r="A320" s="270"/>
      <c r="B320" s="1441"/>
      <c r="C320" s="270"/>
      <c r="D320" s="270"/>
      <c r="E320" s="270"/>
      <c r="F320" s="270"/>
      <c r="G320" s="270"/>
      <c r="H320" s="270"/>
      <c r="I320" s="270"/>
      <c r="J320" s="270"/>
      <c r="K320" s="270"/>
      <c r="L320" s="270"/>
      <c r="M320" s="270"/>
      <c r="N320" s="270"/>
      <c r="O320" s="270"/>
      <c r="P320" s="270"/>
      <c r="Q320" s="270"/>
      <c r="R320" s="270"/>
      <c r="S320" s="270"/>
      <c r="T320" s="270"/>
      <c r="U320" s="270"/>
      <c r="V320" s="270"/>
      <c r="W320" s="270"/>
      <c r="X320" s="270"/>
      <c r="Y320" s="270"/>
      <c r="Z320" s="270"/>
    </row>
    <row r="321" spans="1:26">
      <c r="A321" s="270"/>
      <c r="B321" s="1441"/>
      <c r="C321" s="270"/>
      <c r="D321" s="270"/>
      <c r="E321" s="270"/>
      <c r="F321" s="270"/>
      <c r="G321" s="270"/>
      <c r="H321" s="270"/>
      <c r="I321" s="270"/>
      <c r="J321" s="270"/>
      <c r="K321" s="270"/>
      <c r="L321" s="270"/>
      <c r="M321" s="270"/>
      <c r="N321" s="270"/>
      <c r="O321" s="270"/>
      <c r="P321" s="270"/>
      <c r="Q321" s="270"/>
      <c r="R321" s="270"/>
      <c r="S321" s="270"/>
      <c r="T321" s="270"/>
      <c r="U321" s="270"/>
      <c r="V321" s="270"/>
      <c r="W321" s="270"/>
      <c r="X321" s="270"/>
      <c r="Y321" s="270"/>
      <c r="Z321" s="270"/>
    </row>
    <row r="322" spans="1:26">
      <c r="A322" s="270"/>
      <c r="B322" s="1441"/>
      <c r="C322" s="270"/>
      <c r="D322" s="270"/>
      <c r="E322" s="270"/>
      <c r="F322" s="270"/>
      <c r="G322" s="270"/>
      <c r="H322" s="270"/>
      <c r="I322" s="270"/>
      <c r="J322" s="270"/>
      <c r="K322" s="270"/>
      <c r="L322" s="270"/>
      <c r="M322" s="270"/>
      <c r="N322" s="270"/>
      <c r="O322" s="270"/>
      <c r="P322" s="270"/>
      <c r="Q322" s="270"/>
      <c r="R322" s="270"/>
      <c r="S322" s="270"/>
      <c r="T322" s="270"/>
      <c r="U322" s="270"/>
      <c r="V322" s="270"/>
      <c r="W322" s="270"/>
      <c r="X322" s="270"/>
      <c r="Y322" s="270"/>
      <c r="Z322" s="270"/>
    </row>
    <row r="323" spans="1:26">
      <c r="A323" s="270"/>
      <c r="B323" s="1441"/>
      <c r="C323" s="270"/>
      <c r="D323" s="270"/>
      <c r="E323" s="270"/>
      <c r="F323" s="270"/>
      <c r="G323" s="270"/>
      <c r="H323" s="270"/>
      <c r="I323" s="270"/>
      <c r="J323" s="270"/>
      <c r="K323" s="270"/>
      <c r="L323" s="270"/>
      <c r="M323" s="270"/>
      <c r="N323" s="270"/>
      <c r="O323" s="270"/>
      <c r="P323" s="270"/>
      <c r="Q323" s="270"/>
      <c r="R323" s="270"/>
      <c r="S323" s="270"/>
      <c r="T323" s="270"/>
      <c r="U323" s="270"/>
      <c r="V323" s="270"/>
      <c r="W323" s="270"/>
      <c r="X323" s="270"/>
      <c r="Y323" s="270"/>
      <c r="Z323" s="270"/>
    </row>
    <row r="324" spans="1:26">
      <c r="A324" s="270"/>
      <c r="B324" s="1441"/>
      <c r="C324" s="270"/>
      <c r="D324" s="270"/>
      <c r="E324" s="270"/>
      <c r="F324" s="270"/>
      <c r="G324" s="270"/>
      <c r="H324" s="270"/>
      <c r="I324" s="270"/>
      <c r="J324" s="270"/>
      <c r="K324" s="270"/>
      <c r="L324" s="270"/>
      <c r="M324" s="270"/>
      <c r="N324" s="270"/>
      <c r="O324" s="270"/>
      <c r="P324" s="270"/>
      <c r="Q324" s="270"/>
      <c r="R324" s="270"/>
      <c r="S324" s="270"/>
      <c r="T324" s="270"/>
      <c r="U324" s="270"/>
      <c r="V324" s="270"/>
      <c r="W324" s="270"/>
      <c r="X324" s="270"/>
      <c r="Y324" s="270"/>
      <c r="Z324" s="270"/>
    </row>
    <row r="325" spans="1:26">
      <c r="A325" s="270"/>
      <c r="B325" s="1441"/>
      <c r="C325" s="270"/>
      <c r="D325" s="270"/>
      <c r="E325" s="270"/>
      <c r="F325" s="270"/>
      <c r="G325" s="270"/>
      <c r="H325" s="270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  <c r="Z325" s="270"/>
    </row>
    <row r="326" spans="1:26">
      <c r="A326" s="270"/>
      <c r="B326" s="1441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70"/>
      <c r="P326" s="270"/>
      <c r="Q326" s="270"/>
      <c r="R326" s="270"/>
      <c r="S326" s="270"/>
      <c r="T326" s="270"/>
      <c r="U326" s="270"/>
      <c r="V326" s="270"/>
      <c r="W326" s="270"/>
      <c r="X326" s="270"/>
      <c r="Y326" s="270"/>
      <c r="Z326" s="270"/>
    </row>
    <row r="327" spans="1:26">
      <c r="A327" s="270"/>
      <c r="B327" s="1441"/>
      <c r="C327" s="270"/>
      <c r="D327" s="270"/>
      <c r="E327" s="270"/>
      <c r="F327" s="270"/>
      <c r="G327" s="270"/>
      <c r="H327" s="270"/>
      <c r="I327" s="270"/>
      <c r="J327" s="270"/>
      <c r="K327" s="270"/>
      <c r="L327" s="270"/>
      <c r="M327" s="270"/>
      <c r="N327" s="270"/>
      <c r="O327" s="270"/>
      <c r="P327" s="270"/>
      <c r="Q327" s="270"/>
      <c r="R327" s="270"/>
      <c r="S327" s="270"/>
      <c r="T327" s="270"/>
      <c r="U327" s="270"/>
      <c r="V327" s="270"/>
      <c r="W327" s="270"/>
      <c r="X327" s="270"/>
      <c r="Y327" s="270"/>
      <c r="Z327" s="270"/>
    </row>
    <row r="328" spans="1:26">
      <c r="A328" s="270"/>
      <c r="B328" s="1441"/>
      <c r="C328" s="270"/>
      <c r="D328" s="270"/>
      <c r="E328" s="270"/>
      <c r="F328" s="270"/>
      <c r="G328" s="270"/>
      <c r="H328" s="270"/>
      <c r="I328" s="270"/>
      <c r="J328" s="270"/>
      <c r="K328" s="270"/>
      <c r="L328" s="270"/>
      <c r="M328" s="270"/>
      <c r="N328" s="270"/>
      <c r="O328" s="270"/>
      <c r="P328" s="270"/>
      <c r="Q328" s="270"/>
      <c r="R328" s="270"/>
      <c r="S328" s="270"/>
      <c r="T328" s="270"/>
      <c r="U328" s="270"/>
      <c r="V328" s="270"/>
      <c r="W328" s="270"/>
      <c r="X328" s="270"/>
      <c r="Y328" s="270"/>
      <c r="Z328" s="270"/>
    </row>
    <row r="329" spans="1:26">
      <c r="A329" s="270"/>
      <c r="B329" s="1441"/>
      <c r="C329" s="270"/>
      <c r="D329" s="270"/>
      <c r="E329" s="270"/>
      <c r="F329" s="270"/>
      <c r="G329" s="270"/>
      <c r="H329" s="270"/>
      <c r="I329" s="270"/>
      <c r="J329" s="270"/>
      <c r="K329" s="270"/>
      <c r="L329" s="270"/>
      <c r="M329" s="270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  <c r="Z329" s="270"/>
    </row>
    <row r="330" spans="1:26">
      <c r="A330" s="270"/>
      <c r="B330" s="1441"/>
      <c r="C330" s="270"/>
      <c r="D330" s="270"/>
      <c r="E330" s="270"/>
      <c r="F330" s="270"/>
      <c r="G330" s="270"/>
      <c r="H330" s="270"/>
      <c r="I330" s="270"/>
      <c r="J330" s="270"/>
      <c r="K330" s="270"/>
      <c r="L330" s="270"/>
      <c r="M330" s="270"/>
      <c r="N330" s="270"/>
      <c r="O330" s="270"/>
      <c r="P330" s="270"/>
      <c r="Q330" s="270"/>
      <c r="R330" s="270"/>
      <c r="S330" s="270"/>
      <c r="T330" s="270"/>
      <c r="U330" s="270"/>
      <c r="V330" s="270"/>
      <c r="W330" s="270"/>
      <c r="X330" s="270"/>
      <c r="Y330" s="270"/>
      <c r="Z330" s="270"/>
    </row>
    <row r="331" spans="1:26">
      <c r="A331" s="270"/>
      <c r="B331" s="1441"/>
      <c r="C331" s="270"/>
      <c r="D331" s="270"/>
      <c r="E331" s="270"/>
      <c r="F331" s="270"/>
      <c r="G331" s="270"/>
      <c r="H331" s="270"/>
      <c r="I331" s="270"/>
      <c r="J331" s="270"/>
      <c r="K331" s="270"/>
      <c r="L331" s="270"/>
      <c r="M331" s="270"/>
      <c r="N331" s="270"/>
      <c r="O331" s="270"/>
      <c r="P331" s="270"/>
      <c r="Q331" s="270"/>
      <c r="R331" s="270"/>
      <c r="S331" s="270"/>
      <c r="T331" s="270"/>
      <c r="U331" s="270"/>
      <c r="V331" s="270"/>
      <c r="W331" s="270"/>
      <c r="X331" s="270"/>
      <c r="Y331" s="270"/>
      <c r="Z331" s="270"/>
    </row>
    <row r="332" spans="1:26">
      <c r="A332" s="270"/>
      <c r="B332" s="1441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70"/>
      <c r="P332" s="270"/>
      <c r="Q332" s="270"/>
      <c r="R332" s="270"/>
      <c r="S332" s="270"/>
      <c r="T332" s="270"/>
      <c r="U332" s="270"/>
      <c r="V332" s="270"/>
      <c r="W332" s="270"/>
      <c r="X332" s="270"/>
      <c r="Y332" s="270"/>
      <c r="Z332" s="270"/>
    </row>
    <row r="333" spans="1:26">
      <c r="A333" s="270"/>
      <c r="B333" s="1441"/>
      <c r="C333" s="270"/>
      <c r="D333" s="270"/>
      <c r="E333" s="270"/>
      <c r="F333" s="270"/>
      <c r="G333" s="270"/>
      <c r="H333" s="270"/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70"/>
      <c r="T333" s="270"/>
      <c r="U333" s="270"/>
      <c r="V333" s="270"/>
      <c r="W333" s="270"/>
      <c r="X333" s="270"/>
      <c r="Y333" s="270"/>
      <c r="Z333" s="270"/>
    </row>
    <row r="334" spans="1:26">
      <c r="A334" s="270"/>
      <c r="B334" s="1441"/>
      <c r="C334" s="270"/>
      <c r="D334" s="270"/>
      <c r="E334" s="270"/>
      <c r="F334" s="270"/>
      <c r="G334" s="270"/>
      <c r="H334" s="270"/>
      <c r="I334" s="270"/>
      <c r="J334" s="270"/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  <c r="Z334" s="270"/>
    </row>
    <row r="335" spans="1:26">
      <c r="A335" s="270"/>
      <c r="B335" s="1441"/>
      <c r="C335" s="270"/>
      <c r="D335" s="270"/>
      <c r="E335" s="270"/>
      <c r="F335" s="270"/>
      <c r="G335" s="270"/>
      <c r="H335" s="270"/>
      <c r="I335" s="270"/>
      <c r="J335" s="270"/>
      <c r="K335" s="270"/>
      <c r="L335" s="270"/>
      <c r="M335" s="270"/>
      <c r="N335" s="270"/>
      <c r="O335" s="270"/>
      <c r="P335" s="270"/>
      <c r="Q335" s="270"/>
      <c r="R335" s="270"/>
      <c r="S335" s="270"/>
      <c r="T335" s="270"/>
      <c r="U335" s="270"/>
      <c r="V335" s="270"/>
      <c r="W335" s="270"/>
      <c r="X335" s="270"/>
      <c r="Y335" s="270"/>
      <c r="Z335" s="270"/>
    </row>
    <row r="336" spans="1:26">
      <c r="A336" s="270"/>
      <c r="B336" s="1441"/>
      <c r="C336" s="270"/>
      <c r="D336" s="270"/>
      <c r="E336" s="270"/>
      <c r="F336" s="270"/>
      <c r="G336" s="270"/>
      <c r="H336" s="270"/>
      <c r="I336" s="270"/>
      <c r="J336" s="270"/>
      <c r="K336" s="270"/>
      <c r="L336" s="270"/>
      <c r="M336" s="270"/>
      <c r="N336" s="270"/>
      <c r="O336" s="270"/>
      <c r="P336" s="270"/>
      <c r="Q336" s="270"/>
      <c r="R336" s="270"/>
      <c r="S336" s="270"/>
      <c r="T336" s="270"/>
      <c r="U336" s="270"/>
      <c r="V336" s="270"/>
      <c r="W336" s="270"/>
      <c r="X336" s="270"/>
      <c r="Y336" s="270"/>
      <c r="Z336" s="270"/>
    </row>
    <row r="337" spans="1:26">
      <c r="A337" s="270"/>
      <c r="B337" s="1441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70"/>
      <c r="P337" s="270"/>
      <c r="Q337" s="270"/>
      <c r="R337" s="270"/>
      <c r="S337" s="270"/>
      <c r="T337" s="270"/>
      <c r="U337" s="270"/>
      <c r="V337" s="270"/>
      <c r="W337" s="270"/>
      <c r="X337" s="270"/>
      <c r="Y337" s="270"/>
      <c r="Z337" s="270"/>
    </row>
    <row r="338" spans="1:26">
      <c r="A338" s="270"/>
      <c r="B338" s="1441"/>
      <c r="C338" s="270"/>
      <c r="D338" s="270"/>
      <c r="E338" s="270"/>
      <c r="F338" s="270"/>
      <c r="G338" s="270"/>
      <c r="H338" s="270"/>
      <c r="I338" s="270"/>
      <c r="J338" s="270"/>
      <c r="K338" s="270"/>
      <c r="L338" s="270"/>
      <c r="M338" s="270"/>
      <c r="N338" s="270"/>
      <c r="O338" s="270"/>
      <c r="P338" s="270"/>
      <c r="Q338" s="270"/>
      <c r="R338" s="270"/>
      <c r="S338" s="270"/>
      <c r="T338" s="270"/>
      <c r="U338" s="270"/>
      <c r="V338" s="270"/>
      <c r="W338" s="270"/>
      <c r="X338" s="270"/>
      <c r="Y338" s="270"/>
      <c r="Z338" s="270"/>
    </row>
    <row r="339" spans="1:26">
      <c r="A339" s="270"/>
      <c r="B339" s="1441"/>
      <c r="C339" s="270"/>
      <c r="D339" s="270"/>
      <c r="E339" s="270"/>
      <c r="F339" s="270"/>
      <c r="G339" s="270"/>
      <c r="H339" s="270"/>
      <c r="I339" s="270"/>
      <c r="J339" s="270"/>
      <c r="K339" s="270"/>
      <c r="L339" s="270"/>
      <c r="M339" s="270"/>
      <c r="N339" s="270"/>
      <c r="O339" s="270"/>
      <c r="P339" s="270"/>
      <c r="Q339" s="270"/>
      <c r="R339" s="270"/>
      <c r="S339" s="270"/>
      <c r="T339" s="270"/>
      <c r="U339" s="270"/>
      <c r="V339" s="270"/>
      <c r="W339" s="270"/>
      <c r="X339" s="270"/>
      <c r="Y339" s="270"/>
      <c r="Z339" s="270"/>
    </row>
    <row r="340" spans="1:26">
      <c r="A340" s="270"/>
      <c r="B340" s="1441"/>
      <c r="C340" s="270"/>
      <c r="D340" s="270"/>
      <c r="E340" s="270"/>
      <c r="F340" s="270"/>
      <c r="G340" s="270"/>
      <c r="H340" s="270"/>
      <c r="I340" s="270"/>
      <c r="J340" s="270"/>
      <c r="K340" s="270"/>
      <c r="L340" s="270"/>
      <c r="M340" s="270"/>
      <c r="N340" s="270"/>
      <c r="O340" s="270"/>
      <c r="P340" s="270"/>
      <c r="Q340" s="270"/>
      <c r="R340" s="270"/>
      <c r="S340" s="270"/>
      <c r="T340" s="270"/>
      <c r="U340" s="270"/>
      <c r="V340" s="270"/>
      <c r="W340" s="270"/>
      <c r="X340" s="270"/>
      <c r="Y340" s="270"/>
      <c r="Z340" s="270"/>
    </row>
    <row r="341" spans="1:26">
      <c r="A341" s="270"/>
      <c r="B341" s="1441"/>
      <c r="C341" s="270"/>
      <c r="D341" s="270"/>
      <c r="E341" s="270"/>
      <c r="F341" s="270"/>
      <c r="G341" s="270"/>
      <c r="H341" s="270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  <c r="Z341" s="270"/>
    </row>
    <row r="342" spans="1:26">
      <c r="A342" s="270"/>
      <c r="B342" s="1441"/>
      <c r="C342" s="270"/>
      <c r="D342" s="270"/>
      <c r="E342" s="270"/>
      <c r="F342" s="270"/>
      <c r="G342" s="270"/>
      <c r="H342" s="270"/>
      <c r="I342" s="270"/>
      <c r="J342" s="270"/>
      <c r="K342" s="270"/>
      <c r="L342" s="270"/>
      <c r="M342" s="270"/>
      <c r="N342" s="270"/>
      <c r="O342" s="270"/>
      <c r="P342" s="270"/>
      <c r="Q342" s="270"/>
      <c r="R342" s="270"/>
      <c r="S342" s="270"/>
      <c r="T342" s="270"/>
      <c r="U342" s="270"/>
      <c r="V342" s="270"/>
      <c r="W342" s="270"/>
      <c r="X342" s="270"/>
      <c r="Y342" s="270"/>
      <c r="Z342" s="270"/>
    </row>
    <row r="343" spans="1:26">
      <c r="A343" s="270"/>
      <c r="B343" s="1441"/>
      <c r="C343" s="270"/>
      <c r="D343" s="270"/>
      <c r="E343" s="270"/>
      <c r="F343" s="270"/>
      <c r="G343" s="270"/>
      <c r="H343" s="270"/>
      <c r="I343" s="270"/>
      <c r="J343" s="270"/>
      <c r="K343" s="270"/>
      <c r="L343" s="270"/>
      <c r="M343" s="270"/>
      <c r="N343" s="270"/>
      <c r="O343" s="270"/>
      <c r="P343" s="270"/>
      <c r="Q343" s="270"/>
      <c r="R343" s="270"/>
      <c r="S343" s="270"/>
      <c r="T343" s="270"/>
      <c r="U343" s="270"/>
      <c r="V343" s="270"/>
      <c r="W343" s="270"/>
      <c r="X343" s="270"/>
      <c r="Y343" s="270"/>
      <c r="Z343" s="270"/>
    </row>
    <row r="344" spans="1:26">
      <c r="A344" s="270"/>
      <c r="B344" s="1441"/>
      <c r="C344" s="270"/>
      <c r="D344" s="270"/>
      <c r="E344" s="270"/>
      <c r="F344" s="270"/>
      <c r="G344" s="270"/>
      <c r="H344" s="270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  <c r="Z344" s="270"/>
    </row>
    <row r="345" spans="1:26">
      <c r="A345" s="270"/>
      <c r="B345" s="1441"/>
      <c r="C345" s="270"/>
      <c r="D345" s="270"/>
      <c r="E345" s="270"/>
      <c r="F345" s="270"/>
      <c r="G345" s="270"/>
      <c r="H345" s="270"/>
      <c r="I345" s="270"/>
      <c r="J345" s="270"/>
      <c r="K345" s="270"/>
      <c r="L345" s="270"/>
      <c r="M345" s="270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  <c r="Z345" s="270"/>
    </row>
    <row r="346" spans="1:26">
      <c r="A346" s="270"/>
      <c r="B346" s="1441"/>
      <c r="C346" s="270"/>
      <c r="D346" s="270"/>
      <c r="E346" s="270"/>
      <c r="F346" s="270"/>
      <c r="G346" s="270"/>
      <c r="H346" s="270"/>
      <c r="I346" s="270"/>
      <c r="J346" s="270"/>
      <c r="K346" s="270"/>
      <c r="L346" s="270"/>
      <c r="M346" s="270"/>
      <c r="N346" s="270"/>
      <c r="O346" s="270"/>
      <c r="P346" s="270"/>
      <c r="Q346" s="270"/>
      <c r="R346" s="270"/>
      <c r="S346" s="270"/>
      <c r="T346" s="270"/>
      <c r="U346" s="270"/>
      <c r="V346" s="270"/>
      <c r="W346" s="270"/>
      <c r="X346" s="270"/>
      <c r="Y346" s="270"/>
      <c r="Z346" s="270"/>
    </row>
    <row r="347" spans="1:26">
      <c r="A347" s="270"/>
      <c r="B347" s="1441"/>
      <c r="C347" s="270"/>
      <c r="D347" s="270"/>
      <c r="E347" s="270"/>
      <c r="F347" s="270"/>
      <c r="G347" s="270"/>
      <c r="H347" s="270"/>
      <c r="I347" s="270"/>
      <c r="J347" s="270"/>
      <c r="K347" s="270"/>
      <c r="L347" s="270"/>
      <c r="M347" s="270"/>
      <c r="N347" s="270"/>
      <c r="O347" s="270"/>
      <c r="P347" s="270"/>
      <c r="Q347" s="270"/>
      <c r="R347" s="270"/>
      <c r="S347" s="270"/>
      <c r="T347" s="270"/>
      <c r="U347" s="270"/>
      <c r="V347" s="270"/>
      <c r="W347" s="270"/>
      <c r="X347" s="270"/>
      <c r="Y347" s="270"/>
      <c r="Z347" s="270"/>
    </row>
    <row r="348" spans="1:26">
      <c r="A348" s="270"/>
      <c r="B348" s="1441"/>
      <c r="C348" s="270"/>
      <c r="D348" s="270"/>
      <c r="E348" s="270"/>
      <c r="F348" s="270"/>
      <c r="G348" s="270"/>
      <c r="H348" s="270"/>
      <c r="I348" s="270"/>
      <c r="J348" s="270"/>
      <c r="K348" s="270"/>
      <c r="L348" s="270"/>
      <c r="M348" s="270"/>
      <c r="N348" s="270"/>
      <c r="O348" s="270"/>
      <c r="P348" s="270"/>
      <c r="Q348" s="270"/>
      <c r="R348" s="270"/>
      <c r="S348" s="270"/>
      <c r="T348" s="270"/>
      <c r="U348" s="270"/>
      <c r="V348" s="270"/>
      <c r="W348" s="270"/>
      <c r="X348" s="270"/>
      <c r="Y348" s="270"/>
      <c r="Z348" s="270"/>
    </row>
    <row r="349" spans="1:26">
      <c r="A349" s="270"/>
      <c r="B349" s="1441"/>
      <c r="C349" s="270"/>
      <c r="D349" s="270"/>
      <c r="E349" s="270"/>
      <c r="F349" s="270"/>
      <c r="G349" s="270"/>
      <c r="H349" s="270"/>
      <c r="I349" s="270"/>
      <c r="J349" s="270"/>
      <c r="K349" s="270"/>
      <c r="L349" s="270"/>
      <c r="M349" s="270"/>
      <c r="N349" s="270"/>
      <c r="O349" s="270"/>
      <c r="P349" s="270"/>
      <c r="Q349" s="270"/>
      <c r="R349" s="270"/>
      <c r="S349" s="270"/>
      <c r="T349" s="270"/>
      <c r="U349" s="270"/>
      <c r="V349" s="270"/>
      <c r="W349" s="270"/>
      <c r="X349" s="270"/>
      <c r="Y349" s="270"/>
      <c r="Z349" s="270"/>
    </row>
    <row r="350" spans="1:26">
      <c r="A350" s="270"/>
      <c r="B350" s="1441"/>
      <c r="C350" s="270"/>
      <c r="D350" s="270"/>
      <c r="E350" s="270"/>
      <c r="F350" s="270"/>
      <c r="G350" s="270"/>
      <c r="H350" s="270"/>
      <c r="I350" s="270"/>
      <c r="J350" s="270"/>
      <c r="K350" s="270"/>
      <c r="L350" s="270"/>
      <c r="M350" s="270"/>
      <c r="N350" s="270"/>
      <c r="O350" s="270"/>
      <c r="P350" s="270"/>
      <c r="Q350" s="270"/>
      <c r="R350" s="270"/>
      <c r="S350" s="270"/>
      <c r="T350" s="270"/>
      <c r="U350" s="270"/>
      <c r="V350" s="270"/>
      <c r="W350" s="270"/>
      <c r="X350" s="270"/>
      <c r="Y350" s="270"/>
      <c r="Z350" s="270"/>
    </row>
    <row r="351" spans="1:26">
      <c r="A351" s="270"/>
      <c r="B351" s="1441"/>
      <c r="C351" s="270"/>
      <c r="D351" s="270"/>
      <c r="E351" s="270"/>
      <c r="F351" s="270"/>
      <c r="G351" s="270"/>
      <c r="H351" s="270"/>
      <c r="I351" s="270"/>
      <c r="J351" s="270"/>
      <c r="K351" s="270"/>
      <c r="L351" s="270"/>
      <c r="M351" s="270"/>
      <c r="N351" s="270"/>
      <c r="O351" s="270"/>
      <c r="P351" s="270"/>
      <c r="Q351" s="270"/>
      <c r="R351" s="270"/>
      <c r="S351" s="270"/>
      <c r="T351" s="270"/>
      <c r="U351" s="270"/>
      <c r="V351" s="270"/>
      <c r="W351" s="270"/>
      <c r="X351" s="270"/>
      <c r="Y351" s="270"/>
      <c r="Z351" s="270"/>
    </row>
    <row r="352" spans="1:26">
      <c r="A352" s="270"/>
      <c r="B352" s="1441"/>
      <c r="C352" s="270"/>
      <c r="D352" s="270"/>
      <c r="E352" s="270"/>
      <c r="F352" s="270"/>
      <c r="G352" s="270"/>
      <c r="H352" s="270"/>
      <c r="I352" s="270"/>
      <c r="J352" s="270"/>
      <c r="K352" s="270"/>
      <c r="L352" s="270"/>
      <c r="M352" s="270"/>
      <c r="N352" s="270"/>
      <c r="O352" s="270"/>
      <c r="P352" s="270"/>
      <c r="Q352" s="270"/>
      <c r="R352" s="270"/>
      <c r="S352" s="270"/>
      <c r="T352" s="270"/>
      <c r="U352" s="270"/>
      <c r="V352" s="270"/>
      <c r="W352" s="270"/>
      <c r="X352" s="270"/>
      <c r="Y352" s="270"/>
      <c r="Z352" s="270"/>
    </row>
    <row r="353" spans="1:26">
      <c r="A353" s="270"/>
      <c r="B353" s="1441"/>
      <c r="C353" s="270"/>
      <c r="D353" s="270"/>
      <c r="E353" s="270"/>
      <c r="F353" s="270"/>
      <c r="G353" s="270"/>
      <c r="H353" s="270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70"/>
      <c r="T353" s="270"/>
      <c r="U353" s="270"/>
      <c r="V353" s="270"/>
      <c r="W353" s="270"/>
      <c r="X353" s="270"/>
      <c r="Y353" s="270"/>
      <c r="Z353" s="270"/>
    </row>
    <row r="354" spans="1:26">
      <c r="A354" s="270"/>
      <c r="B354" s="1441"/>
      <c r="C354" s="270"/>
      <c r="D354" s="270"/>
      <c r="E354" s="270"/>
      <c r="F354" s="270"/>
      <c r="G354" s="270"/>
      <c r="H354" s="270"/>
      <c r="I354" s="270"/>
      <c r="J354" s="270"/>
      <c r="K354" s="270"/>
      <c r="L354" s="270"/>
      <c r="M354" s="270"/>
      <c r="N354" s="270"/>
      <c r="O354" s="270"/>
      <c r="P354" s="270"/>
      <c r="Q354" s="270"/>
      <c r="R354" s="270"/>
      <c r="S354" s="270"/>
      <c r="T354" s="270"/>
      <c r="U354" s="270"/>
      <c r="V354" s="270"/>
      <c r="W354" s="270"/>
      <c r="X354" s="270"/>
      <c r="Y354" s="270"/>
      <c r="Z354" s="270"/>
    </row>
    <row r="355" spans="1:26">
      <c r="A355" s="270"/>
      <c r="B355" s="1441"/>
      <c r="C355" s="270"/>
      <c r="D355" s="270"/>
      <c r="E355" s="270"/>
      <c r="F355" s="270"/>
      <c r="G355" s="270"/>
      <c r="H355" s="270"/>
      <c r="I355" s="270"/>
      <c r="J355" s="270"/>
      <c r="K355" s="270"/>
      <c r="L355" s="270"/>
      <c r="M355" s="270"/>
      <c r="N355" s="270"/>
      <c r="O355" s="270"/>
      <c r="P355" s="270"/>
      <c r="Q355" s="270"/>
      <c r="R355" s="270"/>
      <c r="S355" s="270"/>
      <c r="T355" s="270"/>
      <c r="U355" s="270"/>
      <c r="V355" s="270"/>
      <c r="W355" s="270"/>
      <c r="X355" s="270"/>
      <c r="Y355" s="270"/>
      <c r="Z355" s="270"/>
    </row>
    <row r="356" spans="1:26">
      <c r="A356" s="270"/>
      <c r="B356" s="1441"/>
      <c r="C356" s="270"/>
      <c r="D356" s="270"/>
      <c r="E356" s="270"/>
      <c r="F356" s="270"/>
      <c r="G356" s="270"/>
      <c r="H356" s="270"/>
      <c r="I356" s="270"/>
      <c r="J356" s="270"/>
      <c r="K356" s="270"/>
      <c r="L356" s="270"/>
      <c r="M356" s="270"/>
      <c r="N356" s="270"/>
      <c r="O356" s="270"/>
      <c r="P356" s="270"/>
      <c r="Q356" s="270"/>
      <c r="R356" s="270"/>
      <c r="S356" s="270"/>
      <c r="T356" s="270"/>
      <c r="U356" s="270"/>
      <c r="V356" s="270"/>
      <c r="W356" s="270"/>
      <c r="X356" s="270"/>
      <c r="Y356" s="270"/>
      <c r="Z356" s="270"/>
    </row>
    <row r="357" spans="1:26">
      <c r="A357" s="270"/>
      <c r="B357" s="1441"/>
      <c r="C357" s="270"/>
      <c r="D357" s="270"/>
      <c r="E357" s="270"/>
      <c r="F357" s="270"/>
      <c r="G357" s="270"/>
      <c r="H357" s="270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  <c r="Z357" s="270"/>
    </row>
    <row r="358" spans="1:26">
      <c r="A358" s="270"/>
      <c r="B358" s="1441"/>
      <c r="C358" s="270"/>
      <c r="D358" s="270"/>
      <c r="E358" s="270"/>
      <c r="F358" s="270"/>
      <c r="G358" s="270"/>
      <c r="H358" s="270"/>
      <c r="I358" s="270"/>
      <c r="J358" s="270"/>
      <c r="K358" s="270"/>
      <c r="L358" s="270"/>
      <c r="M358" s="270"/>
      <c r="N358" s="270"/>
      <c r="O358" s="270"/>
      <c r="P358" s="270"/>
      <c r="Q358" s="270"/>
      <c r="R358" s="270"/>
      <c r="S358" s="270"/>
      <c r="T358" s="270"/>
      <c r="U358" s="270"/>
      <c r="V358" s="270"/>
      <c r="W358" s="270"/>
      <c r="X358" s="270"/>
      <c r="Y358" s="270"/>
      <c r="Z358" s="270"/>
    </row>
    <row r="359" spans="1:26">
      <c r="A359" s="270"/>
      <c r="B359" s="1441"/>
      <c r="C359" s="270"/>
      <c r="D359" s="270"/>
      <c r="E359" s="270"/>
      <c r="F359" s="270"/>
      <c r="G359" s="270"/>
      <c r="H359" s="270"/>
      <c r="I359" s="270"/>
      <c r="J359" s="270"/>
      <c r="K359" s="270"/>
      <c r="L359" s="270"/>
      <c r="M359" s="270"/>
      <c r="N359" s="270"/>
      <c r="O359" s="270"/>
      <c r="P359" s="270"/>
      <c r="Q359" s="270"/>
      <c r="R359" s="270"/>
      <c r="S359" s="270"/>
      <c r="T359" s="270"/>
      <c r="U359" s="270"/>
      <c r="V359" s="270"/>
      <c r="W359" s="270"/>
      <c r="X359" s="270"/>
      <c r="Y359" s="270"/>
      <c r="Z359" s="270"/>
    </row>
    <row r="360" spans="1:26">
      <c r="A360" s="270"/>
      <c r="B360" s="1441"/>
      <c r="C360" s="270"/>
      <c r="D360" s="270"/>
      <c r="E360" s="270"/>
      <c r="F360" s="270"/>
      <c r="G360" s="270"/>
      <c r="H360" s="270"/>
      <c r="I360" s="270"/>
      <c r="J360" s="270"/>
      <c r="K360" s="270"/>
      <c r="L360" s="270"/>
      <c r="M360" s="270"/>
      <c r="N360" s="270"/>
      <c r="O360" s="270"/>
      <c r="P360" s="270"/>
      <c r="Q360" s="270"/>
      <c r="R360" s="270"/>
      <c r="S360" s="270"/>
      <c r="T360" s="270"/>
      <c r="U360" s="270"/>
      <c r="V360" s="270"/>
      <c r="W360" s="270"/>
      <c r="X360" s="270"/>
      <c r="Y360" s="270"/>
      <c r="Z360" s="270"/>
    </row>
    <row r="361" spans="1:26">
      <c r="A361" s="270"/>
      <c r="B361" s="1441"/>
      <c r="C361" s="270"/>
      <c r="D361" s="270"/>
      <c r="E361" s="270"/>
      <c r="F361" s="270"/>
      <c r="G361" s="270"/>
      <c r="H361" s="270"/>
      <c r="I361" s="270"/>
      <c r="J361" s="270"/>
      <c r="K361" s="270"/>
      <c r="L361" s="270"/>
      <c r="M361" s="270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  <c r="Z361" s="270"/>
    </row>
    <row r="362" spans="1:26">
      <c r="A362" s="270"/>
      <c r="B362" s="1441"/>
      <c r="C362" s="270"/>
      <c r="D362" s="270"/>
      <c r="E362" s="270"/>
      <c r="F362" s="270"/>
      <c r="G362" s="270"/>
      <c r="H362" s="270"/>
      <c r="I362" s="270"/>
      <c r="J362" s="270"/>
      <c r="K362" s="270"/>
      <c r="L362" s="270"/>
      <c r="M362" s="270"/>
      <c r="N362" s="270"/>
      <c r="O362" s="270"/>
      <c r="P362" s="270"/>
      <c r="Q362" s="270"/>
      <c r="R362" s="270"/>
      <c r="S362" s="270"/>
      <c r="T362" s="270"/>
      <c r="U362" s="270"/>
      <c r="V362" s="270"/>
      <c r="W362" s="270"/>
      <c r="X362" s="270"/>
      <c r="Y362" s="270"/>
      <c r="Z362" s="270"/>
    </row>
    <row r="363" spans="1:26">
      <c r="A363" s="270"/>
      <c r="B363" s="1441"/>
      <c r="C363" s="270"/>
      <c r="D363" s="270"/>
      <c r="E363" s="270"/>
      <c r="F363" s="270"/>
      <c r="G363" s="270"/>
      <c r="H363" s="270"/>
      <c r="I363" s="270"/>
      <c r="J363" s="270"/>
      <c r="K363" s="270"/>
      <c r="L363" s="270"/>
      <c r="M363" s="270"/>
      <c r="N363" s="270"/>
      <c r="O363" s="270"/>
      <c r="P363" s="270"/>
      <c r="Q363" s="270"/>
      <c r="R363" s="270"/>
      <c r="S363" s="270"/>
      <c r="T363" s="270"/>
      <c r="U363" s="270"/>
      <c r="V363" s="270"/>
      <c r="W363" s="270"/>
      <c r="X363" s="270"/>
      <c r="Y363" s="270"/>
      <c r="Z363" s="270"/>
    </row>
    <row r="364" spans="1:26">
      <c r="A364" s="270"/>
      <c r="B364" s="1441"/>
      <c r="C364" s="270"/>
      <c r="D364" s="270"/>
      <c r="E364" s="270"/>
      <c r="F364" s="270"/>
      <c r="G364" s="270"/>
      <c r="H364" s="270"/>
      <c r="I364" s="270"/>
      <c r="J364" s="270"/>
      <c r="K364" s="270"/>
      <c r="L364" s="270"/>
      <c r="M364" s="270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270"/>
      <c r="Z364" s="270"/>
    </row>
    <row r="365" spans="1:26">
      <c r="A365" s="270"/>
      <c r="B365" s="1441"/>
      <c r="C365" s="270"/>
      <c r="D365" s="270"/>
      <c r="E365" s="270"/>
      <c r="F365" s="270"/>
      <c r="G365" s="270"/>
      <c r="H365" s="270"/>
      <c r="I365" s="270"/>
      <c r="J365" s="270"/>
      <c r="K365" s="270"/>
      <c r="L365" s="270"/>
      <c r="M365" s="270"/>
      <c r="N365" s="270"/>
      <c r="O365" s="270"/>
      <c r="P365" s="270"/>
      <c r="Q365" s="270"/>
      <c r="R365" s="270"/>
      <c r="S365" s="270"/>
      <c r="T365" s="270"/>
      <c r="U365" s="270"/>
      <c r="V365" s="270"/>
      <c r="W365" s="270"/>
      <c r="X365" s="270"/>
      <c r="Y365" s="270"/>
      <c r="Z365" s="270"/>
    </row>
    <row r="366" spans="1:26">
      <c r="A366" s="270"/>
      <c r="B366" s="1441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70"/>
      <c r="P366" s="270"/>
      <c r="Q366" s="270"/>
      <c r="R366" s="270"/>
      <c r="S366" s="270"/>
      <c r="T366" s="270"/>
      <c r="U366" s="270"/>
      <c r="V366" s="270"/>
      <c r="W366" s="270"/>
      <c r="X366" s="270"/>
      <c r="Y366" s="270"/>
      <c r="Z366" s="270"/>
    </row>
    <row r="367" spans="1:26">
      <c r="A367" s="270"/>
      <c r="B367" s="1441"/>
      <c r="C367" s="270"/>
      <c r="D367" s="270"/>
      <c r="E367" s="270"/>
      <c r="F367" s="270"/>
      <c r="G367" s="270"/>
      <c r="H367" s="270"/>
      <c r="I367" s="270"/>
      <c r="J367" s="270"/>
      <c r="K367" s="270"/>
      <c r="L367" s="270"/>
      <c r="M367" s="270"/>
      <c r="N367" s="270"/>
      <c r="O367" s="270"/>
      <c r="P367" s="270"/>
      <c r="Q367" s="270"/>
      <c r="R367" s="270"/>
      <c r="S367" s="270"/>
      <c r="T367" s="270"/>
      <c r="U367" s="270"/>
      <c r="V367" s="270"/>
      <c r="W367" s="270"/>
      <c r="X367" s="270"/>
      <c r="Y367" s="270"/>
      <c r="Z367" s="270"/>
    </row>
    <row r="368" spans="1:26">
      <c r="A368" s="270"/>
      <c r="B368" s="1441"/>
      <c r="C368" s="270"/>
      <c r="D368" s="270"/>
      <c r="E368" s="270"/>
      <c r="F368" s="270"/>
      <c r="G368" s="270"/>
      <c r="H368" s="270"/>
      <c r="I368" s="270"/>
      <c r="J368" s="270"/>
      <c r="K368" s="270"/>
      <c r="L368" s="270"/>
      <c r="M368" s="270"/>
      <c r="N368" s="270"/>
      <c r="O368" s="270"/>
      <c r="P368" s="270"/>
      <c r="Q368" s="270"/>
      <c r="R368" s="270"/>
      <c r="S368" s="270"/>
      <c r="T368" s="270"/>
      <c r="U368" s="270"/>
      <c r="V368" s="270"/>
      <c r="W368" s="270"/>
      <c r="X368" s="270"/>
      <c r="Y368" s="270"/>
      <c r="Z368" s="270"/>
    </row>
    <row r="369" spans="1:26">
      <c r="A369" s="270"/>
      <c r="B369" s="1441"/>
      <c r="C369" s="270"/>
      <c r="D369" s="270"/>
      <c r="E369" s="270"/>
      <c r="F369" s="270"/>
      <c r="G369" s="270"/>
      <c r="H369" s="270"/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70"/>
      <c r="T369" s="270"/>
      <c r="U369" s="270"/>
      <c r="V369" s="270"/>
      <c r="W369" s="270"/>
      <c r="X369" s="270"/>
      <c r="Y369" s="270"/>
      <c r="Z369" s="270"/>
    </row>
    <row r="370" spans="1:26">
      <c r="A370" s="270"/>
      <c r="B370" s="1441"/>
      <c r="C370" s="270"/>
      <c r="D370" s="270"/>
      <c r="E370" s="270"/>
      <c r="F370" s="270"/>
      <c r="G370" s="270"/>
      <c r="H370" s="270"/>
      <c r="I370" s="270"/>
      <c r="J370" s="270"/>
      <c r="K370" s="270"/>
      <c r="L370" s="270"/>
      <c r="M370" s="270"/>
      <c r="N370" s="270"/>
      <c r="O370" s="270"/>
      <c r="P370" s="270"/>
      <c r="Q370" s="270"/>
      <c r="R370" s="270"/>
      <c r="S370" s="270"/>
      <c r="T370" s="270"/>
      <c r="U370" s="270"/>
      <c r="V370" s="270"/>
      <c r="W370" s="270"/>
      <c r="X370" s="270"/>
      <c r="Y370" s="270"/>
      <c r="Z370" s="270"/>
    </row>
    <row r="371" spans="1:26">
      <c r="A371" s="270"/>
      <c r="B371" s="1441"/>
      <c r="C371" s="270"/>
      <c r="D371" s="270"/>
      <c r="E371" s="270"/>
      <c r="F371" s="270"/>
      <c r="G371" s="270"/>
      <c r="H371" s="270"/>
      <c r="I371" s="270"/>
      <c r="J371" s="270"/>
      <c r="K371" s="270"/>
      <c r="L371" s="270"/>
      <c r="M371" s="270"/>
      <c r="N371" s="270"/>
      <c r="O371" s="270"/>
      <c r="P371" s="270"/>
      <c r="Q371" s="270"/>
      <c r="R371" s="270"/>
      <c r="S371" s="270"/>
      <c r="T371" s="270"/>
      <c r="U371" s="270"/>
      <c r="V371" s="270"/>
      <c r="W371" s="270"/>
      <c r="X371" s="270"/>
      <c r="Y371" s="270"/>
      <c r="Z371" s="270"/>
    </row>
    <row r="372" spans="1:26">
      <c r="A372" s="270"/>
      <c r="B372" s="1441"/>
      <c r="C372" s="270"/>
      <c r="D372" s="270"/>
      <c r="E372" s="270"/>
      <c r="F372" s="270"/>
      <c r="G372" s="270"/>
      <c r="H372" s="270"/>
      <c r="I372" s="270"/>
      <c r="J372" s="270"/>
      <c r="K372" s="270"/>
      <c r="L372" s="270"/>
      <c r="M372" s="270"/>
      <c r="N372" s="270"/>
      <c r="O372" s="270"/>
      <c r="P372" s="270"/>
      <c r="Q372" s="270"/>
      <c r="R372" s="270"/>
      <c r="S372" s="270"/>
      <c r="T372" s="270"/>
      <c r="U372" s="270"/>
      <c r="V372" s="270"/>
      <c r="W372" s="270"/>
      <c r="X372" s="270"/>
      <c r="Y372" s="270"/>
      <c r="Z372" s="270"/>
    </row>
    <row r="373" spans="1:26">
      <c r="A373" s="270"/>
      <c r="B373" s="1441"/>
      <c r="C373" s="270"/>
      <c r="D373" s="270"/>
      <c r="E373" s="270"/>
      <c r="F373" s="270"/>
      <c r="G373" s="270"/>
      <c r="H373" s="270"/>
      <c r="I373" s="270"/>
      <c r="J373" s="270"/>
      <c r="K373" s="270"/>
      <c r="L373" s="270"/>
      <c r="M373" s="270"/>
      <c r="N373" s="270"/>
      <c r="O373" s="270"/>
      <c r="P373" s="270"/>
      <c r="Q373" s="270"/>
      <c r="R373" s="270"/>
      <c r="S373" s="270"/>
      <c r="T373" s="270"/>
      <c r="U373" s="270"/>
      <c r="V373" s="270"/>
      <c r="W373" s="270"/>
      <c r="X373" s="270"/>
      <c r="Y373" s="270"/>
      <c r="Z373" s="270"/>
    </row>
    <row r="374" spans="1:26">
      <c r="A374" s="270"/>
      <c r="B374" s="1441"/>
      <c r="C374" s="270"/>
      <c r="D374" s="270"/>
      <c r="E374" s="270"/>
      <c r="F374" s="270"/>
      <c r="G374" s="270"/>
      <c r="H374" s="270"/>
      <c r="I374" s="270"/>
      <c r="J374" s="270"/>
      <c r="K374" s="270"/>
      <c r="L374" s="270"/>
      <c r="M374" s="270"/>
      <c r="N374" s="270"/>
      <c r="O374" s="270"/>
      <c r="P374" s="270"/>
      <c r="Q374" s="270"/>
      <c r="R374" s="270"/>
      <c r="S374" s="270"/>
      <c r="T374" s="270"/>
      <c r="U374" s="270"/>
      <c r="V374" s="270"/>
      <c r="W374" s="270"/>
      <c r="X374" s="270"/>
      <c r="Y374" s="270"/>
      <c r="Z374" s="270"/>
    </row>
    <row r="375" spans="1:26">
      <c r="A375" s="270"/>
      <c r="B375" s="1441"/>
      <c r="C375" s="270"/>
      <c r="D375" s="270"/>
      <c r="E375" s="270"/>
      <c r="F375" s="270"/>
      <c r="G375" s="270"/>
      <c r="H375" s="270"/>
      <c r="I375" s="270"/>
      <c r="J375" s="270"/>
      <c r="K375" s="270"/>
      <c r="L375" s="270"/>
      <c r="M375" s="270"/>
      <c r="N375" s="270"/>
      <c r="O375" s="270"/>
      <c r="P375" s="270"/>
      <c r="Q375" s="270"/>
      <c r="R375" s="270"/>
      <c r="S375" s="270"/>
      <c r="T375" s="270"/>
      <c r="U375" s="270"/>
      <c r="V375" s="270"/>
      <c r="W375" s="270"/>
      <c r="X375" s="270"/>
      <c r="Y375" s="270"/>
      <c r="Z375" s="270"/>
    </row>
    <row r="376" spans="1:26">
      <c r="A376" s="270"/>
      <c r="B376" s="1441"/>
      <c r="C376" s="270"/>
      <c r="D376" s="270"/>
      <c r="E376" s="270"/>
      <c r="F376" s="270"/>
      <c r="G376" s="270"/>
      <c r="H376" s="270"/>
      <c r="I376" s="270"/>
      <c r="J376" s="270"/>
      <c r="K376" s="270"/>
      <c r="L376" s="270"/>
      <c r="M376" s="270"/>
      <c r="N376" s="270"/>
      <c r="O376" s="270"/>
      <c r="P376" s="270"/>
      <c r="Q376" s="270"/>
      <c r="R376" s="270"/>
      <c r="S376" s="270"/>
      <c r="T376" s="270"/>
      <c r="U376" s="270"/>
      <c r="V376" s="270"/>
      <c r="W376" s="270"/>
      <c r="X376" s="270"/>
      <c r="Y376" s="270"/>
      <c r="Z376" s="270"/>
    </row>
    <row r="377" spans="1:26">
      <c r="A377" s="270"/>
      <c r="B377" s="1441"/>
      <c r="C377" s="270"/>
      <c r="D377" s="270"/>
      <c r="E377" s="270"/>
      <c r="F377" s="270"/>
      <c r="G377" s="270"/>
      <c r="H377" s="270"/>
      <c r="I377" s="270"/>
      <c r="J377" s="270"/>
      <c r="K377" s="270"/>
      <c r="L377" s="270"/>
      <c r="M377" s="270"/>
      <c r="N377" s="270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  <c r="Z377" s="270"/>
    </row>
    <row r="378" spans="1:26">
      <c r="A378" s="270"/>
      <c r="B378" s="1441"/>
      <c r="C378" s="270"/>
      <c r="D378" s="270"/>
      <c r="E378" s="270"/>
      <c r="F378" s="270"/>
      <c r="G378" s="270"/>
      <c r="H378" s="270"/>
      <c r="I378" s="270"/>
      <c r="J378" s="270"/>
      <c r="K378" s="270"/>
      <c r="L378" s="270"/>
      <c r="M378" s="270"/>
      <c r="N378" s="270"/>
      <c r="O378" s="270"/>
      <c r="P378" s="270"/>
      <c r="Q378" s="270"/>
      <c r="R378" s="270"/>
      <c r="S378" s="270"/>
      <c r="T378" s="270"/>
      <c r="U378" s="270"/>
      <c r="V378" s="270"/>
      <c r="W378" s="270"/>
      <c r="X378" s="270"/>
      <c r="Y378" s="270"/>
      <c r="Z378" s="270"/>
    </row>
    <row r="379" spans="1:26">
      <c r="A379" s="270"/>
      <c r="B379" s="1441"/>
      <c r="C379" s="270"/>
      <c r="D379" s="270"/>
      <c r="E379" s="270"/>
      <c r="F379" s="270"/>
      <c r="G379" s="270"/>
      <c r="H379" s="270"/>
      <c r="I379" s="270"/>
      <c r="J379" s="270"/>
      <c r="K379" s="270"/>
      <c r="L379" s="270"/>
      <c r="M379" s="270"/>
      <c r="N379" s="270"/>
      <c r="O379" s="270"/>
      <c r="P379" s="270"/>
      <c r="Q379" s="270"/>
      <c r="R379" s="270"/>
      <c r="S379" s="270"/>
      <c r="T379" s="270"/>
      <c r="U379" s="270"/>
      <c r="V379" s="270"/>
      <c r="W379" s="270"/>
      <c r="X379" s="270"/>
      <c r="Y379" s="270"/>
      <c r="Z379" s="270"/>
    </row>
    <row r="380" spans="1:26">
      <c r="A380" s="270"/>
      <c r="B380" s="1441"/>
      <c r="C380" s="270"/>
      <c r="D380" s="270"/>
      <c r="E380" s="270"/>
      <c r="F380" s="270"/>
      <c r="G380" s="270"/>
      <c r="H380" s="270"/>
      <c r="I380" s="270"/>
      <c r="J380" s="270"/>
      <c r="K380" s="270"/>
      <c r="L380" s="270"/>
      <c r="M380" s="270"/>
      <c r="N380" s="270"/>
      <c r="O380" s="270"/>
      <c r="P380" s="270"/>
      <c r="Q380" s="270"/>
      <c r="R380" s="270"/>
      <c r="S380" s="270"/>
      <c r="T380" s="270"/>
      <c r="U380" s="270"/>
      <c r="V380" s="270"/>
      <c r="W380" s="270"/>
      <c r="X380" s="270"/>
      <c r="Y380" s="270"/>
      <c r="Z380" s="270"/>
    </row>
    <row r="381" spans="1:26">
      <c r="A381" s="270"/>
      <c r="B381" s="1441"/>
      <c r="C381" s="270"/>
      <c r="D381" s="270"/>
      <c r="E381" s="270"/>
      <c r="F381" s="270"/>
      <c r="G381" s="270"/>
      <c r="H381" s="270"/>
      <c r="I381" s="270"/>
      <c r="J381" s="270"/>
      <c r="K381" s="270"/>
      <c r="L381" s="270"/>
      <c r="M381" s="270"/>
      <c r="N381" s="270"/>
      <c r="O381" s="270"/>
      <c r="P381" s="270"/>
      <c r="Q381" s="270"/>
      <c r="R381" s="270"/>
      <c r="S381" s="270"/>
      <c r="T381" s="270"/>
      <c r="U381" s="270"/>
      <c r="V381" s="270"/>
      <c r="W381" s="270"/>
      <c r="X381" s="270"/>
      <c r="Y381" s="270"/>
      <c r="Z381" s="270"/>
    </row>
    <row r="382" spans="1:26">
      <c r="A382" s="270"/>
      <c r="B382" s="1441"/>
      <c r="C382" s="270"/>
      <c r="D382" s="270"/>
      <c r="E382" s="270"/>
      <c r="F382" s="270"/>
      <c r="G382" s="270"/>
      <c r="H382" s="270"/>
      <c r="I382" s="270"/>
      <c r="J382" s="270"/>
      <c r="K382" s="270"/>
      <c r="L382" s="270"/>
      <c r="M382" s="270"/>
      <c r="N382" s="270"/>
      <c r="O382" s="270"/>
      <c r="P382" s="270"/>
      <c r="Q382" s="270"/>
      <c r="R382" s="270"/>
      <c r="S382" s="270"/>
      <c r="T382" s="270"/>
      <c r="U382" s="270"/>
      <c r="V382" s="270"/>
      <c r="W382" s="270"/>
      <c r="X382" s="270"/>
      <c r="Y382" s="270"/>
      <c r="Z382" s="270"/>
    </row>
    <row r="383" spans="1:26">
      <c r="A383" s="270"/>
      <c r="B383" s="1441"/>
      <c r="C383" s="270"/>
      <c r="D383" s="270"/>
      <c r="E383" s="270"/>
      <c r="F383" s="270"/>
      <c r="G383" s="270"/>
      <c r="H383" s="270"/>
      <c r="I383" s="270"/>
      <c r="J383" s="270"/>
      <c r="K383" s="270"/>
      <c r="L383" s="270"/>
      <c r="M383" s="270"/>
      <c r="N383" s="270"/>
      <c r="O383" s="270"/>
      <c r="P383" s="270"/>
      <c r="Q383" s="270"/>
      <c r="R383" s="270"/>
      <c r="S383" s="270"/>
      <c r="T383" s="270"/>
      <c r="U383" s="270"/>
      <c r="V383" s="270"/>
      <c r="W383" s="270"/>
      <c r="X383" s="270"/>
      <c r="Y383" s="270"/>
      <c r="Z383" s="270"/>
    </row>
    <row r="384" spans="1:26">
      <c r="A384" s="270"/>
      <c r="B384" s="1441"/>
      <c r="C384" s="270"/>
      <c r="D384" s="270"/>
      <c r="E384" s="270"/>
      <c r="F384" s="270"/>
      <c r="G384" s="270"/>
      <c r="H384" s="270"/>
      <c r="I384" s="270"/>
      <c r="J384" s="270"/>
      <c r="K384" s="270"/>
      <c r="L384" s="270"/>
      <c r="M384" s="270"/>
      <c r="N384" s="270"/>
      <c r="O384" s="270"/>
      <c r="P384" s="270"/>
      <c r="Q384" s="270"/>
      <c r="R384" s="270"/>
      <c r="S384" s="270"/>
      <c r="T384" s="270"/>
      <c r="U384" s="270"/>
      <c r="V384" s="270"/>
      <c r="W384" s="270"/>
      <c r="X384" s="270"/>
      <c r="Y384" s="270"/>
      <c r="Z384" s="270"/>
    </row>
    <row r="385" spans="1:26">
      <c r="A385" s="270"/>
      <c r="B385" s="1441"/>
      <c r="C385" s="270"/>
      <c r="D385" s="270"/>
      <c r="E385" s="270"/>
      <c r="F385" s="270"/>
      <c r="G385" s="270"/>
      <c r="H385" s="270"/>
      <c r="I385" s="270"/>
      <c r="J385" s="270"/>
      <c r="K385" s="270"/>
      <c r="L385" s="270"/>
      <c r="M385" s="270"/>
      <c r="N385" s="270"/>
      <c r="O385" s="270"/>
      <c r="P385" s="270"/>
      <c r="Q385" s="270"/>
      <c r="R385" s="270"/>
      <c r="S385" s="270"/>
      <c r="T385" s="270"/>
      <c r="U385" s="270"/>
      <c r="V385" s="270"/>
      <c r="W385" s="270"/>
      <c r="X385" s="270"/>
      <c r="Y385" s="270"/>
      <c r="Z385" s="270"/>
    </row>
    <row r="386" spans="1:26">
      <c r="A386" s="270"/>
      <c r="B386" s="1441"/>
      <c r="C386" s="270"/>
      <c r="D386" s="270"/>
      <c r="E386" s="270"/>
      <c r="F386" s="270"/>
      <c r="G386" s="270"/>
      <c r="H386" s="270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70"/>
      <c r="T386" s="270"/>
      <c r="U386" s="270"/>
      <c r="V386" s="270"/>
      <c r="W386" s="270"/>
      <c r="X386" s="270"/>
      <c r="Y386" s="270"/>
      <c r="Z386" s="270"/>
    </row>
    <row r="387" spans="1:26">
      <c r="A387" s="270"/>
      <c r="B387" s="1441"/>
      <c r="C387" s="270"/>
      <c r="D387" s="270"/>
      <c r="E387" s="270"/>
      <c r="F387" s="270"/>
      <c r="G387" s="270"/>
      <c r="H387" s="270"/>
      <c r="I387" s="270"/>
      <c r="J387" s="270"/>
      <c r="K387" s="270"/>
      <c r="L387" s="270"/>
      <c r="M387" s="270"/>
      <c r="N387" s="270"/>
      <c r="O387" s="270"/>
      <c r="P387" s="270"/>
      <c r="Q387" s="270"/>
      <c r="R387" s="270"/>
      <c r="S387" s="270"/>
      <c r="T387" s="270"/>
      <c r="U387" s="270"/>
      <c r="V387" s="270"/>
      <c r="W387" s="270"/>
      <c r="X387" s="270"/>
      <c r="Y387" s="270"/>
      <c r="Z387" s="270"/>
    </row>
    <row r="388" spans="1:26">
      <c r="A388" s="270"/>
      <c r="B388" s="1441"/>
      <c r="C388" s="270"/>
      <c r="D388" s="270"/>
      <c r="E388" s="270"/>
      <c r="F388" s="270"/>
      <c r="G388" s="270"/>
      <c r="H388" s="270"/>
      <c r="I388" s="270"/>
      <c r="J388" s="270"/>
      <c r="K388" s="270"/>
      <c r="L388" s="270"/>
      <c r="M388" s="270"/>
      <c r="N388" s="270"/>
      <c r="O388" s="270"/>
      <c r="P388" s="270"/>
      <c r="Q388" s="270"/>
      <c r="R388" s="270"/>
      <c r="S388" s="270"/>
      <c r="T388" s="270"/>
      <c r="U388" s="270"/>
      <c r="V388" s="270"/>
      <c r="W388" s="270"/>
      <c r="X388" s="270"/>
      <c r="Y388" s="270"/>
      <c r="Z388" s="270"/>
    </row>
    <row r="389" spans="1:26">
      <c r="A389" s="270"/>
      <c r="B389" s="1441"/>
      <c r="C389" s="270"/>
      <c r="D389" s="270"/>
      <c r="E389" s="270"/>
      <c r="F389" s="270"/>
      <c r="G389" s="270"/>
      <c r="H389" s="270"/>
      <c r="I389" s="270"/>
      <c r="J389" s="270"/>
      <c r="K389" s="270"/>
      <c r="L389" s="270"/>
      <c r="M389" s="270"/>
      <c r="N389" s="270"/>
      <c r="O389" s="270"/>
      <c r="P389" s="270"/>
      <c r="Q389" s="270"/>
      <c r="R389" s="270"/>
      <c r="S389" s="270"/>
      <c r="T389" s="270"/>
      <c r="U389" s="270"/>
      <c r="V389" s="270"/>
      <c r="W389" s="270"/>
      <c r="X389" s="270"/>
      <c r="Y389" s="270"/>
      <c r="Z389" s="270"/>
    </row>
    <row r="390" spans="1:26">
      <c r="A390" s="270"/>
      <c r="B390" s="1441"/>
      <c r="C390" s="270"/>
      <c r="D390" s="270"/>
      <c r="E390" s="270"/>
      <c r="F390" s="270"/>
      <c r="G390" s="270"/>
      <c r="H390" s="270"/>
      <c r="I390" s="270"/>
      <c r="J390" s="270"/>
      <c r="K390" s="270"/>
      <c r="L390" s="270"/>
      <c r="M390" s="270"/>
      <c r="N390" s="270"/>
      <c r="O390" s="270"/>
      <c r="P390" s="270"/>
      <c r="Q390" s="270"/>
      <c r="R390" s="270"/>
      <c r="S390" s="270"/>
      <c r="T390" s="270"/>
      <c r="U390" s="270"/>
      <c r="V390" s="270"/>
      <c r="W390" s="270"/>
      <c r="X390" s="270"/>
      <c r="Y390" s="270"/>
      <c r="Z390" s="270"/>
    </row>
    <row r="391" spans="1:26">
      <c r="A391" s="270"/>
      <c r="B391" s="1441"/>
      <c r="C391" s="270"/>
      <c r="D391" s="270"/>
      <c r="E391" s="270"/>
      <c r="F391" s="270"/>
      <c r="G391" s="270"/>
      <c r="H391" s="270"/>
      <c r="I391" s="270"/>
      <c r="J391" s="270"/>
      <c r="K391" s="270"/>
      <c r="L391" s="270"/>
      <c r="M391" s="270"/>
      <c r="N391" s="270"/>
      <c r="O391" s="270"/>
      <c r="P391" s="270"/>
      <c r="Q391" s="270"/>
      <c r="R391" s="270"/>
      <c r="S391" s="270"/>
      <c r="T391" s="270"/>
      <c r="U391" s="270"/>
      <c r="V391" s="270"/>
      <c r="W391" s="270"/>
      <c r="X391" s="270"/>
      <c r="Y391" s="270"/>
      <c r="Z391" s="270"/>
    </row>
    <row r="392" spans="1:26">
      <c r="A392" s="270"/>
      <c r="B392" s="1441"/>
      <c r="C392" s="270"/>
      <c r="D392" s="270"/>
      <c r="E392" s="270"/>
      <c r="F392" s="270"/>
      <c r="G392" s="270"/>
      <c r="H392" s="270"/>
      <c r="I392" s="270"/>
      <c r="J392" s="270"/>
      <c r="K392" s="270"/>
      <c r="L392" s="270"/>
      <c r="M392" s="270"/>
      <c r="N392" s="270"/>
      <c r="O392" s="270"/>
      <c r="P392" s="270"/>
      <c r="Q392" s="270"/>
      <c r="R392" s="270"/>
      <c r="S392" s="270"/>
      <c r="T392" s="270"/>
      <c r="U392" s="270"/>
      <c r="V392" s="270"/>
      <c r="W392" s="270"/>
      <c r="X392" s="270"/>
      <c r="Y392" s="270"/>
      <c r="Z392" s="270"/>
    </row>
    <row r="393" spans="1:26">
      <c r="A393" s="270"/>
      <c r="B393" s="1441"/>
      <c r="C393" s="270"/>
      <c r="D393" s="270"/>
      <c r="E393" s="270"/>
      <c r="F393" s="270"/>
      <c r="G393" s="270"/>
      <c r="H393" s="270"/>
      <c r="I393" s="270"/>
      <c r="J393" s="270"/>
      <c r="K393" s="270"/>
      <c r="L393" s="270"/>
      <c r="M393" s="270"/>
      <c r="N393" s="270"/>
      <c r="O393" s="270"/>
      <c r="P393" s="270"/>
      <c r="Q393" s="270"/>
      <c r="R393" s="270"/>
      <c r="S393" s="270"/>
      <c r="T393" s="270"/>
      <c r="U393" s="270"/>
      <c r="V393" s="270"/>
      <c r="W393" s="270"/>
      <c r="X393" s="270"/>
      <c r="Y393" s="270"/>
      <c r="Z393" s="270"/>
    </row>
    <row r="394" spans="1:26">
      <c r="A394" s="270"/>
      <c r="B394" s="1441"/>
      <c r="C394" s="270"/>
      <c r="D394" s="270"/>
      <c r="E394" s="270"/>
      <c r="F394" s="270"/>
      <c r="G394" s="270"/>
      <c r="H394" s="270"/>
      <c r="I394" s="270"/>
      <c r="J394" s="270"/>
      <c r="K394" s="270"/>
      <c r="L394" s="270"/>
      <c r="M394" s="270"/>
      <c r="N394" s="270"/>
      <c r="O394" s="270"/>
      <c r="P394" s="270"/>
      <c r="Q394" s="270"/>
      <c r="R394" s="270"/>
      <c r="S394" s="270"/>
      <c r="T394" s="270"/>
      <c r="U394" s="270"/>
      <c r="V394" s="270"/>
      <c r="W394" s="270"/>
      <c r="X394" s="270"/>
      <c r="Y394" s="270"/>
      <c r="Z394" s="270"/>
    </row>
    <row r="395" spans="1:26">
      <c r="A395" s="270"/>
      <c r="B395" s="1441"/>
      <c r="C395" s="270"/>
      <c r="D395" s="270"/>
      <c r="E395" s="270"/>
      <c r="F395" s="270"/>
      <c r="G395" s="270"/>
      <c r="H395" s="270"/>
      <c r="I395" s="270"/>
      <c r="J395" s="270"/>
      <c r="K395" s="270"/>
      <c r="L395" s="270"/>
      <c r="M395" s="270"/>
      <c r="N395" s="270"/>
      <c r="O395" s="270"/>
      <c r="P395" s="270"/>
      <c r="Q395" s="270"/>
      <c r="R395" s="270"/>
      <c r="S395" s="270"/>
      <c r="T395" s="270"/>
      <c r="U395" s="270"/>
      <c r="V395" s="270"/>
      <c r="W395" s="270"/>
      <c r="X395" s="270"/>
      <c r="Y395" s="270"/>
      <c r="Z395" s="270"/>
    </row>
    <row r="396" spans="1:26">
      <c r="A396" s="270"/>
      <c r="B396" s="1441"/>
      <c r="C396" s="270"/>
      <c r="D396" s="270"/>
      <c r="E396" s="270"/>
      <c r="F396" s="270"/>
      <c r="G396" s="270"/>
      <c r="H396" s="270"/>
      <c r="I396" s="270"/>
      <c r="J396" s="270"/>
      <c r="K396" s="270"/>
      <c r="L396" s="270"/>
      <c r="M396" s="270"/>
      <c r="N396" s="270"/>
      <c r="O396" s="270"/>
      <c r="P396" s="270"/>
      <c r="Q396" s="270"/>
      <c r="R396" s="270"/>
      <c r="S396" s="270"/>
      <c r="T396" s="270"/>
      <c r="U396" s="270"/>
      <c r="V396" s="270"/>
      <c r="W396" s="270"/>
      <c r="X396" s="270"/>
      <c r="Y396" s="270"/>
      <c r="Z396" s="270"/>
    </row>
    <row r="397" spans="1:26">
      <c r="A397" s="270"/>
      <c r="B397" s="1441"/>
      <c r="C397" s="270"/>
      <c r="D397" s="270"/>
      <c r="E397" s="270"/>
      <c r="F397" s="270"/>
      <c r="G397" s="270"/>
      <c r="H397" s="270"/>
      <c r="I397" s="270"/>
      <c r="J397" s="270"/>
      <c r="K397" s="270"/>
      <c r="L397" s="270"/>
      <c r="M397" s="270"/>
      <c r="N397" s="270"/>
      <c r="O397" s="270"/>
      <c r="P397" s="270"/>
      <c r="Q397" s="270"/>
      <c r="R397" s="270"/>
      <c r="S397" s="270"/>
      <c r="T397" s="270"/>
      <c r="U397" s="270"/>
      <c r="V397" s="270"/>
      <c r="W397" s="270"/>
      <c r="X397" s="270"/>
      <c r="Y397" s="270"/>
      <c r="Z397" s="270"/>
    </row>
    <row r="398" spans="1:26">
      <c r="A398" s="270"/>
      <c r="B398" s="1441"/>
      <c r="C398" s="270"/>
      <c r="D398" s="270"/>
      <c r="E398" s="270"/>
      <c r="F398" s="270"/>
      <c r="G398" s="270"/>
      <c r="H398" s="270"/>
      <c r="I398" s="270"/>
      <c r="J398" s="270"/>
      <c r="K398" s="270"/>
      <c r="L398" s="270"/>
      <c r="M398" s="270"/>
      <c r="N398" s="270"/>
      <c r="O398" s="270"/>
      <c r="P398" s="270"/>
      <c r="Q398" s="270"/>
      <c r="R398" s="270"/>
      <c r="S398" s="270"/>
      <c r="T398" s="270"/>
      <c r="U398" s="270"/>
      <c r="V398" s="270"/>
      <c r="W398" s="270"/>
      <c r="X398" s="270"/>
      <c r="Y398" s="270"/>
      <c r="Z398" s="270"/>
    </row>
    <row r="399" spans="1:26">
      <c r="A399" s="270"/>
      <c r="B399" s="1441"/>
      <c r="C399" s="270"/>
      <c r="D399" s="270"/>
      <c r="E399" s="270"/>
      <c r="F399" s="270"/>
      <c r="G399" s="270"/>
      <c r="H399" s="270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70"/>
      <c r="T399" s="270"/>
      <c r="U399" s="270"/>
      <c r="V399" s="270"/>
      <c r="W399" s="270"/>
      <c r="X399" s="270"/>
      <c r="Y399" s="270"/>
      <c r="Z399" s="270"/>
    </row>
    <row r="400" spans="1:26">
      <c r="A400" s="270"/>
      <c r="B400" s="1441"/>
      <c r="C400" s="270"/>
      <c r="D400" s="270"/>
      <c r="E400" s="270"/>
      <c r="F400" s="270"/>
      <c r="G400" s="270"/>
      <c r="H400" s="270"/>
      <c r="I400" s="270"/>
      <c r="J400" s="270"/>
      <c r="K400" s="270"/>
      <c r="L400" s="270"/>
      <c r="M400" s="270"/>
      <c r="N400" s="270"/>
      <c r="O400" s="270"/>
      <c r="P400" s="270"/>
      <c r="Q400" s="270"/>
      <c r="R400" s="270"/>
      <c r="S400" s="270"/>
      <c r="T400" s="270"/>
      <c r="U400" s="270"/>
      <c r="V400" s="270"/>
      <c r="W400" s="270"/>
      <c r="X400" s="270"/>
      <c r="Y400" s="270"/>
      <c r="Z400" s="270"/>
    </row>
    <row r="401" spans="1:26">
      <c r="A401" s="270"/>
      <c r="B401" s="1441"/>
      <c r="C401" s="270"/>
      <c r="D401" s="270"/>
      <c r="E401" s="270"/>
      <c r="F401" s="270"/>
      <c r="G401" s="270"/>
      <c r="H401" s="270"/>
      <c r="I401" s="270"/>
      <c r="J401" s="270"/>
      <c r="K401" s="270"/>
      <c r="L401" s="270"/>
      <c r="M401" s="270"/>
      <c r="N401" s="270"/>
      <c r="O401" s="270"/>
      <c r="P401" s="270"/>
      <c r="Q401" s="270"/>
      <c r="R401" s="270"/>
      <c r="S401" s="270"/>
      <c r="T401" s="270"/>
      <c r="U401" s="270"/>
      <c r="V401" s="270"/>
      <c r="W401" s="270"/>
      <c r="X401" s="270"/>
      <c r="Y401" s="270"/>
      <c r="Z401" s="270"/>
    </row>
    <row r="402" spans="1:26">
      <c r="A402" s="270"/>
      <c r="B402" s="1441"/>
      <c r="C402" s="270"/>
      <c r="D402" s="270"/>
      <c r="E402" s="270"/>
      <c r="F402" s="270"/>
      <c r="G402" s="270"/>
      <c r="H402" s="270"/>
      <c r="I402" s="270"/>
      <c r="J402" s="270"/>
      <c r="K402" s="270"/>
      <c r="L402" s="270"/>
      <c r="M402" s="270"/>
      <c r="N402" s="270"/>
      <c r="O402" s="270"/>
      <c r="P402" s="270"/>
      <c r="Q402" s="270"/>
      <c r="R402" s="270"/>
      <c r="S402" s="270"/>
      <c r="T402" s="270"/>
      <c r="U402" s="270"/>
      <c r="V402" s="270"/>
      <c r="W402" s="270"/>
      <c r="X402" s="270"/>
      <c r="Y402" s="270"/>
      <c r="Z402" s="270"/>
    </row>
    <row r="403" spans="1:26">
      <c r="A403" s="270"/>
      <c r="B403" s="1441"/>
      <c r="C403" s="270"/>
      <c r="D403" s="270"/>
      <c r="E403" s="270"/>
      <c r="F403" s="270"/>
      <c r="G403" s="270"/>
      <c r="H403" s="270"/>
      <c r="I403" s="270"/>
      <c r="J403" s="270"/>
      <c r="K403" s="270"/>
      <c r="L403" s="270"/>
      <c r="M403" s="270"/>
      <c r="N403" s="270"/>
      <c r="O403" s="270"/>
      <c r="P403" s="270"/>
      <c r="Q403" s="270"/>
      <c r="R403" s="270"/>
      <c r="S403" s="270"/>
      <c r="T403" s="270"/>
      <c r="U403" s="270"/>
      <c r="V403" s="270"/>
      <c r="W403" s="270"/>
      <c r="X403" s="270"/>
      <c r="Y403" s="270"/>
      <c r="Z403" s="270"/>
    </row>
    <row r="404" spans="1:26">
      <c r="A404" s="270"/>
      <c r="B404" s="1441"/>
      <c r="C404" s="270"/>
      <c r="D404" s="270"/>
      <c r="E404" s="270"/>
      <c r="F404" s="270"/>
      <c r="G404" s="270"/>
      <c r="H404" s="270"/>
      <c r="I404" s="270"/>
      <c r="J404" s="270"/>
      <c r="K404" s="270"/>
      <c r="L404" s="270"/>
      <c r="M404" s="270"/>
      <c r="N404" s="270"/>
      <c r="O404" s="270"/>
      <c r="P404" s="270"/>
      <c r="Q404" s="270"/>
      <c r="R404" s="270"/>
      <c r="S404" s="270"/>
      <c r="T404" s="270"/>
      <c r="U404" s="270"/>
      <c r="V404" s="270"/>
      <c r="W404" s="270"/>
      <c r="X404" s="270"/>
      <c r="Y404" s="270"/>
      <c r="Z404" s="270"/>
    </row>
    <row r="405" spans="1:26">
      <c r="A405" s="270"/>
      <c r="B405" s="1441"/>
      <c r="C405" s="270"/>
      <c r="D405" s="270"/>
      <c r="E405" s="270"/>
      <c r="F405" s="270"/>
      <c r="G405" s="270"/>
      <c r="H405" s="270"/>
      <c r="I405" s="270"/>
      <c r="J405" s="270"/>
      <c r="K405" s="270"/>
      <c r="L405" s="270"/>
      <c r="M405" s="270"/>
      <c r="N405" s="270"/>
      <c r="O405" s="270"/>
      <c r="P405" s="270"/>
      <c r="Q405" s="270"/>
      <c r="R405" s="270"/>
      <c r="S405" s="270"/>
      <c r="T405" s="270"/>
      <c r="U405" s="270"/>
      <c r="V405" s="270"/>
      <c r="W405" s="270"/>
      <c r="X405" s="270"/>
      <c r="Y405" s="270"/>
      <c r="Z405" s="270"/>
    </row>
    <row r="406" spans="1:26">
      <c r="A406" s="270"/>
      <c r="B406" s="1441"/>
      <c r="C406" s="270"/>
      <c r="D406" s="270"/>
      <c r="E406" s="270"/>
      <c r="F406" s="270"/>
      <c r="G406" s="270"/>
      <c r="H406" s="270"/>
      <c r="I406" s="270"/>
      <c r="J406" s="270"/>
      <c r="K406" s="270"/>
      <c r="L406" s="270"/>
      <c r="M406" s="270"/>
      <c r="N406" s="270"/>
      <c r="O406" s="270"/>
      <c r="P406" s="270"/>
      <c r="Q406" s="270"/>
      <c r="R406" s="270"/>
      <c r="S406" s="270"/>
      <c r="T406" s="270"/>
      <c r="U406" s="270"/>
      <c r="V406" s="270"/>
      <c r="W406" s="270"/>
      <c r="X406" s="270"/>
      <c r="Y406" s="270"/>
      <c r="Z406" s="270"/>
    </row>
    <row r="407" spans="1:26">
      <c r="A407" s="270"/>
      <c r="B407" s="1441"/>
      <c r="C407" s="270"/>
      <c r="D407" s="270"/>
      <c r="E407" s="270"/>
      <c r="F407" s="270"/>
      <c r="G407" s="270"/>
      <c r="H407" s="270"/>
      <c r="I407" s="270"/>
      <c r="J407" s="270"/>
      <c r="K407" s="270"/>
      <c r="L407" s="270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  <c r="Z407" s="270"/>
    </row>
    <row r="408" spans="1:26">
      <c r="A408" s="270"/>
      <c r="B408" s="1441"/>
      <c r="C408" s="270"/>
      <c r="D408" s="270"/>
      <c r="E408" s="270"/>
      <c r="F408" s="270"/>
      <c r="G408" s="270"/>
      <c r="H408" s="270"/>
      <c r="I408" s="270"/>
      <c r="J408" s="270"/>
      <c r="K408" s="270"/>
      <c r="L408" s="270"/>
      <c r="M408" s="270"/>
      <c r="N408" s="270"/>
      <c r="O408" s="270"/>
      <c r="P408" s="270"/>
      <c r="Q408" s="270"/>
      <c r="R408" s="270"/>
      <c r="S408" s="270"/>
      <c r="T408" s="270"/>
      <c r="U408" s="270"/>
      <c r="V408" s="270"/>
      <c r="W408" s="270"/>
      <c r="X408" s="270"/>
      <c r="Y408" s="270"/>
      <c r="Z408" s="270"/>
    </row>
    <row r="409" spans="1:26">
      <c r="A409" s="270"/>
      <c r="B409" s="1441"/>
      <c r="C409" s="270"/>
      <c r="D409" s="270"/>
      <c r="E409" s="270"/>
      <c r="F409" s="270"/>
      <c r="G409" s="270"/>
      <c r="H409" s="270"/>
      <c r="I409" s="270"/>
      <c r="J409" s="270"/>
      <c r="K409" s="270"/>
      <c r="L409" s="270"/>
      <c r="M409" s="270"/>
      <c r="N409" s="270"/>
      <c r="O409" s="270"/>
      <c r="P409" s="270"/>
      <c r="Q409" s="270"/>
      <c r="R409" s="270"/>
      <c r="S409" s="270"/>
      <c r="T409" s="270"/>
      <c r="U409" s="270"/>
      <c r="V409" s="270"/>
      <c r="W409" s="270"/>
      <c r="X409" s="270"/>
      <c r="Y409" s="270"/>
      <c r="Z409" s="270"/>
    </row>
    <row r="410" spans="1:26">
      <c r="A410" s="270"/>
      <c r="B410" s="1441"/>
      <c r="C410" s="270"/>
      <c r="D410" s="270"/>
      <c r="E410" s="270"/>
      <c r="F410" s="270"/>
      <c r="G410" s="270"/>
      <c r="H410" s="270"/>
      <c r="I410" s="270"/>
      <c r="J410" s="270"/>
      <c r="K410" s="270"/>
      <c r="L410" s="270"/>
      <c r="M410" s="270"/>
      <c r="N410" s="270"/>
      <c r="O410" s="270"/>
      <c r="P410" s="270"/>
      <c r="Q410" s="270"/>
      <c r="R410" s="270"/>
      <c r="S410" s="270"/>
      <c r="T410" s="270"/>
      <c r="U410" s="270"/>
      <c r="V410" s="270"/>
      <c r="W410" s="270"/>
      <c r="X410" s="270"/>
      <c r="Y410" s="270"/>
      <c r="Z410" s="270"/>
    </row>
    <row r="411" spans="1:26">
      <c r="A411" s="270"/>
      <c r="B411" s="1441"/>
      <c r="C411" s="270"/>
      <c r="D411" s="270"/>
      <c r="E411" s="270"/>
      <c r="F411" s="270"/>
      <c r="G411" s="270"/>
      <c r="H411" s="270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</row>
    <row r="412" spans="1:26">
      <c r="A412" s="270"/>
      <c r="B412" s="1441"/>
      <c r="C412" s="270"/>
      <c r="D412" s="270"/>
      <c r="E412" s="270"/>
      <c r="F412" s="270"/>
      <c r="G412" s="270"/>
      <c r="H412" s="270"/>
      <c r="I412" s="270"/>
      <c r="J412" s="270"/>
      <c r="K412" s="270"/>
      <c r="L412" s="270"/>
      <c r="M412" s="270"/>
      <c r="N412" s="270"/>
      <c r="O412" s="270"/>
      <c r="P412" s="270"/>
      <c r="Q412" s="270"/>
      <c r="R412" s="270"/>
      <c r="S412" s="270"/>
      <c r="T412" s="270"/>
      <c r="U412" s="270"/>
      <c r="V412" s="270"/>
      <c r="W412" s="270"/>
      <c r="X412" s="270"/>
      <c r="Y412" s="270"/>
      <c r="Z412" s="270"/>
    </row>
    <row r="413" spans="1:26">
      <c r="A413" s="270"/>
      <c r="B413" s="1441"/>
      <c r="C413" s="270"/>
      <c r="D413" s="270"/>
      <c r="E413" s="270"/>
      <c r="F413" s="270"/>
      <c r="G413" s="270"/>
      <c r="H413" s="270"/>
      <c r="I413" s="270"/>
      <c r="J413" s="270"/>
      <c r="K413" s="270"/>
      <c r="L413" s="270"/>
      <c r="M413" s="270"/>
      <c r="N413" s="270"/>
      <c r="O413" s="270"/>
      <c r="P413" s="270"/>
      <c r="Q413" s="270"/>
      <c r="R413" s="270"/>
      <c r="S413" s="270"/>
      <c r="T413" s="270"/>
      <c r="U413" s="270"/>
      <c r="V413" s="270"/>
      <c r="W413" s="270"/>
      <c r="X413" s="270"/>
      <c r="Y413" s="270"/>
      <c r="Z413" s="270"/>
    </row>
    <row r="414" spans="1:26">
      <c r="A414" s="270"/>
      <c r="B414" s="1441"/>
      <c r="C414" s="270"/>
      <c r="D414" s="270"/>
      <c r="E414" s="270"/>
      <c r="F414" s="270"/>
      <c r="G414" s="270"/>
      <c r="H414" s="270"/>
      <c r="I414" s="270"/>
      <c r="J414" s="270"/>
      <c r="K414" s="270"/>
      <c r="L414" s="270"/>
      <c r="M414" s="270"/>
      <c r="N414" s="270"/>
      <c r="O414" s="270"/>
      <c r="P414" s="270"/>
      <c r="Q414" s="270"/>
      <c r="R414" s="270"/>
      <c r="S414" s="270"/>
      <c r="T414" s="270"/>
      <c r="U414" s="270"/>
      <c r="V414" s="270"/>
      <c r="W414" s="270"/>
      <c r="X414" s="270"/>
      <c r="Y414" s="270"/>
      <c r="Z414" s="270"/>
    </row>
    <row r="415" spans="1:26">
      <c r="A415" s="270"/>
      <c r="B415" s="1441"/>
      <c r="C415" s="270"/>
      <c r="D415" s="270"/>
      <c r="E415" s="270"/>
      <c r="F415" s="270"/>
      <c r="G415" s="270"/>
      <c r="H415" s="270"/>
      <c r="I415" s="270"/>
      <c r="J415" s="270"/>
      <c r="K415" s="270"/>
      <c r="L415" s="270"/>
      <c r="M415" s="270"/>
      <c r="N415" s="270"/>
      <c r="O415" s="270"/>
      <c r="P415" s="270"/>
      <c r="Q415" s="270"/>
      <c r="R415" s="270"/>
      <c r="S415" s="270"/>
      <c r="T415" s="270"/>
      <c r="U415" s="270"/>
      <c r="V415" s="270"/>
      <c r="W415" s="270"/>
      <c r="X415" s="270"/>
      <c r="Y415" s="270"/>
      <c r="Z415" s="270"/>
    </row>
    <row r="416" spans="1:26">
      <c r="A416" s="270"/>
      <c r="B416" s="1441"/>
      <c r="C416" s="270"/>
      <c r="D416" s="270"/>
      <c r="E416" s="270"/>
      <c r="F416" s="270"/>
      <c r="G416" s="270"/>
      <c r="H416" s="270"/>
      <c r="I416" s="270"/>
      <c r="J416" s="270"/>
      <c r="K416" s="270"/>
      <c r="L416" s="270"/>
      <c r="M416" s="270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  <c r="Z416" s="270"/>
    </row>
    <row r="417" spans="1:26">
      <c r="A417" s="270"/>
      <c r="B417" s="1441"/>
      <c r="C417" s="270"/>
      <c r="D417" s="270"/>
      <c r="E417" s="270"/>
      <c r="F417" s="270"/>
      <c r="G417" s="270"/>
      <c r="H417" s="270"/>
      <c r="I417" s="270"/>
      <c r="J417" s="270"/>
      <c r="K417" s="270"/>
      <c r="L417" s="270"/>
      <c r="M417" s="270"/>
      <c r="N417" s="270"/>
      <c r="O417" s="270"/>
      <c r="P417" s="270"/>
      <c r="Q417" s="270"/>
      <c r="R417" s="270"/>
      <c r="S417" s="270"/>
      <c r="T417" s="270"/>
      <c r="U417" s="270"/>
      <c r="V417" s="270"/>
      <c r="W417" s="270"/>
      <c r="X417" s="270"/>
      <c r="Y417" s="270"/>
      <c r="Z417" s="270"/>
    </row>
    <row r="418" spans="1:26">
      <c r="A418" s="270"/>
      <c r="B418" s="1441"/>
      <c r="C418" s="270"/>
      <c r="D418" s="270"/>
      <c r="E418" s="270"/>
      <c r="F418" s="270"/>
      <c r="G418" s="270"/>
      <c r="H418" s="270"/>
      <c r="I418" s="270"/>
      <c r="J418" s="270"/>
      <c r="K418" s="270"/>
      <c r="L418" s="270"/>
      <c r="M418" s="270"/>
      <c r="N418" s="270"/>
      <c r="O418" s="270"/>
      <c r="P418" s="270"/>
      <c r="Q418" s="270"/>
      <c r="R418" s="270"/>
      <c r="S418" s="270"/>
      <c r="T418" s="270"/>
      <c r="U418" s="270"/>
      <c r="V418" s="270"/>
      <c r="W418" s="270"/>
      <c r="X418" s="270"/>
      <c r="Y418" s="270"/>
      <c r="Z418" s="270"/>
    </row>
    <row r="419" spans="1:26">
      <c r="A419" s="270"/>
      <c r="B419" s="1441"/>
      <c r="C419" s="270"/>
      <c r="D419" s="270"/>
      <c r="E419" s="270"/>
      <c r="F419" s="270"/>
      <c r="G419" s="270"/>
      <c r="H419" s="270"/>
      <c r="I419" s="270"/>
      <c r="J419" s="270"/>
      <c r="K419" s="270"/>
      <c r="L419" s="270"/>
      <c r="M419" s="270"/>
      <c r="N419" s="270"/>
      <c r="O419" s="270"/>
      <c r="P419" s="270"/>
      <c r="Q419" s="270"/>
      <c r="R419" s="270"/>
      <c r="S419" s="270"/>
      <c r="T419" s="270"/>
      <c r="U419" s="270"/>
      <c r="V419" s="270"/>
      <c r="W419" s="270"/>
      <c r="X419" s="270"/>
      <c r="Y419" s="270"/>
      <c r="Z419" s="270"/>
    </row>
    <row r="420" spans="1:26">
      <c r="A420" s="270"/>
      <c r="B420" s="1441"/>
      <c r="C420" s="270"/>
      <c r="D420" s="270"/>
      <c r="E420" s="270"/>
      <c r="F420" s="270"/>
      <c r="G420" s="270"/>
      <c r="H420" s="270"/>
      <c r="I420" s="270"/>
      <c r="J420" s="270"/>
      <c r="K420" s="270"/>
      <c r="L420" s="270"/>
      <c r="M420" s="270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  <c r="Z420" s="270"/>
    </row>
    <row r="421" spans="1:26">
      <c r="A421" s="270"/>
      <c r="B421" s="1441"/>
      <c r="C421" s="270"/>
      <c r="D421" s="270"/>
      <c r="E421" s="270"/>
      <c r="F421" s="270"/>
      <c r="G421" s="270"/>
      <c r="H421" s="270"/>
      <c r="I421" s="270"/>
      <c r="J421" s="270"/>
      <c r="K421" s="270"/>
      <c r="L421" s="270"/>
      <c r="M421" s="270"/>
      <c r="N421" s="270"/>
      <c r="O421" s="270"/>
      <c r="P421" s="270"/>
      <c r="Q421" s="270"/>
      <c r="R421" s="270"/>
      <c r="S421" s="270"/>
      <c r="T421" s="270"/>
      <c r="U421" s="270"/>
      <c r="V421" s="270"/>
      <c r="W421" s="270"/>
      <c r="X421" s="270"/>
      <c r="Y421" s="270"/>
      <c r="Z421" s="270"/>
    </row>
    <row r="422" spans="1:26">
      <c r="A422" s="270"/>
      <c r="B422" s="1441"/>
      <c r="C422" s="270"/>
      <c r="D422" s="270"/>
      <c r="E422" s="270"/>
      <c r="F422" s="270"/>
      <c r="G422" s="270"/>
      <c r="H422" s="270"/>
      <c r="I422" s="270"/>
      <c r="J422" s="270"/>
      <c r="K422" s="270"/>
      <c r="L422" s="270"/>
      <c r="M422" s="270"/>
      <c r="N422" s="270"/>
      <c r="O422" s="270"/>
      <c r="P422" s="270"/>
      <c r="Q422" s="270"/>
      <c r="R422" s="270"/>
      <c r="S422" s="270"/>
      <c r="T422" s="270"/>
      <c r="U422" s="270"/>
      <c r="V422" s="270"/>
      <c r="W422" s="270"/>
      <c r="X422" s="270"/>
      <c r="Y422" s="270"/>
      <c r="Z422" s="270"/>
    </row>
    <row r="423" spans="1:26">
      <c r="A423" s="270"/>
      <c r="B423" s="1441"/>
      <c r="C423" s="270"/>
      <c r="D423" s="270"/>
      <c r="E423" s="270"/>
      <c r="F423" s="270"/>
      <c r="G423" s="270"/>
      <c r="H423" s="270"/>
      <c r="I423" s="270"/>
      <c r="J423" s="270"/>
      <c r="K423" s="270"/>
      <c r="L423" s="270"/>
      <c r="M423" s="270"/>
      <c r="N423" s="270"/>
      <c r="O423" s="270"/>
      <c r="P423" s="270"/>
      <c r="Q423" s="270"/>
      <c r="R423" s="270"/>
      <c r="S423" s="270"/>
      <c r="T423" s="270"/>
      <c r="U423" s="270"/>
      <c r="V423" s="270"/>
      <c r="W423" s="270"/>
      <c r="X423" s="270"/>
      <c r="Y423" s="270"/>
      <c r="Z423" s="270"/>
    </row>
    <row r="424" spans="1:26">
      <c r="A424" s="270"/>
      <c r="B424" s="1441"/>
      <c r="C424" s="270"/>
      <c r="D424" s="270"/>
      <c r="E424" s="270"/>
      <c r="F424" s="270"/>
      <c r="G424" s="270"/>
      <c r="H424" s="270"/>
      <c r="I424" s="270"/>
      <c r="J424" s="270"/>
      <c r="K424" s="270"/>
      <c r="L424" s="270"/>
      <c r="M424" s="270"/>
      <c r="N424" s="270"/>
      <c r="O424" s="270"/>
      <c r="P424" s="270"/>
      <c r="Q424" s="270"/>
      <c r="R424" s="270"/>
      <c r="S424" s="270"/>
      <c r="T424" s="270"/>
      <c r="U424" s="270"/>
      <c r="V424" s="270"/>
      <c r="W424" s="270"/>
      <c r="X424" s="270"/>
      <c r="Y424" s="270"/>
      <c r="Z424" s="270"/>
    </row>
    <row r="425" spans="1:26">
      <c r="A425" s="270"/>
      <c r="B425" s="1441"/>
      <c r="C425" s="270"/>
      <c r="D425" s="270"/>
      <c r="E425" s="270"/>
      <c r="F425" s="270"/>
      <c r="G425" s="270"/>
      <c r="H425" s="270"/>
      <c r="I425" s="270"/>
      <c r="J425" s="270"/>
      <c r="K425" s="270"/>
      <c r="L425" s="270"/>
      <c r="M425" s="270"/>
      <c r="N425" s="270"/>
      <c r="O425" s="270"/>
      <c r="P425" s="270"/>
      <c r="Q425" s="270"/>
      <c r="R425" s="270"/>
      <c r="S425" s="270"/>
      <c r="T425" s="270"/>
      <c r="U425" s="270"/>
      <c r="V425" s="270"/>
      <c r="W425" s="270"/>
      <c r="X425" s="270"/>
      <c r="Y425" s="270"/>
      <c r="Z425" s="270"/>
    </row>
    <row r="426" spans="1:26">
      <c r="A426" s="270"/>
      <c r="B426" s="1441"/>
      <c r="C426" s="270"/>
      <c r="D426" s="270"/>
      <c r="E426" s="270"/>
      <c r="F426" s="270"/>
      <c r="G426" s="270"/>
      <c r="H426" s="270"/>
      <c r="I426" s="270"/>
      <c r="J426" s="270"/>
      <c r="K426" s="270"/>
      <c r="L426" s="270"/>
      <c r="M426" s="270"/>
      <c r="N426" s="270"/>
      <c r="O426" s="270"/>
      <c r="P426" s="270"/>
      <c r="Q426" s="270"/>
      <c r="R426" s="270"/>
      <c r="S426" s="270"/>
      <c r="T426" s="270"/>
      <c r="U426" s="270"/>
      <c r="V426" s="270"/>
      <c r="W426" s="270"/>
      <c r="X426" s="270"/>
      <c r="Y426" s="270"/>
      <c r="Z426" s="270"/>
    </row>
    <row r="427" spans="1:26">
      <c r="A427" s="270"/>
      <c r="B427" s="1441"/>
      <c r="C427" s="270"/>
      <c r="D427" s="270"/>
      <c r="E427" s="270"/>
      <c r="F427" s="270"/>
      <c r="G427" s="270"/>
      <c r="H427" s="270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  <c r="Z427" s="270"/>
    </row>
    <row r="428" spans="1:26">
      <c r="A428" s="270"/>
      <c r="B428" s="1441"/>
      <c r="C428" s="270"/>
      <c r="D428" s="270"/>
      <c r="E428" s="270"/>
      <c r="F428" s="270"/>
      <c r="G428" s="270"/>
      <c r="H428" s="270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  <c r="Z428" s="270"/>
    </row>
    <row r="429" spans="1:26">
      <c r="A429" s="270"/>
      <c r="B429" s="1441"/>
      <c r="C429" s="270"/>
      <c r="D429" s="270"/>
      <c r="E429" s="270"/>
      <c r="F429" s="270"/>
      <c r="G429" s="270"/>
      <c r="H429" s="270"/>
      <c r="I429" s="270"/>
      <c r="J429" s="270"/>
      <c r="K429" s="270"/>
      <c r="L429" s="270"/>
      <c r="M429" s="270"/>
      <c r="N429" s="270"/>
      <c r="O429" s="270"/>
      <c r="P429" s="270"/>
      <c r="Q429" s="270"/>
      <c r="R429" s="270"/>
      <c r="S429" s="270"/>
      <c r="T429" s="270"/>
      <c r="U429" s="270"/>
      <c r="V429" s="270"/>
      <c r="W429" s="270"/>
      <c r="X429" s="270"/>
      <c r="Y429" s="270"/>
      <c r="Z429" s="270"/>
    </row>
    <row r="430" spans="1:26">
      <c r="A430" s="270"/>
      <c r="B430" s="1441"/>
      <c r="C430" s="270"/>
      <c r="D430" s="270"/>
      <c r="E430" s="270"/>
      <c r="F430" s="270"/>
      <c r="G430" s="270"/>
      <c r="H430" s="270"/>
      <c r="I430" s="270"/>
      <c r="J430" s="270"/>
      <c r="K430" s="270"/>
      <c r="L430" s="270"/>
      <c r="M430" s="270"/>
      <c r="N430" s="270"/>
      <c r="O430" s="270"/>
      <c r="P430" s="270"/>
      <c r="Q430" s="270"/>
      <c r="R430" s="270"/>
      <c r="S430" s="270"/>
      <c r="T430" s="270"/>
      <c r="U430" s="270"/>
      <c r="V430" s="270"/>
      <c r="W430" s="270"/>
      <c r="X430" s="270"/>
      <c r="Y430" s="270"/>
      <c r="Z430" s="270"/>
    </row>
    <row r="431" spans="1:26">
      <c r="A431" s="270"/>
      <c r="B431" s="1441"/>
      <c r="C431" s="270"/>
      <c r="D431" s="270"/>
      <c r="E431" s="270"/>
      <c r="F431" s="270"/>
      <c r="G431" s="270"/>
      <c r="H431" s="270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70"/>
      <c r="T431" s="270"/>
      <c r="U431" s="270"/>
      <c r="V431" s="270"/>
      <c r="W431" s="270"/>
      <c r="X431" s="270"/>
      <c r="Y431" s="270"/>
      <c r="Z431" s="270"/>
    </row>
    <row r="432" spans="1:26">
      <c r="A432" s="270"/>
      <c r="B432" s="1441"/>
      <c r="C432" s="270"/>
      <c r="D432" s="270"/>
      <c r="E432" s="270"/>
      <c r="F432" s="270"/>
      <c r="G432" s="270"/>
      <c r="H432" s="270"/>
      <c r="I432" s="270"/>
      <c r="J432" s="270"/>
      <c r="K432" s="270"/>
      <c r="L432" s="270"/>
      <c r="M432" s="270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  <c r="Z432" s="270"/>
    </row>
    <row r="433" spans="1:26">
      <c r="A433" s="270"/>
      <c r="B433" s="1441"/>
      <c r="C433" s="270"/>
      <c r="D433" s="270"/>
      <c r="E433" s="270"/>
      <c r="F433" s="270"/>
      <c r="G433" s="270"/>
      <c r="H433" s="270"/>
      <c r="I433" s="270"/>
      <c r="J433" s="270"/>
      <c r="K433" s="270"/>
      <c r="L433" s="270"/>
      <c r="M433" s="270"/>
      <c r="N433" s="270"/>
      <c r="O433" s="270"/>
      <c r="P433" s="270"/>
      <c r="Q433" s="270"/>
      <c r="R433" s="270"/>
      <c r="S433" s="270"/>
      <c r="T433" s="270"/>
      <c r="U433" s="270"/>
      <c r="V433" s="270"/>
      <c r="W433" s="270"/>
      <c r="X433" s="270"/>
      <c r="Y433" s="270"/>
      <c r="Z433" s="270"/>
    </row>
    <row r="434" spans="1:26">
      <c r="A434" s="270"/>
      <c r="B434" s="1441"/>
      <c r="C434" s="270"/>
      <c r="D434" s="270"/>
      <c r="E434" s="270"/>
      <c r="F434" s="270"/>
      <c r="G434" s="270"/>
      <c r="H434" s="270"/>
      <c r="I434" s="270"/>
      <c r="J434" s="270"/>
      <c r="K434" s="270"/>
      <c r="L434" s="270"/>
      <c r="M434" s="270"/>
      <c r="N434" s="270"/>
      <c r="O434" s="270"/>
      <c r="P434" s="270"/>
      <c r="Q434" s="270"/>
      <c r="R434" s="270"/>
      <c r="S434" s="270"/>
      <c r="T434" s="270"/>
      <c r="U434" s="270"/>
      <c r="V434" s="270"/>
      <c r="W434" s="270"/>
      <c r="X434" s="270"/>
      <c r="Y434" s="270"/>
      <c r="Z434" s="270"/>
    </row>
    <row r="435" spans="1:26">
      <c r="A435" s="270"/>
      <c r="B435" s="1441"/>
      <c r="C435" s="270"/>
      <c r="D435" s="270"/>
      <c r="E435" s="270"/>
      <c r="F435" s="270"/>
      <c r="G435" s="270"/>
      <c r="H435" s="270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70"/>
      <c r="T435" s="270"/>
      <c r="U435" s="270"/>
      <c r="V435" s="270"/>
      <c r="W435" s="270"/>
      <c r="X435" s="270"/>
      <c r="Y435" s="270"/>
      <c r="Z435" s="270"/>
    </row>
    <row r="436" spans="1:26">
      <c r="A436" s="270"/>
      <c r="B436" s="1441"/>
      <c r="C436" s="270"/>
      <c r="D436" s="270"/>
      <c r="E436" s="270"/>
      <c r="F436" s="270"/>
      <c r="G436" s="270"/>
      <c r="H436" s="270"/>
      <c r="I436" s="270"/>
      <c r="J436" s="270"/>
      <c r="K436" s="270"/>
      <c r="L436" s="270"/>
      <c r="M436" s="270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  <c r="Z436" s="270"/>
    </row>
    <row r="437" spans="1:26">
      <c r="A437" s="270"/>
      <c r="B437" s="1441"/>
      <c r="C437" s="270"/>
      <c r="D437" s="270"/>
      <c r="E437" s="270"/>
      <c r="F437" s="270"/>
      <c r="G437" s="270"/>
      <c r="H437" s="270"/>
      <c r="I437" s="270"/>
      <c r="J437" s="270"/>
      <c r="K437" s="270"/>
      <c r="L437" s="270"/>
      <c r="M437" s="270"/>
      <c r="N437" s="270"/>
      <c r="O437" s="270"/>
      <c r="P437" s="270"/>
      <c r="Q437" s="270"/>
      <c r="R437" s="270"/>
      <c r="S437" s="270"/>
      <c r="T437" s="270"/>
      <c r="U437" s="270"/>
      <c r="V437" s="270"/>
      <c r="W437" s="270"/>
      <c r="X437" s="270"/>
      <c r="Y437" s="270"/>
      <c r="Z437" s="270"/>
    </row>
    <row r="438" spans="1:26">
      <c r="A438" s="270"/>
      <c r="B438" s="1441"/>
      <c r="C438" s="270"/>
      <c r="D438" s="270"/>
      <c r="E438" s="270"/>
      <c r="F438" s="270"/>
      <c r="G438" s="270"/>
      <c r="H438" s="270"/>
      <c r="I438" s="270"/>
      <c r="J438" s="270"/>
      <c r="K438" s="270"/>
      <c r="L438" s="270"/>
      <c r="M438" s="270"/>
      <c r="N438" s="270"/>
      <c r="O438" s="270"/>
      <c r="P438" s="270"/>
      <c r="Q438" s="270"/>
      <c r="R438" s="270"/>
      <c r="S438" s="270"/>
      <c r="T438" s="270"/>
      <c r="U438" s="270"/>
      <c r="V438" s="270"/>
      <c r="W438" s="270"/>
      <c r="X438" s="270"/>
      <c r="Y438" s="270"/>
      <c r="Z438" s="270"/>
    </row>
    <row r="439" spans="1:26">
      <c r="A439" s="270"/>
      <c r="B439" s="1441"/>
      <c r="C439" s="270"/>
      <c r="D439" s="270"/>
      <c r="E439" s="270"/>
      <c r="F439" s="270"/>
      <c r="G439" s="270"/>
      <c r="H439" s="270"/>
      <c r="I439" s="270"/>
      <c r="J439" s="270"/>
      <c r="K439" s="270"/>
      <c r="L439" s="270"/>
      <c r="M439" s="270"/>
      <c r="N439" s="270"/>
      <c r="O439" s="270"/>
      <c r="P439" s="270"/>
      <c r="Q439" s="270"/>
      <c r="R439" s="270"/>
      <c r="S439" s="270"/>
      <c r="T439" s="270"/>
      <c r="U439" s="270"/>
      <c r="V439" s="270"/>
      <c r="W439" s="270"/>
      <c r="X439" s="270"/>
      <c r="Y439" s="270"/>
      <c r="Z439" s="270"/>
    </row>
    <row r="440" spans="1:26">
      <c r="A440" s="270"/>
      <c r="B440" s="1441"/>
      <c r="C440" s="270"/>
      <c r="D440" s="270"/>
      <c r="E440" s="270"/>
      <c r="F440" s="270"/>
      <c r="G440" s="270"/>
      <c r="H440" s="270"/>
      <c r="I440" s="270"/>
      <c r="J440" s="270"/>
      <c r="K440" s="270"/>
      <c r="L440" s="270"/>
      <c r="M440" s="270"/>
      <c r="N440" s="270"/>
      <c r="O440" s="270"/>
      <c r="P440" s="270"/>
      <c r="Q440" s="270"/>
      <c r="R440" s="270"/>
      <c r="S440" s="270"/>
      <c r="T440" s="270"/>
      <c r="U440" s="270"/>
      <c r="V440" s="270"/>
      <c r="W440" s="270"/>
      <c r="X440" s="270"/>
      <c r="Y440" s="270"/>
      <c r="Z440" s="270"/>
    </row>
    <row r="441" spans="1:26">
      <c r="A441" s="270"/>
      <c r="B441" s="1441"/>
      <c r="C441" s="270"/>
      <c r="D441" s="270"/>
      <c r="E441" s="270"/>
      <c r="F441" s="270"/>
      <c r="G441" s="270"/>
      <c r="H441" s="270"/>
      <c r="I441" s="270"/>
      <c r="J441" s="270"/>
      <c r="K441" s="270"/>
      <c r="L441" s="270"/>
      <c r="M441" s="270"/>
      <c r="N441" s="270"/>
      <c r="O441" s="270"/>
      <c r="P441" s="270"/>
      <c r="Q441" s="270"/>
      <c r="R441" s="270"/>
      <c r="S441" s="270"/>
      <c r="T441" s="270"/>
      <c r="U441" s="270"/>
      <c r="V441" s="270"/>
      <c r="W441" s="270"/>
      <c r="X441" s="270"/>
      <c r="Y441" s="270"/>
      <c r="Z441" s="270"/>
    </row>
    <row r="442" spans="1:26">
      <c r="A442" s="270"/>
      <c r="B442" s="1441"/>
      <c r="C442" s="270"/>
      <c r="D442" s="270"/>
      <c r="E442" s="270"/>
      <c r="F442" s="270"/>
      <c r="G442" s="270"/>
      <c r="H442" s="270"/>
      <c r="I442" s="270"/>
      <c r="J442" s="270"/>
      <c r="K442" s="270"/>
      <c r="L442" s="270"/>
      <c r="M442" s="270"/>
      <c r="N442" s="270"/>
      <c r="O442" s="270"/>
      <c r="P442" s="270"/>
      <c r="Q442" s="270"/>
      <c r="R442" s="270"/>
      <c r="S442" s="270"/>
      <c r="T442" s="270"/>
      <c r="U442" s="270"/>
      <c r="V442" s="270"/>
      <c r="W442" s="270"/>
      <c r="X442" s="270"/>
      <c r="Y442" s="270"/>
      <c r="Z442" s="270"/>
    </row>
    <row r="443" spans="1:26">
      <c r="A443" s="270"/>
      <c r="B443" s="1441"/>
      <c r="C443" s="270"/>
      <c r="D443" s="270"/>
      <c r="E443" s="270"/>
      <c r="F443" s="270"/>
      <c r="G443" s="270"/>
      <c r="H443" s="270"/>
      <c r="I443" s="270"/>
      <c r="J443" s="270"/>
      <c r="K443" s="270"/>
      <c r="L443" s="270"/>
      <c r="M443" s="270"/>
      <c r="N443" s="270"/>
      <c r="O443" s="270"/>
      <c r="P443" s="270"/>
      <c r="Q443" s="270"/>
      <c r="R443" s="270"/>
      <c r="S443" s="270"/>
      <c r="T443" s="270"/>
      <c r="U443" s="270"/>
      <c r="V443" s="270"/>
      <c r="W443" s="270"/>
      <c r="X443" s="270"/>
      <c r="Y443" s="270"/>
      <c r="Z443" s="270"/>
    </row>
    <row r="444" spans="1:26">
      <c r="A444" s="270"/>
      <c r="B444" s="1441"/>
      <c r="C444" s="270"/>
      <c r="D444" s="270"/>
      <c r="E444" s="270"/>
      <c r="F444" s="270"/>
      <c r="G444" s="270"/>
      <c r="H444" s="270"/>
      <c r="I444" s="270"/>
      <c r="J444" s="270"/>
      <c r="K444" s="270"/>
      <c r="L444" s="270"/>
      <c r="M444" s="270"/>
      <c r="N444" s="270"/>
      <c r="O444" s="270"/>
      <c r="P444" s="270"/>
      <c r="Q444" s="270"/>
      <c r="R444" s="270"/>
      <c r="S444" s="270"/>
      <c r="T444" s="270"/>
      <c r="U444" s="270"/>
      <c r="V444" s="270"/>
      <c r="W444" s="270"/>
      <c r="X444" s="270"/>
      <c r="Y444" s="270"/>
      <c r="Z444" s="270"/>
    </row>
    <row r="445" spans="1:26">
      <c r="A445" s="270"/>
      <c r="B445" s="1441"/>
      <c r="C445" s="270"/>
      <c r="D445" s="270"/>
      <c r="E445" s="270"/>
      <c r="F445" s="270"/>
      <c r="G445" s="270"/>
      <c r="H445" s="270"/>
      <c r="I445" s="270"/>
      <c r="J445" s="270"/>
      <c r="K445" s="270"/>
      <c r="L445" s="270"/>
      <c r="M445" s="270"/>
      <c r="N445" s="270"/>
      <c r="O445" s="270"/>
      <c r="P445" s="270"/>
      <c r="Q445" s="270"/>
      <c r="R445" s="270"/>
      <c r="S445" s="270"/>
      <c r="T445" s="270"/>
      <c r="U445" s="270"/>
      <c r="V445" s="270"/>
      <c r="W445" s="270"/>
      <c r="X445" s="270"/>
      <c r="Y445" s="270"/>
      <c r="Z445" s="270"/>
    </row>
    <row r="446" spans="1:26">
      <c r="A446" s="270"/>
      <c r="B446" s="1441"/>
      <c r="C446" s="270"/>
      <c r="D446" s="270"/>
      <c r="E446" s="270"/>
      <c r="F446" s="270"/>
      <c r="G446" s="270"/>
      <c r="H446" s="270"/>
      <c r="I446" s="270"/>
      <c r="J446" s="270"/>
      <c r="K446" s="270"/>
      <c r="L446" s="270"/>
      <c r="M446" s="270"/>
      <c r="N446" s="270"/>
      <c r="O446" s="270"/>
      <c r="P446" s="270"/>
      <c r="Q446" s="270"/>
      <c r="R446" s="270"/>
      <c r="S446" s="270"/>
      <c r="T446" s="270"/>
      <c r="U446" s="270"/>
      <c r="V446" s="270"/>
      <c r="W446" s="270"/>
      <c r="X446" s="270"/>
      <c r="Y446" s="270"/>
      <c r="Z446" s="270"/>
    </row>
    <row r="447" spans="1:26">
      <c r="A447" s="270"/>
      <c r="B447" s="1441"/>
      <c r="C447" s="270"/>
      <c r="D447" s="270"/>
      <c r="E447" s="270"/>
      <c r="F447" s="270"/>
      <c r="G447" s="270"/>
      <c r="H447" s="270"/>
      <c r="I447" s="270"/>
      <c r="J447" s="270"/>
      <c r="K447" s="270"/>
      <c r="L447" s="270"/>
      <c r="M447" s="270"/>
      <c r="N447" s="270"/>
      <c r="O447" s="270"/>
      <c r="P447" s="270"/>
      <c r="Q447" s="270"/>
      <c r="R447" s="270"/>
      <c r="S447" s="270"/>
      <c r="T447" s="270"/>
      <c r="U447" s="270"/>
      <c r="V447" s="270"/>
      <c r="W447" s="270"/>
      <c r="X447" s="270"/>
      <c r="Y447" s="270"/>
      <c r="Z447" s="270"/>
    </row>
    <row r="448" spans="1:26">
      <c r="A448" s="270"/>
      <c r="B448" s="1441"/>
      <c r="C448" s="270"/>
      <c r="D448" s="270"/>
      <c r="E448" s="270"/>
      <c r="F448" s="270"/>
      <c r="G448" s="270"/>
      <c r="H448" s="270"/>
      <c r="I448" s="270"/>
      <c r="J448" s="270"/>
      <c r="K448" s="270"/>
      <c r="L448" s="270"/>
      <c r="M448" s="270"/>
      <c r="N448" s="270"/>
      <c r="O448" s="270"/>
      <c r="P448" s="270"/>
      <c r="Q448" s="270"/>
      <c r="R448" s="270"/>
      <c r="S448" s="270"/>
      <c r="T448" s="270"/>
      <c r="U448" s="270"/>
      <c r="V448" s="270"/>
      <c r="W448" s="270"/>
      <c r="X448" s="270"/>
      <c r="Y448" s="270"/>
      <c r="Z448" s="270"/>
    </row>
    <row r="449" spans="1:26">
      <c r="A449" s="270"/>
      <c r="B449" s="1441"/>
      <c r="C449" s="270"/>
      <c r="D449" s="270"/>
      <c r="E449" s="270"/>
      <c r="F449" s="270"/>
      <c r="G449" s="270"/>
      <c r="H449" s="270"/>
      <c r="I449" s="270"/>
      <c r="J449" s="270"/>
      <c r="K449" s="270"/>
      <c r="L449" s="270"/>
      <c r="M449" s="270"/>
      <c r="N449" s="270"/>
      <c r="O449" s="270"/>
      <c r="P449" s="270"/>
      <c r="Q449" s="270"/>
      <c r="R449" s="270"/>
      <c r="S449" s="270"/>
      <c r="T449" s="270"/>
      <c r="U449" s="270"/>
      <c r="V449" s="270"/>
      <c r="W449" s="270"/>
      <c r="X449" s="270"/>
      <c r="Y449" s="270"/>
      <c r="Z449" s="270"/>
    </row>
    <row r="450" spans="1:26">
      <c r="A450" s="270"/>
      <c r="B450" s="1441"/>
      <c r="C450" s="270"/>
      <c r="D450" s="270"/>
      <c r="E450" s="270"/>
      <c r="F450" s="270"/>
      <c r="G450" s="270"/>
      <c r="H450" s="270"/>
      <c r="I450" s="270"/>
      <c r="J450" s="270"/>
      <c r="K450" s="270"/>
      <c r="L450" s="270"/>
      <c r="M450" s="270"/>
      <c r="N450" s="270"/>
      <c r="O450" s="270"/>
      <c r="P450" s="270"/>
      <c r="Q450" s="270"/>
      <c r="R450" s="270"/>
      <c r="S450" s="270"/>
      <c r="T450" s="270"/>
      <c r="U450" s="270"/>
      <c r="V450" s="270"/>
      <c r="W450" s="270"/>
      <c r="X450" s="270"/>
      <c r="Y450" s="270"/>
      <c r="Z450" s="270"/>
    </row>
    <row r="451" spans="1:26">
      <c r="A451" s="270"/>
      <c r="B451" s="1441"/>
      <c r="C451" s="270"/>
      <c r="D451" s="270"/>
      <c r="E451" s="270"/>
      <c r="F451" s="270"/>
      <c r="G451" s="270"/>
      <c r="H451" s="270"/>
      <c r="I451" s="270"/>
      <c r="J451" s="270"/>
      <c r="K451" s="270"/>
      <c r="L451" s="270"/>
      <c r="M451" s="270"/>
      <c r="N451" s="270"/>
      <c r="O451" s="270"/>
      <c r="P451" s="270"/>
      <c r="Q451" s="270"/>
      <c r="R451" s="270"/>
      <c r="S451" s="270"/>
      <c r="T451" s="270"/>
      <c r="U451" s="270"/>
      <c r="V451" s="270"/>
      <c r="W451" s="270"/>
      <c r="X451" s="270"/>
      <c r="Y451" s="270"/>
      <c r="Z451" s="270"/>
    </row>
    <row r="452" spans="1:26">
      <c r="A452" s="270"/>
      <c r="B452" s="1441"/>
      <c r="C452" s="270"/>
      <c r="D452" s="270"/>
      <c r="E452" s="270"/>
      <c r="F452" s="270"/>
      <c r="G452" s="270"/>
      <c r="H452" s="270"/>
      <c r="I452" s="270"/>
      <c r="J452" s="270"/>
      <c r="K452" s="270"/>
      <c r="L452" s="270"/>
      <c r="M452" s="270"/>
      <c r="N452" s="270"/>
      <c r="O452" s="270"/>
      <c r="P452" s="270"/>
      <c r="Q452" s="270"/>
      <c r="R452" s="270"/>
      <c r="S452" s="270"/>
      <c r="T452" s="270"/>
      <c r="U452" s="270"/>
      <c r="V452" s="270"/>
      <c r="W452" s="270"/>
      <c r="X452" s="270"/>
      <c r="Y452" s="270"/>
      <c r="Z452" s="270"/>
    </row>
    <row r="453" spans="1:26">
      <c r="A453" s="270"/>
      <c r="B453" s="1441"/>
      <c r="C453" s="270"/>
      <c r="D453" s="270"/>
      <c r="E453" s="270"/>
      <c r="F453" s="270"/>
      <c r="G453" s="270"/>
      <c r="H453" s="270"/>
      <c r="I453" s="270"/>
      <c r="J453" s="270"/>
      <c r="K453" s="270"/>
      <c r="L453" s="270"/>
      <c r="M453" s="270"/>
      <c r="N453" s="270"/>
      <c r="O453" s="270"/>
      <c r="P453" s="270"/>
      <c r="Q453" s="270"/>
      <c r="R453" s="270"/>
      <c r="S453" s="270"/>
      <c r="T453" s="270"/>
      <c r="U453" s="270"/>
      <c r="V453" s="270"/>
      <c r="W453" s="270"/>
      <c r="X453" s="270"/>
      <c r="Y453" s="270"/>
      <c r="Z453" s="270"/>
    </row>
    <row r="454" spans="1:26">
      <c r="A454" s="270"/>
      <c r="B454" s="1441"/>
      <c r="C454" s="270"/>
      <c r="D454" s="270"/>
      <c r="E454" s="270"/>
      <c r="F454" s="270"/>
      <c r="G454" s="270"/>
      <c r="H454" s="270"/>
      <c r="I454" s="270"/>
      <c r="J454" s="270"/>
      <c r="K454" s="270"/>
      <c r="L454" s="270"/>
      <c r="M454" s="270"/>
      <c r="N454" s="270"/>
      <c r="O454" s="270"/>
      <c r="P454" s="270"/>
      <c r="Q454" s="270"/>
      <c r="R454" s="270"/>
      <c r="S454" s="270"/>
      <c r="T454" s="270"/>
      <c r="U454" s="270"/>
      <c r="V454" s="270"/>
      <c r="W454" s="270"/>
      <c r="X454" s="270"/>
      <c r="Y454" s="270"/>
      <c r="Z454" s="270"/>
    </row>
    <row r="455" spans="1:26">
      <c r="A455" s="270"/>
      <c r="B455" s="1441"/>
      <c r="C455" s="270"/>
      <c r="D455" s="270"/>
      <c r="E455" s="270"/>
      <c r="F455" s="270"/>
      <c r="G455" s="270"/>
      <c r="H455" s="270"/>
      <c r="I455" s="270"/>
      <c r="J455" s="270"/>
      <c r="K455" s="270"/>
      <c r="L455" s="270"/>
      <c r="M455" s="270"/>
      <c r="N455" s="270"/>
      <c r="O455" s="270"/>
      <c r="P455" s="270"/>
      <c r="Q455" s="270"/>
      <c r="R455" s="270"/>
      <c r="S455" s="270"/>
      <c r="T455" s="270"/>
      <c r="U455" s="270"/>
      <c r="V455" s="270"/>
      <c r="W455" s="270"/>
      <c r="X455" s="270"/>
      <c r="Y455" s="270"/>
      <c r="Z455" s="270"/>
    </row>
    <row r="456" spans="1:26">
      <c r="A456" s="270"/>
      <c r="B456" s="1441"/>
      <c r="C456" s="270"/>
      <c r="D456" s="270"/>
      <c r="E456" s="270"/>
      <c r="F456" s="270"/>
      <c r="G456" s="270"/>
      <c r="H456" s="270"/>
      <c r="I456" s="270"/>
      <c r="J456" s="270"/>
      <c r="K456" s="270"/>
      <c r="L456" s="270"/>
      <c r="M456" s="270"/>
      <c r="N456" s="270"/>
      <c r="O456" s="270"/>
      <c r="P456" s="270"/>
      <c r="Q456" s="270"/>
      <c r="R456" s="270"/>
      <c r="S456" s="270"/>
      <c r="T456" s="270"/>
      <c r="U456" s="270"/>
      <c r="V456" s="270"/>
      <c r="W456" s="270"/>
      <c r="X456" s="270"/>
      <c r="Y456" s="270"/>
      <c r="Z456" s="270"/>
    </row>
    <row r="457" spans="1:26">
      <c r="A457" s="270"/>
      <c r="B457" s="1441"/>
      <c r="C457" s="270"/>
      <c r="D457" s="270"/>
      <c r="E457" s="270"/>
      <c r="F457" s="270"/>
      <c r="G457" s="270"/>
      <c r="H457" s="270"/>
      <c r="I457" s="270"/>
      <c r="J457" s="270"/>
      <c r="K457" s="270"/>
      <c r="L457" s="270"/>
      <c r="M457" s="270"/>
      <c r="N457" s="270"/>
      <c r="O457" s="270"/>
      <c r="P457" s="270"/>
      <c r="Q457" s="270"/>
      <c r="R457" s="270"/>
      <c r="S457" s="270"/>
      <c r="T457" s="270"/>
      <c r="U457" s="270"/>
      <c r="V457" s="270"/>
      <c r="W457" s="270"/>
      <c r="X457" s="270"/>
      <c r="Y457" s="270"/>
      <c r="Z457" s="270"/>
    </row>
    <row r="458" spans="1:26">
      <c r="A458" s="270"/>
      <c r="B458" s="1441"/>
      <c r="C458" s="270"/>
      <c r="D458" s="270"/>
      <c r="E458" s="270"/>
      <c r="F458" s="270"/>
      <c r="G458" s="270"/>
      <c r="H458" s="270"/>
      <c r="I458" s="270"/>
      <c r="J458" s="270"/>
      <c r="K458" s="270"/>
      <c r="L458" s="270"/>
      <c r="M458" s="270"/>
      <c r="N458" s="270"/>
      <c r="O458" s="270"/>
      <c r="P458" s="270"/>
      <c r="Q458" s="270"/>
      <c r="R458" s="270"/>
      <c r="S458" s="270"/>
      <c r="T458" s="270"/>
      <c r="U458" s="270"/>
      <c r="V458" s="270"/>
      <c r="W458" s="270"/>
      <c r="X458" s="270"/>
      <c r="Y458" s="270"/>
      <c r="Z458" s="270"/>
    </row>
    <row r="459" spans="1:26">
      <c r="A459" s="270"/>
      <c r="B459" s="1441"/>
      <c r="C459" s="270"/>
      <c r="D459" s="270"/>
      <c r="E459" s="270"/>
      <c r="F459" s="270"/>
      <c r="G459" s="270"/>
      <c r="H459" s="270"/>
      <c r="I459" s="270"/>
      <c r="J459" s="270"/>
      <c r="K459" s="270"/>
      <c r="L459" s="270"/>
      <c r="M459" s="270"/>
      <c r="N459" s="270"/>
      <c r="O459" s="270"/>
      <c r="P459" s="270"/>
      <c r="Q459" s="270"/>
      <c r="R459" s="270"/>
      <c r="S459" s="270"/>
      <c r="T459" s="270"/>
      <c r="U459" s="270"/>
      <c r="V459" s="270"/>
      <c r="W459" s="270"/>
      <c r="X459" s="270"/>
      <c r="Y459" s="270"/>
      <c r="Z459" s="270"/>
    </row>
    <row r="460" spans="1:26">
      <c r="A460" s="270"/>
      <c r="B460" s="1441"/>
      <c r="C460" s="270"/>
      <c r="D460" s="270"/>
      <c r="E460" s="270"/>
      <c r="F460" s="270"/>
      <c r="G460" s="270"/>
      <c r="H460" s="270"/>
      <c r="I460" s="270"/>
      <c r="J460" s="270"/>
      <c r="K460" s="270"/>
      <c r="L460" s="270"/>
      <c r="M460" s="270"/>
      <c r="N460" s="270"/>
      <c r="O460" s="270"/>
      <c r="P460" s="270"/>
      <c r="Q460" s="270"/>
      <c r="R460" s="270"/>
      <c r="S460" s="270"/>
      <c r="T460" s="270"/>
      <c r="U460" s="270"/>
      <c r="V460" s="270"/>
      <c r="W460" s="270"/>
      <c r="X460" s="270"/>
      <c r="Y460" s="270"/>
      <c r="Z460" s="270"/>
    </row>
    <row r="461" spans="1:26">
      <c r="A461" s="270"/>
      <c r="B461" s="1441"/>
      <c r="C461" s="270"/>
      <c r="D461" s="270"/>
      <c r="E461" s="270"/>
      <c r="F461" s="270"/>
      <c r="G461" s="270"/>
      <c r="H461" s="270"/>
      <c r="I461" s="270"/>
      <c r="J461" s="270"/>
      <c r="K461" s="270"/>
      <c r="L461" s="270"/>
      <c r="M461" s="270"/>
      <c r="N461" s="270"/>
      <c r="O461" s="270"/>
      <c r="P461" s="270"/>
      <c r="Q461" s="270"/>
      <c r="R461" s="270"/>
      <c r="S461" s="270"/>
      <c r="T461" s="270"/>
      <c r="U461" s="270"/>
      <c r="V461" s="270"/>
      <c r="W461" s="270"/>
      <c r="X461" s="270"/>
      <c r="Y461" s="270"/>
      <c r="Z461" s="270"/>
    </row>
    <row r="462" spans="1:26">
      <c r="A462" s="270"/>
      <c r="B462" s="1441"/>
      <c r="C462" s="270"/>
      <c r="D462" s="270"/>
      <c r="E462" s="270"/>
      <c r="F462" s="270"/>
      <c r="G462" s="270"/>
      <c r="H462" s="270"/>
      <c r="I462" s="270"/>
      <c r="J462" s="270"/>
      <c r="K462" s="270"/>
      <c r="L462" s="270"/>
      <c r="M462" s="270"/>
      <c r="N462" s="270"/>
      <c r="O462" s="270"/>
      <c r="P462" s="270"/>
      <c r="Q462" s="270"/>
      <c r="R462" s="270"/>
      <c r="S462" s="270"/>
      <c r="T462" s="270"/>
      <c r="U462" s="270"/>
      <c r="V462" s="270"/>
      <c r="W462" s="270"/>
      <c r="X462" s="270"/>
      <c r="Y462" s="270"/>
      <c r="Z462" s="270"/>
    </row>
    <row r="463" spans="1:26">
      <c r="A463" s="270"/>
      <c r="B463" s="1441"/>
      <c r="C463" s="270"/>
      <c r="D463" s="270"/>
      <c r="E463" s="270"/>
      <c r="F463" s="270"/>
      <c r="G463" s="270"/>
      <c r="H463" s="270"/>
      <c r="I463" s="270"/>
      <c r="J463" s="270"/>
      <c r="K463" s="270"/>
      <c r="L463" s="270"/>
      <c r="M463" s="270"/>
      <c r="N463" s="270"/>
      <c r="O463" s="270"/>
      <c r="P463" s="270"/>
      <c r="Q463" s="270"/>
      <c r="R463" s="270"/>
      <c r="S463" s="270"/>
      <c r="T463" s="270"/>
      <c r="U463" s="270"/>
      <c r="V463" s="270"/>
      <c r="W463" s="270"/>
      <c r="X463" s="270"/>
      <c r="Y463" s="270"/>
      <c r="Z463" s="270"/>
    </row>
    <row r="464" spans="1:26">
      <c r="A464" s="270"/>
      <c r="B464" s="1441"/>
      <c r="C464" s="270"/>
      <c r="D464" s="270"/>
      <c r="E464" s="270"/>
      <c r="F464" s="270"/>
      <c r="G464" s="270"/>
      <c r="H464" s="270"/>
      <c r="I464" s="270"/>
      <c r="J464" s="270"/>
      <c r="K464" s="270"/>
      <c r="L464" s="270"/>
      <c r="M464" s="270"/>
      <c r="N464" s="270"/>
      <c r="O464" s="270"/>
      <c r="P464" s="270"/>
      <c r="Q464" s="270"/>
      <c r="R464" s="270"/>
      <c r="S464" s="270"/>
      <c r="T464" s="270"/>
      <c r="U464" s="270"/>
      <c r="V464" s="270"/>
      <c r="W464" s="270"/>
      <c r="X464" s="270"/>
      <c r="Y464" s="270"/>
      <c r="Z464" s="270"/>
    </row>
    <row r="465" spans="1:26">
      <c r="A465" s="270"/>
      <c r="B465" s="1441"/>
      <c r="C465" s="270"/>
      <c r="D465" s="270"/>
      <c r="E465" s="270"/>
      <c r="F465" s="270"/>
      <c r="G465" s="270"/>
      <c r="H465" s="270"/>
      <c r="I465" s="270"/>
      <c r="J465" s="270"/>
      <c r="K465" s="270"/>
      <c r="L465" s="270"/>
      <c r="M465" s="270"/>
      <c r="N465" s="270"/>
      <c r="O465" s="270"/>
      <c r="P465" s="270"/>
      <c r="Q465" s="270"/>
      <c r="R465" s="270"/>
      <c r="S465" s="270"/>
      <c r="T465" s="270"/>
      <c r="U465" s="270"/>
      <c r="V465" s="270"/>
      <c r="W465" s="270"/>
      <c r="X465" s="270"/>
      <c r="Y465" s="270"/>
      <c r="Z465" s="270"/>
    </row>
    <row r="466" spans="1:26">
      <c r="A466" s="270"/>
      <c r="B466" s="1441"/>
      <c r="C466" s="270"/>
      <c r="D466" s="270"/>
      <c r="E466" s="270"/>
      <c r="F466" s="270"/>
      <c r="G466" s="270"/>
      <c r="H466" s="270"/>
      <c r="I466" s="270"/>
      <c r="J466" s="270"/>
      <c r="K466" s="270"/>
      <c r="L466" s="270"/>
      <c r="M466" s="270"/>
      <c r="N466" s="270"/>
      <c r="O466" s="270"/>
      <c r="P466" s="270"/>
      <c r="Q466" s="270"/>
      <c r="R466" s="270"/>
      <c r="S466" s="270"/>
      <c r="T466" s="270"/>
      <c r="U466" s="270"/>
      <c r="V466" s="270"/>
      <c r="W466" s="270"/>
      <c r="X466" s="270"/>
      <c r="Y466" s="270"/>
      <c r="Z466" s="270"/>
    </row>
    <row r="467" spans="1:26">
      <c r="A467" s="270"/>
      <c r="B467" s="1441"/>
      <c r="C467" s="270"/>
      <c r="D467" s="270"/>
      <c r="E467" s="270"/>
      <c r="F467" s="270"/>
      <c r="G467" s="270"/>
      <c r="H467" s="270"/>
      <c r="I467" s="270"/>
      <c r="J467" s="270"/>
      <c r="K467" s="270"/>
      <c r="L467" s="270"/>
      <c r="M467" s="270"/>
      <c r="N467" s="270"/>
      <c r="O467" s="270"/>
      <c r="P467" s="270"/>
      <c r="Q467" s="270"/>
      <c r="R467" s="270"/>
      <c r="S467" s="270"/>
      <c r="T467" s="270"/>
      <c r="U467" s="270"/>
      <c r="V467" s="270"/>
      <c r="W467" s="270"/>
      <c r="X467" s="270"/>
      <c r="Y467" s="270"/>
      <c r="Z467" s="270"/>
    </row>
    <row r="468" spans="1:26">
      <c r="A468" s="270"/>
      <c r="B468" s="1441"/>
      <c r="C468" s="270"/>
      <c r="D468" s="270"/>
      <c r="E468" s="270"/>
      <c r="F468" s="270"/>
      <c r="G468" s="270"/>
      <c r="H468" s="270"/>
      <c r="I468" s="270"/>
      <c r="J468" s="270"/>
      <c r="K468" s="270"/>
      <c r="L468" s="270"/>
      <c r="M468" s="270"/>
      <c r="N468" s="270"/>
      <c r="O468" s="270"/>
      <c r="P468" s="270"/>
      <c r="Q468" s="270"/>
      <c r="R468" s="270"/>
      <c r="S468" s="270"/>
      <c r="T468" s="270"/>
      <c r="U468" s="270"/>
      <c r="V468" s="270"/>
      <c r="W468" s="270"/>
      <c r="X468" s="270"/>
      <c r="Y468" s="270"/>
      <c r="Z468" s="270"/>
    </row>
    <row r="469" spans="1:26">
      <c r="A469" s="270"/>
      <c r="B469" s="1441"/>
      <c r="C469" s="270"/>
      <c r="D469" s="270"/>
      <c r="E469" s="270"/>
      <c r="F469" s="270"/>
      <c r="G469" s="270"/>
      <c r="H469" s="270"/>
      <c r="I469" s="270"/>
      <c r="J469" s="270"/>
      <c r="K469" s="270"/>
      <c r="L469" s="270"/>
      <c r="M469" s="270"/>
      <c r="N469" s="270"/>
      <c r="O469" s="270"/>
      <c r="P469" s="270"/>
      <c r="Q469" s="270"/>
      <c r="R469" s="270"/>
      <c r="S469" s="270"/>
      <c r="T469" s="270"/>
      <c r="U469" s="270"/>
      <c r="V469" s="270"/>
      <c r="W469" s="270"/>
      <c r="X469" s="270"/>
      <c r="Y469" s="270"/>
      <c r="Z469" s="270"/>
    </row>
    <row r="470" spans="1:26">
      <c r="A470" s="270"/>
      <c r="B470" s="1441"/>
      <c r="C470" s="270"/>
      <c r="D470" s="270"/>
      <c r="E470" s="270"/>
      <c r="F470" s="270"/>
      <c r="G470" s="270"/>
      <c r="H470" s="270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70"/>
      <c r="T470" s="270"/>
      <c r="U470" s="270"/>
      <c r="V470" s="270"/>
      <c r="W470" s="270"/>
      <c r="X470" s="270"/>
      <c r="Y470" s="270"/>
      <c r="Z470" s="270"/>
    </row>
    <row r="471" spans="1:26">
      <c r="A471" s="270"/>
      <c r="B471" s="1441"/>
      <c r="C471" s="270"/>
      <c r="D471" s="270"/>
      <c r="E471" s="270"/>
      <c r="F471" s="270"/>
      <c r="G471" s="270"/>
      <c r="H471" s="270"/>
      <c r="I471" s="270"/>
      <c r="J471" s="270"/>
      <c r="K471" s="270"/>
      <c r="L471" s="270"/>
      <c r="M471" s="270"/>
      <c r="N471" s="270"/>
      <c r="O471" s="270"/>
      <c r="P471" s="270"/>
      <c r="Q471" s="270"/>
      <c r="R471" s="270"/>
      <c r="S471" s="270"/>
      <c r="T471" s="270"/>
      <c r="U471" s="270"/>
      <c r="V471" s="270"/>
      <c r="W471" s="270"/>
      <c r="X471" s="270"/>
      <c r="Y471" s="270"/>
      <c r="Z471" s="270"/>
    </row>
    <row r="472" spans="1:26">
      <c r="A472" s="270"/>
      <c r="B472" s="1441"/>
      <c r="C472" s="270"/>
      <c r="D472" s="270"/>
      <c r="E472" s="270"/>
      <c r="F472" s="270"/>
      <c r="G472" s="270"/>
      <c r="H472" s="270"/>
      <c r="I472" s="270"/>
      <c r="J472" s="270"/>
      <c r="K472" s="270"/>
      <c r="L472" s="270"/>
      <c r="M472" s="270"/>
      <c r="N472" s="270"/>
      <c r="O472" s="270"/>
      <c r="P472" s="270"/>
      <c r="Q472" s="270"/>
      <c r="R472" s="270"/>
      <c r="S472" s="270"/>
      <c r="T472" s="270"/>
      <c r="U472" s="270"/>
      <c r="V472" s="270"/>
      <c r="W472" s="270"/>
      <c r="X472" s="270"/>
      <c r="Y472" s="270"/>
      <c r="Z472" s="270"/>
    </row>
    <row r="473" spans="1:26">
      <c r="A473" s="270"/>
      <c r="B473" s="1441"/>
      <c r="C473" s="270"/>
      <c r="D473" s="270"/>
      <c r="E473" s="270"/>
      <c r="F473" s="270"/>
      <c r="G473" s="270"/>
      <c r="H473" s="270"/>
      <c r="I473" s="270"/>
      <c r="J473" s="270"/>
      <c r="K473" s="270"/>
      <c r="L473" s="270"/>
      <c r="M473" s="270"/>
      <c r="N473" s="270"/>
      <c r="O473" s="270"/>
      <c r="P473" s="270"/>
      <c r="Q473" s="270"/>
      <c r="R473" s="270"/>
      <c r="S473" s="270"/>
      <c r="T473" s="270"/>
      <c r="U473" s="270"/>
      <c r="V473" s="270"/>
      <c r="W473" s="270"/>
      <c r="X473" s="270"/>
      <c r="Y473" s="270"/>
      <c r="Z473" s="270"/>
    </row>
    <row r="474" spans="1:26">
      <c r="A474" s="270"/>
      <c r="B474" s="1441"/>
      <c r="C474" s="270"/>
      <c r="D474" s="270"/>
      <c r="E474" s="270"/>
      <c r="F474" s="270"/>
      <c r="G474" s="270"/>
      <c r="H474" s="270"/>
      <c r="I474" s="270"/>
      <c r="J474" s="270"/>
      <c r="K474" s="270"/>
      <c r="L474" s="270"/>
      <c r="M474" s="270"/>
      <c r="N474" s="270"/>
      <c r="O474" s="270"/>
      <c r="P474" s="270"/>
      <c r="Q474" s="270"/>
      <c r="R474" s="270"/>
      <c r="S474" s="270"/>
      <c r="T474" s="270"/>
      <c r="U474" s="270"/>
      <c r="V474" s="270"/>
      <c r="W474" s="270"/>
      <c r="X474" s="270"/>
      <c r="Y474" s="270"/>
      <c r="Z474" s="270"/>
    </row>
    <row r="475" spans="1:26">
      <c r="A475" s="270"/>
      <c r="B475" s="1441"/>
      <c r="C475" s="270"/>
      <c r="D475" s="270"/>
      <c r="E475" s="270"/>
      <c r="F475" s="270"/>
      <c r="G475" s="270"/>
      <c r="H475" s="270"/>
      <c r="I475" s="270"/>
      <c r="J475" s="270"/>
      <c r="K475" s="270"/>
      <c r="L475" s="270"/>
      <c r="M475" s="270"/>
      <c r="N475" s="270"/>
      <c r="O475" s="270"/>
      <c r="P475" s="270"/>
      <c r="Q475" s="270"/>
      <c r="R475" s="270"/>
      <c r="S475" s="270"/>
      <c r="T475" s="270"/>
      <c r="U475" s="270"/>
      <c r="V475" s="270"/>
      <c r="W475" s="270"/>
      <c r="X475" s="270"/>
      <c r="Y475" s="270"/>
      <c r="Z475" s="270"/>
    </row>
    <row r="476" spans="1:26">
      <c r="A476" s="270"/>
      <c r="B476" s="1441"/>
      <c r="C476" s="270"/>
      <c r="D476" s="270"/>
      <c r="E476" s="270"/>
      <c r="F476" s="270"/>
      <c r="G476" s="270"/>
      <c r="H476" s="270"/>
      <c r="I476" s="270"/>
      <c r="J476" s="270"/>
      <c r="K476" s="270"/>
      <c r="L476" s="270"/>
      <c r="M476" s="270"/>
      <c r="N476" s="270"/>
      <c r="O476" s="270"/>
      <c r="P476" s="270"/>
      <c r="Q476" s="270"/>
      <c r="R476" s="270"/>
      <c r="S476" s="270"/>
      <c r="T476" s="270"/>
      <c r="U476" s="270"/>
      <c r="V476" s="270"/>
      <c r="W476" s="270"/>
      <c r="X476" s="270"/>
      <c r="Y476" s="270"/>
      <c r="Z476" s="270"/>
    </row>
    <row r="477" spans="1:26">
      <c r="A477" s="270"/>
      <c r="B477" s="1441"/>
      <c r="C477" s="270"/>
      <c r="D477" s="270"/>
      <c r="E477" s="270"/>
      <c r="F477" s="270"/>
      <c r="G477" s="270"/>
      <c r="H477" s="270"/>
      <c r="I477" s="270"/>
      <c r="J477" s="270"/>
      <c r="K477" s="270"/>
      <c r="L477" s="270"/>
      <c r="M477" s="270"/>
      <c r="N477" s="270"/>
      <c r="O477" s="270"/>
      <c r="P477" s="270"/>
      <c r="Q477" s="270"/>
      <c r="R477" s="270"/>
      <c r="S477" s="270"/>
      <c r="T477" s="270"/>
      <c r="U477" s="270"/>
      <c r="V477" s="270"/>
      <c r="W477" s="270"/>
      <c r="X477" s="270"/>
      <c r="Y477" s="270"/>
      <c r="Z477" s="270"/>
    </row>
    <row r="478" spans="1:26">
      <c r="A478" s="270"/>
      <c r="B478" s="1441"/>
      <c r="C478" s="270"/>
      <c r="D478" s="270"/>
      <c r="E478" s="270"/>
      <c r="F478" s="270"/>
      <c r="G478" s="270"/>
      <c r="H478" s="270"/>
      <c r="I478" s="270"/>
      <c r="J478" s="270"/>
      <c r="K478" s="270"/>
      <c r="L478" s="270"/>
      <c r="M478" s="270"/>
      <c r="N478" s="270"/>
      <c r="O478" s="270"/>
      <c r="P478" s="270"/>
      <c r="Q478" s="270"/>
      <c r="R478" s="270"/>
      <c r="S478" s="270"/>
      <c r="T478" s="270"/>
      <c r="U478" s="270"/>
      <c r="V478" s="270"/>
      <c r="W478" s="270"/>
      <c r="X478" s="270"/>
      <c r="Y478" s="270"/>
      <c r="Z478" s="270"/>
    </row>
    <row r="479" spans="1:26">
      <c r="A479" s="270"/>
      <c r="B479" s="1441"/>
      <c r="C479" s="270"/>
      <c r="D479" s="270"/>
      <c r="E479" s="270"/>
      <c r="F479" s="270"/>
      <c r="G479" s="270"/>
      <c r="H479" s="270"/>
      <c r="I479" s="270"/>
      <c r="J479" s="270"/>
      <c r="K479" s="270"/>
      <c r="L479" s="270"/>
      <c r="M479" s="270"/>
      <c r="N479" s="270"/>
      <c r="O479" s="270"/>
      <c r="P479" s="270"/>
      <c r="Q479" s="270"/>
      <c r="R479" s="270"/>
      <c r="S479" s="270"/>
      <c r="T479" s="270"/>
      <c r="U479" s="270"/>
      <c r="V479" s="270"/>
      <c r="W479" s="270"/>
      <c r="X479" s="270"/>
      <c r="Y479" s="270"/>
      <c r="Z479" s="270"/>
    </row>
    <row r="480" spans="1:26">
      <c r="A480" s="270"/>
      <c r="B480" s="1441"/>
      <c r="C480" s="270"/>
      <c r="D480" s="270"/>
      <c r="E480" s="270"/>
      <c r="F480" s="270"/>
      <c r="G480" s="270"/>
      <c r="H480" s="270"/>
      <c r="I480" s="270"/>
      <c r="J480" s="270"/>
      <c r="K480" s="270"/>
      <c r="L480" s="270"/>
      <c r="M480" s="270"/>
      <c r="N480" s="270"/>
      <c r="O480" s="270"/>
      <c r="P480" s="270"/>
      <c r="Q480" s="270"/>
      <c r="R480" s="270"/>
      <c r="S480" s="270"/>
      <c r="T480" s="270"/>
      <c r="U480" s="270"/>
      <c r="V480" s="270"/>
      <c r="W480" s="270"/>
      <c r="X480" s="270"/>
      <c r="Y480" s="270"/>
      <c r="Z480" s="270"/>
    </row>
    <row r="481" spans="1:26">
      <c r="A481" s="270"/>
      <c r="B481" s="1441"/>
      <c r="C481" s="270"/>
      <c r="D481" s="270"/>
      <c r="E481" s="270"/>
      <c r="F481" s="270"/>
      <c r="G481" s="270"/>
      <c r="H481" s="270"/>
      <c r="I481" s="270"/>
      <c r="J481" s="270"/>
      <c r="K481" s="270"/>
      <c r="L481" s="270"/>
      <c r="M481" s="270"/>
      <c r="N481" s="270"/>
      <c r="O481" s="270"/>
      <c r="P481" s="270"/>
      <c r="Q481" s="270"/>
      <c r="R481" s="270"/>
      <c r="S481" s="270"/>
      <c r="T481" s="270"/>
      <c r="U481" s="270"/>
      <c r="V481" s="270"/>
      <c r="W481" s="270"/>
      <c r="X481" s="270"/>
      <c r="Y481" s="270"/>
      <c r="Z481" s="270"/>
    </row>
    <row r="482" spans="1:26">
      <c r="A482" s="270"/>
      <c r="B482" s="1441"/>
      <c r="C482" s="270"/>
      <c r="D482" s="270"/>
      <c r="E482" s="270"/>
      <c r="F482" s="270"/>
      <c r="G482" s="270"/>
      <c r="H482" s="270"/>
      <c r="I482" s="270"/>
      <c r="J482" s="270"/>
      <c r="K482" s="270"/>
      <c r="L482" s="270"/>
      <c r="M482" s="270"/>
      <c r="N482" s="270"/>
      <c r="O482" s="270"/>
      <c r="P482" s="270"/>
      <c r="Q482" s="270"/>
      <c r="R482" s="270"/>
      <c r="S482" s="270"/>
      <c r="T482" s="270"/>
      <c r="U482" s="270"/>
      <c r="V482" s="270"/>
      <c r="W482" s="270"/>
      <c r="X482" s="270"/>
      <c r="Y482" s="270"/>
      <c r="Z482" s="270"/>
    </row>
    <row r="483" spans="1:26">
      <c r="A483" s="270"/>
      <c r="B483" s="1441"/>
      <c r="C483" s="270"/>
      <c r="D483" s="270"/>
      <c r="E483" s="270"/>
      <c r="F483" s="270"/>
      <c r="G483" s="270"/>
      <c r="H483" s="270"/>
      <c r="I483" s="270"/>
      <c r="J483" s="270"/>
      <c r="K483" s="270"/>
      <c r="L483" s="270"/>
      <c r="M483" s="270"/>
      <c r="N483" s="270"/>
      <c r="O483" s="270"/>
      <c r="P483" s="270"/>
      <c r="Q483" s="270"/>
      <c r="R483" s="270"/>
      <c r="S483" s="270"/>
      <c r="T483" s="270"/>
      <c r="U483" s="270"/>
      <c r="V483" s="270"/>
      <c r="W483" s="270"/>
      <c r="X483" s="270"/>
      <c r="Y483" s="270"/>
      <c r="Z483" s="270"/>
    </row>
    <row r="484" spans="1:26">
      <c r="A484" s="270"/>
      <c r="B484" s="1441"/>
      <c r="C484" s="270"/>
      <c r="D484" s="270"/>
      <c r="E484" s="270"/>
      <c r="F484" s="270"/>
      <c r="G484" s="270"/>
      <c r="H484" s="270"/>
      <c r="I484" s="270"/>
      <c r="J484" s="270"/>
      <c r="K484" s="270"/>
      <c r="L484" s="270"/>
      <c r="M484" s="270"/>
      <c r="N484" s="270"/>
      <c r="O484" s="270"/>
      <c r="P484" s="270"/>
      <c r="Q484" s="270"/>
      <c r="R484" s="270"/>
      <c r="S484" s="270"/>
      <c r="T484" s="270"/>
      <c r="U484" s="270"/>
      <c r="V484" s="270"/>
      <c r="W484" s="270"/>
      <c r="X484" s="270"/>
      <c r="Y484" s="270"/>
      <c r="Z484" s="270"/>
    </row>
    <row r="485" spans="1:26">
      <c r="A485" s="270"/>
      <c r="B485" s="1441"/>
      <c r="C485" s="270"/>
      <c r="D485" s="270"/>
      <c r="E485" s="270"/>
      <c r="F485" s="270"/>
      <c r="G485" s="270"/>
      <c r="H485" s="270"/>
      <c r="I485" s="270"/>
      <c r="J485" s="270"/>
      <c r="K485" s="270"/>
      <c r="L485" s="270"/>
      <c r="M485" s="270"/>
      <c r="N485" s="270"/>
      <c r="O485" s="270"/>
      <c r="P485" s="270"/>
      <c r="Q485" s="270"/>
      <c r="R485" s="270"/>
      <c r="S485" s="270"/>
      <c r="T485" s="270"/>
      <c r="U485" s="270"/>
      <c r="V485" s="270"/>
      <c r="W485" s="270"/>
      <c r="X485" s="270"/>
      <c r="Y485" s="270"/>
      <c r="Z485" s="270"/>
    </row>
    <row r="486" spans="1:26">
      <c r="A486" s="270"/>
      <c r="B486" s="1441"/>
      <c r="C486" s="270"/>
      <c r="D486" s="270"/>
      <c r="E486" s="270"/>
      <c r="F486" s="270"/>
      <c r="G486" s="270"/>
      <c r="H486" s="270"/>
      <c r="I486" s="270"/>
      <c r="J486" s="270"/>
      <c r="K486" s="270"/>
      <c r="L486" s="270"/>
      <c r="M486" s="270"/>
      <c r="N486" s="270"/>
      <c r="O486" s="270"/>
      <c r="P486" s="270"/>
      <c r="Q486" s="270"/>
      <c r="R486" s="270"/>
      <c r="S486" s="270"/>
      <c r="T486" s="270"/>
      <c r="U486" s="270"/>
      <c r="V486" s="270"/>
      <c r="W486" s="270"/>
      <c r="X486" s="270"/>
      <c r="Y486" s="270"/>
      <c r="Z486" s="270"/>
    </row>
    <row r="487" spans="1:26">
      <c r="A487" s="270"/>
      <c r="B487" s="1441"/>
      <c r="C487" s="270"/>
      <c r="D487" s="270"/>
      <c r="E487" s="270"/>
      <c r="F487" s="270"/>
      <c r="G487" s="270"/>
      <c r="H487" s="270"/>
      <c r="I487" s="270"/>
      <c r="J487" s="270"/>
      <c r="K487" s="270"/>
      <c r="L487" s="270"/>
      <c r="M487" s="270"/>
      <c r="N487" s="270"/>
      <c r="O487" s="270"/>
      <c r="P487" s="270"/>
      <c r="Q487" s="270"/>
      <c r="R487" s="270"/>
      <c r="S487" s="270"/>
      <c r="T487" s="270"/>
      <c r="U487" s="270"/>
      <c r="V487" s="270"/>
      <c r="W487" s="270"/>
      <c r="X487" s="270"/>
      <c r="Y487" s="270"/>
      <c r="Z487" s="270"/>
    </row>
    <row r="488" spans="1:26">
      <c r="A488" s="270"/>
      <c r="B488" s="1441"/>
      <c r="C488" s="270"/>
      <c r="D488" s="270"/>
      <c r="E488" s="270"/>
      <c r="F488" s="270"/>
      <c r="G488" s="270"/>
      <c r="H488" s="270"/>
      <c r="I488" s="270"/>
      <c r="J488" s="270"/>
      <c r="K488" s="270"/>
      <c r="L488" s="270"/>
      <c r="M488" s="270"/>
      <c r="N488" s="270"/>
      <c r="O488" s="270"/>
      <c r="P488" s="270"/>
      <c r="Q488" s="270"/>
      <c r="R488" s="270"/>
      <c r="S488" s="270"/>
      <c r="T488" s="270"/>
      <c r="U488" s="270"/>
      <c r="V488" s="270"/>
      <c r="W488" s="270"/>
      <c r="X488" s="270"/>
      <c r="Y488" s="270"/>
      <c r="Z488" s="270"/>
    </row>
    <row r="489" spans="1:26">
      <c r="A489" s="270"/>
      <c r="B489" s="1441"/>
      <c r="C489" s="270"/>
      <c r="D489" s="270"/>
      <c r="E489" s="270"/>
      <c r="F489" s="270"/>
      <c r="G489" s="270"/>
      <c r="H489" s="270"/>
      <c r="I489" s="270"/>
      <c r="J489" s="270"/>
      <c r="K489" s="270"/>
      <c r="L489" s="270"/>
      <c r="M489" s="270"/>
      <c r="N489" s="270"/>
      <c r="O489" s="270"/>
      <c r="P489" s="270"/>
      <c r="Q489" s="270"/>
      <c r="R489" s="270"/>
      <c r="S489" s="270"/>
      <c r="T489" s="270"/>
      <c r="U489" s="270"/>
      <c r="V489" s="270"/>
      <c r="W489" s="270"/>
      <c r="X489" s="270"/>
      <c r="Y489" s="270"/>
      <c r="Z489" s="270"/>
    </row>
    <row r="490" spans="1:26">
      <c r="A490" s="270"/>
      <c r="B490" s="1441"/>
      <c r="C490" s="270"/>
      <c r="D490" s="270"/>
      <c r="E490" s="270"/>
      <c r="F490" s="270"/>
      <c r="G490" s="270"/>
      <c r="H490" s="270"/>
      <c r="I490" s="270"/>
      <c r="J490" s="270"/>
      <c r="K490" s="270"/>
      <c r="L490" s="270"/>
      <c r="M490" s="270"/>
      <c r="N490" s="270"/>
      <c r="O490" s="270"/>
      <c r="P490" s="270"/>
      <c r="Q490" s="270"/>
      <c r="R490" s="270"/>
      <c r="S490" s="270"/>
      <c r="T490" s="270"/>
      <c r="U490" s="270"/>
      <c r="V490" s="270"/>
      <c r="W490" s="270"/>
      <c r="X490" s="270"/>
      <c r="Y490" s="270"/>
      <c r="Z490" s="270"/>
    </row>
    <row r="491" spans="1:26">
      <c r="A491" s="270"/>
      <c r="B491" s="1441"/>
      <c r="C491" s="270"/>
      <c r="D491" s="270"/>
      <c r="E491" s="270"/>
      <c r="F491" s="270"/>
      <c r="G491" s="270"/>
      <c r="H491" s="270"/>
      <c r="I491" s="270"/>
      <c r="J491" s="270"/>
      <c r="K491" s="270"/>
      <c r="L491" s="270"/>
      <c r="M491" s="270"/>
      <c r="N491" s="270"/>
      <c r="O491" s="270"/>
      <c r="P491" s="270"/>
      <c r="Q491" s="270"/>
      <c r="R491" s="270"/>
      <c r="S491" s="270"/>
      <c r="T491" s="270"/>
      <c r="U491" s="270"/>
      <c r="V491" s="270"/>
      <c r="W491" s="270"/>
      <c r="X491" s="270"/>
      <c r="Y491" s="270"/>
      <c r="Z491" s="270"/>
    </row>
    <row r="492" spans="1:26">
      <c r="A492" s="270"/>
      <c r="B492" s="1441"/>
      <c r="C492" s="270"/>
      <c r="D492" s="270"/>
      <c r="E492" s="270"/>
      <c r="F492" s="270"/>
      <c r="G492" s="270"/>
      <c r="H492" s="270"/>
      <c r="I492" s="270"/>
      <c r="J492" s="270"/>
      <c r="K492" s="270"/>
      <c r="L492" s="270"/>
      <c r="M492" s="270"/>
      <c r="N492" s="270"/>
      <c r="O492" s="270"/>
      <c r="P492" s="270"/>
      <c r="Q492" s="270"/>
      <c r="R492" s="270"/>
      <c r="S492" s="270"/>
      <c r="T492" s="270"/>
      <c r="U492" s="270"/>
      <c r="V492" s="270"/>
      <c r="W492" s="270"/>
      <c r="X492" s="270"/>
      <c r="Y492" s="270"/>
      <c r="Z492" s="270"/>
    </row>
    <row r="493" spans="1:26">
      <c r="A493" s="270"/>
      <c r="B493" s="1441"/>
      <c r="C493" s="270"/>
      <c r="D493" s="270"/>
      <c r="E493" s="270"/>
      <c r="F493" s="270"/>
      <c r="G493" s="270"/>
      <c r="H493" s="270"/>
      <c r="I493" s="270"/>
      <c r="J493" s="270"/>
      <c r="K493" s="270"/>
      <c r="L493" s="270"/>
      <c r="M493" s="270"/>
      <c r="N493" s="270"/>
      <c r="O493" s="270"/>
      <c r="P493" s="270"/>
      <c r="Q493" s="270"/>
      <c r="R493" s="270"/>
      <c r="S493" s="270"/>
      <c r="T493" s="270"/>
      <c r="U493" s="270"/>
      <c r="V493" s="270"/>
      <c r="W493" s="270"/>
      <c r="X493" s="270"/>
      <c r="Y493" s="270"/>
      <c r="Z493" s="270"/>
    </row>
    <row r="494" spans="1:26">
      <c r="A494" s="270"/>
      <c r="B494" s="1441"/>
      <c r="C494" s="270"/>
      <c r="D494" s="270"/>
      <c r="E494" s="270"/>
      <c r="F494" s="270"/>
      <c r="G494" s="270"/>
      <c r="H494" s="270"/>
      <c r="I494" s="270"/>
      <c r="J494" s="270"/>
      <c r="K494" s="270"/>
      <c r="L494" s="270"/>
      <c r="M494" s="270"/>
      <c r="N494" s="270"/>
      <c r="O494" s="270"/>
      <c r="P494" s="270"/>
      <c r="Q494" s="270"/>
      <c r="R494" s="270"/>
      <c r="S494" s="270"/>
      <c r="T494" s="270"/>
      <c r="U494" s="270"/>
      <c r="V494" s="270"/>
      <c r="W494" s="270"/>
      <c r="X494" s="270"/>
      <c r="Y494" s="270"/>
      <c r="Z494" s="270"/>
    </row>
    <row r="495" spans="1:26">
      <c r="A495" s="270"/>
      <c r="B495" s="1441"/>
      <c r="C495" s="270"/>
      <c r="D495" s="270"/>
      <c r="E495" s="270"/>
      <c r="F495" s="270"/>
      <c r="G495" s="270"/>
      <c r="H495" s="270"/>
      <c r="I495" s="270"/>
      <c r="J495" s="270"/>
      <c r="K495" s="270"/>
      <c r="L495" s="270"/>
      <c r="M495" s="270"/>
      <c r="N495" s="270"/>
      <c r="O495" s="270"/>
      <c r="P495" s="270"/>
      <c r="Q495" s="270"/>
      <c r="R495" s="270"/>
      <c r="S495" s="270"/>
      <c r="T495" s="270"/>
      <c r="U495" s="270"/>
      <c r="V495" s="270"/>
      <c r="W495" s="270"/>
      <c r="X495" s="270"/>
      <c r="Y495" s="270"/>
      <c r="Z495" s="270"/>
    </row>
    <row r="496" spans="1:26">
      <c r="A496" s="270"/>
      <c r="B496" s="1441"/>
      <c r="C496" s="270"/>
      <c r="D496" s="270"/>
      <c r="E496" s="270"/>
      <c r="F496" s="270"/>
      <c r="G496" s="270"/>
      <c r="H496" s="270"/>
      <c r="I496" s="270"/>
      <c r="J496" s="270"/>
      <c r="K496" s="270"/>
      <c r="L496" s="270"/>
      <c r="M496" s="270"/>
      <c r="N496" s="270"/>
      <c r="O496" s="270"/>
      <c r="P496" s="270"/>
      <c r="Q496" s="270"/>
      <c r="R496" s="270"/>
      <c r="S496" s="270"/>
      <c r="T496" s="270"/>
      <c r="U496" s="270"/>
      <c r="V496" s="270"/>
      <c r="W496" s="270"/>
      <c r="X496" s="270"/>
      <c r="Y496" s="270"/>
      <c r="Z496" s="270"/>
    </row>
    <row r="497" spans="1:26">
      <c r="A497" s="270"/>
      <c r="B497" s="1441"/>
      <c r="C497" s="270"/>
      <c r="D497" s="270"/>
      <c r="E497" s="270"/>
      <c r="F497" s="270"/>
      <c r="G497" s="270"/>
      <c r="H497" s="270"/>
      <c r="I497" s="270"/>
      <c r="J497" s="270"/>
      <c r="K497" s="270"/>
      <c r="L497" s="270"/>
      <c r="M497" s="270"/>
      <c r="N497" s="270"/>
      <c r="O497" s="270"/>
      <c r="P497" s="270"/>
      <c r="Q497" s="270"/>
      <c r="R497" s="270"/>
      <c r="S497" s="270"/>
      <c r="T497" s="270"/>
      <c r="U497" s="270"/>
      <c r="V497" s="270"/>
      <c r="W497" s="270"/>
      <c r="X497" s="270"/>
      <c r="Y497" s="270"/>
      <c r="Z497" s="270"/>
    </row>
    <row r="498" spans="1:26">
      <c r="A498" s="270"/>
      <c r="B498" s="1441"/>
      <c r="C498" s="270"/>
      <c r="D498" s="270"/>
      <c r="E498" s="270"/>
      <c r="F498" s="270"/>
      <c r="G498" s="270"/>
      <c r="H498" s="270"/>
      <c r="I498" s="270"/>
      <c r="J498" s="270"/>
      <c r="K498" s="270"/>
      <c r="L498" s="270"/>
      <c r="M498" s="270"/>
      <c r="N498" s="270"/>
      <c r="O498" s="270"/>
      <c r="P498" s="270"/>
      <c r="Q498" s="270"/>
      <c r="R498" s="270"/>
      <c r="S498" s="270"/>
      <c r="T498" s="270"/>
      <c r="U498" s="270"/>
      <c r="V498" s="270"/>
      <c r="W498" s="270"/>
      <c r="X498" s="270"/>
      <c r="Y498" s="270"/>
      <c r="Z498" s="270"/>
    </row>
    <row r="499" spans="1:26">
      <c r="A499" s="270"/>
      <c r="B499" s="1441"/>
      <c r="C499" s="270"/>
      <c r="D499" s="270"/>
      <c r="E499" s="270"/>
      <c r="F499" s="270"/>
      <c r="G499" s="270"/>
      <c r="H499" s="270"/>
      <c r="I499" s="270"/>
      <c r="J499" s="270"/>
      <c r="K499" s="270"/>
      <c r="L499" s="270"/>
      <c r="M499" s="270"/>
      <c r="N499" s="270"/>
      <c r="O499" s="270"/>
      <c r="P499" s="270"/>
      <c r="Q499" s="270"/>
      <c r="R499" s="270"/>
      <c r="S499" s="270"/>
      <c r="T499" s="270"/>
      <c r="U499" s="270"/>
      <c r="V499" s="270"/>
      <c r="W499" s="270"/>
      <c r="X499" s="270"/>
      <c r="Y499" s="270"/>
      <c r="Z499" s="270"/>
    </row>
    <row r="500" spans="1:26">
      <c r="A500" s="270"/>
      <c r="B500" s="1441"/>
      <c r="C500" s="270"/>
      <c r="D500" s="270"/>
      <c r="E500" s="270"/>
      <c r="F500" s="270"/>
      <c r="G500" s="270"/>
      <c r="H500" s="270"/>
      <c r="I500" s="270"/>
      <c r="J500" s="270"/>
      <c r="K500" s="270"/>
      <c r="L500" s="270"/>
      <c r="M500" s="270"/>
      <c r="N500" s="270"/>
      <c r="O500" s="270"/>
      <c r="P500" s="270"/>
      <c r="Q500" s="270"/>
      <c r="R500" s="270"/>
      <c r="S500" s="270"/>
      <c r="T500" s="270"/>
      <c r="U500" s="270"/>
      <c r="V500" s="270"/>
      <c r="W500" s="270"/>
      <c r="X500" s="270"/>
      <c r="Y500" s="270"/>
      <c r="Z500" s="270"/>
    </row>
    <row r="501" spans="1:26">
      <c r="A501" s="270"/>
      <c r="B501" s="1441"/>
      <c r="C501" s="270"/>
      <c r="D501" s="270"/>
      <c r="E501" s="270"/>
      <c r="F501" s="270"/>
      <c r="G501" s="270"/>
      <c r="H501" s="270"/>
      <c r="I501" s="270"/>
      <c r="J501" s="270"/>
      <c r="K501" s="270"/>
      <c r="L501" s="270"/>
      <c r="M501" s="270"/>
      <c r="N501" s="270"/>
      <c r="O501" s="270"/>
      <c r="P501" s="270"/>
      <c r="Q501" s="270"/>
      <c r="R501" s="270"/>
      <c r="S501" s="270"/>
      <c r="T501" s="270"/>
      <c r="U501" s="270"/>
      <c r="V501" s="270"/>
      <c r="W501" s="270"/>
      <c r="X501" s="270"/>
      <c r="Y501" s="270"/>
      <c r="Z501" s="270"/>
    </row>
    <row r="502" spans="1:26">
      <c r="A502" s="270"/>
      <c r="B502" s="1441"/>
      <c r="C502" s="270"/>
      <c r="D502" s="270"/>
      <c r="E502" s="270"/>
      <c r="F502" s="270"/>
      <c r="G502" s="270"/>
      <c r="H502" s="270"/>
      <c r="I502" s="270"/>
      <c r="J502" s="270"/>
      <c r="K502" s="270"/>
      <c r="L502" s="270"/>
      <c r="M502" s="270"/>
      <c r="N502" s="270"/>
      <c r="O502" s="270"/>
      <c r="P502" s="270"/>
      <c r="Q502" s="270"/>
      <c r="R502" s="270"/>
      <c r="S502" s="270"/>
      <c r="T502" s="270"/>
      <c r="U502" s="270"/>
      <c r="V502" s="270"/>
      <c r="W502" s="270"/>
      <c r="X502" s="270"/>
      <c r="Y502" s="270"/>
      <c r="Z502" s="270"/>
    </row>
    <row r="503" spans="1:26">
      <c r="A503" s="270"/>
      <c r="B503" s="1441"/>
      <c r="C503" s="270"/>
      <c r="D503" s="270"/>
      <c r="E503" s="270"/>
      <c r="F503" s="270"/>
      <c r="G503" s="270"/>
      <c r="H503" s="270"/>
      <c r="I503" s="270"/>
      <c r="J503" s="270"/>
      <c r="K503" s="270"/>
      <c r="L503" s="270"/>
      <c r="M503" s="270"/>
      <c r="N503" s="270"/>
      <c r="O503" s="270"/>
      <c r="P503" s="270"/>
      <c r="Q503" s="270"/>
      <c r="R503" s="270"/>
      <c r="S503" s="270"/>
      <c r="T503" s="270"/>
      <c r="U503" s="270"/>
      <c r="V503" s="270"/>
      <c r="W503" s="270"/>
      <c r="X503" s="270"/>
      <c r="Y503" s="270"/>
      <c r="Z503" s="270"/>
    </row>
    <row r="504" spans="1:26">
      <c r="A504" s="270"/>
      <c r="B504" s="1441"/>
      <c r="C504" s="270"/>
      <c r="D504" s="270"/>
      <c r="E504" s="270"/>
      <c r="F504" s="270"/>
      <c r="G504" s="270"/>
      <c r="H504" s="270"/>
      <c r="I504" s="270"/>
      <c r="J504" s="270"/>
      <c r="K504" s="270"/>
      <c r="L504" s="270"/>
      <c r="M504" s="270"/>
      <c r="N504" s="270"/>
      <c r="O504" s="270"/>
      <c r="P504" s="270"/>
      <c r="Q504" s="270"/>
      <c r="R504" s="270"/>
      <c r="S504" s="270"/>
      <c r="T504" s="270"/>
      <c r="U504" s="270"/>
      <c r="V504" s="270"/>
      <c r="W504" s="270"/>
      <c r="X504" s="270"/>
      <c r="Y504" s="270"/>
      <c r="Z504" s="270"/>
    </row>
    <row r="505" spans="1:26">
      <c r="A505" s="270"/>
      <c r="B505" s="1441"/>
      <c r="C505" s="270"/>
      <c r="D505" s="270"/>
      <c r="E505" s="270"/>
      <c r="F505" s="270"/>
      <c r="G505" s="270"/>
      <c r="H505" s="270"/>
      <c r="I505" s="270"/>
      <c r="J505" s="270"/>
      <c r="K505" s="270"/>
      <c r="L505" s="270"/>
      <c r="M505" s="270"/>
      <c r="N505" s="270"/>
      <c r="O505" s="270"/>
      <c r="P505" s="270"/>
      <c r="Q505" s="270"/>
      <c r="R505" s="270"/>
      <c r="S505" s="270"/>
      <c r="T505" s="270"/>
      <c r="U505" s="270"/>
      <c r="V505" s="270"/>
      <c r="W505" s="270"/>
      <c r="X505" s="270"/>
      <c r="Y505" s="270"/>
      <c r="Z505" s="270"/>
    </row>
    <row r="506" spans="1:26">
      <c r="A506" s="270"/>
      <c r="B506" s="1441"/>
      <c r="C506" s="270"/>
      <c r="D506" s="270"/>
      <c r="E506" s="270"/>
      <c r="F506" s="270"/>
      <c r="G506" s="270"/>
      <c r="H506" s="270"/>
      <c r="I506" s="270"/>
      <c r="J506" s="270"/>
      <c r="K506" s="270"/>
      <c r="L506" s="270"/>
      <c r="M506" s="270"/>
      <c r="N506" s="270"/>
      <c r="O506" s="270"/>
      <c r="P506" s="270"/>
      <c r="Q506" s="270"/>
      <c r="R506" s="270"/>
      <c r="S506" s="270"/>
      <c r="T506" s="270"/>
      <c r="U506" s="270"/>
      <c r="V506" s="270"/>
      <c r="W506" s="270"/>
      <c r="X506" s="270"/>
      <c r="Y506" s="270"/>
      <c r="Z506" s="270"/>
    </row>
    <row r="507" spans="1:26">
      <c r="A507" s="270"/>
      <c r="B507" s="1441"/>
      <c r="C507" s="270"/>
      <c r="D507" s="270"/>
      <c r="E507" s="270"/>
      <c r="F507" s="270"/>
      <c r="G507" s="270"/>
      <c r="H507" s="270"/>
      <c r="I507" s="270"/>
      <c r="J507" s="270"/>
      <c r="K507" s="270"/>
      <c r="L507" s="270"/>
      <c r="M507" s="270"/>
      <c r="N507" s="270"/>
      <c r="O507" s="270"/>
      <c r="P507" s="270"/>
      <c r="Q507" s="270"/>
      <c r="R507" s="270"/>
      <c r="S507" s="270"/>
      <c r="T507" s="270"/>
      <c r="U507" s="270"/>
      <c r="V507" s="270"/>
      <c r="W507" s="270"/>
      <c r="X507" s="270"/>
      <c r="Y507" s="270"/>
      <c r="Z507" s="270"/>
    </row>
    <row r="508" spans="1:26">
      <c r="A508" s="270"/>
      <c r="B508" s="1441"/>
      <c r="C508" s="270"/>
      <c r="D508" s="270"/>
      <c r="E508" s="270"/>
      <c r="F508" s="270"/>
      <c r="G508" s="270"/>
      <c r="H508" s="270"/>
      <c r="I508" s="270"/>
      <c r="J508" s="270"/>
      <c r="K508" s="270"/>
      <c r="L508" s="270"/>
      <c r="M508" s="270"/>
      <c r="N508" s="270"/>
      <c r="O508" s="270"/>
      <c r="P508" s="270"/>
      <c r="Q508" s="270"/>
      <c r="R508" s="270"/>
      <c r="S508" s="270"/>
      <c r="T508" s="270"/>
      <c r="U508" s="270"/>
      <c r="V508" s="270"/>
      <c r="W508" s="270"/>
      <c r="X508" s="270"/>
      <c r="Y508" s="270"/>
      <c r="Z508" s="270"/>
    </row>
    <row r="509" spans="1:26">
      <c r="A509" s="270"/>
      <c r="B509" s="1441"/>
      <c r="C509" s="270"/>
      <c r="D509" s="270"/>
      <c r="E509" s="270"/>
      <c r="F509" s="270"/>
      <c r="G509" s="270"/>
      <c r="H509" s="270"/>
      <c r="I509" s="270"/>
      <c r="J509" s="270"/>
      <c r="K509" s="270"/>
      <c r="L509" s="270"/>
      <c r="M509" s="270"/>
      <c r="N509" s="270"/>
      <c r="O509" s="270"/>
      <c r="P509" s="270"/>
      <c r="Q509" s="270"/>
      <c r="R509" s="270"/>
      <c r="S509" s="270"/>
      <c r="T509" s="270"/>
      <c r="U509" s="270"/>
      <c r="V509" s="270"/>
      <c r="W509" s="270"/>
      <c r="X509" s="270"/>
      <c r="Y509" s="270"/>
      <c r="Z509" s="270"/>
    </row>
    <row r="510" spans="1:26">
      <c r="A510" s="270"/>
      <c r="B510" s="1441"/>
      <c r="C510" s="270"/>
      <c r="D510" s="270"/>
      <c r="E510" s="270"/>
      <c r="F510" s="270"/>
      <c r="G510" s="270"/>
      <c r="H510" s="270"/>
      <c r="I510" s="270"/>
      <c r="J510" s="270"/>
      <c r="K510" s="270"/>
      <c r="L510" s="270"/>
      <c r="M510" s="270"/>
      <c r="N510" s="270"/>
      <c r="O510" s="270"/>
      <c r="P510" s="270"/>
      <c r="Q510" s="270"/>
      <c r="R510" s="270"/>
      <c r="S510" s="270"/>
      <c r="T510" s="270"/>
      <c r="U510" s="270"/>
      <c r="V510" s="270"/>
      <c r="W510" s="270"/>
      <c r="X510" s="270"/>
      <c r="Y510" s="270"/>
      <c r="Z510" s="270"/>
    </row>
    <row r="511" spans="1:26">
      <c r="A511" s="270"/>
      <c r="B511" s="1441"/>
      <c r="C511" s="270"/>
      <c r="D511" s="270"/>
      <c r="E511" s="270"/>
      <c r="F511" s="270"/>
      <c r="G511" s="270"/>
      <c r="H511" s="270"/>
      <c r="I511" s="270"/>
      <c r="J511" s="270"/>
      <c r="K511" s="270"/>
      <c r="L511" s="270"/>
      <c r="M511" s="270"/>
      <c r="N511" s="270"/>
      <c r="O511" s="270"/>
      <c r="P511" s="270"/>
      <c r="Q511" s="270"/>
      <c r="R511" s="270"/>
      <c r="S511" s="270"/>
      <c r="T511" s="270"/>
      <c r="U511" s="270"/>
      <c r="V511" s="270"/>
      <c r="W511" s="270"/>
      <c r="X511" s="270"/>
      <c r="Y511" s="270"/>
      <c r="Z511" s="270"/>
    </row>
    <row r="512" spans="1:26">
      <c r="A512" s="270"/>
      <c r="B512" s="1441"/>
      <c r="C512" s="270"/>
      <c r="D512" s="270"/>
      <c r="E512" s="270"/>
      <c r="F512" s="270"/>
      <c r="G512" s="270"/>
      <c r="H512" s="270"/>
      <c r="I512" s="270"/>
      <c r="J512" s="270"/>
      <c r="K512" s="270"/>
      <c r="L512" s="270"/>
      <c r="M512" s="270"/>
      <c r="N512" s="270"/>
      <c r="O512" s="270"/>
      <c r="P512" s="270"/>
      <c r="Q512" s="270"/>
      <c r="R512" s="270"/>
      <c r="S512" s="270"/>
      <c r="T512" s="270"/>
      <c r="U512" s="270"/>
      <c r="V512" s="270"/>
      <c r="W512" s="270"/>
      <c r="X512" s="270"/>
      <c r="Y512" s="270"/>
      <c r="Z512" s="270"/>
    </row>
    <row r="513" spans="1:26">
      <c r="A513" s="270"/>
      <c r="B513" s="1441"/>
      <c r="C513" s="270"/>
      <c r="D513" s="270"/>
      <c r="E513" s="270"/>
      <c r="F513" s="270"/>
      <c r="G513" s="270"/>
      <c r="H513" s="270"/>
      <c r="I513" s="270"/>
      <c r="J513" s="270"/>
      <c r="K513" s="270"/>
      <c r="L513" s="270"/>
      <c r="M513" s="270"/>
      <c r="N513" s="270"/>
      <c r="O513" s="270"/>
      <c r="P513" s="270"/>
      <c r="Q513" s="270"/>
      <c r="R513" s="270"/>
      <c r="S513" s="270"/>
      <c r="T513" s="270"/>
      <c r="U513" s="270"/>
      <c r="V513" s="270"/>
      <c r="W513" s="270"/>
      <c r="X513" s="270"/>
      <c r="Y513" s="270"/>
      <c r="Z513" s="270"/>
    </row>
    <row r="514" spans="1:26">
      <c r="A514" s="270"/>
      <c r="B514" s="1441"/>
      <c r="C514" s="270"/>
      <c r="D514" s="270"/>
      <c r="E514" s="270"/>
      <c r="F514" s="270"/>
      <c r="G514" s="270"/>
      <c r="H514" s="270"/>
      <c r="I514" s="270"/>
      <c r="J514" s="270"/>
      <c r="K514" s="270"/>
      <c r="L514" s="270"/>
      <c r="M514" s="270"/>
      <c r="N514" s="270"/>
      <c r="O514" s="270"/>
      <c r="P514" s="270"/>
      <c r="Q514" s="270"/>
      <c r="R514" s="270"/>
      <c r="S514" s="270"/>
      <c r="T514" s="270"/>
      <c r="U514" s="270"/>
      <c r="V514" s="270"/>
      <c r="W514" s="270"/>
      <c r="X514" s="270"/>
      <c r="Y514" s="270"/>
      <c r="Z514" s="270"/>
    </row>
    <row r="515" spans="1:26">
      <c r="A515" s="270"/>
      <c r="B515" s="1441"/>
      <c r="C515" s="270"/>
      <c r="D515" s="270"/>
      <c r="E515" s="270"/>
      <c r="F515" s="270"/>
      <c r="G515" s="270"/>
      <c r="H515" s="270"/>
      <c r="I515" s="270"/>
      <c r="J515" s="270"/>
      <c r="K515" s="270"/>
      <c r="L515" s="270"/>
      <c r="M515" s="270"/>
      <c r="N515" s="270"/>
      <c r="O515" s="270"/>
      <c r="P515" s="270"/>
      <c r="Q515" s="270"/>
      <c r="R515" s="270"/>
      <c r="S515" s="270"/>
      <c r="T515" s="270"/>
      <c r="U515" s="270"/>
      <c r="V515" s="270"/>
      <c r="W515" s="270"/>
      <c r="X515" s="270"/>
      <c r="Y515" s="270"/>
      <c r="Z515" s="270"/>
    </row>
    <row r="516" spans="1:26">
      <c r="A516" s="270"/>
      <c r="B516" s="1441"/>
      <c r="C516" s="270"/>
      <c r="D516" s="270"/>
      <c r="E516" s="270"/>
      <c r="F516" s="270"/>
      <c r="G516" s="270"/>
      <c r="H516" s="270"/>
      <c r="I516" s="270"/>
      <c r="J516" s="270"/>
      <c r="K516" s="270"/>
      <c r="L516" s="270"/>
      <c r="M516" s="270"/>
      <c r="N516" s="270"/>
      <c r="O516" s="270"/>
      <c r="P516" s="270"/>
      <c r="Q516" s="270"/>
      <c r="R516" s="270"/>
      <c r="S516" s="270"/>
      <c r="T516" s="270"/>
      <c r="U516" s="270"/>
      <c r="V516" s="270"/>
      <c r="W516" s="270"/>
      <c r="X516" s="270"/>
      <c r="Y516" s="270"/>
      <c r="Z516" s="270"/>
    </row>
    <row r="517" spans="1:26">
      <c r="A517" s="270"/>
      <c r="B517" s="1441"/>
      <c r="C517" s="270"/>
      <c r="D517" s="270"/>
      <c r="E517" s="270"/>
      <c r="F517" s="270"/>
      <c r="G517" s="270"/>
      <c r="H517" s="270"/>
      <c r="I517" s="270"/>
      <c r="J517" s="270"/>
      <c r="K517" s="270"/>
      <c r="L517" s="270"/>
      <c r="M517" s="270"/>
      <c r="N517" s="270"/>
      <c r="O517" s="270"/>
      <c r="P517" s="270"/>
      <c r="Q517" s="270"/>
      <c r="R517" s="270"/>
      <c r="S517" s="270"/>
      <c r="T517" s="270"/>
      <c r="U517" s="270"/>
      <c r="V517" s="270"/>
      <c r="W517" s="270"/>
      <c r="X517" s="270"/>
      <c r="Y517" s="270"/>
      <c r="Z517" s="270"/>
    </row>
    <row r="518" spans="1:26">
      <c r="A518" s="270"/>
      <c r="B518" s="1441"/>
      <c r="C518" s="270"/>
      <c r="D518" s="270"/>
      <c r="E518" s="270"/>
      <c r="F518" s="270"/>
      <c r="G518" s="270"/>
      <c r="H518" s="270"/>
      <c r="I518" s="270"/>
      <c r="J518" s="270"/>
      <c r="K518" s="270"/>
      <c r="L518" s="270"/>
      <c r="M518" s="270"/>
      <c r="N518" s="270"/>
      <c r="O518" s="270"/>
      <c r="P518" s="270"/>
      <c r="Q518" s="270"/>
      <c r="R518" s="270"/>
      <c r="S518" s="270"/>
      <c r="T518" s="270"/>
      <c r="U518" s="270"/>
      <c r="V518" s="270"/>
      <c r="W518" s="270"/>
      <c r="X518" s="270"/>
      <c r="Y518" s="270"/>
      <c r="Z518" s="270"/>
    </row>
    <row r="519" spans="1:26">
      <c r="A519" s="270"/>
      <c r="B519" s="1441"/>
      <c r="C519" s="270"/>
      <c r="D519" s="270"/>
      <c r="E519" s="270"/>
      <c r="F519" s="270"/>
      <c r="G519" s="270"/>
      <c r="H519" s="270"/>
      <c r="I519" s="270"/>
      <c r="J519" s="270"/>
      <c r="K519" s="270"/>
      <c r="L519" s="270"/>
      <c r="M519" s="270"/>
      <c r="N519" s="270"/>
      <c r="O519" s="270"/>
      <c r="P519" s="270"/>
      <c r="Q519" s="270"/>
      <c r="R519" s="270"/>
      <c r="S519" s="270"/>
      <c r="T519" s="270"/>
      <c r="U519" s="270"/>
      <c r="V519" s="270"/>
      <c r="W519" s="270"/>
      <c r="X519" s="270"/>
      <c r="Y519" s="270"/>
      <c r="Z519" s="270"/>
    </row>
    <row r="520" spans="1:26">
      <c r="A520" s="270"/>
      <c r="B520" s="1441"/>
      <c r="C520" s="270"/>
      <c r="D520" s="270"/>
      <c r="E520" s="270"/>
      <c r="F520" s="270"/>
      <c r="G520" s="270"/>
      <c r="H520" s="270"/>
      <c r="I520" s="270"/>
      <c r="J520" s="270"/>
      <c r="K520" s="270"/>
      <c r="L520" s="270"/>
      <c r="M520" s="270"/>
      <c r="N520" s="270"/>
      <c r="O520" s="270"/>
      <c r="P520" s="270"/>
      <c r="Q520" s="270"/>
      <c r="R520" s="270"/>
      <c r="S520" s="270"/>
      <c r="T520" s="270"/>
      <c r="U520" s="270"/>
      <c r="V520" s="270"/>
      <c r="W520" s="270"/>
      <c r="X520" s="270"/>
      <c r="Y520" s="270"/>
      <c r="Z520" s="270"/>
    </row>
    <row r="521" spans="1:26">
      <c r="A521" s="270"/>
      <c r="B521" s="1441"/>
      <c r="C521" s="270"/>
      <c r="D521" s="270"/>
      <c r="E521" s="270"/>
      <c r="F521" s="270"/>
      <c r="G521" s="270"/>
      <c r="H521" s="270"/>
      <c r="I521" s="270"/>
      <c r="J521" s="270"/>
      <c r="K521" s="270"/>
      <c r="L521" s="270"/>
      <c r="M521" s="270"/>
      <c r="N521" s="270"/>
      <c r="O521" s="270"/>
      <c r="P521" s="270"/>
      <c r="Q521" s="270"/>
      <c r="R521" s="270"/>
      <c r="S521" s="270"/>
      <c r="T521" s="270"/>
      <c r="U521" s="270"/>
      <c r="V521" s="270"/>
      <c r="W521" s="270"/>
      <c r="X521" s="270"/>
      <c r="Y521" s="270"/>
      <c r="Z521" s="270"/>
    </row>
    <row r="522" spans="1:26">
      <c r="A522" s="270"/>
      <c r="B522" s="1441"/>
      <c r="C522" s="270"/>
      <c r="D522" s="270"/>
      <c r="E522" s="270"/>
      <c r="F522" s="270"/>
      <c r="G522" s="270"/>
      <c r="H522" s="270"/>
      <c r="I522" s="270"/>
      <c r="J522" s="270"/>
      <c r="K522" s="270"/>
      <c r="L522" s="270"/>
      <c r="M522" s="270"/>
      <c r="N522" s="270"/>
      <c r="O522" s="270"/>
      <c r="P522" s="270"/>
      <c r="Q522" s="270"/>
      <c r="R522" s="270"/>
      <c r="S522" s="270"/>
      <c r="T522" s="270"/>
      <c r="U522" s="270"/>
      <c r="V522" s="270"/>
      <c r="W522" s="270"/>
      <c r="X522" s="270"/>
      <c r="Y522" s="270"/>
      <c r="Z522" s="270"/>
    </row>
    <row r="523" spans="1:26">
      <c r="A523" s="270"/>
      <c r="B523" s="1441"/>
      <c r="C523" s="270"/>
      <c r="D523" s="270"/>
      <c r="E523" s="270"/>
      <c r="F523" s="270"/>
      <c r="G523" s="270"/>
      <c r="H523" s="270"/>
      <c r="I523" s="270"/>
      <c r="J523" s="270"/>
      <c r="K523" s="270"/>
      <c r="L523" s="270"/>
      <c r="M523" s="270"/>
      <c r="N523" s="270"/>
      <c r="O523" s="270"/>
      <c r="P523" s="270"/>
      <c r="Q523" s="270"/>
      <c r="R523" s="270"/>
      <c r="S523" s="270"/>
      <c r="T523" s="270"/>
      <c r="U523" s="270"/>
      <c r="V523" s="270"/>
      <c r="W523" s="270"/>
      <c r="X523" s="270"/>
      <c r="Y523" s="270"/>
      <c r="Z523" s="270"/>
    </row>
    <row r="524" spans="1:26">
      <c r="A524" s="270"/>
      <c r="B524" s="1441"/>
      <c r="C524" s="270"/>
      <c r="D524" s="270"/>
      <c r="E524" s="270"/>
      <c r="F524" s="270"/>
      <c r="G524" s="270"/>
      <c r="H524" s="270"/>
      <c r="I524" s="270"/>
      <c r="J524" s="270"/>
      <c r="K524" s="270"/>
      <c r="L524" s="270"/>
      <c r="M524" s="270"/>
      <c r="N524" s="270"/>
      <c r="O524" s="270"/>
      <c r="P524" s="270"/>
      <c r="Q524" s="270"/>
      <c r="R524" s="270"/>
      <c r="S524" s="270"/>
      <c r="T524" s="270"/>
      <c r="U524" s="270"/>
      <c r="V524" s="270"/>
      <c r="W524" s="270"/>
      <c r="X524" s="270"/>
      <c r="Y524" s="270"/>
      <c r="Z524" s="270"/>
    </row>
    <row r="525" spans="1:26">
      <c r="A525" s="270"/>
      <c r="B525" s="1441"/>
      <c r="C525" s="270"/>
      <c r="D525" s="270"/>
      <c r="E525" s="270"/>
      <c r="F525" s="270"/>
      <c r="G525" s="270"/>
      <c r="H525" s="270"/>
      <c r="I525" s="270"/>
      <c r="J525" s="270"/>
      <c r="K525" s="270"/>
      <c r="L525" s="270"/>
      <c r="M525" s="270"/>
      <c r="N525" s="270"/>
      <c r="O525" s="270"/>
      <c r="P525" s="270"/>
      <c r="Q525" s="270"/>
      <c r="R525" s="270"/>
      <c r="S525" s="270"/>
      <c r="T525" s="270"/>
      <c r="U525" s="270"/>
      <c r="V525" s="270"/>
      <c r="W525" s="270"/>
      <c r="X525" s="270"/>
      <c r="Y525" s="270"/>
      <c r="Z525" s="270"/>
    </row>
    <row r="526" spans="1:26">
      <c r="A526" s="270"/>
      <c r="B526" s="1441"/>
      <c r="C526" s="270"/>
      <c r="D526" s="270"/>
      <c r="E526" s="270"/>
      <c r="F526" s="270"/>
      <c r="G526" s="270"/>
      <c r="H526" s="270"/>
      <c r="I526" s="270"/>
      <c r="J526" s="270"/>
      <c r="K526" s="270"/>
      <c r="L526" s="270"/>
      <c r="M526" s="270"/>
      <c r="N526" s="270"/>
      <c r="O526" s="270"/>
      <c r="P526" s="270"/>
      <c r="Q526" s="270"/>
      <c r="R526" s="270"/>
      <c r="S526" s="270"/>
      <c r="T526" s="270"/>
      <c r="U526" s="270"/>
      <c r="V526" s="270"/>
      <c r="W526" s="270"/>
      <c r="X526" s="270"/>
      <c r="Y526" s="270"/>
      <c r="Z526" s="270"/>
    </row>
    <row r="527" spans="1:26">
      <c r="A527" s="270"/>
      <c r="B527" s="1441"/>
      <c r="C527" s="270"/>
      <c r="D527" s="270"/>
      <c r="E527" s="270"/>
      <c r="F527" s="270"/>
      <c r="G527" s="270"/>
      <c r="H527" s="270"/>
      <c r="I527" s="270"/>
      <c r="J527" s="270"/>
      <c r="K527" s="270"/>
      <c r="L527" s="270"/>
      <c r="M527" s="270"/>
      <c r="N527" s="270"/>
      <c r="O527" s="270"/>
      <c r="P527" s="270"/>
      <c r="Q527" s="270"/>
      <c r="R527" s="270"/>
      <c r="S527" s="270"/>
      <c r="T527" s="270"/>
      <c r="U527" s="270"/>
      <c r="V527" s="270"/>
      <c r="W527" s="270"/>
      <c r="X527" s="270"/>
      <c r="Y527" s="270"/>
      <c r="Z527" s="270"/>
    </row>
    <row r="528" spans="1:26">
      <c r="A528" s="270"/>
      <c r="B528" s="1441"/>
      <c r="C528" s="270"/>
      <c r="D528" s="270"/>
      <c r="E528" s="270"/>
      <c r="F528" s="270"/>
      <c r="G528" s="270"/>
      <c r="H528" s="270"/>
      <c r="I528" s="270"/>
      <c r="J528" s="270"/>
      <c r="K528" s="270"/>
      <c r="L528" s="270"/>
      <c r="M528" s="270"/>
      <c r="N528" s="270"/>
      <c r="O528" s="270"/>
      <c r="P528" s="270"/>
      <c r="Q528" s="270"/>
      <c r="R528" s="270"/>
      <c r="S528" s="270"/>
      <c r="T528" s="270"/>
      <c r="U528" s="270"/>
      <c r="V528" s="270"/>
      <c r="W528" s="270"/>
      <c r="X528" s="270"/>
      <c r="Y528" s="270"/>
      <c r="Z528" s="270"/>
    </row>
    <row r="529" spans="1:26">
      <c r="A529" s="270"/>
      <c r="B529" s="1441"/>
      <c r="C529" s="270"/>
      <c r="D529" s="270"/>
      <c r="E529" s="270"/>
      <c r="F529" s="270"/>
      <c r="G529" s="270"/>
      <c r="H529" s="270"/>
      <c r="I529" s="270"/>
      <c r="J529" s="270"/>
      <c r="K529" s="270"/>
      <c r="L529" s="270"/>
      <c r="M529" s="270"/>
      <c r="N529" s="270"/>
      <c r="O529" s="270"/>
      <c r="P529" s="270"/>
      <c r="Q529" s="270"/>
      <c r="R529" s="270"/>
      <c r="S529" s="270"/>
      <c r="T529" s="270"/>
      <c r="U529" s="270"/>
      <c r="V529" s="270"/>
      <c r="W529" s="270"/>
      <c r="X529" s="270"/>
      <c r="Y529" s="270"/>
      <c r="Z529" s="270"/>
    </row>
    <row r="530" spans="1:26">
      <c r="A530" s="270"/>
      <c r="B530" s="1441"/>
      <c r="C530" s="270"/>
      <c r="D530" s="270"/>
      <c r="E530" s="270"/>
      <c r="F530" s="270"/>
      <c r="G530" s="270"/>
      <c r="H530" s="270"/>
      <c r="I530" s="270"/>
      <c r="J530" s="270"/>
      <c r="K530" s="270"/>
      <c r="L530" s="270"/>
      <c r="M530" s="270"/>
      <c r="N530" s="270"/>
      <c r="O530" s="270"/>
      <c r="P530" s="270"/>
      <c r="Q530" s="270"/>
      <c r="R530" s="270"/>
      <c r="S530" s="270"/>
      <c r="T530" s="270"/>
      <c r="U530" s="270"/>
      <c r="V530" s="270"/>
      <c r="W530" s="270"/>
      <c r="X530" s="270"/>
      <c r="Y530" s="270"/>
      <c r="Z530" s="270"/>
    </row>
    <row r="531" spans="1:26">
      <c r="A531" s="270"/>
      <c r="B531" s="1441"/>
      <c r="C531" s="270"/>
      <c r="D531" s="270"/>
      <c r="E531" s="270"/>
      <c r="F531" s="270"/>
      <c r="G531" s="270"/>
      <c r="H531" s="270"/>
      <c r="I531" s="270"/>
      <c r="J531" s="270"/>
      <c r="K531" s="270"/>
      <c r="L531" s="270"/>
      <c r="M531" s="270"/>
      <c r="N531" s="270"/>
      <c r="O531" s="270"/>
      <c r="P531" s="270"/>
      <c r="Q531" s="270"/>
      <c r="R531" s="270"/>
      <c r="S531" s="270"/>
      <c r="T531" s="270"/>
      <c r="U531" s="270"/>
      <c r="V531" s="270"/>
      <c r="W531" s="270"/>
      <c r="X531" s="270"/>
      <c r="Y531" s="270"/>
      <c r="Z531" s="270"/>
    </row>
    <row r="532" spans="1:26">
      <c r="A532" s="270"/>
      <c r="B532" s="1441"/>
      <c r="C532" s="270"/>
      <c r="D532" s="270"/>
      <c r="E532" s="270"/>
      <c r="F532" s="270"/>
      <c r="G532" s="270"/>
      <c r="H532" s="270"/>
      <c r="I532" s="270"/>
      <c r="J532" s="270"/>
      <c r="K532" s="270"/>
      <c r="L532" s="270"/>
      <c r="M532" s="270"/>
      <c r="N532" s="270"/>
      <c r="O532" s="270"/>
      <c r="P532" s="270"/>
      <c r="Q532" s="270"/>
      <c r="R532" s="270"/>
      <c r="S532" s="270"/>
      <c r="T532" s="270"/>
      <c r="U532" s="270"/>
      <c r="V532" s="270"/>
      <c r="W532" s="270"/>
      <c r="X532" s="270"/>
      <c r="Y532" s="270"/>
      <c r="Z532" s="270"/>
    </row>
    <row r="533" spans="1:26">
      <c r="A533" s="270"/>
      <c r="B533" s="1441"/>
      <c r="C533" s="270"/>
      <c r="D533" s="270"/>
      <c r="E533" s="270"/>
      <c r="F533" s="270"/>
      <c r="G533" s="270"/>
      <c r="H533" s="270"/>
      <c r="I533" s="270"/>
      <c r="J533" s="270"/>
      <c r="K533" s="270"/>
      <c r="L533" s="270"/>
      <c r="M533" s="270"/>
      <c r="N533" s="270"/>
      <c r="O533" s="270"/>
      <c r="P533" s="270"/>
      <c r="Q533" s="270"/>
      <c r="R533" s="270"/>
      <c r="S533" s="270"/>
      <c r="T533" s="270"/>
      <c r="U533" s="270"/>
      <c r="V533" s="270"/>
      <c r="W533" s="270"/>
      <c r="X533" s="270"/>
      <c r="Y533" s="270"/>
      <c r="Z533" s="270"/>
    </row>
    <row r="534" spans="1:26">
      <c r="A534" s="270"/>
      <c r="B534" s="1441"/>
      <c r="C534" s="270"/>
      <c r="D534" s="270"/>
      <c r="E534" s="270"/>
      <c r="F534" s="270"/>
      <c r="G534" s="270"/>
      <c r="H534" s="270"/>
      <c r="I534" s="270"/>
      <c r="J534" s="270"/>
      <c r="K534" s="270"/>
      <c r="L534" s="270"/>
      <c r="M534" s="270"/>
      <c r="N534" s="270"/>
      <c r="O534" s="270"/>
      <c r="P534" s="270"/>
      <c r="Q534" s="270"/>
      <c r="R534" s="270"/>
      <c r="S534" s="270"/>
      <c r="T534" s="270"/>
      <c r="U534" s="270"/>
      <c r="V534" s="270"/>
      <c r="W534" s="270"/>
      <c r="X534" s="270"/>
      <c r="Y534" s="270"/>
      <c r="Z534" s="270"/>
    </row>
    <row r="535" spans="1:26">
      <c r="A535" s="270"/>
      <c r="B535" s="1441"/>
      <c r="C535" s="270"/>
      <c r="D535" s="270"/>
      <c r="E535" s="270"/>
      <c r="F535" s="270"/>
      <c r="G535" s="270"/>
      <c r="H535" s="270"/>
      <c r="I535" s="270"/>
      <c r="J535" s="270"/>
      <c r="K535" s="270"/>
      <c r="L535" s="270"/>
      <c r="M535" s="270"/>
      <c r="N535" s="270"/>
      <c r="O535" s="270"/>
      <c r="P535" s="270"/>
      <c r="Q535" s="270"/>
      <c r="R535" s="270"/>
      <c r="S535" s="270"/>
      <c r="T535" s="270"/>
      <c r="U535" s="270"/>
      <c r="V535" s="270"/>
      <c r="W535" s="270"/>
      <c r="X535" s="270"/>
      <c r="Y535" s="270"/>
      <c r="Z535" s="270"/>
    </row>
    <row r="536" spans="1:26">
      <c r="A536" s="270"/>
      <c r="B536" s="1441"/>
      <c r="C536" s="270"/>
      <c r="D536" s="270"/>
      <c r="E536" s="270"/>
      <c r="F536" s="270"/>
      <c r="G536" s="270"/>
      <c r="H536" s="270"/>
      <c r="I536" s="270"/>
      <c r="J536" s="270"/>
      <c r="K536" s="270"/>
      <c r="L536" s="270"/>
      <c r="M536" s="270"/>
      <c r="N536" s="270"/>
      <c r="O536" s="270"/>
      <c r="P536" s="270"/>
      <c r="Q536" s="270"/>
      <c r="R536" s="270"/>
      <c r="S536" s="270"/>
      <c r="T536" s="270"/>
      <c r="U536" s="270"/>
      <c r="V536" s="270"/>
      <c r="W536" s="270"/>
      <c r="X536" s="270"/>
      <c r="Y536" s="270"/>
      <c r="Z536" s="270"/>
    </row>
    <row r="537" spans="1:26">
      <c r="A537" s="270"/>
      <c r="B537" s="1441"/>
      <c r="C537" s="270"/>
      <c r="D537" s="270"/>
      <c r="E537" s="270"/>
      <c r="F537" s="270"/>
      <c r="G537" s="270"/>
      <c r="H537" s="270"/>
      <c r="I537" s="270"/>
      <c r="J537" s="270"/>
      <c r="K537" s="270"/>
      <c r="L537" s="270"/>
      <c r="M537" s="270"/>
      <c r="N537" s="270"/>
      <c r="O537" s="270"/>
      <c r="P537" s="270"/>
      <c r="Q537" s="270"/>
      <c r="R537" s="270"/>
      <c r="S537" s="270"/>
      <c r="T537" s="270"/>
      <c r="U537" s="270"/>
      <c r="V537" s="270"/>
      <c r="W537" s="270"/>
      <c r="X537" s="270"/>
      <c r="Y537" s="270"/>
      <c r="Z537" s="270"/>
    </row>
    <row r="538" spans="1:26">
      <c r="A538" s="270"/>
      <c r="B538" s="1441"/>
      <c r="C538" s="270"/>
      <c r="D538" s="270"/>
      <c r="E538" s="270"/>
      <c r="F538" s="270"/>
      <c r="G538" s="270"/>
      <c r="H538" s="270"/>
      <c r="I538" s="270"/>
      <c r="J538" s="270"/>
      <c r="K538" s="270"/>
      <c r="L538" s="270"/>
      <c r="M538" s="270"/>
      <c r="N538" s="270"/>
      <c r="O538" s="270"/>
      <c r="P538" s="270"/>
      <c r="Q538" s="270"/>
      <c r="R538" s="270"/>
      <c r="S538" s="270"/>
      <c r="T538" s="270"/>
      <c r="U538" s="270"/>
      <c r="V538" s="270"/>
      <c r="W538" s="270"/>
      <c r="X538" s="270"/>
      <c r="Y538" s="270"/>
      <c r="Z538" s="270"/>
    </row>
    <row r="539" spans="1:26">
      <c r="A539" s="270"/>
      <c r="B539" s="1441"/>
      <c r="C539" s="270"/>
      <c r="D539" s="270"/>
      <c r="E539" s="270"/>
      <c r="F539" s="270"/>
      <c r="G539" s="270"/>
      <c r="H539" s="270"/>
      <c r="I539" s="270"/>
      <c r="J539" s="270"/>
      <c r="K539" s="270"/>
      <c r="L539" s="270"/>
      <c r="M539" s="270"/>
      <c r="N539" s="270"/>
      <c r="O539" s="270"/>
      <c r="P539" s="270"/>
      <c r="Q539" s="270"/>
      <c r="R539" s="270"/>
      <c r="S539" s="270"/>
      <c r="T539" s="270"/>
      <c r="U539" s="270"/>
      <c r="V539" s="270"/>
      <c r="W539" s="270"/>
      <c r="X539" s="270"/>
      <c r="Y539" s="270"/>
      <c r="Z539" s="270"/>
    </row>
    <row r="540" spans="1:26">
      <c r="A540" s="270"/>
      <c r="B540" s="1441"/>
      <c r="C540" s="270"/>
      <c r="D540" s="270"/>
      <c r="E540" s="270"/>
      <c r="F540" s="270"/>
      <c r="G540" s="270"/>
      <c r="H540" s="270"/>
      <c r="I540" s="270"/>
      <c r="J540" s="270"/>
      <c r="K540" s="270"/>
      <c r="L540" s="270"/>
      <c r="M540" s="270"/>
      <c r="N540" s="270"/>
      <c r="O540" s="270"/>
      <c r="P540" s="270"/>
      <c r="Q540" s="270"/>
      <c r="R540" s="270"/>
      <c r="S540" s="270"/>
      <c r="T540" s="270"/>
      <c r="U540" s="270"/>
      <c r="V540" s="270"/>
      <c r="W540" s="270"/>
      <c r="X540" s="270"/>
      <c r="Y540" s="270"/>
      <c r="Z540" s="270"/>
    </row>
    <row r="541" spans="1:26">
      <c r="A541" s="270"/>
      <c r="B541" s="1441"/>
      <c r="C541" s="270"/>
      <c r="D541" s="270"/>
      <c r="E541" s="270"/>
      <c r="F541" s="270"/>
      <c r="G541" s="270"/>
      <c r="H541" s="270"/>
      <c r="I541" s="270"/>
      <c r="J541" s="270"/>
      <c r="K541" s="270"/>
      <c r="L541" s="270"/>
      <c r="M541" s="270"/>
      <c r="N541" s="270"/>
      <c r="O541" s="270"/>
      <c r="P541" s="270"/>
      <c r="Q541" s="270"/>
      <c r="R541" s="270"/>
      <c r="S541" s="270"/>
      <c r="T541" s="270"/>
      <c r="U541" s="270"/>
      <c r="V541" s="270"/>
      <c r="W541" s="270"/>
      <c r="X541" s="270"/>
      <c r="Y541" s="270"/>
      <c r="Z541" s="270"/>
    </row>
    <row r="542" spans="1:26">
      <c r="A542" s="270"/>
      <c r="B542" s="1441"/>
      <c r="C542" s="270"/>
      <c r="D542" s="270"/>
      <c r="E542" s="270"/>
      <c r="F542" s="270"/>
      <c r="G542" s="270"/>
      <c r="H542" s="270"/>
      <c r="I542" s="270"/>
      <c r="J542" s="270"/>
      <c r="K542" s="270"/>
      <c r="L542" s="270"/>
      <c r="M542" s="270"/>
      <c r="N542" s="270"/>
      <c r="O542" s="270"/>
      <c r="P542" s="270"/>
      <c r="Q542" s="270"/>
      <c r="R542" s="270"/>
      <c r="S542" s="270"/>
      <c r="T542" s="270"/>
      <c r="U542" s="270"/>
      <c r="V542" s="270"/>
      <c r="W542" s="270"/>
      <c r="X542" s="270"/>
      <c r="Y542" s="270"/>
      <c r="Z542" s="270"/>
    </row>
    <row r="543" spans="1:26">
      <c r="A543" s="270"/>
      <c r="B543" s="1441"/>
      <c r="C543" s="270"/>
      <c r="D543" s="270"/>
      <c r="E543" s="270"/>
      <c r="F543" s="270"/>
      <c r="G543" s="270"/>
      <c r="H543" s="270"/>
      <c r="I543" s="270"/>
      <c r="J543" s="270"/>
      <c r="K543" s="270"/>
      <c r="L543" s="270"/>
      <c r="M543" s="270"/>
      <c r="N543" s="270"/>
      <c r="O543" s="270"/>
      <c r="P543" s="270"/>
      <c r="Q543" s="270"/>
      <c r="R543" s="270"/>
      <c r="S543" s="270"/>
      <c r="T543" s="270"/>
      <c r="U543" s="270"/>
      <c r="V543" s="270"/>
      <c r="W543" s="270"/>
      <c r="X543" s="270"/>
      <c r="Y543" s="270"/>
      <c r="Z543" s="270"/>
    </row>
    <row r="544" spans="1:26">
      <c r="A544" s="270"/>
      <c r="B544" s="1441"/>
      <c r="C544" s="270"/>
      <c r="D544" s="270"/>
      <c r="E544" s="270"/>
      <c r="F544" s="270"/>
      <c r="G544" s="270"/>
      <c r="H544" s="270"/>
      <c r="I544" s="270"/>
      <c r="J544" s="270"/>
      <c r="K544" s="270"/>
      <c r="L544" s="270"/>
      <c r="M544" s="270"/>
      <c r="N544" s="270"/>
      <c r="O544" s="270"/>
      <c r="P544" s="270"/>
      <c r="Q544" s="270"/>
      <c r="R544" s="270"/>
      <c r="S544" s="270"/>
      <c r="T544" s="270"/>
      <c r="U544" s="270"/>
      <c r="V544" s="270"/>
      <c r="W544" s="270"/>
      <c r="X544" s="270"/>
      <c r="Y544" s="270"/>
      <c r="Z544" s="270"/>
    </row>
    <row r="545" spans="1:26">
      <c r="A545" s="270"/>
      <c r="B545" s="1441"/>
      <c r="C545" s="270"/>
      <c r="D545" s="270"/>
      <c r="E545" s="270"/>
      <c r="F545" s="270"/>
      <c r="G545" s="270"/>
      <c r="H545" s="270"/>
      <c r="I545" s="270"/>
      <c r="J545" s="270"/>
      <c r="K545" s="270"/>
      <c r="L545" s="270"/>
      <c r="M545" s="270"/>
      <c r="N545" s="270"/>
      <c r="O545" s="270"/>
      <c r="P545" s="270"/>
      <c r="Q545" s="270"/>
      <c r="R545" s="270"/>
      <c r="S545" s="270"/>
      <c r="T545" s="270"/>
      <c r="U545" s="270"/>
      <c r="V545" s="270"/>
      <c r="W545" s="270"/>
      <c r="X545" s="270"/>
      <c r="Y545" s="270"/>
      <c r="Z545" s="270"/>
    </row>
    <row r="546" spans="1:26">
      <c r="A546" s="270"/>
      <c r="B546" s="1441"/>
      <c r="C546" s="270"/>
      <c r="D546" s="270"/>
      <c r="E546" s="270"/>
      <c r="F546" s="270"/>
      <c r="G546" s="270"/>
      <c r="H546" s="270"/>
      <c r="I546" s="270"/>
      <c r="J546" s="270"/>
      <c r="K546" s="270"/>
      <c r="L546" s="270"/>
      <c r="M546" s="270"/>
      <c r="N546" s="270"/>
      <c r="O546" s="270"/>
      <c r="P546" s="270"/>
      <c r="Q546" s="270"/>
      <c r="R546" s="270"/>
      <c r="S546" s="270"/>
      <c r="T546" s="270"/>
      <c r="U546" s="270"/>
      <c r="V546" s="270"/>
      <c r="W546" s="270"/>
      <c r="X546" s="270"/>
      <c r="Y546" s="270"/>
      <c r="Z546" s="270"/>
    </row>
    <row r="547" spans="1:26">
      <c r="A547" s="270"/>
      <c r="B547" s="1441"/>
      <c r="C547" s="270"/>
      <c r="D547" s="270"/>
      <c r="E547" s="270"/>
      <c r="F547" s="270"/>
      <c r="G547" s="270"/>
      <c r="H547" s="270"/>
      <c r="I547" s="270"/>
      <c r="J547" s="270"/>
      <c r="K547" s="270"/>
      <c r="L547" s="270"/>
      <c r="M547" s="270"/>
      <c r="N547" s="270"/>
      <c r="O547" s="270"/>
      <c r="P547" s="270"/>
      <c r="Q547" s="270"/>
      <c r="R547" s="270"/>
      <c r="S547" s="270"/>
      <c r="T547" s="270"/>
      <c r="U547" s="270"/>
      <c r="V547" s="270"/>
      <c r="W547" s="270"/>
      <c r="X547" s="270"/>
      <c r="Y547" s="270"/>
      <c r="Z547" s="270"/>
    </row>
    <row r="548" spans="1:26">
      <c r="A548" s="270"/>
      <c r="B548" s="1441"/>
      <c r="C548" s="270"/>
      <c r="D548" s="270"/>
      <c r="E548" s="270"/>
      <c r="F548" s="270"/>
      <c r="G548" s="270"/>
      <c r="H548" s="270"/>
      <c r="I548" s="270"/>
      <c r="J548" s="270"/>
      <c r="K548" s="270"/>
      <c r="L548" s="270"/>
      <c r="M548" s="270"/>
      <c r="N548" s="270"/>
      <c r="O548" s="270"/>
      <c r="P548" s="270"/>
      <c r="Q548" s="270"/>
      <c r="R548" s="270"/>
      <c r="S548" s="270"/>
      <c r="T548" s="270"/>
      <c r="U548" s="270"/>
      <c r="V548" s="270"/>
      <c r="W548" s="270"/>
      <c r="X548" s="270"/>
      <c r="Y548" s="270"/>
      <c r="Z548" s="270"/>
    </row>
    <row r="549" spans="1:26">
      <c r="A549" s="270"/>
      <c r="B549" s="1441"/>
      <c r="C549" s="270"/>
      <c r="D549" s="270"/>
      <c r="E549" s="270"/>
      <c r="F549" s="270"/>
      <c r="G549" s="270"/>
      <c r="H549" s="270"/>
      <c r="I549" s="270"/>
      <c r="J549" s="270"/>
      <c r="K549" s="270"/>
      <c r="L549" s="270"/>
      <c r="M549" s="270"/>
      <c r="N549" s="270"/>
      <c r="O549" s="270"/>
      <c r="P549" s="270"/>
      <c r="Q549" s="270"/>
      <c r="R549" s="270"/>
      <c r="S549" s="270"/>
      <c r="T549" s="270"/>
      <c r="U549" s="270"/>
      <c r="V549" s="270"/>
      <c r="W549" s="270"/>
      <c r="X549" s="270"/>
      <c r="Y549" s="270"/>
      <c r="Z549" s="270"/>
    </row>
    <row r="550" spans="1:26">
      <c r="A550" s="270"/>
      <c r="B550" s="1441"/>
      <c r="C550" s="270"/>
      <c r="D550" s="270"/>
      <c r="E550" s="270"/>
      <c r="F550" s="270"/>
      <c r="G550" s="270"/>
      <c r="H550" s="270"/>
      <c r="I550" s="270"/>
      <c r="J550" s="270"/>
      <c r="K550" s="270"/>
      <c r="L550" s="270"/>
      <c r="M550" s="270"/>
      <c r="N550" s="270"/>
      <c r="O550" s="270"/>
      <c r="P550" s="270"/>
      <c r="Q550" s="270"/>
      <c r="R550" s="270"/>
      <c r="S550" s="270"/>
      <c r="T550" s="270"/>
      <c r="U550" s="270"/>
      <c r="V550" s="270"/>
      <c r="W550" s="270"/>
      <c r="X550" s="270"/>
      <c r="Y550" s="270"/>
      <c r="Z550" s="270"/>
    </row>
    <row r="551" spans="1:26">
      <c r="A551" s="270"/>
      <c r="B551" s="1441"/>
      <c r="C551" s="270"/>
      <c r="D551" s="270"/>
      <c r="E551" s="270"/>
      <c r="F551" s="270"/>
      <c r="G551" s="270"/>
      <c r="H551" s="270"/>
      <c r="I551" s="270"/>
      <c r="J551" s="270"/>
      <c r="K551" s="270"/>
      <c r="L551" s="270"/>
      <c r="M551" s="270"/>
      <c r="N551" s="270"/>
      <c r="O551" s="270"/>
      <c r="P551" s="270"/>
      <c r="Q551" s="270"/>
      <c r="R551" s="270"/>
      <c r="S551" s="270"/>
      <c r="T551" s="270"/>
      <c r="U551" s="270"/>
      <c r="V551" s="270"/>
      <c r="W551" s="270"/>
      <c r="X551" s="270"/>
      <c r="Y551" s="270"/>
      <c r="Z551" s="270"/>
    </row>
    <row r="552" spans="1:26">
      <c r="A552" s="270"/>
      <c r="B552" s="1441"/>
      <c r="C552" s="270"/>
      <c r="D552" s="270"/>
      <c r="E552" s="270"/>
      <c r="F552" s="270"/>
      <c r="G552" s="270"/>
      <c r="H552" s="270"/>
      <c r="I552" s="270"/>
      <c r="J552" s="270"/>
      <c r="K552" s="270"/>
      <c r="L552" s="270"/>
      <c r="M552" s="270"/>
      <c r="N552" s="270"/>
      <c r="O552" s="270"/>
      <c r="P552" s="270"/>
      <c r="Q552" s="270"/>
      <c r="R552" s="270"/>
      <c r="S552" s="270"/>
      <c r="T552" s="270"/>
      <c r="U552" s="270"/>
      <c r="V552" s="270"/>
      <c r="W552" s="270"/>
      <c r="X552" s="270"/>
      <c r="Y552" s="270"/>
      <c r="Z552" s="270"/>
    </row>
    <row r="553" spans="1:26">
      <c r="A553" s="270"/>
      <c r="B553" s="1441"/>
      <c r="C553" s="270"/>
      <c r="D553" s="270"/>
      <c r="E553" s="270"/>
      <c r="F553" s="270"/>
      <c r="G553" s="270"/>
      <c r="H553" s="270"/>
      <c r="I553" s="270"/>
      <c r="J553" s="270"/>
      <c r="K553" s="270"/>
      <c r="L553" s="270"/>
      <c r="M553" s="270"/>
      <c r="N553" s="270"/>
      <c r="O553" s="270"/>
      <c r="P553" s="270"/>
      <c r="Q553" s="270"/>
      <c r="R553" s="270"/>
      <c r="S553" s="270"/>
      <c r="T553" s="270"/>
      <c r="U553" s="270"/>
      <c r="V553" s="270"/>
      <c r="W553" s="270"/>
      <c r="X553" s="270"/>
      <c r="Y553" s="270"/>
      <c r="Z553" s="270"/>
    </row>
    <row r="554" spans="1:26">
      <c r="A554" s="270"/>
      <c r="B554" s="1441"/>
      <c r="C554" s="270"/>
      <c r="D554" s="270"/>
      <c r="E554" s="270"/>
      <c r="F554" s="270"/>
      <c r="G554" s="270"/>
      <c r="H554" s="270"/>
      <c r="I554" s="270"/>
      <c r="J554" s="270"/>
      <c r="K554" s="270"/>
      <c r="L554" s="270"/>
      <c r="M554" s="270"/>
      <c r="N554" s="270"/>
      <c r="O554" s="270"/>
      <c r="P554" s="270"/>
      <c r="Q554" s="270"/>
      <c r="R554" s="270"/>
      <c r="S554" s="270"/>
      <c r="T554" s="270"/>
      <c r="U554" s="270"/>
      <c r="V554" s="270"/>
      <c r="W554" s="270"/>
      <c r="X554" s="270"/>
      <c r="Y554" s="270"/>
      <c r="Z554" s="270"/>
    </row>
    <row r="555" spans="1:26">
      <c r="A555" s="270"/>
      <c r="B555" s="1441"/>
      <c r="C555" s="270"/>
      <c r="D555" s="270"/>
      <c r="E555" s="270"/>
      <c r="F555" s="270"/>
      <c r="G555" s="270"/>
      <c r="H555" s="270"/>
      <c r="I555" s="270"/>
      <c r="J555" s="270"/>
      <c r="K555" s="270"/>
      <c r="L555" s="270"/>
      <c r="M555" s="270"/>
      <c r="N555" s="270"/>
      <c r="O555" s="270"/>
      <c r="P555" s="270"/>
      <c r="Q555" s="270"/>
      <c r="R555" s="270"/>
      <c r="S555" s="270"/>
      <c r="T555" s="270"/>
      <c r="U555" s="270"/>
      <c r="V555" s="270"/>
      <c r="W555" s="270"/>
      <c r="X555" s="270"/>
      <c r="Y555" s="270"/>
      <c r="Z555" s="270"/>
    </row>
    <row r="556" spans="1:26">
      <c r="A556" s="270"/>
      <c r="B556" s="1441"/>
      <c r="C556" s="270"/>
      <c r="D556" s="270"/>
      <c r="E556" s="270"/>
      <c r="F556" s="270"/>
      <c r="G556" s="270"/>
      <c r="H556" s="270"/>
      <c r="I556" s="270"/>
      <c r="J556" s="270"/>
      <c r="K556" s="270"/>
      <c r="L556" s="270"/>
      <c r="M556" s="270"/>
      <c r="N556" s="270"/>
      <c r="O556" s="270"/>
      <c r="P556" s="270"/>
      <c r="Q556" s="270"/>
      <c r="R556" s="270"/>
      <c r="S556" s="270"/>
      <c r="T556" s="270"/>
      <c r="U556" s="270"/>
      <c r="V556" s="270"/>
      <c r="W556" s="270"/>
      <c r="X556" s="270"/>
      <c r="Y556" s="270"/>
      <c r="Z556" s="270"/>
    </row>
    <row r="557" spans="1:26">
      <c r="A557" s="270"/>
      <c r="B557" s="1441"/>
      <c r="C557" s="270"/>
      <c r="D557" s="270"/>
      <c r="E557" s="270"/>
      <c r="F557" s="270"/>
      <c r="G557" s="270"/>
      <c r="H557" s="270"/>
      <c r="I557" s="270"/>
      <c r="J557" s="270"/>
      <c r="K557" s="270"/>
      <c r="L557" s="270"/>
      <c r="M557" s="270"/>
      <c r="N557" s="270"/>
      <c r="O557" s="270"/>
      <c r="P557" s="270"/>
      <c r="Q557" s="270"/>
      <c r="R557" s="270"/>
      <c r="S557" s="270"/>
      <c r="T557" s="270"/>
      <c r="U557" s="270"/>
      <c r="V557" s="270"/>
      <c r="W557" s="270"/>
      <c r="X557" s="270"/>
      <c r="Y557" s="270"/>
      <c r="Z557" s="270"/>
    </row>
    <row r="558" spans="1:26">
      <c r="A558" s="270"/>
      <c r="B558" s="1441"/>
      <c r="C558" s="270"/>
      <c r="D558" s="270"/>
      <c r="E558" s="270"/>
      <c r="F558" s="270"/>
      <c r="G558" s="270"/>
      <c r="H558" s="270"/>
      <c r="I558" s="270"/>
      <c r="J558" s="270"/>
      <c r="K558" s="270"/>
      <c r="L558" s="270"/>
      <c r="M558" s="270"/>
      <c r="N558" s="270"/>
      <c r="O558" s="270"/>
      <c r="P558" s="270"/>
      <c r="Q558" s="270"/>
      <c r="R558" s="270"/>
      <c r="S558" s="270"/>
      <c r="T558" s="270"/>
      <c r="U558" s="270"/>
      <c r="V558" s="270"/>
      <c r="W558" s="270"/>
      <c r="X558" s="270"/>
      <c r="Y558" s="270"/>
      <c r="Z558" s="270"/>
    </row>
    <row r="559" spans="1:26">
      <c r="A559" s="270"/>
      <c r="B559" s="1441"/>
      <c r="C559" s="270"/>
      <c r="D559" s="270"/>
      <c r="E559" s="270"/>
      <c r="F559" s="270"/>
      <c r="G559" s="270"/>
      <c r="H559" s="270"/>
      <c r="I559" s="270"/>
      <c r="J559" s="270"/>
      <c r="K559" s="270"/>
      <c r="L559" s="270"/>
      <c r="M559" s="270"/>
      <c r="N559" s="270"/>
      <c r="O559" s="270"/>
      <c r="P559" s="270"/>
      <c r="Q559" s="270"/>
      <c r="R559" s="270"/>
      <c r="S559" s="270"/>
      <c r="T559" s="270"/>
      <c r="U559" s="270"/>
      <c r="V559" s="270"/>
      <c r="W559" s="270"/>
      <c r="X559" s="270"/>
      <c r="Y559" s="270"/>
      <c r="Z559" s="270"/>
    </row>
    <row r="560" spans="1:26">
      <c r="A560" s="270"/>
      <c r="B560" s="1441"/>
      <c r="C560" s="270"/>
      <c r="D560" s="270"/>
      <c r="E560" s="270"/>
      <c r="F560" s="270"/>
      <c r="G560" s="270"/>
      <c r="H560" s="270"/>
      <c r="I560" s="270"/>
      <c r="J560" s="270"/>
      <c r="K560" s="270"/>
      <c r="L560" s="270"/>
      <c r="M560" s="270"/>
      <c r="N560" s="270"/>
      <c r="O560" s="270"/>
      <c r="P560" s="270"/>
      <c r="Q560" s="270"/>
      <c r="R560" s="270"/>
      <c r="S560" s="270"/>
      <c r="T560" s="270"/>
      <c r="U560" s="270"/>
      <c r="V560" s="270"/>
      <c r="W560" s="270"/>
      <c r="X560" s="270"/>
      <c r="Y560" s="270"/>
      <c r="Z560" s="270"/>
    </row>
    <row r="561" spans="1:26">
      <c r="A561" s="270"/>
      <c r="B561" s="1441"/>
      <c r="C561" s="270"/>
      <c r="D561" s="270"/>
      <c r="E561" s="270"/>
      <c r="F561" s="270"/>
      <c r="G561" s="270"/>
      <c r="H561" s="270"/>
      <c r="I561" s="270"/>
      <c r="J561" s="270"/>
      <c r="K561" s="270"/>
      <c r="L561" s="270"/>
      <c r="M561" s="270"/>
      <c r="N561" s="270"/>
      <c r="O561" s="270"/>
      <c r="P561" s="270"/>
      <c r="Q561" s="270"/>
      <c r="R561" s="270"/>
      <c r="S561" s="270"/>
      <c r="T561" s="270"/>
      <c r="U561" s="270"/>
      <c r="V561" s="270"/>
      <c r="W561" s="270"/>
      <c r="X561" s="270"/>
      <c r="Y561" s="270"/>
      <c r="Z561" s="270"/>
    </row>
    <row r="562" spans="1:26">
      <c r="A562" s="270"/>
      <c r="B562" s="1441"/>
      <c r="C562" s="270"/>
      <c r="D562" s="270"/>
      <c r="E562" s="270"/>
      <c r="F562" s="270"/>
      <c r="G562" s="270"/>
      <c r="H562" s="270"/>
      <c r="I562" s="270"/>
      <c r="J562" s="270"/>
      <c r="K562" s="270"/>
      <c r="L562" s="270"/>
      <c r="M562" s="270"/>
      <c r="N562" s="270"/>
      <c r="O562" s="270"/>
      <c r="P562" s="270"/>
      <c r="Q562" s="270"/>
      <c r="R562" s="270"/>
      <c r="S562" s="270"/>
      <c r="T562" s="270"/>
      <c r="U562" s="270"/>
      <c r="V562" s="270"/>
      <c r="W562" s="270"/>
      <c r="X562" s="270"/>
      <c r="Y562" s="270"/>
      <c r="Z562" s="270"/>
    </row>
    <row r="563" spans="1:26">
      <c r="A563" s="270"/>
      <c r="B563" s="1441"/>
      <c r="C563" s="270"/>
      <c r="D563" s="270"/>
      <c r="E563" s="270"/>
      <c r="F563" s="270"/>
      <c r="G563" s="270"/>
      <c r="H563" s="270"/>
      <c r="I563" s="270"/>
      <c r="J563" s="270"/>
      <c r="K563" s="270"/>
      <c r="L563" s="270"/>
      <c r="M563" s="270"/>
      <c r="N563" s="270"/>
      <c r="O563" s="270"/>
      <c r="P563" s="270"/>
      <c r="Q563" s="270"/>
      <c r="R563" s="270"/>
      <c r="S563" s="270"/>
      <c r="T563" s="270"/>
      <c r="U563" s="270"/>
      <c r="V563" s="270"/>
      <c r="W563" s="270"/>
      <c r="X563" s="270"/>
      <c r="Y563" s="270"/>
      <c r="Z563" s="270"/>
    </row>
    <row r="564" spans="1:26">
      <c r="A564" s="270"/>
      <c r="B564" s="1441"/>
      <c r="C564" s="270"/>
      <c r="D564" s="270"/>
      <c r="E564" s="270"/>
      <c r="F564" s="270"/>
      <c r="G564" s="270"/>
      <c r="H564" s="270"/>
      <c r="I564" s="270"/>
      <c r="J564" s="270"/>
      <c r="K564" s="270"/>
      <c r="L564" s="270"/>
      <c r="M564" s="270"/>
      <c r="N564" s="270"/>
      <c r="O564" s="270"/>
      <c r="P564" s="270"/>
      <c r="Q564" s="270"/>
      <c r="R564" s="270"/>
      <c r="S564" s="270"/>
      <c r="T564" s="270"/>
      <c r="U564" s="270"/>
      <c r="V564" s="270"/>
      <c r="W564" s="270"/>
      <c r="X564" s="270"/>
      <c r="Y564" s="270"/>
      <c r="Z564" s="270"/>
    </row>
    <row r="565" spans="1:26">
      <c r="A565" s="270"/>
      <c r="B565" s="1441"/>
      <c r="C565" s="270"/>
      <c r="D565" s="270"/>
      <c r="E565" s="270"/>
      <c r="F565" s="270"/>
      <c r="G565" s="270"/>
      <c r="H565" s="270"/>
      <c r="I565" s="270"/>
      <c r="J565" s="270"/>
      <c r="K565" s="270"/>
      <c r="L565" s="270"/>
      <c r="M565" s="270"/>
      <c r="N565" s="270"/>
      <c r="O565" s="270"/>
      <c r="P565" s="270"/>
      <c r="Q565" s="270"/>
      <c r="R565" s="270"/>
      <c r="S565" s="270"/>
      <c r="T565" s="270"/>
      <c r="U565" s="270"/>
      <c r="V565" s="270"/>
      <c r="W565" s="270"/>
      <c r="X565" s="270"/>
      <c r="Y565" s="270"/>
      <c r="Z565" s="270"/>
    </row>
    <row r="566" spans="1:26">
      <c r="A566" s="270"/>
      <c r="B566" s="1441"/>
      <c r="C566" s="270"/>
      <c r="D566" s="270"/>
      <c r="E566" s="270"/>
      <c r="F566" s="270"/>
      <c r="G566" s="270"/>
      <c r="H566" s="270"/>
      <c r="I566" s="270"/>
      <c r="J566" s="270"/>
      <c r="K566" s="270"/>
      <c r="L566" s="270"/>
      <c r="M566" s="270"/>
      <c r="N566" s="270"/>
      <c r="O566" s="270"/>
      <c r="P566" s="270"/>
      <c r="Q566" s="270"/>
      <c r="R566" s="270"/>
      <c r="S566" s="270"/>
      <c r="T566" s="270"/>
      <c r="U566" s="270"/>
      <c r="V566" s="270"/>
      <c r="W566" s="270"/>
      <c r="X566" s="270"/>
      <c r="Y566" s="270"/>
      <c r="Z566" s="270"/>
    </row>
    <row r="567" spans="1:26">
      <c r="A567" s="270"/>
      <c r="B567" s="1441"/>
      <c r="C567" s="270"/>
      <c r="D567" s="270"/>
      <c r="E567" s="270"/>
      <c r="F567" s="270"/>
      <c r="G567" s="270"/>
      <c r="H567" s="270"/>
      <c r="I567" s="270"/>
      <c r="J567" s="270"/>
      <c r="K567" s="270"/>
      <c r="L567" s="270"/>
      <c r="M567" s="270"/>
      <c r="N567" s="270"/>
      <c r="O567" s="270"/>
      <c r="P567" s="270"/>
      <c r="Q567" s="270"/>
      <c r="R567" s="270"/>
      <c r="S567" s="270"/>
      <c r="T567" s="270"/>
      <c r="U567" s="270"/>
      <c r="V567" s="270"/>
      <c r="W567" s="270"/>
      <c r="X567" s="270"/>
      <c r="Y567" s="270"/>
      <c r="Z567" s="270"/>
    </row>
    <row r="568" spans="1:26">
      <c r="A568" s="270"/>
      <c r="B568" s="1441"/>
      <c r="C568" s="270"/>
      <c r="D568" s="270"/>
      <c r="E568" s="270"/>
      <c r="F568" s="270"/>
      <c r="G568" s="270"/>
      <c r="H568" s="270"/>
      <c r="I568" s="270"/>
      <c r="J568" s="270"/>
      <c r="K568" s="270"/>
      <c r="L568" s="270"/>
      <c r="M568" s="270"/>
      <c r="N568" s="270"/>
      <c r="O568" s="270"/>
      <c r="P568" s="270"/>
      <c r="Q568" s="270"/>
      <c r="R568" s="270"/>
      <c r="S568" s="270"/>
      <c r="T568" s="270"/>
      <c r="U568" s="270"/>
      <c r="V568" s="270"/>
      <c r="W568" s="270"/>
      <c r="X568" s="270"/>
      <c r="Y568" s="270"/>
      <c r="Z568" s="270"/>
    </row>
    <row r="569" spans="1:26">
      <c r="A569" s="270"/>
      <c r="B569" s="1441"/>
      <c r="C569" s="270"/>
      <c r="D569" s="270"/>
      <c r="E569" s="270"/>
      <c r="F569" s="270"/>
      <c r="G569" s="270"/>
      <c r="H569" s="270"/>
      <c r="I569" s="270"/>
      <c r="J569" s="270"/>
      <c r="K569" s="270"/>
      <c r="L569" s="270"/>
      <c r="M569" s="270"/>
      <c r="N569" s="270"/>
      <c r="O569" s="270"/>
      <c r="P569" s="270"/>
      <c r="Q569" s="270"/>
      <c r="R569" s="270"/>
      <c r="S569" s="270"/>
      <c r="T569" s="270"/>
      <c r="U569" s="270"/>
      <c r="V569" s="270"/>
      <c r="W569" s="270"/>
      <c r="X569" s="270"/>
      <c r="Y569" s="270"/>
      <c r="Z569" s="270"/>
    </row>
    <row r="570" spans="1:26">
      <c r="A570" s="270"/>
      <c r="B570" s="1441"/>
      <c r="C570" s="270"/>
      <c r="D570" s="270"/>
      <c r="E570" s="270"/>
      <c r="F570" s="270"/>
      <c r="G570" s="270"/>
      <c r="H570" s="270"/>
      <c r="I570" s="270"/>
      <c r="J570" s="270"/>
      <c r="K570" s="270"/>
      <c r="L570" s="270"/>
      <c r="M570" s="270"/>
      <c r="N570" s="270"/>
      <c r="O570" s="270"/>
      <c r="P570" s="270"/>
      <c r="Q570" s="270"/>
      <c r="R570" s="270"/>
      <c r="S570" s="270"/>
      <c r="T570" s="270"/>
      <c r="U570" s="270"/>
      <c r="V570" s="270"/>
      <c r="W570" s="270"/>
      <c r="X570" s="270"/>
      <c r="Y570" s="270"/>
      <c r="Z570" s="270"/>
    </row>
    <row r="571" spans="1:26">
      <c r="A571" s="270"/>
      <c r="B571" s="1441"/>
      <c r="C571" s="270"/>
      <c r="D571" s="270"/>
      <c r="E571" s="270"/>
      <c r="F571" s="270"/>
      <c r="G571" s="270"/>
      <c r="H571" s="270"/>
      <c r="I571" s="270"/>
      <c r="J571" s="270"/>
      <c r="K571" s="270"/>
      <c r="L571" s="270"/>
      <c r="M571" s="270"/>
      <c r="N571" s="270"/>
      <c r="O571" s="270"/>
      <c r="P571" s="270"/>
      <c r="Q571" s="270"/>
      <c r="R571" s="270"/>
      <c r="S571" s="270"/>
      <c r="T571" s="270"/>
      <c r="U571" s="270"/>
      <c r="V571" s="270"/>
      <c r="W571" s="270"/>
      <c r="X571" s="270"/>
      <c r="Y571" s="270"/>
      <c r="Z571" s="270"/>
    </row>
    <row r="572" spans="1:26">
      <c r="A572" s="270"/>
      <c r="B572" s="1441"/>
      <c r="C572" s="270"/>
      <c r="D572" s="270"/>
      <c r="E572" s="270"/>
      <c r="F572" s="270"/>
      <c r="G572" s="270"/>
      <c r="H572" s="270"/>
      <c r="I572" s="270"/>
      <c r="J572" s="270"/>
      <c r="K572" s="270"/>
      <c r="L572" s="270"/>
      <c r="M572" s="270"/>
      <c r="N572" s="270"/>
      <c r="O572" s="270"/>
      <c r="P572" s="270"/>
      <c r="Q572" s="270"/>
      <c r="R572" s="270"/>
      <c r="S572" s="270"/>
      <c r="T572" s="270"/>
      <c r="U572" s="270"/>
      <c r="V572" s="270"/>
      <c r="W572" s="270"/>
      <c r="X572" s="270"/>
      <c r="Y572" s="270"/>
      <c r="Z572" s="270"/>
    </row>
    <row r="573" spans="1:26">
      <c r="A573" s="270"/>
      <c r="B573" s="1441"/>
      <c r="C573" s="270"/>
      <c r="D573" s="270"/>
      <c r="E573" s="270"/>
      <c r="F573" s="270"/>
      <c r="G573" s="270"/>
      <c r="H573" s="270"/>
      <c r="I573" s="270"/>
      <c r="J573" s="270"/>
      <c r="K573" s="270"/>
      <c r="L573" s="270"/>
      <c r="M573" s="270"/>
      <c r="N573" s="270"/>
      <c r="O573" s="270"/>
      <c r="P573" s="270"/>
      <c r="Q573" s="270"/>
      <c r="R573" s="270"/>
      <c r="S573" s="270"/>
      <c r="T573" s="270"/>
      <c r="U573" s="270"/>
      <c r="V573" s="270"/>
      <c r="W573" s="270"/>
      <c r="X573" s="270"/>
      <c r="Y573" s="270"/>
      <c r="Z573" s="270"/>
    </row>
    <row r="574" spans="1:26">
      <c r="A574" s="270"/>
      <c r="B574" s="1441"/>
      <c r="C574" s="270"/>
      <c r="D574" s="270"/>
      <c r="E574" s="270"/>
      <c r="F574" s="270"/>
      <c r="G574" s="270"/>
      <c r="H574" s="270"/>
      <c r="I574" s="270"/>
      <c r="J574" s="270"/>
      <c r="K574" s="270"/>
      <c r="L574" s="270"/>
      <c r="M574" s="270"/>
      <c r="N574" s="270"/>
      <c r="O574" s="270"/>
      <c r="P574" s="270"/>
      <c r="Q574" s="270"/>
      <c r="R574" s="270"/>
      <c r="S574" s="270"/>
      <c r="T574" s="270"/>
      <c r="U574" s="270"/>
      <c r="V574" s="270"/>
      <c r="W574" s="270"/>
      <c r="X574" s="270"/>
      <c r="Y574" s="270"/>
      <c r="Z574" s="270"/>
    </row>
    <row r="575" spans="1:26">
      <c r="A575" s="270"/>
      <c r="B575" s="1441"/>
      <c r="C575" s="270"/>
      <c r="D575" s="270"/>
      <c r="E575" s="270"/>
      <c r="F575" s="270"/>
      <c r="G575" s="270"/>
      <c r="H575" s="270"/>
      <c r="I575" s="270"/>
      <c r="J575" s="270"/>
      <c r="K575" s="270"/>
      <c r="L575" s="270"/>
      <c r="M575" s="270"/>
      <c r="N575" s="270"/>
      <c r="O575" s="270"/>
      <c r="P575" s="270"/>
      <c r="Q575" s="270"/>
      <c r="R575" s="270"/>
      <c r="S575" s="270"/>
      <c r="T575" s="270"/>
      <c r="U575" s="270"/>
      <c r="V575" s="270"/>
      <c r="W575" s="270"/>
      <c r="X575" s="270"/>
      <c r="Y575" s="270"/>
      <c r="Z575" s="270"/>
    </row>
    <row r="576" spans="1:26">
      <c r="A576" s="270"/>
      <c r="B576" s="1441"/>
      <c r="C576" s="270"/>
      <c r="D576" s="270"/>
      <c r="E576" s="270"/>
      <c r="F576" s="270"/>
      <c r="G576" s="270"/>
      <c r="H576" s="270"/>
      <c r="I576" s="270"/>
      <c r="J576" s="270"/>
      <c r="K576" s="270"/>
      <c r="L576" s="270"/>
      <c r="M576" s="270"/>
      <c r="N576" s="270"/>
      <c r="O576" s="270"/>
      <c r="P576" s="270"/>
      <c r="Q576" s="270"/>
      <c r="R576" s="270"/>
      <c r="S576" s="270"/>
      <c r="T576" s="270"/>
      <c r="U576" s="270"/>
      <c r="V576" s="270"/>
      <c r="W576" s="270"/>
      <c r="X576" s="270"/>
      <c r="Y576" s="270"/>
      <c r="Z576" s="270"/>
    </row>
    <row r="577" spans="1:26">
      <c r="A577" s="270"/>
      <c r="B577" s="1441"/>
      <c r="C577" s="270"/>
      <c r="D577" s="270"/>
      <c r="E577" s="270"/>
      <c r="F577" s="270"/>
      <c r="G577" s="270"/>
      <c r="H577" s="270"/>
      <c r="I577" s="270"/>
      <c r="J577" s="270"/>
      <c r="K577" s="270"/>
      <c r="L577" s="270"/>
      <c r="M577" s="270"/>
      <c r="N577" s="270"/>
      <c r="O577" s="270"/>
      <c r="P577" s="270"/>
      <c r="Q577" s="270"/>
      <c r="R577" s="270"/>
      <c r="S577" s="270"/>
      <c r="T577" s="270"/>
      <c r="U577" s="270"/>
      <c r="V577" s="270"/>
      <c r="W577" s="270"/>
      <c r="X577" s="270"/>
      <c r="Y577" s="270"/>
      <c r="Z577" s="270"/>
    </row>
    <row r="578" spans="1:26">
      <c r="A578" s="270"/>
      <c r="B578" s="1441"/>
      <c r="C578" s="270"/>
      <c r="D578" s="270"/>
      <c r="E578" s="270"/>
      <c r="F578" s="270"/>
      <c r="G578" s="270"/>
      <c r="H578" s="270"/>
      <c r="I578" s="270"/>
      <c r="J578" s="270"/>
      <c r="K578" s="270"/>
      <c r="L578" s="270"/>
      <c r="M578" s="270"/>
      <c r="N578" s="270"/>
      <c r="O578" s="270"/>
      <c r="P578" s="270"/>
      <c r="Q578" s="270"/>
      <c r="R578" s="270"/>
      <c r="S578" s="270"/>
      <c r="T578" s="270"/>
      <c r="U578" s="270"/>
      <c r="V578" s="270"/>
      <c r="W578" s="270"/>
      <c r="X578" s="270"/>
      <c r="Y578" s="270"/>
      <c r="Z578" s="270"/>
    </row>
    <row r="579" spans="1:26">
      <c r="A579" s="270"/>
      <c r="B579" s="1441"/>
      <c r="C579" s="270"/>
      <c r="D579" s="270"/>
      <c r="E579" s="270"/>
      <c r="F579" s="270"/>
      <c r="G579" s="270"/>
      <c r="H579" s="270"/>
      <c r="I579" s="270"/>
      <c r="J579" s="270"/>
      <c r="K579" s="270"/>
      <c r="L579" s="270"/>
      <c r="M579" s="270"/>
      <c r="N579" s="270"/>
      <c r="O579" s="270"/>
      <c r="P579" s="270"/>
      <c r="Q579" s="270"/>
      <c r="R579" s="270"/>
      <c r="S579" s="270"/>
      <c r="T579" s="270"/>
      <c r="U579" s="270"/>
      <c r="V579" s="270"/>
      <c r="W579" s="270"/>
      <c r="X579" s="270"/>
      <c r="Y579" s="270"/>
      <c r="Z579" s="270"/>
    </row>
    <row r="580" spans="1:26">
      <c r="A580" s="270"/>
      <c r="B580" s="1441"/>
      <c r="C580" s="270"/>
      <c r="D580" s="270"/>
      <c r="E580" s="270"/>
      <c r="F580" s="270"/>
      <c r="G580" s="270"/>
      <c r="H580" s="270"/>
      <c r="I580" s="270"/>
      <c r="J580" s="270"/>
      <c r="K580" s="270"/>
      <c r="L580" s="270"/>
      <c r="M580" s="270"/>
      <c r="N580" s="270"/>
      <c r="O580" s="270"/>
      <c r="P580" s="270"/>
      <c r="Q580" s="270"/>
      <c r="R580" s="270"/>
      <c r="S580" s="270"/>
      <c r="T580" s="270"/>
      <c r="U580" s="270"/>
      <c r="V580" s="270"/>
      <c r="W580" s="270"/>
      <c r="X580" s="270"/>
      <c r="Y580" s="270"/>
      <c r="Z580" s="270"/>
    </row>
    <row r="581" spans="1:26">
      <c r="A581" s="270"/>
      <c r="B581" s="1441"/>
      <c r="C581" s="270"/>
      <c r="D581" s="270"/>
      <c r="E581" s="270"/>
      <c r="F581" s="270"/>
      <c r="G581" s="270"/>
      <c r="H581" s="270"/>
      <c r="I581" s="270"/>
      <c r="J581" s="270"/>
      <c r="K581" s="270"/>
      <c r="L581" s="270"/>
      <c r="M581" s="270"/>
      <c r="N581" s="270"/>
      <c r="O581" s="270"/>
      <c r="P581" s="270"/>
      <c r="Q581" s="270"/>
      <c r="R581" s="270"/>
      <c r="S581" s="270"/>
      <c r="T581" s="270"/>
      <c r="U581" s="270"/>
      <c r="V581" s="270"/>
      <c r="W581" s="270"/>
      <c r="X581" s="270"/>
      <c r="Y581" s="270"/>
      <c r="Z581" s="270"/>
    </row>
    <row r="582" spans="1:26">
      <c r="A582" s="270"/>
      <c r="B582" s="1441"/>
      <c r="C582" s="270"/>
      <c r="D582" s="270"/>
      <c r="E582" s="270"/>
      <c r="F582" s="270"/>
      <c r="G582" s="270"/>
      <c r="H582" s="270"/>
      <c r="I582" s="270"/>
      <c r="J582" s="270"/>
      <c r="K582" s="270"/>
      <c r="L582" s="270"/>
      <c r="M582" s="270"/>
      <c r="N582" s="270"/>
      <c r="O582" s="270"/>
      <c r="P582" s="270"/>
      <c r="Q582" s="270"/>
      <c r="R582" s="270"/>
      <c r="S582" s="270"/>
      <c r="T582" s="270"/>
      <c r="U582" s="270"/>
      <c r="V582" s="270"/>
      <c r="W582" s="270"/>
      <c r="X582" s="270"/>
      <c r="Y582" s="270"/>
      <c r="Z582" s="270"/>
    </row>
    <row r="583" spans="1:26">
      <c r="A583" s="270"/>
      <c r="B583" s="1441"/>
      <c r="C583" s="270"/>
      <c r="D583" s="270"/>
      <c r="E583" s="270"/>
      <c r="F583" s="270"/>
      <c r="G583" s="270"/>
      <c r="H583" s="270"/>
      <c r="I583" s="270"/>
      <c r="J583" s="270"/>
      <c r="K583" s="270"/>
      <c r="L583" s="270"/>
      <c r="M583" s="270"/>
      <c r="N583" s="270"/>
      <c r="O583" s="270"/>
      <c r="P583" s="270"/>
      <c r="Q583" s="270"/>
      <c r="R583" s="270"/>
      <c r="S583" s="270"/>
      <c r="T583" s="270"/>
      <c r="U583" s="270"/>
      <c r="V583" s="270"/>
      <c r="W583" s="270"/>
      <c r="X583" s="270"/>
      <c r="Y583" s="270"/>
      <c r="Z583" s="270"/>
    </row>
    <row r="584" spans="1:26">
      <c r="A584" s="270"/>
      <c r="B584" s="1441"/>
      <c r="C584" s="270"/>
      <c r="D584" s="270"/>
      <c r="E584" s="270"/>
      <c r="F584" s="270"/>
      <c r="G584" s="270"/>
      <c r="H584" s="270"/>
      <c r="I584" s="270"/>
      <c r="J584" s="270"/>
      <c r="K584" s="270"/>
      <c r="L584" s="270"/>
      <c r="M584" s="270"/>
      <c r="N584" s="270"/>
      <c r="O584" s="270"/>
      <c r="P584" s="270"/>
      <c r="Q584" s="270"/>
      <c r="R584" s="270"/>
      <c r="S584" s="270"/>
      <c r="T584" s="270"/>
      <c r="U584" s="270"/>
      <c r="V584" s="270"/>
      <c r="W584" s="270"/>
      <c r="X584" s="270"/>
      <c r="Y584" s="270"/>
      <c r="Z584" s="270"/>
    </row>
    <row r="585" spans="1:26">
      <c r="A585" s="270"/>
      <c r="B585" s="1441"/>
      <c r="C585" s="270"/>
      <c r="D585" s="270"/>
      <c r="E585" s="270"/>
      <c r="F585" s="270"/>
      <c r="G585" s="270"/>
      <c r="H585" s="270"/>
      <c r="I585" s="270"/>
      <c r="J585" s="270"/>
      <c r="K585" s="270"/>
      <c r="L585" s="270"/>
      <c r="M585" s="270"/>
      <c r="N585" s="270"/>
      <c r="O585" s="270"/>
      <c r="P585" s="270"/>
      <c r="Q585" s="270"/>
      <c r="R585" s="270"/>
      <c r="S585" s="270"/>
      <c r="T585" s="270"/>
      <c r="U585" s="270"/>
      <c r="V585" s="270"/>
      <c r="W585" s="270"/>
      <c r="X585" s="270"/>
      <c r="Y585" s="270"/>
      <c r="Z585" s="270"/>
    </row>
    <row r="586" spans="1:26">
      <c r="A586" s="270"/>
      <c r="B586" s="1441"/>
      <c r="C586" s="270"/>
      <c r="D586" s="270"/>
      <c r="E586" s="270"/>
      <c r="F586" s="270"/>
      <c r="G586" s="270"/>
      <c r="H586" s="270"/>
      <c r="I586" s="270"/>
      <c r="J586" s="270"/>
      <c r="K586" s="270"/>
      <c r="L586" s="270"/>
      <c r="M586" s="270"/>
      <c r="N586" s="270"/>
      <c r="O586" s="270"/>
      <c r="P586" s="270"/>
      <c r="Q586" s="270"/>
      <c r="R586" s="270"/>
      <c r="S586" s="270"/>
      <c r="T586" s="270"/>
      <c r="U586" s="270"/>
      <c r="V586" s="270"/>
      <c r="W586" s="270"/>
      <c r="X586" s="270"/>
      <c r="Y586" s="270"/>
      <c r="Z586" s="270"/>
    </row>
    <row r="587" spans="1:26">
      <c r="A587" s="270"/>
      <c r="B587" s="1441"/>
      <c r="C587" s="270"/>
      <c r="D587" s="270"/>
      <c r="E587" s="270"/>
      <c r="F587" s="270"/>
      <c r="G587" s="270"/>
      <c r="H587" s="270"/>
      <c r="I587" s="270"/>
      <c r="J587" s="270"/>
      <c r="K587" s="270"/>
      <c r="L587" s="270"/>
      <c r="M587" s="270"/>
      <c r="N587" s="270"/>
      <c r="O587" s="270"/>
      <c r="P587" s="270"/>
      <c r="Q587" s="270"/>
      <c r="R587" s="270"/>
      <c r="S587" s="270"/>
      <c r="T587" s="270"/>
      <c r="U587" s="270"/>
      <c r="V587" s="270"/>
      <c r="W587" s="270"/>
      <c r="X587" s="270"/>
      <c r="Y587" s="270"/>
      <c r="Z587" s="270"/>
    </row>
    <row r="588" spans="1:26">
      <c r="A588" s="270"/>
      <c r="B588" s="1441"/>
      <c r="C588" s="270"/>
      <c r="D588" s="270"/>
      <c r="E588" s="270"/>
      <c r="F588" s="270"/>
      <c r="G588" s="270"/>
      <c r="H588" s="270"/>
      <c r="I588" s="270"/>
      <c r="J588" s="270"/>
      <c r="K588" s="270"/>
      <c r="L588" s="270"/>
      <c r="M588" s="270"/>
      <c r="N588" s="270"/>
      <c r="O588" s="270"/>
      <c r="P588" s="270"/>
      <c r="Q588" s="270"/>
      <c r="R588" s="270"/>
      <c r="S588" s="270"/>
      <c r="T588" s="270"/>
      <c r="U588" s="270"/>
      <c r="V588" s="270"/>
      <c r="W588" s="270"/>
      <c r="X588" s="270"/>
      <c r="Y588" s="270"/>
      <c r="Z588" s="270"/>
    </row>
    <row r="589" spans="1:26">
      <c r="A589" s="270"/>
      <c r="B589" s="1441"/>
      <c r="C589" s="270"/>
      <c r="D589" s="270"/>
      <c r="E589" s="270"/>
      <c r="F589" s="270"/>
      <c r="G589" s="270"/>
      <c r="H589" s="270"/>
      <c r="I589" s="270"/>
      <c r="J589" s="270"/>
      <c r="K589" s="270"/>
      <c r="L589" s="270"/>
      <c r="M589" s="270"/>
      <c r="N589" s="270"/>
      <c r="O589" s="270"/>
      <c r="P589" s="270"/>
      <c r="Q589" s="270"/>
      <c r="R589" s="270"/>
      <c r="S589" s="270"/>
      <c r="T589" s="270"/>
      <c r="U589" s="270"/>
      <c r="V589" s="270"/>
      <c r="W589" s="270"/>
      <c r="X589" s="270"/>
      <c r="Y589" s="270"/>
      <c r="Z589" s="270"/>
    </row>
    <row r="590" spans="1:26">
      <c r="A590" s="270"/>
      <c r="B590" s="1441"/>
      <c r="C590" s="270"/>
      <c r="D590" s="270"/>
      <c r="E590" s="270"/>
      <c r="F590" s="270"/>
      <c r="G590" s="270"/>
      <c r="H590" s="270"/>
      <c r="I590" s="270"/>
      <c r="J590" s="270"/>
      <c r="K590" s="270"/>
      <c r="L590" s="270"/>
      <c r="M590" s="270"/>
      <c r="N590" s="270"/>
      <c r="O590" s="270"/>
      <c r="P590" s="270"/>
      <c r="Q590" s="270"/>
      <c r="R590" s="270"/>
      <c r="S590" s="270"/>
      <c r="T590" s="270"/>
      <c r="U590" s="270"/>
      <c r="V590" s="270"/>
      <c r="W590" s="270"/>
      <c r="X590" s="270"/>
      <c r="Y590" s="270"/>
      <c r="Z590" s="270"/>
    </row>
    <row r="591" spans="1:26">
      <c r="A591" s="270"/>
      <c r="B591" s="1441"/>
      <c r="C591" s="270"/>
      <c r="D591" s="270"/>
      <c r="E591" s="270"/>
      <c r="F591" s="270"/>
      <c r="G591" s="270"/>
      <c r="H591" s="270"/>
      <c r="I591" s="270"/>
      <c r="J591" s="270"/>
      <c r="K591" s="270"/>
      <c r="L591" s="270"/>
      <c r="M591" s="270"/>
      <c r="N591" s="270"/>
      <c r="O591" s="270"/>
      <c r="P591" s="270"/>
      <c r="Q591" s="270"/>
      <c r="R591" s="270"/>
      <c r="S591" s="270"/>
      <c r="T591" s="270"/>
      <c r="U591" s="270"/>
      <c r="V591" s="270"/>
      <c r="W591" s="270"/>
      <c r="X591" s="270"/>
      <c r="Y591" s="270"/>
      <c r="Z591" s="270"/>
    </row>
    <row r="592" spans="1:26">
      <c r="A592" s="270"/>
      <c r="B592" s="1441"/>
      <c r="C592" s="270"/>
      <c r="D592" s="270"/>
      <c r="E592" s="270"/>
      <c r="F592" s="270"/>
      <c r="G592" s="270"/>
      <c r="H592" s="270"/>
      <c r="I592" s="270"/>
      <c r="J592" s="270"/>
      <c r="K592" s="270"/>
      <c r="L592" s="270"/>
      <c r="M592" s="270"/>
      <c r="N592" s="270"/>
      <c r="O592" s="270"/>
      <c r="P592" s="270"/>
      <c r="Q592" s="270"/>
      <c r="R592" s="270"/>
      <c r="S592" s="270"/>
      <c r="T592" s="270"/>
      <c r="U592" s="270"/>
      <c r="V592" s="270"/>
      <c r="W592" s="270"/>
      <c r="X592" s="270"/>
      <c r="Y592" s="270"/>
      <c r="Z592" s="270"/>
    </row>
    <row r="593" spans="1:26">
      <c r="A593" s="270"/>
      <c r="B593" s="1441"/>
      <c r="C593" s="270"/>
      <c r="D593" s="270"/>
      <c r="E593" s="270"/>
      <c r="F593" s="270"/>
      <c r="G593" s="270"/>
      <c r="H593" s="270"/>
      <c r="I593" s="270"/>
      <c r="J593" s="270"/>
      <c r="K593" s="270"/>
      <c r="L593" s="270"/>
      <c r="M593" s="270"/>
      <c r="N593" s="270"/>
      <c r="O593" s="270"/>
      <c r="P593" s="270"/>
      <c r="Q593" s="270"/>
      <c r="R593" s="270"/>
      <c r="S593" s="270"/>
      <c r="T593" s="270"/>
      <c r="U593" s="270"/>
      <c r="V593" s="270"/>
      <c r="W593" s="270"/>
      <c r="X593" s="270"/>
      <c r="Y593" s="270"/>
      <c r="Z593" s="270"/>
    </row>
    <row r="594" spans="1:26">
      <c r="A594" s="270"/>
      <c r="B594" s="1441"/>
      <c r="C594" s="270"/>
      <c r="D594" s="270"/>
      <c r="E594" s="270"/>
      <c r="F594" s="270"/>
      <c r="G594" s="270"/>
      <c r="H594" s="270"/>
      <c r="I594" s="270"/>
      <c r="J594" s="270"/>
      <c r="K594" s="270"/>
      <c r="L594" s="270"/>
      <c r="M594" s="270"/>
      <c r="N594" s="270"/>
      <c r="O594" s="270"/>
      <c r="P594" s="270"/>
      <c r="Q594" s="270"/>
      <c r="R594" s="270"/>
      <c r="S594" s="270"/>
      <c r="T594" s="270"/>
      <c r="U594" s="270"/>
      <c r="V594" s="270"/>
      <c r="W594" s="270"/>
      <c r="X594" s="270"/>
      <c r="Y594" s="270"/>
      <c r="Z594" s="270"/>
    </row>
    <row r="595" spans="1:26">
      <c r="A595" s="270"/>
      <c r="B595" s="1441"/>
      <c r="C595" s="270"/>
      <c r="D595" s="270"/>
      <c r="E595" s="270"/>
      <c r="F595" s="270"/>
      <c r="G595" s="270"/>
      <c r="H595" s="270"/>
      <c r="I595" s="270"/>
      <c r="J595" s="270"/>
      <c r="K595" s="270"/>
      <c r="L595" s="270"/>
      <c r="M595" s="270"/>
      <c r="N595" s="270"/>
      <c r="O595" s="270"/>
      <c r="P595" s="270"/>
      <c r="Q595" s="270"/>
      <c r="R595" s="270"/>
      <c r="S595" s="270"/>
      <c r="T595" s="270"/>
      <c r="U595" s="270"/>
      <c r="V595" s="270"/>
      <c r="W595" s="270"/>
      <c r="X595" s="270"/>
      <c r="Y595" s="270"/>
      <c r="Z595" s="270"/>
    </row>
    <row r="596" spans="1:26">
      <c r="A596" s="270"/>
      <c r="B596" s="1441"/>
      <c r="C596" s="270"/>
      <c r="D596" s="270"/>
      <c r="E596" s="270"/>
      <c r="F596" s="270"/>
      <c r="G596" s="270"/>
      <c r="H596" s="270"/>
      <c r="I596" s="270"/>
      <c r="J596" s="270"/>
      <c r="K596" s="270"/>
      <c r="L596" s="270"/>
      <c r="M596" s="270"/>
      <c r="N596" s="270"/>
      <c r="O596" s="270"/>
      <c r="P596" s="270"/>
      <c r="Q596" s="270"/>
      <c r="R596" s="270"/>
      <c r="S596" s="270"/>
      <c r="T596" s="270"/>
      <c r="U596" s="270"/>
      <c r="V596" s="270"/>
      <c r="W596" s="270"/>
      <c r="X596" s="270"/>
      <c r="Y596" s="270"/>
      <c r="Z596" s="270"/>
    </row>
    <row r="597" spans="1:26">
      <c r="A597" s="270"/>
      <c r="B597" s="1441"/>
      <c r="C597" s="270"/>
      <c r="D597" s="270"/>
      <c r="E597" s="270"/>
      <c r="F597" s="270"/>
      <c r="G597" s="270"/>
      <c r="H597" s="270"/>
      <c r="I597" s="270"/>
      <c r="J597" s="270"/>
      <c r="K597" s="270"/>
      <c r="L597" s="270"/>
      <c r="M597" s="270"/>
      <c r="N597" s="270"/>
      <c r="O597" s="270"/>
      <c r="P597" s="270"/>
      <c r="Q597" s="270"/>
      <c r="R597" s="270"/>
      <c r="S597" s="270"/>
      <c r="T597" s="270"/>
      <c r="U597" s="270"/>
      <c r="V597" s="270"/>
      <c r="W597" s="270"/>
      <c r="X597" s="270"/>
      <c r="Y597" s="270"/>
      <c r="Z597" s="270"/>
    </row>
    <row r="598" spans="1:26">
      <c r="A598" s="270"/>
      <c r="B598" s="1441"/>
      <c r="C598" s="270"/>
      <c r="D598" s="270"/>
      <c r="E598" s="270"/>
      <c r="F598" s="270"/>
      <c r="G598" s="270"/>
      <c r="H598" s="270"/>
      <c r="I598" s="270"/>
      <c r="J598" s="270"/>
      <c r="K598" s="270"/>
      <c r="L598" s="270"/>
      <c r="M598" s="270"/>
      <c r="N598" s="270"/>
      <c r="O598" s="270"/>
      <c r="P598" s="270"/>
      <c r="Q598" s="270"/>
      <c r="R598" s="270"/>
      <c r="S598" s="270"/>
      <c r="T598" s="270"/>
      <c r="U598" s="270"/>
      <c r="V598" s="270"/>
      <c r="W598" s="270"/>
      <c r="X598" s="270"/>
      <c r="Y598" s="270"/>
      <c r="Z598" s="270"/>
    </row>
    <row r="599" spans="1:26">
      <c r="A599" s="270"/>
      <c r="B599" s="1441"/>
      <c r="C599" s="270"/>
      <c r="D599" s="270"/>
      <c r="E599" s="270"/>
      <c r="F599" s="270"/>
      <c r="G599" s="270"/>
      <c r="H599" s="270"/>
      <c r="I599" s="270"/>
      <c r="J599" s="270"/>
      <c r="K599" s="270"/>
      <c r="L599" s="270"/>
      <c r="M599" s="270"/>
      <c r="N599" s="270"/>
      <c r="O599" s="270"/>
      <c r="P599" s="270"/>
      <c r="Q599" s="270"/>
      <c r="R599" s="270"/>
      <c r="S599" s="270"/>
      <c r="T599" s="270"/>
      <c r="U599" s="270"/>
      <c r="V599" s="270"/>
      <c r="W599" s="270"/>
      <c r="X599" s="270"/>
      <c r="Y599" s="270"/>
      <c r="Z599" s="270"/>
    </row>
    <row r="600" spans="1:26">
      <c r="A600" s="270"/>
      <c r="B600" s="1441"/>
      <c r="C600" s="270"/>
      <c r="D600" s="270"/>
      <c r="E600" s="270"/>
      <c r="F600" s="270"/>
      <c r="G600" s="270"/>
      <c r="H600" s="270"/>
      <c r="I600" s="270"/>
      <c r="J600" s="270"/>
      <c r="K600" s="270"/>
      <c r="L600" s="270"/>
      <c r="M600" s="270"/>
      <c r="N600" s="270"/>
      <c r="O600" s="270"/>
      <c r="P600" s="270"/>
      <c r="Q600" s="270"/>
      <c r="R600" s="270"/>
      <c r="S600" s="270"/>
      <c r="T600" s="270"/>
      <c r="U600" s="270"/>
      <c r="V600" s="270"/>
      <c r="W600" s="270"/>
      <c r="X600" s="270"/>
      <c r="Y600" s="270"/>
      <c r="Z600" s="270"/>
    </row>
    <row r="601" spans="1:26">
      <c r="A601" s="270"/>
      <c r="B601" s="1441"/>
      <c r="C601" s="270"/>
      <c r="D601" s="270"/>
      <c r="E601" s="270"/>
      <c r="F601" s="270"/>
      <c r="G601" s="270"/>
      <c r="H601" s="270"/>
      <c r="I601" s="270"/>
      <c r="J601" s="270"/>
      <c r="K601" s="270"/>
      <c r="L601" s="270"/>
      <c r="M601" s="270"/>
      <c r="N601" s="270"/>
      <c r="O601" s="270"/>
      <c r="P601" s="270"/>
      <c r="Q601" s="270"/>
      <c r="R601" s="270"/>
      <c r="S601" s="270"/>
      <c r="T601" s="270"/>
      <c r="U601" s="270"/>
      <c r="V601" s="270"/>
      <c r="W601" s="270"/>
      <c r="X601" s="270"/>
      <c r="Y601" s="270"/>
      <c r="Z601" s="270"/>
    </row>
    <row r="602" spans="1:26">
      <c r="A602" s="270"/>
      <c r="B602" s="1441"/>
      <c r="C602" s="270"/>
      <c r="D602" s="270"/>
      <c r="E602" s="270"/>
      <c r="F602" s="270"/>
      <c r="G602" s="270"/>
      <c r="H602" s="270"/>
      <c r="I602" s="270"/>
      <c r="J602" s="270"/>
      <c r="K602" s="270"/>
      <c r="L602" s="270"/>
      <c r="M602" s="270"/>
      <c r="N602" s="270"/>
      <c r="O602" s="270"/>
      <c r="P602" s="270"/>
      <c r="Q602" s="270"/>
      <c r="R602" s="270"/>
      <c r="S602" s="270"/>
      <c r="T602" s="270"/>
      <c r="U602" s="270"/>
      <c r="V602" s="270"/>
      <c r="W602" s="270"/>
      <c r="X602" s="270"/>
      <c r="Y602" s="270"/>
      <c r="Z602" s="270"/>
    </row>
    <row r="603" spans="1:26">
      <c r="A603" s="270"/>
      <c r="B603" s="1441"/>
      <c r="C603" s="270"/>
      <c r="D603" s="270"/>
      <c r="E603" s="270"/>
      <c r="F603" s="270"/>
      <c r="G603" s="270"/>
      <c r="H603" s="270"/>
      <c r="I603" s="270"/>
      <c r="J603" s="270"/>
      <c r="K603" s="270"/>
      <c r="L603" s="270"/>
      <c r="M603" s="270"/>
      <c r="N603" s="270"/>
      <c r="O603" s="270"/>
      <c r="P603" s="270"/>
      <c r="Q603" s="270"/>
      <c r="R603" s="270"/>
      <c r="S603" s="270"/>
      <c r="T603" s="270"/>
      <c r="U603" s="270"/>
      <c r="V603" s="270"/>
      <c r="W603" s="270"/>
      <c r="X603" s="270"/>
      <c r="Y603" s="270"/>
      <c r="Z603" s="270"/>
    </row>
    <row r="604" spans="1:26">
      <c r="A604" s="270"/>
      <c r="B604" s="1441"/>
      <c r="C604" s="270"/>
      <c r="D604" s="270"/>
      <c r="E604" s="270"/>
      <c r="F604" s="270"/>
      <c r="G604" s="270"/>
      <c r="H604" s="270"/>
      <c r="I604" s="270"/>
      <c r="J604" s="270"/>
      <c r="K604" s="270"/>
      <c r="L604" s="270"/>
      <c r="M604" s="270"/>
      <c r="N604" s="270"/>
      <c r="O604" s="270"/>
      <c r="P604" s="270"/>
      <c r="Q604" s="270"/>
      <c r="R604" s="270"/>
      <c r="S604" s="270"/>
      <c r="T604" s="270"/>
      <c r="U604" s="270"/>
      <c r="V604" s="270"/>
      <c r="W604" s="270"/>
      <c r="X604" s="270"/>
      <c r="Y604" s="270"/>
      <c r="Z604" s="270"/>
    </row>
    <row r="605" spans="1:26">
      <c r="A605" s="270"/>
      <c r="B605" s="1441"/>
      <c r="C605" s="270"/>
      <c r="D605" s="270"/>
      <c r="E605" s="270"/>
      <c r="F605" s="270"/>
      <c r="G605" s="270"/>
      <c r="H605" s="270"/>
      <c r="I605" s="270"/>
      <c r="J605" s="270"/>
      <c r="K605" s="270"/>
      <c r="L605" s="270"/>
      <c r="M605" s="270"/>
      <c r="N605" s="270"/>
      <c r="O605" s="270"/>
      <c r="P605" s="270"/>
      <c r="Q605" s="270"/>
      <c r="R605" s="270"/>
      <c r="S605" s="270"/>
      <c r="T605" s="270"/>
      <c r="U605" s="270"/>
      <c r="V605" s="270"/>
      <c r="W605" s="270"/>
      <c r="X605" s="270"/>
      <c r="Y605" s="270"/>
      <c r="Z605" s="270"/>
    </row>
    <row r="606" spans="1:26">
      <c r="A606" s="270"/>
      <c r="B606" s="1441"/>
      <c r="C606" s="270"/>
      <c r="D606" s="270"/>
      <c r="E606" s="270"/>
      <c r="F606" s="270"/>
      <c r="G606" s="270"/>
      <c r="H606" s="270"/>
      <c r="I606" s="270"/>
      <c r="J606" s="270"/>
      <c r="K606" s="270"/>
      <c r="L606" s="270"/>
      <c r="M606" s="270"/>
      <c r="N606" s="270"/>
      <c r="O606" s="270"/>
      <c r="P606" s="270"/>
      <c r="Q606" s="270"/>
      <c r="R606" s="270"/>
      <c r="S606" s="270"/>
      <c r="T606" s="270"/>
      <c r="U606" s="270"/>
      <c r="V606" s="270"/>
      <c r="W606" s="270"/>
      <c r="X606" s="270"/>
      <c r="Y606" s="270"/>
      <c r="Z606" s="270"/>
    </row>
    <row r="607" spans="1:26">
      <c r="A607" s="270"/>
      <c r="B607" s="1441"/>
      <c r="C607" s="270"/>
      <c r="D607" s="270"/>
      <c r="E607" s="270"/>
      <c r="F607" s="270"/>
      <c r="G607" s="270"/>
      <c r="H607" s="270"/>
      <c r="I607" s="270"/>
      <c r="J607" s="270"/>
      <c r="K607" s="270"/>
      <c r="L607" s="270"/>
      <c r="M607" s="270"/>
      <c r="N607" s="270"/>
      <c r="O607" s="270"/>
      <c r="P607" s="270"/>
      <c r="Q607" s="270"/>
      <c r="R607" s="270"/>
      <c r="S607" s="270"/>
      <c r="T607" s="270"/>
      <c r="U607" s="270"/>
      <c r="V607" s="270"/>
      <c r="W607" s="270"/>
      <c r="X607" s="270"/>
      <c r="Y607" s="270"/>
      <c r="Z607" s="270"/>
    </row>
    <row r="608" spans="1:26">
      <c r="A608" s="270"/>
      <c r="B608" s="1441"/>
      <c r="C608" s="270"/>
      <c r="D608" s="270"/>
      <c r="E608" s="270"/>
      <c r="F608" s="270"/>
      <c r="G608" s="270"/>
      <c r="H608" s="270"/>
      <c r="I608" s="270"/>
      <c r="J608" s="270"/>
      <c r="K608" s="270"/>
      <c r="L608" s="270"/>
      <c r="M608" s="270"/>
      <c r="N608" s="270"/>
      <c r="O608" s="270"/>
      <c r="P608" s="270"/>
      <c r="Q608" s="270"/>
      <c r="R608" s="270"/>
      <c r="S608" s="270"/>
      <c r="T608" s="270"/>
      <c r="U608" s="270"/>
      <c r="V608" s="270"/>
      <c r="W608" s="270"/>
      <c r="X608" s="270"/>
      <c r="Y608" s="270"/>
      <c r="Z608" s="270"/>
    </row>
    <row r="609" spans="1:26">
      <c r="A609" s="270"/>
      <c r="B609" s="1441"/>
      <c r="C609" s="270"/>
      <c r="D609" s="270"/>
      <c r="E609" s="270"/>
      <c r="F609" s="270"/>
      <c r="G609" s="270"/>
      <c r="H609" s="270"/>
      <c r="I609" s="270"/>
      <c r="J609" s="270"/>
      <c r="K609" s="270"/>
      <c r="L609" s="270"/>
      <c r="M609" s="270"/>
      <c r="N609" s="270"/>
      <c r="O609" s="270"/>
      <c r="P609" s="270"/>
      <c r="Q609" s="270"/>
      <c r="R609" s="270"/>
      <c r="S609" s="270"/>
      <c r="T609" s="270"/>
      <c r="U609" s="270"/>
      <c r="V609" s="270"/>
      <c r="W609" s="270"/>
      <c r="X609" s="270"/>
      <c r="Y609" s="270"/>
      <c r="Z609" s="270"/>
    </row>
    <row r="610" spans="1:26">
      <c r="A610" s="270"/>
      <c r="B610" s="1441"/>
      <c r="C610" s="270"/>
      <c r="D610" s="270"/>
      <c r="E610" s="270"/>
      <c r="F610" s="270"/>
      <c r="G610" s="270"/>
      <c r="H610" s="270"/>
      <c r="I610" s="270"/>
      <c r="J610" s="270"/>
      <c r="K610" s="270"/>
      <c r="L610" s="270"/>
      <c r="M610" s="270"/>
      <c r="N610" s="270"/>
      <c r="O610" s="270"/>
      <c r="P610" s="270"/>
      <c r="Q610" s="270"/>
      <c r="R610" s="270"/>
      <c r="S610" s="270"/>
      <c r="T610" s="270"/>
      <c r="U610" s="270"/>
      <c r="V610" s="270"/>
      <c r="W610" s="270"/>
      <c r="X610" s="270"/>
      <c r="Y610" s="270"/>
      <c r="Z610" s="270"/>
    </row>
    <row r="611" spans="1:26">
      <c r="A611" s="270"/>
      <c r="B611" s="1441"/>
      <c r="C611" s="270"/>
      <c r="D611" s="270"/>
      <c r="E611" s="270"/>
      <c r="F611" s="270"/>
      <c r="G611" s="270"/>
      <c r="H611" s="270"/>
      <c r="I611" s="270"/>
      <c r="J611" s="270"/>
      <c r="K611" s="270"/>
      <c r="L611" s="270"/>
      <c r="M611" s="270"/>
      <c r="N611" s="270"/>
      <c r="O611" s="270"/>
      <c r="P611" s="270"/>
      <c r="Q611" s="270"/>
      <c r="R611" s="270"/>
      <c r="S611" s="270"/>
      <c r="T611" s="270"/>
      <c r="U611" s="270"/>
      <c r="V611" s="270"/>
      <c r="W611" s="270"/>
      <c r="X611" s="270"/>
      <c r="Y611" s="270"/>
      <c r="Z611" s="270"/>
    </row>
    <row r="612" spans="1:26">
      <c r="A612" s="270"/>
      <c r="B612" s="1441"/>
      <c r="C612" s="270"/>
      <c r="D612" s="270"/>
      <c r="E612" s="270"/>
      <c r="F612" s="270"/>
      <c r="G612" s="270"/>
      <c r="H612" s="270"/>
      <c r="I612" s="270"/>
      <c r="J612" s="270"/>
      <c r="K612" s="270"/>
      <c r="L612" s="270"/>
      <c r="M612" s="270"/>
      <c r="N612" s="270"/>
      <c r="O612" s="270"/>
      <c r="P612" s="270"/>
      <c r="Q612" s="270"/>
      <c r="R612" s="270"/>
      <c r="S612" s="270"/>
      <c r="T612" s="270"/>
      <c r="U612" s="270"/>
      <c r="V612" s="270"/>
      <c r="W612" s="270"/>
      <c r="X612" s="270"/>
      <c r="Y612" s="270"/>
      <c r="Z612" s="270"/>
    </row>
    <row r="613" spans="1:26">
      <c r="A613" s="270"/>
      <c r="B613" s="1441"/>
      <c r="C613" s="270"/>
      <c r="D613" s="270"/>
      <c r="E613" s="270"/>
      <c r="F613" s="270"/>
      <c r="G613" s="270"/>
      <c r="H613" s="270"/>
      <c r="I613" s="270"/>
      <c r="J613" s="270"/>
      <c r="K613" s="270"/>
      <c r="L613" s="270"/>
      <c r="M613" s="270"/>
      <c r="N613" s="270"/>
      <c r="O613" s="270"/>
      <c r="P613" s="270"/>
      <c r="Q613" s="270"/>
      <c r="R613" s="270"/>
      <c r="S613" s="270"/>
      <c r="T613" s="270"/>
      <c r="U613" s="270"/>
      <c r="V613" s="270"/>
      <c r="W613" s="270"/>
      <c r="X613" s="270"/>
      <c r="Y613" s="270"/>
      <c r="Z613" s="270"/>
    </row>
    <row r="614" spans="1:26">
      <c r="A614" s="270"/>
      <c r="B614" s="1441"/>
      <c r="C614" s="270"/>
      <c r="D614" s="270"/>
      <c r="E614" s="270"/>
      <c r="F614" s="270"/>
      <c r="G614" s="270"/>
      <c r="H614" s="270"/>
      <c r="I614" s="270"/>
      <c r="J614" s="270"/>
      <c r="K614" s="270"/>
      <c r="L614" s="270"/>
      <c r="M614" s="270"/>
      <c r="N614" s="270"/>
      <c r="O614" s="270"/>
      <c r="P614" s="270"/>
      <c r="Q614" s="270"/>
      <c r="R614" s="270"/>
      <c r="S614" s="270"/>
      <c r="T614" s="270"/>
      <c r="U614" s="270"/>
      <c r="V614" s="270"/>
      <c r="W614" s="270"/>
      <c r="X614" s="270"/>
      <c r="Y614" s="270"/>
      <c r="Z614" s="270"/>
    </row>
    <row r="615" spans="1:26">
      <c r="A615" s="270"/>
      <c r="B615" s="1441"/>
      <c r="C615" s="270"/>
      <c r="D615" s="270"/>
      <c r="E615" s="270"/>
      <c r="F615" s="270"/>
      <c r="G615" s="270"/>
      <c r="H615" s="270"/>
      <c r="I615" s="270"/>
      <c r="J615" s="270"/>
      <c r="K615" s="270"/>
      <c r="L615" s="270"/>
      <c r="M615" s="270"/>
      <c r="N615" s="270"/>
      <c r="O615" s="270"/>
      <c r="P615" s="270"/>
      <c r="Q615" s="270"/>
      <c r="R615" s="270"/>
      <c r="S615" s="270"/>
      <c r="T615" s="270"/>
      <c r="U615" s="270"/>
      <c r="V615" s="270"/>
      <c r="W615" s="270"/>
      <c r="X615" s="270"/>
      <c r="Y615" s="270"/>
      <c r="Z615" s="270"/>
    </row>
    <row r="616" spans="1:26">
      <c r="A616" s="270"/>
      <c r="B616" s="1441"/>
      <c r="C616" s="270"/>
      <c r="D616" s="270"/>
      <c r="E616" s="270"/>
      <c r="F616" s="270"/>
      <c r="G616" s="270"/>
      <c r="H616" s="270"/>
      <c r="I616" s="270"/>
      <c r="J616" s="270"/>
      <c r="K616" s="270"/>
      <c r="L616" s="270"/>
      <c r="M616" s="270"/>
      <c r="N616" s="270"/>
      <c r="O616" s="270"/>
      <c r="P616" s="270"/>
      <c r="Q616" s="270"/>
      <c r="R616" s="270"/>
      <c r="S616" s="270"/>
      <c r="T616" s="270"/>
      <c r="U616" s="270"/>
      <c r="V616" s="270"/>
      <c r="W616" s="270"/>
      <c r="X616" s="270"/>
      <c r="Y616" s="270"/>
      <c r="Z616" s="270"/>
    </row>
    <row r="617" spans="1:26">
      <c r="A617" s="270"/>
      <c r="B617" s="1441"/>
      <c r="C617" s="270"/>
      <c r="D617" s="270"/>
      <c r="E617" s="270"/>
      <c r="F617" s="270"/>
      <c r="G617" s="270"/>
      <c r="H617" s="270"/>
      <c r="I617" s="270"/>
      <c r="J617" s="270"/>
      <c r="K617" s="270"/>
      <c r="L617" s="270"/>
      <c r="M617" s="270"/>
      <c r="N617" s="270"/>
      <c r="O617" s="270"/>
      <c r="P617" s="270"/>
      <c r="Q617" s="270"/>
      <c r="R617" s="270"/>
      <c r="S617" s="270"/>
      <c r="T617" s="270"/>
      <c r="U617" s="270"/>
      <c r="V617" s="270"/>
      <c r="W617" s="270"/>
      <c r="X617" s="270"/>
      <c r="Y617" s="270"/>
      <c r="Z617" s="270"/>
    </row>
    <row r="618" spans="1:26">
      <c r="A618" s="270"/>
      <c r="B618" s="1441"/>
      <c r="C618" s="270"/>
      <c r="D618" s="270"/>
      <c r="E618" s="270"/>
      <c r="F618" s="270"/>
      <c r="G618" s="270"/>
      <c r="H618" s="270"/>
      <c r="I618" s="270"/>
      <c r="J618" s="270"/>
      <c r="K618" s="270"/>
      <c r="L618" s="270"/>
      <c r="M618" s="270"/>
      <c r="N618" s="270"/>
      <c r="O618" s="270"/>
      <c r="P618" s="270"/>
      <c r="Q618" s="270"/>
      <c r="R618" s="270"/>
      <c r="S618" s="270"/>
      <c r="T618" s="270"/>
      <c r="U618" s="270"/>
      <c r="V618" s="270"/>
      <c r="W618" s="270"/>
      <c r="X618" s="270"/>
      <c r="Y618" s="270"/>
      <c r="Z618" s="270"/>
    </row>
    <row r="619" spans="1:26">
      <c r="A619" s="270"/>
      <c r="B619" s="1441"/>
      <c r="C619" s="270"/>
      <c r="D619" s="270"/>
      <c r="E619" s="270"/>
      <c r="F619" s="270"/>
      <c r="G619" s="270"/>
      <c r="H619" s="270"/>
      <c r="I619" s="270"/>
      <c r="J619" s="270"/>
      <c r="K619" s="270"/>
      <c r="L619" s="270"/>
      <c r="M619" s="270"/>
      <c r="N619" s="270"/>
      <c r="O619" s="270"/>
      <c r="P619" s="270"/>
      <c r="Q619" s="270"/>
      <c r="R619" s="270"/>
      <c r="S619" s="270"/>
      <c r="T619" s="270"/>
      <c r="U619" s="270"/>
      <c r="V619" s="270"/>
      <c r="W619" s="270"/>
      <c r="X619" s="270"/>
      <c r="Y619" s="270"/>
      <c r="Z619" s="270"/>
    </row>
    <row r="620" spans="1:26">
      <c r="A620" s="270"/>
      <c r="B620" s="1441"/>
      <c r="C620" s="270"/>
      <c r="D620" s="270"/>
      <c r="E620" s="270"/>
      <c r="F620" s="270"/>
      <c r="G620" s="270"/>
      <c r="H620" s="270"/>
      <c r="I620" s="270"/>
      <c r="J620" s="270"/>
      <c r="K620" s="270"/>
      <c r="L620" s="270"/>
      <c r="M620" s="270"/>
      <c r="N620" s="270"/>
      <c r="O620" s="270"/>
      <c r="P620" s="270"/>
      <c r="Q620" s="270"/>
      <c r="R620" s="270"/>
      <c r="S620" s="270"/>
      <c r="T620" s="270"/>
      <c r="U620" s="270"/>
      <c r="V620" s="270"/>
      <c r="W620" s="270"/>
      <c r="X620" s="270"/>
      <c r="Y620" s="270"/>
      <c r="Z620" s="270"/>
    </row>
    <row r="621" spans="1:26">
      <c r="A621" s="270"/>
      <c r="B621" s="1441"/>
      <c r="C621" s="270"/>
      <c r="D621" s="270"/>
      <c r="E621" s="270"/>
      <c r="F621" s="270"/>
      <c r="G621" s="270"/>
      <c r="H621" s="270"/>
      <c r="I621" s="270"/>
      <c r="J621" s="270"/>
      <c r="K621" s="270"/>
      <c r="L621" s="270"/>
      <c r="M621" s="270"/>
      <c r="N621" s="270"/>
      <c r="O621" s="270"/>
      <c r="P621" s="270"/>
      <c r="Q621" s="270"/>
      <c r="R621" s="270"/>
      <c r="S621" s="270"/>
      <c r="T621" s="270"/>
      <c r="U621" s="270"/>
      <c r="V621" s="270"/>
      <c r="W621" s="270"/>
      <c r="X621" s="270"/>
      <c r="Y621" s="270"/>
      <c r="Z621" s="270"/>
    </row>
    <row r="622" spans="1:26">
      <c r="A622" s="270"/>
      <c r="B622" s="1441"/>
      <c r="C622" s="270"/>
      <c r="D622" s="270"/>
      <c r="E622" s="270"/>
      <c r="F622" s="270"/>
      <c r="G622" s="270"/>
      <c r="H622" s="270"/>
      <c r="I622" s="270"/>
      <c r="J622" s="270"/>
      <c r="K622" s="270"/>
      <c r="L622" s="270"/>
      <c r="M622" s="270"/>
      <c r="N622" s="270"/>
      <c r="O622" s="270"/>
      <c r="P622" s="270"/>
      <c r="Q622" s="270"/>
      <c r="R622" s="270"/>
      <c r="S622" s="270"/>
      <c r="T622" s="270"/>
      <c r="U622" s="270"/>
      <c r="V622" s="270"/>
      <c r="W622" s="270"/>
      <c r="X622" s="270"/>
      <c r="Y622" s="270"/>
      <c r="Z622" s="270"/>
    </row>
    <row r="623" spans="1:26">
      <c r="A623" s="270"/>
      <c r="B623" s="1441"/>
      <c r="C623" s="270"/>
      <c r="D623" s="270"/>
      <c r="E623" s="270"/>
      <c r="F623" s="270"/>
      <c r="G623" s="270"/>
      <c r="H623" s="270"/>
      <c r="I623" s="270"/>
      <c r="J623" s="270"/>
      <c r="K623" s="270"/>
      <c r="L623" s="270"/>
      <c r="M623" s="270"/>
      <c r="N623" s="270"/>
      <c r="O623" s="270"/>
      <c r="P623" s="270"/>
      <c r="Q623" s="270"/>
      <c r="R623" s="270"/>
      <c r="S623" s="270"/>
      <c r="T623" s="270"/>
      <c r="U623" s="270"/>
      <c r="V623" s="270"/>
      <c r="W623" s="270"/>
      <c r="X623" s="270"/>
      <c r="Y623" s="270"/>
      <c r="Z623" s="270"/>
    </row>
    <row r="624" spans="1:26">
      <c r="A624" s="270"/>
      <c r="B624" s="1441"/>
      <c r="C624" s="270"/>
      <c r="D624" s="270"/>
      <c r="E624" s="270"/>
      <c r="F624" s="270"/>
      <c r="G624" s="270"/>
      <c r="H624" s="270"/>
      <c r="I624" s="270"/>
      <c r="J624" s="270"/>
      <c r="K624" s="270"/>
      <c r="L624" s="270"/>
      <c r="M624" s="270"/>
      <c r="N624" s="270"/>
      <c r="O624" s="270"/>
      <c r="P624" s="270"/>
      <c r="Q624" s="270"/>
      <c r="R624" s="270"/>
      <c r="S624" s="270"/>
      <c r="T624" s="270"/>
      <c r="U624" s="270"/>
      <c r="V624" s="270"/>
      <c r="W624" s="270"/>
      <c r="X624" s="270"/>
      <c r="Y624" s="270"/>
      <c r="Z624" s="270"/>
    </row>
    <row r="625" spans="1:26">
      <c r="A625" s="270"/>
      <c r="B625" s="1441"/>
      <c r="C625" s="270"/>
      <c r="D625" s="270"/>
      <c r="E625" s="270"/>
      <c r="F625" s="270"/>
      <c r="G625" s="270"/>
      <c r="H625" s="270"/>
      <c r="I625" s="270"/>
      <c r="J625" s="270"/>
      <c r="K625" s="270"/>
      <c r="L625" s="270"/>
      <c r="M625" s="270"/>
      <c r="N625" s="270"/>
      <c r="O625" s="270"/>
      <c r="P625" s="270"/>
      <c r="Q625" s="270"/>
      <c r="R625" s="270"/>
      <c r="S625" s="270"/>
      <c r="T625" s="270"/>
      <c r="U625" s="270"/>
      <c r="V625" s="270"/>
      <c r="W625" s="270"/>
      <c r="X625" s="270"/>
      <c r="Y625" s="270"/>
      <c r="Z625" s="270"/>
    </row>
    <row r="626" spans="1:26">
      <c r="A626" s="270"/>
      <c r="B626" s="1441"/>
      <c r="C626" s="270"/>
      <c r="D626" s="270"/>
      <c r="E626" s="270"/>
      <c r="F626" s="270"/>
      <c r="G626" s="270"/>
      <c r="H626" s="270"/>
      <c r="I626" s="270"/>
      <c r="J626" s="270"/>
      <c r="K626" s="270"/>
      <c r="L626" s="270"/>
      <c r="M626" s="270"/>
      <c r="N626" s="270"/>
      <c r="O626" s="270"/>
      <c r="P626" s="270"/>
      <c r="Q626" s="270"/>
      <c r="R626" s="270"/>
      <c r="S626" s="270"/>
      <c r="T626" s="270"/>
      <c r="U626" s="270"/>
      <c r="V626" s="270"/>
      <c r="W626" s="270"/>
      <c r="X626" s="270"/>
      <c r="Y626" s="270"/>
      <c r="Z626" s="270"/>
    </row>
    <row r="627" spans="1:26">
      <c r="A627" s="270"/>
      <c r="B627" s="1441"/>
      <c r="C627" s="270"/>
      <c r="D627" s="270"/>
      <c r="E627" s="270"/>
      <c r="F627" s="270"/>
      <c r="G627" s="270"/>
      <c r="H627" s="270"/>
      <c r="I627" s="270"/>
      <c r="J627" s="270"/>
      <c r="K627" s="270"/>
      <c r="L627" s="270"/>
      <c r="M627" s="270"/>
      <c r="N627" s="270"/>
      <c r="O627" s="270"/>
      <c r="P627" s="270"/>
      <c r="Q627" s="270"/>
      <c r="R627" s="270"/>
      <c r="S627" s="270"/>
      <c r="T627" s="270"/>
      <c r="U627" s="270"/>
      <c r="V627" s="270"/>
      <c r="W627" s="270"/>
      <c r="X627" s="270"/>
      <c r="Y627" s="270"/>
      <c r="Z627" s="270"/>
    </row>
    <row r="628" spans="1:26">
      <c r="A628" s="270"/>
      <c r="B628" s="1441"/>
      <c r="C628" s="270"/>
      <c r="D628" s="270"/>
      <c r="E628" s="270"/>
      <c r="F628" s="270"/>
      <c r="G628" s="270"/>
      <c r="H628" s="270"/>
      <c r="I628" s="270"/>
      <c r="J628" s="270"/>
      <c r="K628" s="270"/>
      <c r="L628" s="270"/>
      <c r="M628" s="270"/>
      <c r="N628" s="270"/>
      <c r="O628" s="270"/>
      <c r="P628" s="270"/>
      <c r="Q628" s="270"/>
      <c r="R628" s="270"/>
      <c r="S628" s="270"/>
      <c r="T628" s="270"/>
      <c r="U628" s="270"/>
      <c r="V628" s="270"/>
      <c r="W628" s="270"/>
      <c r="X628" s="270"/>
      <c r="Y628" s="270"/>
      <c r="Z628" s="270"/>
    </row>
    <row r="629" spans="1:26">
      <c r="A629" s="270"/>
      <c r="B629" s="1441"/>
      <c r="C629" s="270"/>
      <c r="D629" s="270"/>
      <c r="E629" s="270"/>
      <c r="F629" s="270"/>
      <c r="G629" s="270"/>
      <c r="H629" s="270"/>
      <c r="I629" s="270"/>
      <c r="J629" s="270"/>
      <c r="K629" s="270"/>
      <c r="L629" s="270"/>
      <c r="M629" s="270"/>
      <c r="N629" s="270"/>
      <c r="O629" s="270"/>
      <c r="P629" s="270"/>
      <c r="Q629" s="270"/>
      <c r="R629" s="270"/>
      <c r="S629" s="270"/>
      <c r="T629" s="270"/>
      <c r="U629" s="270"/>
      <c r="V629" s="270"/>
      <c r="W629" s="270"/>
      <c r="X629" s="270"/>
      <c r="Y629" s="270"/>
      <c r="Z629" s="270"/>
    </row>
    <row r="630" spans="1:26">
      <c r="A630" s="270"/>
      <c r="B630" s="1441"/>
      <c r="C630" s="270"/>
      <c r="D630" s="270"/>
      <c r="E630" s="270"/>
      <c r="F630" s="270"/>
      <c r="G630" s="270"/>
      <c r="H630" s="270"/>
      <c r="I630" s="270"/>
      <c r="J630" s="270"/>
      <c r="K630" s="270"/>
      <c r="L630" s="270"/>
      <c r="M630" s="270"/>
      <c r="N630" s="270"/>
      <c r="O630" s="270"/>
      <c r="P630" s="270"/>
      <c r="Q630" s="270"/>
      <c r="R630" s="270"/>
      <c r="S630" s="270"/>
      <c r="T630" s="270"/>
      <c r="U630" s="270"/>
      <c r="V630" s="270"/>
      <c r="W630" s="270"/>
      <c r="X630" s="270"/>
      <c r="Y630" s="270"/>
      <c r="Z630" s="270"/>
    </row>
    <row r="631" spans="1:26">
      <c r="A631" s="270"/>
      <c r="B631" s="1441"/>
      <c r="C631" s="270"/>
      <c r="D631" s="270"/>
      <c r="E631" s="270"/>
      <c r="F631" s="270"/>
      <c r="G631" s="270"/>
      <c r="H631" s="270"/>
      <c r="I631" s="270"/>
      <c r="J631" s="270"/>
      <c r="K631" s="270"/>
      <c r="L631" s="270"/>
      <c r="M631" s="270"/>
      <c r="N631" s="270"/>
      <c r="O631" s="270"/>
      <c r="P631" s="270"/>
      <c r="Q631" s="270"/>
      <c r="R631" s="270"/>
      <c r="S631" s="270"/>
      <c r="T631" s="270"/>
      <c r="U631" s="270"/>
      <c r="V631" s="270"/>
      <c r="W631" s="270"/>
      <c r="X631" s="270"/>
      <c r="Y631" s="270"/>
      <c r="Z631" s="270"/>
    </row>
    <row r="632" spans="1:26">
      <c r="A632" s="270"/>
      <c r="B632" s="1441"/>
      <c r="C632" s="270"/>
      <c r="D632" s="270"/>
      <c r="E632" s="270"/>
      <c r="F632" s="270"/>
      <c r="G632" s="270"/>
      <c r="H632" s="270"/>
      <c r="I632" s="270"/>
      <c r="J632" s="270"/>
      <c r="K632" s="270"/>
      <c r="L632" s="270"/>
      <c r="M632" s="270"/>
      <c r="N632" s="270"/>
      <c r="O632" s="270"/>
      <c r="P632" s="270"/>
      <c r="Q632" s="270"/>
      <c r="R632" s="270"/>
      <c r="S632" s="270"/>
      <c r="T632" s="270"/>
      <c r="U632" s="270"/>
      <c r="V632" s="270"/>
      <c r="W632" s="270"/>
      <c r="X632" s="270"/>
      <c r="Y632" s="270"/>
      <c r="Z632" s="270"/>
    </row>
    <row r="633" spans="1:26">
      <c r="A633" s="270"/>
      <c r="B633" s="1441"/>
      <c r="C633" s="270"/>
      <c r="D633" s="270"/>
      <c r="E633" s="270"/>
      <c r="F633" s="270"/>
      <c r="G633" s="270"/>
      <c r="H633" s="270"/>
      <c r="I633" s="270"/>
      <c r="J633" s="270"/>
      <c r="K633" s="270"/>
      <c r="L633" s="270"/>
      <c r="M633" s="270"/>
      <c r="N633" s="270"/>
      <c r="O633" s="270"/>
      <c r="P633" s="270"/>
      <c r="Q633" s="270"/>
      <c r="R633" s="270"/>
      <c r="S633" s="270"/>
      <c r="T633" s="270"/>
      <c r="U633" s="270"/>
      <c r="V633" s="270"/>
      <c r="W633" s="270"/>
      <c r="X633" s="270"/>
      <c r="Y633" s="270"/>
      <c r="Z633" s="270"/>
    </row>
    <row r="634" spans="1:26">
      <c r="A634" s="270"/>
      <c r="B634" s="1441"/>
      <c r="C634" s="270"/>
      <c r="D634" s="270"/>
      <c r="E634" s="270"/>
      <c r="F634" s="270"/>
      <c r="G634" s="270"/>
      <c r="H634" s="270"/>
      <c r="I634" s="270"/>
      <c r="J634" s="270"/>
      <c r="K634" s="270"/>
      <c r="L634" s="270"/>
      <c r="M634" s="270"/>
      <c r="N634" s="270"/>
      <c r="O634" s="270"/>
      <c r="P634" s="270"/>
      <c r="Q634" s="270"/>
      <c r="R634" s="270"/>
      <c r="S634" s="270"/>
      <c r="T634" s="270"/>
      <c r="U634" s="270"/>
      <c r="V634" s="270"/>
      <c r="W634" s="270"/>
      <c r="X634" s="270"/>
      <c r="Y634" s="270"/>
      <c r="Z634" s="270"/>
    </row>
    <row r="635" spans="1:26">
      <c r="A635" s="270"/>
      <c r="B635" s="1441"/>
      <c r="C635" s="270"/>
      <c r="D635" s="270"/>
      <c r="E635" s="270"/>
      <c r="F635" s="270"/>
      <c r="G635" s="270"/>
      <c r="H635" s="270"/>
      <c r="I635" s="270"/>
      <c r="J635" s="270"/>
      <c r="K635" s="270"/>
      <c r="L635" s="270"/>
      <c r="M635" s="270"/>
      <c r="N635" s="270"/>
      <c r="O635" s="270"/>
      <c r="P635" s="270"/>
      <c r="Q635" s="270"/>
      <c r="R635" s="270"/>
      <c r="S635" s="270"/>
      <c r="T635" s="270"/>
      <c r="U635" s="270"/>
      <c r="V635" s="270"/>
      <c r="W635" s="270"/>
      <c r="X635" s="270"/>
      <c r="Y635" s="270"/>
      <c r="Z635" s="270"/>
    </row>
    <row r="636" spans="1:26">
      <c r="A636" s="270"/>
      <c r="B636" s="1441"/>
      <c r="C636" s="270"/>
      <c r="D636" s="270"/>
      <c r="E636" s="270"/>
      <c r="F636" s="270"/>
      <c r="G636" s="270"/>
      <c r="H636" s="270"/>
      <c r="I636" s="270"/>
      <c r="J636" s="270"/>
      <c r="K636" s="270"/>
      <c r="L636" s="270"/>
      <c r="M636" s="270"/>
      <c r="N636" s="270"/>
      <c r="O636" s="270"/>
      <c r="P636" s="270"/>
      <c r="Q636" s="270"/>
      <c r="R636" s="270"/>
      <c r="S636" s="270"/>
      <c r="T636" s="270"/>
      <c r="U636" s="270"/>
      <c r="V636" s="270"/>
      <c r="W636" s="270"/>
      <c r="X636" s="270"/>
      <c r="Y636" s="270"/>
      <c r="Z636" s="270"/>
    </row>
    <row r="637" spans="1:26">
      <c r="A637" s="270"/>
      <c r="B637" s="1441"/>
      <c r="C637" s="270"/>
      <c r="D637" s="270"/>
      <c r="E637" s="270"/>
      <c r="F637" s="270"/>
      <c r="G637" s="270"/>
      <c r="H637" s="270"/>
      <c r="I637" s="270"/>
      <c r="J637" s="270"/>
      <c r="K637" s="270"/>
      <c r="L637" s="270"/>
      <c r="M637" s="270"/>
      <c r="N637" s="270"/>
      <c r="O637" s="270"/>
      <c r="P637" s="270"/>
      <c r="Q637" s="270"/>
      <c r="R637" s="270"/>
      <c r="S637" s="270"/>
      <c r="T637" s="270"/>
      <c r="U637" s="270"/>
      <c r="V637" s="270"/>
      <c r="W637" s="270"/>
      <c r="X637" s="270"/>
      <c r="Y637" s="270"/>
      <c r="Z637" s="270"/>
    </row>
    <row r="638" spans="1:26">
      <c r="A638" s="270"/>
      <c r="B638" s="1441"/>
      <c r="C638" s="270"/>
      <c r="D638" s="270"/>
      <c r="E638" s="270"/>
      <c r="F638" s="270"/>
      <c r="G638" s="270"/>
      <c r="H638" s="270"/>
      <c r="I638" s="270"/>
      <c r="J638" s="270"/>
      <c r="K638" s="270"/>
      <c r="L638" s="270"/>
      <c r="M638" s="270"/>
      <c r="N638" s="270"/>
      <c r="O638" s="270"/>
      <c r="P638" s="270"/>
      <c r="Q638" s="270"/>
      <c r="R638" s="270"/>
      <c r="S638" s="270"/>
      <c r="T638" s="270"/>
      <c r="U638" s="270"/>
      <c r="V638" s="270"/>
      <c r="W638" s="270"/>
      <c r="X638" s="270"/>
      <c r="Y638" s="270"/>
      <c r="Z638" s="270"/>
    </row>
    <row r="639" spans="1:26">
      <c r="A639" s="270"/>
      <c r="B639" s="1441"/>
      <c r="C639" s="270"/>
      <c r="D639" s="270"/>
      <c r="E639" s="270"/>
      <c r="F639" s="270"/>
      <c r="G639" s="270"/>
      <c r="H639" s="270"/>
      <c r="I639" s="270"/>
      <c r="J639" s="270"/>
      <c r="K639" s="270"/>
      <c r="L639" s="270"/>
      <c r="M639" s="270"/>
      <c r="N639" s="270"/>
      <c r="O639" s="270"/>
      <c r="P639" s="270"/>
      <c r="Q639" s="270"/>
      <c r="R639" s="270"/>
      <c r="S639" s="270"/>
      <c r="T639" s="270"/>
      <c r="U639" s="270"/>
      <c r="V639" s="270"/>
      <c r="W639" s="270"/>
      <c r="X639" s="270"/>
      <c r="Y639" s="270"/>
      <c r="Z639" s="270"/>
    </row>
    <row r="640" spans="1:26">
      <c r="A640" s="270"/>
      <c r="B640" s="1441"/>
      <c r="C640" s="270"/>
      <c r="D640" s="270"/>
      <c r="E640" s="270"/>
      <c r="F640" s="270"/>
      <c r="G640" s="270"/>
      <c r="H640" s="270"/>
      <c r="I640" s="270"/>
      <c r="J640" s="270"/>
      <c r="K640" s="270"/>
      <c r="L640" s="270"/>
      <c r="M640" s="270"/>
      <c r="N640" s="270"/>
      <c r="O640" s="270"/>
      <c r="P640" s="270"/>
      <c r="Q640" s="270"/>
      <c r="R640" s="270"/>
      <c r="S640" s="270"/>
      <c r="T640" s="270"/>
      <c r="U640" s="270"/>
      <c r="V640" s="270"/>
      <c r="W640" s="270"/>
      <c r="X640" s="270"/>
      <c r="Y640" s="270"/>
      <c r="Z640" s="270"/>
    </row>
    <row r="641" spans="1:26">
      <c r="A641" s="270"/>
      <c r="B641" s="1441"/>
      <c r="C641" s="270"/>
      <c r="D641" s="270"/>
      <c r="E641" s="270"/>
      <c r="F641" s="270"/>
      <c r="G641" s="270"/>
      <c r="H641" s="270"/>
      <c r="I641" s="270"/>
      <c r="J641" s="270"/>
      <c r="K641" s="270"/>
      <c r="L641" s="270"/>
      <c r="M641" s="270"/>
      <c r="N641" s="270"/>
      <c r="O641" s="270"/>
      <c r="P641" s="270"/>
      <c r="Q641" s="270"/>
      <c r="R641" s="270"/>
      <c r="S641" s="270"/>
      <c r="T641" s="270"/>
      <c r="U641" s="270"/>
      <c r="V641" s="270"/>
      <c r="W641" s="270"/>
      <c r="X641" s="270"/>
      <c r="Y641" s="270"/>
      <c r="Z641" s="270"/>
    </row>
    <row r="642" spans="1:26">
      <c r="A642" s="270"/>
      <c r="B642" s="1441"/>
      <c r="C642" s="270"/>
      <c r="D642" s="270"/>
      <c r="E642" s="270"/>
      <c r="F642" s="270"/>
      <c r="G642" s="270"/>
      <c r="H642" s="270"/>
      <c r="I642" s="270"/>
      <c r="J642" s="270"/>
      <c r="K642" s="270"/>
      <c r="L642" s="270"/>
      <c r="M642" s="270"/>
      <c r="N642" s="270"/>
      <c r="O642" s="270"/>
      <c r="P642" s="270"/>
      <c r="Q642" s="270"/>
      <c r="R642" s="270"/>
      <c r="S642" s="270"/>
      <c r="T642" s="270"/>
      <c r="U642" s="270"/>
      <c r="V642" s="270"/>
      <c r="W642" s="270"/>
      <c r="X642" s="270"/>
      <c r="Y642" s="270"/>
      <c r="Z642" s="270"/>
    </row>
    <row r="643" spans="1:26">
      <c r="A643" s="270"/>
      <c r="B643" s="1441"/>
      <c r="C643" s="270"/>
      <c r="D643" s="270"/>
      <c r="E643" s="270"/>
      <c r="F643" s="270"/>
      <c r="G643" s="270"/>
      <c r="H643" s="270"/>
      <c r="I643" s="270"/>
      <c r="J643" s="270"/>
      <c r="K643" s="270"/>
      <c r="L643" s="270"/>
      <c r="M643" s="270"/>
      <c r="N643" s="270"/>
      <c r="O643" s="270"/>
      <c r="P643" s="270"/>
      <c r="Q643" s="270"/>
      <c r="R643" s="270"/>
      <c r="S643" s="270"/>
      <c r="T643" s="270"/>
      <c r="U643" s="270"/>
      <c r="V643" s="270"/>
      <c r="W643" s="270"/>
      <c r="X643" s="270"/>
      <c r="Y643" s="270"/>
      <c r="Z643" s="270"/>
    </row>
    <row r="644" spans="1:26">
      <c r="A644" s="270"/>
      <c r="B644" s="1441"/>
      <c r="C644" s="270"/>
      <c r="D644" s="270"/>
      <c r="E644" s="270"/>
      <c r="F644" s="270"/>
      <c r="G644" s="270"/>
      <c r="H644" s="270"/>
      <c r="I644" s="270"/>
      <c r="J644" s="270"/>
      <c r="K644" s="270"/>
      <c r="L644" s="270"/>
      <c r="M644" s="270"/>
      <c r="N644" s="270"/>
      <c r="O644" s="270"/>
      <c r="P644" s="270"/>
      <c r="Q644" s="270"/>
      <c r="R644" s="270"/>
      <c r="S644" s="270"/>
      <c r="T644" s="270"/>
      <c r="U644" s="270"/>
      <c r="V644" s="270"/>
      <c r="W644" s="270"/>
      <c r="X644" s="270"/>
      <c r="Y644" s="270"/>
      <c r="Z644" s="270"/>
    </row>
    <row r="645" spans="1:26">
      <c r="A645" s="270"/>
      <c r="B645" s="1441"/>
      <c r="C645" s="270"/>
      <c r="D645" s="270"/>
      <c r="E645" s="270"/>
      <c r="F645" s="270"/>
      <c r="G645" s="270"/>
      <c r="H645" s="270"/>
      <c r="I645" s="270"/>
      <c r="J645" s="270"/>
      <c r="K645" s="270"/>
      <c r="L645" s="270"/>
      <c r="M645" s="270"/>
      <c r="N645" s="270"/>
      <c r="O645" s="270"/>
      <c r="P645" s="270"/>
      <c r="Q645" s="270"/>
      <c r="R645" s="270"/>
      <c r="S645" s="270"/>
      <c r="T645" s="270"/>
      <c r="U645" s="270"/>
      <c r="V645" s="270"/>
      <c r="W645" s="270"/>
      <c r="X645" s="270"/>
      <c r="Y645" s="270"/>
      <c r="Z645" s="270"/>
    </row>
    <row r="646" spans="1:26">
      <c r="A646" s="270"/>
      <c r="B646" s="1441"/>
      <c r="C646" s="270"/>
      <c r="D646" s="270"/>
      <c r="E646" s="270"/>
      <c r="F646" s="270"/>
      <c r="G646" s="270"/>
      <c r="H646" s="270"/>
      <c r="I646" s="270"/>
      <c r="J646" s="270"/>
      <c r="K646" s="270"/>
      <c r="L646" s="270"/>
      <c r="M646" s="270"/>
      <c r="N646" s="270"/>
      <c r="O646" s="270"/>
      <c r="P646" s="270"/>
      <c r="Q646" s="270"/>
      <c r="R646" s="270"/>
      <c r="S646" s="270"/>
      <c r="T646" s="270"/>
      <c r="U646" s="270"/>
      <c r="V646" s="270"/>
      <c r="W646" s="270"/>
      <c r="X646" s="270"/>
      <c r="Y646" s="270"/>
      <c r="Z646" s="270"/>
    </row>
    <row r="647" spans="1:26">
      <c r="A647" s="270"/>
      <c r="B647" s="1441"/>
      <c r="C647" s="270"/>
      <c r="D647" s="270"/>
      <c r="E647" s="270"/>
      <c r="F647" s="270"/>
      <c r="G647" s="270"/>
      <c r="H647" s="270"/>
      <c r="I647" s="270"/>
      <c r="J647" s="270"/>
      <c r="K647" s="270"/>
      <c r="L647" s="270"/>
      <c r="M647" s="270"/>
      <c r="N647" s="270"/>
      <c r="O647" s="270"/>
      <c r="P647" s="270"/>
      <c r="Q647" s="270"/>
      <c r="R647" s="270"/>
      <c r="S647" s="270"/>
      <c r="T647" s="270"/>
      <c r="U647" s="270"/>
      <c r="V647" s="270"/>
      <c r="W647" s="270"/>
      <c r="X647" s="270"/>
      <c r="Y647" s="270"/>
      <c r="Z647" s="270"/>
    </row>
    <row r="648" spans="1:26">
      <c r="A648" s="270"/>
      <c r="B648" s="1441"/>
      <c r="C648" s="270"/>
      <c r="D648" s="270"/>
      <c r="E648" s="270"/>
      <c r="F648" s="270"/>
      <c r="G648" s="270"/>
      <c r="H648" s="270"/>
      <c r="I648" s="270"/>
      <c r="J648" s="270"/>
      <c r="K648" s="270"/>
      <c r="L648" s="270"/>
      <c r="M648" s="270"/>
      <c r="N648" s="270"/>
      <c r="O648" s="270"/>
      <c r="P648" s="270"/>
      <c r="Q648" s="270"/>
      <c r="R648" s="270"/>
      <c r="S648" s="270"/>
      <c r="T648" s="270"/>
      <c r="U648" s="270"/>
      <c r="V648" s="270"/>
      <c r="W648" s="270"/>
      <c r="X648" s="270"/>
      <c r="Y648" s="270"/>
      <c r="Z648" s="270"/>
    </row>
    <row r="649" spans="1:26">
      <c r="A649" s="270"/>
      <c r="B649" s="1441"/>
      <c r="C649" s="270"/>
      <c r="D649" s="270"/>
      <c r="E649" s="270"/>
      <c r="F649" s="270"/>
      <c r="G649" s="270"/>
      <c r="H649" s="270"/>
      <c r="I649" s="270"/>
      <c r="J649" s="270"/>
      <c r="K649" s="270"/>
      <c r="L649" s="270"/>
      <c r="M649" s="270"/>
      <c r="N649" s="270"/>
      <c r="O649" s="270"/>
      <c r="P649" s="270"/>
      <c r="Q649" s="270"/>
      <c r="R649" s="270"/>
      <c r="S649" s="270"/>
      <c r="T649" s="270"/>
      <c r="U649" s="270"/>
      <c r="V649" s="270"/>
      <c r="W649" s="270"/>
      <c r="X649" s="270"/>
      <c r="Y649" s="270"/>
      <c r="Z649" s="270"/>
    </row>
    <row r="650" spans="1:26">
      <c r="A650" s="270"/>
      <c r="B650" s="1441"/>
      <c r="C650" s="270"/>
      <c r="D650" s="270"/>
      <c r="E650" s="270"/>
      <c r="F650" s="270"/>
      <c r="G650" s="270"/>
      <c r="H650" s="270"/>
      <c r="I650" s="270"/>
      <c r="J650" s="270"/>
      <c r="K650" s="270"/>
      <c r="L650" s="270"/>
      <c r="M650" s="270"/>
      <c r="N650" s="270"/>
      <c r="O650" s="270"/>
      <c r="P650" s="270"/>
      <c r="Q650" s="270"/>
      <c r="R650" s="270"/>
      <c r="S650" s="270"/>
      <c r="T650" s="270"/>
      <c r="U650" s="270"/>
      <c r="V650" s="270"/>
      <c r="W650" s="270"/>
      <c r="X650" s="270"/>
      <c r="Y650" s="270"/>
      <c r="Z650" s="270"/>
    </row>
    <row r="651" spans="1:26">
      <c r="A651" s="270"/>
      <c r="B651" s="1441"/>
      <c r="C651" s="270"/>
      <c r="D651" s="270"/>
      <c r="E651" s="270"/>
      <c r="F651" s="270"/>
      <c r="G651" s="270"/>
      <c r="H651" s="270"/>
      <c r="I651" s="270"/>
      <c r="J651" s="270"/>
      <c r="K651" s="270"/>
      <c r="L651" s="270"/>
      <c r="M651" s="270"/>
      <c r="N651" s="270"/>
      <c r="O651" s="270"/>
      <c r="P651" s="270"/>
      <c r="Q651" s="270"/>
      <c r="R651" s="270"/>
      <c r="S651" s="270"/>
      <c r="T651" s="270"/>
      <c r="U651" s="270"/>
      <c r="V651" s="270"/>
      <c r="W651" s="270"/>
      <c r="X651" s="270"/>
      <c r="Y651" s="270"/>
      <c r="Z651" s="270"/>
    </row>
    <row r="652" spans="1:26">
      <c r="A652" s="270"/>
      <c r="B652" s="1441"/>
      <c r="C652" s="270"/>
      <c r="D652" s="270"/>
      <c r="E652" s="270"/>
      <c r="F652" s="270"/>
      <c r="G652" s="270"/>
      <c r="H652" s="270"/>
      <c r="I652" s="270"/>
      <c r="J652" s="270"/>
      <c r="K652" s="270"/>
      <c r="L652" s="270"/>
      <c r="M652" s="270"/>
      <c r="N652" s="270"/>
      <c r="O652" s="270"/>
      <c r="P652" s="270"/>
      <c r="Q652" s="270"/>
      <c r="R652" s="270"/>
      <c r="S652" s="270"/>
      <c r="T652" s="270"/>
      <c r="U652" s="270"/>
      <c r="V652" s="270"/>
      <c r="W652" s="270"/>
      <c r="X652" s="270"/>
      <c r="Y652" s="270"/>
      <c r="Z652" s="270"/>
    </row>
    <row r="653" spans="1:26">
      <c r="A653" s="270"/>
      <c r="B653" s="1441"/>
      <c r="C653" s="270"/>
      <c r="D653" s="270"/>
      <c r="E653" s="270"/>
      <c r="F653" s="270"/>
      <c r="G653" s="270"/>
      <c r="H653" s="270"/>
      <c r="I653" s="270"/>
      <c r="J653" s="270"/>
      <c r="K653" s="270"/>
      <c r="L653" s="270"/>
      <c r="M653" s="270"/>
      <c r="N653" s="270"/>
      <c r="O653" s="270"/>
      <c r="P653" s="270"/>
      <c r="Q653" s="270"/>
      <c r="R653" s="270"/>
      <c r="S653" s="270"/>
      <c r="T653" s="270"/>
      <c r="U653" s="270"/>
      <c r="V653" s="270"/>
      <c r="W653" s="270"/>
      <c r="X653" s="270"/>
      <c r="Y653" s="270"/>
      <c r="Z653" s="270"/>
    </row>
    <row r="654" spans="1:26">
      <c r="A654" s="270"/>
      <c r="B654" s="1441"/>
      <c r="C654" s="270"/>
      <c r="D654" s="270"/>
      <c r="E654" s="270"/>
      <c r="F654" s="270"/>
      <c r="G654" s="270"/>
      <c r="H654" s="270"/>
      <c r="I654" s="270"/>
      <c r="J654" s="270"/>
      <c r="K654" s="270"/>
      <c r="L654" s="270"/>
      <c r="M654" s="270"/>
      <c r="N654" s="270"/>
      <c r="O654" s="270"/>
      <c r="P654" s="270"/>
      <c r="Q654" s="270"/>
      <c r="R654" s="270"/>
      <c r="S654" s="270"/>
      <c r="T654" s="270"/>
      <c r="U654" s="270"/>
      <c r="V654" s="270"/>
      <c r="W654" s="270"/>
      <c r="X654" s="270"/>
      <c r="Y654" s="270"/>
      <c r="Z654" s="270"/>
    </row>
    <row r="655" spans="1:26">
      <c r="A655" s="270"/>
      <c r="B655" s="1441"/>
      <c r="C655" s="270"/>
      <c r="D655" s="270"/>
      <c r="E655" s="270"/>
      <c r="F655" s="270"/>
      <c r="G655" s="270"/>
      <c r="H655" s="270"/>
      <c r="I655" s="270"/>
      <c r="J655" s="270"/>
      <c r="K655" s="270"/>
      <c r="L655" s="270"/>
      <c r="M655" s="270"/>
      <c r="N655" s="270"/>
      <c r="O655" s="270"/>
      <c r="P655" s="270"/>
      <c r="Q655" s="270"/>
      <c r="R655" s="270"/>
      <c r="S655" s="270"/>
      <c r="T655" s="270"/>
      <c r="U655" s="270"/>
      <c r="V655" s="270"/>
      <c r="W655" s="270"/>
      <c r="X655" s="270"/>
      <c r="Y655" s="270"/>
      <c r="Z655" s="270"/>
    </row>
    <row r="656" spans="1:26">
      <c r="A656" s="270"/>
      <c r="B656" s="1441"/>
      <c r="C656" s="270"/>
      <c r="D656" s="270"/>
      <c r="E656" s="270"/>
      <c r="F656" s="270"/>
      <c r="G656" s="270"/>
      <c r="H656" s="270"/>
      <c r="I656" s="270"/>
      <c r="J656" s="270"/>
      <c r="K656" s="270"/>
      <c r="L656" s="270"/>
      <c r="M656" s="270"/>
      <c r="N656" s="270"/>
      <c r="O656" s="270"/>
      <c r="P656" s="270"/>
      <c r="Q656" s="270"/>
      <c r="R656" s="270"/>
      <c r="S656" s="270"/>
      <c r="T656" s="270"/>
      <c r="U656" s="270"/>
      <c r="V656" s="270"/>
      <c r="W656" s="270"/>
      <c r="X656" s="270"/>
      <c r="Y656" s="270"/>
      <c r="Z656" s="270"/>
    </row>
    <row r="657" spans="1:26">
      <c r="A657" s="270"/>
      <c r="B657" s="1441"/>
      <c r="C657" s="270"/>
      <c r="D657" s="270"/>
      <c r="E657" s="270"/>
      <c r="F657" s="270"/>
      <c r="G657" s="270"/>
      <c r="H657" s="270"/>
      <c r="I657" s="270"/>
      <c r="J657" s="270"/>
      <c r="K657" s="270"/>
      <c r="L657" s="270"/>
      <c r="M657" s="270"/>
      <c r="N657" s="270"/>
      <c r="O657" s="270"/>
      <c r="P657" s="270"/>
      <c r="Q657" s="270"/>
      <c r="R657" s="270"/>
      <c r="S657" s="270"/>
      <c r="T657" s="270"/>
      <c r="U657" s="270"/>
      <c r="V657" s="270"/>
      <c r="W657" s="270"/>
      <c r="X657" s="270"/>
      <c r="Y657" s="270"/>
      <c r="Z657" s="270"/>
    </row>
    <row r="658" spans="1:26">
      <c r="A658" s="270"/>
      <c r="B658" s="1441"/>
      <c r="C658" s="270"/>
      <c r="D658" s="270"/>
      <c r="E658" s="270"/>
      <c r="F658" s="270"/>
      <c r="G658" s="270"/>
      <c r="H658" s="270"/>
      <c r="I658" s="270"/>
      <c r="J658" s="270"/>
      <c r="K658" s="270"/>
      <c r="L658" s="270"/>
      <c r="M658" s="270"/>
      <c r="N658" s="270"/>
      <c r="O658" s="270"/>
      <c r="P658" s="270"/>
      <c r="Q658" s="270"/>
      <c r="R658" s="270"/>
      <c r="S658" s="270"/>
      <c r="T658" s="270"/>
      <c r="U658" s="270"/>
      <c r="V658" s="270"/>
      <c r="W658" s="270"/>
      <c r="X658" s="270"/>
      <c r="Y658" s="270"/>
      <c r="Z658" s="270"/>
    </row>
    <row r="659" spans="1:26">
      <c r="A659" s="270"/>
      <c r="B659" s="1441"/>
      <c r="C659" s="270"/>
      <c r="D659" s="270"/>
      <c r="E659" s="270"/>
      <c r="F659" s="270"/>
      <c r="G659" s="270"/>
      <c r="H659" s="270"/>
      <c r="I659" s="270"/>
      <c r="J659" s="270"/>
      <c r="K659" s="270"/>
      <c r="L659" s="270"/>
      <c r="M659" s="270"/>
      <c r="N659" s="270"/>
      <c r="O659" s="270"/>
      <c r="P659" s="270"/>
      <c r="Q659" s="270"/>
      <c r="R659" s="270"/>
      <c r="S659" s="270"/>
      <c r="T659" s="270"/>
      <c r="U659" s="270"/>
      <c r="V659" s="270"/>
      <c r="W659" s="270"/>
      <c r="X659" s="270"/>
      <c r="Y659" s="270"/>
      <c r="Z659" s="270"/>
    </row>
    <row r="660" spans="1:26">
      <c r="A660" s="270"/>
      <c r="B660" s="1441"/>
      <c r="C660" s="270"/>
      <c r="D660" s="270"/>
      <c r="E660" s="270"/>
      <c r="F660" s="270"/>
      <c r="G660" s="270"/>
      <c r="H660" s="270"/>
      <c r="I660" s="270"/>
      <c r="J660" s="270"/>
      <c r="K660" s="270"/>
      <c r="L660" s="270"/>
      <c r="M660" s="270"/>
      <c r="N660" s="270"/>
      <c r="O660" s="270"/>
      <c r="P660" s="270"/>
      <c r="Q660" s="270"/>
      <c r="R660" s="270"/>
      <c r="S660" s="270"/>
      <c r="T660" s="270"/>
      <c r="U660" s="270"/>
      <c r="V660" s="270"/>
      <c r="W660" s="270"/>
      <c r="X660" s="270"/>
      <c r="Y660" s="270"/>
      <c r="Z660" s="270"/>
    </row>
    <row r="661" spans="1:26">
      <c r="A661" s="270"/>
      <c r="B661" s="1441"/>
      <c r="C661" s="270"/>
      <c r="D661" s="270"/>
      <c r="E661" s="270"/>
      <c r="F661" s="270"/>
      <c r="G661" s="270"/>
      <c r="H661" s="270"/>
      <c r="I661" s="270"/>
      <c r="J661" s="270"/>
      <c r="K661" s="270"/>
      <c r="L661" s="270"/>
      <c r="M661" s="270"/>
      <c r="N661" s="270"/>
      <c r="O661" s="270"/>
      <c r="P661" s="270"/>
      <c r="Q661" s="270"/>
      <c r="R661" s="270"/>
      <c r="S661" s="270"/>
      <c r="T661" s="270"/>
      <c r="U661" s="270"/>
      <c r="V661" s="270"/>
      <c r="W661" s="270"/>
      <c r="X661" s="270"/>
      <c r="Y661" s="270"/>
      <c r="Z661" s="270"/>
    </row>
    <row r="662" spans="1:26">
      <c r="A662" s="270"/>
      <c r="B662" s="1441"/>
      <c r="C662" s="270"/>
      <c r="D662" s="270"/>
      <c r="E662" s="270"/>
      <c r="F662" s="270"/>
      <c r="G662" s="270"/>
      <c r="H662" s="270"/>
      <c r="I662" s="270"/>
      <c r="J662" s="270"/>
      <c r="K662" s="270"/>
      <c r="L662" s="270"/>
      <c r="M662" s="270"/>
      <c r="N662" s="270"/>
      <c r="O662" s="270"/>
      <c r="P662" s="270"/>
      <c r="Q662" s="270"/>
      <c r="R662" s="270"/>
      <c r="S662" s="270"/>
      <c r="T662" s="270"/>
      <c r="U662" s="270"/>
      <c r="V662" s="270"/>
      <c r="W662" s="270"/>
      <c r="X662" s="270"/>
      <c r="Y662" s="270"/>
      <c r="Z662" s="270"/>
    </row>
    <row r="663" spans="1:26">
      <c r="A663" s="270"/>
      <c r="B663" s="1441"/>
      <c r="C663" s="270"/>
      <c r="D663" s="270"/>
      <c r="E663" s="270"/>
      <c r="F663" s="270"/>
      <c r="G663" s="270"/>
      <c r="H663" s="270"/>
      <c r="I663" s="270"/>
      <c r="J663" s="270"/>
      <c r="K663" s="270"/>
      <c r="L663" s="270"/>
      <c r="M663" s="270"/>
      <c r="N663" s="270"/>
      <c r="O663" s="270"/>
      <c r="P663" s="270"/>
      <c r="Q663" s="270"/>
      <c r="R663" s="270"/>
      <c r="S663" s="270"/>
      <c r="T663" s="270"/>
      <c r="U663" s="270"/>
      <c r="V663" s="270"/>
      <c r="W663" s="270"/>
      <c r="X663" s="270"/>
      <c r="Y663" s="270"/>
      <c r="Z663" s="270"/>
    </row>
    <row r="664" spans="1:26">
      <c r="A664" s="270"/>
      <c r="B664" s="1441"/>
      <c r="C664" s="270"/>
      <c r="D664" s="270"/>
      <c r="E664" s="270"/>
      <c r="F664" s="270"/>
      <c r="G664" s="270"/>
      <c r="H664" s="270"/>
      <c r="I664" s="270"/>
      <c r="J664" s="270"/>
      <c r="K664" s="270"/>
      <c r="L664" s="270"/>
      <c r="M664" s="270"/>
      <c r="N664" s="270"/>
      <c r="O664" s="270"/>
      <c r="P664" s="270"/>
      <c r="Q664" s="270"/>
      <c r="R664" s="270"/>
      <c r="S664" s="270"/>
      <c r="T664" s="270"/>
      <c r="U664" s="270"/>
      <c r="V664" s="270"/>
      <c r="W664" s="270"/>
      <c r="X664" s="270"/>
      <c r="Y664" s="270"/>
      <c r="Z664" s="270"/>
    </row>
    <row r="665" spans="1:26">
      <c r="A665" s="270"/>
      <c r="B665" s="1441"/>
      <c r="C665" s="270"/>
      <c r="D665" s="270"/>
      <c r="E665" s="270"/>
      <c r="F665" s="270"/>
      <c r="G665" s="270"/>
      <c r="H665" s="270"/>
      <c r="I665" s="270"/>
      <c r="J665" s="270"/>
      <c r="K665" s="270"/>
      <c r="L665" s="270"/>
      <c r="M665" s="270"/>
      <c r="N665" s="270"/>
      <c r="O665" s="270"/>
      <c r="P665" s="270"/>
      <c r="Q665" s="270"/>
      <c r="R665" s="270"/>
      <c r="S665" s="270"/>
      <c r="T665" s="270"/>
      <c r="U665" s="270"/>
      <c r="V665" s="270"/>
      <c r="W665" s="270"/>
      <c r="X665" s="270"/>
      <c r="Y665" s="270"/>
      <c r="Z665" s="270"/>
    </row>
    <row r="666" spans="1:26">
      <c r="A666" s="270"/>
      <c r="B666" s="1441"/>
      <c r="C666" s="270"/>
      <c r="D666" s="270"/>
      <c r="E666" s="270"/>
      <c r="F666" s="270"/>
      <c r="G666" s="270"/>
      <c r="H666" s="270"/>
      <c r="I666" s="270"/>
      <c r="J666" s="270"/>
      <c r="K666" s="270"/>
      <c r="L666" s="270"/>
      <c r="M666" s="270"/>
      <c r="N666" s="270"/>
      <c r="O666" s="270"/>
      <c r="P666" s="270"/>
      <c r="Q666" s="270"/>
      <c r="R666" s="270"/>
      <c r="S666" s="270"/>
      <c r="T666" s="270"/>
      <c r="U666" s="270"/>
      <c r="V666" s="270"/>
      <c r="W666" s="270"/>
      <c r="X666" s="270"/>
      <c r="Y666" s="270"/>
      <c r="Z666" s="270"/>
    </row>
    <row r="667" spans="1:26">
      <c r="A667" s="270"/>
      <c r="B667" s="1441"/>
      <c r="C667" s="270"/>
      <c r="D667" s="270"/>
      <c r="E667" s="270"/>
      <c r="F667" s="270"/>
      <c r="G667" s="270"/>
      <c r="H667" s="270"/>
      <c r="I667" s="270"/>
      <c r="J667" s="270"/>
      <c r="K667" s="270"/>
      <c r="L667" s="270"/>
      <c r="M667" s="270"/>
      <c r="N667" s="270"/>
      <c r="O667" s="270"/>
      <c r="P667" s="270"/>
      <c r="Q667" s="270"/>
      <c r="R667" s="270"/>
      <c r="S667" s="270"/>
      <c r="T667" s="270"/>
      <c r="U667" s="270"/>
      <c r="V667" s="270"/>
      <c r="W667" s="270"/>
      <c r="X667" s="270"/>
      <c r="Y667" s="270"/>
      <c r="Z667" s="270"/>
    </row>
    <row r="668" spans="1:26">
      <c r="A668" s="270"/>
      <c r="B668" s="1441"/>
      <c r="C668" s="270"/>
      <c r="D668" s="270"/>
      <c r="E668" s="270"/>
      <c r="F668" s="270"/>
      <c r="G668" s="270"/>
      <c r="H668" s="270"/>
      <c r="I668" s="270"/>
      <c r="J668" s="270"/>
      <c r="K668" s="270"/>
      <c r="L668" s="270"/>
      <c r="M668" s="270"/>
      <c r="N668" s="270"/>
      <c r="O668" s="270"/>
      <c r="P668" s="270"/>
      <c r="Q668" s="270"/>
      <c r="R668" s="270"/>
      <c r="S668" s="270"/>
      <c r="T668" s="270"/>
      <c r="U668" s="270"/>
      <c r="V668" s="270"/>
      <c r="W668" s="270"/>
      <c r="X668" s="270"/>
      <c r="Y668" s="270"/>
      <c r="Z668" s="270"/>
    </row>
    <row r="669" spans="1:26">
      <c r="A669" s="270"/>
      <c r="B669" s="1441"/>
      <c r="C669" s="270"/>
      <c r="D669" s="270"/>
      <c r="E669" s="270"/>
      <c r="F669" s="270"/>
      <c r="G669" s="270"/>
      <c r="H669" s="270"/>
      <c r="I669" s="270"/>
      <c r="J669" s="270"/>
      <c r="K669" s="270"/>
      <c r="L669" s="270"/>
      <c r="M669" s="270"/>
      <c r="N669" s="270"/>
      <c r="O669" s="270"/>
      <c r="P669" s="270"/>
      <c r="Q669" s="270"/>
      <c r="R669" s="270"/>
      <c r="S669" s="270"/>
      <c r="T669" s="270"/>
      <c r="U669" s="270"/>
      <c r="V669" s="270"/>
      <c r="W669" s="270"/>
      <c r="X669" s="270"/>
      <c r="Y669" s="270"/>
      <c r="Z669" s="270"/>
    </row>
    <row r="670" spans="1:26">
      <c r="A670" s="270"/>
      <c r="B670" s="1441"/>
      <c r="C670" s="270"/>
      <c r="D670" s="270"/>
      <c r="E670" s="270"/>
      <c r="F670" s="270"/>
      <c r="G670" s="270"/>
      <c r="H670" s="270"/>
      <c r="I670" s="270"/>
      <c r="J670" s="270"/>
      <c r="K670" s="270"/>
      <c r="L670" s="270"/>
      <c r="M670" s="270"/>
      <c r="N670" s="270"/>
      <c r="O670" s="270"/>
      <c r="P670" s="270"/>
      <c r="Q670" s="270"/>
      <c r="R670" s="270"/>
      <c r="S670" s="270"/>
      <c r="T670" s="270"/>
      <c r="U670" s="270"/>
      <c r="V670" s="270"/>
      <c r="W670" s="270"/>
      <c r="X670" s="270"/>
      <c r="Y670" s="270"/>
      <c r="Z670" s="270"/>
    </row>
    <row r="671" spans="1:26">
      <c r="A671" s="270"/>
      <c r="B671" s="1441"/>
      <c r="C671" s="270"/>
      <c r="D671" s="270"/>
      <c r="E671" s="270"/>
      <c r="F671" s="270"/>
      <c r="G671" s="270"/>
      <c r="H671" s="270"/>
      <c r="I671" s="270"/>
      <c r="J671" s="270"/>
      <c r="K671" s="270"/>
      <c r="L671" s="270"/>
      <c r="M671" s="270"/>
      <c r="N671" s="270"/>
      <c r="O671" s="270"/>
      <c r="P671" s="270"/>
      <c r="Q671" s="270"/>
      <c r="R671" s="270"/>
      <c r="S671" s="270"/>
      <c r="T671" s="270"/>
      <c r="U671" s="270"/>
      <c r="V671" s="270"/>
      <c r="W671" s="270"/>
      <c r="X671" s="270"/>
      <c r="Y671" s="270"/>
      <c r="Z671" s="270"/>
    </row>
    <row r="672" spans="1:26">
      <c r="A672" s="270"/>
      <c r="B672" s="1441"/>
      <c r="C672" s="270"/>
      <c r="D672" s="270"/>
      <c r="E672" s="270"/>
      <c r="F672" s="270"/>
      <c r="G672" s="270"/>
      <c r="H672" s="270"/>
      <c r="I672" s="270"/>
      <c r="J672" s="270"/>
      <c r="K672" s="270"/>
      <c r="L672" s="270"/>
      <c r="M672" s="270"/>
      <c r="N672" s="270"/>
      <c r="O672" s="270"/>
      <c r="P672" s="270"/>
      <c r="Q672" s="270"/>
      <c r="R672" s="270"/>
      <c r="S672" s="270"/>
      <c r="T672" s="270"/>
      <c r="U672" s="270"/>
      <c r="V672" s="270"/>
      <c r="W672" s="270"/>
      <c r="X672" s="270"/>
      <c r="Y672" s="270"/>
      <c r="Z672" s="270"/>
    </row>
    <row r="673" spans="1:26">
      <c r="A673" s="270"/>
      <c r="B673" s="1441"/>
      <c r="C673" s="270"/>
      <c r="D673" s="270"/>
      <c r="E673" s="270"/>
      <c r="F673" s="270"/>
      <c r="G673" s="270"/>
      <c r="H673" s="270"/>
      <c r="I673" s="270"/>
      <c r="J673" s="270"/>
      <c r="K673" s="270"/>
      <c r="L673" s="270"/>
      <c r="M673" s="270"/>
      <c r="N673" s="270"/>
      <c r="O673" s="270"/>
      <c r="P673" s="270"/>
      <c r="Q673" s="270"/>
      <c r="R673" s="270"/>
      <c r="S673" s="270"/>
      <c r="T673" s="270"/>
      <c r="U673" s="270"/>
      <c r="V673" s="270"/>
      <c r="W673" s="270"/>
      <c r="X673" s="270"/>
      <c r="Y673" s="270"/>
      <c r="Z673" s="270"/>
    </row>
    <row r="674" spans="1:26">
      <c r="A674" s="270"/>
      <c r="B674" s="1441"/>
      <c r="C674" s="270"/>
      <c r="D674" s="270"/>
      <c r="E674" s="270"/>
      <c r="F674" s="270"/>
      <c r="G674" s="270"/>
      <c r="H674" s="270"/>
      <c r="I674" s="270"/>
      <c r="J674" s="270"/>
      <c r="K674" s="270"/>
      <c r="L674" s="270"/>
      <c r="M674" s="270"/>
      <c r="N674" s="270"/>
      <c r="O674" s="270"/>
      <c r="P674" s="270"/>
      <c r="Q674" s="270"/>
      <c r="R674" s="270"/>
      <c r="S674" s="270"/>
      <c r="T674" s="270"/>
      <c r="U674" s="270"/>
      <c r="V674" s="270"/>
      <c r="W674" s="270"/>
      <c r="X674" s="270"/>
      <c r="Y674" s="270"/>
      <c r="Z674" s="270"/>
    </row>
    <row r="675" spans="1:26">
      <c r="A675" s="270"/>
      <c r="B675" s="1441"/>
      <c r="C675" s="270"/>
      <c r="D675" s="270"/>
      <c r="E675" s="270"/>
      <c r="F675" s="270"/>
      <c r="G675" s="270"/>
      <c r="H675" s="270"/>
      <c r="I675" s="270"/>
      <c r="J675" s="270"/>
      <c r="K675" s="270"/>
      <c r="L675" s="270"/>
      <c r="M675" s="270"/>
      <c r="N675" s="270"/>
      <c r="O675" s="270"/>
      <c r="P675" s="270"/>
      <c r="Q675" s="270"/>
      <c r="R675" s="270"/>
      <c r="S675" s="270"/>
      <c r="T675" s="270"/>
      <c r="U675" s="270"/>
      <c r="V675" s="270"/>
      <c r="W675" s="270"/>
      <c r="X675" s="270"/>
      <c r="Y675" s="270"/>
      <c r="Z675" s="270"/>
    </row>
    <row r="676" spans="1:26">
      <c r="A676" s="270"/>
      <c r="B676" s="1441"/>
      <c r="C676" s="270"/>
      <c r="D676" s="270"/>
      <c r="E676" s="270"/>
      <c r="F676" s="270"/>
      <c r="G676" s="270"/>
      <c r="H676" s="270"/>
      <c r="I676" s="270"/>
      <c r="J676" s="270"/>
      <c r="K676" s="270"/>
      <c r="L676" s="270"/>
      <c r="M676" s="270"/>
      <c r="N676" s="270"/>
      <c r="O676" s="270"/>
      <c r="P676" s="270"/>
      <c r="Q676" s="270"/>
      <c r="R676" s="270"/>
      <c r="S676" s="270"/>
      <c r="T676" s="270"/>
      <c r="U676" s="270"/>
      <c r="V676" s="270"/>
      <c r="W676" s="270"/>
      <c r="X676" s="270"/>
      <c r="Y676" s="270"/>
      <c r="Z676" s="270"/>
    </row>
    <row r="677" spans="1:26">
      <c r="A677" s="270"/>
      <c r="B677" s="1441"/>
      <c r="C677" s="270"/>
      <c r="D677" s="270"/>
      <c r="E677" s="270"/>
      <c r="F677" s="270"/>
      <c r="G677" s="270"/>
      <c r="H677" s="270"/>
      <c r="I677" s="270"/>
      <c r="J677" s="270"/>
      <c r="K677" s="270"/>
      <c r="L677" s="270"/>
      <c r="M677" s="270"/>
      <c r="N677" s="270"/>
      <c r="O677" s="270"/>
      <c r="P677" s="270"/>
      <c r="Q677" s="270"/>
      <c r="R677" s="270"/>
      <c r="S677" s="270"/>
      <c r="T677" s="270"/>
      <c r="U677" s="270"/>
      <c r="V677" s="270"/>
      <c r="W677" s="270"/>
      <c r="X677" s="270"/>
      <c r="Y677" s="270"/>
      <c r="Z677" s="270"/>
    </row>
    <row r="678" spans="1:26">
      <c r="A678" s="270"/>
      <c r="B678" s="1441"/>
      <c r="C678" s="270"/>
      <c r="D678" s="270"/>
      <c r="E678" s="270"/>
      <c r="F678" s="270"/>
      <c r="G678" s="270"/>
      <c r="H678" s="270"/>
      <c r="I678" s="270"/>
      <c r="J678" s="270"/>
      <c r="K678" s="270"/>
      <c r="L678" s="270"/>
      <c r="M678" s="270"/>
      <c r="N678" s="270"/>
      <c r="O678" s="270"/>
      <c r="P678" s="270"/>
      <c r="Q678" s="270"/>
      <c r="R678" s="270"/>
      <c r="S678" s="270"/>
      <c r="T678" s="270"/>
      <c r="U678" s="270"/>
      <c r="V678" s="270"/>
      <c r="W678" s="270"/>
      <c r="X678" s="270"/>
      <c r="Y678" s="270"/>
      <c r="Z678" s="270"/>
    </row>
    <row r="679" spans="1:26">
      <c r="A679" s="270"/>
      <c r="B679" s="1441"/>
      <c r="C679" s="270"/>
      <c r="D679" s="270"/>
      <c r="E679" s="270"/>
      <c r="F679" s="270"/>
      <c r="G679" s="270"/>
      <c r="H679" s="270"/>
      <c r="I679" s="270"/>
      <c r="J679" s="270"/>
      <c r="K679" s="270"/>
      <c r="L679" s="270"/>
      <c r="M679" s="270"/>
      <c r="N679" s="270"/>
      <c r="O679" s="270"/>
      <c r="P679" s="270"/>
      <c r="Q679" s="270"/>
      <c r="R679" s="270"/>
      <c r="S679" s="270"/>
      <c r="T679" s="270"/>
      <c r="U679" s="270"/>
      <c r="V679" s="270"/>
      <c r="W679" s="270"/>
      <c r="X679" s="270"/>
      <c r="Y679" s="270"/>
      <c r="Z679" s="270"/>
    </row>
    <row r="680" spans="1:26">
      <c r="A680" s="270"/>
      <c r="B680" s="1441"/>
      <c r="C680" s="270"/>
      <c r="D680" s="270"/>
      <c r="E680" s="270"/>
      <c r="F680" s="270"/>
      <c r="G680" s="270"/>
      <c r="H680" s="270"/>
      <c r="I680" s="270"/>
      <c r="J680" s="270"/>
      <c r="K680" s="270"/>
      <c r="L680" s="270"/>
      <c r="M680" s="270"/>
      <c r="N680" s="270"/>
      <c r="O680" s="270"/>
      <c r="P680" s="270"/>
      <c r="Q680" s="270"/>
      <c r="R680" s="270"/>
      <c r="S680" s="270"/>
      <c r="T680" s="270"/>
      <c r="U680" s="270"/>
      <c r="V680" s="270"/>
      <c r="W680" s="270"/>
      <c r="X680" s="270"/>
      <c r="Y680" s="270"/>
      <c r="Z680" s="270"/>
    </row>
    <row r="681" spans="1:26">
      <c r="A681" s="270"/>
      <c r="B681" s="1441"/>
      <c r="C681" s="270"/>
      <c r="D681" s="270"/>
      <c r="E681" s="270"/>
      <c r="F681" s="270"/>
      <c r="G681" s="270"/>
      <c r="H681" s="270"/>
      <c r="I681" s="270"/>
      <c r="J681" s="270"/>
      <c r="K681" s="270"/>
      <c r="L681" s="270"/>
      <c r="M681" s="270"/>
      <c r="N681" s="270"/>
      <c r="O681" s="270"/>
      <c r="P681" s="270"/>
      <c r="Q681" s="270"/>
      <c r="R681" s="270"/>
      <c r="S681" s="270"/>
      <c r="T681" s="270"/>
      <c r="U681" s="270"/>
      <c r="V681" s="270"/>
      <c r="W681" s="270"/>
      <c r="X681" s="270"/>
      <c r="Y681" s="270"/>
      <c r="Z681" s="270"/>
    </row>
    <row r="682" spans="1:26">
      <c r="A682" s="270"/>
      <c r="B682" s="1441"/>
      <c r="C682" s="270"/>
      <c r="D682" s="270"/>
      <c r="E682" s="270"/>
      <c r="F682" s="270"/>
      <c r="G682" s="270"/>
      <c r="H682" s="270"/>
      <c r="I682" s="270"/>
      <c r="J682" s="270"/>
      <c r="K682" s="270"/>
      <c r="L682" s="270"/>
      <c r="M682" s="270"/>
      <c r="N682" s="270"/>
      <c r="O682" s="270"/>
      <c r="P682" s="270"/>
      <c r="Q682" s="270"/>
      <c r="R682" s="270"/>
      <c r="S682" s="270"/>
      <c r="T682" s="270"/>
      <c r="U682" s="270"/>
      <c r="V682" s="270"/>
      <c r="W682" s="270"/>
      <c r="X682" s="270"/>
      <c r="Y682" s="270"/>
      <c r="Z682" s="270"/>
    </row>
    <row r="683" spans="1:26">
      <c r="A683" s="270"/>
      <c r="B683" s="1441"/>
      <c r="C683" s="270"/>
      <c r="D683" s="270"/>
      <c r="E683" s="270"/>
      <c r="F683" s="270"/>
      <c r="G683" s="270"/>
      <c r="H683" s="270"/>
      <c r="I683" s="270"/>
      <c r="J683" s="270"/>
      <c r="K683" s="270"/>
      <c r="L683" s="270"/>
      <c r="M683" s="270"/>
      <c r="N683" s="270"/>
      <c r="O683" s="270"/>
      <c r="P683" s="270"/>
      <c r="Q683" s="270"/>
      <c r="R683" s="270"/>
      <c r="S683" s="270"/>
      <c r="T683" s="270"/>
      <c r="U683" s="270"/>
      <c r="V683" s="270"/>
      <c r="W683" s="270"/>
      <c r="X683" s="270"/>
      <c r="Y683" s="270"/>
      <c r="Z683" s="270"/>
    </row>
    <row r="684" spans="1:26">
      <c r="A684" s="270"/>
      <c r="B684" s="1441"/>
      <c r="C684" s="270"/>
      <c r="D684" s="270"/>
      <c r="E684" s="270"/>
      <c r="F684" s="270"/>
      <c r="G684" s="270"/>
      <c r="H684" s="270"/>
      <c r="I684" s="270"/>
      <c r="J684" s="270"/>
      <c r="K684" s="270"/>
      <c r="L684" s="270"/>
      <c r="M684" s="270"/>
      <c r="N684" s="270"/>
      <c r="O684" s="270"/>
      <c r="P684" s="270"/>
      <c r="Q684" s="270"/>
      <c r="R684" s="270"/>
      <c r="S684" s="270"/>
      <c r="T684" s="270"/>
      <c r="U684" s="270"/>
      <c r="V684" s="270"/>
      <c r="W684" s="270"/>
      <c r="X684" s="270"/>
      <c r="Y684" s="270"/>
      <c r="Z684" s="270"/>
    </row>
    <row r="685" spans="1:26">
      <c r="A685" s="270"/>
      <c r="B685" s="1441"/>
      <c r="C685" s="270"/>
      <c r="D685" s="270"/>
      <c r="E685" s="270"/>
      <c r="F685" s="270"/>
      <c r="G685" s="270"/>
      <c r="H685" s="270"/>
      <c r="I685" s="270"/>
      <c r="J685" s="270"/>
      <c r="K685" s="270"/>
      <c r="L685" s="270"/>
      <c r="M685" s="270"/>
      <c r="N685" s="270"/>
      <c r="O685" s="270"/>
      <c r="P685" s="270"/>
      <c r="Q685" s="270"/>
      <c r="R685" s="270"/>
      <c r="S685" s="270"/>
      <c r="T685" s="270"/>
      <c r="U685" s="270"/>
      <c r="V685" s="270"/>
      <c r="W685" s="270"/>
      <c r="X685" s="270"/>
      <c r="Y685" s="270"/>
      <c r="Z685" s="270"/>
    </row>
    <row r="686" spans="1:26">
      <c r="A686" s="270"/>
      <c r="B686" s="1441"/>
      <c r="C686" s="270"/>
      <c r="D686" s="270"/>
      <c r="E686" s="270"/>
      <c r="F686" s="270"/>
      <c r="G686" s="270"/>
      <c r="H686" s="270"/>
      <c r="I686" s="270"/>
      <c r="J686" s="270"/>
      <c r="K686" s="270"/>
      <c r="L686" s="270"/>
      <c r="M686" s="270"/>
      <c r="N686" s="270"/>
      <c r="O686" s="270"/>
      <c r="P686" s="270"/>
      <c r="Q686" s="270"/>
      <c r="R686" s="270"/>
      <c r="S686" s="270"/>
      <c r="T686" s="270"/>
      <c r="U686" s="270"/>
      <c r="V686" s="270"/>
      <c r="W686" s="270"/>
      <c r="X686" s="270"/>
      <c r="Y686" s="270"/>
      <c r="Z686" s="270"/>
    </row>
    <row r="687" spans="1:26">
      <c r="A687" s="270"/>
      <c r="B687" s="1441"/>
      <c r="C687" s="270"/>
      <c r="D687" s="270"/>
      <c r="E687" s="270"/>
      <c r="F687" s="270"/>
      <c r="G687" s="270"/>
      <c r="H687" s="270"/>
      <c r="I687" s="270"/>
      <c r="J687" s="270"/>
      <c r="K687" s="270"/>
      <c r="L687" s="270"/>
      <c r="M687" s="270"/>
      <c r="N687" s="270"/>
      <c r="O687" s="270"/>
      <c r="P687" s="270"/>
      <c r="Q687" s="270"/>
      <c r="R687" s="270"/>
      <c r="S687" s="270"/>
      <c r="T687" s="270"/>
      <c r="U687" s="270"/>
      <c r="V687" s="270"/>
      <c r="W687" s="270"/>
      <c r="X687" s="270"/>
      <c r="Y687" s="270"/>
      <c r="Z687" s="270"/>
    </row>
    <row r="688" spans="1:26">
      <c r="A688" s="270"/>
      <c r="B688" s="1441"/>
      <c r="C688" s="270"/>
      <c r="D688" s="270"/>
      <c r="E688" s="270"/>
      <c r="F688" s="270"/>
      <c r="G688" s="270"/>
      <c r="H688" s="270"/>
      <c r="I688" s="270"/>
      <c r="J688" s="270"/>
      <c r="K688" s="270"/>
      <c r="L688" s="270"/>
      <c r="M688" s="270"/>
      <c r="N688" s="270"/>
      <c r="O688" s="270"/>
      <c r="P688" s="270"/>
      <c r="Q688" s="270"/>
      <c r="R688" s="270"/>
      <c r="S688" s="270"/>
      <c r="T688" s="270"/>
      <c r="U688" s="270"/>
      <c r="V688" s="270"/>
      <c r="W688" s="270"/>
      <c r="X688" s="270"/>
      <c r="Y688" s="270"/>
      <c r="Z688" s="270"/>
    </row>
    <row r="689" spans="1:26">
      <c r="A689" s="270"/>
      <c r="B689" s="1441"/>
      <c r="C689" s="270"/>
      <c r="D689" s="270"/>
      <c r="E689" s="270"/>
      <c r="F689" s="270"/>
      <c r="G689" s="270"/>
      <c r="H689" s="270"/>
      <c r="I689" s="270"/>
      <c r="J689" s="270"/>
      <c r="K689" s="270"/>
      <c r="L689" s="270"/>
      <c r="M689" s="270"/>
      <c r="N689" s="270"/>
      <c r="O689" s="270"/>
      <c r="P689" s="270"/>
      <c r="Q689" s="270"/>
      <c r="R689" s="270"/>
      <c r="S689" s="270"/>
      <c r="T689" s="270"/>
      <c r="U689" s="270"/>
      <c r="V689" s="270"/>
      <c r="W689" s="270"/>
      <c r="X689" s="270"/>
      <c r="Y689" s="270"/>
      <c r="Z689" s="270"/>
    </row>
    <row r="690" spans="1:26">
      <c r="A690" s="270"/>
      <c r="B690" s="1441"/>
      <c r="C690" s="270"/>
      <c r="D690" s="270"/>
      <c r="E690" s="270"/>
      <c r="F690" s="270"/>
      <c r="G690" s="270"/>
      <c r="H690" s="270"/>
      <c r="I690" s="270"/>
      <c r="J690" s="270"/>
      <c r="K690" s="270"/>
      <c r="L690" s="270"/>
      <c r="M690" s="270"/>
      <c r="N690" s="270"/>
      <c r="O690" s="270"/>
      <c r="P690" s="270"/>
      <c r="Q690" s="270"/>
      <c r="R690" s="270"/>
      <c r="S690" s="270"/>
      <c r="T690" s="270"/>
      <c r="U690" s="270"/>
      <c r="V690" s="270"/>
      <c r="W690" s="270"/>
      <c r="X690" s="270"/>
      <c r="Y690" s="270"/>
      <c r="Z690" s="270"/>
    </row>
    <row r="691" spans="1:26">
      <c r="A691" s="270"/>
      <c r="B691" s="1441"/>
      <c r="C691" s="270"/>
      <c r="D691" s="270"/>
      <c r="E691" s="270"/>
      <c r="F691" s="270"/>
      <c r="G691" s="270"/>
      <c r="H691" s="270"/>
      <c r="I691" s="270"/>
      <c r="J691" s="270"/>
      <c r="K691" s="270"/>
      <c r="L691" s="270"/>
      <c r="M691" s="270"/>
      <c r="N691" s="270"/>
      <c r="O691" s="270"/>
      <c r="P691" s="270"/>
      <c r="Q691" s="270"/>
      <c r="R691" s="270"/>
      <c r="S691" s="270"/>
      <c r="T691" s="270"/>
      <c r="U691" s="270"/>
      <c r="V691" s="270"/>
      <c r="W691" s="270"/>
      <c r="X691" s="270"/>
      <c r="Y691" s="270"/>
      <c r="Z691" s="270"/>
    </row>
    <row r="692" spans="1:26">
      <c r="A692" s="270"/>
      <c r="B692" s="1441"/>
      <c r="C692" s="270"/>
      <c r="D692" s="270"/>
      <c r="E692" s="270"/>
      <c r="F692" s="270"/>
      <c r="G692" s="270"/>
      <c r="H692" s="270"/>
      <c r="I692" s="270"/>
      <c r="J692" s="270"/>
      <c r="K692" s="270"/>
      <c r="L692" s="270"/>
      <c r="M692" s="270"/>
      <c r="N692" s="270"/>
      <c r="O692" s="270"/>
      <c r="P692" s="270"/>
      <c r="Q692" s="270"/>
      <c r="R692" s="270"/>
      <c r="S692" s="270"/>
      <c r="T692" s="270"/>
      <c r="U692" s="270"/>
      <c r="V692" s="270"/>
      <c r="W692" s="270"/>
      <c r="X692" s="270"/>
      <c r="Y692" s="270"/>
      <c r="Z692" s="270"/>
    </row>
    <row r="693" spans="1:26">
      <c r="A693" s="270"/>
      <c r="B693" s="1441"/>
      <c r="C693" s="270"/>
      <c r="D693" s="270"/>
      <c r="E693" s="270"/>
      <c r="F693" s="270"/>
      <c r="G693" s="270"/>
      <c r="H693" s="270"/>
      <c r="I693" s="270"/>
      <c r="J693" s="270"/>
      <c r="K693" s="270"/>
      <c r="L693" s="270"/>
      <c r="M693" s="270"/>
      <c r="N693" s="270"/>
      <c r="O693" s="270"/>
      <c r="P693" s="270"/>
      <c r="Q693" s="270"/>
      <c r="R693" s="270"/>
      <c r="S693" s="270"/>
      <c r="T693" s="270"/>
      <c r="U693" s="270"/>
      <c r="V693" s="270"/>
      <c r="W693" s="270"/>
      <c r="X693" s="270"/>
      <c r="Y693" s="270"/>
      <c r="Z693" s="270"/>
    </row>
    <row r="694" spans="1:26">
      <c r="A694" s="270"/>
      <c r="B694" s="1441"/>
      <c r="C694" s="270"/>
      <c r="D694" s="270"/>
      <c r="E694" s="270"/>
      <c r="F694" s="270"/>
      <c r="G694" s="270"/>
      <c r="H694" s="270"/>
      <c r="I694" s="270"/>
      <c r="J694" s="270"/>
      <c r="K694" s="270"/>
      <c r="L694" s="270"/>
      <c r="M694" s="270"/>
      <c r="N694" s="270"/>
      <c r="O694" s="270"/>
      <c r="P694" s="270"/>
      <c r="Q694" s="270"/>
      <c r="R694" s="270"/>
      <c r="S694" s="270"/>
      <c r="T694" s="270"/>
      <c r="U694" s="270"/>
      <c r="V694" s="270"/>
      <c r="W694" s="270"/>
      <c r="X694" s="270"/>
      <c r="Y694" s="270"/>
      <c r="Z694" s="270"/>
    </row>
    <row r="695" spans="1:26">
      <c r="A695" s="270"/>
      <c r="B695" s="1441"/>
      <c r="C695" s="270"/>
      <c r="D695" s="270"/>
      <c r="E695" s="270"/>
      <c r="F695" s="270"/>
      <c r="G695" s="270"/>
      <c r="H695" s="270"/>
      <c r="I695" s="270"/>
      <c r="J695" s="270"/>
      <c r="K695" s="270"/>
      <c r="L695" s="270"/>
      <c r="M695" s="270"/>
      <c r="N695" s="270"/>
      <c r="O695" s="270"/>
      <c r="P695" s="270"/>
      <c r="Q695" s="270"/>
      <c r="R695" s="270"/>
      <c r="S695" s="270"/>
      <c r="T695" s="270"/>
      <c r="U695" s="270"/>
      <c r="V695" s="270"/>
      <c r="W695" s="270"/>
      <c r="X695" s="270"/>
      <c r="Y695" s="270"/>
      <c r="Z695" s="270"/>
    </row>
    <row r="696" spans="1:26">
      <c r="A696" s="270"/>
      <c r="B696" s="1441"/>
      <c r="C696" s="270"/>
      <c r="D696" s="270"/>
      <c r="E696" s="270"/>
      <c r="F696" s="270"/>
      <c r="G696" s="270"/>
      <c r="H696" s="270"/>
      <c r="I696" s="270"/>
      <c r="J696" s="270"/>
      <c r="K696" s="270"/>
      <c r="L696" s="270"/>
      <c r="M696" s="270"/>
      <c r="N696" s="270"/>
      <c r="O696" s="270"/>
      <c r="P696" s="270"/>
      <c r="Q696" s="270"/>
      <c r="R696" s="270"/>
      <c r="S696" s="270"/>
      <c r="T696" s="270"/>
      <c r="U696" s="270"/>
      <c r="V696" s="270"/>
      <c r="W696" s="270"/>
      <c r="X696" s="270"/>
      <c r="Y696" s="270"/>
      <c r="Z696" s="270"/>
    </row>
    <row r="697" spans="1:26">
      <c r="A697" s="270"/>
      <c r="B697" s="1441"/>
      <c r="C697" s="270"/>
      <c r="D697" s="270"/>
      <c r="E697" s="270"/>
      <c r="F697" s="270"/>
      <c r="G697" s="270"/>
      <c r="H697" s="270"/>
      <c r="I697" s="270"/>
      <c r="J697" s="270"/>
      <c r="K697" s="270"/>
      <c r="L697" s="270"/>
      <c r="M697" s="270"/>
      <c r="N697" s="270"/>
      <c r="O697" s="270"/>
      <c r="P697" s="270"/>
      <c r="Q697" s="270"/>
      <c r="R697" s="270"/>
      <c r="S697" s="270"/>
      <c r="T697" s="270"/>
      <c r="U697" s="270"/>
      <c r="V697" s="270"/>
      <c r="W697" s="270"/>
      <c r="X697" s="270"/>
      <c r="Y697" s="270"/>
      <c r="Z697" s="270"/>
    </row>
    <row r="698" spans="1:26">
      <c r="A698" s="270"/>
      <c r="B698" s="1441"/>
      <c r="C698" s="270"/>
      <c r="D698" s="270"/>
      <c r="E698" s="270"/>
      <c r="F698" s="270"/>
      <c r="G698" s="270"/>
      <c r="H698" s="270"/>
      <c r="I698" s="270"/>
      <c r="J698" s="270"/>
      <c r="K698" s="270"/>
      <c r="L698" s="270"/>
      <c r="M698" s="270"/>
      <c r="N698" s="270"/>
      <c r="O698" s="270"/>
      <c r="P698" s="270"/>
      <c r="Q698" s="270"/>
      <c r="R698" s="270"/>
      <c r="S698" s="270"/>
      <c r="T698" s="270"/>
      <c r="U698" s="270"/>
      <c r="V698" s="270"/>
      <c r="W698" s="270"/>
      <c r="X698" s="270"/>
      <c r="Y698" s="270"/>
      <c r="Z698" s="270"/>
    </row>
    <row r="699" spans="1:26">
      <c r="A699" s="270"/>
      <c r="B699" s="1441"/>
      <c r="C699" s="270"/>
      <c r="D699" s="270"/>
      <c r="E699" s="270"/>
      <c r="F699" s="270"/>
      <c r="G699" s="270"/>
      <c r="H699" s="270"/>
      <c r="I699" s="270"/>
      <c r="J699" s="270"/>
      <c r="K699" s="270"/>
      <c r="L699" s="270"/>
      <c r="M699" s="270"/>
      <c r="N699" s="270"/>
      <c r="O699" s="270"/>
      <c r="P699" s="270"/>
      <c r="Q699" s="270"/>
      <c r="R699" s="270"/>
      <c r="S699" s="270"/>
      <c r="T699" s="270"/>
      <c r="U699" s="270"/>
      <c r="V699" s="270"/>
      <c r="W699" s="270"/>
      <c r="X699" s="270"/>
      <c r="Y699" s="270"/>
      <c r="Z699" s="270"/>
    </row>
    <row r="700" spans="1:26">
      <c r="A700" s="270"/>
      <c r="B700" s="1441"/>
      <c r="C700" s="270"/>
      <c r="D700" s="270"/>
      <c r="E700" s="270"/>
      <c r="F700" s="270"/>
      <c r="G700" s="270"/>
      <c r="H700" s="270"/>
      <c r="I700" s="270"/>
      <c r="J700" s="270"/>
      <c r="K700" s="270"/>
      <c r="L700" s="270"/>
      <c r="M700" s="270"/>
      <c r="N700" s="270"/>
      <c r="O700" s="270"/>
      <c r="P700" s="270"/>
      <c r="Q700" s="270"/>
      <c r="R700" s="270"/>
      <c r="S700" s="270"/>
      <c r="T700" s="270"/>
      <c r="U700" s="270"/>
      <c r="V700" s="270"/>
      <c r="W700" s="270"/>
      <c r="X700" s="270"/>
      <c r="Y700" s="270"/>
      <c r="Z700" s="270"/>
    </row>
    <row r="701" spans="1:26">
      <c r="A701" s="270"/>
      <c r="B701" s="1441"/>
      <c r="C701" s="270"/>
      <c r="D701" s="270"/>
      <c r="E701" s="270"/>
      <c r="F701" s="270"/>
      <c r="G701" s="270"/>
      <c r="H701" s="270"/>
      <c r="I701" s="270"/>
      <c r="J701" s="270"/>
      <c r="K701" s="270"/>
      <c r="L701" s="270"/>
      <c r="M701" s="270"/>
      <c r="N701" s="270"/>
      <c r="O701" s="270"/>
      <c r="P701" s="270"/>
      <c r="Q701" s="270"/>
      <c r="R701" s="270"/>
      <c r="S701" s="270"/>
      <c r="T701" s="270"/>
      <c r="U701" s="270"/>
      <c r="V701" s="270"/>
      <c r="W701" s="270"/>
      <c r="X701" s="270"/>
      <c r="Y701" s="270"/>
      <c r="Z701" s="270"/>
    </row>
    <row r="702" spans="1:26">
      <c r="A702" s="270"/>
      <c r="B702" s="1441"/>
      <c r="C702" s="270"/>
      <c r="D702" s="270"/>
      <c r="E702" s="270"/>
      <c r="F702" s="270"/>
      <c r="G702" s="270"/>
      <c r="H702" s="270"/>
      <c r="I702" s="270"/>
      <c r="J702" s="270"/>
      <c r="K702" s="270"/>
      <c r="L702" s="270"/>
      <c r="M702" s="270"/>
      <c r="N702" s="270"/>
      <c r="O702" s="270"/>
      <c r="P702" s="270"/>
      <c r="Q702" s="270"/>
      <c r="R702" s="270"/>
      <c r="S702" s="270"/>
      <c r="T702" s="270"/>
      <c r="U702" s="270"/>
      <c r="V702" s="270"/>
      <c r="W702" s="270"/>
      <c r="X702" s="270"/>
      <c r="Y702" s="270"/>
      <c r="Z702" s="270"/>
    </row>
    <row r="703" spans="1:26">
      <c r="A703" s="270"/>
      <c r="B703" s="1441"/>
      <c r="C703" s="270"/>
      <c r="D703" s="270"/>
      <c r="E703" s="270"/>
      <c r="F703" s="270"/>
      <c r="G703" s="270"/>
      <c r="H703" s="270"/>
      <c r="I703" s="270"/>
      <c r="J703" s="270"/>
      <c r="K703" s="270"/>
      <c r="L703" s="270"/>
      <c r="M703" s="270"/>
      <c r="N703" s="270"/>
      <c r="O703" s="270"/>
      <c r="P703" s="270"/>
      <c r="Q703" s="270"/>
      <c r="R703" s="270"/>
      <c r="S703" s="270"/>
      <c r="T703" s="270"/>
      <c r="U703" s="270"/>
      <c r="V703" s="270"/>
      <c r="W703" s="270"/>
      <c r="X703" s="270"/>
      <c r="Y703" s="270"/>
      <c r="Z703" s="270"/>
    </row>
    <row r="704" spans="1:26">
      <c r="A704" s="270"/>
      <c r="B704" s="1441"/>
      <c r="C704" s="270"/>
      <c r="D704" s="270"/>
      <c r="E704" s="270"/>
      <c r="F704" s="270"/>
      <c r="G704" s="270"/>
      <c r="H704" s="270"/>
      <c r="I704" s="270"/>
      <c r="J704" s="270"/>
      <c r="K704" s="270"/>
      <c r="L704" s="270"/>
      <c r="M704" s="270"/>
      <c r="N704" s="270"/>
      <c r="O704" s="270"/>
      <c r="P704" s="270"/>
      <c r="Q704" s="270"/>
      <c r="R704" s="270"/>
      <c r="S704" s="270"/>
      <c r="T704" s="270"/>
      <c r="U704" s="270"/>
      <c r="V704" s="270"/>
      <c r="W704" s="270"/>
      <c r="X704" s="270"/>
      <c r="Y704" s="270"/>
      <c r="Z704" s="270"/>
    </row>
    <row r="705" spans="1:26">
      <c r="A705" s="270"/>
      <c r="B705" s="1441"/>
      <c r="C705" s="270"/>
      <c r="D705" s="270"/>
      <c r="E705" s="270"/>
      <c r="F705" s="270"/>
      <c r="G705" s="270"/>
      <c r="H705" s="270"/>
      <c r="I705" s="270"/>
      <c r="J705" s="270"/>
      <c r="K705" s="270"/>
      <c r="L705" s="270"/>
      <c r="M705" s="270"/>
      <c r="N705" s="270"/>
      <c r="O705" s="270"/>
      <c r="P705" s="270"/>
      <c r="Q705" s="270"/>
      <c r="R705" s="270"/>
      <c r="S705" s="270"/>
      <c r="T705" s="270"/>
      <c r="U705" s="270"/>
      <c r="V705" s="270"/>
      <c r="W705" s="270"/>
      <c r="X705" s="270"/>
      <c r="Y705" s="270"/>
      <c r="Z705" s="270"/>
    </row>
    <row r="706" spans="1:26">
      <c r="A706" s="270"/>
      <c r="B706" s="1441"/>
      <c r="C706" s="270"/>
      <c r="D706" s="270"/>
      <c r="E706" s="270"/>
      <c r="F706" s="270"/>
      <c r="G706" s="270"/>
      <c r="H706" s="270"/>
      <c r="I706" s="270"/>
      <c r="J706" s="270"/>
      <c r="K706" s="270"/>
      <c r="L706" s="270"/>
      <c r="M706" s="270"/>
      <c r="N706" s="270"/>
      <c r="O706" s="270"/>
      <c r="P706" s="270"/>
      <c r="Q706" s="270"/>
      <c r="R706" s="270"/>
      <c r="S706" s="270"/>
      <c r="T706" s="270"/>
      <c r="U706" s="270"/>
      <c r="V706" s="270"/>
      <c r="W706" s="270"/>
      <c r="X706" s="270"/>
      <c r="Y706" s="270"/>
      <c r="Z706" s="270"/>
    </row>
    <row r="707" spans="1:26">
      <c r="A707" s="270"/>
      <c r="B707" s="1441"/>
      <c r="C707" s="270"/>
      <c r="D707" s="270"/>
      <c r="E707" s="270"/>
      <c r="F707" s="270"/>
      <c r="G707" s="270"/>
      <c r="H707" s="270"/>
      <c r="I707" s="270"/>
      <c r="J707" s="270"/>
      <c r="K707" s="270"/>
      <c r="L707" s="270"/>
      <c r="M707" s="270"/>
      <c r="N707" s="270"/>
      <c r="O707" s="270"/>
      <c r="P707" s="270"/>
      <c r="Q707" s="270"/>
      <c r="R707" s="270"/>
      <c r="S707" s="270"/>
      <c r="T707" s="270"/>
      <c r="U707" s="270"/>
      <c r="V707" s="270"/>
      <c r="W707" s="270"/>
      <c r="X707" s="270"/>
      <c r="Y707" s="270"/>
      <c r="Z707" s="270"/>
    </row>
    <row r="708" spans="1:26">
      <c r="A708" s="270"/>
      <c r="B708" s="1441"/>
      <c r="C708" s="270"/>
      <c r="D708" s="270"/>
      <c r="E708" s="270"/>
      <c r="F708" s="270"/>
      <c r="G708" s="270"/>
      <c r="H708" s="270"/>
      <c r="I708" s="270"/>
      <c r="J708" s="270"/>
      <c r="K708" s="270"/>
      <c r="L708" s="270"/>
      <c r="M708" s="270"/>
      <c r="N708" s="270"/>
      <c r="O708" s="270"/>
      <c r="P708" s="270"/>
      <c r="Q708" s="270"/>
      <c r="R708" s="270"/>
      <c r="S708" s="270"/>
      <c r="T708" s="270"/>
      <c r="U708" s="270"/>
      <c r="V708" s="270"/>
      <c r="W708" s="270"/>
      <c r="X708" s="270"/>
      <c r="Y708" s="270"/>
      <c r="Z708" s="270"/>
    </row>
    <row r="709" spans="1:26">
      <c r="A709" s="270"/>
      <c r="B709" s="1441"/>
      <c r="C709" s="270"/>
      <c r="D709" s="270"/>
      <c r="E709" s="270"/>
      <c r="F709" s="270"/>
      <c r="G709" s="270"/>
      <c r="H709" s="270"/>
      <c r="I709" s="270"/>
      <c r="J709" s="270"/>
      <c r="K709" s="270"/>
      <c r="L709" s="270"/>
      <c r="M709" s="270"/>
      <c r="N709" s="270"/>
      <c r="O709" s="270"/>
      <c r="P709" s="270"/>
      <c r="Q709" s="270"/>
      <c r="R709" s="270"/>
      <c r="S709" s="270"/>
      <c r="T709" s="270"/>
      <c r="U709" s="270"/>
      <c r="V709" s="270"/>
      <c r="W709" s="270"/>
      <c r="X709" s="270"/>
      <c r="Y709" s="270"/>
      <c r="Z709" s="270"/>
    </row>
    <row r="710" spans="1:26">
      <c r="A710" s="270"/>
      <c r="B710" s="1441"/>
      <c r="C710" s="270"/>
      <c r="D710" s="270"/>
      <c r="E710" s="270"/>
      <c r="F710" s="270"/>
      <c r="G710" s="270"/>
      <c r="H710" s="270"/>
      <c r="I710" s="270"/>
      <c r="J710" s="270"/>
      <c r="K710" s="270"/>
      <c r="L710" s="270"/>
      <c r="M710" s="270"/>
      <c r="N710" s="270"/>
      <c r="O710" s="270"/>
      <c r="P710" s="270"/>
      <c r="Q710" s="270"/>
      <c r="R710" s="270"/>
      <c r="S710" s="270"/>
      <c r="T710" s="270"/>
      <c r="U710" s="270"/>
      <c r="V710" s="270"/>
      <c r="W710" s="270"/>
      <c r="X710" s="270"/>
      <c r="Y710" s="270"/>
      <c r="Z710" s="270"/>
    </row>
    <row r="711" spans="1:26">
      <c r="A711" s="270"/>
      <c r="B711" s="1441"/>
      <c r="C711" s="270"/>
      <c r="D711" s="270"/>
      <c r="E711" s="270"/>
      <c r="F711" s="270"/>
      <c r="G711" s="270"/>
      <c r="H711" s="270"/>
      <c r="I711" s="270"/>
      <c r="J711" s="270"/>
      <c r="K711" s="270"/>
      <c r="L711" s="270"/>
      <c r="M711" s="270"/>
      <c r="N711" s="270"/>
      <c r="O711" s="270"/>
      <c r="P711" s="270"/>
      <c r="Q711" s="270"/>
      <c r="R711" s="270"/>
      <c r="S711" s="270"/>
      <c r="T711" s="270"/>
      <c r="U711" s="270"/>
      <c r="V711" s="270"/>
      <c r="W711" s="270"/>
      <c r="X711" s="270"/>
      <c r="Y711" s="270"/>
      <c r="Z711" s="270"/>
    </row>
    <row r="712" spans="1:26">
      <c r="A712" s="270"/>
      <c r="B712" s="1441"/>
      <c r="C712" s="270"/>
      <c r="D712" s="270"/>
      <c r="E712" s="270"/>
      <c r="F712" s="270"/>
      <c r="G712" s="270"/>
      <c r="H712" s="270"/>
      <c r="I712" s="270"/>
      <c r="J712" s="270"/>
      <c r="K712" s="270"/>
      <c r="L712" s="270"/>
      <c r="M712" s="270"/>
      <c r="N712" s="270"/>
      <c r="O712" s="270"/>
      <c r="P712" s="270"/>
      <c r="Q712" s="270"/>
      <c r="R712" s="270"/>
      <c r="S712" s="270"/>
      <c r="T712" s="270"/>
      <c r="U712" s="270"/>
      <c r="V712" s="270"/>
      <c r="W712" s="270"/>
      <c r="X712" s="270"/>
      <c r="Y712" s="270"/>
      <c r="Z712" s="270"/>
    </row>
    <row r="713" spans="1:26">
      <c r="A713" s="270"/>
      <c r="B713" s="1441"/>
      <c r="C713" s="270"/>
      <c r="D713" s="270"/>
      <c r="E713" s="270"/>
      <c r="F713" s="270"/>
      <c r="G713" s="270"/>
      <c r="H713" s="270"/>
      <c r="I713" s="270"/>
      <c r="J713" s="270"/>
      <c r="K713" s="270"/>
      <c r="L713" s="270"/>
      <c r="M713" s="270"/>
      <c r="N713" s="270"/>
      <c r="O713" s="270"/>
      <c r="P713" s="270"/>
      <c r="Q713" s="270"/>
      <c r="R713" s="270"/>
      <c r="S713" s="270"/>
      <c r="T713" s="270"/>
      <c r="U713" s="270"/>
      <c r="V713" s="270"/>
      <c r="W713" s="270"/>
      <c r="X713" s="270"/>
      <c r="Y713" s="270"/>
      <c r="Z713" s="270"/>
    </row>
    <row r="714" spans="1:26">
      <c r="A714" s="270"/>
      <c r="B714" s="1441"/>
      <c r="C714" s="270"/>
      <c r="D714" s="270"/>
      <c r="E714" s="270"/>
      <c r="F714" s="270"/>
      <c r="G714" s="270"/>
      <c r="H714" s="270"/>
      <c r="I714" s="270"/>
      <c r="J714" s="270"/>
      <c r="K714" s="270"/>
      <c r="L714" s="270"/>
      <c r="M714" s="270"/>
      <c r="N714" s="270"/>
      <c r="O714" s="270"/>
      <c r="P714" s="270"/>
      <c r="Q714" s="270"/>
      <c r="R714" s="270"/>
      <c r="S714" s="270"/>
      <c r="T714" s="270"/>
      <c r="U714" s="270"/>
      <c r="V714" s="270"/>
      <c r="W714" s="270"/>
      <c r="X714" s="270"/>
      <c r="Y714" s="270"/>
      <c r="Z714" s="270"/>
    </row>
    <row r="715" spans="1:26">
      <c r="A715" s="270"/>
      <c r="B715" s="1441"/>
      <c r="C715" s="270"/>
      <c r="D715" s="270"/>
      <c r="E715" s="270"/>
      <c r="F715" s="270"/>
      <c r="G715" s="270"/>
      <c r="H715" s="270"/>
      <c r="I715" s="270"/>
      <c r="J715" s="270"/>
      <c r="K715" s="270"/>
      <c r="L715" s="270"/>
      <c r="M715" s="270"/>
      <c r="N715" s="270"/>
      <c r="O715" s="270"/>
      <c r="P715" s="270"/>
      <c r="Q715" s="270"/>
      <c r="R715" s="270"/>
      <c r="S715" s="270"/>
      <c r="T715" s="270"/>
      <c r="U715" s="270"/>
      <c r="V715" s="270"/>
      <c r="W715" s="270"/>
      <c r="X715" s="270"/>
      <c r="Y715" s="270"/>
      <c r="Z715" s="270"/>
    </row>
    <row r="716" spans="1:26">
      <c r="A716" s="270"/>
      <c r="B716" s="1441"/>
      <c r="C716" s="270"/>
      <c r="D716" s="270"/>
      <c r="E716" s="270"/>
      <c r="F716" s="270"/>
      <c r="G716" s="270"/>
      <c r="H716" s="270"/>
      <c r="I716" s="270"/>
      <c r="J716" s="270"/>
      <c r="K716" s="270"/>
      <c r="L716" s="270"/>
      <c r="M716" s="270"/>
      <c r="N716" s="270"/>
      <c r="O716" s="270"/>
      <c r="P716" s="270"/>
      <c r="Q716" s="270"/>
      <c r="R716" s="270"/>
      <c r="S716" s="270"/>
      <c r="T716" s="270"/>
      <c r="U716" s="270"/>
      <c r="V716" s="270"/>
      <c r="W716" s="270"/>
      <c r="X716" s="270"/>
      <c r="Y716" s="270"/>
      <c r="Z716" s="270"/>
    </row>
    <row r="717" spans="1:26">
      <c r="A717" s="270"/>
      <c r="B717" s="1441"/>
      <c r="C717" s="270"/>
      <c r="D717" s="270"/>
      <c r="E717" s="270"/>
      <c r="F717" s="270"/>
      <c r="G717" s="270"/>
      <c r="H717" s="270"/>
      <c r="I717" s="270"/>
      <c r="J717" s="270"/>
      <c r="K717" s="270"/>
      <c r="L717" s="270"/>
      <c r="M717" s="270"/>
      <c r="N717" s="270"/>
      <c r="O717" s="270"/>
      <c r="P717" s="270"/>
      <c r="Q717" s="270"/>
      <c r="R717" s="270"/>
      <c r="S717" s="270"/>
      <c r="T717" s="270"/>
      <c r="U717" s="270"/>
      <c r="V717" s="270"/>
      <c r="W717" s="270"/>
      <c r="X717" s="270"/>
      <c r="Y717" s="270"/>
      <c r="Z717" s="270"/>
    </row>
    <row r="718" spans="1:26">
      <c r="A718" s="270"/>
      <c r="B718" s="1441"/>
      <c r="C718" s="270"/>
      <c r="D718" s="270"/>
      <c r="E718" s="270"/>
      <c r="F718" s="270"/>
      <c r="G718" s="270"/>
      <c r="H718" s="270"/>
      <c r="I718" s="270"/>
      <c r="J718" s="270"/>
      <c r="K718" s="270"/>
      <c r="L718" s="270"/>
      <c r="M718" s="270"/>
      <c r="N718" s="270"/>
      <c r="O718" s="270"/>
      <c r="P718" s="270"/>
      <c r="Q718" s="270"/>
      <c r="R718" s="270"/>
      <c r="S718" s="270"/>
      <c r="T718" s="270"/>
      <c r="U718" s="270"/>
      <c r="V718" s="270"/>
      <c r="W718" s="270"/>
      <c r="X718" s="270"/>
      <c r="Y718" s="270"/>
      <c r="Z718" s="270"/>
    </row>
    <row r="719" spans="1:26">
      <c r="A719" s="270"/>
      <c r="B719" s="1441"/>
      <c r="C719" s="270"/>
      <c r="D719" s="270"/>
      <c r="E719" s="270"/>
      <c r="F719" s="270"/>
      <c r="G719" s="270"/>
      <c r="H719" s="270"/>
      <c r="I719" s="270"/>
      <c r="J719" s="270"/>
      <c r="K719" s="270"/>
      <c r="L719" s="270"/>
      <c r="M719" s="270"/>
      <c r="N719" s="270"/>
      <c r="O719" s="270"/>
      <c r="P719" s="270"/>
      <c r="Q719" s="270"/>
      <c r="R719" s="270"/>
      <c r="S719" s="270"/>
      <c r="T719" s="270"/>
      <c r="U719" s="270"/>
      <c r="V719" s="270"/>
      <c r="W719" s="270"/>
      <c r="X719" s="270"/>
      <c r="Y719" s="270"/>
      <c r="Z719" s="270"/>
    </row>
    <row r="720" spans="1:26">
      <c r="A720" s="270"/>
      <c r="B720" s="1441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0"/>
      <c r="O720" s="270"/>
      <c r="P720" s="270"/>
      <c r="Q720" s="270"/>
      <c r="R720" s="270"/>
      <c r="S720" s="270"/>
      <c r="T720" s="270"/>
      <c r="U720" s="270"/>
      <c r="V720" s="270"/>
      <c r="W720" s="270"/>
      <c r="X720" s="270"/>
      <c r="Y720" s="270"/>
      <c r="Z720" s="270"/>
    </row>
    <row r="721" spans="1:26">
      <c r="A721" s="270"/>
      <c r="B721" s="1441"/>
      <c r="C721" s="270"/>
      <c r="D721" s="270"/>
      <c r="E721" s="270"/>
      <c r="F721" s="270"/>
      <c r="G721" s="270"/>
      <c r="H721" s="270"/>
      <c r="I721" s="270"/>
      <c r="J721" s="270"/>
      <c r="K721" s="270"/>
      <c r="L721" s="270"/>
      <c r="M721" s="270"/>
      <c r="N721" s="270"/>
      <c r="O721" s="270"/>
      <c r="P721" s="270"/>
      <c r="Q721" s="270"/>
      <c r="R721" s="270"/>
      <c r="S721" s="270"/>
      <c r="T721" s="270"/>
      <c r="U721" s="270"/>
      <c r="V721" s="270"/>
      <c r="W721" s="270"/>
      <c r="X721" s="270"/>
      <c r="Y721" s="270"/>
      <c r="Z721" s="270"/>
    </row>
    <row r="722" spans="1:26">
      <c r="A722" s="270"/>
      <c r="B722" s="1441"/>
      <c r="C722" s="270"/>
      <c r="D722" s="270"/>
      <c r="E722" s="270"/>
      <c r="F722" s="270"/>
      <c r="G722" s="270"/>
      <c r="H722" s="270"/>
      <c r="I722" s="270"/>
      <c r="J722" s="270"/>
      <c r="K722" s="270"/>
      <c r="L722" s="270"/>
      <c r="M722" s="270"/>
      <c r="N722" s="270"/>
      <c r="O722" s="270"/>
      <c r="P722" s="270"/>
      <c r="Q722" s="270"/>
      <c r="R722" s="270"/>
      <c r="S722" s="270"/>
      <c r="T722" s="270"/>
      <c r="U722" s="270"/>
      <c r="V722" s="270"/>
      <c r="W722" s="270"/>
      <c r="X722" s="270"/>
      <c r="Y722" s="270"/>
      <c r="Z722" s="270"/>
    </row>
    <row r="723" spans="1:26">
      <c r="A723" s="270"/>
      <c r="B723" s="1441"/>
      <c r="C723" s="270"/>
      <c r="D723" s="270"/>
      <c r="E723" s="270"/>
      <c r="F723" s="270"/>
      <c r="G723" s="270"/>
      <c r="H723" s="270"/>
      <c r="I723" s="270"/>
      <c r="J723" s="270"/>
      <c r="K723" s="270"/>
      <c r="L723" s="270"/>
      <c r="M723" s="270"/>
      <c r="N723" s="270"/>
      <c r="O723" s="270"/>
      <c r="P723" s="270"/>
      <c r="Q723" s="270"/>
      <c r="R723" s="270"/>
      <c r="S723" s="270"/>
      <c r="T723" s="270"/>
      <c r="U723" s="270"/>
      <c r="V723" s="270"/>
      <c r="W723" s="270"/>
      <c r="X723" s="270"/>
      <c r="Y723" s="270"/>
      <c r="Z723" s="270"/>
    </row>
    <row r="724" spans="1:26">
      <c r="A724" s="270"/>
      <c r="B724" s="1441"/>
      <c r="C724" s="270"/>
      <c r="D724" s="270"/>
      <c r="E724" s="270"/>
      <c r="F724" s="270"/>
      <c r="G724" s="270"/>
      <c r="H724" s="270"/>
      <c r="I724" s="270"/>
      <c r="J724" s="270"/>
      <c r="K724" s="270"/>
      <c r="L724" s="270"/>
      <c r="M724" s="270"/>
      <c r="N724" s="270"/>
      <c r="O724" s="270"/>
      <c r="P724" s="270"/>
      <c r="Q724" s="270"/>
      <c r="R724" s="270"/>
      <c r="S724" s="270"/>
      <c r="T724" s="270"/>
      <c r="U724" s="270"/>
      <c r="V724" s="270"/>
      <c r="W724" s="270"/>
      <c r="X724" s="270"/>
      <c r="Y724" s="270"/>
      <c r="Z724" s="270"/>
    </row>
    <row r="725" spans="1:26">
      <c r="A725" s="270"/>
      <c r="B725" s="1441"/>
      <c r="C725" s="270"/>
      <c r="D725" s="270"/>
      <c r="E725" s="270"/>
      <c r="F725" s="270"/>
      <c r="G725" s="270"/>
      <c r="H725" s="270"/>
      <c r="I725" s="270"/>
      <c r="J725" s="270"/>
      <c r="K725" s="270"/>
      <c r="L725" s="270"/>
      <c r="M725" s="270"/>
      <c r="N725" s="270"/>
      <c r="O725" s="270"/>
      <c r="P725" s="270"/>
      <c r="Q725" s="270"/>
      <c r="R725" s="270"/>
      <c r="S725" s="270"/>
      <c r="T725" s="270"/>
      <c r="U725" s="270"/>
      <c r="V725" s="270"/>
      <c r="W725" s="270"/>
      <c r="X725" s="270"/>
      <c r="Y725" s="270"/>
      <c r="Z725" s="270"/>
    </row>
    <row r="726" spans="1:26">
      <c r="A726" s="270"/>
      <c r="B726" s="1441"/>
      <c r="C726" s="270"/>
      <c r="D726" s="270"/>
      <c r="E726" s="270"/>
      <c r="F726" s="270"/>
      <c r="G726" s="270"/>
      <c r="H726" s="270"/>
      <c r="I726" s="270"/>
      <c r="J726" s="270"/>
      <c r="K726" s="270"/>
      <c r="L726" s="270"/>
      <c r="M726" s="270"/>
      <c r="N726" s="270"/>
      <c r="O726" s="270"/>
      <c r="P726" s="270"/>
      <c r="Q726" s="270"/>
      <c r="R726" s="270"/>
      <c r="S726" s="270"/>
      <c r="T726" s="270"/>
      <c r="U726" s="270"/>
      <c r="V726" s="270"/>
      <c r="W726" s="270"/>
      <c r="X726" s="270"/>
      <c r="Y726" s="270"/>
      <c r="Z726" s="270"/>
    </row>
    <row r="727" spans="1:26">
      <c r="A727" s="270"/>
      <c r="B727" s="1441"/>
      <c r="C727" s="270"/>
      <c r="D727" s="270"/>
      <c r="E727" s="270"/>
      <c r="F727" s="270"/>
      <c r="G727" s="270"/>
      <c r="H727" s="270"/>
      <c r="I727" s="270"/>
      <c r="J727" s="270"/>
      <c r="K727" s="270"/>
      <c r="L727" s="270"/>
      <c r="M727" s="270"/>
      <c r="N727" s="270"/>
      <c r="O727" s="270"/>
      <c r="P727" s="270"/>
      <c r="Q727" s="270"/>
      <c r="R727" s="270"/>
      <c r="S727" s="270"/>
      <c r="T727" s="270"/>
      <c r="U727" s="270"/>
      <c r="V727" s="270"/>
      <c r="W727" s="270"/>
      <c r="X727" s="270"/>
      <c r="Y727" s="270"/>
      <c r="Z727" s="270"/>
    </row>
    <row r="728" spans="1:26">
      <c r="A728" s="270"/>
      <c r="B728" s="1441"/>
      <c r="C728" s="270"/>
      <c r="D728" s="270"/>
      <c r="E728" s="270"/>
      <c r="F728" s="270"/>
      <c r="G728" s="270"/>
      <c r="H728" s="270"/>
      <c r="I728" s="270"/>
      <c r="J728" s="270"/>
      <c r="K728" s="270"/>
      <c r="L728" s="270"/>
      <c r="M728" s="270"/>
      <c r="N728" s="270"/>
      <c r="O728" s="270"/>
      <c r="P728" s="270"/>
      <c r="Q728" s="270"/>
      <c r="R728" s="270"/>
      <c r="S728" s="270"/>
      <c r="T728" s="270"/>
      <c r="U728" s="270"/>
      <c r="V728" s="270"/>
      <c r="W728" s="270"/>
      <c r="X728" s="270"/>
      <c r="Y728" s="270"/>
      <c r="Z728" s="270"/>
    </row>
    <row r="729" spans="1:26">
      <c r="A729" s="270"/>
      <c r="B729" s="1441"/>
      <c r="C729" s="270"/>
      <c r="D729" s="270"/>
      <c r="E729" s="270"/>
      <c r="F729" s="270"/>
      <c r="G729" s="270"/>
      <c r="H729" s="270"/>
      <c r="I729" s="270"/>
      <c r="J729" s="270"/>
      <c r="K729" s="270"/>
      <c r="L729" s="270"/>
      <c r="M729" s="270"/>
      <c r="N729" s="270"/>
      <c r="O729" s="270"/>
      <c r="P729" s="270"/>
      <c r="Q729" s="270"/>
      <c r="R729" s="270"/>
      <c r="S729" s="270"/>
      <c r="T729" s="270"/>
      <c r="U729" s="270"/>
      <c r="V729" s="270"/>
      <c r="W729" s="270"/>
      <c r="X729" s="270"/>
      <c r="Y729" s="270"/>
      <c r="Z729" s="270"/>
    </row>
    <row r="730" spans="1:26">
      <c r="A730" s="270"/>
      <c r="B730" s="1441"/>
      <c r="C730" s="270"/>
      <c r="D730" s="270"/>
      <c r="E730" s="270"/>
      <c r="F730" s="270"/>
      <c r="G730" s="270"/>
      <c r="H730" s="270"/>
      <c r="I730" s="270"/>
      <c r="J730" s="270"/>
      <c r="K730" s="270"/>
      <c r="L730" s="270"/>
      <c r="M730" s="270"/>
      <c r="N730" s="270"/>
      <c r="O730" s="270"/>
      <c r="P730" s="270"/>
      <c r="Q730" s="270"/>
      <c r="R730" s="270"/>
      <c r="S730" s="270"/>
      <c r="T730" s="270"/>
      <c r="U730" s="270"/>
      <c r="V730" s="270"/>
      <c r="W730" s="270"/>
      <c r="X730" s="270"/>
      <c r="Y730" s="270"/>
      <c r="Z730" s="270"/>
    </row>
    <row r="731" spans="1:26">
      <c r="A731" s="270"/>
      <c r="B731" s="1441"/>
      <c r="C731" s="270"/>
      <c r="D731" s="270"/>
      <c r="E731" s="270"/>
      <c r="F731" s="270"/>
      <c r="G731" s="270"/>
      <c r="H731" s="270"/>
      <c r="I731" s="270"/>
      <c r="J731" s="270"/>
      <c r="K731" s="270"/>
      <c r="L731" s="270"/>
      <c r="M731" s="270"/>
      <c r="N731" s="270"/>
      <c r="O731" s="270"/>
      <c r="P731" s="270"/>
      <c r="Q731" s="270"/>
      <c r="R731" s="270"/>
      <c r="S731" s="270"/>
      <c r="T731" s="270"/>
      <c r="U731" s="270"/>
      <c r="V731" s="270"/>
      <c r="W731" s="270"/>
      <c r="X731" s="270"/>
      <c r="Y731" s="270"/>
      <c r="Z731" s="270"/>
    </row>
    <row r="732" spans="1:26">
      <c r="A732" s="270"/>
      <c r="B732" s="1441"/>
      <c r="C732" s="270"/>
      <c r="D732" s="270"/>
      <c r="E732" s="270"/>
      <c r="F732" s="270"/>
      <c r="G732" s="270"/>
      <c r="H732" s="270"/>
      <c r="I732" s="270"/>
      <c r="J732" s="270"/>
      <c r="K732" s="270"/>
      <c r="L732" s="270"/>
      <c r="M732" s="270"/>
      <c r="N732" s="270"/>
      <c r="O732" s="270"/>
      <c r="P732" s="270"/>
      <c r="Q732" s="270"/>
      <c r="R732" s="270"/>
      <c r="S732" s="270"/>
      <c r="T732" s="270"/>
      <c r="U732" s="270"/>
      <c r="V732" s="270"/>
      <c r="W732" s="270"/>
      <c r="X732" s="270"/>
      <c r="Y732" s="270"/>
      <c r="Z732" s="270"/>
    </row>
    <row r="733" spans="1:26">
      <c r="A733" s="270"/>
      <c r="B733" s="1441"/>
      <c r="C733" s="270"/>
      <c r="D733" s="270"/>
      <c r="E733" s="270"/>
      <c r="F733" s="270"/>
      <c r="G733" s="270"/>
      <c r="H733" s="270"/>
      <c r="I733" s="270"/>
      <c r="J733" s="270"/>
      <c r="K733" s="270"/>
      <c r="L733" s="270"/>
      <c r="M733" s="270"/>
      <c r="N733" s="270"/>
      <c r="O733" s="270"/>
      <c r="P733" s="270"/>
      <c r="Q733" s="270"/>
      <c r="R733" s="270"/>
      <c r="S733" s="270"/>
      <c r="T733" s="270"/>
      <c r="U733" s="270"/>
      <c r="V733" s="270"/>
      <c r="W733" s="270"/>
      <c r="X733" s="270"/>
      <c r="Y733" s="270"/>
      <c r="Z733" s="270"/>
    </row>
    <row r="734" spans="1:26">
      <c r="A734" s="270"/>
      <c r="B734" s="1441"/>
      <c r="C734" s="270"/>
      <c r="D734" s="270"/>
      <c r="E734" s="270"/>
      <c r="F734" s="270"/>
      <c r="G734" s="270"/>
      <c r="H734" s="270"/>
      <c r="I734" s="270"/>
      <c r="J734" s="270"/>
      <c r="K734" s="270"/>
      <c r="L734" s="270"/>
      <c r="M734" s="270"/>
      <c r="N734" s="270"/>
      <c r="O734" s="270"/>
      <c r="P734" s="270"/>
      <c r="Q734" s="270"/>
      <c r="R734" s="270"/>
      <c r="S734" s="270"/>
      <c r="T734" s="270"/>
      <c r="U734" s="270"/>
      <c r="V734" s="270"/>
      <c r="W734" s="270"/>
      <c r="X734" s="270"/>
      <c r="Y734" s="270"/>
      <c r="Z734" s="270"/>
    </row>
    <row r="735" spans="1:26">
      <c r="A735" s="270"/>
      <c r="B735" s="1441"/>
      <c r="C735" s="270"/>
      <c r="D735" s="270"/>
      <c r="E735" s="270"/>
      <c r="F735" s="270"/>
      <c r="G735" s="270"/>
      <c r="H735" s="270"/>
      <c r="I735" s="270"/>
      <c r="J735" s="270"/>
      <c r="K735" s="270"/>
      <c r="L735" s="270"/>
      <c r="M735" s="270"/>
      <c r="N735" s="270"/>
      <c r="O735" s="270"/>
      <c r="P735" s="270"/>
      <c r="Q735" s="270"/>
      <c r="R735" s="270"/>
      <c r="S735" s="270"/>
      <c r="T735" s="270"/>
      <c r="U735" s="270"/>
      <c r="V735" s="270"/>
      <c r="W735" s="270"/>
      <c r="X735" s="270"/>
      <c r="Y735" s="270"/>
      <c r="Z735" s="270"/>
    </row>
    <row r="736" spans="1:26">
      <c r="A736" s="270"/>
      <c r="B736" s="1441"/>
      <c r="C736" s="270"/>
      <c r="D736" s="270"/>
      <c r="E736" s="270"/>
      <c r="F736" s="270"/>
      <c r="G736" s="270"/>
      <c r="H736" s="270"/>
      <c r="I736" s="270"/>
      <c r="J736" s="270"/>
      <c r="K736" s="270"/>
      <c r="L736" s="270"/>
      <c r="M736" s="270"/>
      <c r="N736" s="270"/>
      <c r="O736" s="270"/>
      <c r="P736" s="270"/>
      <c r="Q736" s="270"/>
      <c r="R736" s="270"/>
      <c r="S736" s="270"/>
      <c r="T736" s="270"/>
      <c r="U736" s="270"/>
      <c r="V736" s="270"/>
      <c r="W736" s="270"/>
      <c r="X736" s="270"/>
      <c r="Y736" s="270"/>
      <c r="Z736" s="270"/>
    </row>
    <row r="737" spans="1:26">
      <c r="A737" s="270"/>
      <c r="B737" s="1441"/>
      <c r="C737" s="270"/>
      <c r="D737" s="270"/>
      <c r="E737" s="270"/>
      <c r="F737" s="270"/>
      <c r="G737" s="270"/>
      <c r="H737" s="270"/>
      <c r="I737" s="270"/>
      <c r="J737" s="270"/>
      <c r="K737" s="270"/>
      <c r="L737" s="270"/>
      <c r="M737" s="270"/>
      <c r="N737" s="270"/>
      <c r="O737" s="270"/>
      <c r="P737" s="270"/>
      <c r="Q737" s="270"/>
      <c r="R737" s="270"/>
      <c r="S737" s="270"/>
      <c r="T737" s="270"/>
      <c r="U737" s="270"/>
      <c r="V737" s="270"/>
      <c r="W737" s="270"/>
      <c r="X737" s="270"/>
      <c r="Y737" s="270"/>
      <c r="Z737" s="270"/>
    </row>
    <row r="738" spans="1:26">
      <c r="A738" s="270"/>
      <c r="B738" s="1441"/>
      <c r="C738" s="270"/>
      <c r="D738" s="270"/>
      <c r="E738" s="270"/>
      <c r="F738" s="270"/>
      <c r="G738" s="270"/>
      <c r="H738" s="270"/>
      <c r="I738" s="270"/>
      <c r="J738" s="270"/>
      <c r="K738" s="270"/>
      <c r="L738" s="270"/>
      <c r="M738" s="270"/>
      <c r="N738" s="270"/>
      <c r="O738" s="270"/>
      <c r="P738" s="270"/>
      <c r="Q738" s="270"/>
      <c r="R738" s="270"/>
      <c r="S738" s="270"/>
      <c r="T738" s="270"/>
      <c r="U738" s="270"/>
      <c r="V738" s="270"/>
      <c r="W738" s="270"/>
      <c r="X738" s="270"/>
      <c r="Y738" s="270"/>
      <c r="Z738" s="270"/>
    </row>
    <row r="739" spans="1:26">
      <c r="A739" s="270"/>
      <c r="B739" s="1441"/>
      <c r="C739" s="270"/>
      <c r="D739" s="270"/>
      <c r="E739" s="270"/>
      <c r="F739" s="270"/>
      <c r="G739" s="270"/>
      <c r="H739" s="270"/>
      <c r="I739" s="270"/>
      <c r="J739" s="270"/>
      <c r="K739" s="270"/>
      <c r="L739" s="270"/>
      <c r="M739" s="270"/>
      <c r="N739" s="270"/>
      <c r="O739" s="270"/>
      <c r="P739" s="270"/>
      <c r="Q739" s="270"/>
      <c r="R739" s="270"/>
      <c r="S739" s="270"/>
      <c r="T739" s="270"/>
      <c r="U739" s="270"/>
      <c r="V739" s="270"/>
      <c r="W739" s="270"/>
      <c r="X739" s="270"/>
      <c r="Y739" s="270"/>
      <c r="Z739" s="270"/>
    </row>
    <row r="740" spans="1:26">
      <c r="A740" s="270"/>
      <c r="B740" s="1441"/>
      <c r="C740" s="270"/>
      <c r="D740" s="270"/>
      <c r="E740" s="270"/>
      <c r="F740" s="270"/>
      <c r="G740" s="270"/>
      <c r="H740" s="270"/>
      <c r="I740" s="270"/>
      <c r="J740" s="270"/>
      <c r="K740" s="270"/>
      <c r="L740" s="270"/>
      <c r="M740" s="270"/>
      <c r="N740" s="270"/>
      <c r="O740" s="270"/>
      <c r="P740" s="270"/>
      <c r="Q740" s="270"/>
      <c r="R740" s="270"/>
      <c r="S740" s="270"/>
      <c r="T740" s="270"/>
      <c r="U740" s="270"/>
      <c r="V740" s="270"/>
      <c r="W740" s="270"/>
      <c r="X740" s="270"/>
      <c r="Y740" s="270"/>
      <c r="Z740" s="270"/>
    </row>
    <row r="741" spans="1:26">
      <c r="A741" s="270"/>
      <c r="B741" s="1441"/>
      <c r="C741" s="270"/>
      <c r="D741" s="270"/>
      <c r="E741" s="270"/>
      <c r="F741" s="270"/>
      <c r="G741" s="270"/>
      <c r="H741" s="270"/>
      <c r="I741" s="270"/>
      <c r="J741" s="270"/>
      <c r="K741" s="270"/>
      <c r="L741" s="270"/>
      <c r="M741" s="270"/>
      <c r="N741" s="270"/>
      <c r="O741" s="270"/>
      <c r="P741" s="270"/>
      <c r="Q741" s="270"/>
      <c r="R741" s="270"/>
      <c r="S741" s="270"/>
      <c r="T741" s="270"/>
      <c r="U741" s="270"/>
      <c r="V741" s="270"/>
      <c r="W741" s="270"/>
      <c r="X741" s="270"/>
      <c r="Y741" s="270"/>
      <c r="Z741" s="270"/>
    </row>
    <row r="742" spans="1:26">
      <c r="A742" s="270"/>
      <c r="B742" s="1441"/>
      <c r="C742" s="270"/>
      <c r="D742" s="270"/>
      <c r="E742" s="270"/>
      <c r="F742" s="270"/>
      <c r="G742" s="270"/>
      <c r="H742" s="270"/>
      <c r="I742" s="270"/>
      <c r="J742" s="270"/>
      <c r="K742" s="270"/>
      <c r="L742" s="270"/>
      <c r="M742" s="270"/>
      <c r="N742" s="270"/>
      <c r="O742" s="270"/>
      <c r="P742" s="270"/>
      <c r="Q742" s="270"/>
      <c r="R742" s="270"/>
      <c r="S742" s="270"/>
      <c r="T742" s="270"/>
      <c r="U742" s="270"/>
      <c r="V742" s="270"/>
      <c r="W742" s="270"/>
      <c r="X742" s="270"/>
      <c r="Y742" s="270"/>
      <c r="Z742" s="270"/>
    </row>
    <row r="743" spans="1:26">
      <c r="A743" s="270"/>
      <c r="B743" s="1441"/>
      <c r="C743" s="270"/>
      <c r="D743" s="270"/>
      <c r="E743" s="270"/>
      <c r="F743" s="270"/>
      <c r="G743" s="270"/>
      <c r="H743" s="270"/>
      <c r="I743" s="270"/>
      <c r="J743" s="270"/>
      <c r="K743" s="270"/>
      <c r="L743" s="270"/>
      <c r="M743" s="270"/>
      <c r="N743" s="270"/>
      <c r="O743" s="270"/>
      <c r="P743" s="270"/>
      <c r="Q743" s="270"/>
      <c r="R743" s="270"/>
      <c r="S743" s="270"/>
      <c r="T743" s="270"/>
      <c r="U743" s="270"/>
      <c r="V743" s="270"/>
      <c r="W743" s="270"/>
      <c r="X743" s="270"/>
      <c r="Y743" s="270"/>
      <c r="Z743" s="270"/>
    </row>
    <row r="744" spans="1:26">
      <c r="A744" s="270"/>
      <c r="B744" s="1441"/>
      <c r="C744" s="270"/>
      <c r="D744" s="270"/>
      <c r="E744" s="270"/>
      <c r="F744" s="270"/>
      <c r="G744" s="270"/>
      <c r="H744" s="270"/>
      <c r="I744" s="270"/>
      <c r="J744" s="270"/>
      <c r="K744" s="270"/>
      <c r="L744" s="270"/>
      <c r="M744" s="270"/>
      <c r="N744" s="270"/>
      <c r="O744" s="270"/>
      <c r="P744" s="270"/>
      <c r="Q744" s="270"/>
      <c r="R744" s="270"/>
      <c r="S744" s="270"/>
      <c r="T744" s="270"/>
      <c r="U744" s="270"/>
      <c r="V744" s="270"/>
      <c r="W744" s="270"/>
      <c r="X744" s="270"/>
      <c r="Y744" s="270"/>
      <c r="Z744" s="270"/>
    </row>
    <row r="745" spans="1:26">
      <c r="A745" s="270"/>
      <c r="B745" s="1441"/>
      <c r="C745" s="270"/>
      <c r="D745" s="270"/>
      <c r="E745" s="270"/>
      <c r="F745" s="270"/>
      <c r="G745" s="270"/>
      <c r="H745" s="270"/>
      <c r="I745" s="270"/>
      <c r="J745" s="270"/>
      <c r="K745" s="270"/>
      <c r="L745" s="270"/>
      <c r="M745" s="270"/>
      <c r="N745" s="270"/>
      <c r="O745" s="270"/>
      <c r="P745" s="270"/>
      <c r="Q745" s="270"/>
      <c r="R745" s="270"/>
      <c r="S745" s="270"/>
      <c r="T745" s="270"/>
      <c r="U745" s="270"/>
      <c r="V745" s="270"/>
      <c r="W745" s="270"/>
      <c r="X745" s="270"/>
      <c r="Y745" s="270"/>
      <c r="Z745" s="270"/>
    </row>
    <row r="746" spans="1:26">
      <c r="A746" s="270"/>
      <c r="B746" s="1441"/>
      <c r="C746" s="270"/>
      <c r="D746" s="270"/>
      <c r="E746" s="270"/>
      <c r="F746" s="270"/>
      <c r="G746" s="270"/>
      <c r="H746" s="270"/>
      <c r="I746" s="270"/>
      <c r="J746" s="270"/>
      <c r="K746" s="270"/>
      <c r="L746" s="270"/>
      <c r="M746" s="270"/>
      <c r="N746" s="270"/>
      <c r="O746" s="270"/>
      <c r="P746" s="270"/>
      <c r="Q746" s="270"/>
      <c r="R746" s="270"/>
      <c r="S746" s="270"/>
      <c r="T746" s="270"/>
      <c r="U746" s="270"/>
      <c r="V746" s="270"/>
      <c r="W746" s="270"/>
      <c r="X746" s="270"/>
      <c r="Y746" s="270"/>
      <c r="Z746" s="270"/>
    </row>
    <row r="747" spans="1:26">
      <c r="A747" s="270"/>
      <c r="B747" s="1441"/>
      <c r="C747" s="270"/>
      <c r="D747" s="270"/>
      <c r="E747" s="270"/>
      <c r="F747" s="270"/>
      <c r="G747" s="270"/>
      <c r="H747" s="270"/>
      <c r="I747" s="270"/>
      <c r="J747" s="270"/>
      <c r="K747" s="270"/>
      <c r="L747" s="270"/>
      <c r="M747" s="270"/>
      <c r="N747" s="270"/>
      <c r="O747" s="270"/>
      <c r="P747" s="270"/>
      <c r="Q747" s="270"/>
      <c r="R747" s="270"/>
      <c r="S747" s="270"/>
      <c r="T747" s="270"/>
      <c r="U747" s="270"/>
      <c r="V747" s="270"/>
      <c r="W747" s="270"/>
      <c r="X747" s="270"/>
      <c r="Y747" s="270"/>
      <c r="Z747" s="270"/>
    </row>
    <row r="748" spans="1:26">
      <c r="A748" s="270"/>
      <c r="B748" s="1441"/>
      <c r="C748" s="270"/>
      <c r="D748" s="270"/>
      <c r="E748" s="270"/>
      <c r="F748" s="270"/>
      <c r="G748" s="270"/>
      <c r="H748" s="270"/>
      <c r="I748" s="270"/>
      <c r="J748" s="270"/>
      <c r="K748" s="270"/>
      <c r="L748" s="270"/>
      <c r="M748" s="270"/>
      <c r="N748" s="270"/>
      <c r="O748" s="270"/>
      <c r="P748" s="270"/>
      <c r="Q748" s="270"/>
      <c r="R748" s="270"/>
      <c r="S748" s="270"/>
      <c r="T748" s="270"/>
      <c r="U748" s="270"/>
      <c r="V748" s="270"/>
      <c r="W748" s="270"/>
      <c r="X748" s="270"/>
      <c r="Y748" s="270"/>
      <c r="Z748" s="270"/>
    </row>
    <row r="749" spans="1:26">
      <c r="A749" s="270"/>
      <c r="B749" s="1441"/>
      <c r="C749" s="270"/>
      <c r="D749" s="270"/>
      <c r="E749" s="270"/>
      <c r="F749" s="270"/>
      <c r="G749" s="270"/>
      <c r="H749" s="270"/>
      <c r="I749" s="270"/>
      <c r="J749" s="270"/>
      <c r="K749" s="270"/>
      <c r="L749" s="270"/>
      <c r="M749" s="270"/>
      <c r="N749" s="270"/>
      <c r="O749" s="270"/>
      <c r="P749" s="270"/>
      <c r="Q749" s="270"/>
      <c r="R749" s="270"/>
      <c r="S749" s="270"/>
      <c r="T749" s="270"/>
      <c r="U749" s="270"/>
      <c r="V749" s="270"/>
      <c r="W749" s="270"/>
      <c r="X749" s="270"/>
      <c r="Y749" s="270"/>
      <c r="Z749" s="270"/>
    </row>
    <row r="750" spans="1:26">
      <c r="A750" s="270"/>
      <c r="B750" s="1441"/>
      <c r="C750" s="270"/>
      <c r="D750" s="270"/>
      <c r="E750" s="270"/>
      <c r="F750" s="270"/>
      <c r="G750" s="270"/>
      <c r="H750" s="270"/>
      <c r="I750" s="270"/>
      <c r="J750" s="270"/>
      <c r="K750" s="270"/>
      <c r="L750" s="270"/>
      <c r="M750" s="270"/>
      <c r="N750" s="270"/>
      <c r="O750" s="270"/>
      <c r="P750" s="270"/>
      <c r="Q750" s="270"/>
      <c r="R750" s="270"/>
      <c r="S750" s="270"/>
      <c r="T750" s="270"/>
      <c r="U750" s="270"/>
      <c r="V750" s="270"/>
      <c r="W750" s="270"/>
      <c r="X750" s="270"/>
      <c r="Y750" s="270"/>
      <c r="Z750" s="270"/>
    </row>
    <row r="751" spans="1:26">
      <c r="A751" s="270"/>
      <c r="B751" s="1441"/>
      <c r="C751" s="270"/>
      <c r="D751" s="270"/>
      <c r="E751" s="270"/>
      <c r="F751" s="270"/>
      <c r="G751" s="270"/>
      <c r="H751" s="270"/>
      <c r="I751" s="270"/>
      <c r="J751" s="270"/>
      <c r="K751" s="270"/>
      <c r="L751" s="270"/>
      <c r="M751" s="270"/>
      <c r="N751" s="270"/>
      <c r="O751" s="270"/>
      <c r="P751" s="270"/>
      <c r="Q751" s="270"/>
      <c r="R751" s="270"/>
      <c r="S751" s="270"/>
      <c r="T751" s="270"/>
      <c r="U751" s="270"/>
      <c r="V751" s="270"/>
      <c r="W751" s="270"/>
      <c r="X751" s="270"/>
      <c r="Y751" s="270"/>
      <c r="Z751" s="270"/>
    </row>
    <row r="752" spans="1:26">
      <c r="A752" s="270"/>
      <c r="B752" s="1441"/>
      <c r="C752" s="270"/>
      <c r="D752" s="270"/>
      <c r="E752" s="270"/>
      <c r="F752" s="270"/>
      <c r="G752" s="270"/>
      <c r="H752" s="270"/>
      <c r="I752" s="270"/>
      <c r="J752" s="270"/>
      <c r="K752" s="270"/>
      <c r="L752" s="270"/>
      <c r="M752" s="270"/>
      <c r="N752" s="270"/>
      <c r="O752" s="270"/>
      <c r="P752" s="270"/>
      <c r="Q752" s="270"/>
      <c r="R752" s="270"/>
      <c r="S752" s="270"/>
      <c r="T752" s="270"/>
      <c r="U752" s="270"/>
      <c r="V752" s="270"/>
      <c r="W752" s="270"/>
      <c r="X752" s="270"/>
      <c r="Y752" s="270"/>
      <c r="Z752" s="270"/>
    </row>
    <row r="753" spans="1:26">
      <c r="A753" s="270"/>
      <c r="B753" s="1441"/>
      <c r="C753" s="270"/>
      <c r="D753" s="270"/>
      <c r="E753" s="270"/>
      <c r="F753" s="270"/>
      <c r="G753" s="270"/>
      <c r="H753" s="270"/>
      <c r="I753" s="270"/>
      <c r="J753" s="270"/>
      <c r="K753" s="270"/>
      <c r="L753" s="270"/>
      <c r="M753" s="270"/>
      <c r="N753" s="270"/>
      <c r="O753" s="270"/>
      <c r="P753" s="270"/>
      <c r="Q753" s="270"/>
      <c r="R753" s="270"/>
      <c r="S753" s="270"/>
      <c r="T753" s="270"/>
      <c r="U753" s="270"/>
      <c r="V753" s="270"/>
      <c r="W753" s="270"/>
      <c r="X753" s="270"/>
      <c r="Y753" s="270"/>
      <c r="Z753" s="270"/>
    </row>
    <row r="754" spans="1:26">
      <c r="A754" s="270"/>
      <c r="B754" s="1441"/>
      <c r="C754" s="270"/>
      <c r="D754" s="270"/>
      <c r="E754" s="270"/>
      <c r="F754" s="270"/>
      <c r="G754" s="270"/>
      <c r="H754" s="270"/>
      <c r="I754" s="270"/>
      <c r="J754" s="270"/>
      <c r="K754" s="270"/>
      <c r="L754" s="270"/>
      <c r="M754" s="270"/>
      <c r="N754" s="270"/>
      <c r="O754" s="270"/>
      <c r="P754" s="270"/>
      <c r="Q754" s="270"/>
      <c r="R754" s="270"/>
      <c r="S754" s="270"/>
      <c r="T754" s="270"/>
      <c r="U754" s="270"/>
      <c r="V754" s="270"/>
      <c r="W754" s="270"/>
      <c r="X754" s="270"/>
      <c r="Y754" s="270"/>
      <c r="Z754" s="270"/>
    </row>
    <row r="755" spans="1:26">
      <c r="A755" s="270"/>
      <c r="B755" s="1441"/>
      <c r="C755" s="270"/>
      <c r="D755" s="270"/>
      <c r="E755" s="270"/>
      <c r="F755" s="270"/>
      <c r="G755" s="270"/>
      <c r="H755" s="270"/>
      <c r="I755" s="270"/>
      <c r="J755" s="270"/>
      <c r="K755" s="270"/>
      <c r="L755" s="270"/>
      <c r="M755" s="270"/>
      <c r="N755" s="270"/>
      <c r="O755" s="270"/>
      <c r="P755" s="270"/>
      <c r="Q755" s="270"/>
      <c r="R755" s="270"/>
      <c r="S755" s="270"/>
      <c r="T755" s="270"/>
      <c r="U755" s="270"/>
      <c r="V755" s="270"/>
      <c r="W755" s="270"/>
      <c r="X755" s="270"/>
      <c r="Y755" s="270"/>
      <c r="Z755" s="270"/>
    </row>
    <row r="756" spans="1:26">
      <c r="A756" s="270"/>
      <c r="B756" s="1441"/>
      <c r="C756" s="270"/>
      <c r="D756" s="270"/>
      <c r="E756" s="270"/>
      <c r="F756" s="270"/>
      <c r="G756" s="270"/>
      <c r="H756" s="270"/>
      <c r="I756" s="270"/>
      <c r="J756" s="270"/>
      <c r="K756" s="270"/>
      <c r="L756" s="270"/>
      <c r="M756" s="270"/>
      <c r="N756" s="270"/>
      <c r="O756" s="270"/>
      <c r="P756" s="270"/>
      <c r="Q756" s="270"/>
      <c r="R756" s="270"/>
      <c r="S756" s="270"/>
      <c r="T756" s="270"/>
      <c r="U756" s="270"/>
      <c r="V756" s="270"/>
      <c r="W756" s="270"/>
      <c r="X756" s="270"/>
      <c r="Y756" s="270"/>
      <c r="Z756" s="270"/>
    </row>
    <row r="757" spans="1:26">
      <c r="A757" s="270"/>
      <c r="B757" s="1441"/>
      <c r="C757" s="270"/>
      <c r="D757" s="270"/>
      <c r="E757" s="270"/>
      <c r="F757" s="270"/>
      <c r="G757" s="270"/>
      <c r="H757" s="270"/>
      <c r="I757" s="270"/>
      <c r="J757" s="270"/>
      <c r="K757" s="270"/>
      <c r="L757" s="270"/>
      <c r="M757" s="270"/>
      <c r="N757" s="270"/>
      <c r="O757" s="270"/>
      <c r="P757" s="270"/>
      <c r="Q757" s="270"/>
      <c r="R757" s="270"/>
      <c r="S757" s="270"/>
      <c r="T757" s="270"/>
      <c r="U757" s="270"/>
      <c r="V757" s="270"/>
      <c r="W757" s="270"/>
      <c r="X757" s="270"/>
      <c r="Y757" s="270"/>
      <c r="Z757" s="270"/>
    </row>
    <row r="758" spans="1:26">
      <c r="A758" s="270"/>
      <c r="B758" s="1441"/>
      <c r="C758" s="270"/>
      <c r="D758" s="270"/>
      <c r="E758" s="270"/>
      <c r="F758" s="270"/>
      <c r="G758" s="270"/>
      <c r="H758" s="270"/>
      <c r="I758" s="270"/>
      <c r="J758" s="270"/>
      <c r="K758" s="270"/>
      <c r="L758" s="270"/>
      <c r="M758" s="270"/>
      <c r="N758" s="270"/>
      <c r="O758" s="270"/>
      <c r="P758" s="270"/>
      <c r="Q758" s="270"/>
      <c r="R758" s="270"/>
      <c r="S758" s="270"/>
      <c r="T758" s="270"/>
      <c r="U758" s="270"/>
      <c r="V758" s="270"/>
      <c r="W758" s="270"/>
      <c r="X758" s="270"/>
      <c r="Y758" s="270"/>
      <c r="Z758" s="270"/>
    </row>
    <row r="759" spans="1:26">
      <c r="A759" s="270"/>
      <c r="B759" s="1441"/>
      <c r="C759" s="270"/>
      <c r="D759" s="270"/>
      <c r="E759" s="270"/>
      <c r="F759" s="270"/>
      <c r="G759" s="270"/>
      <c r="H759" s="270"/>
      <c r="I759" s="270"/>
      <c r="J759" s="270"/>
      <c r="K759" s="270"/>
      <c r="L759" s="270"/>
      <c r="M759" s="270"/>
      <c r="N759" s="270"/>
      <c r="O759" s="270"/>
      <c r="P759" s="270"/>
      <c r="Q759" s="270"/>
      <c r="R759" s="270"/>
      <c r="S759" s="270"/>
      <c r="T759" s="270"/>
      <c r="U759" s="270"/>
      <c r="V759" s="270"/>
      <c r="W759" s="270"/>
      <c r="X759" s="270"/>
      <c r="Y759" s="270"/>
      <c r="Z759" s="270"/>
    </row>
    <row r="760" spans="1:26">
      <c r="A760" s="270"/>
      <c r="B760" s="1441"/>
      <c r="C760" s="270"/>
      <c r="D760" s="270"/>
      <c r="E760" s="270"/>
      <c r="F760" s="270"/>
      <c r="G760" s="270"/>
      <c r="H760" s="270"/>
      <c r="I760" s="270"/>
      <c r="J760" s="270"/>
      <c r="K760" s="270"/>
      <c r="L760" s="270"/>
      <c r="M760" s="270"/>
      <c r="N760" s="270"/>
      <c r="O760" s="270"/>
      <c r="P760" s="270"/>
      <c r="Q760" s="270"/>
      <c r="R760" s="270"/>
      <c r="S760" s="270"/>
      <c r="T760" s="270"/>
      <c r="U760" s="270"/>
      <c r="V760" s="270"/>
      <c r="W760" s="270"/>
      <c r="X760" s="270"/>
      <c r="Y760" s="270"/>
      <c r="Z760" s="270"/>
    </row>
    <row r="761" spans="1:26">
      <c r="A761" s="270"/>
      <c r="B761" s="1441"/>
      <c r="C761" s="270"/>
      <c r="D761" s="270"/>
      <c r="E761" s="270"/>
      <c r="F761" s="270"/>
      <c r="G761" s="270"/>
      <c r="H761" s="270"/>
      <c r="I761" s="270"/>
      <c r="J761" s="270"/>
      <c r="K761" s="270"/>
      <c r="L761" s="270"/>
      <c r="M761" s="270"/>
      <c r="N761" s="270"/>
      <c r="O761" s="270"/>
      <c r="P761" s="270"/>
      <c r="Q761" s="270"/>
      <c r="R761" s="270"/>
      <c r="S761" s="270"/>
      <c r="T761" s="270"/>
      <c r="U761" s="270"/>
      <c r="V761" s="270"/>
      <c r="W761" s="270"/>
      <c r="X761" s="270"/>
      <c r="Y761" s="270"/>
      <c r="Z761" s="270"/>
    </row>
    <row r="762" spans="1:26">
      <c r="A762" s="270"/>
      <c r="B762" s="1441"/>
      <c r="C762" s="270"/>
      <c r="D762" s="270"/>
      <c r="E762" s="270"/>
      <c r="F762" s="270"/>
      <c r="G762" s="270"/>
      <c r="H762" s="270"/>
      <c r="I762" s="270"/>
      <c r="J762" s="270"/>
      <c r="K762" s="270"/>
      <c r="L762" s="270"/>
      <c r="M762" s="270"/>
      <c r="N762" s="270"/>
      <c r="O762" s="270"/>
      <c r="P762" s="270"/>
      <c r="Q762" s="270"/>
      <c r="R762" s="270"/>
      <c r="S762" s="270"/>
      <c r="T762" s="270"/>
      <c r="U762" s="270"/>
      <c r="V762" s="270"/>
      <c r="W762" s="270"/>
      <c r="X762" s="270"/>
      <c r="Y762" s="270"/>
      <c r="Z762" s="270"/>
    </row>
    <row r="763" spans="1:26">
      <c r="A763" s="270"/>
      <c r="B763" s="1441"/>
      <c r="C763" s="270"/>
      <c r="D763" s="270"/>
      <c r="E763" s="270"/>
      <c r="F763" s="270"/>
      <c r="G763" s="270"/>
      <c r="H763" s="270"/>
      <c r="I763" s="270"/>
      <c r="J763" s="270"/>
      <c r="K763" s="270"/>
      <c r="L763" s="270"/>
      <c r="M763" s="270"/>
      <c r="N763" s="270"/>
      <c r="O763" s="270"/>
      <c r="P763" s="270"/>
      <c r="Q763" s="270"/>
      <c r="R763" s="270"/>
      <c r="S763" s="270"/>
      <c r="T763" s="270"/>
      <c r="U763" s="270"/>
      <c r="V763" s="270"/>
      <c r="W763" s="270"/>
      <c r="X763" s="270"/>
      <c r="Y763" s="270"/>
      <c r="Z763" s="270"/>
    </row>
    <row r="764" spans="1:26">
      <c r="A764" s="270"/>
      <c r="B764" s="1441"/>
      <c r="C764" s="270"/>
      <c r="D764" s="270"/>
      <c r="E764" s="270"/>
      <c r="F764" s="270"/>
      <c r="G764" s="270"/>
      <c r="H764" s="270"/>
      <c r="I764" s="270"/>
      <c r="J764" s="270"/>
      <c r="K764" s="270"/>
      <c r="L764" s="270"/>
      <c r="M764" s="270"/>
      <c r="N764" s="270"/>
      <c r="O764" s="270"/>
      <c r="P764" s="270"/>
      <c r="Q764" s="270"/>
      <c r="R764" s="270"/>
      <c r="S764" s="270"/>
      <c r="T764" s="270"/>
      <c r="U764" s="270"/>
      <c r="V764" s="270"/>
      <c r="W764" s="270"/>
      <c r="X764" s="270"/>
      <c r="Y764" s="270"/>
      <c r="Z764" s="270"/>
    </row>
    <row r="765" spans="1:26">
      <c r="A765" s="270"/>
      <c r="B765" s="1441"/>
      <c r="C765" s="270"/>
      <c r="D765" s="270"/>
      <c r="E765" s="270"/>
      <c r="F765" s="270"/>
      <c r="G765" s="270"/>
      <c r="H765" s="270"/>
      <c r="I765" s="270"/>
      <c r="J765" s="270"/>
      <c r="K765" s="270"/>
      <c r="L765" s="270"/>
      <c r="M765" s="270"/>
      <c r="N765" s="270"/>
      <c r="O765" s="270"/>
      <c r="P765" s="270"/>
      <c r="Q765" s="270"/>
      <c r="R765" s="270"/>
      <c r="S765" s="270"/>
      <c r="T765" s="270"/>
      <c r="U765" s="270"/>
      <c r="V765" s="270"/>
      <c r="W765" s="270"/>
      <c r="X765" s="270"/>
      <c r="Y765" s="270"/>
      <c r="Z765" s="270"/>
    </row>
    <row r="766" spans="1:26">
      <c r="A766" s="270"/>
      <c r="B766" s="1441"/>
      <c r="C766" s="270"/>
      <c r="D766" s="270"/>
      <c r="E766" s="270"/>
      <c r="F766" s="270"/>
      <c r="G766" s="270"/>
      <c r="H766" s="270"/>
      <c r="I766" s="270"/>
      <c r="J766" s="270"/>
      <c r="K766" s="270"/>
      <c r="L766" s="270"/>
      <c r="M766" s="270"/>
      <c r="N766" s="270"/>
      <c r="O766" s="270"/>
      <c r="P766" s="270"/>
      <c r="Q766" s="270"/>
      <c r="R766" s="270"/>
      <c r="S766" s="270"/>
      <c r="T766" s="270"/>
      <c r="U766" s="270"/>
      <c r="V766" s="270"/>
      <c r="W766" s="270"/>
      <c r="X766" s="270"/>
      <c r="Y766" s="270"/>
      <c r="Z766" s="270"/>
    </row>
    <row r="767" spans="1:26">
      <c r="A767" s="270"/>
      <c r="B767" s="1441"/>
      <c r="C767" s="270"/>
      <c r="D767" s="270"/>
      <c r="E767" s="270"/>
      <c r="F767" s="270"/>
      <c r="G767" s="270"/>
      <c r="H767" s="270"/>
      <c r="I767" s="270"/>
      <c r="J767" s="270"/>
      <c r="K767" s="270"/>
      <c r="L767" s="270"/>
      <c r="M767" s="270"/>
      <c r="N767" s="270"/>
      <c r="O767" s="270"/>
      <c r="P767" s="270"/>
      <c r="Q767" s="270"/>
      <c r="R767" s="270"/>
      <c r="S767" s="270"/>
      <c r="T767" s="270"/>
      <c r="U767" s="270"/>
      <c r="V767" s="270"/>
      <c r="W767" s="270"/>
      <c r="X767" s="270"/>
      <c r="Y767" s="270"/>
      <c r="Z767" s="270"/>
    </row>
    <row r="768" spans="1:26">
      <c r="A768" s="270"/>
      <c r="B768" s="1441"/>
      <c r="C768" s="270"/>
      <c r="D768" s="270"/>
      <c r="E768" s="270"/>
      <c r="F768" s="270"/>
      <c r="G768" s="270"/>
      <c r="H768" s="270"/>
      <c r="I768" s="270"/>
      <c r="J768" s="270"/>
      <c r="K768" s="270"/>
      <c r="L768" s="270"/>
      <c r="M768" s="270"/>
      <c r="N768" s="270"/>
      <c r="O768" s="270"/>
      <c r="P768" s="270"/>
      <c r="Q768" s="270"/>
      <c r="R768" s="270"/>
      <c r="S768" s="270"/>
      <c r="T768" s="270"/>
      <c r="U768" s="270"/>
      <c r="V768" s="270"/>
      <c r="W768" s="270"/>
      <c r="X768" s="270"/>
      <c r="Y768" s="270"/>
      <c r="Z768" s="270"/>
    </row>
    <row r="769" spans="1:26">
      <c r="A769" s="270"/>
      <c r="B769" s="1441"/>
      <c r="C769" s="270"/>
      <c r="D769" s="270"/>
      <c r="E769" s="270"/>
      <c r="F769" s="270"/>
      <c r="G769" s="270"/>
      <c r="H769" s="270"/>
      <c r="I769" s="270"/>
      <c r="J769" s="270"/>
      <c r="K769" s="270"/>
      <c r="L769" s="270"/>
      <c r="M769" s="270"/>
      <c r="N769" s="270"/>
      <c r="O769" s="270"/>
      <c r="P769" s="270"/>
      <c r="Q769" s="270"/>
      <c r="R769" s="270"/>
      <c r="S769" s="270"/>
      <c r="T769" s="270"/>
      <c r="U769" s="270"/>
      <c r="V769" s="270"/>
      <c r="W769" s="270"/>
      <c r="X769" s="270"/>
      <c r="Y769" s="270"/>
      <c r="Z769" s="270"/>
    </row>
    <row r="770" spans="1:26">
      <c r="A770" s="270"/>
      <c r="B770" s="1441"/>
      <c r="C770" s="270"/>
      <c r="D770" s="270"/>
      <c r="E770" s="270"/>
      <c r="F770" s="270"/>
      <c r="G770" s="270"/>
      <c r="H770" s="270"/>
      <c r="I770" s="270"/>
      <c r="J770" s="270"/>
      <c r="K770" s="270"/>
      <c r="L770" s="270"/>
      <c r="M770" s="270"/>
      <c r="N770" s="270"/>
      <c r="O770" s="270"/>
      <c r="P770" s="270"/>
      <c r="Q770" s="270"/>
      <c r="R770" s="270"/>
      <c r="S770" s="270"/>
      <c r="T770" s="270"/>
      <c r="U770" s="270"/>
      <c r="V770" s="270"/>
      <c r="W770" s="270"/>
      <c r="X770" s="270"/>
      <c r="Y770" s="270"/>
      <c r="Z770" s="270"/>
    </row>
    <row r="771" spans="1:26">
      <c r="A771" s="270"/>
      <c r="B771" s="1441"/>
      <c r="C771" s="270"/>
      <c r="D771" s="270"/>
      <c r="E771" s="270"/>
      <c r="F771" s="270"/>
      <c r="G771" s="270"/>
      <c r="H771" s="270"/>
      <c r="I771" s="270"/>
      <c r="J771" s="270"/>
      <c r="K771" s="270"/>
      <c r="L771" s="270"/>
      <c r="M771" s="270"/>
      <c r="N771" s="270"/>
      <c r="O771" s="270"/>
      <c r="P771" s="270"/>
      <c r="Q771" s="270"/>
      <c r="R771" s="270"/>
      <c r="S771" s="270"/>
      <c r="T771" s="270"/>
      <c r="U771" s="270"/>
      <c r="V771" s="270"/>
      <c r="W771" s="270"/>
      <c r="X771" s="270"/>
      <c r="Y771" s="270"/>
      <c r="Z771" s="270"/>
    </row>
    <row r="772" spans="1:26">
      <c r="A772" s="270"/>
      <c r="B772" s="1441"/>
      <c r="C772" s="270"/>
      <c r="D772" s="270"/>
      <c r="E772" s="270"/>
      <c r="F772" s="270"/>
      <c r="G772" s="270"/>
      <c r="H772" s="270"/>
      <c r="I772" s="270"/>
      <c r="J772" s="270"/>
      <c r="K772" s="270"/>
      <c r="L772" s="270"/>
      <c r="M772" s="270"/>
      <c r="N772" s="270"/>
      <c r="O772" s="270"/>
      <c r="P772" s="270"/>
      <c r="Q772" s="270"/>
      <c r="R772" s="270"/>
      <c r="S772" s="270"/>
      <c r="T772" s="270"/>
      <c r="U772" s="270"/>
      <c r="V772" s="270"/>
      <c r="W772" s="270"/>
      <c r="X772" s="270"/>
      <c r="Y772" s="270"/>
      <c r="Z772" s="270"/>
    </row>
    <row r="773" spans="1:26">
      <c r="A773" s="270"/>
      <c r="B773" s="1441"/>
      <c r="C773" s="270"/>
      <c r="D773" s="270"/>
      <c r="E773" s="270"/>
      <c r="F773" s="270"/>
      <c r="G773" s="270"/>
      <c r="H773" s="270"/>
      <c r="I773" s="270"/>
      <c r="J773" s="270"/>
      <c r="K773" s="270"/>
      <c r="L773" s="270"/>
      <c r="M773" s="270"/>
      <c r="N773" s="270"/>
      <c r="O773" s="270"/>
      <c r="P773" s="270"/>
      <c r="Q773" s="270"/>
      <c r="R773" s="270"/>
      <c r="S773" s="270"/>
      <c r="T773" s="270"/>
      <c r="U773" s="270"/>
      <c r="V773" s="270"/>
      <c r="W773" s="270"/>
      <c r="X773" s="270"/>
      <c r="Y773" s="270"/>
      <c r="Z773" s="270"/>
    </row>
    <row r="774" spans="1:26">
      <c r="A774" s="270"/>
      <c r="B774" s="1441"/>
      <c r="C774" s="270"/>
      <c r="D774" s="270"/>
      <c r="E774" s="270"/>
      <c r="F774" s="270"/>
      <c r="G774" s="270"/>
      <c r="H774" s="270"/>
      <c r="I774" s="270"/>
      <c r="J774" s="270"/>
      <c r="K774" s="270"/>
      <c r="L774" s="270"/>
      <c r="M774" s="270"/>
      <c r="N774" s="270"/>
      <c r="O774" s="270"/>
      <c r="P774" s="270"/>
      <c r="Q774" s="270"/>
      <c r="R774" s="270"/>
      <c r="S774" s="270"/>
      <c r="T774" s="270"/>
      <c r="U774" s="270"/>
      <c r="V774" s="270"/>
      <c r="W774" s="270"/>
      <c r="X774" s="270"/>
      <c r="Y774" s="270"/>
      <c r="Z774" s="270"/>
    </row>
    <row r="775" spans="1:26">
      <c r="A775" s="270"/>
      <c r="B775" s="1441"/>
      <c r="C775" s="270"/>
      <c r="D775" s="270"/>
      <c r="E775" s="270"/>
      <c r="F775" s="270"/>
      <c r="G775" s="270"/>
      <c r="H775" s="270"/>
      <c r="I775" s="270"/>
      <c r="J775" s="270"/>
      <c r="K775" s="270"/>
      <c r="L775" s="270"/>
      <c r="M775" s="270"/>
      <c r="N775" s="270"/>
      <c r="O775" s="270"/>
      <c r="P775" s="270"/>
      <c r="Q775" s="270"/>
      <c r="R775" s="270"/>
      <c r="S775" s="270"/>
      <c r="T775" s="270"/>
      <c r="U775" s="270"/>
      <c r="V775" s="270"/>
      <c r="W775" s="270"/>
      <c r="X775" s="270"/>
      <c r="Y775" s="270"/>
      <c r="Z775" s="270"/>
    </row>
    <row r="776" spans="1:26">
      <c r="A776" s="270"/>
      <c r="B776" s="1441"/>
      <c r="C776" s="270"/>
      <c r="D776" s="270"/>
      <c r="E776" s="270"/>
      <c r="F776" s="270"/>
      <c r="G776" s="270"/>
      <c r="H776" s="270"/>
      <c r="I776" s="270"/>
      <c r="J776" s="270"/>
      <c r="K776" s="270"/>
      <c r="L776" s="270"/>
      <c r="M776" s="270"/>
      <c r="N776" s="270"/>
      <c r="O776" s="270"/>
      <c r="P776" s="270"/>
      <c r="Q776" s="270"/>
      <c r="R776" s="270"/>
      <c r="S776" s="270"/>
      <c r="T776" s="270"/>
      <c r="U776" s="270"/>
      <c r="V776" s="270"/>
      <c r="W776" s="270"/>
      <c r="X776" s="270"/>
      <c r="Y776" s="270"/>
      <c r="Z776" s="270"/>
    </row>
    <row r="777" spans="1:26">
      <c r="A777" s="270"/>
      <c r="B777" s="1441"/>
      <c r="C777" s="270"/>
      <c r="D777" s="270"/>
      <c r="E777" s="270"/>
      <c r="F777" s="270"/>
      <c r="G777" s="270"/>
      <c r="H777" s="270"/>
      <c r="I777" s="270"/>
      <c r="J777" s="270"/>
      <c r="K777" s="270"/>
      <c r="L777" s="270"/>
      <c r="M777" s="270"/>
      <c r="N777" s="270"/>
      <c r="O777" s="270"/>
      <c r="P777" s="270"/>
      <c r="Q777" s="270"/>
      <c r="R777" s="270"/>
      <c r="S777" s="270"/>
      <c r="T777" s="270"/>
      <c r="U777" s="270"/>
      <c r="V777" s="270"/>
      <c r="W777" s="270"/>
      <c r="X777" s="270"/>
      <c r="Y777" s="270"/>
      <c r="Z777" s="270"/>
    </row>
    <row r="778" spans="1:26">
      <c r="A778" s="270"/>
      <c r="B778" s="1441"/>
      <c r="C778" s="270"/>
      <c r="D778" s="270"/>
      <c r="E778" s="270"/>
      <c r="F778" s="270"/>
      <c r="G778" s="270"/>
      <c r="H778" s="270"/>
      <c r="I778" s="270"/>
      <c r="J778" s="270"/>
      <c r="K778" s="270"/>
      <c r="L778" s="270"/>
      <c r="M778" s="270"/>
      <c r="N778" s="270"/>
      <c r="O778" s="270"/>
      <c r="P778" s="270"/>
      <c r="Q778" s="270"/>
      <c r="R778" s="270"/>
      <c r="S778" s="270"/>
      <c r="T778" s="270"/>
      <c r="U778" s="270"/>
      <c r="V778" s="270"/>
      <c r="W778" s="270"/>
      <c r="X778" s="270"/>
      <c r="Y778" s="270"/>
      <c r="Z778" s="270"/>
    </row>
    <row r="779" spans="1:26">
      <c r="A779" s="270"/>
      <c r="B779" s="1441"/>
      <c r="C779" s="270"/>
      <c r="D779" s="270"/>
      <c r="E779" s="270"/>
      <c r="F779" s="270"/>
      <c r="G779" s="270"/>
      <c r="H779" s="270"/>
      <c r="I779" s="270"/>
      <c r="J779" s="270"/>
      <c r="K779" s="270"/>
      <c r="L779" s="270"/>
      <c r="M779" s="270"/>
      <c r="N779" s="270"/>
      <c r="O779" s="270"/>
      <c r="P779" s="270"/>
      <c r="Q779" s="270"/>
      <c r="R779" s="270"/>
      <c r="S779" s="270"/>
      <c r="T779" s="270"/>
      <c r="U779" s="270"/>
      <c r="V779" s="270"/>
      <c r="W779" s="270"/>
      <c r="X779" s="270"/>
      <c r="Y779" s="270"/>
      <c r="Z779" s="270"/>
    </row>
    <row r="780" spans="1:26">
      <c r="A780" s="270"/>
      <c r="B780" s="1441"/>
      <c r="C780" s="270"/>
      <c r="D780" s="270"/>
      <c r="E780" s="270"/>
      <c r="F780" s="270"/>
      <c r="G780" s="270"/>
      <c r="H780" s="270"/>
      <c r="I780" s="270"/>
      <c r="J780" s="270"/>
      <c r="K780" s="270"/>
      <c r="L780" s="270"/>
      <c r="M780" s="270"/>
      <c r="N780" s="270"/>
      <c r="O780" s="270"/>
      <c r="P780" s="270"/>
      <c r="Q780" s="270"/>
      <c r="R780" s="270"/>
      <c r="S780" s="270"/>
      <c r="T780" s="270"/>
      <c r="U780" s="270"/>
      <c r="V780" s="270"/>
      <c r="W780" s="270"/>
      <c r="X780" s="270"/>
      <c r="Y780" s="270"/>
      <c r="Z780" s="270"/>
    </row>
    <row r="781" spans="1:26">
      <c r="A781" s="270"/>
      <c r="B781" s="1441"/>
      <c r="C781" s="270"/>
      <c r="D781" s="270"/>
      <c r="E781" s="270"/>
      <c r="F781" s="270"/>
      <c r="G781" s="270"/>
      <c r="H781" s="270"/>
      <c r="I781" s="270"/>
      <c r="J781" s="270"/>
      <c r="K781" s="270"/>
      <c r="L781" s="270"/>
      <c r="M781" s="270"/>
      <c r="N781" s="270"/>
      <c r="O781" s="270"/>
      <c r="P781" s="270"/>
      <c r="Q781" s="270"/>
      <c r="R781" s="270"/>
      <c r="S781" s="270"/>
      <c r="T781" s="270"/>
      <c r="U781" s="270"/>
      <c r="V781" s="270"/>
      <c r="W781" s="270"/>
      <c r="X781" s="270"/>
      <c r="Y781" s="270"/>
      <c r="Z781" s="270"/>
    </row>
    <row r="782" spans="1:26">
      <c r="A782" s="270"/>
      <c r="B782" s="1441"/>
      <c r="C782" s="270"/>
      <c r="D782" s="270"/>
      <c r="E782" s="270"/>
      <c r="F782" s="270"/>
      <c r="G782" s="270"/>
      <c r="H782" s="270"/>
      <c r="I782" s="270"/>
      <c r="J782" s="270"/>
      <c r="K782" s="270"/>
      <c r="L782" s="270"/>
      <c r="M782" s="270"/>
      <c r="N782" s="270"/>
      <c r="O782" s="270"/>
      <c r="P782" s="270"/>
      <c r="Q782" s="270"/>
      <c r="R782" s="270"/>
      <c r="S782" s="270"/>
      <c r="T782" s="270"/>
      <c r="U782" s="270"/>
      <c r="V782" s="270"/>
      <c r="W782" s="270"/>
      <c r="X782" s="270"/>
      <c r="Y782" s="270"/>
      <c r="Z782" s="270"/>
    </row>
    <row r="783" spans="1:26">
      <c r="A783" s="270"/>
      <c r="B783" s="1441"/>
      <c r="C783" s="270"/>
      <c r="D783" s="270"/>
      <c r="E783" s="270"/>
      <c r="F783" s="270"/>
      <c r="G783" s="270"/>
      <c r="H783" s="270"/>
      <c r="I783" s="270"/>
      <c r="J783" s="270"/>
      <c r="K783" s="270"/>
      <c r="L783" s="270"/>
      <c r="M783" s="270"/>
      <c r="N783" s="270"/>
      <c r="O783" s="270"/>
      <c r="P783" s="270"/>
      <c r="Q783" s="270"/>
      <c r="R783" s="270"/>
      <c r="S783" s="270"/>
      <c r="T783" s="270"/>
      <c r="U783" s="270"/>
      <c r="V783" s="270"/>
      <c r="W783" s="270"/>
      <c r="X783" s="270"/>
      <c r="Y783" s="270"/>
      <c r="Z783" s="270"/>
    </row>
    <row r="784" spans="1:26">
      <c r="A784" s="270"/>
      <c r="B784" s="1441"/>
      <c r="C784" s="270"/>
      <c r="D784" s="270"/>
      <c r="E784" s="270"/>
      <c r="F784" s="270"/>
      <c r="G784" s="270"/>
      <c r="H784" s="270"/>
      <c r="I784" s="270"/>
      <c r="J784" s="270"/>
      <c r="K784" s="270"/>
      <c r="L784" s="270"/>
      <c r="M784" s="270"/>
      <c r="N784" s="270"/>
      <c r="O784" s="270"/>
      <c r="P784" s="270"/>
      <c r="Q784" s="270"/>
      <c r="R784" s="270"/>
      <c r="S784" s="270"/>
      <c r="T784" s="270"/>
      <c r="U784" s="270"/>
      <c r="V784" s="270"/>
      <c r="W784" s="270"/>
      <c r="X784" s="270"/>
      <c r="Y784" s="270"/>
      <c r="Z784" s="270"/>
    </row>
    <row r="785" spans="1:26">
      <c r="A785" s="270"/>
      <c r="B785" s="1441"/>
      <c r="C785" s="270"/>
      <c r="D785" s="270"/>
      <c r="E785" s="270"/>
      <c r="F785" s="270"/>
      <c r="G785" s="270"/>
      <c r="H785" s="270"/>
      <c r="I785" s="270"/>
      <c r="J785" s="270"/>
      <c r="K785" s="270"/>
      <c r="L785" s="270"/>
      <c r="M785" s="270"/>
      <c r="N785" s="270"/>
      <c r="O785" s="270"/>
      <c r="P785" s="270"/>
      <c r="Q785" s="270"/>
      <c r="R785" s="270"/>
      <c r="S785" s="270"/>
      <c r="T785" s="270"/>
      <c r="U785" s="270"/>
      <c r="V785" s="270"/>
      <c r="W785" s="270"/>
      <c r="X785" s="270"/>
      <c r="Y785" s="270"/>
      <c r="Z785" s="270"/>
    </row>
    <row r="786" spans="1:26">
      <c r="A786" s="270"/>
      <c r="B786" s="1441"/>
      <c r="C786" s="270"/>
      <c r="D786" s="270"/>
      <c r="E786" s="270"/>
      <c r="F786" s="270"/>
      <c r="G786" s="270"/>
      <c r="H786" s="270"/>
      <c r="I786" s="270"/>
      <c r="J786" s="270"/>
      <c r="K786" s="270"/>
      <c r="L786" s="270"/>
      <c r="M786" s="270"/>
      <c r="N786" s="270"/>
      <c r="O786" s="270"/>
      <c r="P786" s="270"/>
      <c r="Q786" s="270"/>
      <c r="R786" s="270"/>
      <c r="S786" s="270"/>
      <c r="T786" s="270"/>
      <c r="U786" s="270"/>
      <c r="V786" s="270"/>
      <c r="W786" s="270"/>
      <c r="X786" s="270"/>
      <c r="Y786" s="270"/>
      <c r="Z786" s="270"/>
    </row>
    <row r="787" spans="1:26">
      <c r="A787" s="270"/>
      <c r="B787" s="1441"/>
      <c r="C787" s="270"/>
      <c r="D787" s="270"/>
      <c r="E787" s="270"/>
      <c r="F787" s="270"/>
      <c r="G787" s="270"/>
      <c r="H787" s="270"/>
      <c r="I787" s="270"/>
      <c r="J787" s="270"/>
      <c r="K787" s="270"/>
      <c r="L787" s="270"/>
      <c r="M787" s="270"/>
      <c r="N787" s="270"/>
      <c r="O787" s="270"/>
      <c r="P787" s="270"/>
      <c r="Q787" s="270"/>
      <c r="R787" s="270"/>
      <c r="S787" s="270"/>
      <c r="T787" s="270"/>
      <c r="U787" s="270"/>
      <c r="V787" s="270"/>
      <c r="W787" s="270"/>
      <c r="X787" s="270"/>
      <c r="Y787" s="270"/>
      <c r="Z787" s="270"/>
    </row>
    <row r="788" spans="1:26">
      <c r="A788" s="270"/>
      <c r="B788" s="1441"/>
      <c r="C788" s="270"/>
      <c r="D788" s="270"/>
      <c r="E788" s="270"/>
      <c r="F788" s="270"/>
      <c r="G788" s="270"/>
      <c r="H788" s="270"/>
      <c r="I788" s="270"/>
      <c r="J788" s="270"/>
      <c r="K788" s="270"/>
      <c r="L788" s="270"/>
      <c r="M788" s="270"/>
      <c r="N788" s="270"/>
      <c r="O788" s="270"/>
      <c r="P788" s="270"/>
      <c r="Q788" s="270"/>
      <c r="R788" s="270"/>
      <c r="S788" s="270"/>
      <c r="T788" s="270"/>
      <c r="U788" s="270"/>
      <c r="V788" s="270"/>
      <c r="W788" s="270"/>
      <c r="X788" s="270"/>
      <c r="Y788" s="270"/>
      <c r="Z788" s="270"/>
    </row>
    <row r="789" spans="1:26">
      <c r="A789" s="270"/>
      <c r="B789" s="1441"/>
      <c r="C789" s="270"/>
      <c r="D789" s="270"/>
      <c r="E789" s="270"/>
      <c r="F789" s="270"/>
      <c r="G789" s="270"/>
      <c r="H789" s="270"/>
      <c r="I789" s="270"/>
      <c r="J789" s="270"/>
      <c r="K789" s="270"/>
      <c r="L789" s="270"/>
      <c r="M789" s="270"/>
      <c r="N789" s="270"/>
      <c r="O789" s="270"/>
      <c r="P789" s="270"/>
      <c r="Q789" s="270"/>
      <c r="R789" s="270"/>
      <c r="S789" s="270"/>
      <c r="T789" s="270"/>
      <c r="U789" s="270"/>
      <c r="V789" s="270"/>
      <c r="W789" s="270"/>
      <c r="X789" s="270"/>
      <c r="Y789" s="270"/>
      <c r="Z789" s="270"/>
    </row>
    <row r="790" spans="1:26">
      <c r="A790" s="270"/>
      <c r="B790" s="1441"/>
      <c r="C790" s="270"/>
      <c r="D790" s="270"/>
      <c r="E790" s="270"/>
      <c r="F790" s="270"/>
      <c r="G790" s="270"/>
      <c r="H790" s="270"/>
      <c r="I790" s="270"/>
      <c r="J790" s="270"/>
      <c r="K790" s="270"/>
      <c r="L790" s="270"/>
      <c r="M790" s="270"/>
      <c r="N790" s="270"/>
      <c r="O790" s="270"/>
      <c r="P790" s="270"/>
      <c r="Q790" s="270"/>
      <c r="R790" s="270"/>
      <c r="S790" s="270"/>
      <c r="T790" s="270"/>
      <c r="U790" s="270"/>
      <c r="V790" s="270"/>
      <c r="W790" s="270"/>
      <c r="X790" s="270"/>
      <c r="Y790" s="270"/>
      <c r="Z790" s="270"/>
    </row>
    <row r="791" spans="1:26">
      <c r="A791" s="270"/>
      <c r="B791" s="1441"/>
      <c r="C791" s="270"/>
      <c r="D791" s="270"/>
      <c r="E791" s="270"/>
      <c r="F791" s="270"/>
      <c r="G791" s="270"/>
      <c r="H791" s="270"/>
      <c r="I791" s="270"/>
      <c r="J791" s="270"/>
      <c r="K791" s="270"/>
      <c r="L791" s="270"/>
      <c r="M791" s="270"/>
      <c r="N791" s="270"/>
      <c r="O791" s="270"/>
      <c r="P791" s="270"/>
      <c r="Q791" s="270"/>
      <c r="R791" s="270"/>
      <c r="S791" s="270"/>
      <c r="T791" s="270"/>
      <c r="U791" s="270"/>
      <c r="V791" s="270"/>
      <c r="W791" s="270"/>
      <c r="X791" s="270"/>
      <c r="Y791" s="270"/>
      <c r="Z791" s="270"/>
    </row>
    <row r="792" spans="1:26">
      <c r="A792" s="270"/>
      <c r="B792" s="1441"/>
      <c r="C792" s="270"/>
      <c r="D792" s="270"/>
      <c r="E792" s="270"/>
      <c r="F792" s="270"/>
      <c r="G792" s="270"/>
      <c r="H792" s="270"/>
      <c r="I792" s="270"/>
      <c r="J792" s="270"/>
      <c r="K792" s="270"/>
      <c r="L792" s="270"/>
      <c r="M792" s="270"/>
      <c r="N792" s="270"/>
      <c r="O792" s="270"/>
      <c r="P792" s="270"/>
      <c r="Q792" s="270"/>
      <c r="R792" s="270"/>
      <c r="S792" s="270"/>
      <c r="T792" s="270"/>
      <c r="U792" s="270"/>
      <c r="V792" s="270"/>
      <c r="W792" s="270"/>
      <c r="X792" s="270"/>
      <c r="Y792" s="270"/>
      <c r="Z792" s="270"/>
    </row>
    <row r="793" spans="1:26">
      <c r="A793" s="270"/>
      <c r="B793" s="1441"/>
      <c r="C793" s="270"/>
      <c r="D793" s="270"/>
      <c r="E793" s="270"/>
      <c r="F793" s="270"/>
      <c r="G793" s="270"/>
      <c r="H793" s="270"/>
      <c r="I793" s="270"/>
      <c r="J793" s="270"/>
      <c r="K793" s="270"/>
      <c r="L793" s="270"/>
      <c r="M793" s="270"/>
      <c r="N793" s="270"/>
      <c r="O793" s="270"/>
      <c r="P793" s="270"/>
      <c r="Q793" s="270"/>
      <c r="R793" s="270"/>
      <c r="S793" s="270"/>
      <c r="T793" s="270"/>
      <c r="U793" s="270"/>
      <c r="V793" s="270"/>
      <c r="W793" s="270"/>
      <c r="X793" s="270"/>
      <c r="Y793" s="270"/>
      <c r="Z793" s="270"/>
    </row>
    <row r="794" spans="1:26">
      <c r="A794" s="270"/>
      <c r="B794" s="1441"/>
      <c r="C794" s="270"/>
      <c r="D794" s="270"/>
      <c r="E794" s="270"/>
      <c r="F794" s="270"/>
      <c r="G794" s="270"/>
      <c r="H794" s="270"/>
      <c r="I794" s="270"/>
      <c r="J794" s="270"/>
      <c r="K794" s="270"/>
      <c r="L794" s="270"/>
      <c r="M794" s="270"/>
      <c r="N794" s="270"/>
      <c r="O794" s="270"/>
      <c r="P794" s="270"/>
      <c r="Q794" s="270"/>
      <c r="R794" s="270"/>
      <c r="S794" s="270"/>
      <c r="T794" s="270"/>
      <c r="U794" s="270"/>
      <c r="V794" s="270"/>
      <c r="W794" s="270"/>
      <c r="X794" s="270"/>
      <c r="Y794" s="270"/>
      <c r="Z794" s="270"/>
    </row>
    <row r="795" spans="1:26">
      <c r="A795" s="270"/>
      <c r="B795" s="1441"/>
      <c r="C795" s="270"/>
      <c r="D795" s="270"/>
      <c r="E795" s="270"/>
      <c r="F795" s="270"/>
      <c r="G795" s="270"/>
      <c r="H795" s="270"/>
      <c r="I795" s="270"/>
      <c r="J795" s="270"/>
      <c r="K795" s="270"/>
      <c r="L795" s="270"/>
      <c r="M795" s="270"/>
      <c r="N795" s="270"/>
      <c r="O795" s="270"/>
      <c r="P795" s="270"/>
      <c r="Q795" s="270"/>
      <c r="R795" s="270"/>
      <c r="S795" s="270"/>
      <c r="T795" s="270"/>
      <c r="U795" s="270"/>
      <c r="V795" s="270"/>
      <c r="W795" s="270"/>
      <c r="X795" s="270"/>
      <c r="Y795" s="270"/>
      <c r="Z795" s="270"/>
    </row>
    <row r="796" spans="1:26">
      <c r="A796" s="270"/>
      <c r="B796" s="1441"/>
      <c r="C796" s="270"/>
      <c r="D796" s="270"/>
      <c r="E796" s="270"/>
      <c r="F796" s="270"/>
      <c r="G796" s="270"/>
      <c r="H796" s="270"/>
      <c r="I796" s="270"/>
      <c r="J796" s="270"/>
      <c r="K796" s="270"/>
      <c r="L796" s="270"/>
      <c r="M796" s="270"/>
      <c r="N796" s="270"/>
      <c r="O796" s="270"/>
      <c r="P796" s="270"/>
      <c r="Q796" s="270"/>
      <c r="R796" s="270"/>
      <c r="S796" s="270"/>
      <c r="T796" s="270"/>
      <c r="U796" s="270"/>
      <c r="V796" s="270"/>
      <c r="W796" s="270"/>
      <c r="X796" s="270"/>
      <c r="Y796" s="270"/>
      <c r="Z796" s="270"/>
    </row>
    <row r="797" spans="1:26">
      <c r="A797" s="270"/>
      <c r="B797" s="1441"/>
      <c r="C797" s="270"/>
      <c r="D797" s="270"/>
      <c r="E797" s="270"/>
      <c r="F797" s="270"/>
      <c r="G797" s="270"/>
      <c r="H797" s="270"/>
      <c r="I797" s="270"/>
      <c r="J797" s="270"/>
      <c r="K797" s="270"/>
      <c r="L797" s="270"/>
      <c r="M797" s="270"/>
      <c r="N797" s="270"/>
      <c r="O797" s="270"/>
      <c r="P797" s="270"/>
      <c r="Q797" s="270"/>
      <c r="R797" s="270"/>
      <c r="S797" s="270"/>
      <c r="T797" s="270"/>
      <c r="U797" s="270"/>
      <c r="V797" s="270"/>
      <c r="W797" s="270"/>
      <c r="X797" s="270"/>
      <c r="Y797" s="270"/>
      <c r="Z797" s="270"/>
    </row>
    <row r="798" spans="1:26">
      <c r="A798" s="270"/>
      <c r="B798" s="1441"/>
      <c r="C798" s="270"/>
      <c r="D798" s="270"/>
      <c r="E798" s="270"/>
      <c r="F798" s="270"/>
      <c r="G798" s="270"/>
      <c r="H798" s="270"/>
      <c r="I798" s="270"/>
      <c r="J798" s="270"/>
      <c r="K798" s="270"/>
      <c r="L798" s="270"/>
      <c r="M798" s="270"/>
      <c r="N798" s="270"/>
      <c r="O798" s="270"/>
      <c r="P798" s="270"/>
      <c r="Q798" s="270"/>
      <c r="R798" s="270"/>
      <c r="S798" s="270"/>
      <c r="T798" s="270"/>
      <c r="U798" s="270"/>
      <c r="V798" s="270"/>
      <c r="W798" s="270"/>
      <c r="X798" s="270"/>
      <c r="Y798" s="270"/>
      <c r="Z798" s="270"/>
    </row>
    <row r="799" spans="1:26">
      <c r="A799" s="270"/>
      <c r="B799" s="1441"/>
      <c r="C799" s="270"/>
      <c r="D799" s="270"/>
      <c r="E799" s="270"/>
      <c r="F799" s="270"/>
      <c r="G799" s="270"/>
      <c r="H799" s="270"/>
      <c r="I799" s="270"/>
      <c r="J799" s="270"/>
      <c r="K799" s="270"/>
      <c r="L799" s="270"/>
      <c r="M799" s="270"/>
      <c r="N799" s="270"/>
      <c r="O799" s="270"/>
      <c r="P799" s="270"/>
      <c r="Q799" s="270"/>
      <c r="R799" s="270"/>
      <c r="S799" s="270"/>
      <c r="T799" s="270"/>
      <c r="U799" s="270"/>
      <c r="V799" s="270"/>
      <c r="W799" s="270"/>
      <c r="X799" s="270"/>
      <c r="Y799" s="270"/>
      <c r="Z799" s="270"/>
    </row>
    <row r="800" spans="1:26">
      <c r="A800" s="270"/>
      <c r="B800" s="1441"/>
      <c r="C800" s="270"/>
      <c r="D800" s="270"/>
      <c r="E800" s="270"/>
      <c r="F800" s="270"/>
      <c r="G800" s="270"/>
      <c r="H800" s="270"/>
      <c r="I800" s="270"/>
      <c r="J800" s="270"/>
      <c r="K800" s="270"/>
      <c r="L800" s="270"/>
      <c r="M800" s="270"/>
      <c r="N800" s="270"/>
      <c r="O800" s="270"/>
      <c r="P800" s="270"/>
      <c r="Q800" s="270"/>
      <c r="R800" s="270"/>
      <c r="S800" s="270"/>
      <c r="T800" s="270"/>
      <c r="U800" s="270"/>
      <c r="V800" s="270"/>
      <c r="W800" s="270"/>
      <c r="X800" s="270"/>
      <c r="Y800" s="270"/>
      <c r="Z800" s="270"/>
    </row>
    <row r="801" spans="1:26">
      <c r="A801" s="270"/>
      <c r="B801" s="1441"/>
      <c r="C801" s="270"/>
      <c r="D801" s="270"/>
      <c r="E801" s="270"/>
      <c r="F801" s="270"/>
      <c r="G801" s="270"/>
      <c r="H801" s="270"/>
      <c r="I801" s="270"/>
      <c r="J801" s="270"/>
      <c r="K801" s="270"/>
      <c r="L801" s="270"/>
      <c r="M801" s="270"/>
      <c r="N801" s="270"/>
      <c r="O801" s="270"/>
      <c r="P801" s="270"/>
      <c r="Q801" s="270"/>
      <c r="R801" s="270"/>
      <c r="S801" s="270"/>
      <c r="T801" s="270"/>
      <c r="U801" s="270"/>
      <c r="V801" s="270"/>
      <c r="W801" s="270"/>
      <c r="X801" s="270"/>
      <c r="Y801" s="270"/>
      <c r="Z801" s="270"/>
    </row>
    <row r="802" spans="1:26">
      <c r="A802" s="270"/>
      <c r="B802" s="1441"/>
      <c r="C802" s="270"/>
      <c r="D802" s="270"/>
      <c r="E802" s="270"/>
      <c r="F802" s="270"/>
      <c r="G802" s="270"/>
      <c r="H802" s="270"/>
      <c r="I802" s="270"/>
      <c r="J802" s="270"/>
      <c r="K802" s="270"/>
      <c r="L802" s="270"/>
      <c r="M802" s="270"/>
      <c r="N802" s="270"/>
      <c r="O802" s="270"/>
      <c r="P802" s="270"/>
      <c r="Q802" s="270"/>
      <c r="R802" s="270"/>
      <c r="S802" s="270"/>
      <c r="T802" s="270"/>
      <c r="U802" s="270"/>
      <c r="V802" s="270"/>
      <c r="W802" s="270"/>
      <c r="X802" s="270"/>
      <c r="Y802" s="270"/>
      <c r="Z802" s="270"/>
    </row>
    <row r="803" spans="1:26">
      <c r="A803" s="270"/>
      <c r="B803" s="1441"/>
      <c r="C803" s="270"/>
      <c r="D803" s="270"/>
      <c r="E803" s="270"/>
      <c r="F803" s="270"/>
      <c r="G803" s="270"/>
      <c r="H803" s="270"/>
      <c r="I803" s="270"/>
      <c r="J803" s="270"/>
      <c r="K803" s="270"/>
      <c r="L803" s="270"/>
      <c r="M803" s="270"/>
      <c r="N803" s="270"/>
      <c r="O803" s="270"/>
      <c r="P803" s="270"/>
      <c r="Q803" s="270"/>
      <c r="R803" s="270"/>
      <c r="S803" s="270"/>
      <c r="T803" s="270"/>
      <c r="U803" s="270"/>
      <c r="V803" s="270"/>
      <c r="W803" s="270"/>
      <c r="X803" s="270"/>
      <c r="Y803" s="270"/>
      <c r="Z803" s="270"/>
    </row>
    <row r="804" spans="1:26">
      <c r="A804" s="270"/>
      <c r="B804" s="1441"/>
      <c r="C804" s="270"/>
      <c r="D804" s="270"/>
      <c r="E804" s="270"/>
      <c r="F804" s="270"/>
      <c r="G804" s="270"/>
      <c r="H804" s="270"/>
      <c r="I804" s="270"/>
      <c r="J804" s="270"/>
      <c r="K804" s="270"/>
      <c r="L804" s="270"/>
      <c r="M804" s="270"/>
      <c r="N804" s="270"/>
      <c r="O804" s="270"/>
      <c r="P804" s="270"/>
      <c r="Q804" s="270"/>
      <c r="R804" s="270"/>
      <c r="S804" s="270"/>
      <c r="T804" s="270"/>
      <c r="U804" s="270"/>
      <c r="V804" s="270"/>
      <c r="W804" s="270"/>
      <c r="X804" s="270"/>
      <c r="Y804" s="270"/>
      <c r="Z804" s="270"/>
    </row>
    <row r="805" spans="1:26">
      <c r="A805" s="270"/>
      <c r="B805" s="1441"/>
      <c r="C805" s="270"/>
      <c r="D805" s="270"/>
      <c r="E805" s="270"/>
      <c r="F805" s="270"/>
      <c r="G805" s="270"/>
      <c r="H805" s="270"/>
      <c r="I805" s="270"/>
      <c r="J805" s="270"/>
      <c r="K805" s="270"/>
      <c r="L805" s="270"/>
      <c r="M805" s="270"/>
      <c r="N805" s="270"/>
      <c r="O805" s="270"/>
      <c r="P805" s="270"/>
      <c r="Q805" s="270"/>
      <c r="R805" s="270"/>
      <c r="S805" s="270"/>
      <c r="T805" s="270"/>
      <c r="U805" s="270"/>
      <c r="V805" s="270"/>
      <c r="W805" s="270"/>
      <c r="X805" s="270"/>
      <c r="Y805" s="270"/>
      <c r="Z805" s="270"/>
    </row>
    <row r="806" spans="1:26">
      <c r="A806" s="270"/>
      <c r="B806" s="1441"/>
      <c r="C806" s="270"/>
      <c r="D806" s="270"/>
      <c r="E806" s="270"/>
      <c r="F806" s="270"/>
      <c r="G806" s="270"/>
      <c r="H806" s="270"/>
      <c r="I806" s="270"/>
      <c r="J806" s="270"/>
      <c r="K806" s="270"/>
      <c r="L806" s="270"/>
      <c r="M806" s="270"/>
      <c r="N806" s="270"/>
      <c r="O806" s="270"/>
      <c r="P806" s="270"/>
      <c r="Q806" s="270"/>
      <c r="R806" s="270"/>
      <c r="S806" s="270"/>
      <c r="T806" s="270"/>
      <c r="U806" s="270"/>
      <c r="V806" s="270"/>
      <c r="W806" s="270"/>
      <c r="X806" s="270"/>
      <c r="Y806" s="270"/>
      <c r="Z806" s="270"/>
    </row>
    <row r="807" spans="1:26">
      <c r="A807" s="270"/>
      <c r="B807" s="1441"/>
      <c r="C807" s="270"/>
      <c r="D807" s="270"/>
      <c r="E807" s="270"/>
      <c r="F807" s="270"/>
      <c r="G807" s="270"/>
      <c r="H807" s="270"/>
      <c r="I807" s="270"/>
      <c r="J807" s="270"/>
      <c r="K807" s="270"/>
      <c r="L807" s="270"/>
      <c r="M807" s="270"/>
      <c r="N807" s="270"/>
      <c r="O807" s="270"/>
      <c r="P807" s="270"/>
      <c r="Q807" s="270"/>
      <c r="R807" s="270"/>
      <c r="S807" s="270"/>
      <c r="T807" s="270"/>
      <c r="U807" s="270"/>
      <c r="V807" s="270"/>
      <c r="W807" s="270"/>
      <c r="X807" s="270"/>
      <c r="Y807" s="270"/>
      <c r="Z807" s="270"/>
    </row>
    <row r="808" spans="1:26">
      <c r="A808" s="270"/>
      <c r="B808" s="1441"/>
      <c r="C808" s="270"/>
      <c r="D808" s="270"/>
      <c r="E808" s="270"/>
      <c r="F808" s="270"/>
      <c r="G808" s="270"/>
      <c r="H808" s="270"/>
      <c r="I808" s="270"/>
      <c r="J808" s="270"/>
      <c r="K808" s="270"/>
      <c r="L808" s="270"/>
      <c r="M808" s="270"/>
      <c r="N808" s="270"/>
      <c r="O808" s="270"/>
      <c r="P808" s="270"/>
      <c r="Q808" s="270"/>
      <c r="R808" s="270"/>
      <c r="S808" s="270"/>
      <c r="T808" s="270"/>
      <c r="U808" s="270"/>
      <c r="V808" s="270"/>
      <c r="W808" s="270"/>
      <c r="X808" s="270"/>
      <c r="Y808" s="270"/>
      <c r="Z808" s="270"/>
    </row>
    <row r="809" spans="1:26">
      <c r="A809" s="270"/>
      <c r="B809" s="1441"/>
      <c r="C809" s="270"/>
      <c r="D809" s="270"/>
      <c r="E809" s="270"/>
      <c r="F809" s="270"/>
      <c r="G809" s="270"/>
      <c r="H809" s="270"/>
      <c r="I809" s="270"/>
      <c r="J809" s="270"/>
      <c r="K809" s="270"/>
      <c r="L809" s="270"/>
      <c r="M809" s="270"/>
      <c r="N809" s="270"/>
      <c r="O809" s="270"/>
      <c r="P809" s="270"/>
      <c r="Q809" s="270"/>
      <c r="R809" s="270"/>
      <c r="S809" s="270"/>
      <c r="T809" s="270"/>
      <c r="U809" s="270"/>
      <c r="V809" s="270"/>
      <c r="W809" s="270"/>
      <c r="X809" s="270"/>
      <c r="Y809" s="270"/>
      <c r="Z809" s="270"/>
    </row>
    <row r="810" spans="1:26">
      <c r="A810" s="270"/>
      <c r="B810" s="1441"/>
      <c r="C810" s="270"/>
      <c r="D810" s="270"/>
      <c r="E810" s="270"/>
      <c r="F810" s="270"/>
      <c r="G810" s="270"/>
      <c r="H810" s="270"/>
      <c r="I810" s="270"/>
      <c r="J810" s="270"/>
      <c r="K810" s="270"/>
      <c r="L810" s="270"/>
      <c r="M810" s="270"/>
      <c r="N810" s="270"/>
      <c r="O810" s="270"/>
      <c r="P810" s="270"/>
      <c r="Q810" s="270"/>
      <c r="R810" s="270"/>
      <c r="S810" s="270"/>
      <c r="T810" s="270"/>
      <c r="U810" s="270"/>
      <c r="V810" s="270"/>
      <c r="W810" s="270"/>
      <c r="X810" s="270"/>
      <c r="Y810" s="270"/>
      <c r="Z810" s="270"/>
    </row>
    <row r="811" spans="1:26">
      <c r="A811" s="270"/>
      <c r="B811" s="1441"/>
      <c r="C811" s="270"/>
      <c r="D811" s="270"/>
      <c r="E811" s="270"/>
      <c r="F811" s="270"/>
      <c r="G811" s="270"/>
      <c r="H811" s="270"/>
      <c r="I811" s="270"/>
      <c r="J811" s="270"/>
      <c r="K811" s="270"/>
      <c r="L811" s="270"/>
      <c r="M811" s="270"/>
      <c r="N811" s="270"/>
      <c r="O811" s="270"/>
      <c r="P811" s="270"/>
      <c r="Q811" s="270"/>
      <c r="R811" s="270"/>
      <c r="S811" s="270"/>
      <c r="T811" s="270"/>
      <c r="U811" s="270"/>
      <c r="V811" s="270"/>
      <c r="W811" s="270"/>
      <c r="X811" s="270"/>
      <c r="Y811" s="270"/>
      <c r="Z811" s="270"/>
    </row>
    <row r="812" spans="1:26">
      <c r="A812" s="270"/>
      <c r="B812" s="1441"/>
      <c r="C812" s="270"/>
      <c r="D812" s="270"/>
      <c r="E812" s="270"/>
      <c r="F812" s="270"/>
      <c r="G812" s="270"/>
      <c r="H812" s="270"/>
      <c r="I812" s="270"/>
      <c r="J812" s="270"/>
      <c r="K812" s="270"/>
      <c r="L812" s="270"/>
      <c r="M812" s="270"/>
      <c r="N812" s="270"/>
      <c r="O812" s="270"/>
      <c r="P812" s="270"/>
      <c r="Q812" s="270"/>
      <c r="R812" s="270"/>
      <c r="S812" s="270"/>
      <c r="T812" s="270"/>
      <c r="U812" s="270"/>
      <c r="V812" s="270"/>
      <c r="W812" s="270"/>
      <c r="X812" s="270"/>
      <c r="Y812" s="270"/>
      <c r="Z812" s="270"/>
    </row>
    <row r="813" spans="1:26">
      <c r="A813" s="270"/>
      <c r="B813" s="1441"/>
      <c r="C813" s="270"/>
      <c r="D813" s="270"/>
      <c r="E813" s="270"/>
      <c r="F813" s="270"/>
      <c r="G813" s="270"/>
      <c r="H813" s="270"/>
      <c r="I813" s="270"/>
      <c r="J813" s="270"/>
      <c r="K813" s="270"/>
      <c r="L813" s="270"/>
      <c r="M813" s="270"/>
      <c r="N813" s="270"/>
      <c r="O813" s="270"/>
      <c r="P813" s="270"/>
      <c r="Q813" s="270"/>
      <c r="R813" s="270"/>
      <c r="S813" s="270"/>
      <c r="T813" s="270"/>
      <c r="U813" s="270"/>
      <c r="V813" s="270"/>
      <c r="W813" s="270"/>
      <c r="X813" s="270"/>
      <c r="Y813" s="270"/>
      <c r="Z813" s="270"/>
    </row>
    <row r="814" spans="1:26">
      <c r="A814" s="270"/>
      <c r="B814" s="1441"/>
      <c r="C814" s="270"/>
      <c r="D814" s="270"/>
      <c r="E814" s="270"/>
      <c r="F814" s="270"/>
      <c r="G814" s="270"/>
      <c r="H814" s="270"/>
      <c r="I814" s="270"/>
      <c r="J814" s="270"/>
      <c r="K814" s="270"/>
      <c r="L814" s="270"/>
      <c r="M814" s="270"/>
      <c r="N814" s="270"/>
      <c r="O814" s="270"/>
      <c r="P814" s="270"/>
      <c r="Q814" s="270"/>
      <c r="R814" s="270"/>
      <c r="S814" s="270"/>
      <c r="T814" s="270"/>
      <c r="U814" s="270"/>
      <c r="V814" s="270"/>
      <c r="W814" s="270"/>
      <c r="X814" s="270"/>
      <c r="Y814" s="270"/>
      <c r="Z814" s="270"/>
    </row>
    <row r="815" spans="1:26">
      <c r="A815" s="270"/>
      <c r="B815" s="1441"/>
      <c r="C815" s="270"/>
      <c r="D815" s="270"/>
      <c r="E815" s="270"/>
      <c r="F815" s="270"/>
      <c r="G815" s="270"/>
      <c r="H815" s="270"/>
      <c r="I815" s="270"/>
      <c r="J815" s="270"/>
      <c r="K815" s="270"/>
      <c r="L815" s="270"/>
      <c r="M815" s="270"/>
      <c r="N815" s="270"/>
      <c r="O815" s="270"/>
      <c r="P815" s="270"/>
      <c r="Q815" s="270"/>
      <c r="R815" s="270"/>
      <c r="S815" s="270"/>
      <c r="T815" s="270"/>
      <c r="U815" s="270"/>
      <c r="V815" s="270"/>
      <c r="W815" s="270"/>
      <c r="X815" s="270"/>
      <c r="Y815" s="270"/>
      <c r="Z815" s="270"/>
    </row>
    <row r="816" spans="1:26">
      <c r="A816" s="270"/>
      <c r="B816" s="1441"/>
      <c r="C816" s="270"/>
      <c r="D816" s="270"/>
      <c r="E816" s="270"/>
      <c r="F816" s="270"/>
      <c r="G816" s="270"/>
      <c r="H816" s="270"/>
      <c r="I816" s="270"/>
      <c r="J816" s="270"/>
      <c r="K816" s="270"/>
      <c r="L816" s="270"/>
      <c r="M816" s="270"/>
      <c r="N816" s="270"/>
      <c r="O816" s="270"/>
      <c r="P816" s="270"/>
      <c r="Q816" s="270"/>
      <c r="R816" s="270"/>
      <c r="S816" s="270"/>
      <c r="T816" s="270"/>
      <c r="U816" s="270"/>
      <c r="V816" s="270"/>
      <c r="W816" s="270"/>
      <c r="X816" s="270"/>
      <c r="Y816" s="270"/>
      <c r="Z816" s="270"/>
    </row>
    <row r="817" spans="1:26">
      <c r="A817" s="270"/>
      <c r="B817" s="1441"/>
      <c r="C817" s="270"/>
      <c r="D817" s="270"/>
      <c r="E817" s="270"/>
      <c r="F817" s="270"/>
      <c r="G817" s="270"/>
      <c r="H817" s="270"/>
      <c r="I817" s="270"/>
      <c r="J817" s="270"/>
      <c r="K817" s="270"/>
      <c r="L817" s="270"/>
      <c r="M817" s="270"/>
      <c r="N817" s="270"/>
      <c r="O817" s="270"/>
      <c r="P817" s="270"/>
      <c r="Q817" s="270"/>
      <c r="R817" s="270"/>
      <c r="S817" s="270"/>
      <c r="T817" s="270"/>
      <c r="U817" s="270"/>
      <c r="V817" s="270"/>
      <c r="W817" s="270"/>
      <c r="X817" s="270"/>
      <c r="Y817" s="270"/>
      <c r="Z817" s="270"/>
    </row>
    <row r="818" spans="1:26">
      <c r="A818" s="270"/>
      <c r="B818" s="1441"/>
      <c r="C818" s="270"/>
      <c r="D818" s="270"/>
      <c r="E818" s="270"/>
      <c r="F818" s="270"/>
      <c r="G818" s="270"/>
      <c r="H818" s="270"/>
      <c r="I818" s="270"/>
      <c r="J818" s="270"/>
      <c r="K818" s="270"/>
      <c r="L818" s="270"/>
      <c r="M818" s="270"/>
      <c r="N818" s="270"/>
      <c r="O818" s="270"/>
      <c r="P818" s="270"/>
      <c r="Q818" s="270"/>
      <c r="R818" s="270"/>
      <c r="S818" s="270"/>
      <c r="T818" s="270"/>
      <c r="U818" s="270"/>
      <c r="V818" s="270"/>
      <c r="W818" s="270"/>
      <c r="X818" s="270"/>
      <c r="Y818" s="270"/>
      <c r="Z818" s="270"/>
    </row>
    <row r="819" spans="1:26">
      <c r="A819" s="270"/>
      <c r="B819" s="1441"/>
      <c r="C819" s="270"/>
      <c r="D819" s="270"/>
      <c r="E819" s="270"/>
      <c r="F819" s="270"/>
      <c r="G819" s="270"/>
      <c r="H819" s="270"/>
      <c r="I819" s="270"/>
      <c r="J819" s="270"/>
      <c r="K819" s="270"/>
      <c r="L819" s="270"/>
      <c r="M819" s="270"/>
      <c r="N819" s="270"/>
      <c r="O819" s="270"/>
      <c r="P819" s="270"/>
      <c r="Q819" s="270"/>
      <c r="R819" s="270"/>
      <c r="S819" s="270"/>
      <c r="T819" s="270"/>
      <c r="U819" s="270"/>
      <c r="V819" s="270"/>
      <c r="W819" s="270"/>
      <c r="X819" s="270"/>
      <c r="Y819" s="270"/>
      <c r="Z819" s="270"/>
    </row>
    <row r="820" spans="1:26">
      <c r="A820" s="270"/>
      <c r="B820" s="1441"/>
      <c r="C820" s="270"/>
      <c r="D820" s="270"/>
      <c r="E820" s="270"/>
      <c r="F820" s="270"/>
      <c r="G820" s="270"/>
      <c r="H820" s="270"/>
      <c r="I820" s="270"/>
      <c r="J820" s="270"/>
      <c r="K820" s="270"/>
      <c r="L820" s="270"/>
      <c r="M820" s="270"/>
      <c r="N820" s="270"/>
      <c r="O820" s="270"/>
      <c r="P820" s="270"/>
      <c r="Q820" s="270"/>
      <c r="R820" s="270"/>
      <c r="S820" s="270"/>
      <c r="T820" s="270"/>
      <c r="U820" s="270"/>
      <c r="V820" s="270"/>
      <c r="W820" s="270"/>
      <c r="X820" s="270"/>
      <c r="Y820" s="270"/>
      <c r="Z820" s="270"/>
    </row>
    <row r="821" spans="1:26">
      <c r="A821" s="270"/>
      <c r="B821" s="1441"/>
      <c r="C821" s="270"/>
      <c r="D821" s="270"/>
      <c r="E821" s="270"/>
      <c r="F821" s="270"/>
      <c r="G821" s="270"/>
      <c r="H821" s="270"/>
      <c r="I821" s="270"/>
      <c r="J821" s="270"/>
      <c r="K821" s="270"/>
      <c r="L821" s="270"/>
      <c r="M821" s="270"/>
      <c r="N821" s="270"/>
      <c r="O821" s="270"/>
      <c r="P821" s="270"/>
      <c r="Q821" s="270"/>
      <c r="R821" s="270"/>
      <c r="S821" s="270"/>
      <c r="T821" s="270"/>
      <c r="U821" s="270"/>
      <c r="V821" s="270"/>
      <c r="W821" s="270"/>
      <c r="X821" s="270"/>
      <c r="Y821" s="270"/>
      <c r="Z821" s="270"/>
    </row>
    <row r="822" spans="1:26">
      <c r="A822" s="270"/>
      <c r="B822" s="1441"/>
      <c r="C822" s="270"/>
      <c r="D822" s="270"/>
      <c r="E822" s="270"/>
      <c r="F822" s="270"/>
      <c r="G822" s="270"/>
      <c r="H822" s="270"/>
      <c r="I822" s="270"/>
      <c r="J822" s="270"/>
      <c r="K822" s="270"/>
      <c r="L822" s="270"/>
      <c r="M822" s="270"/>
      <c r="N822" s="270"/>
      <c r="O822" s="270"/>
      <c r="P822" s="270"/>
      <c r="Q822" s="270"/>
      <c r="R822" s="270"/>
      <c r="S822" s="270"/>
      <c r="T822" s="270"/>
      <c r="U822" s="270"/>
      <c r="V822" s="270"/>
      <c r="W822" s="270"/>
      <c r="X822" s="270"/>
      <c r="Y822" s="270"/>
      <c r="Z822" s="270"/>
    </row>
    <row r="823" spans="1:26">
      <c r="A823" s="270"/>
      <c r="B823" s="1441"/>
      <c r="C823" s="270"/>
      <c r="D823" s="270"/>
      <c r="E823" s="270"/>
      <c r="F823" s="270"/>
      <c r="G823" s="270"/>
      <c r="H823" s="270"/>
      <c r="I823" s="270"/>
      <c r="J823" s="270"/>
      <c r="K823" s="270"/>
      <c r="L823" s="270"/>
      <c r="M823" s="270"/>
      <c r="N823" s="270"/>
      <c r="O823" s="270"/>
      <c r="P823" s="270"/>
      <c r="Q823" s="270"/>
      <c r="R823" s="270"/>
      <c r="S823" s="270"/>
      <c r="T823" s="270"/>
      <c r="U823" s="270"/>
      <c r="V823" s="270"/>
      <c r="W823" s="270"/>
      <c r="X823" s="270"/>
      <c r="Y823" s="270"/>
      <c r="Z823" s="270"/>
    </row>
    <row r="824" spans="1:26">
      <c r="A824" s="270"/>
      <c r="B824" s="1441"/>
      <c r="C824" s="270"/>
      <c r="D824" s="270"/>
      <c r="E824" s="270"/>
      <c r="F824" s="270"/>
      <c r="G824" s="270"/>
      <c r="H824" s="270"/>
      <c r="I824" s="270"/>
      <c r="J824" s="270"/>
      <c r="K824" s="270"/>
      <c r="L824" s="270"/>
      <c r="M824" s="270"/>
      <c r="N824" s="270"/>
      <c r="O824" s="270"/>
      <c r="P824" s="270"/>
      <c r="Q824" s="270"/>
      <c r="R824" s="270"/>
      <c r="S824" s="270"/>
      <c r="T824" s="270"/>
      <c r="U824" s="270"/>
      <c r="V824" s="270"/>
      <c r="W824" s="270"/>
      <c r="X824" s="270"/>
      <c r="Y824" s="270"/>
      <c r="Z824" s="270"/>
    </row>
    <row r="825" spans="1:26">
      <c r="A825" s="270"/>
      <c r="B825" s="1441"/>
      <c r="C825" s="270"/>
      <c r="D825" s="270"/>
      <c r="E825" s="270"/>
      <c r="F825" s="270"/>
      <c r="G825" s="270"/>
      <c r="H825" s="270"/>
      <c r="I825" s="270"/>
      <c r="J825" s="270"/>
      <c r="K825" s="270"/>
      <c r="L825" s="270"/>
      <c r="M825" s="270"/>
      <c r="N825" s="270"/>
      <c r="O825" s="270"/>
      <c r="P825" s="270"/>
      <c r="Q825" s="270"/>
      <c r="R825" s="270"/>
      <c r="S825" s="270"/>
      <c r="T825" s="270"/>
      <c r="U825" s="270"/>
      <c r="V825" s="270"/>
      <c r="W825" s="270"/>
      <c r="X825" s="270"/>
      <c r="Y825" s="270"/>
      <c r="Z825" s="270"/>
    </row>
    <row r="826" spans="1:26">
      <c r="A826" s="270"/>
      <c r="B826" s="1441"/>
      <c r="C826" s="270"/>
      <c r="D826" s="270"/>
      <c r="E826" s="270"/>
      <c r="F826" s="270"/>
      <c r="G826" s="270"/>
      <c r="H826" s="270"/>
      <c r="I826" s="270"/>
      <c r="J826" s="270"/>
      <c r="K826" s="270"/>
      <c r="L826" s="270"/>
      <c r="M826" s="270"/>
      <c r="N826" s="270"/>
      <c r="O826" s="270"/>
      <c r="P826" s="270"/>
      <c r="Q826" s="270"/>
      <c r="R826" s="270"/>
      <c r="S826" s="270"/>
      <c r="T826" s="270"/>
      <c r="U826" s="270"/>
      <c r="V826" s="270"/>
      <c r="W826" s="270"/>
      <c r="X826" s="270"/>
      <c r="Y826" s="270"/>
      <c r="Z826" s="270"/>
    </row>
    <row r="827" spans="1:26">
      <c r="A827" s="270"/>
      <c r="B827" s="1441"/>
      <c r="C827" s="270"/>
      <c r="D827" s="270"/>
      <c r="E827" s="270"/>
      <c r="F827" s="270"/>
      <c r="G827" s="270"/>
      <c r="H827" s="270"/>
      <c r="I827" s="270"/>
      <c r="J827" s="270"/>
      <c r="K827" s="270"/>
      <c r="L827" s="270"/>
      <c r="M827" s="270"/>
      <c r="N827" s="270"/>
      <c r="O827" s="270"/>
      <c r="P827" s="270"/>
      <c r="Q827" s="270"/>
      <c r="R827" s="270"/>
      <c r="S827" s="270"/>
      <c r="T827" s="270"/>
      <c r="U827" s="270"/>
      <c r="V827" s="270"/>
      <c r="W827" s="270"/>
      <c r="X827" s="270"/>
      <c r="Y827" s="270"/>
      <c r="Z827" s="270"/>
    </row>
    <row r="828" spans="1:26">
      <c r="A828" s="270"/>
      <c r="B828" s="1441"/>
      <c r="C828" s="270"/>
      <c r="D828" s="270"/>
      <c r="E828" s="270"/>
      <c r="F828" s="270"/>
      <c r="G828" s="270"/>
      <c r="H828" s="270"/>
      <c r="I828" s="270"/>
      <c r="J828" s="270"/>
      <c r="K828" s="270"/>
      <c r="L828" s="270"/>
      <c r="M828" s="270"/>
      <c r="N828" s="270"/>
      <c r="O828" s="270"/>
      <c r="P828" s="270"/>
      <c r="Q828" s="270"/>
      <c r="R828" s="270"/>
      <c r="S828" s="270"/>
      <c r="T828" s="270"/>
      <c r="U828" s="270"/>
      <c r="V828" s="270"/>
      <c r="W828" s="270"/>
      <c r="X828" s="270"/>
      <c r="Y828" s="270"/>
      <c r="Z828" s="270"/>
    </row>
    <row r="829" spans="1:26">
      <c r="A829" s="270"/>
      <c r="B829" s="1441"/>
      <c r="C829" s="270"/>
      <c r="D829" s="270"/>
      <c r="E829" s="270"/>
      <c r="F829" s="270"/>
      <c r="G829" s="270"/>
      <c r="H829" s="270"/>
      <c r="I829" s="270"/>
      <c r="J829" s="270"/>
      <c r="K829" s="270"/>
      <c r="L829" s="270"/>
      <c r="M829" s="270"/>
      <c r="N829" s="270"/>
      <c r="O829" s="270"/>
      <c r="P829" s="270"/>
      <c r="Q829" s="270"/>
      <c r="R829" s="270"/>
      <c r="S829" s="270"/>
      <c r="T829" s="270"/>
      <c r="U829" s="270"/>
      <c r="V829" s="270"/>
      <c r="W829" s="270"/>
      <c r="X829" s="270"/>
      <c r="Y829" s="270"/>
      <c r="Z829" s="270"/>
    </row>
    <row r="830" spans="1:26">
      <c r="A830" s="270"/>
      <c r="B830" s="1441"/>
      <c r="C830" s="270"/>
      <c r="D830" s="270"/>
      <c r="E830" s="270"/>
      <c r="F830" s="270"/>
      <c r="G830" s="270"/>
      <c r="H830" s="270"/>
      <c r="I830" s="270"/>
      <c r="J830" s="270"/>
      <c r="K830" s="270"/>
      <c r="L830" s="270"/>
      <c r="M830" s="270"/>
      <c r="N830" s="270"/>
      <c r="O830" s="270"/>
      <c r="P830" s="270"/>
      <c r="Q830" s="270"/>
      <c r="R830" s="270"/>
      <c r="S830" s="270"/>
      <c r="T830" s="270"/>
      <c r="U830" s="270"/>
      <c r="V830" s="270"/>
      <c r="W830" s="270"/>
      <c r="X830" s="270"/>
      <c r="Y830" s="270"/>
      <c r="Z830" s="270"/>
    </row>
    <row r="831" spans="1:26">
      <c r="A831" s="270"/>
      <c r="B831" s="1441"/>
      <c r="C831" s="270"/>
      <c r="D831" s="270"/>
      <c r="E831" s="270"/>
      <c r="F831" s="270"/>
      <c r="G831" s="270"/>
      <c r="H831" s="270"/>
      <c r="I831" s="270"/>
      <c r="J831" s="270"/>
      <c r="K831" s="270"/>
      <c r="L831" s="270"/>
      <c r="M831" s="270"/>
      <c r="N831" s="270"/>
      <c r="O831" s="270"/>
      <c r="P831" s="270"/>
      <c r="Q831" s="270"/>
      <c r="R831" s="270"/>
      <c r="S831" s="270"/>
      <c r="T831" s="270"/>
      <c r="U831" s="270"/>
      <c r="V831" s="270"/>
      <c r="W831" s="270"/>
      <c r="X831" s="270"/>
      <c r="Y831" s="270"/>
      <c r="Z831" s="270"/>
    </row>
    <row r="832" spans="1:26">
      <c r="A832" s="270"/>
      <c r="B832" s="1441"/>
      <c r="C832" s="270"/>
      <c r="D832" s="270"/>
      <c r="E832" s="270"/>
      <c r="F832" s="270"/>
      <c r="G832" s="270"/>
      <c r="H832" s="270"/>
      <c r="I832" s="270"/>
      <c r="J832" s="270"/>
      <c r="K832" s="270"/>
      <c r="L832" s="270"/>
      <c r="M832" s="270"/>
      <c r="N832" s="270"/>
      <c r="O832" s="270"/>
      <c r="P832" s="270"/>
      <c r="Q832" s="270"/>
      <c r="R832" s="270"/>
      <c r="S832" s="270"/>
      <c r="T832" s="270"/>
      <c r="U832" s="270"/>
      <c r="V832" s="270"/>
      <c r="W832" s="270"/>
      <c r="X832" s="270"/>
      <c r="Y832" s="270"/>
      <c r="Z832" s="270"/>
    </row>
    <row r="833" spans="1:26">
      <c r="A833" s="270"/>
      <c r="B833" s="1441"/>
      <c r="C833" s="270"/>
      <c r="D833" s="270"/>
      <c r="E833" s="270"/>
      <c r="F833" s="270"/>
      <c r="G833" s="270"/>
      <c r="H833" s="270"/>
      <c r="I833" s="270"/>
      <c r="J833" s="270"/>
      <c r="K833" s="270"/>
      <c r="L833" s="270"/>
      <c r="M833" s="270"/>
      <c r="N833" s="270"/>
      <c r="O833" s="270"/>
      <c r="P833" s="270"/>
      <c r="Q833" s="270"/>
      <c r="R833" s="270"/>
      <c r="S833" s="270"/>
      <c r="T833" s="270"/>
      <c r="U833" s="270"/>
      <c r="V833" s="270"/>
      <c r="W833" s="270"/>
      <c r="X833" s="270"/>
      <c r="Y833" s="270"/>
      <c r="Z833" s="270"/>
    </row>
    <row r="834" spans="1:26">
      <c r="A834" s="270"/>
      <c r="B834" s="1441"/>
      <c r="C834" s="270"/>
      <c r="D834" s="270"/>
      <c r="E834" s="270"/>
      <c r="F834" s="270"/>
      <c r="G834" s="270"/>
      <c r="H834" s="270"/>
      <c r="I834" s="270"/>
      <c r="J834" s="270"/>
      <c r="K834" s="270"/>
      <c r="L834" s="270"/>
      <c r="M834" s="270"/>
      <c r="N834" s="270"/>
      <c r="O834" s="270"/>
      <c r="P834" s="270"/>
      <c r="Q834" s="270"/>
      <c r="R834" s="270"/>
      <c r="S834" s="270"/>
      <c r="T834" s="270"/>
      <c r="U834" s="270"/>
      <c r="V834" s="270"/>
      <c r="W834" s="270"/>
      <c r="X834" s="270"/>
      <c r="Y834" s="270"/>
      <c r="Z834" s="270"/>
    </row>
    <row r="835" spans="1:26">
      <c r="A835" s="270"/>
      <c r="B835" s="1441"/>
      <c r="C835" s="270"/>
      <c r="D835" s="270"/>
      <c r="E835" s="270"/>
      <c r="F835" s="270"/>
      <c r="G835" s="270"/>
      <c r="H835" s="270"/>
      <c r="I835" s="270"/>
      <c r="J835" s="270"/>
      <c r="K835" s="270"/>
      <c r="L835" s="270"/>
      <c r="M835" s="270"/>
      <c r="N835" s="270"/>
      <c r="O835" s="270"/>
      <c r="P835" s="270"/>
      <c r="Q835" s="270"/>
      <c r="R835" s="270"/>
      <c r="S835" s="270"/>
      <c r="T835" s="270"/>
      <c r="U835" s="270"/>
      <c r="V835" s="270"/>
      <c r="W835" s="270"/>
      <c r="X835" s="270"/>
      <c r="Y835" s="270"/>
      <c r="Z835" s="270"/>
    </row>
    <row r="836" spans="1:26">
      <c r="A836" s="270"/>
      <c r="B836" s="1441"/>
      <c r="C836" s="270"/>
      <c r="D836" s="270"/>
      <c r="E836" s="270"/>
      <c r="F836" s="270"/>
      <c r="G836" s="270"/>
      <c r="H836" s="270"/>
      <c r="I836" s="270"/>
      <c r="J836" s="270"/>
      <c r="K836" s="270"/>
      <c r="L836" s="270"/>
      <c r="M836" s="270"/>
      <c r="N836" s="270"/>
      <c r="O836" s="270"/>
      <c r="P836" s="270"/>
      <c r="Q836" s="270"/>
      <c r="R836" s="270"/>
      <c r="S836" s="270"/>
      <c r="T836" s="270"/>
      <c r="U836" s="270"/>
      <c r="V836" s="270"/>
      <c r="W836" s="270"/>
      <c r="X836" s="270"/>
      <c r="Y836" s="270"/>
      <c r="Z836" s="270"/>
    </row>
    <row r="837" spans="1:26">
      <c r="A837" s="270"/>
      <c r="B837" s="1441"/>
      <c r="C837" s="270"/>
      <c r="D837" s="270"/>
      <c r="E837" s="270"/>
      <c r="F837" s="270"/>
      <c r="G837" s="270"/>
      <c r="H837" s="270"/>
      <c r="I837" s="270"/>
      <c r="J837" s="270"/>
      <c r="K837" s="270"/>
      <c r="L837" s="270"/>
      <c r="M837" s="270"/>
      <c r="N837" s="270"/>
      <c r="O837" s="270"/>
      <c r="P837" s="270"/>
      <c r="Q837" s="270"/>
      <c r="R837" s="270"/>
      <c r="S837" s="270"/>
      <c r="T837" s="270"/>
      <c r="U837" s="270"/>
      <c r="V837" s="270"/>
      <c r="W837" s="270"/>
      <c r="X837" s="270"/>
      <c r="Y837" s="270"/>
      <c r="Z837" s="270"/>
    </row>
    <row r="838" spans="1:26">
      <c r="A838" s="270"/>
      <c r="B838" s="1441"/>
      <c r="C838" s="270"/>
      <c r="D838" s="270"/>
      <c r="E838" s="270"/>
      <c r="F838" s="270"/>
      <c r="G838" s="270"/>
      <c r="H838" s="270"/>
      <c r="I838" s="270"/>
      <c r="J838" s="270"/>
      <c r="K838" s="270"/>
      <c r="L838" s="270"/>
      <c r="M838" s="270"/>
      <c r="N838" s="270"/>
      <c r="O838" s="270"/>
      <c r="P838" s="270"/>
      <c r="Q838" s="270"/>
      <c r="R838" s="270"/>
      <c r="S838" s="270"/>
      <c r="T838" s="270"/>
      <c r="U838" s="270"/>
      <c r="V838" s="270"/>
      <c r="W838" s="270"/>
      <c r="X838" s="270"/>
      <c r="Y838" s="270"/>
      <c r="Z838" s="270"/>
    </row>
    <row r="839" spans="1:26">
      <c r="A839" s="270"/>
      <c r="B839" s="1441"/>
      <c r="C839" s="270"/>
      <c r="D839" s="270"/>
      <c r="E839" s="270"/>
      <c r="F839" s="270"/>
      <c r="G839" s="270"/>
      <c r="H839" s="270"/>
      <c r="I839" s="270"/>
      <c r="J839" s="270"/>
      <c r="K839" s="270"/>
      <c r="L839" s="270"/>
      <c r="M839" s="270"/>
      <c r="N839" s="270"/>
      <c r="O839" s="270"/>
      <c r="P839" s="270"/>
      <c r="Q839" s="270"/>
      <c r="R839" s="270"/>
      <c r="S839" s="270"/>
      <c r="T839" s="270"/>
      <c r="U839" s="270"/>
      <c r="V839" s="270"/>
      <c r="W839" s="270"/>
      <c r="X839" s="270"/>
      <c r="Y839" s="270"/>
      <c r="Z839" s="270"/>
    </row>
    <row r="840" spans="1:26">
      <c r="A840" s="270"/>
      <c r="B840" s="1441"/>
      <c r="C840" s="270"/>
      <c r="D840" s="270"/>
      <c r="E840" s="270"/>
      <c r="F840" s="270"/>
      <c r="G840" s="270"/>
      <c r="H840" s="270"/>
      <c r="I840" s="270"/>
      <c r="J840" s="270"/>
      <c r="K840" s="270"/>
      <c r="L840" s="270"/>
      <c r="M840" s="270"/>
      <c r="N840" s="270"/>
      <c r="O840" s="270"/>
      <c r="P840" s="270"/>
      <c r="Q840" s="270"/>
      <c r="R840" s="270"/>
      <c r="S840" s="270"/>
      <c r="T840" s="270"/>
      <c r="U840" s="270"/>
      <c r="V840" s="270"/>
      <c r="W840" s="270"/>
      <c r="X840" s="270"/>
      <c r="Y840" s="270"/>
      <c r="Z840" s="270"/>
    </row>
    <row r="841" spans="1:26">
      <c r="A841" s="270"/>
      <c r="B841" s="1441"/>
      <c r="C841" s="270"/>
      <c r="D841" s="270"/>
      <c r="E841" s="270"/>
      <c r="F841" s="270"/>
      <c r="G841" s="270"/>
      <c r="H841" s="270"/>
      <c r="I841" s="270"/>
      <c r="J841" s="270"/>
      <c r="K841" s="270"/>
      <c r="L841" s="270"/>
      <c r="M841" s="270"/>
      <c r="N841" s="270"/>
      <c r="O841" s="270"/>
      <c r="P841" s="270"/>
      <c r="Q841" s="270"/>
      <c r="R841" s="270"/>
      <c r="S841" s="270"/>
      <c r="T841" s="270"/>
      <c r="U841" s="270"/>
      <c r="V841" s="270"/>
      <c r="W841" s="270"/>
      <c r="X841" s="270"/>
      <c r="Y841" s="270"/>
      <c r="Z841" s="270"/>
    </row>
    <row r="842" spans="1:26">
      <c r="A842" s="270"/>
      <c r="B842" s="1441"/>
      <c r="C842" s="270"/>
      <c r="D842" s="270"/>
      <c r="E842" s="270"/>
      <c r="F842" s="270"/>
      <c r="G842" s="270"/>
      <c r="H842" s="270"/>
      <c r="I842" s="270"/>
      <c r="J842" s="270"/>
      <c r="K842" s="270"/>
      <c r="L842" s="270"/>
      <c r="M842" s="270"/>
      <c r="N842" s="270"/>
      <c r="O842" s="270"/>
      <c r="P842" s="270"/>
      <c r="Q842" s="270"/>
      <c r="R842" s="270"/>
      <c r="S842" s="270"/>
      <c r="T842" s="270"/>
      <c r="U842" s="270"/>
      <c r="V842" s="270"/>
      <c r="W842" s="270"/>
      <c r="X842" s="270"/>
      <c r="Y842" s="270"/>
      <c r="Z842" s="270"/>
    </row>
    <row r="843" spans="1:26">
      <c r="A843" s="270"/>
      <c r="B843" s="1441"/>
      <c r="C843" s="270"/>
      <c r="D843" s="270"/>
      <c r="E843" s="270"/>
      <c r="F843" s="270"/>
      <c r="G843" s="270"/>
      <c r="H843" s="270"/>
      <c r="I843" s="270"/>
      <c r="J843" s="270"/>
      <c r="K843" s="270"/>
      <c r="L843" s="270"/>
      <c r="M843" s="270"/>
      <c r="N843" s="270"/>
      <c r="O843" s="270"/>
      <c r="P843" s="270"/>
      <c r="Q843" s="270"/>
      <c r="R843" s="270"/>
      <c r="S843" s="270"/>
      <c r="T843" s="270"/>
      <c r="U843" s="270"/>
      <c r="V843" s="270"/>
      <c r="W843" s="270"/>
      <c r="X843" s="270"/>
      <c r="Y843" s="270"/>
      <c r="Z843" s="270"/>
    </row>
    <row r="844" spans="1:26">
      <c r="A844" s="270"/>
      <c r="B844" s="1441"/>
      <c r="C844" s="270"/>
      <c r="D844" s="270"/>
      <c r="E844" s="270"/>
      <c r="F844" s="270"/>
      <c r="G844" s="270"/>
      <c r="H844" s="270"/>
      <c r="I844" s="270"/>
      <c r="J844" s="270"/>
      <c r="K844" s="270"/>
      <c r="L844" s="270"/>
      <c r="M844" s="270"/>
      <c r="N844" s="270"/>
      <c r="O844" s="270"/>
      <c r="P844" s="270"/>
      <c r="Q844" s="270"/>
      <c r="R844" s="270"/>
      <c r="S844" s="270"/>
      <c r="T844" s="270"/>
      <c r="U844" s="270"/>
      <c r="V844" s="270"/>
      <c r="W844" s="270"/>
      <c r="X844" s="270"/>
      <c r="Y844" s="270"/>
      <c r="Z844" s="270"/>
    </row>
    <row r="845" spans="1:26">
      <c r="A845" s="270"/>
      <c r="B845" s="1441"/>
      <c r="C845" s="270"/>
      <c r="D845" s="270"/>
      <c r="E845" s="270"/>
      <c r="F845" s="270"/>
      <c r="G845" s="270"/>
      <c r="H845" s="270"/>
      <c r="I845" s="270"/>
      <c r="J845" s="270"/>
      <c r="K845" s="270"/>
      <c r="L845" s="270"/>
      <c r="M845" s="270"/>
      <c r="N845" s="270"/>
      <c r="O845" s="270"/>
      <c r="P845" s="270"/>
      <c r="Q845" s="270"/>
      <c r="R845" s="270"/>
      <c r="S845" s="270"/>
      <c r="T845" s="270"/>
      <c r="U845" s="270"/>
      <c r="V845" s="270"/>
      <c r="W845" s="270"/>
      <c r="X845" s="270"/>
      <c r="Y845" s="270"/>
      <c r="Z845" s="270"/>
    </row>
    <row r="846" spans="1:26">
      <c r="A846" s="270"/>
      <c r="B846" s="1441"/>
      <c r="C846" s="270"/>
      <c r="D846" s="270"/>
      <c r="E846" s="270"/>
      <c r="F846" s="270"/>
      <c r="G846" s="270"/>
      <c r="H846" s="270"/>
      <c r="I846" s="270"/>
      <c r="J846" s="270"/>
      <c r="K846" s="270"/>
      <c r="L846" s="270"/>
      <c r="M846" s="270"/>
      <c r="N846" s="270"/>
      <c r="O846" s="270"/>
      <c r="P846" s="270"/>
      <c r="Q846" s="270"/>
      <c r="R846" s="270"/>
      <c r="S846" s="270"/>
      <c r="T846" s="270"/>
      <c r="U846" s="270"/>
      <c r="V846" s="270"/>
      <c r="W846" s="270"/>
      <c r="X846" s="270"/>
      <c r="Y846" s="270"/>
      <c r="Z846" s="270"/>
    </row>
    <row r="847" spans="1:26">
      <c r="A847" s="270"/>
      <c r="B847" s="1441"/>
      <c r="C847" s="270"/>
      <c r="D847" s="270"/>
      <c r="E847" s="270"/>
      <c r="F847" s="270"/>
      <c r="G847" s="270"/>
      <c r="H847" s="270"/>
      <c r="I847" s="270"/>
      <c r="J847" s="270"/>
      <c r="K847" s="270"/>
      <c r="L847" s="270"/>
      <c r="M847" s="270"/>
      <c r="N847" s="270"/>
      <c r="O847" s="270"/>
      <c r="P847" s="270"/>
      <c r="Q847" s="270"/>
      <c r="R847" s="270"/>
      <c r="S847" s="270"/>
      <c r="T847" s="270"/>
      <c r="U847" s="270"/>
      <c r="V847" s="270"/>
      <c r="W847" s="270"/>
      <c r="X847" s="270"/>
      <c r="Y847" s="270"/>
      <c r="Z847" s="270"/>
    </row>
    <row r="848" spans="1:26">
      <c r="A848" s="270"/>
      <c r="B848" s="1441"/>
      <c r="C848" s="270"/>
      <c r="D848" s="270"/>
      <c r="E848" s="270"/>
      <c r="F848" s="270"/>
      <c r="G848" s="270"/>
      <c r="H848" s="270"/>
      <c r="I848" s="270"/>
      <c r="J848" s="270"/>
      <c r="K848" s="270"/>
      <c r="L848" s="270"/>
      <c r="M848" s="270"/>
      <c r="N848" s="270"/>
      <c r="O848" s="270"/>
      <c r="P848" s="270"/>
      <c r="Q848" s="270"/>
      <c r="R848" s="270"/>
      <c r="S848" s="270"/>
      <c r="T848" s="270"/>
      <c r="U848" s="270"/>
      <c r="V848" s="270"/>
      <c r="W848" s="270"/>
      <c r="X848" s="270"/>
      <c r="Y848" s="270"/>
      <c r="Z848" s="270"/>
    </row>
    <row r="849" spans="1:26">
      <c r="A849" s="270"/>
      <c r="B849" s="1441"/>
      <c r="C849" s="270"/>
      <c r="D849" s="270"/>
      <c r="E849" s="270"/>
      <c r="F849" s="270"/>
      <c r="G849" s="270"/>
      <c r="H849" s="270"/>
      <c r="I849" s="270"/>
      <c r="J849" s="270"/>
      <c r="K849" s="270"/>
      <c r="L849" s="270"/>
      <c r="M849" s="270"/>
      <c r="N849" s="270"/>
      <c r="O849" s="270"/>
      <c r="P849" s="270"/>
      <c r="Q849" s="270"/>
      <c r="R849" s="270"/>
      <c r="S849" s="270"/>
      <c r="T849" s="270"/>
      <c r="U849" s="270"/>
      <c r="V849" s="270"/>
      <c r="W849" s="270"/>
      <c r="X849" s="270"/>
      <c r="Y849" s="270"/>
      <c r="Z849" s="270"/>
    </row>
    <row r="850" spans="1:26">
      <c r="A850" s="270"/>
      <c r="B850" s="1441"/>
      <c r="C850" s="270"/>
      <c r="D850" s="270"/>
      <c r="E850" s="270"/>
      <c r="F850" s="270"/>
      <c r="G850" s="270"/>
      <c r="H850" s="270"/>
      <c r="I850" s="270"/>
      <c r="J850" s="270"/>
      <c r="K850" s="270"/>
      <c r="L850" s="270"/>
      <c r="M850" s="270"/>
      <c r="N850" s="270"/>
      <c r="O850" s="270"/>
      <c r="P850" s="270"/>
      <c r="Q850" s="270"/>
      <c r="R850" s="270"/>
      <c r="S850" s="270"/>
      <c r="T850" s="270"/>
      <c r="U850" s="270"/>
      <c r="V850" s="270"/>
      <c r="W850" s="270"/>
      <c r="X850" s="270"/>
      <c r="Y850" s="270"/>
      <c r="Z850" s="270"/>
    </row>
    <row r="851" spans="1:26">
      <c r="A851" s="270"/>
      <c r="B851" s="1441"/>
      <c r="C851" s="270"/>
      <c r="D851" s="270"/>
      <c r="E851" s="270"/>
      <c r="F851" s="270"/>
      <c r="G851" s="270"/>
      <c r="H851" s="270"/>
      <c r="I851" s="270"/>
      <c r="J851" s="270"/>
      <c r="K851" s="270"/>
      <c r="L851" s="270"/>
      <c r="M851" s="270"/>
      <c r="N851" s="270"/>
      <c r="O851" s="270"/>
      <c r="P851" s="270"/>
      <c r="Q851" s="270"/>
      <c r="R851" s="270"/>
      <c r="S851" s="270"/>
      <c r="T851" s="270"/>
      <c r="U851" s="270"/>
      <c r="V851" s="270"/>
      <c r="W851" s="270"/>
      <c r="X851" s="270"/>
      <c r="Y851" s="270"/>
      <c r="Z851" s="270"/>
    </row>
    <row r="852" spans="1:26">
      <c r="A852" s="270"/>
      <c r="B852" s="1441"/>
      <c r="C852" s="270"/>
      <c r="D852" s="270"/>
      <c r="E852" s="270"/>
      <c r="F852" s="270"/>
      <c r="G852" s="270"/>
      <c r="H852" s="270"/>
      <c r="I852" s="270"/>
      <c r="J852" s="270"/>
      <c r="K852" s="270"/>
      <c r="L852" s="270"/>
      <c r="M852" s="270"/>
      <c r="N852" s="270"/>
      <c r="O852" s="270"/>
      <c r="P852" s="270"/>
      <c r="Q852" s="270"/>
      <c r="R852" s="270"/>
      <c r="S852" s="270"/>
      <c r="T852" s="270"/>
      <c r="U852" s="270"/>
      <c r="V852" s="270"/>
      <c r="W852" s="270"/>
      <c r="X852" s="270"/>
      <c r="Y852" s="270"/>
      <c r="Z852" s="270"/>
    </row>
    <row r="853" spans="1:26">
      <c r="A853" s="270"/>
      <c r="B853" s="1441"/>
      <c r="C853" s="270"/>
      <c r="D853" s="270"/>
      <c r="E853" s="270"/>
      <c r="F853" s="270"/>
      <c r="G853" s="270"/>
      <c r="H853" s="270"/>
      <c r="I853" s="270"/>
      <c r="J853" s="270"/>
      <c r="K853" s="270"/>
      <c r="L853" s="270"/>
      <c r="M853" s="270"/>
      <c r="N853" s="270"/>
      <c r="O853" s="270"/>
      <c r="P853" s="270"/>
      <c r="Q853" s="270"/>
      <c r="R853" s="270"/>
      <c r="S853" s="270"/>
      <c r="T853" s="270"/>
      <c r="U853" s="270"/>
      <c r="V853" s="270"/>
      <c r="W853" s="270"/>
      <c r="X853" s="270"/>
      <c r="Y853" s="270"/>
      <c r="Z853" s="270"/>
    </row>
    <row r="854" spans="1:26">
      <c r="A854" s="270"/>
      <c r="B854" s="1441"/>
      <c r="C854" s="270"/>
      <c r="D854" s="270"/>
      <c r="E854" s="270"/>
      <c r="F854" s="270"/>
      <c r="G854" s="270"/>
      <c r="H854" s="270"/>
      <c r="I854" s="270"/>
      <c r="J854" s="270"/>
      <c r="K854" s="270"/>
      <c r="L854" s="270"/>
      <c r="M854" s="270"/>
      <c r="N854" s="270"/>
      <c r="O854" s="270"/>
      <c r="P854" s="270"/>
      <c r="Q854" s="270"/>
      <c r="R854" s="270"/>
      <c r="S854" s="270"/>
      <c r="T854" s="270"/>
      <c r="U854" s="270"/>
      <c r="V854" s="270"/>
      <c r="W854" s="270"/>
      <c r="X854" s="270"/>
      <c r="Y854" s="270"/>
      <c r="Z854" s="270"/>
    </row>
    <row r="855" spans="1:26">
      <c r="A855" s="270"/>
      <c r="B855" s="1441"/>
      <c r="C855" s="270"/>
      <c r="D855" s="270"/>
      <c r="E855" s="270"/>
      <c r="F855" s="270"/>
      <c r="G855" s="270"/>
      <c r="H855" s="270"/>
      <c r="I855" s="270"/>
      <c r="J855" s="270"/>
      <c r="K855" s="270"/>
      <c r="L855" s="270"/>
      <c r="M855" s="270"/>
      <c r="N855" s="270"/>
      <c r="O855" s="270"/>
      <c r="P855" s="270"/>
      <c r="Q855" s="270"/>
      <c r="R855" s="270"/>
      <c r="S855" s="270"/>
      <c r="T855" s="270"/>
      <c r="U855" s="270"/>
      <c r="V855" s="270"/>
      <c r="W855" s="270"/>
      <c r="X855" s="270"/>
      <c r="Y855" s="270"/>
      <c r="Z855" s="270"/>
    </row>
    <row r="856" spans="1:26">
      <c r="A856" s="270"/>
      <c r="B856" s="1441"/>
      <c r="C856" s="270"/>
      <c r="D856" s="270"/>
      <c r="E856" s="270"/>
      <c r="F856" s="270"/>
      <c r="G856" s="270"/>
      <c r="H856" s="270"/>
      <c r="I856" s="270"/>
      <c r="J856" s="270"/>
      <c r="K856" s="270"/>
      <c r="L856" s="270"/>
      <c r="M856" s="270"/>
      <c r="N856" s="270"/>
      <c r="O856" s="270"/>
      <c r="P856" s="270"/>
      <c r="Q856" s="270"/>
      <c r="R856" s="270"/>
      <c r="S856" s="270"/>
      <c r="T856" s="270"/>
      <c r="U856" s="270"/>
      <c r="V856" s="270"/>
      <c r="W856" s="270"/>
      <c r="X856" s="270"/>
      <c r="Y856" s="270"/>
      <c r="Z856" s="270"/>
    </row>
    <row r="857" spans="1:26">
      <c r="A857" s="270"/>
      <c r="B857" s="1441"/>
      <c r="C857" s="270"/>
      <c r="D857" s="270"/>
      <c r="E857" s="270"/>
      <c r="F857" s="270"/>
      <c r="G857" s="270"/>
      <c r="H857" s="270"/>
      <c r="I857" s="270"/>
      <c r="J857" s="270"/>
      <c r="K857" s="270"/>
      <c r="L857" s="270"/>
      <c r="M857" s="270"/>
      <c r="N857" s="270"/>
      <c r="O857" s="270"/>
      <c r="P857" s="270"/>
      <c r="Q857" s="270"/>
      <c r="R857" s="270"/>
      <c r="S857" s="270"/>
      <c r="T857" s="270"/>
      <c r="U857" s="270"/>
      <c r="V857" s="270"/>
      <c r="W857" s="270"/>
      <c r="X857" s="270"/>
      <c r="Y857" s="270"/>
      <c r="Z857" s="270"/>
    </row>
    <row r="858" spans="1:26">
      <c r="A858" s="270"/>
      <c r="B858" s="1441"/>
      <c r="C858" s="270"/>
      <c r="D858" s="270"/>
      <c r="E858" s="270"/>
      <c r="F858" s="270"/>
      <c r="G858" s="270"/>
      <c r="H858" s="270"/>
      <c r="I858" s="270"/>
      <c r="J858" s="270"/>
      <c r="K858" s="270"/>
      <c r="L858" s="270"/>
      <c r="M858" s="270"/>
      <c r="N858" s="270"/>
      <c r="O858" s="270"/>
      <c r="P858" s="270"/>
      <c r="Q858" s="270"/>
      <c r="R858" s="270"/>
      <c r="S858" s="270"/>
      <c r="T858" s="270"/>
      <c r="U858" s="270"/>
      <c r="V858" s="270"/>
      <c r="W858" s="270"/>
      <c r="X858" s="270"/>
      <c r="Y858" s="270"/>
      <c r="Z858" s="270"/>
    </row>
    <row r="859" spans="1:26">
      <c r="A859" s="270"/>
      <c r="B859" s="1441"/>
      <c r="C859" s="270"/>
      <c r="D859" s="270"/>
      <c r="E859" s="270"/>
      <c r="F859" s="270"/>
      <c r="G859" s="270"/>
      <c r="H859" s="270"/>
      <c r="I859" s="270"/>
      <c r="J859" s="270"/>
      <c r="K859" s="270"/>
      <c r="L859" s="270"/>
      <c r="M859" s="270"/>
      <c r="N859" s="270"/>
      <c r="O859" s="270"/>
      <c r="P859" s="270"/>
      <c r="Q859" s="270"/>
      <c r="R859" s="270"/>
      <c r="S859" s="270"/>
      <c r="T859" s="270"/>
      <c r="U859" s="270"/>
      <c r="V859" s="270"/>
      <c r="W859" s="270"/>
      <c r="X859" s="270"/>
      <c r="Y859" s="270"/>
      <c r="Z859" s="270"/>
    </row>
    <row r="860" spans="1:26">
      <c r="A860" s="270"/>
      <c r="B860" s="1441"/>
      <c r="C860" s="270"/>
      <c r="D860" s="270"/>
      <c r="E860" s="270"/>
      <c r="F860" s="270"/>
      <c r="G860" s="270"/>
      <c r="H860" s="270"/>
      <c r="I860" s="270"/>
      <c r="J860" s="270"/>
      <c r="K860" s="270"/>
      <c r="L860" s="270"/>
      <c r="M860" s="270"/>
      <c r="N860" s="270"/>
      <c r="O860" s="270"/>
      <c r="P860" s="270"/>
      <c r="Q860" s="270"/>
      <c r="R860" s="270"/>
      <c r="S860" s="270"/>
      <c r="T860" s="270"/>
      <c r="U860" s="270"/>
      <c r="V860" s="270"/>
      <c r="W860" s="270"/>
      <c r="X860" s="270"/>
      <c r="Y860" s="270"/>
      <c r="Z860" s="270"/>
    </row>
    <row r="861" spans="1:26">
      <c r="A861" s="270"/>
      <c r="B861" s="1441"/>
      <c r="C861" s="270"/>
      <c r="D861" s="270"/>
      <c r="E861" s="270"/>
      <c r="F861" s="270"/>
      <c r="G861" s="270"/>
      <c r="H861" s="270"/>
      <c r="I861" s="270"/>
      <c r="J861" s="270"/>
      <c r="K861" s="270"/>
      <c r="L861" s="270"/>
      <c r="M861" s="270"/>
      <c r="N861" s="270"/>
      <c r="O861" s="270"/>
      <c r="P861" s="270"/>
      <c r="Q861" s="270"/>
      <c r="R861" s="270"/>
      <c r="S861" s="270"/>
      <c r="T861" s="270"/>
      <c r="U861" s="270"/>
      <c r="V861" s="270"/>
      <c r="W861" s="270"/>
      <c r="X861" s="270"/>
      <c r="Y861" s="270"/>
      <c r="Z861" s="270"/>
    </row>
    <row r="862" spans="1:26">
      <c r="A862" s="270"/>
      <c r="B862" s="1441"/>
      <c r="C862" s="270"/>
      <c r="D862" s="270"/>
      <c r="E862" s="270"/>
      <c r="F862" s="270"/>
      <c r="G862" s="270"/>
      <c r="H862" s="270"/>
      <c r="I862" s="270"/>
      <c r="J862" s="270"/>
      <c r="K862" s="270"/>
      <c r="L862" s="270"/>
      <c r="M862" s="270"/>
      <c r="N862" s="270"/>
      <c r="O862" s="270"/>
      <c r="P862" s="270"/>
      <c r="Q862" s="270"/>
      <c r="R862" s="270"/>
      <c r="S862" s="270"/>
      <c r="T862" s="270"/>
      <c r="U862" s="270"/>
      <c r="V862" s="270"/>
      <c r="W862" s="270"/>
      <c r="X862" s="270"/>
      <c r="Y862" s="270"/>
      <c r="Z862" s="270"/>
    </row>
    <row r="863" spans="1:26">
      <c r="A863" s="270"/>
      <c r="B863" s="1441"/>
      <c r="C863" s="270"/>
      <c r="D863" s="270"/>
      <c r="E863" s="270"/>
      <c r="F863" s="270"/>
      <c r="G863" s="270"/>
      <c r="H863" s="270"/>
      <c r="I863" s="270"/>
      <c r="J863" s="270"/>
      <c r="K863" s="270"/>
      <c r="L863" s="270"/>
      <c r="M863" s="270"/>
      <c r="N863" s="270"/>
      <c r="O863" s="270"/>
      <c r="P863" s="270"/>
      <c r="Q863" s="270"/>
      <c r="R863" s="270"/>
      <c r="S863" s="270"/>
      <c r="T863" s="270"/>
      <c r="U863" s="270"/>
      <c r="V863" s="270"/>
      <c r="W863" s="270"/>
      <c r="X863" s="270"/>
      <c r="Y863" s="270"/>
      <c r="Z863" s="270"/>
    </row>
    <row r="864" spans="1:26">
      <c r="A864" s="270"/>
      <c r="B864" s="1441"/>
      <c r="C864" s="270"/>
      <c r="D864" s="270"/>
      <c r="E864" s="270"/>
      <c r="F864" s="270"/>
      <c r="G864" s="270"/>
      <c r="H864" s="270"/>
      <c r="I864" s="270"/>
      <c r="J864" s="270"/>
      <c r="K864" s="270"/>
      <c r="L864" s="270"/>
      <c r="M864" s="270"/>
      <c r="N864" s="270"/>
      <c r="O864" s="270"/>
      <c r="P864" s="270"/>
      <c r="Q864" s="270"/>
      <c r="R864" s="270"/>
      <c r="S864" s="270"/>
      <c r="T864" s="270"/>
      <c r="U864" s="270"/>
      <c r="V864" s="270"/>
      <c r="W864" s="270"/>
      <c r="X864" s="270"/>
      <c r="Y864" s="270"/>
      <c r="Z864" s="270"/>
    </row>
    <row r="865" spans="1:26">
      <c r="A865" s="270"/>
      <c r="B865" s="1441"/>
      <c r="C865" s="270"/>
      <c r="D865" s="270"/>
      <c r="E865" s="270"/>
      <c r="F865" s="270"/>
      <c r="G865" s="270"/>
      <c r="H865" s="270"/>
      <c r="I865" s="270"/>
      <c r="J865" s="270"/>
      <c r="K865" s="270"/>
      <c r="L865" s="270"/>
      <c r="M865" s="270"/>
      <c r="N865" s="270"/>
      <c r="O865" s="270"/>
      <c r="P865" s="270"/>
      <c r="Q865" s="270"/>
      <c r="R865" s="270"/>
      <c r="S865" s="270"/>
      <c r="T865" s="270"/>
      <c r="U865" s="270"/>
      <c r="V865" s="270"/>
      <c r="W865" s="270"/>
      <c r="X865" s="270"/>
      <c r="Y865" s="270"/>
      <c r="Z865" s="270"/>
    </row>
    <row r="866" spans="1:26">
      <c r="A866" s="270"/>
      <c r="B866" s="1441"/>
      <c r="C866" s="270"/>
      <c r="D866" s="270"/>
      <c r="E866" s="270"/>
      <c r="F866" s="270"/>
      <c r="G866" s="270"/>
      <c r="H866" s="270"/>
      <c r="I866" s="270"/>
      <c r="J866" s="270"/>
      <c r="K866" s="270"/>
      <c r="L866" s="270"/>
      <c r="M866" s="270"/>
      <c r="N866" s="270"/>
      <c r="O866" s="270"/>
      <c r="P866" s="270"/>
      <c r="Q866" s="270"/>
      <c r="R866" s="270"/>
      <c r="S866" s="270"/>
      <c r="T866" s="270"/>
      <c r="U866" s="270"/>
      <c r="V866" s="270"/>
      <c r="W866" s="270"/>
      <c r="X866" s="270"/>
      <c r="Y866" s="270"/>
      <c r="Z866" s="270"/>
    </row>
    <row r="867" spans="1:26">
      <c r="A867" s="270"/>
      <c r="B867" s="1441"/>
      <c r="C867" s="270"/>
      <c r="D867" s="270"/>
      <c r="E867" s="270"/>
      <c r="F867" s="270"/>
      <c r="G867" s="270"/>
      <c r="H867" s="270"/>
      <c r="I867" s="270"/>
      <c r="J867" s="270"/>
      <c r="K867" s="270"/>
      <c r="L867" s="270"/>
      <c r="M867" s="270"/>
      <c r="N867" s="270"/>
      <c r="O867" s="270"/>
      <c r="P867" s="270"/>
      <c r="Q867" s="270"/>
      <c r="R867" s="270"/>
      <c r="S867" s="270"/>
      <c r="T867" s="270"/>
      <c r="U867" s="270"/>
      <c r="V867" s="270"/>
      <c r="W867" s="270"/>
      <c r="X867" s="270"/>
      <c r="Y867" s="270"/>
      <c r="Z867" s="270"/>
    </row>
    <row r="868" spans="1:26">
      <c r="A868" s="270"/>
      <c r="B868" s="1441"/>
      <c r="C868" s="270"/>
      <c r="D868" s="270"/>
      <c r="E868" s="270"/>
      <c r="F868" s="270"/>
      <c r="G868" s="270"/>
      <c r="H868" s="270"/>
      <c r="I868" s="270"/>
      <c r="J868" s="270"/>
      <c r="K868" s="270"/>
      <c r="L868" s="270"/>
      <c r="M868" s="270"/>
      <c r="N868" s="270"/>
      <c r="O868" s="270"/>
      <c r="P868" s="270"/>
      <c r="Q868" s="270"/>
      <c r="R868" s="270"/>
      <c r="S868" s="270"/>
      <c r="T868" s="270"/>
      <c r="U868" s="270"/>
      <c r="V868" s="270"/>
      <c r="W868" s="270"/>
      <c r="X868" s="270"/>
      <c r="Y868" s="270"/>
      <c r="Z868" s="270"/>
    </row>
    <row r="869" spans="1:26">
      <c r="A869" s="270"/>
      <c r="B869" s="1441"/>
      <c r="C869" s="270"/>
      <c r="D869" s="270"/>
      <c r="E869" s="270"/>
      <c r="F869" s="270"/>
      <c r="G869" s="270"/>
      <c r="H869" s="270"/>
      <c r="I869" s="270"/>
      <c r="J869" s="270"/>
      <c r="K869" s="270"/>
      <c r="L869" s="270"/>
      <c r="M869" s="270"/>
      <c r="N869" s="270"/>
      <c r="O869" s="270"/>
      <c r="P869" s="270"/>
      <c r="Q869" s="270"/>
      <c r="R869" s="270"/>
      <c r="S869" s="270"/>
      <c r="T869" s="270"/>
      <c r="U869" s="270"/>
      <c r="V869" s="270"/>
      <c r="W869" s="270"/>
      <c r="X869" s="270"/>
      <c r="Y869" s="270"/>
      <c r="Z869" s="270"/>
    </row>
    <row r="870" spans="1:26">
      <c r="A870" s="270"/>
      <c r="B870" s="1441"/>
      <c r="C870" s="270"/>
      <c r="D870" s="270"/>
      <c r="E870" s="270"/>
      <c r="F870" s="270"/>
      <c r="G870" s="270"/>
      <c r="H870" s="270"/>
      <c r="I870" s="270"/>
      <c r="J870" s="270"/>
      <c r="K870" s="270"/>
      <c r="L870" s="270"/>
      <c r="M870" s="270"/>
      <c r="N870" s="270"/>
      <c r="O870" s="270"/>
      <c r="P870" s="270"/>
      <c r="Q870" s="270"/>
      <c r="R870" s="270"/>
      <c r="S870" s="270"/>
      <c r="T870" s="270"/>
      <c r="U870" s="270"/>
      <c r="V870" s="270"/>
      <c r="W870" s="270"/>
      <c r="X870" s="270"/>
      <c r="Y870" s="270"/>
      <c r="Z870" s="270"/>
    </row>
    <row r="871" spans="1:26">
      <c r="A871" s="270"/>
      <c r="B871" s="1441"/>
      <c r="C871" s="270"/>
      <c r="D871" s="270"/>
      <c r="E871" s="270"/>
      <c r="F871" s="270"/>
      <c r="G871" s="270"/>
      <c r="H871" s="270"/>
      <c r="I871" s="270"/>
      <c r="J871" s="270"/>
      <c r="K871" s="270"/>
      <c r="L871" s="270"/>
      <c r="M871" s="270"/>
      <c r="N871" s="270"/>
      <c r="O871" s="270"/>
      <c r="P871" s="270"/>
      <c r="Q871" s="270"/>
      <c r="R871" s="270"/>
      <c r="S871" s="270"/>
      <c r="T871" s="270"/>
      <c r="U871" s="270"/>
      <c r="V871" s="270"/>
      <c r="W871" s="270"/>
      <c r="X871" s="270"/>
      <c r="Y871" s="270"/>
      <c r="Z871" s="270"/>
    </row>
    <row r="872" spans="1:26">
      <c r="A872" s="270"/>
      <c r="B872" s="1441"/>
      <c r="C872" s="270"/>
      <c r="D872" s="270"/>
      <c r="E872" s="270"/>
      <c r="F872" s="270"/>
      <c r="G872" s="270"/>
      <c r="H872" s="270"/>
      <c r="I872" s="270"/>
      <c r="J872" s="270"/>
      <c r="K872" s="270"/>
      <c r="L872" s="270"/>
      <c r="M872" s="270"/>
      <c r="N872" s="270"/>
      <c r="O872" s="270"/>
      <c r="P872" s="270"/>
      <c r="Q872" s="270"/>
      <c r="R872" s="270"/>
      <c r="S872" s="270"/>
      <c r="T872" s="270"/>
      <c r="U872" s="270"/>
      <c r="V872" s="270"/>
      <c r="W872" s="270"/>
      <c r="X872" s="270"/>
      <c r="Y872" s="270"/>
      <c r="Z872" s="270"/>
    </row>
    <row r="873" spans="1:26">
      <c r="A873" s="270"/>
      <c r="B873" s="1441"/>
      <c r="C873" s="270"/>
      <c r="D873" s="270"/>
      <c r="E873" s="270"/>
      <c r="F873" s="270"/>
      <c r="G873" s="270"/>
      <c r="H873" s="270"/>
      <c r="I873" s="270"/>
      <c r="J873" s="270"/>
      <c r="K873" s="270"/>
      <c r="L873" s="270"/>
      <c r="M873" s="270"/>
      <c r="N873" s="270"/>
      <c r="O873" s="270"/>
      <c r="P873" s="270"/>
      <c r="Q873" s="270"/>
      <c r="R873" s="270"/>
      <c r="S873" s="270"/>
      <c r="T873" s="270"/>
      <c r="U873" s="270"/>
      <c r="V873" s="270"/>
      <c r="W873" s="270"/>
      <c r="X873" s="270"/>
      <c r="Y873" s="270"/>
      <c r="Z873" s="270"/>
    </row>
    <row r="874" spans="1:26">
      <c r="A874" s="270"/>
      <c r="B874" s="1441"/>
      <c r="C874" s="270"/>
      <c r="D874" s="270"/>
      <c r="E874" s="270"/>
      <c r="F874" s="270"/>
      <c r="G874" s="270"/>
      <c r="H874" s="270"/>
      <c r="I874" s="270"/>
      <c r="J874" s="270"/>
      <c r="K874" s="270"/>
      <c r="L874" s="270"/>
      <c r="M874" s="270"/>
      <c r="N874" s="270"/>
      <c r="O874" s="270"/>
      <c r="P874" s="270"/>
      <c r="Q874" s="270"/>
      <c r="R874" s="270"/>
      <c r="S874" s="270"/>
      <c r="T874" s="270"/>
      <c r="U874" s="270"/>
      <c r="V874" s="270"/>
      <c r="W874" s="270"/>
      <c r="X874" s="270"/>
      <c r="Y874" s="270"/>
      <c r="Z874" s="270"/>
    </row>
    <row r="875" spans="1:26">
      <c r="A875" s="270"/>
      <c r="B875" s="1441"/>
      <c r="C875" s="270"/>
      <c r="D875" s="270"/>
      <c r="E875" s="270"/>
      <c r="F875" s="270"/>
      <c r="G875" s="270"/>
      <c r="H875" s="270"/>
      <c r="I875" s="270"/>
      <c r="J875" s="270"/>
      <c r="K875" s="270"/>
      <c r="L875" s="270"/>
      <c r="M875" s="270"/>
      <c r="N875" s="270"/>
      <c r="O875" s="270"/>
      <c r="P875" s="270"/>
      <c r="Q875" s="270"/>
      <c r="R875" s="270"/>
      <c r="S875" s="270"/>
      <c r="T875" s="270"/>
      <c r="U875" s="270"/>
      <c r="V875" s="270"/>
      <c r="W875" s="270"/>
      <c r="X875" s="270"/>
      <c r="Y875" s="270"/>
      <c r="Z875" s="270"/>
    </row>
    <row r="876" spans="1:26">
      <c r="A876" s="270"/>
      <c r="B876" s="1441"/>
      <c r="C876" s="270"/>
      <c r="D876" s="270"/>
      <c r="E876" s="270"/>
      <c r="F876" s="270"/>
      <c r="G876" s="270"/>
      <c r="H876" s="270"/>
      <c r="I876" s="270"/>
      <c r="J876" s="270"/>
      <c r="K876" s="270"/>
      <c r="L876" s="270"/>
      <c r="M876" s="270"/>
      <c r="N876" s="270"/>
      <c r="O876" s="270"/>
      <c r="P876" s="270"/>
      <c r="Q876" s="270"/>
      <c r="R876" s="270"/>
      <c r="S876" s="270"/>
      <c r="T876" s="270"/>
      <c r="U876" s="270"/>
      <c r="V876" s="270"/>
      <c r="W876" s="270"/>
      <c r="X876" s="270"/>
      <c r="Y876" s="270"/>
      <c r="Z876" s="270"/>
    </row>
    <row r="877" spans="1:26">
      <c r="A877" s="270"/>
      <c r="B877" s="1441"/>
      <c r="C877" s="270"/>
      <c r="D877" s="270"/>
      <c r="E877" s="270"/>
      <c r="F877" s="270"/>
      <c r="G877" s="270"/>
      <c r="H877" s="270"/>
      <c r="I877" s="270"/>
      <c r="J877" s="270"/>
      <c r="K877" s="270"/>
      <c r="L877" s="270"/>
      <c r="M877" s="270"/>
      <c r="N877" s="270"/>
      <c r="O877" s="270"/>
      <c r="P877" s="270"/>
      <c r="Q877" s="270"/>
      <c r="R877" s="270"/>
      <c r="S877" s="270"/>
      <c r="T877" s="270"/>
      <c r="U877" s="270"/>
      <c r="V877" s="270"/>
      <c r="W877" s="270"/>
      <c r="X877" s="270"/>
      <c r="Y877" s="270"/>
      <c r="Z877" s="270"/>
    </row>
    <row r="878" spans="1:26">
      <c r="A878" s="270"/>
      <c r="B878" s="1441"/>
      <c r="C878" s="270"/>
      <c r="D878" s="270"/>
      <c r="E878" s="270"/>
      <c r="F878" s="270"/>
      <c r="G878" s="270"/>
      <c r="H878" s="270"/>
      <c r="I878" s="270"/>
      <c r="J878" s="270"/>
      <c r="K878" s="270"/>
      <c r="L878" s="270"/>
      <c r="M878" s="270"/>
      <c r="N878" s="270"/>
      <c r="O878" s="270"/>
      <c r="P878" s="270"/>
      <c r="Q878" s="270"/>
      <c r="R878" s="270"/>
      <c r="S878" s="270"/>
      <c r="T878" s="270"/>
      <c r="U878" s="270"/>
      <c r="V878" s="270"/>
      <c r="W878" s="270"/>
      <c r="X878" s="270"/>
      <c r="Y878" s="270"/>
      <c r="Z878" s="270"/>
    </row>
    <row r="879" spans="1:26">
      <c r="A879" s="270"/>
      <c r="B879" s="1441"/>
      <c r="C879" s="270"/>
      <c r="D879" s="270"/>
      <c r="E879" s="270"/>
      <c r="F879" s="270"/>
      <c r="G879" s="270"/>
      <c r="H879" s="270"/>
      <c r="I879" s="270"/>
      <c r="J879" s="270"/>
      <c r="K879" s="270"/>
      <c r="L879" s="270"/>
      <c r="M879" s="270"/>
      <c r="N879" s="270"/>
      <c r="O879" s="270"/>
      <c r="P879" s="270"/>
      <c r="Q879" s="270"/>
      <c r="R879" s="270"/>
      <c r="S879" s="270"/>
      <c r="T879" s="270"/>
      <c r="U879" s="270"/>
      <c r="V879" s="270"/>
      <c r="W879" s="270"/>
      <c r="X879" s="270"/>
      <c r="Y879" s="270"/>
      <c r="Z879" s="270"/>
    </row>
    <row r="880" spans="1:26">
      <c r="A880" s="270"/>
      <c r="B880" s="1441"/>
      <c r="C880" s="270"/>
      <c r="D880" s="270"/>
      <c r="E880" s="270"/>
      <c r="F880" s="270"/>
      <c r="G880" s="270"/>
      <c r="H880" s="270"/>
      <c r="I880" s="270"/>
      <c r="J880" s="270"/>
      <c r="K880" s="270"/>
      <c r="L880" s="270"/>
      <c r="M880" s="270"/>
      <c r="N880" s="270"/>
      <c r="O880" s="270"/>
      <c r="P880" s="270"/>
      <c r="Q880" s="270"/>
      <c r="R880" s="270"/>
      <c r="S880" s="270"/>
      <c r="T880" s="270"/>
      <c r="U880" s="270"/>
      <c r="V880" s="270"/>
      <c r="W880" s="270"/>
      <c r="X880" s="270"/>
      <c r="Y880" s="270"/>
      <c r="Z880" s="270"/>
    </row>
    <row r="881" spans="1:26">
      <c r="A881" s="270"/>
      <c r="B881" s="1441"/>
      <c r="C881" s="270"/>
      <c r="D881" s="270"/>
      <c r="E881" s="270"/>
      <c r="F881" s="270"/>
      <c r="G881" s="270"/>
      <c r="H881" s="270"/>
      <c r="I881" s="270"/>
      <c r="J881" s="270"/>
      <c r="K881" s="270"/>
      <c r="L881" s="270"/>
      <c r="M881" s="270"/>
      <c r="N881" s="270"/>
      <c r="O881" s="270"/>
      <c r="P881" s="270"/>
      <c r="Q881" s="270"/>
      <c r="R881" s="270"/>
      <c r="S881" s="270"/>
      <c r="T881" s="270"/>
      <c r="U881" s="270"/>
      <c r="V881" s="270"/>
      <c r="W881" s="270"/>
      <c r="X881" s="270"/>
      <c r="Y881" s="270"/>
      <c r="Z881" s="270"/>
    </row>
    <row r="882" spans="1:26">
      <c r="A882" s="270"/>
      <c r="B882" s="1441"/>
      <c r="C882" s="270"/>
      <c r="D882" s="270"/>
      <c r="E882" s="270"/>
      <c r="F882" s="270"/>
      <c r="G882" s="270"/>
      <c r="H882" s="270"/>
      <c r="I882" s="270"/>
      <c r="J882" s="270"/>
      <c r="K882" s="270"/>
      <c r="L882" s="270"/>
      <c r="M882" s="270"/>
      <c r="N882" s="270"/>
      <c r="O882" s="270"/>
      <c r="P882" s="270"/>
      <c r="Q882" s="270"/>
      <c r="R882" s="270"/>
      <c r="S882" s="270"/>
      <c r="T882" s="270"/>
      <c r="U882" s="270"/>
      <c r="V882" s="270"/>
      <c r="W882" s="270"/>
      <c r="X882" s="270"/>
      <c r="Y882" s="270"/>
      <c r="Z882" s="270"/>
    </row>
    <row r="883" spans="1:26">
      <c r="A883" s="270"/>
      <c r="B883" s="1441"/>
      <c r="C883" s="270"/>
      <c r="D883" s="270"/>
      <c r="E883" s="270"/>
      <c r="F883" s="270"/>
      <c r="G883" s="270"/>
      <c r="H883" s="270"/>
      <c r="I883" s="270"/>
      <c r="J883" s="270"/>
      <c r="K883" s="270"/>
      <c r="L883" s="270"/>
      <c r="M883" s="270"/>
      <c r="N883" s="270"/>
      <c r="O883" s="270"/>
      <c r="P883" s="270"/>
      <c r="Q883" s="270"/>
      <c r="R883" s="270"/>
      <c r="S883" s="270"/>
      <c r="T883" s="270"/>
      <c r="U883" s="270"/>
      <c r="V883" s="270"/>
      <c r="W883" s="270"/>
      <c r="X883" s="270"/>
      <c r="Y883" s="270"/>
      <c r="Z883" s="270"/>
    </row>
    <row r="884" spans="1:26">
      <c r="A884" s="270"/>
      <c r="B884" s="1441"/>
      <c r="C884" s="270"/>
      <c r="D884" s="270"/>
      <c r="E884" s="270"/>
      <c r="F884" s="270"/>
      <c r="G884" s="270"/>
      <c r="H884" s="270"/>
      <c r="I884" s="270"/>
      <c r="J884" s="270"/>
      <c r="K884" s="270"/>
      <c r="L884" s="270"/>
      <c r="M884" s="270"/>
      <c r="N884" s="270"/>
      <c r="O884" s="270"/>
      <c r="P884" s="270"/>
      <c r="Q884" s="270"/>
      <c r="R884" s="270"/>
      <c r="S884" s="270"/>
      <c r="T884" s="270"/>
      <c r="U884" s="270"/>
      <c r="V884" s="270"/>
      <c r="W884" s="270"/>
      <c r="X884" s="270"/>
      <c r="Y884" s="270"/>
      <c r="Z884" s="270"/>
    </row>
    <row r="885" spans="1:26">
      <c r="A885" s="270"/>
      <c r="B885" s="1441"/>
      <c r="C885" s="270"/>
      <c r="D885" s="270"/>
      <c r="E885" s="270"/>
      <c r="F885" s="270"/>
      <c r="G885" s="270"/>
      <c r="H885" s="270"/>
      <c r="I885" s="270"/>
      <c r="J885" s="270"/>
      <c r="K885" s="270"/>
      <c r="L885" s="270"/>
      <c r="M885" s="270"/>
      <c r="N885" s="270"/>
      <c r="O885" s="270"/>
      <c r="P885" s="270"/>
      <c r="Q885" s="270"/>
      <c r="R885" s="270"/>
      <c r="S885" s="270"/>
      <c r="T885" s="270"/>
      <c r="U885" s="270"/>
      <c r="V885" s="270"/>
      <c r="W885" s="270"/>
      <c r="X885" s="270"/>
      <c r="Y885" s="270"/>
      <c r="Z885" s="270"/>
    </row>
    <row r="886" spans="1:26">
      <c r="A886" s="270"/>
      <c r="B886" s="1441"/>
      <c r="C886" s="270"/>
      <c r="D886" s="270"/>
      <c r="E886" s="270"/>
      <c r="F886" s="270"/>
      <c r="G886" s="270"/>
      <c r="H886" s="270"/>
      <c r="I886" s="270"/>
      <c r="J886" s="270"/>
      <c r="K886" s="270"/>
      <c r="L886" s="270"/>
      <c r="M886" s="270"/>
      <c r="N886" s="270"/>
      <c r="O886" s="270"/>
      <c r="P886" s="270"/>
      <c r="Q886" s="270"/>
      <c r="R886" s="270"/>
      <c r="S886" s="270"/>
      <c r="T886" s="270"/>
      <c r="U886" s="270"/>
      <c r="V886" s="270"/>
      <c r="W886" s="270"/>
      <c r="X886" s="270"/>
      <c r="Y886" s="270"/>
      <c r="Z886" s="270"/>
    </row>
    <row r="887" spans="1:26">
      <c r="A887" s="270"/>
      <c r="B887" s="1441"/>
      <c r="C887" s="270"/>
      <c r="D887" s="270"/>
      <c r="E887" s="270"/>
      <c r="F887" s="270"/>
      <c r="G887" s="270"/>
      <c r="H887" s="270"/>
      <c r="I887" s="270"/>
      <c r="J887" s="270"/>
      <c r="K887" s="270"/>
      <c r="L887" s="270"/>
      <c r="M887" s="270"/>
      <c r="N887" s="270"/>
      <c r="O887" s="270"/>
      <c r="P887" s="270"/>
      <c r="Q887" s="270"/>
      <c r="R887" s="270"/>
      <c r="S887" s="270"/>
      <c r="T887" s="270"/>
      <c r="U887" s="270"/>
      <c r="V887" s="270"/>
      <c r="W887" s="270"/>
      <c r="X887" s="270"/>
      <c r="Y887" s="270"/>
      <c r="Z887" s="270"/>
    </row>
    <row r="888" spans="1:26">
      <c r="A888" s="270"/>
      <c r="B888" s="1441"/>
      <c r="C888" s="270"/>
      <c r="D888" s="270"/>
      <c r="E888" s="270"/>
      <c r="F888" s="270"/>
      <c r="G888" s="270"/>
      <c r="H888" s="270"/>
      <c r="I888" s="270"/>
      <c r="J888" s="270"/>
      <c r="K888" s="270"/>
      <c r="L888" s="270"/>
      <c r="M888" s="270"/>
      <c r="N888" s="270"/>
      <c r="O888" s="270"/>
      <c r="P888" s="270"/>
      <c r="Q888" s="270"/>
      <c r="R888" s="270"/>
      <c r="S888" s="270"/>
      <c r="T888" s="270"/>
      <c r="U888" s="270"/>
      <c r="V888" s="270"/>
      <c r="W888" s="270"/>
      <c r="X888" s="270"/>
      <c r="Y888" s="270"/>
      <c r="Z888" s="270"/>
    </row>
    <row r="889" spans="1:26">
      <c r="A889" s="270"/>
      <c r="B889" s="1441"/>
      <c r="C889" s="270"/>
      <c r="D889" s="270"/>
      <c r="E889" s="270"/>
      <c r="F889" s="270"/>
      <c r="G889" s="270"/>
      <c r="H889" s="270"/>
      <c r="I889" s="270"/>
      <c r="J889" s="270"/>
      <c r="K889" s="270"/>
      <c r="L889" s="270"/>
      <c r="M889" s="270"/>
      <c r="N889" s="270"/>
      <c r="O889" s="270"/>
      <c r="P889" s="270"/>
      <c r="Q889" s="270"/>
      <c r="R889" s="270"/>
      <c r="S889" s="270"/>
      <c r="T889" s="270"/>
      <c r="U889" s="270"/>
      <c r="V889" s="270"/>
      <c r="W889" s="270"/>
      <c r="X889" s="270"/>
      <c r="Y889" s="270"/>
      <c r="Z889" s="270"/>
    </row>
    <row r="890" spans="1:26">
      <c r="A890" s="270"/>
      <c r="B890" s="1441"/>
      <c r="C890" s="270"/>
      <c r="D890" s="270"/>
      <c r="E890" s="270"/>
      <c r="F890" s="270"/>
      <c r="G890" s="270"/>
      <c r="H890" s="270"/>
      <c r="I890" s="270"/>
      <c r="J890" s="270"/>
      <c r="K890" s="270"/>
      <c r="L890" s="270"/>
      <c r="M890" s="270"/>
      <c r="N890" s="270"/>
      <c r="O890" s="270"/>
      <c r="P890" s="270"/>
      <c r="Q890" s="270"/>
      <c r="R890" s="270"/>
      <c r="S890" s="270"/>
      <c r="T890" s="270"/>
      <c r="U890" s="270"/>
      <c r="V890" s="270"/>
      <c r="W890" s="270"/>
      <c r="X890" s="270"/>
      <c r="Y890" s="270"/>
      <c r="Z890" s="270"/>
    </row>
    <row r="891" spans="1:26">
      <c r="A891" s="270"/>
      <c r="B891" s="1441"/>
      <c r="C891" s="270"/>
      <c r="D891" s="270"/>
      <c r="E891" s="270"/>
      <c r="F891" s="270"/>
      <c r="G891" s="270"/>
      <c r="H891" s="270"/>
      <c r="I891" s="270"/>
      <c r="J891" s="270"/>
      <c r="K891" s="270"/>
      <c r="L891" s="270"/>
      <c r="M891" s="270"/>
      <c r="N891" s="270"/>
      <c r="O891" s="270"/>
      <c r="P891" s="270"/>
      <c r="Q891" s="270"/>
      <c r="R891" s="270"/>
      <c r="S891" s="270"/>
      <c r="T891" s="270"/>
      <c r="U891" s="270"/>
      <c r="V891" s="270"/>
      <c r="W891" s="270"/>
      <c r="X891" s="270"/>
      <c r="Y891" s="270"/>
      <c r="Z891" s="270"/>
    </row>
    <row r="892" spans="1:26">
      <c r="A892" s="270"/>
      <c r="B892" s="1441"/>
      <c r="C892" s="270"/>
      <c r="D892" s="270"/>
      <c r="E892" s="270"/>
      <c r="F892" s="270"/>
      <c r="G892" s="270"/>
      <c r="H892" s="270"/>
      <c r="I892" s="270"/>
      <c r="J892" s="270"/>
      <c r="K892" s="270"/>
      <c r="L892" s="270"/>
      <c r="M892" s="270"/>
      <c r="N892" s="270"/>
      <c r="O892" s="270"/>
      <c r="P892" s="270"/>
      <c r="Q892" s="270"/>
      <c r="R892" s="270"/>
      <c r="S892" s="270"/>
      <c r="T892" s="270"/>
      <c r="U892" s="270"/>
      <c r="V892" s="270"/>
      <c r="W892" s="270"/>
      <c r="X892" s="270"/>
      <c r="Y892" s="270"/>
      <c r="Z892" s="270"/>
    </row>
    <row r="893" spans="1:26">
      <c r="A893" s="270"/>
      <c r="B893" s="1441"/>
      <c r="C893" s="270"/>
      <c r="D893" s="270"/>
      <c r="E893" s="270"/>
      <c r="F893" s="270"/>
      <c r="G893" s="270"/>
      <c r="H893" s="270"/>
      <c r="I893" s="270"/>
      <c r="J893" s="270"/>
      <c r="K893" s="270"/>
      <c r="L893" s="270"/>
      <c r="M893" s="270"/>
      <c r="N893" s="270"/>
      <c r="O893" s="270"/>
      <c r="P893" s="270"/>
      <c r="Q893" s="270"/>
      <c r="R893" s="270"/>
      <c r="S893" s="270"/>
      <c r="T893" s="270"/>
      <c r="U893" s="270"/>
      <c r="V893" s="270"/>
      <c r="W893" s="270"/>
      <c r="X893" s="270"/>
      <c r="Y893" s="270"/>
      <c r="Z893" s="270"/>
    </row>
    <row r="894" spans="1:26">
      <c r="A894" s="270"/>
      <c r="B894" s="1441"/>
      <c r="C894" s="270"/>
      <c r="D894" s="270"/>
      <c r="E894" s="270"/>
      <c r="F894" s="270"/>
      <c r="G894" s="270"/>
      <c r="H894" s="270"/>
      <c r="I894" s="270"/>
      <c r="J894" s="270"/>
      <c r="K894" s="270"/>
      <c r="L894" s="270"/>
      <c r="M894" s="270"/>
      <c r="N894" s="270"/>
      <c r="O894" s="270"/>
      <c r="P894" s="270"/>
      <c r="Q894" s="270"/>
      <c r="R894" s="270"/>
      <c r="S894" s="270"/>
      <c r="T894" s="270"/>
      <c r="U894" s="270"/>
      <c r="V894" s="270"/>
      <c r="W894" s="270"/>
      <c r="X894" s="270"/>
      <c r="Y894" s="270"/>
      <c r="Z894" s="270"/>
    </row>
    <row r="895" spans="1:26">
      <c r="A895" s="270"/>
      <c r="B895" s="1441"/>
      <c r="C895" s="270"/>
      <c r="D895" s="270"/>
      <c r="E895" s="270"/>
      <c r="F895" s="270"/>
      <c r="G895" s="270"/>
      <c r="H895" s="270"/>
      <c r="I895" s="270"/>
      <c r="J895" s="270"/>
      <c r="K895" s="270"/>
      <c r="L895" s="270"/>
      <c r="M895" s="270"/>
      <c r="N895" s="270"/>
      <c r="O895" s="270"/>
      <c r="P895" s="270"/>
      <c r="Q895" s="270"/>
      <c r="R895" s="270"/>
      <c r="S895" s="270"/>
      <c r="T895" s="270"/>
      <c r="U895" s="270"/>
      <c r="V895" s="270"/>
      <c r="W895" s="270"/>
      <c r="X895" s="270"/>
      <c r="Y895" s="270"/>
      <c r="Z895" s="270"/>
    </row>
    <row r="896" spans="1:26">
      <c r="A896" s="270"/>
      <c r="B896" s="1441"/>
      <c r="C896" s="270"/>
      <c r="D896" s="270"/>
      <c r="E896" s="270"/>
      <c r="F896" s="270"/>
      <c r="G896" s="270"/>
      <c r="H896" s="270"/>
      <c r="I896" s="270"/>
      <c r="J896" s="270"/>
      <c r="K896" s="270"/>
      <c r="L896" s="270"/>
      <c r="M896" s="270"/>
      <c r="N896" s="270"/>
      <c r="O896" s="270"/>
      <c r="P896" s="270"/>
      <c r="Q896" s="270"/>
      <c r="R896" s="270"/>
      <c r="S896" s="270"/>
      <c r="T896" s="270"/>
      <c r="U896" s="270"/>
      <c r="V896" s="270"/>
      <c r="W896" s="270"/>
      <c r="X896" s="270"/>
      <c r="Y896" s="270"/>
      <c r="Z896" s="270"/>
    </row>
    <row r="897" spans="1:26">
      <c r="A897" s="270"/>
      <c r="B897" s="1441"/>
      <c r="C897" s="270"/>
      <c r="D897" s="270"/>
      <c r="E897" s="270"/>
      <c r="F897" s="270"/>
      <c r="G897" s="270"/>
      <c r="H897" s="270"/>
      <c r="I897" s="270"/>
      <c r="J897" s="270"/>
      <c r="K897" s="270"/>
      <c r="L897" s="270"/>
      <c r="M897" s="270"/>
      <c r="N897" s="270"/>
      <c r="O897" s="270"/>
      <c r="P897" s="270"/>
      <c r="Q897" s="270"/>
      <c r="R897" s="270"/>
      <c r="S897" s="270"/>
      <c r="T897" s="270"/>
      <c r="U897" s="270"/>
      <c r="V897" s="270"/>
      <c r="W897" s="270"/>
      <c r="X897" s="270"/>
      <c r="Y897" s="270"/>
      <c r="Z897" s="270"/>
    </row>
    <row r="898" spans="1:26">
      <c r="A898" s="270"/>
      <c r="B898" s="1441"/>
      <c r="C898" s="270"/>
      <c r="D898" s="270"/>
      <c r="E898" s="270"/>
      <c r="F898" s="270"/>
      <c r="G898" s="270"/>
      <c r="H898" s="270"/>
      <c r="I898" s="270"/>
      <c r="J898" s="270"/>
      <c r="K898" s="270"/>
      <c r="L898" s="270"/>
      <c r="M898" s="270"/>
      <c r="N898" s="270"/>
      <c r="O898" s="270"/>
      <c r="P898" s="270"/>
      <c r="Q898" s="270"/>
      <c r="R898" s="270"/>
      <c r="S898" s="270"/>
      <c r="T898" s="270"/>
      <c r="U898" s="270"/>
      <c r="V898" s="270"/>
      <c r="W898" s="270"/>
      <c r="X898" s="270"/>
      <c r="Y898" s="270"/>
      <c r="Z898" s="270"/>
    </row>
    <row r="899" spans="1:26">
      <c r="A899" s="270"/>
      <c r="B899" s="1441"/>
      <c r="C899" s="270"/>
      <c r="D899" s="270"/>
      <c r="E899" s="270"/>
      <c r="F899" s="270"/>
      <c r="G899" s="270"/>
      <c r="H899" s="270"/>
      <c r="I899" s="270"/>
      <c r="J899" s="270"/>
      <c r="K899" s="270"/>
      <c r="L899" s="270"/>
      <c r="M899" s="270"/>
      <c r="N899" s="270"/>
      <c r="O899" s="270"/>
      <c r="P899" s="270"/>
      <c r="Q899" s="270"/>
      <c r="R899" s="270"/>
      <c r="S899" s="270"/>
      <c r="T899" s="270"/>
      <c r="U899" s="270"/>
      <c r="V899" s="270"/>
      <c r="W899" s="270"/>
      <c r="X899" s="270"/>
      <c r="Y899" s="270"/>
      <c r="Z899" s="270"/>
    </row>
    <row r="900" spans="1:26">
      <c r="A900" s="270"/>
      <c r="B900" s="1441"/>
      <c r="C900" s="270"/>
      <c r="D900" s="270"/>
      <c r="E900" s="270"/>
      <c r="F900" s="270"/>
      <c r="G900" s="270"/>
      <c r="H900" s="270"/>
      <c r="I900" s="270"/>
      <c r="J900" s="270"/>
      <c r="K900" s="270"/>
      <c r="L900" s="270"/>
      <c r="M900" s="270"/>
      <c r="N900" s="270"/>
      <c r="O900" s="270"/>
      <c r="P900" s="270"/>
      <c r="Q900" s="270"/>
      <c r="R900" s="270"/>
      <c r="S900" s="270"/>
      <c r="T900" s="270"/>
      <c r="U900" s="270"/>
      <c r="V900" s="270"/>
      <c r="W900" s="270"/>
      <c r="X900" s="270"/>
      <c r="Y900" s="270"/>
      <c r="Z900" s="270"/>
    </row>
    <row r="901" spans="1:26">
      <c r="A901" s="270"/>
      <c r="B901" s="1441"/>
      <c r="C901" s="270"/>
      <c r="D901" s="270"/>
      <c r="E901" s="270"/>
      <c r="F901" s="270"/>
      <c r="G901" s="270"/>
      <c r="H901" s="270"/>
      <c r="I901" s="270"/>
      <c r="J901" s="270"/>
      <c r="K901" s="270"/>
      <c r="L901" s="270"/>
      <c r="M901" s="270"/>
      <c r="N901" s="270"/>
      <c r="O901" s="270"/>
      <c r="P901" s="270"/>
      <c r="Q901" s="270"/>
      <c r="R901" s="270"/>
      <c r="S901" s="270"/>
      <c r="T901" s="270"/>
      <c r="U901" s="270"/>
      <c r="V901" s="270"/>
      <c r="W901" s="270"/>
      <c r="X901" s="270"/>
      <c r="Y901" s="270"/>
      <c r="Z901" s="270"/>
    </row>
    <row r="902" spans="1:26">
      <c r="A902" s="270"/>
      <c r="B902" s="1441"/>
      <c r="C902" s="270"/>
      <c r="D902" s="270"/>
      <c r="E902" s="270"/>
      <c r="F902" s="270"/>
      <c r="G902" s="270"/>
      <c r="H902" s="270"/>
      <c r="I902" s="270"/>
      <c r="J902" s="270"/>
      <c r="K902" s="270"/>
      <c r="L902" s="270"/>
      <c r="M902" s="270"/>
      <c r="N902" s="270"/>
      <c r="O902" s="270"/>
      <c r="P902" s="270"/>
      <c r="Q902" s="270"/>
      <c r="R902" s="270"/>
      <c r="S902" s="270"/>
      <c r="T902" s="270"/>
      <c r="U902" s="270"/>
      <c r="V902" s="270"/>
      <c r="W902" s="270"/>
      <c r="X902" s="270"/>
      <c r="Y902" s="270"/>
      <c r="Z902" s="270"/>
    </row>
    <row r="903" spans="1:26">
      <c r="A903" s="270"/>
      <c r="B903" s="1441"/>
      <c r="C903" s="270"/>
      <c r="D903" s="270"/>
      <c r="E903" s="270"/>
      <c r="F903" s="270"/>
      <c r="G903" s="270"/>
      <c r="H903" s="270"/>
      <c r="I903" s="270"/>
      <c r="J903" s="270"/>
      <c r="K903" s="270"/>
      <c r="L903" s="270"/>
      <c r="M903" s="270"/>
      <c r="N903" s="270"/>
      <c r="O903" s="270"/>
      <c r="P903" s="270"/>
      <c r="Q903" s="270"/>
      <c r="R903" s="270"/>
      <c r="S903" s="270"/>
      <c r="T903" s="270"/>
      <c r="U903" s="270"/>
      <c r="V903" s="270"/>
      <c r="W903" s="270"/>
      <c r="X903" s="270"/>
      <c r="Y903" s="270"/>
      <c r="Z903" s="270"/>
    </row>
    <row r="904" spans="1:26">
      <c r="A904" s="270"/>
      <c r="B904" s="1441"/>
      <c r="C904" s="270"/>
      <c r="D904" s="270"/>
      <c r="E904" s="270"/>
      <c r="F904" s="270"/>
      <c r="G904" s="270"/>
      <c r="H904" s="270"/>
      <c r="I904" s="270"/>
      <c r="J904" s="270"/>
      <c r="K904" s="270"/>
      <c r="L904" s="270"/>
      <c r="M904" s="270"/>
      <c r="N904" s="270"/>
      <c r="O904" s="270"/>
      <c r="P904" s="270"/>
      <c r="Q904" s="270"/>
      <c r="R904" s="270"/>
      <c r="S904" s="270"/>
      <c r="T904" s="270"/>
      <c r="U904" s="270"/>
      <c r="V904" s="270"/>
      <c r="W904" s="270"/>
      <c r="X904" s="270"/>
      <c r="Y904" s="270"/>
      <c r="Z904" s="270"/>
    </row>
    <row r="905" spans="1:26">
      <c r="A905" s="270"/>
      <c r="B905" s="1441"/>
      <c r="C905" s="270"/>
      <c r="D905" s="270"/>
      <c r="E905" s="270"/>
      <c r="F905" s="270"/>
      <c r="G905" s="270"/>
      <c r="H905" s="270"/>
      <c r="I905" s="270"/>
      <c r="J905" s="270"/>
      <c r="K905" s="270"/>
      <c r="L905" s="270"/>
      <c r="M905" s="270"/>
      <c r="N905" s="270"/>
      <c r="O905" s="270"/>
      <c r="P905" s="270"/>
      <c r="Q905" s="270"/>
      <c r="R905" s="270"/>
      <c r="S905" s="270"/>
      <c r="T905" s="270"/>
      <c r="U905" s="270"/>
      <c r="V905" s="270"/>
      <c r="W905" s="270"/>
      <c r="X905" s="270"/>
      <c r="Y905" s="270"/>
      <c r="Z905" s="270"/>
    </row>
    <row r="906" spans="1:26">
      <c r="A906" s="270"/>
      <c r="B906" s="1441"/>
      <c r="C906" s="270"/>
      <c r="D906" s="270"/>
      <c r="E906" s="270"/>
      <c r="F906" s="270"/>
      <c r="G906" s="270"/>
      <c r="H906" s="270"/>
      <c r="I906" s="270"/>
      <c r="J906" s="270"/>
      <c r="K906" s="270"/>
      <c r="L906" s="270"/>
      <c r="M906" s="270"/>
      <c r="N906" s="270"/>
      <c r="O906" s="270"/>
      <c r="P906" s="270"/>
      <c r="Q906" s="270"/>
      <c r="R906" s="270"/>
      <c r="S906" s="270"/>
      <c r="T906" s="270"/>
      <c r="U906" s="270"/>
      <c r="V906" s="270"/>
      <c r="W906" s="270"/>
      <c r="X906" s="270"/>
      <c r="Y906" s="270"/>
      <c r="Z906" s="270"/>
    </row>
    <row r="907" spans="1:26">
      <c r="A907" s="270"/>
      <c r="B907" s="1441"/>
      <c r="C907" s="270"/>
      <c r="D907" s="270"/>
      <c r="E907" s="270"/>
      <c r="F907" s="270"/>
      <c r="G907" s="270"/>
      <c r="H907" s="270"/>
      <c r="I907" s="270"/>
      <c r="J907" s="270"/>
      <c r="K907" s="270"/>
      <c r="L907" s="270"/>
      <c r="M907" s="270"/>
      <c r="N907" s="270"/>
      <c r="O907" s="270"/>
      <c r="P907" s="270"/>
      <c r="Q907" s="270"/>
      <c r="R907" s="270"/>
      <c r="S907" s="270"/>
      <c r="T907" s="270"/>
      <c r="U907" s="270"/>
      <c r="V907" s="270"/>
      <c r="W907" s="270"/>
      <c r="X907" s="270"/>
      <c r="Y907" s="270"/>
      <c r="Z907" s="270"/>
    </row>
    <row r="908" spans="1:26">
      <c r="A908" s="270"/>
      <c r="B908" s="1441"/>
      <c r="C908" s="270"/>
      <c r="D908" s="270"/>
      <c r="E908" s="270"/>
      <c r="F908" s="270"/>
      <c r="G908" s="270"/>
      <c r="H908" s="270"/>
      <c r="I908" s="270"/>
      <c r="J908" s="270"/>
      <c r="K908" s="270"/>
      <c r="L908" s="270"/>
      <c r="M908" s="270"/>
      <c r="N908" s="270"/>
      <c r="O908" s="270"/>
      <c r="P908" s="270"/>
      <c r="Q908" s="270"/>
      <c r="R908" s="270"/>
      <c r="S908" s="270"/>
      <c r="T908" s="270"/>
      <c r="U908" s="270"/>
      <c r="V908" s="270"/>
      <c r="W908" s="270"/>
      <c r="X908" s="270"/>
      <c r="Y908" s="270"/>
      <c r="Z908" s="270"/>
    </row>
    <row r="909" spans="1:26">
      <c r="A909" s="270"/>
      <c r="B909" s="1441"/>
      <c r="C909" s="270"/>
      <c r="D909" s="270"/>
      <c r="E909" s="270"/>
      <c r="F909" s="270"/>
      <c r="G909" s="270"/>
      <c r="H909" s="270"/>
      <c r="I909" s="270"/>
      <c r="J909" s="270"/>
      <c r="K909" s="270"/>
      <c r="L909" s="270"/>
      <c r="M909" s="270"/>
      <c r="N909" s="270"/>
      <c r="O909" s="270"/>
      <c r="P909" s="270"/>
      <c r="Q909" s="270"/>
      <c r="R909" s="270"/>
      <c r="S909" s="270"/>
      <c r="T909" s="270"/>
      <c r="U909" s="270"/>
      <c r="V909" s="270"/>
      <c r="W909" s="270"/>
      <c r="X909" s="270"/>
      <c r="Y909" s="270"/>
      <c r="Z909" s="270"/>
    </row>
    <row r="910" spans="1:26">
      <c r="A910" s="270"/>
      <c r="B910" s="1441"/>
      <c r="C910" s="270"/>
      <c r="D910" s="270"/>
      <c r="E910" s="270"/>
      <c r="F910" s="270"/>
      <c r="G910" s="270"/>
      <c r="H910" s="270"/>
      <c r="I910" s="270"/>
      <c r="J910" s="270"/>
      <c r="K910" s="270"/>
      <c r="L910" s="270"/>
      <c r="M910" s="270"/>
      <c r="N910" s="270"/>
      <c r="O910" s="270"/>
      <c r="P910" s="270"/>
      <c r="Q910" s="270"/>
      <c r="R910" s="270"/>
      <c r="S910" s="270"/>
      <c r="T910" s="270"/>
      <c r="U910" s="270"/>
      <c r="V910" s="270"/>
      <c r="W910" s="270"/>
      <c r="X910" s="270"/>
      <c r="Y910" s="270"/>
      <c r="Z910" s="270"/>
    </row>
    <row r="911" spans="1:26">
      <c r="A911" s="270"/>
      <c r="B911" s="1441"/>
      <c r="C911" s="270"/>
      <c r="D911" s="270"/>
      <c r="E911" s="270"/>
      <c r="F911" s="270"/>
      <c r="G911" s="270"/>
      <c r="H911" s="270"/>
      <c r="I911" s="270"/>
      <c r="J911" s="270"/>
      <c r="K911" s="270"/>
      <c r="L911" s="270"/>
      <c r="M911" s="270"/>
      <c r="N911" s="270"/>
      <c r="O911" s="270"/>
      <c r="P911" s="270"/>
      <c r="Q911" s="270"/>
      <c r="R911" s="270"/>
      <c r="S911" s="270"/>
      <c r="T911" s="270"/>
      <c r="U911" s="270"/>
      <c r="V911" s="270"/>
      <c r="W911" s="270"/>
      <c r="X911" s="270"/>
      <c r="Y911" s="270"/>
      <c r="Z911" s="270"/>
    </row>
    <row r="912" spans="1:26">
      <c r="A912" s="270"/>
      <c r="B912" s="1441"/>
      <c r="C912" s="270"/>
      <c r="D912" s="270"/>
      <c r="E912" s="270"/>
      <c r="F912" s="270"/>
      <c r="G912" s="270"/>
      <c r="H912" s="270"/>
      <c r="I912" s="270"/>
      <c r="J912" s="270"/>
      <c r="K912" s="270"/>
      <c r="L912" s="270"/>
      <c r="M912" s="270"/>
      <c r="N912" s="270"/>
      <c r="O912" s="270"/>
      <c r="P912" s="270"/>
      <c r="Q912" s="270"/>
      <c r="R912" s="270"/>
      <c r="S912" s="270"/>
      <c r="T912" s="270"/>
      <c r="U912" s="270"/>
      <c r="V912" s="270"/>
      <c r="W912" s="270"/>
      <c r="X912" s="270"/>
      <c r="Y912" s="270"/>
      <c r="Z912" s="270"/>
    </row>
    <row r="913" spans="1:26">
      <c r="A913" s="270"/>
      <c r="B913" s="1441"/>
      <c r="C913" s="270"/>
      <c r="D913" s="270"/>
      <c r="E913" s="270"/>
      <c r="F913" s="270"/>
      <c r="G913" s="270"/>
      <c r="H913" s="270"/>
      <c r="I913" s="270"/>
      <c r="J913" s="270"/>
      <c r="K913" s="270"/>
      <c r="L913" s="270"/>
      <c r="M913" s="270"/>
      <c r="N913" s="270"/>
      <c r="O913" s="270"/>
      <c r="P913" s="270"/>
      <c r="Q913" s="270"/>
      <c r="R913" s="270"/>
      <c r="S913" s="270"/>
      <c r="T913" s="270"/>
      <c r="U913" s="270"/>
      <c r="V913" s="270"/>
      <c r="W913" s="270"/>
      <c r="X913" s="270"/>
      <c r="Y913" s="270"/>
      <c r="Z913" s="270"/>
    </row>
    <row r="914" spans="1:26">
      <c r="A914" s="270"/>
      <c r="B914" s="1441"/>
      <c r="C914" s="270"/>
      <c r="D914" s="270"/>
      <c r="E914" s="270"/>
      <c r="F914" s="270"/>
      <c r="G914" s="270"/>
      <c r="H914" s="270"/>
      <c r="I914" s="270"/>
      <c r="J914" s="270"/>
      <c r="K914" s="270"/>
      <c r="L914" s="270"/>
      <c r="M914" s="270"/>
      <c r="N914" s="270"/>
      <c r="O914" s="270"/>
      <c r="P914" s="270"/>
      <c r="Q914" s="270"/>
      <c r="R914" s="270"/>
      <c r="S914" s="270"/>
      <c r="T914" s="270"/>
      <c r="U914" s="270"/>
      <c r="V914" s="270"/>
      <c r="W914" s="270"/>
      <c r="X914" s="270"/>
      <c r="Y914" s="270"/>
      <c r="Z914" s="270"/>
    </row>
    <row r="915" spans="1:26">
      <c r="A915" s="270"/>
      <c r="B915" s="1441"/>
      <c r="C915" s="270"/>
      <c r="D915" s="270"/>
      <c r="E915" s="270"/>
      <c r="F915" s="270"/>
      <c r="G915" s="270"/>
      <c r="H915" s="270"/>
      <c r="I915" s="270"/>
      <c r="J915" s="270"/>
      <c r="K915" s="270"/>
      <c r="L915" s="270"/>
      <c r="M915" s="270"/>
      <c r="N915" s="270"/>
      <c r="O915" s="270"/>
      <c r="P915" s="270"/>
      <c r="Q915" s="270"/>
      <c r="R915" s="270"/>
      <c r="S915" s="270"/>
      <c r="T915" s="270"/>
      <c r="U915" s="270"/>
      <c r="V915" s="270"/>
      <c r="W915" s="270"/>
      <c r="X915" s="270"/>
      <c r="Y915" s="270"/>
      <c r="Z915" s="270"/>
    </row>
    <row r="916" spans="1:26">
      <c r="A916" s="270"/>
      <c r="B916" s="1441"/>
      <c r="C916" s="270"/>
      <c r="D916" s="270"/>
      <c r="E916" s="270"/>
      <c r="F916" s="270"/>
      <c r="G916" s="270"/>
      <c r="H916" s="270"/>
      <c r="I916" s="270"/>
      <c r="J916" s="270"/>
      <c r="K916" s="270"/>
      <c r="L916" s="270"/>
      <c r="M916" s="270"/>
      <c r="N916" s="270"/>
      <c r="O916" s="270"/>
      <c r="P916" s="270"/>
      <c r="Q916" s="270"/>
      <c r="R916" s="270"/>
      <c r="S916" s="270"/>
      <c r="T916" s="270"/>
      <c r="U916" s="270"/>
      <c r="V916" s="270"/>
      <c r="W916" s="270"/>
      <c r="X916" s="270"/>
      <c r="Y916" s="270"/>
      <c r="Z916" s="270"/>
    </row>
    <row r="917" spans="1:26">
      <c r="A917" s="270"/>
      <c r="B917" s="1441"/>
      <c r="C917" s="270"/>
      <c r="D917" s="270"/>
      <c r="E917" s="270"/>
      <c r="F917" s="270"/>
      <c r="G917" s="270"/>
      <c r="H917" s="270"/>
      <c r="I917" s="270"/>
      <c r="J917" s="270"/>
      <c r="K917" s="270"/>
      <c r="L917" s="270"/>
      <c r="M917" s="270"/>
      <c r="N917" s="270"/>
      <c r="O917" s="270"/>
      <c r="P917" s="270"/>
      <c r="Q917" s="270"/>
      <c r="R917" s="270"/>
      <c r="S917" s="270"/>
      <c r="T917" s="270"/>
      <c r="U917" s="270"/>
      <c r="V917" s="270"/>
      <c r="W917" s="270"/>
      <c r="X917" s="270"/>
      <c r="Y917" s="270"/>
      <c r="Z917" s="270"/>
    </row>
    <row r="918" spans="1:26">
      <c r="A918" s="270"/>
      <c r="B918" s="1441"/>
      <c r="C918" s="270"/>
      <c r="D918" s="270"/>
      <c r="E918" s="270"/>
      <c r="F918" s="270"/>
      <c r="G918" s="270"/>
      <c r="H918" s="270"/>
      <c r="I918" s="270"/>
      <c r="J918" s="270"/>
      <c r="K918" s="270"/>
      <c r="L918" s="270"/>
      <c r="M918" s="270"/>
      <c r="N918" s="270"/>
      <c r="O918" s="270"/>
      <c r="P918" s="270"/>
      <c r="Q918" s="270"/>
      <c r="R918" s="270"/>
      <c r="S918" s="270"/>
      <c r="T918" s="270"/>
      <c r="U918" s="270"/>
      <c r="V918" s="270"/>
      <c r="W918" s="270"/>
      <c r="X918" s="270"/>
      <c r="Y918" s="270"/>
      <c r="Z918" s="270"/>
    </row>
    <row r="919" spans="1:26">
      <c r="A919" s="270"/>
      <c r="B919" s="1441"/>
      <c r="C919" s="270"/>
      <c r="D919" s="270"/>
      <c r="E919" s="270"/>
      <c r="F919" s="270"/>
      <c r="G919" s="270"/>
      <c r="H919" s="270"/>
      <c r="I919" s="270"/>
      <c r="J919" s="270"/>
      <c r="K919" s="270"/>
      <c r="L919" s="270"/>
      <c r="M919" s="270"/>
      <c r="N919" s="270"/>
      <c r="O919" s="270"/>
      <c r="P919" s="270"/>
      <c r="Q919" s="270"/>
      <c r="R919" s="270"/>
      <c r="S919" s="270"/>
      <c r="T919" s="270"/>
      <c r="U919" s="270"/>
      <c r="V919" s="270"/>
      <c r="W919" s="270"/>
      <c r="X919" s="270"/>
      <c r="Y919" s="270"/>
      <c r="Z919" s="270"/>
    </row>
    <row r="920" spans="1:26">
      <c r="A920" s="270"/>
      <c r="B920" s="1441"/>
      <c r="C920" s="270"/>
      <c r="D920" s="270"/>
      <c r="E920" s="270"/>
      <c r="F920" s="270"/>
      <c r="G920" s="270"/>
      <c r="H920" s="270"/>
      <c r="I920" s="270"/>
      <c r="J920" s="270"/>
      <c r="K920" s="270"/>
      <c r="L920" s="270"/>
      <c r="M920" s="270"/>
      <c r="N920" s="270"/>
      <c r="O920" s="270"/>
      <c r="P920" s="270"/>
      <c r="Q920" s="270"/>
      <c r="R920" s="270"/>
      <c r="S920" s="270"/>
      <c r="T920" s="270"/>
      <c r="U920" s="270"/>
      <c r="V920" s="270"/>
      <c r="W920" s="270"/>
      <c r="X920" s="270"/>
      <c r="Y920" s="270"/>
      <c r="Z920" s="270"/>
    </row>
    <row r="921" spans="1:26">
      <c r="A921" s="270"/>
      <c r="B921" s="1441"/>
      <c r="C921" s="270"/>
      <c r="D921" s="270"/>
      <c r="E921" s="270"/>
      <c r="F921" s="270"/>
      <c r="G921" s="270"/>
      <c r="H921" s="270"/>
      <c r="I921" s="270"/>
      <c r="J921" s="270"/>
      <c r="K921" s="270"/>
      <c r="L921" s="270"/>
      <c r="M921" s="270"/>
      <c r="N921" s="270"/>
      <c r="O921" s="270"/>
      <c r="P921" s="270"/>
      <c r="Q921" s="270"/>
      <c r="R921" s="270"/>
      <c r="S921" s="270"/>
      <c r="T921" s="270"/>
      <c r="U921" s="270"/>
      <c r="V921" s="270"/>
      <c r="W921" s="270"/>
      <c r="X921" s="270"/>
      <c r="Y921" s="270"/>
      <c r="Z921" s="270"/>
    </row>
    <row r="922" spans="1:26">
      <c r="A922" s="270"/>
      <c r="B922" s="1441"/>
      <c r="C922" s="270"/>
      <c r="D922" s="270"/>
      <c r="E922" s="270"/>
      <c r="F922" s="270"/>
      <c r="G922" s="270"/>
      <c r="H922" s="270"/>
      <c r="I922" s="270"/>
      <c r="J922" s="270"/>
      <c r="K922" s="270"/>
      <c r="L922" s="270"/>
      <c r="M922" s="270"/>
      <c r="N922" s="270"/>
      <c r="O922" s="270"/>
      <c r="P922" s="270"/>
      <c r="Q922" s="270"/>
      <c r="R922" s="270"/>
      <c r="S922" s="270"/>
      <c r="T922" s="270"/>
      <c r="U922" s="270"/>
      <c r="V922" s="270"/>
      <c r="W922" s="270"/>
      <c r="X922" s="270"/>
      <c r="Y922" s="270"/>
      <c r="Z922" s="270"/>
    </row>
    <row r="923" spans="1:26">
      <c r="A923" s="270"/>
      <c r="B923" s="1441"/>
      <c r="C923" s="270"/>
      <c r="D923" s="270"/>
      <c r="E923" s="270"/>
      <c r="F923" s="270"/>
      <c r="G923" s="270"/>
      <c r="H923" s="270"/>
      <c r="I923" s="270"/>
      <c r="J923" s="270"/>
      <c r="K923" s="270"/>
      <c r="L923" s="270"/>
      <c r="M923" s="270"/>
      <c r="N923" s="270"/>
      <c r="O923" s="270"/>
      <c r="P923" s="270"/>
      <c r="Q923" s="270"/>
      <c r="R923" s="270"/>
      <c r="S923" s="270"/>
      <c r="T923" s="270"/>
      <c r="U923" s="270"/>
      <c r="V923" s="270"/>
      <c r="W923" s="270"/>
      <c r="X923" s="270"/>
      <c r="Y923" s="270"/>
      <c r="Z923" s="270"/>
    </row>
    <row r="924" spans="1:26">
      <c r="A924" s="270"/>
      <c r="B924" s="1441"/>
      <c r="C924" s="270"/>
      <c r="D924" s="270"/>
      <c r="E924" s="270"/>
      <c r="F924" s="270"/>
      <c r="G924" s="270"/>
      <c r="H924" s="270"/>
      <c r="I924" s="270"/>
      <c r="J924" s="270"/>
      <c r="K924" s="270"/>
      <c r="L924" s="270"/>
      <c r="M924" s="270"/>
      <c r="N924" s="270"/>
      <c r="O924" s="270"/>
      <c r="P924" s="270"/>
      <c r="Q924" s="270"/>
      <c r="R924" s="270"/>
      <c r="S924" s="270"/>
      <c r="T924" s="270"/>
      <c r="U924" s="270"/>
      <c r="V924" s="270"/>
      <c r="W924" s="270"/>
      <c r="X924" s="270"/>
      <c r="Y924" s="270"/>
      <c r="Z924" s="270"/>
    </row>
    <row r="925" spans="1:26">
      <c r="A925" s="270"/>
      <c r="B925" s="1441"/>
      <c r="C925" s="270"/>
      <c r="D925" s="270"/>
      <c r="E925" s="270"/>
      <c r="F925" s="270"/>
      <c r="G925" s="270"/>
      <c r="H925" s="270"/>
      <c r="I925" s="270"/>
      <c r="J925" s="270"/>
      <c r="K925" s="270"/>
      <c r="L925" s="270"/>
      <c r="M925" s="270"/>
      <c r="N925" s="270"/>
      <c r="O925" s="270"/>
      <c r="P925" s="270"/>
      <c r="Q925" s="270"/>
      <c r="R925" s="270"/>
      <c r="S925" s="270"/>
      <c r="T925" s="270"/>
      <c r="U925" s="270"/>
      <c r="V925" s="270"/>
      <c r="W925" s="270"/>
      <c r="X925" s="270"/>
      <c r="Y925" s="270"/>
      <c r="Z925" s="270"/>
    </row>
    <row r="926" spans="1:26">
      <c r="A926" s="270"/>
      <c r="B926" s="1441"/>
      <c r="C926" s="270"/>
      <c r="D926" s="270"/>
      <c r="E926" s="270"/>
      <c r="F926" s="270"/>
      <c r="G926" s="270"/>
      <c r="H926" s="270"/>
      <c r="I926" s="270"/>
      <c r="J926" s="270"/>
      <c r="K926" s="270"/>
      <c r="L926" s="270"/>
      <c r="M926" s="270"/>
      <c r="N926" s="270"/>
      <c r="O926" s="270"/>
      <c r="P926" s="270"/>
      <c r="Q926" s="270"/>
      <c r="R926" s="270"/>
      <c r="S926" s="270"/>
      <c r="T926" s="270"/>
      <c r="U926" s="270"/>
      <c r="V926" s="270"/>
      <c r="W926" s="270"/>
      <c r="X926" s="270"/>
      <c r="Y926" s="270"/>
      <c r="Z926" s="270"/>
    </row>
    <row r="927" spans="1:26">
      <c r="A927" s="270"/>
      <c r="B927" s="1441"/>
      <c r="C927" s="270"/>
      <c r="D927" s="270"/>
      <c r="E927" s="270"/>
      <c r="F927" s="270"/>
      <c r="G927" s="270"/>
      <c r="H927" s="270"/>
      <c r="I927" s="270"/>
      <c r="J927" s="270"/>
      <c r="K927" s="270"/>
      <c r="L927" s="270"/>
      <c r="M927" s="270"/>
      <c r="N927" s="270"/>
      <c r="O927" s="270"/>
      <c r="P927" s="270"/>
      <c r="Q927" s="270"/>
      <c r="R927" s="270"/>
      <c r="S927" s="270"/>
      <c r="T927" s="270"/>
      <c r="U927" s="270"/>
      <c r="V927" s="270"/>
      <c r="W927" s="270"/>
      <c r="X927" s="270"/>
      <c r="Y927" s="270"/>
      <c r="Z927" s="270"/>
    </row>
    <row r="928" spans="1:26">
      <c r="A928" s="270"/>
      <c r="B928" s="1441"/>
      <c r="C928" s="270"/>
      <c r="D928" s="270"/>
      <c r="E928" s="270"/>
      <c r="F928" s="270"/>
      <c r="G928" s="270"/>
      <c r="H928" s="270"/>
      <c r="I928" s="270"/>
      <c r="J928" s="270"/>
      <c r="K928" s="270"/>
      <c r="L928" s="270"/>
      <c r="M928" s="270"/>
      <c r="N928" s="270"/>
      <c r="O928" s="270"/>
      <c r="P928" s="270"/>
      <c r="Q928" s="270"/>
      <c r="R928" s="270"/>
      <c r="S928" s="270"/>
      <c r="T928" s="270"/>
      <c r="U928" s="270"/>
      <c r="V928" s="270"/>
      <c r="W928" s="270"/>
      <c r="X928" s="270"/>
      <c r="Y928" s="270"/>
      <c r="Z928" s="270"/>
    </row>
    <row r="929" spans="1:26">
      <c r="A929" s="270"/>
      <c r="B929" s="1441"/>
      <c r="C929" s="270"/>
      <c r="D929" s="270"/>
      <c r="E929" s="270"/>
      <c r="F929" s="270"/>
      <c r="G929" s="270"/>
      <c r="H929" s="270"/>
      <c r="I929" s="270"/>
      <c r="J929" s="270"/>
      <c r="K929" s="270"/>
      <c r="L929" s="270"/>
      <c r="M929" s="270"/>
      <c r="N929" s="270"/>
      <c r="O929" s="270"/>
      <c r="P929" s="270"/>
      <c r="Q929" s="270"/>
      <c r="R929" s="270"/>
      <c r="S929" s="270"/>
      <c r="T929" s="270"/>
      <c r="U929" s="270"/>
      <c r="V929" s="270"/>
      <c r="W929" s="270"/>
      <c r="X929" s="270"/>
      <c r="Y929" s="270"/>
      <c r="Z929" s="270"/>
    </row>
    <row r="930" spans="1:26">
      <c r="A930" s="270"/>
      <c r="B930" s="1441"/>
      <c r="C930" s="270"/>
      <c r="D930" s="270"/>
      <c r="E930" s="270"/>
      <c r="F930" s="270"/>
      <c r="G930" s="270"/>
      <c r="H930" s="270"/>
      <c r="I930" s="270"/>
      <c r="J930" s="270"/>
      <c r="K930" s="270"/>
      <c r="L930" s="270"/>
      <c r="M930" s="270"/>
      <c r="N930" s="270"/>
      <c r="O930" s="270"/>
      <c r="P930" s="270"/>
      <c r="Q930" s="270"/>
      <c r="R930" s="270"/>
      <c r="S930" s="270"/>
      <c r="T930" s="270"/>
      <c r="U930" s="270"/>
      <c r="V930" s="270"/>
      <c r="W930" s="270"/>
      <c r="X930" s="270"/>
      <c r="Y930" s="270"/>
      <c r="Z930" s="270"/>
    </row>
    <row r="931" spans="1:26">
      <c r="A931" s="270"/>
      <c r="B931" s="1441"/>
      <c r="C931" s="270"/>
      <c r="D931" s="270"/>
      <c r="E931" s="270"/>
      <c r="F931" s="270"/>
      <c r="G931" s="270"/>
      <c r="H931" s="270"/>
      <c r="I931" s="270"/>
      <c r="J931" s="270"/>
      <c r="K931" s="270"/>
      <c r="L931" s="270"/>
      <c r="M931" s="270"/>
      <c r="N931" s="270"/>
      <c r="O931" s="270"/>
      <c r="P931" s="270"/>
      <c r="Q931" s="270"/>
      <c r="R931" s="270"/>
      <c r="S931" s="270"/>
      <c r="T931" s="270"/>
      <c r="U931" s="270"/>
      <c r="V931" s="270"/>
      <c r="W931" s="270"/>
      <c r="X931" s="270"/>
      <c r="Y931" s="270"/>
      <c r="Z931" s="270"/>
    </row>
    <row r="932" spans="1:26">
      <c r="A932" s="270"/>
      <c r="B932" s="1441"/>
      <c r="C932" s="270"/>
      <c r="D932" s="270"/>
      <c r="E932" s="270"/>
      <c r="F932" s="270"/>
      <c r="G932" s="270"/>
      <c r="H932" s="270"/>
      <c r="I932" s="270"/>
      <c r="J932" s="270"/>
      <c r="K932" s="270"/>
      <c r="L932" s="270"/>
      <c r="M932" s="270"/>
      <c r="N932" s="270"/>
      <c r="O932" s="270"/>
      <c r="P932" s="270"/>
      <c r="Q932" s="270"/>
      <c r="R932" s="270"/>
      <c r="S932" s="270"/>
      <c r="T932" s="270"/>
      <c r="U932" s="270"/>
      <c r="V932" s="270"/>
      <c r="W932" s="270"/>
      <c r="X932" s="270"/>
      <c r="Y932" s="270"/>
      <c r="Z932" s="270"/>
    </row>
    <row r="933" spans="1:26">
      <c r="A933" s="270"/>
      <c r="B933" s="1441"/>
      <c r="C933" s="270"/>
      <c r="D933" s="270"/>
      <c r="E933" s="270"/>
      <c r="F933" s="270"/>
      <c r="G933" s="270"/>
      <c r="H933" s="270"/>
      <c r="I933" s="270"/>
      <c r="J933" s="270"/>
      <c r="K933" s="270"/>
      <c r="L933" s="270"/>
      <c r="M933" s="270"/>
      <c r="N933" s="270"/>
      <c r="O933" s="270"/>
      <c r="P933" s="270"/>
      <c r="Q933" s="270"/>
      <c r="R933" s="270"/>
      <c r="S933" s="270"/>
      <c r="T933" s="270"/>
      <c r="U933" s="270"/>
      <c r="V933" s="270"/>
      <c r="W933" s="270"/>
      <c r="X933" s="270"/>
      <c r="Y933" s="270"/>
      <c r="Z933" s="270"/>
    </row>
    <row r="934" spans="1:26">
      <c r="A934" s="270"/>
      <c r="B934" s="1441"/>
      <c r="C934" s="270"/>
      <c r="D934" s="270"/>
      <c r="E934" s="270"/>
      <c r="F934" s="270"/>
      <c r="G934" s="270"/>
      <c r="H934" s="270"/>
      <c r="I934" s="270"/>
      <c r="J934" s="270"/>
      <c r="K934" s="270"/>
      <c r="L934" s="270"/>
      <c r="M934" s="270"/>
      <c r="N934" s="270"/>
      <c r="O934" s="270"/>
      <c r="P934" s="270"/>
      <c r="Q934" s="270"/>
      <c r="R934" s="270"/>
      <c r="S934" s="270"/>
      <c r="T934" s="270"/>
      <c r="U934" s="270"/>
      <c r="V934" s="270"/>
      <c r="W934" s="270"/>
      <c r="X934" s="270"/>
      <c r="Y934" s="270"/>
      <c r="Z934" s="270"/>
    </row>
    <row r="935" spans="1:26">
      <c r="A935" s="270"/>
      <c r="B935" s="1441"/>
      <c r="C935" s="270"/>
      <c r="D935" s="270"/>
      <c r="E935" s="270"/>
      <c r="F935" s="270"/>
      <c r="G935" s="270"/>
      <c r="H935" s="270"/>
      <c r="I935" s="270"/>
      <c r="J935" s="270"/>
      <c r="K935" s="270"/>
      <c r="L935" s="270"/>
      <c r="M935" s="270"/>
      <c r="N935" s="270"/>
      <c r="O935" s="270"/>
      <c r="P935" s="270"/>
      <c r="Q935" s="270"/>
      <c r="R935" s="270"/>
      <c r="S935" s="270"/>
      <c r="T935" s="270"/>
      <c r="U935" s="270"/>
      <c r="V935" s="270"/>
      <c r="W935" s="270"/>
      <c r="X935" s="270"/>
      <c r="Y935" s="270"/>
      <c r="Z935" s="270"/>
    </row>
    <row r="936" spans="1:26">
      <c r="A936" s="270"/>
      <c r="B936" s="1441"/>
      <c r="C936" s="270"/>
      <c r="D936" s="270"/>
      <c r="E936" s="270"/>
      <c r="F936" s="270"/>
      <c r="G936" s="270"/>
      <c r="H936" s="270"/>
      <c r="I936" s="270"/>
      <c r="J936" s="270"/>
      <c r="K936" s="270"/>
      <c r="L936" s="270"/>
      <c r="M936" s="270"/>
      <c r="N936" s="270"/>
      <c r="O936" s="270"/>
      <c r="P936" s="270"/>
      <c r="Q936" s="270"/>
      <c r="R936" s="270"/>
      <c r="S936" s="270"/>
      <c r="T936" s="270"/>
      <c r="U936" s="270"/>
      <c r="V936" s="270"/>
      <c r="W936" s="270"/>
      <c r="X936" s="270"/>
      <c r="Y936" s="270"/>
      <c r="Z936" s="270"/>
    </row>
    <row r="937" spans="1:26">
      <c r="A937" s="270"/>
      <c r="B937" s="1441"/>
      <c r="C937" s="270"/>
      <c r="D937" s="270"/>
      <c r="E937" s="270"/>
      <c r="F937" s="270"/>
      <c r="G937" s="270"/>
      <c r="H937" s="270"/>
      <c r="I937" s="270"/>
      <c r="J937" s="270"/>
      <c r="K937" s="270"/>
      <c r="L937" s="270"/>
      <c r="M937" s="270"/>
      <c r="N937" s="270"/>
      <c r="O937" s="270"/>
      <c r="P937" s="270"/>
      <c r="Q937" s="270"/>
      <c r="R937" s="270"/>
      <c r="S937" s="270"/>
      <c r="T937" s="270"/>
      <c r="U937" s="270"/>
      <c r="V937" s="270"/>
      <c r="W937" s="270"/>
      <c r="X937" s="270"/>
      <c r="Y937" s="270"/>
      <c r="Z937" s="270"/>
    </row>
    <row r="938" spans="1:26">
      <c r="A938" s="270"/>
      <c r="B938" s="1441"/>
      <c r="C938" s="270"/>
      <c r="D938" s="270"/>
      <c r="E938" s="270"/>
      <c r="F938" s="270"/>
      <c r="G938" s="270"/>
      <c r="H938" s="270"/>
      <c r="I938" s="270"/>
      <c r="J938" s="270"/>
      <c r="K938" s="270"/>
      <c r="L938" s="270"/>
      <c r="M938" s="270"/>
      <c r="N938" s="270"/>
      <c r="O938" s="270"/>
      <c r="P938" s="270"/>
      <c r="Q938" s="270"/>
      <c r="R938" s="270"/>
      <c r="S938" s="270"/>
      <c r="T938" s="270"/>
      <c r="U938" s="270"/>
      <c r="V938" s="270"/>
      <c r="W938" s="270"/>
      <c r="X938" s="270"/>
      <c r="Y938" s="270"/>
      <c r="Z938" s="270"/>
    </row>
    <row r="939" spans="1:26">
      <c r="A939" s="270"/>
      <c r="B939" s="1441"/>
      <c r="C939" s="270"/>
      <c r="D939" s="270"/>
      <c r="E939" s="270"/>
      <c r="F939" s="270"/>
      <c r="G939" s="270"/>
      <c r="H939" s="270"/>
      <c r="I939" s="270"/>
      <c r="J939" s="270"/>
      <c r="K939" s="270"/>
      <c r="L939" s="270"/>
      <c r="M939" s="270"/>
      <c r="N939" s="270"/>
      <c r="O939" s="270"/>
      <c r="P939" s="270"/>
      <c r="Q939" s="270"/>
      <c r="R939" s="270"/>
      <c r="S939" s="270"/>
      <c r="T939" s="270"/>
      <c r="U939" s="270"/>
      <c r="V939" s="270"/>
      <c r="W939" s="270"/>
      <c r="X939" s="270"/>
      <c r="Y939" s="270"/>
      <c r="Z939" s="270"/>
    </row>
    <row r="940" spans="1:26">
      <c r="A940" s="270"/>
      <c r="B940" s="1441"/>
      <c r="C940" s="270"/>
      <c r="D940" s="270"/>
      <c r="E940" s="270"/>
      <c r="F940" s="270"/>
      <c r="G940" s="270"/>
      <c r="H940" s="270"/>
      <c r="I940" s="270"/>
      <c r="J940" s="270"/>
      <c r="K940" s="270"/>
      <c r="L940" s="270"/>
      <c r="M940" s="270"/>
      <c r="N940" s="270"/>
      <c r="O940" s="270"/>
      <c r="P940" s="270"/>
      <c r="Q940" s="270"/>
      <c r="R940" s="270"/>
      <c r="S940" s="270"/>
      <c r="T940" s="270"/>
      <c r="U940" s="270"/>
      <c r="V940" s="270"/>
      <c r="W940" s="270"/>
      <c r="X940" s="270"/>
      <c r="Y940" s="270"/>
      <c r="Z940" s="270"/>
    </row>
    <row r="941" spans="1:26">
      <c r="A941" s="270"/>
      <c r="B941" s="1441"/>
      <c r="C941" s="270"/>
      <c r="D941" s="270"/>
      <c r="E941" s="270"/>
      <c r="F941" s="270"/>
      <c r="G941" s="270"/>
      <c r="H941" s="270"/>
      <c r="I941" s="270"/>
      <c r="J941" s="270"/>
      <c r="K941" s="270"/>
      <c r="L941" s="270"/>
      <c r="M941" s="270"/>
      <c r="N941" s="270"/>
      <c r="O941" s="270"/>
      <c r="P941" s="270"/>
      <c r="Q941" s="270"/>
      <c r="R941" s="270"/>
      <c r="S941" s="270"/>
      <c r="T941" s="270"/>
      <c r="U941" s="270"/>
      <c r="V941" s="270"/>
      <c r="W941" s="270"/>
      <c r="X941" s="270"/>
      <c r="Y941" s="270"/>
      <c r="Z941" s="270"/>
    </row>
    <row r="942" spans="1:26">
      <c r="A942" s="270"/>
      <c r="B942" s="1441"/>
      <c r="C942" s="270"/>
      <c r="D942" s="270"/>
      <c r="E942" s="270"/>
      <c r="F942" s="270"/>
      <c r="G942" s="270"/>
      <c r="H942" s="270"/>
      <c r="I942" s="270"/>
      <c r="J942" s="270"/>
      <c r="K942" s="270"/>
      <c r="L942" s="270"/>
      <c r="M942" s="270"/>
      <c r="N942" s="270"/>
      <c r="O942" s="270"/>
      <c r="P942" s="270"/>
      <c r="Q942" s="270"/>
      <c r="R942" s="270"/>
      <c r="S942" s="270"/>
      <c r="T942" s="270"/>
      <c r="U942" s="270"/>
      <c r="V942" s="270"/>
      <c r="W942" s="270"/>
      <c r="X942" s="270"/>
      <c r="Y942" s="270"/>
      <c r="Z942" s="270"/>
    </row>
    <row r="943" spans="1:26">
      <c r="A943" s="270"/>
      <c r="B943" s="1441"/>
      <c r="C943" s="270"/>
      <c r="D943" s="270"/>
      <c r="E943" s="270"/>
      <c r="F943" s="270"/>
      <c r="G943" s="270"/>
      <c r="H943" s="270"/>
      <c r="I943" s="270"/>
      <c r="J943" s="270"/>
      <c r="K943" s="270"/>
      <c r="L943" s="270"/>
      <c r="M943" s="270"/>
      <c r="N943" s="270"/>
      <c r="O943" s="270"/>
      <c r="P943" s="270"/>
      <c r="Q943" s="270"/>
      <c r="R943" s="270"/>
      <c r="S943" s="270"/>
      <c r="T943" s="270"/>
      <c r="U943" s="270"/>
      <c r="V943" s="270"/>
      <c r="W943" s="270"/>
      <c r="X943" s="270"/>
      <c r="Y943" s="270"/>
      <c r="Z943" s="270"/>
    </row>
    <row r="944" spans="1:26">
      <c r="A944" s="270"/>
      <c r="B944" s="1441"/>
      <c r="C944" s="270"/>
      <c r="D944" s="270"/>
      <c r="E944" s="270"/>
      <c r="F944" s="270"/>
      <c r="G944" s="270"/>
      <c r="H944" s="270"/>
      <c r="I944" s="270"/>
      <c r="J944" s="270"/>
      <c r="K944" s="270"/>
      <c r="L944" s="270"/>
      <c r="M944" s="270"/>
      <c r="N944" s="270"/>
      <c r="O944" s="270"/>
      <c r="P944" s="270"/>
      <c r="Q944" s="270"/>
      <c r="R944" s="270"/>
      <c r="S944" s="270"/>
      <c r="T944" s="270"/>
      <c r="U944" s="270"/>
      <c r="V944" s="270"/>
      <c r="W944" s="270"/>
      <c r="X944" s="270"/>
      <c r="Y944" s="270"/>
      <c r="Z944" s="270"/>
    </row>
    <row r="945" spans="1:26">
      <c r="A945" s="270"/>
      <c r="B945" s="1441"/>
      <c r="C945" s="270"/>
      <c r="D945" s="270"/>
      <c r="E945" s="270"/>
      <c r="F945" s="270"/>
      <c r="G945" s="270"/>
      <c r="H945" s="270"/>
      <c r="I945" s="270"/>
      <c r="J945" s="270"/>
      <c r="K945" s="270"/>
      <c r="L945" s="270"/>
      <c r="M945" s="270"/>
      <c r="N945" s="270"/>
      <c r="O945" s="270"/>
      <c r="P945" s="270"/>
      <c r="Q945" s="270"/>
      <c r="R945" s="270"/>
      <c r="S945" s="270"/>
      <c r="T945" s="270"/>
      <c r="U945" s="270"/>
      <c r="V945" s="270"/>
      <c r="W945" s="270"/>
      <c r="X945" s="270"/>
      <c r="Y945" s="270"/>
      <c r="Z945" s="270"/>
    </row>
    <row r="946" spans="1:26">
      <c r="A946" s="270"/>
      <c r="B946" s="1441"/>
      <c r="C946" s="270"/>
      <c r="D946" s="270"/>
      <c r="E946" s="270"/>
      <c r="F946" s="270"/>
      <c r="G946" s="270"/>
      <c r="H946" s="270"/>
      <c r="I946" s="270"/>
      <c r="J946" s="270"/>
      <c r="K946" s="270"/>
      <c r="L946" s="270"/>
      <c r="M946" s="270"/>
      <c r="N946" s="270"/>
      <c r="O946" s="270"/>
      <c r="P946" s="270"/>
      <c r="Q946" s="270"/>
      <c r="R946" s="270"/>
      <c r="S946" s="270"/>
      <c r="T946" s="270"/>
      <c r="U946" s="270"/>
      <c r="V946" s="270"/>
      <c r="W946" s="270"/>
      <c r="X946" s="270"/>
      <c r="Y946" s="270"/>
      <c r="Z946" s="270"/>
    </row>
    <row r="947" spans="1:26">
      <c r="A947" s="270"/>
      <c r="B947" s="1441"/>
      <c r="C947" s="270"/>
      <c r="D947" s="270"/>
      <c r="E947" s="270"/>
      <c r="F947" s="270"/>
      <c r="G947" s="270"/>
      <c r="H947" s="270"/>
      <c r="I947" s="270"/>
      <c r="J947" s="270"/>
      <c r="K947" s="270"/>
      <c r="L947" s="270"/>
      <c r="M947" s="270"/>
      <c r="N947" s="270"/>
      <c r="O947" s="270"/>
      <c r="P947" s="270"/>
      <c r="Q947" s="270"/>
      <c r="R947" s="270"/>
      <c r="S947" s="270"/>
      <c r="T947" s="270"/>
      <c r="U947" s="270"/>
      <c r="V947" s="270"/>
      <c r="W947" s="270"/>
      <c r="X947" s="270"/>
      <c r="Y947" s="270"/>
      <c r="Z947" s="270"/>
    </row>
    <row r="948" spans="1:26">
      <c r="A948" s="270"/>
      <c r="B948" s="1441"/>
      <c r="C948" s="270"/>
      <c r="D948" s="270"/>
      <c r="E948" s="270"/>
      <c r="F948" s="270"/>
      <c r="G948" s="270"/>
      <c r="H948" s="270"/>
      <c r="I948" s="270"/>
      <c r="J948" s="270"/>
      <c r="K948" s="270"/>
      <c r="L948" s="270"/>
      <c r="M948" s="270"/>
      <c r="N948" s="270"/>
      <c r="O948" s="270"/>
      <c r="P948" s="270"/>
      <c r="Q948" s="270"/>
      <c r="R948" s="270"/>
      <c r="S948" s="270"/>
      <c r="T948" s="270"/>
      <c r="U948" s="270"/>
      <c r="V948" s="270"/>
      <c r="W948" s="270"/>
      <c r="X948" s="270"/>
      <c r="Y948" s="270"/>
      <c r="Z948" s="270"/>
    </row>
    <row r="949" spans="1:26">
      <c r="A949" s="270"/>
      <c r="B949" s="1441"/>
      <c r="C949" s="270"/>
      <c r="D949" s="270"/>
      <c r="E949" s="270"/>
      <c r="F949" s="270"/>
      <c r="G949" s="270"/>
      <c r="H949" s="270"/>
      <c r="I949" s="270"/>
      <c r="J949" s="270"/>
      <c r="K949" s="270"/>
      <c r="L949" s="270"/>
      <c r="M949" s="270"/>
      <c r="N949" s="270"/>
      <c r="O949" s="270"/>
      <c r="P949" s="270"/>
      <c r="Q949" s="270"/>
      <c r="R949" s="270"/>
      <c r="S949" s="270"/>
      <c r="T949" s="270"/>
      <c r="U949" s="270"/>
      <c r="V949" s="270"/>
      <c r="W949" s="270"/>
      <c r="X949" s="270"/>
      <c r="Y949" s="270"/>
      <c r="Z949" s="270"/>
    </row>
    <row r="950" spans="1:26">
      <c r="A950" s="270"/>
      <c r="B950" s="1441"/>
      <c r="C950" s="270"/>
      <c r="D950" s="270"/>
      <c r="E950" s="270"/>
      <c r="F950" s="270"/>
      <c r="G950" s="270"/>
      <c r="H950" s="270"/>
      <c r="I950" s="270"/>
      <c r="J950" s="270"/>
      <c r="K950" s="270"/>
      <c r="L950" s="270"/>
      <c r="M950" s="270"/>
      <c r="N950" s="270"/>
      <c r="O950" s="270"/>
      <c r="P950" s="270"/>
      <c r="Q950" s="270"/>
      <c r="R950" s="270"/>
      <c r="S950" s="270"/>
      <c r="T950" s="270"/>
      <c r="U950" s="270"/>
      <c r="V950" s="270"/>
      <c r="W950" s="270"/>
      <c r="X950" s="270"/>
      <c r="Y950" s="270"/>
      <c r="Z950" s="270"/>
    </row>
    <row r="951" spans="1:26">
      <c r="A951" s="270"/>
      <c r="B951" s="1441"/>
      <c r="C951" s="270"/>
      <c r="D951" s="270"/>
      <c r="E951" s="270"/>
      <c r="F951" s="270"/>
      <c r="G951" s="270"/>
      <c r="H951" s="270"/>
      <c r="I951" s="270"/>
      <c r="J951" s="270"/>
      <c r="K951" s="270"/>
      <c r="L951" s="270"/>
      <c r="M951" s="270"/>
      <c r="N951" s="270"/>
      <c r="O951" s="270"/>
      <c r="P951" s="270"/>
      <c r="Q951" s="270"/>
      <c r="R951" s="270"/>
      <c r="S951" s="270"/>
      <c r="T951" s="270"/>
      <c r="U951" s="270"/>
      <c r="V951" s="270"/>
      <c r="W951" s="270"/>
      <c r="X951" s="270"/>
      <c r="Y951" s="270"/>
      <c r="Z951" s="270"/>
    </row>
    <row r="952" spans="1:26">
      <c r="A952" s="270"/>
      <c r="B952" s="1441"/>
      <c r="C952" s="270"/>
      <c r="D952" s="270"/>
      <c r="E952" s="270"/>
      <c r="F952" s="270"/>
      <c r="G952" s="270"/>
      <c r="H952" s="270"/>
      <c r="I952" s="270"/>
      <c r="J952" s="270"/>
      <c r="K952" s="270"/>
      <c r="L952" s="270"/>
      <c r="M952" s="270"/>
      <c r="N952" s="270"/>
      <c r="O952" s="270"/>
      <c r="P952" s="270"/>
      <c r="Q952" s="270"/>
      <c r="R952" s="270"/>
      <c r="S952" s="270"/>
      <c r="T952" s="270"/>
      <c r="U952" s="270"/>
      <c r="V952" s="270"/>
      <c r="W952" s="270"/>
      <c r="X952" s="270"/>
      <c r="Y952" s="270"/>
      <c r="Z952" s="270"/>
    </row>
    <row r="953" spans="1:26">
      <c r="A953" s="270"/>
      <c r="B953" s="1441"/>
      <c r="C953" s="270"/>
      <c r="D953" s="270"/>
      <c r="E953" s="270"/>
      <c r="F953" s="270"/>
      <c r="G953" s="270"/>
      <c r="H953" s="270"/>
      <c r="I953" s="270"/>
      <c r="J953" s="270"/>
      <c r="K953" s="270"/>
      <c r="L953" s="270"/>
      <c r="M953" s="270"/>
      <c r="N953" s="270"/>
      <c r="O953" s="270"/>
      <c r="P953" s="270"/>
      <c r="Q953" s="270"/>
      <c r="R953" s="270"/>
      <c r="S953" s="270"/>
      <c r="T953" s="270"/>
      <c r="U953" s="270"/>
      <c r="V953" s="270"/>
      <c r="W953" s="270"/>
      <c r="X953" s="270"/>
      <c r="Y953" s="270"/>
      <c r="Z953" s="270"/>
    </row>
    <row r="954" spans="1:26">
      <c r="A954" s="270"/>
      <c r="B954" s="1441"/>
      <c r="C954" s="270"/>
      <c r="D954" s="270"/>
      <c r="E954" s="270"/>
      <c r="F954" s="270"/>
      <c r="G954" s="270"/>
      <c r="H954" s="270"/>
      <c r="I954" s="270"/>
      <c r="J954" s="270"/>
      <c r="K954" s="270"/>
      <c r="L954" s="270"/>
      <c r="M954" s="270"/>
      <c r="N954" s="270"/>
      <c r="O954" s="270"/>
      <c r="P954" s="270"/>
      <c r="Q954" s="270"/>
      <c r="R954" s="270"/>
      <c r="S954" s="270"/>
      <c r="T954" s="270"/>
      <c r="U954" s="270"/>
      <c r="V954" s="270"/>
      <c r="W954" s="270"/>
      <c r="X954" s="270"/>
      <c r="Y954" s="270"/>
      <c r="Z954" s="270"/>
    </row>
    <row r="955" spans="1:26">
      <c r="A955" s="270"/>
      <c r="B955" s="1441"/>
      <c r="C955" s="270"/>
      <c r="D955" s="270"/>
      <c r="E955" s="270"/>
      <c r="F955" s="270"/>
      <c r="G955" s="270"/>
      <c r="H955" s="270"/>
      <c r="I955" s="270"/>
      <c r="J955" s="270"/>
      <c r="K955" s="270"/>
      <c r="L955" s="270"/>
      <c r="M955" s="270"/>
      <c r="N955" s="270"/>
      <c r="O955" s="270"/>
      <c r="P955" s="270"/>
      <c r="Q955" s="270"/>
      <c r="R955" s="270"/>
      <c r="S955" s="270"/>
      <c r="T955" s="270"/>
      <c r="U955" s="270"/>
      <c r="V955" s="270"/>
      <c r="W955" s="270"/>
      <c r="X955" s="270"/>
      <c r="Y955" s="270"/>
      <c r="Z955" s="270"/>
    </row>
    <row r="956" spans="1:26">
      <c r="A956" s="270"/>
      <c r="B956" s="1441"/>
      <c r="C956" s="270"/>
      <c r="D956" s="270"/>
      <c r="E956" s="270"/>
      <c r="F956" s="270"/>
      <c r="G956" s="270"/>
      <c r="H956" s="270"/>
      <c r="I956" s="270"/>
      <c r="J956" s="270"/>
      <c r="K956" s="270"/>
      <c r="L956" s="270"/>
      <c r="M956" s="270"/>
      <c r="N956" s="270"/>
      <c r="O956" s="270"/>
      <c r="P956" s="270"/>
      <c r="Q956" s="270"/>
      <c r="R956" s="270"/>
      <c r="S956" s="270"/>
      <c r="T956" s="270"/>
      <c r="U956" s="270"/>
      <c r="V956" s="270"/>
      <c r="W956" s="270"/>
      <c r="X956" s="270"/>
      <c r="Y956" s="270"/>
      <c r="Z956" s="270"/>
    </row>
    <row r="957" spans="1:26">
      <c r="A957" s="270"/>
      <c r="B957" s="1441"/>
      <c r="C957" s="270"/>
      <c r="D957" s="270"/>
      <c r="E957" s="270"/>
      <c r="F957" s="270"/>
      <c r="G957" s="270"/>
      <c r="H957" s="270"/>
      <c r="I957" s="270"/>
      <c r="J957" s="270"/>
      <c r="K957" s="270"/>
      <c r="L957" s="270"/>
      <c r="M957" s="270"/>
      <c r="N957" s="270"/>
      <c r="O957" s="270"/>
      <c r="P957" s="270"/>
      <c r="Q957" s="270"/>
      <c r="R957" s="270"/>
      <c r="S957" s="270"/>
      <c r="T957" s="270"/>
      <c r="U957" s="270"/>
      <c r="V957" s="270"/>
      <c r="W957" s="270"/>
      <c r="X957" s="270"/>
      <c r="Y957" s="270"/>
      <c r="Z957" s="270"/>
    </row>
    <row r="958" spans="1:26">
      <c r="A958" s="270"/>
      <c r="B958" s="1441"/>
      <c r="C958" s="270"/>
      <c r="D958" s="270"/>
      <c r="E958" s="270"/>
      <c r="F958" s="270"/>
      <c r="G958" s="270"/>
      <c r="H958" s="270"/>
      <c r="I958" s="270"/>
      <c r="J958" s="270"/>
      <c r="K958" s="270"/>
      <c r="L958" s="270"/>
      <c r="M958" s="270"/>
      <c r="N958" s="270"/>
      <c r="O958" s="270"/>
      <c r="P958" s="270"/>
      <c r="Q958" s="270"/>
      <c r="R958" s="270"/>
      <c r="S958" s="270"/>
      <c r="T958" s="270"/>
      <c r="U958" s="270"/>
      <c r="V958" s="270"/>
      <c r="W958" s="270"/>
      <c r="X958" s="270"/>
      <c r="Y958" s="270"/>
      <c r="Z958" s="270"/>
    </row>
    <row r="959" spans="1:26">
      <c r="A959" s="270"/>
      <c r="B959" s="1441"/>
      <c r="C959" s="270"/>
      <c r="D959" s="270"/>
      <c r="E959" s="270"/>
      <c r="F959" s="270"/>
      <c r="G959" s="270"/>
      <c r="H959" s="270"/>
      <c r="I959" s="270"/>
      <c r="J959" s="270"/>
      <c r="K959" s="270"/>
      <c r="L959" s="270"/>
      <c r="M959" s="270"/>
      <c r="N959" s="270"/>
      <c r="O959" s="270"/>
      <c r="P959" s="270"/>
      <c r="Q959" s="270"/>
      <c r="R959" s="270"/>
      <c r="S959" s="270"/>
      <c r="T959" s="270"/>
      <c r="U959" s="270"/>
      <c r="V959" s="270"/>
      <c r="W959" s="270"/>
      <c r="X959" s="270"/>
      <c r="Y959" s="270"/>
      <c r="Z959" s="270"/>
    </row>
    <row r="960" spans="1:26">
      <c r="A960" s="270"/>
      <c r="B960" s="1441"/>
      <c r="C960" s="270"/>
      <c r="D960" s="270"/>
      <c r="E960" s="270"/>
      <c r="F960" s="270"/>
      <c r="G960" s="270"/>
      <c r="H960" s="270"/>
      <c r="I960" s="270"/>
      <c r="J960" s="270"/>
      <c r="K960" s="270"/>
      <c r="L960" s="270"/>
      <c r="M960" s="270"/>
      <c r="N960" s="270"/>
      <c r="O960" s="270"/>
      <c r="P960" s="270"/>
      <c r="Q960" s="270"/>
      <c r="R960" s="270"/>
      <c r="S960" s="270"/>
      <c r="T960" s="270"/>
      <c r="U960" s="270"/>
      <c r="V960" s="270"/>
      <c r="W960" s="270"/>
      <c r="X960" s="270"/>
      <c r="Y960" s="270"/>
      <c r="Z960" s="270"/>
    </row>
    <row r="961" spans="1:26">
      <c r="A961" s="270"/>
      <c r="B961" s="1441"/>
      <c r="C961" s="270"/>
      <c r="D961" s="270"/>
      <c r="E961" s="270"/>
      <c r="F961" s="270"/>
      <c r="G961" s="270"/>
      <c r="H961" s="270"/>
      <c r="I961" s="270"/>
      <c r="J961" s="270"/>
      <c r="K961" s="270"/>
      <c r="L961" s="270"/>
      <c r="M961" s="270"/>
      <c r="N961" s="270"/>
      <c r="O961" s="270"/>
      <c r="P961" s="270"/>
      <c r="Q961" s="270"/>
      <c r="R961" s="270"/>
      <c r="S961" s="270"/>
      <c r="T961" s="270"/>
      <c r="U961" s="270"/>
      <c r="V961" s="270"/>
      <c r="W961" s="270"/>
      <c r="X961" s="270"/>
      <c r="Y961" s="270"/>
      <c r="Z961" s="270"/>
    </row>
    <row r="962" spans="1:26">
      <c r="A962" s="270"/>
      <c r="B962" s="1441"/>
      <c r="C962" s="270"/>
      <c r="D962" s="270"/>
      <c r="E962" s="270"/>
      <c r="F962" s="270"/>
      <c r="G962" s="270"/>
      <c r="H962" s="270"/>
      <c r="I962" s="270"/>
      <c r="J962" s="270"/>
      <c r="K962" s="270"/>
      <c r="L962" s="270"/>
      <c r="M962" s="270"/>
      <c r="N962" s="270"/>
      <c r="O962" s="270"/>
      <c r="P962" s="270"/>
      <c r="Q962" s="270"/>
      <c r="R962" s="270"/>
      <c r="S962" s="270"/>
      <c r="T962" s="270"/>
      <c r="U962" s="270"/>
      <c r="V962" s="270"/>
      <c r="W962" s="270"/>
      <c r="X962" s="270"/>
      <c r="Y962" s="270"/>
      <c r="Z962" s="270"/>
    </row>
    <row r="963" spans="1:26">
      <c r="A963" s="270"/>
      <c r="B963" s="1441"/>
      <c r="C963" s="270"/>
      <c r="D963" s="270"/>
      <c r="E963" s="270"/>
      <c r="F963" s="270"/>
      <c r="G963" s="270"/>
      <c r="H963" s="270"/>
      <c r="I963" s="270"/>
      <c r="J963" s="270"/>
      <c r="K963" s="270"/>
      <c r="L963" s="270"/>
      <c r="M963" s="270"/>
      <c r="N963" s="270"/>
      <c r="O963" s="270"/>
      <c r="P963" s="270"/>
      <c r="Q963" s="270"/>
      <c r="R963" s="270"/>
      <c r="S963" s="270"/>
      <c r="T963" s="270"/>
      <c r="U963" s="270"/>
      <c r="V963" s="270"/>
      <c r="W963" s="270"/>
      <c r="X963" s="270"/>
      <c r="Y963" s="270"/>
      <c r="Z963" s="270"/>
    </row>
    <row r="964" spans="1:26">
      <c r="A964" s="270"/>
      <c r="B964" s="1441"/>
      <c r="C964" s="270"/>
      <c r="D964" s="270"/>
      <c r="E964" s="270"/>
      <c r="F964" s="270"/>
      <c r="G964" s="270"/>
      <c r="H964" s="270"/>
      <c r="I964" s="270"/>
      <c r="J964" s="270"/>
      <c r="K964" s="270"/>
      <c r="L964" s="270"/>
      <c r="M964" s="270"/>
      <c r="N964" s="270"/>
      <c r="O964" s="270"/>
      <c r="P964" s="270"/>
      <c r="Q964" s="270"/>
      <c r="R964" s="270"/>
      <c r="S964" s="270"/>
      <c r="T964" s="270"/>
      <c r="U964" s="270"/>
      <c r="V964" s="270"/>
      <c r="W964" s="270"/>
      <c r="X964" s="270"/>
      <c r="Y964" s="270"/>
      <c r="Z964" s="270"/>
    </row>
    <row r="965" spans="1:26">
      <c r="A965" s="270"/>
      <c r="B965" s="1441"/>
      <c r="C965" s="270"/>
      <c r="D965" s="270"/>
      <c r="E965" s="270"/>
      <c r="F965" s="270"/>
      <c r="G965" s="270"/>
      <c r="H965" s="270"/>
      <c r="I965" s="270"/>
      <c r="J965" s="270"/>
      <c r="K965" s="270"/>
      <c r="L965" s="270"/>
      <c r="M965" s="270"/>
      <c r="N965" s="270"/>
      <c r="O965" s="270"/>
      <c r="P965" s="270"/>
      <c r="Q965" s="270"/>
      <c r="R965" s="270"/>
      <c r="S965" s="270"/>
      <c r="T965" s="270"/>
      <c r="U965" s="270"/>
      <c r="V965" s="270"/>
      <c r="W965" s="270"/>
      <c r="X965" s="270"/>
      <c r="Y965" s="270"/>
      <c r="Z965" s="270"/>
    </row>
    <row r="966" spans="1:26">
      <c r="A966" s="270"/>
      <c r="B966" s="1441"/>
      <c r="C966" s="270"/>
      <c r="D966" s="270"/>
      <c r="E966" s="270"/>
      <c r="F966" s="270"/>
      <c r="G966" s="270"/>
      <c r="H966" s="270"/>
      <c r="I966" s="270"/>
      <c r="J966" s="270"/>
      <c r="K966" s="270"/>
      <c r="L966" s="270"/>
      <c r="M966" s="270"/>
      <c r="N966" s="270"/>
      <c r="O966" s="270"/>
      <c r="P966" s="270"/>
      <c r="Q966" s="270"/>
      <c r="R966" s="270"/>
      <c r="S966" s="270"/>
      <c r="T966" s="270"/>
      <c r="U966" s="270"/>
      <c r="V966" s="270"/>
      <c r="W966" s="270"/>
      <c r="X966" s="270"/>
      <c r="Y966" s="270"/>
      <c r="Z966" s="270"/>
    </row>
    <row r="967" spans="1:26">
      <c r="A967" s="270"/>
      <c r="B967" s="1441"/>
      <c r="C967" s="270"/>
      <c r="D967" s="270"/>
      <c r="E967" s="270"/>
      <c r="F967" s="270"/>
      <c r="G967" s="270"/>
      <c r="H967" s="270"/>
      <c r="I967" s="270"/>
      <c r="J967" s="270"/>
      <c r="K967" s="270"/>
      <c r="L967" s="270"/>
      <c r="M967" s="270"/>
      <c r="N967" s="270"/>
      <c r="O967" s="270"/>
      <c r="P967" s="270"/>
      <c r="Q967" s="270"/>
      <c r="R967" s="270"/>
      <c r="S967" s="270"/>
      <c r="T967" s="270"/>
      <c r="U967" s="270"/>
      <c r="V967" s="270"/>
      <c r="W967" s="270"/>
      <c r="X967" s="270"/>
      <c r="Y967" s="270"/>
      <c r="Z967" s="270"/>
    </row>
    <row r="968" spans="1:26">
      <c r="A968" s="270"/>
      <c r="B968" s="1441"/>
      <c r="C968" s="270"/>
      <c r="D968" s="270"/>
      <c r="E968" s="270"/>
      <c r="F968" s="270"/>
      <c r="G968" s="270"/>
      <c r="H968" s="270"/>
      <c r="I968" s="270"/>
      <c r="J968" s="270"/>
      <c r="K968" s="270"/>
      <c r="L968" s="270"/>
      <c r="M968" s="270"/>
      <c r="N968" s="270"/>
      <c r="O968" s="270"/>
      <c r="P968" s="270"/>
      <c r="Q968" s="270"/>
      <c r="R968" s="270"/>
      <c r="S968" s="270"/>
      <c r="T968" s="270"/>
      <c r="U968" s="270"/>
      <c r="V968" s="270"/>
      <c r="W968" s="270"/>
      <c r="X968" s="270"/>
      <c r="Y968" s="270"/>
      <c r="Z968" s="270"/>
    </row>
    <row r="969" spans="1:26">
      <c r="A969" s="270"/>
      <c r="B969" s="1441"/>
      <c r="C969" s="270"/>
      <c r="D969" s="270"/>
      <c r="E969" s="270"/>
      <c r="F969" s="270"/>
      <c r="G969" s="270"/>
      <c r="H969" s="270"/>
      <c r="I969" s="270"/>
      <c r="J969" s="270"/>
      <c r="K969" s="270"/>
      <c r="L969" s="270"/>
      <c r="M969" s="270"/>
      <c r="N969" s="270"/>
      <c r="O969" s="270"/>
      <c r="P969" s="270"/>
      <c r="Q969" s="270"/>
      <c r="R969" s="270"/>
      <c r="S969" s="270"/>
      <c r="T969" s="270"/>
      <c r="U969" s="270"/>
      <c r="V969" s="270"/>
      <c r="W969" s="270"/>
      <c r="X969" s="270"/>
      <c r="Y969" s="270"/>
      <c r="Z969" s="270"/>
    </row>
    <row r="970" spans="1:26">
      <c r="A970" s="270"/>
      <c r="B970" s="1441"/>
      <c r="C970" s="270"/>
      <c r="D970" s="270"/>
      <c r="E970" s="270"/>
      <c r="F970" s="270"/>
      <c r="G970" s="270"/>
      <c r="H970" s="270"/>
      <c r="I970" s="270"/>
      <c r="J970" s="270"/>
      <c r="K970" s="270"/>
      <c r="L970" s="270"/>
      <c r="M970" s="270"/>
      <c r="N970" s="270"/>
      <c r="O970" s="270"/>
      <c r="P970" s="270"/>
      <c r="Q970" s="270"/>
      <c r="R970" s="270"/>
      <c r="S970" s="270"/>
      <c r="T970" s="270"/>
      <c r="U970" s="270"/>
      <c r="V970" s="270"/>
      <c r="W970" s="270"/>
      <c r="X970" s="270"/>
      <c r="Y970" s="270"/>
      <c r="Z970" s="270"/>
    </row>
    <row r="971" spans="1:26">
      <c r="A971" s="270"/>
      <c r="B971" s="1441"/>
      <c r="C971" s="270"/>
      <c r="D971" s="270"/>
      <c r="E971" s="270"/>
      <c r="F971" s="270"/>
      <c r="G971" s="270"/>
      <c r="H971" s="270"/>
      <c r="I971" s="270"/>
      <c r="J971" s="270"/>
      <c r="K971" s="270"/>
      <c r="L971" s="270"/>
      <c r="M971" s="270"/>
      <c r="N971" s="270"/>
      <c r="O971" s="270"/>
      <c r="P971" s="270"/>
      <c r="Q971" s="270"/>
      <c r="R971" s="270"/>
      <c r="S971" s="270"/>
      <c r="T971" s="270"/>
      <c r="U971" s="270"/>
      <c r="V971" s="270"/>
      <c r="W971" s="270"/>
      <c r="X971" s="270"/>
      <c r="Y971" s="270"/>
      <c r="Z971" s="270"/>
    </row>
    <row r="972" spans="1:26">
      <c r="A972" s="270"/>
      <c r="B972" s="1441"/>
      <c r="C972" s="270"/>
      <c r="D972" s="270"/>
      <c r="E972" s="270"/>
      <c r="F972" s="270"/>
      <c r="G972" s="270"/>
      <c r="H972" s="270"/>
      <c r="I972" s="270"/>
      <c r="J972" s="270"/>
      <c r="K972" s="270"/>
      <c r="L972" s="270"/>
      <c r="M972" s="270"/>
      <c r="N972" s="270"/>
      <c r="O972" s="270"/>
      <c r="P972" s="270"/>
      <c r="Q972" s="270"/>
      <c r="R972" s="270"/>
      <c r="S972" s="270"/>
      <c r="T972" s="270"/>
      <c r="U972" s="270"/>
      <c r="V972" s="270"/>
      <c r="W972" s="270"/>
      <c r="X972" s="270"/>
      <c r="Y972" s="270"/>
      <c r="Z972" s="270"/>
    </row>
    <row r="973" spans="1:26">
      <c r="A973" s="270"/>
      <c r="B973" s="1441"/>
      <c r="C973" s="270"/>
      <c r="D973" s="270"/>
      <c r="E973" s="270"/>
      <c r="F973" s="270"/>
      <c r="G973" s="270"/>
      <c r="H973" s="270"/>
      <c r="I973" s="270"/>
      <c r="J973" s="270"/>
      <c r="K973" s="270"/>
      <c r="L973" s="270"/>
      <c r="M973" s="270"/>
      <c r="N973" s="270"/>
      <c r="O973" s="270"/>
      <c r="P973" s="270"/>
      <c r="Q973" s="270"/>
      <c r="R973" s="270"/>
      <c r="S973" s="270"/>
      <c r="T973" s="270"/>
      <c r="U973" s="270"/>
      <c r="V973" s="270"/>
      <c r="W973" s="270"/>
      <c r="X973" s="270"/>
      <c r="Y973" s="270"/>
      <c r="Z973" s="270"/>
    </row>
    <row r="974" spans="1:26">
      <c r="A974" s="270"/>
      <c r="B974" s="1441"/>
      <c r="C974" s="270"/>
      <c r="D974" s="270"/>
      <c r="E974" s="270"/>
      <c r="F974" s="270"/>
      <c r="G974" s="270"/>
      <c r="H974" s="270"/>
      <c r="I974" s="270"/>
      <c r="J974" s="270"/>
      <c r="K974" s="270"/>
      <c r="L974" s="270"/>
      <c r="M974" s="270"/>
      <c r="N974" s="270"/>
      <c r="O974" s="270"/>
      <c r="P974" s="270"/>
      <c r="Q974" s="270"/>
      <c r="R974" s="270"/>
      <c r="S974" s="270"/>
      <c r="T974" s="270"/>
      <c r="U974" s="270"/>
      <c r="V974" s="270"/>
      <c r="W974" s="270"/>
      <c r="X974" s="270"/>
      <c r="Y974" s="270"/>
      <c r="Z974" s="270"/>
    </row>
    <row r="975" spans="1:26">
      <c r="A975" s="270"/>
      <c r="B975" s="1441"/>
      <c r="C975" s="270"/>
      <c r="D975" s="270"/>
      <c r="E975" s="270"/>
      <c r="F975" s="270"/>
      <c r="G975" s="270"/>
      <c r="H975" s="270"/>
      <c r="I975" s="270"/>
      <c r="J975" s="270"/>
      <c r="K975" s="270"/>
      <c r="L975" s="270"/>
      <c r="M975" s="270"/>
      <c r="N975" s="270"/>
      <c r="O975" s="270"/>
      <c r="P975" s="270"/>
      <c r="Q975" s="270"/>
      <c r="R975" s="270"/>
      <c r="S975" s="270"/>
      <c r="T975" s="270"/>
      <c r="U975" s="270"/>
      <c r="V975" s="270"/>
      <c r="W975" s="270"/>
      <c r="X975" s="270"/>
      <c r="Y975" s="270"/>
      <c r="Z975" s="270"/>
    </row>
    <row r="976" spans="1:26">
      <c r="A976" s="270"/>
      <c r="B976" s="1441"/>
      <c r="C976" s="270"/>
      <c r="D976" s="270"/>
      <c r="E976" s="270"/>
      <c r="F976" s="270"/>
      <c r="G976" s="270"/>
      <c r="H976" s="270"/>
      <c r="I976" s="270"/>
      <c r="J976" s="270"/>
      <c r="K976" s="270"/>
      <c r="L976" s="270"/>
      <c r="M976" s="270"/>
      <c r="N976" s="270"/>
      <c r="O976" s="270"/>
      <c r="P976" s="270"/>
      <c r="Q976" s="270"/>
      <c r="R976" s="270"/>
      <c r="S976" s="270"/>
      <c r="T976" s="270"/>
      <c r="U976" s="270"/>
      <c r="V976" s="270"/>
      <c r="W976" s="270"/>
      <c r="X976" s="270"/>
      <c r="Y976" s="270"/>
      <c r="Z976" s="270"/>
    </row>
    <row r="977" spans="1:26">
      <c r="A977" s="270"/>
      <c r="B977" s="1441"/>
      <c r="C977" s="270"/>
      <c r="D977" s="270"/>
      <c r="E977" s="270"/>
      <c r="F977" s="270"/>
      <c r="G977" s="270"/>
      <c r="H977" s="270"/>
      <c r="I977" s="270"/>
      <c r="J977" s="270"/>
      <c r="K977" s="270"/>
      <c r="L977" s="270"/>
      <c r="M977" s="270"/>
      <c r="N977" s="270"/>
      <c r="O977" s="270"/>
      <c r="P977" s="270"/>
      <c r="Q977" s="270"/>
      <c r="R977" s="270"/>
      <c r="S977" s="270"/>
      <c r="T977" s="270"/>
      <c r="U977" s="270"/>
      <c r="V977" s="270"/>
      <c r="W977" s="270"/>
      <c r="X977" s="270"/>
      <c r="Y977" s="270"/>
      <c r="Z977" s="270"/>
    </row>
    <row r="978" spans="1:26">
      <c r="A978" s="270"/>
      <c r="B978" s="1441"/>
      <c r="C978" s="270"/>
      <c r="D978" s="270"/>
      <c r="E978" s="270"/>
      <c r="F978" s="270"/>
      <c r="G978" s="270"/>
      <c r="H978" s="270"/>
      <c r="I978" s="270"/>
      <c r="J978" s="270"/>
      <c r="K978" s="270"/>
      <c r="L978" s="270"/>
      <c r="M978" s="270"/>
      <c r="N978" s="270"/>
      <c r="O978" s="270"/>
      <c r="P978" s="270"/>
      <c r="Q978" s="270"/>
      <c r="R978" s="270"/>
      <c r="S978" s="270"/>
      <c r="T978" s="270"/>
      <c r="U978" s="270"/>
      <c r="V978" s="270"/>
      <c r="W978" s="270"/>
      <c r="X978" s="270"/>
      <c r="Y978" s="270"/>
      <c r="Z978" s="270"/>
    </row>
    <row r="979" spans="1:26">
      <c r="A979" s="270"/>
      <c r="B979" s="1441"/>
      <c r="C979" s="270"/>
      <c r="D979" s="270"/>
      <c r="E979" s="270"/>
      <c r="F979" s="270"/>
      <c r="G979" s="270"/>
      <c r="H979" s="270"/>
      <c r="I979" s="270"/>
      <c r="J979" s="270"/>
      <c r="K979" s="270"/>
      <c r="L979" s="270"/>
      <c r="M979" s="270"/>
      <c r="N979" s="270"/>
      <c r="O979" s="270"/>
      <c r="P979" s="270"/>
      <c r="Q979" s="270"/>
      <c r="R979" s="270"/>
      <c r="S979" s="270"/>
      <c r="T979" s="270"/>
      <c r="U979" s="270"/>
      <c r="V979" s="270"/>
      <c r="W979" s="270"/>
      <c r="X979" s="270"/>
      <c r="Y979" s="270"/>
      <c r="Z979" s="270"/>
    </row>
    <row r="980" spans="1:26">
      <c r="A980" s="270"/>
      <c r="B980" s="1441"/>
      <c r="C980" s="270"/>
      <c r="D980" s="270"/>
      <c r="E980" s="270"/>
      <c r="F980" s="270"/>
      <c r="G980" s="270"/>
      <c r="H980" s="270"/>
      <c r="I980" s="270"/>
      <c r="J980" s="270"/>
      <c r="K980" s="270"/>
      <c r="L980" s="270"/>
      <c r="M980" s="270"/>
      <c r="N980" s="270"/>
      <c r="O980" s="270"/>
      <c r="P980" s="270"/>
      <c r="Q980" s="270"/>
      <c r="R980" s="270"/>
      <c r="S980" s="270"/>
      <c r="T980" s="270"/>
      <c r="U980" s="270"/>
      <c r="V980" s="270"/>
      <c r="W980" s="270"/>
      <c r="X980" s="270"/>
      <c r="Y980" s="270"/>
      <c r="Z980" s="270"/>
    </row>
    <row r="981" spans="1:26">
      <c r="A981" s="270"/>
      <c r="B981" s="1441"/>
      <c r="C981" s="270"/>
      <c r="D981" s="270"/>
      <c r="E981" s="270"/>
      <c r="F981" s="270"/>
      <c r="G981" s="270"/>
      <c r="H981" s="270"/>
      <c r="I981" s="270"/>
      <c r="J981" s="270"/>
      <c r="K981" s="270"/>
      <c r="L981" s="270"/>
      <c r="M981" s="270"/>
      <c r="N981" s="270"/>
      <c r="O981" s="270"/>
      <c r="P981" s="270"/>
      <c r="Q981" s="270"/>
      <c r="R981" s="270"/>
      <c r="S981" s="270"/>
      <c r="T981" s="270"/>
      <c r="U981" s="270"/>
      <c r="V981" s="270"/>
      <c r="W981" s="270"/>
      <c r="X981" s="270"/>
      <c r="Y981" s="270"/>
      <c r="Z981" s="270"/>
    </row>
    <row r="982" spans="1:26">
      <c r="A982" s="270"/>
      <c r="B982" s="1441"/>
      <c r="C982" s="270"/>
      <c r="D982" s="270"/>
      <c r="E982" s="270"/>
      <c r="F982" s="270"/>
      <c r="G982" s="270"/>
      <c r="H982" s="270"/>
      <c r="I982" s="270"/>
      <c r="J982" s="270"/>
      <c r="K982" s="270"/>
      <c r="L982" s="270"/>
      <c r="M982" s="270"/>
      <c r="N982" s="270"/>
      <c r="O982" s="270"/>
      <c r="P982" s="270"/>
      <c r="Q982" s="270"/>
      <c r="R982" s="270"/>
      <c r="S982" s="270"/>
      <c r="T982" s="270"/>
      <c r="U982" s="270"/>
      <c r="V982" s="270"/>
      <c r="W982" s="270"/>
      <c r="X982" s="270"/>
      <c r="Y982" s="270"/>
      <c r="Z982" s="270"/>
    </row>
    <row r="983" spans="1:26">
      <c r="A983" s="270"/>
      <c r="B983" s="1441"/>
      <c r="C983" s="270"/>
      <c r="D983" s="270"/>
      <c r="E983" s="270"/>
      <c r="F983" s="270"/>
      <c r="G983" s="270"/>
      <c r="H983" s="270"/>
      <c r="I983" s="270"/>
      <c r="J983" s="270"/>
      <c r="K983" s="270"/>
      <c r="L983" s="270"/>
      <c r="M983" s="270"/>
      <c r="N983" s="270"/>
      <c r="O983" s="270"/>
      <c r="P983" s="270"/>
      <c r="Q983" s="270"/>
      <c r="R983" s="270"/>
      <c r="S983" s="270"/>
      <c r="T983" s="270"/>
      <c r="U983" s="270"/>
      <c r="V983" s="270"/>
      <c r="W983" s="270"/>
      <c r="X983" s="270"/>
      <c r="Y983" s="270"/>
      <c r="Z983" s="270"/>
    </row>
    <row r="984" spans="1:26">
      <c r="A984" s="270"/>
      <c r="B984" s="1441"/>
      <c r="C984" s="270"/>
      <c r="D984" s="270"/>
      <c r="E984" s="270"/>
      <c r="F984" s="270"/>
      <c r="G984" s="270"/>
      <c r="H984" s="270"/>
      <c r="I984" s="270"/>
      <c r="J984" s="270"/>
      <c r="K984" s="270"/>
      <c r="L984" s="270"/>
      <c r="M984" s="270"/>
      <c r="N984" s="270"/>
      <c r="O984" s="270"/>
      <c r="P984" s="270"/>
      <c r="Q984" s="270"/>
      <c r="R984" s="270"/>
      <c r="S984" s="270"/>
      <c r="T984" s="270"/>
      <c r="U984" s="270"/>
      <c r="V984" s="270"/>
      <c r="W984" s="270"/>
      <c r="X984" s="270"/>
      <c r="Y984" s="270"/>
      <c r="Z984" s="270"/>
    </row>
    <row r="985" spans="1:26">
      <c r="A985" s="270"/>
      <c r="B985" s="1441"/>
      <c r="C985" s="270"/>
      <c r="D985" s="270"/>
      <c r="E985" s="270"/>
      <c r="F985" s="270"/>
      <c r="G985" s="270"/>
      <c r="H985" s="270"/>
      <c r="I985" s="270"/>
      <c r="J985" s="270"/>
      <c r="K985" s="270"/>
      <c r="L985" s="270"/>
      <c r="M985" s="270"/>
      <c r="N985" s="270"/>
      <c r="O985" s="270"/>
      <c r="P985" s="270"/>
      <c r="Q985" s="270"/>
      <c r="R985" s="270"/>
      <c r="S985" s="270"/>
      <c r="T985" s="270"/>
      <c r="U985" s="270"/>
      <c r="V985" s="270"/>
      <c r="W985" s="270"/>
      <c r="X985" s="270"/>
      <c r="Y985" s="270"/>
      <c r="Z985" s="270"/>
    </row>
    <row r="986" spans="1:26">
      <c r="A986" s="270"/>
      <c r="B986" s="1441"/>
      <c r="C986" s="270"/>
      <c r="D986" s="270"/>
      <c r="E986" s="270"/>
      <c r="F986" s="270"/>
      <c r="G986" s="270"/>
      <c r="H986" s="270"/>
      <c r="I986" s="270"/>
      <c r="J986" s="270"/>
      <c r="K986" s="270"/>
      <c r="L986" s="270"/>
      <c r="M986" s="270"/>
      <c r="N986" s="270"/>
      <c r="O986" s="270"/>
      <c r="P986" s="270"/>
      <c r="Q986" s="270"/>
      <c r="R986" s="270"/>
      <c r="S986" s="270"/>
      <c r="T986" s="270"/>
      <c r="U986" s="270"/>
      <c r="V986" s="270"/>
      <c r="W986" s="270"/>
      <c r="X986" s="270"/>
      <c r="Y986" s="270"/>
      <c r="Z986" s="270"/>
    </row>
    <row r="987" spans="1:26">
      <c r="A987" s="270"/>
      <c r="B987" s="1441"/>
      <c r="C987" s="270"/>
      <c r="D987" s="270"/>
      <c r="E987" s="270"/>
      <c r="F987" s="270"/>
      <c r="G987" s="270"/>
      <c r="H987" s="270"/>
      <c r="I987" s="270"/>
      <c r="J987" s="270"/>
      <c r="K987" s="270"/>
      <c r="L987" s="270"/>
      <c r="M987" s="270"/>
      <c r="N987" s="270"/>
      <c r="O987" s="270"/>
      <c r="P987" s="270"/>
      <c r="Q987" s="270"/>
      <c r="R987" s="270"/>
      <c r="S987" s="270"/>
      <c r="T987" s="270"/>
      <c r="U987" s="270"/>
      <c r="V987" s="270"/>
      <c r="W987" s="270"/>
      <c r="X987" s="270"/>
      <c r="Y987" s="270"/>
      <c r="Z987" s="270"/>
    </row>
    <row r="988" spans="1:26">
      <c r="A988" s="270"/>
      <c r="B988" s="1441"/>
      <c r="C988" s="270"/>
      <c r="D988" s="270"/>
      <c r="E988" s="270"/>
      <c r="F988" s="270"/>
      <c r="G988" s="270"/>
      <c r="H988" s="270"/>
      <c r="I988" s="270"/>
      <c r="J988" s="270"/>
      <c r="K988" s="270"/>
      <c r="L988" s="270"/>
      <c r="M988" s="270"/>
      <c r="N988" s="270"/>
      <c r="O988" s="270"/>
      <c r="P988" s="270"/>
      <c r="Q988" s="270"/>
      <c r="R988" s="270"/>
      <c r="S988" s="270"/>
      <c r="T988" s="270"/>
      <c r="U988" s="270"/>
      <c r="V988" s="270"/>
      <c r="W988" s="270"/>
      <c r="X988" s="270"/>
      <c r="Y988" s="270"/>
      <c r="Z988" s="270"/>
    </row>
    <row r="989" spans="1:26">
      <c r="A989" s="270"/>
      <c r="B989" s="1441"/>
      <c r="C989" s="270"/>
      <c r="D989" s="270"/>
      <c r="E989" s="270"/>
      <c r="F989" s="270"/>
      <c r="G989" s="270"/>
      <c r="H989" s="270"/>
      <c r="I989" s="270"/>
      <c r="J989" s="270"/>
      <c r="K989" s="270"/>
      <c r="L989" s="270"/>
      <c r="M989" s="270"/>
      <c r="N989" s="270"/>
      <c r="O989" s="270"/>
      <c r="P989" s="270"/>
      <c r="Q989" s="270"/>
      <c r="R989" s="270"/>
      <c r="S989" s="270"/>
      <c r="T989" s="270"/>
      <c r="U989" s="270"/>
      <c r="V989" s="270"/>
      <c r="W989" s="270"/>
      <c r="X989" s="270"/>
      <c r="Y989" s="270"/>
      <c r="Z989" s="270"/>
    </row>
    <row r="990" spans="1:26">
      <c r="A990" s="270"/>
      <c r="B990" s="1441"/>
      <c r="C990" s="270"/>
      <c r="D990" s="270"/>
      <c r="E990" s="270"/>
      <c r="F990" s="270"/>
      <c r="G990" s="270"/>
      <c r="H990" s="270"/>
      <c r="I990" s="270"/>
      <c r="J990" s="270"/>
      <c r="K990" s="270"/>
      <c r="L990" s="270"/>
      <c r="M990" s="270"/>
      <c r="N990" s="270"/>
      <c r="O990" s="270"/>
      <c r="P990" s="270"/>
      <c r="Q990" s="270"/>
      <c r="R990" s="270"/>
      <c r="S990" s="270"/>
      <c r="T990" s="270"/>
      <c r="U990" s="270"/>
      <c r="V990" s="270"/>
      <c r="W990" s="270"/>
      <c r="X990" s="270"/>
      <c r="Y990" s="270"/>
      <c r="Z990" s="270"/>
    </row>
    <row r="991" spans="1:26">
      <c r="A991" s="270"/>
      <c r="B991" s="1441"/>
      <c r="C991" s="270"/>
      <c r="D991" s="270"/>
      <c r="E991" s="270"/>
      <c r="F991" s="270"/>
      <c r="G991" s="270"/>
      <c r="H991" s="270"/>
      <c r="I991" s="270"/>
      <c r="J991" s="270"/>
      <c r="K991" s="270"/>
      <c r="L991" s="270"/>
      <c r="M991" s="270"/>
      <c r="N991" s="270"/>
      <c r="O991" s="270"/>
      <c r="P991" s="270"/>
      <c r="Q991" s="270"/>
      <c r="R991" s="270"/>
      <c r="S991" s="270"/>
      <c r="T991" s="270"/>
      <c r="U991" s="270"/>
      <c r="V991" s="270"/>
      <c r="W991" s="270"/>
      <c r="X991" s="270"/>
      <c r="Y991" s="270"/>
      <c r="Z991" s="270"/>
    </row>
    <row r="992" spans="1:26">
      <c r="A992" s="270"/>
      <c r="B992" s="1441"/>
      <c r="C992" s="270"/>
      <c r="D992" s="270"/>
      <c r="E992" s="270"/>
      <c r="F992" s="270"/>
      <c r="G992" s="270"/>
      <c r="H992" s="270"/>
      <c r="I992" s="270"/>
      <c r="J992" s="270"/>
      <c r="K992" s="270"/>
      <c r="L992" s="270"/>
      <c r="M992" s="270"/>
      <c r="N992" s="270"/>
      <c r="O992" s="270"/>
      <c r="P992" s="270"/>
      <c r="Q992" s="270"/>
      <c r="R992" s="270"/>
      <c r="S992" s="270"/>
      <c r="T992" s="270"/>
      <c r="U992" s="270"/>
      <c r="V992" s="270"/>
      <c r="W992" s="270"/>
      <c r="X992" s="270"/>
      <c r="Y992" s="270"/>
      <c r="Z992" s="270"/>
    </row>
    <row r="993" spans="1:26">
      <c r="A993" s="270"/>
      <c r="B993" s="1441"/>
      <c r="C993" s="270"/>
      <c r="D993" s="270"/>
      <c r="E993" s="270"/>
      <c r="F993" s="270"/>
      <c r="G993" s="270"/>
      <c r="H993" s="270"/>
      <c r="I993" s="270"/>
      <c r="J993" s="270"/>
      <c r="K993" s="270"/>
      <c r="L993" s="270"/>
      <c r="M993" s="270"/>
      <c r="N993" s="270"/>
      <c r="O993" s="270"/>
      <c r="P993" s="270"/>
      <c r="Q993" s="270"/>
      <c r="R993" s="270"/>
      <c r="S993" s="270"/>
      <c r="T993" s="270"/>
      <c r="U993" s="270"/>
      <c r="V993" s="270"/>
      <c r="W993" s="270"/>
      <c r="X993" s="270"/>
      <c r="Y993" s="270"/>
      <c r="Z993" s="270"/>
    </row>
    <row r="994" spans="1:26">
      <c r="A994" s="270"/>
      <c r="B994" s="1441"/>
      <c r="C994" s="270"/>
      <c r="D994" s="270"/>
      <c r="E994" s="270"/>
      <c r="F994" s="270"/>
      <c r="G994" s="270"/>
      <c r="H994" s="270"/>
      <c r="I994" s="270"/>
      <c r="J994" s="270"/>
      <c r="K994" s="270"/>
      <c r="L994" s="270"/>
      <c r="M994" s="270"/>
      <c r="N994" s="270"/>
      <c r="O994" s="270"/>
      <c r="P994" s="270"/>
      <c r="Q994" s="270"/>
      <c r="R994" s="270"/>
      <c r="S994" s="270"/>
      <c r="T994" s="270"/>
      <c r="U994" s="270"/>
      <c r="V994" s="270"/>
      <c r="W994" s="270"/>
      <c r="X994" s="270"/>
      <c r="Y994" s="270"/>
      <c r="Z994" s="270"/>
    </row>
    <row r="995" spans="1:26">
      <c r="A995" s="270"/>
      <c r="B995" s="1441"/>
      <c r="C995" s="270"/>
      <c r="D995" s="270"/>
      <c r="E995" s="270"/>
      <c r="F995" s="270"/>
      <c r="G995" s="270"/>
      <c r="H995" s="270"/>
      <c r="I995" s="270"/>
      <c r="J995" s="270"/>
      <c r="K995" s="270"/>
      <c r="L995" s="270"/>
      <c r="M995" s="270"/>
      <c r="N995" s="270"/>
      <c r="O995" s="270"/>
      <c r="P995" s="270"/>
      <c r="Q995" s="270"/>
      <c r="R995" s="270"/>
      <c r="S995" s="270"/>
      <c r="T995" s="270"/>
      <c r="U995" s="270"/>
      <c r="V995" s="270"/>
      <c r="W995" s="270"/>
      <c r="X995" s="270"/>
      <c r="Y995" s="270"/>
      <c r="Z995" s="270"/>
    </row>
    <row r="996" spans="1:26">
      <c r="A996" s="270"/>
      <c r="B996" s="1441"/>
      <c r="C996" s="270"/>
      <c r="D996" s="270"/>
      <c r="E996" s="270"/>
      <c r="F996" s="270"/>
      <c r="G996" s="270"/>
      <c r="H996" s="270"/>
      <c r="I996" s="270"/>
      <c r="J996" s="270"/>
      <c r="K996" s="270"/>
      <c r="L996" s="270"/>
      <c r="M996" s="270"/>
      <c r="N996" s="270"/>
      <c r="O996" s="270"/>
      <c r="P996" s="270"/>
      <c r="Q996" s="270"/>
      <c r="R996" s="270"/>
      <c r="S996" s="270"/>
      <c r="T996" s="270"/>
      <c r="U996" s="270"/>
      <c r="V996" s="270"/>
      <c r="W996" s="270"/>
      <c r="X996" s="270"/>
      <c r="Y996" s="270"/>
      <c r="Z996" s="270"/>
    </row>
    <row r="997" spans="1:26">
      <c r="A997" s="270"/>
      <c r="B997" s="1441"/>
      <c r="C997" s="270"/>
      <c r="D997" s="270"/>
      <c r="E997" s="270"/>
      <c r="F997" s="270"/>
      <c r="G997" s="270"/>
      <c r="H997" s="270"/>
      <c r="I997" s="270"/>
      <c r="J997" s="270"/>
      <c r="K997" s="270"/>
      <c r="L997" s="270"/>
      <c r="M997" s="270"/>
      <c r="N997" s="270"/>
      <c r="O997" s="270"/>
      <c r="P997" s="270"/>
      <c r="Q997" s="270"/>
      <c r="R997" s="270"/>
      <c r="S997" s="270"/>
      <c r="T997" s="270"/>
      <c r="U997" s="270"/>
      <c r="V997" s="270"/>
      <c r="W997" s="270"/>
      <c r="X997" s="270"/>
      <c r="Y997" s="270"/>
      <c r="Z997" s="270"/>
    </row>
    <row r="998" spans="1:26">
      <c r="A998" s="270"/>
      <c r="B998" s="1441"/>
      <c r="C998" s="270"/>
      <c r="D998" s="270"/>
      <c r="E998" s="270"/>
      <c r="F998" s="270"/>
      <c r="G998" s="270"/>
      <c r="H998" s="270"/>
      <c r="I998" s="270"/>
      <c r="J998" s="270"/>
      <c r="K998" s="270"/>
      <c r="L998" s="270"/>
      <c r="M998" s="270"/>
      <c r="N998" s="270"/>
      <c r="O998" s="270"/>
      <c r="P998" s="270"/>
      <c r="Q998" s="270"/>
      <c r="R998" s="270"/>
      <c r="S998" s="270"/>
      <c r="T998" s="270"/>
      <c r="U998" s="270"/>
      <c r="V998" s="270"/>
      <c r="W998" s="270"/>
      <c r="X998" s="270"/>
      <c r="Y998" s="270"/>
      <c r="Z998" s="270"/>
    </row>
    <row r="999" spans="1:26">
      <c r="A999" s="270"/>
      <c r="B999" s="1441"/>
      <c r="C999" s="270"/>
      <c r="D999" s="270"/>
      <c r="E999" s="270"/>
      <c r="F999" s="270"/>
      <c r="G999" s="270"/>
      <c r="H999" s="270"/>
      <c r="I999" s="270"/>
      <c r="J999" s="270"/>
      <c r="K999" s="270"/>
      <c r="L999" s="270"/>
      <c r="M999" s="270"/>
      <c r="N999" s="270"/>
      <c r="O999" s="270"/>
      <c r="P999" s="270"/>
      <c r="Q999" s="270"/>
      <c r="R999" s="270"/>
      <c r="S999" s="270"/>
      <c r="T999" s="270"/>
      <c r="U999" s="270"/>
      <c r="V999" s="270"/>
      <c r="W999" s="270"/>
      <c r="X999" s="270"/>
      <c r="Y999" s="270"/>
      <c r="Z999" s="270"/>
    </row>
    <row r="1000" spans="1:26">
      <c r="A1000" s="270"/>
      <c r="B1000" s="1441"/>
      <c r="C1000" s="270"/>
      <c r="D1000" s="270"/>
      <c r="E1000" s="270"/>
      <c r="F1000" s="270"/>
      <c r="G1000" s="270"/>
      <c r="H1000" s="270"/>
      <c r="I1000" s="270"/>
      <c r="J1000" s="270"/>
      <c r="K1000" s="270"/>
      <c r="L1000" s="270"/>
      <c r="M1000" s="270"/>
      <c r="N1000" s="270"/>
      <c r="O1000" s="270"/>
      <c r="P1000" s="270"/>
      <c r="Q1000" s="270"/>
      <c r="R1000" s="270"/>
      <c r="S1000" s="270"/>
      <c r="T1000" s="270"/>
      <c r="U1000" s="270"/>
      <c r="V1000" s="270"/>
      <c r="W1000" s="270"/>
      <c r="X1000" s="270"/>
      <c r="Y1000" s="270"/>
      <c r="Z1000" s="270"/>
    </row>
    <row r="1001" spans="1:26">
      <c r="A1001" s="270"/>
      <c r="B1001" s="1441"/>
      <c r="C1001" s="270"/>
      <c r="D1001" s="270"/>
      <c r="E1001" s="270"/>
      <c r="F1001" s="270"/>
      <c r="G1001" s="270"/>
      <c r="H1001" s="270"/>
      <c r="I1001" s="270"/>
      <c r="J1001" s="270"/>
      <c r="K1001" s="270"/>
      <c r="L1001" s="270"/>
      <c r="M1001" s="270"/>
      <c r="N1001" s="270"/>
      <c r="O1001" s="270"/>
      <c r="P1001" s="270"/>
      <c r="Q1001" s="270"/>
      <c r="R1001" s="270"/>
      <c r="S1001" s="270"/>
      <c r="T1001" s="270"/>
      <c r="U1001" s="270"/>
      <c r="V1001" s="270"/>
      <c r="W1001" s="270"/>
      <c r="X1001" s="270"/>
      <c r="Y1001" s="270"/>
      <c r="Z1001" s="270"/>
    </row>
    <row r="1002" spans="1:26">
      <c r="A1002" s="270"/>
      <c r="B1002" s="1441"/>
      <c r="C1002" s="270"/>
      <c r="D1002" s="270"/>
      <c r="E1002" s="270"/>
      <c r="F1002" s="270"/>
      <c r="G1002" s="270"/>
      <c r="H1002" s="270"/>
      <c r="I1002" s="270"/>
      <c r="J1002" s="270"/>
      <c r="K1002" s="270"/>
      <c r="L1002" s="270"/>
      <c r="M1002" s="270"/>
      <c r="N1002" s="270"/>
      <c r="O1002" s="270"/>
      <c r="P1002" s="270"/>
      <c r="Q1002" s="270"/>
      <c r="R1002" s="270"/>
      <c r="S1002" s="270"/>
      <c r="T1002" s="270"/>
      <c r="U1002" s="270"/>
      <c r="V1002" s="270"/>
      <c r="W1002" s="270"/>
      <c r="X1002" s="270"/>
      <c r="Y1002" s="270"/>
      <c r="Z1002" s="270"/>
    </row>
    <row r="1003" spans="1:26">
      <c r="A1003" s="270"/>
      <c r="B1003" s="1441"/>
      <c r="C1003" s="270"/>
      <c r="D1003" s="270"/>
      <c r="E1003" s="270"/>
      <c r="F1003" s="270"/>
      <c r="G1003" s="270"/>
      <c r="H1003" s="270"/>
      <c r="I1003" s="270"/>
      <c r="J1003" s="270"/>
      <c r="K1003" s="270"/>
      <c r="L1003" s="270"/>
      <c r="M1003" s="270"/>
      <c r="N1003" s="270"/>
      <c r="O1003" s="270"/>
      <c r="P1003" s="270"/>
      <c r="Q1003" s="270"/>
      <c r="R1003" s="270"/>
      <c r="S1003" s="270"/>
      <c r="T1003" s="270"/>
      <c r="U1003" s="270"/>
      <c r="V1003" s="270"/>
      <c r="W1003" s="270"/>
      <c r="X1003" s="270"/>
      <c r="Y1003" s="270"/>
      <c r="Z1003" s="270"/>
    </row>
    <row r="1004" spans="1:26">
      <c r="A1004" s="270"/>
      <c r="B1004" s="1441"/>
      <c r="C1004" s="270"/>
      <c r="D1004" s="270"/>
      <c r="E1004" s="270"/>
      <c r="F1004" s="270"/>
      <c r="G1004" s="270"/>
      <c r="H1004" s="270"/>
      <c r="I1004" s="270"/>
      <c r="J1004" s="270"/>
      <c r="K1004" s="270"/>
      <c r="L1004" s="270"/>
      <c r="M1004" s="270"/>
      <c r="N1004" s="270"/>
      <c r="O1004" s="270"/>
      <c r="P1004" s="270"/>
      <c r="Q1004" s="270"/>
      <c r="R1004" s="270"/>
      <c r="S1004" s="270"/>
      <c r="T1004" s="270"/>
      <c r="U1004" s="270"/>
      <c r="V1004" s="270"/>
      <c r="W1004" s="270"/>
      <c r="X1004" s="270"/>
      <c r="Y1004" s="270"/>
      <c r="Z1004" s="270"/>
    </row>
    <row r="1005" spans="1:26">
      <c r="A1005" s="270"/>
      <c r="B1005" s="1441"/>
      <c r="C1005" s="270"/>
      <c r="D1005" s="270"/>
      <c r="E1005" s="270"/>
      <c r="F1005" s="270"/>
      <c r="G1005" s="270"/>
      <c r="H1005" s="270"/>
      <c r="I1005" s="270"/>
      <c r="J1005" s="270"/>
      <c r="K1005" s="270"/>
      <c r="L1005" s="270"/>
      <c r="M1005" s="270"/>
      <c r="N1005" s="270"/>
      <c r="O1005" s="270"/>
      <c r="P1005" s="270"/>
      <c r="Q1005" s="270"/>
      <c r="R1005" s="270"/>
      <c r="S1005" s="270"/>
      <c r="T1005" s="270"/>
      <c r="U1005" s="270"/>
      <c r="V1005" s="270"/>
      <c r="W1005" s="270"/>
      <c r="X1005" s="270"/>
      <c r="Y1005" s="270"/>
      <c r="Z1005" s="270"/>
    </row>
    <row r="1006" spans="1:26">
      <c r="A1006" s="270"/>
      <c r="B1006" s="1441"/>
      <c r="C1006" s="270"/>
      <c r="D1006" s="270"/>
      <c r="E1006" s="270"/>
      <c r="F1006" s="270"/>
      <c r="G1006" s="270"/>
      <c r="H1006" s="270"/>
      <c r="I1006" s="270"/>
      <c r="J1006" s="270"/>
      <c r="K1006" s="270"/>
      <c r="L1006" s="270"/>
      <c r="M1006" s="270"/>
      <c r="N1006" s="270"/>
      <c r="O1006" s="270"/>
      <c r="P1006" s="270"/>
      <c r="Q1006" s="270"/>
      <c r="R1006" s="270"/>
      <c r="S1006" s="270"/>
      <c r="T1006" s="270"/>
      <c r="U1006" s="270"/>
      <c r="V1006" s="270"/>
      <c r="W1006" s="270"/>
      <c r="X1006" s="270"/>
      <c r="Y1006" s="270"/>
      <c r="Z1006" s="270"/>
    </row>
    <row r="1007" spans="1:26">
      <c r="A1007" s="270"/>
      <c r="B1007" s="1441"/>
      <c r="C1007" s="270"/>
      <c r="D1007" s="270"/>
      <c r="E1007" s="270"/>
      <c r="F1007" s="270"/>
      <c r="G1007" s="270"/>
      <c r="H1007" s="270"/>
      <c r="I1007" s="270"/>
      <c r="J1007" s="270"/>
      <c r="K1007" s="270"/>
      <c r="L1007" s="270"/>
      <c r="M1007" s="270"/>
      <c r="N1007" s="270"/>
      <c r="O1007" s="270"/>
      <c r="P1007" s="270"/>
      <c r="Q1007" s="270"/>
      <c r="R1007" s="270"/>
      <c r="S1007" s="270"/>
      <c r="T1007" s="270"/>
      <c r="U1007" s="270"/>
      <c r="V1007" s="270"/>
      <c r="W1007" s="270"/>
      <c r="X1007" s="270"/>
      <c r="Y1007" s="270"/>
      <c r="Z1007" s="270"/>
    </row>
    <row r="1008" spans="1:26">
      <c r="A1008" s="270"/>
      <c r="B1008" s="1441"/>
      <c r="C1008" s="270"/>
      <c r="D1008" s="270"/>
      <c r="E1008" s="270"/>
      <c r="F1008" s="270"/>
      <c r="G1008" s="270"/>
      <c r="H1008" s="270"/>
      <c r="I1008" s="270"/>
      <c r="J1008" s="270"/>
      <c r="K1008" s="270"/>
      <c r="L1008" s="270"/>
      <c r="M1008" s="270"/>
      <c r="N1008" s="270"/>
      <c r="O1008" s="270"/>
      <c r="P1008" s="270"/>
      <c r="Q1008" s="270"/>
      <c r="R1008" s="270"/>
      <c r="S1008" s="270"/>
      <c r="T1008" s="270"/>
      <c r="U1008" s="270"/>
      <c r="V1008" s="270"/>
      <c r="W1008" s="270"/>
      <c r="X1008" s="270"/>
      <c r="Y1008" s="270"/>
      <c r="Z1008" s="270"/>
    </row>
  </sheetData>
  <sheetProtection selectLockedCells="1" selectUnlockedCells="1"/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/>
  </sheetPr>
  <dimension ref="A1:I58"/>
  <sheetViews>
    <sheetView workbookViewId="0">
      <selection activeCell="A17" sqref="A17:C38"/>
    </sheetView>
  </sheetViews>
  <sheetFormatPr defaultRowHeight="12.75"/>
  <cols>
    <col min="2" max="2" width="10.5703125" customWidth="1"/>
    <col min="3" max="3" width="9.85546875" customWidth="1"/>
    <col min="4" max="4" width="11" customWidth="1"/>
    <col min="6" max="6" width="12.5703125" customWidth="1"/>
  </cols>
  <sheetData>
    <row r="1" spans="1:8" ht="18">
      <c r="A1" s="1229" t="s">
        <v>1024</v>
      </c>
      <c r="B1" s="1230"/>
      <c r="C1" s="1230"/>
      <c r="D1" s="1230"/>
      <c r="E1" s="1230"/>
      <c r="F1" s="1230"/>
      <c r="G1" s="1231"/>
      <c r="H1" s="1231"/>
    </row>
    <row r="2" spans="1:8">
      <c r="A2" s="1231"/>
      <c r="B2" s="1231"/>
      <c r="C2" s="1231"/>
      <c r="D2" s="1231"/>
      <c r="E2" s="1231"/>
      <c r="F2" s="1231"/>
      <c r="G2" s="1231"/>
      <c r="H2" s="1231"/>
    </row>
    <row r="3" spans="1:8" ht="13.5" thickBot="1">
      <c r="A3" s="1232" t="s">
        <v>230</v>
      </c>
      <c r="B3" s="1232"/>
      <c r="C3" s="1232"/>
      <c r="D3" s="1232"/>
      <c r="E3" s="1231"/>
      <c r="F3" s="1232" t="s">
        <v>231</v>
      </c>
      <c r="G3" s="1232"/>
      <c r="H3" s="1231"/>
    </row>
    <row r="4" spans="1:8" ht="21" thickBot="1">
      <c r="A4" s="1233" t="s">
        <v>624</v>
      </c>
      <c r="B4" s="1233"/>
      <c r="C4" s="1233"/>
      <c r="D4" s="1233"/>
      <c r="E4" s="1231"/>
      <c r="F4" s="1234" t="s">
        <v>625</v>
      </c>
      <c r="G4" s="1234"/>
      <c r="H4" s="1231"/>
    </row>
    <row r="5" spans="1:8">
      <c r="A5" s="1231"/>
      <c r="B5" s="1231"/>
      <c r="C5" s="1231"/>
      <c r="D5" s="1231"/>
      <c r="E5" s="1231"/>
      <c r="F5" s="1231"/>
      <c r="G5" s="1231"/>
      <c r="H5" s="1231"/>
    </row>
    <row r="6" spans="1:8">
      <c r="A6" s="1235" t="s">
        <v>233</v>
      </c>
      <c r="B6" s="1231"/>
      <c r="C6" s="1231"/>
      <c r="D6" s="1231"/>
      <c r="E6" s="1231"/>
      <c r="F6" s="1231"/>
      <c r="G6" s="1231"/>
      <c r="H6" s="1231"/>
    </row>
    <row r="7" spans="1:8" ht="13.5" thickBot="1">
      <c r="A7" s="1232" t="s">
        <v>274</v>
      </c>
      <c r="B7" s="1232"/>
      <c r="C7" s="1232"/>
      <c r="D7" s="1232"/>
      <c r="E7" s="1231"/>
      <c r="F7" s="1231"/>
      <c r="G7" s="1231"/>
      <c r="H7" s="1231"/>
    </row>
    <row r="8" spans="1:8">
      <c r="A8" s="1236" t="s">
        <v>45</v>
      </c>
      <c r="B8" s="1236"/>
      <c r="C8" s="1237" t="s">
        <v>46</v>
      </c>
      <c r="D8" s="1237" t="s">
        <v>235</v>
      </c>
      <c r="E8" s="1237"/>
      <c r="F8" s="1238" t="s">
        <v>236</v>
      </c>
      <c r="G8" s="1238"/>
      <c r="H8" s="1231"/>
    </row>
    <row r="9" spans="1:8" ht="15.75" thickBot="1">
      <c r="A9" s="1239" t="s">
        <v>626</v>
      </c>
      <c r="B9" s="1239"/>
      <c r="C9" s="1240" t="s">
        <v>415</v>
      </c>
      <c r="D9" s="1241" t="s">
        <v>627</v>
      </c>
      <c r="E9" s="1240"/>
      <c r="F9" s="1242">
        <v>732359587</v>
      </c>
      <c r="G9" s="1242"/>
      <c r="H9" s="1231"/>
    </row>
    <row r="10" spans="1:8" ht="13.5" thickBot="1">
      <c r="A10" s="1232" t="s">
        <v>276</v>
      </c>
      <c r="B10" s="1232"/>
      <c r="C10" s="1232"/>
      <c r="D10" s="1232"/>
      <c r="E10" s="1231"/>
      <c r="F10" s="1231"/>
      <c r="G10" s="1231"/>
      <c r="H10" s="1231"/>
    </row>
    <row r="11" spans="1:8">
      <c r="A11" s="1236" t="s">
        <v>45</v>
      </c>
      <c r="B11" s="1236"/>
      <c r="C11" s="1237" t="s">
        <v>46</v>
      </c>
      <c r="D11" s="1237" t="s">
        <v>235</v>
      </c>
      <c r="E11" s="1237"/>
      <c r="F11" s="1238" t="s">
        <v>236</v>
      </c>
      <c r="G11" s="1238"/>
      <c r="H11" s="1231"/>
    </row>
    <row r="12" spans="1:8" ht="15.75" thickBot="1">
      <c r="A12" s="1239" t="s">
        <v>628</v>
      </c>
      <c r="B12" s="1239"/>
      <c r="C12" s="1240" t="s">
        <v>629</v>
      </c>
      <c r="D12" s="1241" t="s">
        <v>630</v>
      </c>
      <c r="E12" s="1240"/>
      <c r="F12" s="1242">
        <v>605318193</v>
      </c>
      <c r="G12" s="1242"/>
      <c r="H12" s="1231"/>
    </row>
    <row r="13" spans="1:8">
      <c r="A13" s="1231"/>
      <c r="B13" s="1231"/>
      <c r="C13" s="1231"/>
      <c r="D13" s="1231"/>
      <c r="E13" s="1231"/>
      <c r="F13" s="1231"/>
      <c r="G13" s="1231"/>
      <c r="H13" s="1231"/>
    </row>
    <row r="14" spans="1:8">
      <c r="A14" s="1235" t="s">
        <v>242</v>
      </c>
      <c r="B14" s="1231"/>
      <c r="C14" s="1231"/>
      <c r="D14" s="1231"/>
      <c r="E14" s="1231"/>
      <c r="F14" s="1231"/>
      <c r="G14" s="1231"/>
      <c r="H14" s="1231"/>
    </row>
    <row r="15" spans="1:8">
      <c r="A15" s="1232"/>
      <c r="B15" s="1232"/>
      <c r="C15" s="1232"/>
      <c r="D15" s="1232"/>
      <c r="E15" s="1232"/>
      <c r="F15" s="1232"/>
      <c r="G15" s="1232"/>
      <c r="H15" s="1231"/>
    </row>
    <row r="16" spans="1:8">
      <c r="A16" s="1243" t="s">
        <v>244</v>
      </c>
      <c r="B16" s="1244" t="s">
        <v>45</v>
      </c>
      <c r="C16" s="1244" t="s">
        <v>46</v>
      </c>
      <c r="D16" s="1244" t="s">
        <v>360</v>
      </c>
      <c r="E16" s="1245" t="s">
        <v>281</v>
      </c>
      <c r="F16" s="1246"/>
      <c r="G16" s="1247"/>
      <c r="H16" s="1248"/>
    </row>
    <row r="17" spans="1:9" ht="15.75">
      <c r="A17" s="1249">
        <v>9</v>
      </c>
      <c r="B17" s="1249" t="s">
        <v>562</v>
      </c>
      <c r="C17" s="1250" t="s">
        <v>1021</v>
      </c>
      <c r="D17" s="1249">
        <v>931006</v>
      </c>
      <c r="E17" s="1314" t="s">
        <v>1020</v>
      </c>
      <c r="F17" s="1252"/>
      <c r="G17" s="1253"/>
      <c r="H17" s="1254"/>
      <c r="I17" s="1249"/>
    </row>
    <row r="18" spans="1:9" ht="15.75">
      <c r="A18" s="1249">
        <v>23</v>
      </c>
      <c r="B18" s="1249" t="s">
        <v>526</v>
      </c>
      <c r="C18" s="1250" t="s">
        <v>512</v>
      </c>
      <c r="D18" s="1249">
        <v>1071008</v>
      </c>
      <c r="E18" s="1251" t="s">
        <v>246</v>
      </c>
      <c r="F18" s="1252"/>
      <c r="G18" s="1253"/>
      <c r="H18" s="1254"/>
      <c r="I18" s="1249"/>
    </row>
    <row r="19" spans="1:9" ht="15.75">
      <c r="A19" s="1249">
        <v>13</v>
      </c>
      <c r="B19" s="1249" t="s">
        <v>562</v>
      </c>
      <c r="C19" s="1250" t="s">
        <v>62</v>
      </c>
      <c r="D19" s="1249">
        <v>840509</v>
      </c>
      <c r="E19" s="1251" t="s">
        <v>246</v>
      </c>
      <c r="F19" s="1252"/>
      <c r="G19" s="1253"/>
      <c r="H19" s="1254"/>
      <c r="I19" s="1249"/>
    </row>
    <row r="20" spans="1:9" ht="15.75">
      <c r="A20" s="1249">
        <v>17</v>
      </c>
      <c r="B20" s="1249" t="s">
        <v>631</v>
      </c>
      <c r="C20" s="1255" t="s">
        <v>71</v>
      </c>
      <c r="D20" s="1249">
        <v>670212</v>
      </c>
      <c r="E20" s="1251" t="s">
        <v>246</v>
      </c>
      <c r="F20" s="1252"/>
      <c r="G20" s="1253"/>
      <c r="H20" s="1254"/>
      <c r="I20" s="1249"/>
    </row>
    <row r="21" spans="1:9" ht="15.75">
      <c r="A21" s="1249"/>
      <c r="B21" s="1249" t="s">
        <v>632</v>
      </c>
      <c r="C21" s="1256" t="s">
        <v>90</v>
      </c>
      <c r="D21" s="1249">
        <v>930729</v>
      </c>
      <c r="E21" s="1251" t="s">
        <v>246</v>
      </c>
      <c r="F21" s="1252"/>
      <c r="G21" s="1253"/>
      <c r="H21" s="1254"/>
      <c r="I21" s="1249"/>
    </row>
    <row r="22" spans="1:9" ht="15.75">
      <c r="A22" s="1249">
        <v>30</v>
      </c>
      <c r="B22" s="1249" t="s">
        <v>333</v>
      </c>
      <c r="C22" s="1257" t="s">
        <v>497</v>
      </c>
      <c r="D22" s="1249">
        <v>780228</v>
      </c>
      <c r="E22" s="1674" t="s">
        <v>1020</v>
      </c>
      <c r="F22" s="1252"/>
      <c r="G22" s="1253"/>
      <c r="H22" s="1254"/>
      <c r="I22" s="1249"/>
    </row>
    <row r="23" spans="1:9" ht="15.75">
      <c r="A23" s="1249">
        <v>35</v>
      </c>
      <c r="B23" s="1249" t="s">
        <v>633</v>
      </c>
      <c r="C23" s="1250" t="s">
        <v>634</v>
      </c>
      <c r="D23" s="1249">
        <v>880909</v>
      </c>
      <c r="E23" s="1251" t="s">
        <v>246</v>
      </c>
      <c r="F23" s="1252"/>
      <c r="G23" s="1253"/>
      <c r="H23" s="1254"/>
      <c r="I23" s="1249"/>
    </row>
    <row r="24" spans="1:9" ht="15.75">
      <c r="A24" s="1249">
        <v>77</v>
      </c>
      <c r="B24" s="1249" t="s">
        <v>635</v>
      </c>
      <c r="C24" s="1257" t="s">
        <v>147</v>
      </c>
      <c r="D24" s="1249">
        <v>1000307</v>
      </c>
      <c r="E24" s="1251" t="s">
        <v>246</v>
      </c>
      <c r="F24" s="1252"/>
      <c r="G24" s="1253"/>
      <c r="H24" s="1254"/>
      <c r="I24" s="1249"/>
    </row>
    <row r="25" spans="1:9" ht="15.75">
      <c r="A25" s="1249"/>
      <c r="B25" s="1249" t="s">
        <v>562</v>
      </c>
      <c r="C25" s="1250" t="s">
        <v>62</v>
      </c>
      <c r="D25" s="1249">
        <v>720827</v>
      </c>
      <c r="E25" s="1314" t="s">
        <v>1020</v>
      </c>
      <c r="F25" s="1252"/>
      <c r="G25" s="1253"/>
      <c r="H25" s="1254"/>
      <c r="I25" s="1249"/>
    </row>
    <row r="26" spans="1:9" ht="15.75">
      <c r="A26" s="1249"/>
      <c r="B26" s="1249" t="s">
        <v>636</v>
      </c>
      <c r="C26" s="1257" t="s">
        <v>221</v>
      </c>
      <c r="D26" s="1249">
        <v>870503</v>
      </c>
      <c r="E26" s="1251" t="s">
        <v>246</v>
      </c>
      <c r="F26" s="1252"/>
      <c r="G26" s="1253"/>
      <c r="H26" s="1254"/>
      <c r="I26" s="1249"/>
    </row>
    <row r="27" spans="1:9" ht="15.75">
      <c r="A27" s="1249"/>
      <c r="B27" s="1249" t="s">
        <v>1022</v>
      </c>
      <c r="C27" s="1250" t="s">
        <v>90</v>
      </c>
      <c r="D27" s="1249">
        <v>791025</v>
      </c>
      <c r="E27" s="1617" t="s">
        <v>1023</v>
      </c>
      <c r="F27" s="1258"/>
      <c r="G27" s="1259"/>
      <c r="H27" s="1260"/>
      <c r="I27" s="1261"/>
    </row>
    <row r="28" spans="1:9" ht="15.75">
      <c r="A28" s="1249"/>
      <c r="B28" s="1249" t="s">
        <v>333</v>
      </c>
      <c r="C28" s="1257" t="s">
        <v>62</v>
      </c>
      <c r="D28" s="1249">
        <v>1031026</v>
      </c>
      <c r="E28" s="1674" t="s">
        <v>1020</v>
      </c>
      <c r="F28" s="1252"/>
      <c r="G28" s="1253"/>
      <c r="H28" s="1254"/>
      <c r="I28" s="1249"/>
    </row>
    <row r="29" spans="1:9" ht="15.75">
      <c r="A29" s="1249">
        <v>8</v>
      </c>
      <c r="B29" s="1249" t="s">
        <v>637</v>
      </c>
      <c r="C29" s="1257" t="s">
        <v>125</v>
      </c>
      <c r="D29" s="1249">
        <v>950906</v>
      </c>
      <c r="E29" s="1251" t="s">
        <v>246</v>
      </c>
      <c r="F29" s="1262"/>
      <c r="G29" s="1263"/>
      <c r="H29" s="1231"/>
      <c r="I29" s="1228"/>
    </row>
    <row r="30" spans="1:9" ht="15">
      <c r="A30" s="1249"/>
      <c r="B30" s="1249" t="s">
        <v>638</v>
      </c>
      <c r="C30" s="1264" t="s">
        <v>238</v>
      </c>
      <c r="D30" s="1249">
        <v>800409</v>
      </c>
      <c r="E30" s="1618" t="s">
        <v>246</v>
      </c>
      <c r="F30" s="1231"/>
      <c r="G30" s="1231"/>
      <c r="H30" s="1231"/>
      <c r="I30" s="1228"/>
    </row>
    <row r="31" spans="1:9" ht="15">
      <c r="A31" s="1249">
        <v>11</v>
      </c>
      <c r="B31" s="1249" t="s">
        <v>639</v>
      </c>
      <c r="C31" s="1264" t="s">
        <v>95</v>
      </c>
      <c r="D31" s="1249">
        <v>800531</v>
      </c>
      <c r="E31" s="1618" t="s">
        <v>246</v>
      </c>
      <c r="F31" s="1231"/>
      <c r="G31" s="1231"/>
      <c r="H31" s="1231"/>
      <c r="I31" s="842"/>
    </row>
    <row r="32" spans="1:9" ht="15">
      <c r="A32" s="1254">
        <v>71</v>
      </c>
      <c r="B32" s="1264" t="s">
        <v>639</v>
      </c>
      <c r="C32" s="1264" t="s">
        <v>97</v>
      </c>
      <c r="D32" s="1249">
        <v>820416</v>
      </c>
      <c r="E32" s="1691" t="s">
        <v>1020</v>
      </c>
      <c r="F32" s="1231"/>
      <c r="G32" s="1231"/>
      <c r="H32" s="1231"/>
    </row>
    <row r="33" spans="1:8" ht="15">
      <c r="A33" s="1254"/>
      <c r="B33" s="1839" t="s">
        <v>248</v>
      </c>
      <c r="C33" s="1839" t="s">
        <v>206</v>
      </c>
      <c r="D33" s="1254"/>
      <c r="E33" s="1840" t="s">
        <v>1020</v>
      </c>
      <c r="F33" s="1231"/>
      <c r="G33" s="1231"/>
      <c r="H33" s="1231"/>
    </row>
    <row r="34" spans="1:8" ht="15">
      <c r="A34" s="1254">
        <v>16</v>
      </c>
      <c r="B34" s="1315" t="s">
        <v>804</v>
      </c>
      <c r="C34" s="1315" t="s">
        <v>125</v>
      </c>
      <c r="D34" s="1254"/>
      <c r="E34" s="1690" t="s">
        <v>129</v>
      </c>
      <c r="F34" s="1231"/>
      <c r="G34" s="1231"/>
      <c r="H34" s="1231"/>
    </row>
    <row r="35" spans="1:8" ht="15">
      <c r="A35" s="1254"/>
      <c r="B35" s="1690" t="s">
        <v>167</v>
      </c>
      <c r="C35" s="1690" t="s">
        <v>59</v>
      </c>
      <c r="D35" s="1254"/>
      <c r="E35" s="1690" t="s">
        <v>129</v>
      </c>
      <c r="F35" s="1231"/>
      <c r="G35" s="1231"/>
      <c r="H35" s="1231"/>
    </row>
    <row r="36" spans="1:8" ht="15">
      <c r="A36" s="1231"/>
      <c r="B36" s="1718" t="s">
        <v>1178</v>
      </c>
      <c r="C36" s="1718" t="s">
        <v>110</v>
      </c>
      <c r="D36" s="1231"/>
      <c r="E36" s="1718" t="s">
        <v>366</v>
      </c>
      <c r="F36" s="1231"/>
      <c r="G36" s="1231"/>
      <c r="H36" s="1231"/>
    </row>
    <row r="37" spans="1:8" ht="15">
      <c r="A37" s="1231"/>
      <c r="B37" s="1718" t="s">
        <v>454</v>
      </c>
      <c r="C37" s="1718" t="s">
        <v>110</v>
      </c>
      <c r="D37" s="1231"/>
      <c r="E37" s="1718" t="s">
        <v>128</v>
      </c>
      <c r="F37" s="1231"/>
      <c r="G37" s="1231"/>
      <c r="H37" s="1231"/>
    </row>
    <row r="38" spans="1:8" ht="15">
      <c r="A38" s="1231"/>
      <c r="B38" s="1862" t="s">
        <v>636</v>
      </c>
      <c r="C38" s="1862" t="s">
        <v>125</v>
      </c>
      <c r="D38" s="1231"/>
      <c r="E38" s="1265"/>
      <c r="F38" s="1231"/>
      <c r="G38" s="1231"/>
      <c r="H38" s="1231"/>
    </row>
    <row r="39" spans="1:8" ht="15">
      <c r="A39" s="1231"/>
      <c r="B39" s="1265"/>
      <c r="C39" s="1265"/>
      <c r="D39" s="1231"/>
      <c r="E39" s="1265"/>
      <c r="F39" s="1231"/>
      <c r="G39" s="1231"/>
      <c r="H39" s="1231"/>
    </row>
    <row r="40" spans="1:8" ht="15">
      <c r="A40" s="1231"/>
      <c r="B40" s="1265"/>
      <c r="C40" s="1265"/>
      <c r="D40" s="1231"/>
      <c r="E40" s="1265"/>
      <c r="F40" s="1231"/>
      <c r="G40" s="1231"/>
      <c r="H40" s="1231"/>
    </row>
    <row r="41" spans="1:8" ht="15">
      <c r="A41" s="1231"/>
      <c r="B41" s="1265"/>
      <c r="C41" s="1265"/>
      <c r="D41" s="1231"/>
      <c r="E41" s="1265"/>
      <c r="F41" s="1231"/>
      <c r="G41" s="1231"/>
      <c r="H41" s="1231"/>
    </row>
    <row r="42" spans="1:8" ht="15">
      <c r="A42" s="1231"/>
      <c r="B42" s="1265"/>
      <c r="C42" s="1265"/>
      <c r="D42" s="1231"/>
      <c r="E42" s="1265"/>
      <c r="F42" s="1231"/>
      <c r="G42" s="1231"/>
      <c r="H42" s="1231"/>
    </row>
    <row r="43" spans="1:8">
      <c r="A43" s="1232" t="s">
        <v>267</v>
      </c>
      <c r="B43" s="1232"/>
      <c r="C43" s="1232"/>
      <c r="D43" s="1232"/>
      <c r="E43" s="1231"/>
      <c r="F43" s="1231"/>
      <c r="G43" s="1231"/>
      <c r="H43" s="1231"/>
    </row>
    <row r="44" spans="1:8" ht="13.5" thickBot="1">
      <c r="A44" s="1266" t="s">
        <v>244</v>
      </c>
      <c r="B44" s="1267" t="s">
        <v>45</v>
      </c>
      <c r="C44" s="1267" t="s">
        <v>46</v>
      </c>
      <c r="D44" s="1267" t="s">
        <v>388</v>
      </c>
      <c r="E44" s="1231"/>
      <c r="F44" s="1268" t="s">
        <v>269</v>
      </c>
      <c r="G44" s="1231"/>
      <c r="H44" s="1231"/>
    </row>
    <row r="45" spans="1:8" ht="13.5" thickBot="1">
      <c r="A45" s="1269"/>
      <c r="B45" s="1257" t="s">
        <v>355</v>
      </c>
      <c r="C45" s="1257" t="s">
        <v>125</v>
      </c>
      <c r="D45" s="1256">
        <v>810928</v>
      </c>
      <c r="E45" s="1231"/>
      <c r="F45" s="1270" t="s">
        <v>640</v>
      </c>
      <c r="G45" s="1270"/>
      <c r="H45" s="1231"/>
    </row>
    <row r="46" spans="1:8" ht="13.5" thickBot="1">
      <c r="A46" s="1257"/>
      <c r="B46" s="1271" t="s">
        <v>805</v>
      </c>
      <c r="C46" s="1271" t="s">
        <v>163</v>
      </c>
      <c r="D46" s="1256"/>
      <c r="E46" s="1231"/>
      <c r="F46" s="1270"/>
      <c r="G46" s="1270"/>
      <c r="H46" s="1231"/>
    </row>
    <row r="47" spans="1:8">
      <c r="A47" s="1257"/>
      <c r="B47" s="1257"/>
      <c r="C47" s="1257"/>
      <c r="D47" s="1256"/>
      <c r="E47" s="1231"/>
      <c r="F47" s="1231"/>
      <c r="G47" s="1231"/>
      <c r="H47" s="1231"/>
    </row>
    <row r="48" spans="1:8">
      <c r="A48" s="1257"/>
      <c r="B48" s="1257"/>
      <c r="C48" s="1257"/>
      <c r="D48" s="1256"/>
      <c r="E48" s="1231"/>
      <c r="F48" s="1231"/>
      <c r="G48" s="1231"/>
      <c r="H48" s="1231"/>
    </row>
    <row r="49" spans="1:8">
      <c r="A49" s="1231"/>
      <c r="B49" s="1231"/>
      <c r="C49" s="1231"/>
      <c r="D49" s="1231"/>
      <c r="E49" s="1231"/>
      <c r="F49" s="1231"/>
      <c r="G49" s="1231"/>
      <c r="H49" s="1231"/>
    </row>
    <row r="50" spans="1:8" ht="78.75">
      <c r="A50" s="1272" t="s">
        <v>302</v>
      </c>
      <c r="B50" s="1272"/>
      <c r="C50" s="1272"/>
      <c r="D50" s="1272"/>
      <c r="E50" s="1272"/>
      <c r="F50" s="1272"/>
      <c r="G50" s="1272"/>
      <c r="H50" s="1231"/>
    </row>
    <row r="51" spans="1:8">
      <c r="A51" s="1272"/>
      <c r="B51" s="1272"/>
      <c r="C51" s="1272"/>
      <c r="D51" s="1272"/>
      <c r="E51" s="1272"/>
      <c r="F51" s="1272"/>
      <c r="G51" s="1272"/>
      <c r="H51" s="1231"/>
    </row>
    <row r="52" spans="1:8">
      <c r="A52" s="1231"/>
      <c r="B52" s="1231"/>
      <c r="C52" s="1231"/>
      <c r="D52" s="1231"/>
      <c r="E52" s="1231"/>
      <c r="F52" s="1231"/>
      <c r="G52" s="1231"/>
      <c r="H52" s="1231"/>
    </row>
    <row r="53" spans="1:8">
      <c r="A53" s="1231"/>
      <c r="B53" s="1231"/>
      <c r="C53" s="1231"/>
      <c r="D53" s="1231"/>
      <c r="E53" s="1231"/>
      <c r="F53" s="1231"/>
      <c r="G53" s="1231"/>
      <c r="H53" s="1231"/>
    </row>
    <row r="54" spans="1:8">
      <c r="A54" s="1231"/>
      <c r="B54" s="1231"/>
      <c r="C54" s="1231"/>
      <c r="D54" s="1231"/>
      <c r="E54" s="1231"/>
      <c r="F54" s="1231"/>
      <c r="G54" s="1231"/>
      <c r="H54" s="1231"/>
    </row>
    <row r="55" spans="1:8">
      <c r="A55" s="1231"/>
      <c r="B55" s="1231"/>
      <c r="C55" s="1231"/>
      <c r="D55" s="1273"/>
      <c r="E55" s="1273"/>
      <c r="F55" s="1273"/>
      <c r="G55" s="1273"/>
      <c r="H55" s="1231"/>
    </row>
    <row r="56" spans="1:8">
      <c r="A56" s="1231"/>
      <c r="B56" s="1231"/>
      <c r="C56" s="1231"/>
      <c r="D56" s="1231"/>
      <c r="E56" s="1274" t="s">
        <v>428</v>
      </c>
      <c r="F56" s="1231"/>
      <c r="G56" s="1231"/>
      <c r="H56" s="1231"/>
    </row>
    <row r="57" spans="1:8">
      <c r="A57" s="1231"/>
      <c r="B57" s="1231"/>
      <c r="C57" s="1231"/>
      <c r="D57" s="1231"/>
      <c r="E57" s="1231"/>
      <c r="F57" s="1231"/>
      <c r="G57" s="1231"/>
      <c r="H57" s="1231"/>
    </row>
    <row r="58" spans="1:8">
      <c r="A58" s="1231"/>
      <c r="B58" s="1231"/>
      <c r="C58" s="1231"/>
      <c r="D58" s="1231"/>
      <c r="E58" s="1231"/>
      <c r="F58" s="1231"/>
      <c r="G58" s="1231"/>
      <c r="H58" s="1231"/>
    </row>
  </sheetData>
  <sheetProtection selectLockedCells="1" selectUnlockedCells="1"/>
  <sortState xmlns:xlrd2="http://schemas.microsoft.com/office/spreadsheetml/2017/richdata2" ref="A18:I34">
    <sortCondition ref="A18:A34"/>
  </sortState>
  <hyperlinks>
    <hyperlink ref="D9" r:id="rId1" xr:uid="{57515C3F-3462-4F82-8510-94956D578422}"/>
    <hyperlink ref="D12" r:id="rId2" xr:uid="{98B047CA-EA1B-4A20-BDA5-316BD1E185B8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</sheetPr>
  <dimension ref="A1:N66"/>
  <sheetViews>
    <sheetView workbookViewId="0">
      <selection activeCell="B17" sqref="B17:D42"/>
    </sheetView>
  </sheetViews>
  <sheetFormatPr defaultColWidth="8.7109375" defaultRowHeight="12.75"/>
  <cols>
    <col min="5" max="5" width="18.42578125" customWidth="1"/>
    <col min="6" max="6" width="8.85546875" customWidth="1"/>
    <col min="7" max="7" width="11.140625" customWidth="1"/>
  </cols>
  <sheetData>
    <row r="1" spans="2:14" ht="18">
      <c r="B1" s="207" t="s">
        <v>577</v>
      </c>
      <c r="C1" s="208"/>
      <c r="D1" s="208"/>
      <c r="E1" s="208">
        <v>2025</v>
      </c>
      <c r="F1" s="208">
        <v>2026</v>
      </c>
      <c r="G1" s="208"/>
      <c r="H1" s="208"/>
      <c r="N1" t="s">
        <v>1043</v>
      </c>
    </row>
    <row r="2" spans="2:14">
      <c r="B2" s="208"/>
      <c r="C2" s="208"/>
      <c r="D2" s="208"/>
      <c r="E2" s="208"/>
      <c r="F2" s="208"/>
      <c r="G2" s="208"/>
      <c r="H2" s="208"/>
    </row>
    <row r="3" spans="2:14">
      <c r="B3" s="209" t="s">
        <v>230</v>
      </c>
      <c r="C3" s="209"/>
      <c r="D3" s="209"/>
      <c r="E3" s="209"/>
      <c r="F3" s="208"/>
      <c r="G3" s="209" t="s">
        <v>231</v>
      </c>
      <c r="H3" s="209"/>
    </row>
    <row r="4" spans="2:14" ht="20.25">
      <c r="B4" s="210" t="s">
        <v>12</v>
      </c>
      <c r="C4" s="210"/>
      <c r="D4" s="210"/>
      <c r="E4" s="210"/>
      <c r="F4" s="208"/>
      <c r="G4" s="211" t="s">
        <v>650</v>
      </c>
      <c r="H4" s="211"/>
    </row>
    <row r="5" spans="2:14">
      <c r="B5" s="208"/>
      <c r="C5" s="208"/>
      <c r="D5" s="208"/>
      <c r="E5" s="208"/>
      <c r="F5" s="208"/>
      <c r="G5" s="208"/>
      <c r="H5" s="208"/>
    </row>
    <row r="6" spans="2:14">
      <c r="B6" s="212" t="s">
        <v>233</v>
      </c>
      <c r="C6" s="208"/>
      <c r="D6" s="208"/>
      <c r="E6" s="208"/>
      <c r="F6" s="208"/>
      <c r="G6" s="208"/>
      <c r="H6" s="208"/>
    </row>
    <row r="7" spans="2:14">
      <c r="B7" s="209" t="s">
        <v>274</v>
      </c>
      <c r="C7" s="209"/>
      <c r="D7" s="209"/>
      <c r="E7" s="209"/>
      <c r="F7" s="208"/>
      <c r="G7" s="208"/>
      <c r="H7" s="208"/>
    </row>
    <row r="8" spans="2:14">
      <c r="B8" s="213" t="s">
        <v>45</v>
      </c>
      <c r="C8" s="213"/>
      <c r="D8" s="214" t="s">
        <v>46</v>
      </c>
      <c r="E8" s="214" t="s">
        <v>235</v>
      </c>
      <c r="F8" s="214"/>
      <c r="G8" s="215" t="s">
        <v>236</v>
      </c>
      <c r="H8" s="215"/>
    </row>
    <row r="9" spans="2:14" ht="15">
      <c r="B9" s="216" t="s">
        <v>651</v>
      </c>
      <c r="C9" s="216"/>
      <c r="D9" s="217" t="s">
        <v>287</v>
      </c>
      <c r="E9" s="218" t="s">
        <v>652</v>
      </c>
      <c r="F9" s="217"/>
      <c r="G9" s="219">
        <v>737519423</v>
      </c>
      <c r="H9" s="220"/>
    </row>
    <row r="10" spans="2:14">
      <c r="B10" s="209" t="s">
        <v>276</v>
      </c>
      <c r="C10" s="209"/>
      <c r="D10" s="209"/>
      <c r="E10" s="209"/>
      <c r="F10" s="208"/>
      <c r="G10" s="208"/>
      <c r="H10" s="208"/>
    </row>
    <row r="11" spans="2:14">
      <c r="B11" s="213" t="s">
        <v>45</v>
      </c>
      <c r="C11" s="213"/>
      <c r="D11" s="214" t="s">
        <v>46</v>
      </c>
      <c r="E11" s="214" t="s">
        <v>235</v>
      </c>
      <c r="F11" s="214"/>
      <c r="G11" s="215" t="s">
        <v>236</v>
      </c>
      <c r="H11" s="215"/>
    </row>
    <row r="12" spans="2:14" ht="15">
      <c r="B12" s="216" t="s">
        <v>419</v>
      </c>
      <c r="C12" s="216"/>
      <c r="D12" s="217" t="s">
        <v>93</v>
      </c>
      <c r="E12" s="218" t="s">
        <v>654</v>
      </c>
      <c r="F12" s="217"/>
      <c r="G12" s="220">
        <v>777363256</v>
      </c>
      <c r="H12" s="220"/>
    </row>
    <row r="13" spans="2:14">
      <c r="B13" s="208"/>
      <c r="C13" s="208"/>
      <c r="D13" s="208"/>
      <c r="E13" s="208"/>
      <c r="F13" s="208"/>
      <c r="G13" s="208"/>
      <c r="H13" s="208"/>
    </row>
    <row r="14" spans="2:14">
      <c r="B14" s="212" t="s">
        <v>242</v>
      </c>
      <c r="C14" s="208"/>
      <c r="D14" s="208"/>
      <c r="E14" s="208"/>
      <c r="F14" s="208"/>
      <c r="G14" s="208"/>
      <c r="H14" s="208"/>
    </row>
    <row r="15" spans="2:14">
      <c r="B15" s="209"/>
      <c r="C15" s="209"/>
      <c r="D15" s="209"/>
      <c r="E15" s="209"/>
      <c r="F15" s="209"/>
      <c r="G15" s="209"/>
      <c r="H15" s="209"/>
    </row>
    <row r="16" spans="2:14">
      <c r="B16" s="221" t="s">
        <v>244</v>
      </c>
      <c r="C16" s="222" t="s">
        <v>45</v>
      </c>
      <c r="D16" s="222" t="s">
        <v>46</v>
      </c>
      <c r="E16" s="223" t="s">
        <v>360</v>
      </c>
      <c r="F16" s="224" t="s">
        <v>281</v>
      </c>
      <c r="G16" s="225" t="s">
        <v>1040</v>
      </c>
      <c r="H16" s="225"/>
    </row>
    <row r="17" spans="1:8">
      <c r="A17">
        <v>1</v>
      </c>
      <c r="B17" s="226">
        <v>7</v>
      </c>
      <c r="C17" s="222" t="s">
        <v>655</v>
      </c>
      <c r="D17" s="227" t="s">
        <v>59</v>
      </c>
      <c r="E17" s="1621">
        <v>860403</v>
      </c>
      <c r="F17" s="229" t="s">
        <v>246</v>
      </c>
      <c r="G17" s="225"/>
      <c r="H17" s="225"/>
    </row>
    <row r="18" spans="1:8">
      <c r="A18">
        <v>2</v>
      </c>
      <c r="B18" s="230">
        <v>11</v>
      </c>
      <c r="C18" s="231" t="s">
        <v>651</v>
      </c>
      <c r="D18" s="232" t="s">
        <v>202</v>
      </c>
      <c r="E18" s="1621">
        <v>1080220</v>
      </c>
      <c r="F18" s="233" t="s">
        <v>246</v>
      </c>
      <c r="G18" s="234"/>
      <c r="H18" s="225"/>
    </row>
    <row r="19" spans="1:8">
      <c r="A19">
        <v>3</v>
      </c>
      <c r="B19" s="235"/>
      <c r="C19" s="236" t="s">
        <v>448</v>
      </c>
      <c r="D19" s="228" t="s">
        <v>93</v>
      </c>
      <c r="E19" s="29">
        <v>700114</v>
      </c>
      <c r="F19" s="233" t="s">
        <v>246</v>
      </c>
      <c r="G19" s="234"/>
      <c r="H19" s="234"/>
    </row>
    <row r="20" spans="1:8">
      <c r="A20">
        <v>4</v>
      </c>
      <c r="B20" s="237">
        <v>12</v>
      </c>
      <c r="C20" s="236" t="s">
        <v>658</v>
      </c>
      <c r="D20" s="228" t="s">
        <v>225</v>
      </c>
      <c r="E20" s="1621">
        <v>970115</v>
      </c>
      <c r="F20" s="233" t="s">
        <v>1020</v>
      </c>
      <c r="G20" s="234"/>
      <c r="H20" s="234"/>
    </row>
    <row r="21" spans="1:8">
      <c r="A21">
        <v>5</v>
      </c>
      <c r="B21" s="235">
        <v>14</v>
      </c>
      <c r="C21" s="238" t="s">
        <v>656</v>
      </c>
      <c r="D21" s="239" t="s">
        <v>71</v>
      </c>
      <c r="E21" s="1621">
        <v>981215</v>
      </c>
      <c r="F21" s="233" t="s">
        <v>246</v>
      </c>
      <c r="G21" s="234"/>
      <c r="H21" s="234"/>
    </row>
    <row r="22" spans="1:8">
      <c r="A22">
        <v>6</v>
      </c>
      <c r="B22" s="237">
        <v>16</v>
      </c>
      <c r="C22" s="231" t="s">
        <v>651</v>
      </c>
      <c r="D22" s="232" t="s">
        <v>657</v>
      </c>
      <c r="E22" s="1621">
        <v>850703</v>
      </c>
      <c r="F22" s="233" t="s">
        <v>246</v>
      </c>
      <c r="G22" s="234"/>
      <c r="H22" s="234"/>
    </row>
    <row r="23" spans="1:8">
      <c r="A23">
        <v>7</v>
      </c>
      <c r="B23" s="237">
        <v>22</v>
      </c>
      <c r="C23" s="236" t="s">
        <v>658</v>
      </c>
      <c r="D23" s="228" t="s">
        <v>93</v>
      </c>
      <c r="E23" s="1621">
        <v>730308</v>
      </c>
      <c r="F23" s="233" t="s">
        <v>246</v>
      </c>
      <c r="G23" s="234"/>
      <c r="H23" s="234"/>
    </row>
    <row r="24" spans="1:8">
      <c r="A24">
        <v>8</v>
      </c>
      <c r="B24" s="237"/>
      <c r="C24" s="236" t="s">
        <v>662</v>
      </c>
      <c r="D24" s="228" t="s">
        <v>1041</v>
      </c>
      <c r="E24" s="1621">
        <v>1080701</v>
      </c>
      <c r="F24" s="233" t="s">
        <v>246</v>
      </c>
      <c r="G24" s="234"/>
      <c r="H24" s="234"/>
    </row>
    <row r="25" spans="1:8">
      <c r="A25">
        <v>9</v>
      </c>
      <c r="B25" s="237">
        <v>27</v>
      </c>
      <c r="C25" s="236" t="s">
        <v>659</v>
      </c>
      <c r="D25" s="228" t="s">
        <v>104</v>
      </c>
      <c r="E25" s="1621">
        <v>721022</v>
      </c>
      <c r="F25" s="233" t="s">
        <v>246</v>
      </c>
      <c r="G25" s="234"/>
      <c r="H25" s="234"/>
    </row>
    <row r="26" spans="1:8">
      <c r="A26">
        <v>10</v>
      </c>
      <c r="B26" s="235">
        <v>33</v>
      </c>
      <c r="C26" s="236" t="s">
        <v>660</v>
      </c>
      <c r="D26" s="228" t="s">
        <v>68</v>
      </c>
      <c r="E26" s="1621">
        <v>881223</v>
      </c>
      <c r="F26" s="233" t="s">
        <v>246</v>
      </c>
      <c r="G26" s="234"/>
      <c r="H26" s="234"/>
    </row>
    <row r="27" spans="1:8">
      <c r="A27">
        <v>11</v>
      </c>
      <c r="B27" s="240">
        <v>47</v>
      </c>
      <c r="C27" s="222" t="s">
        <v>658</v>
      </c>
      <c r="D27" s="227" t="s">
        <v>68</v>
      </c>
      <c r="E27" s="1621">
        <v>980505</v>
      </c>
      <c r="F27" s="229" t="s">
        <v>246</v>
      </c>
      <c r="G27" s="225"/>
      <c r="H27" s="234"/>
    </row>
    <row r="28" spans="1:8">
      <c r="A28">
        <v>12</v>
      </c>
      <c r="B28" s="241">
        <v>24</v>
      </c>
      <c r="C28" s="236" t="s">
        <v>419</v>
      </c>
      <c r="D28" s="228" t="s">
        <v>93</v>
      </c>
      <c r="E28" s="1621">
        <v>870930</v>
      </c>
      <c r="F28" s="233" t="s">
        <v>246</v>
      </c>
      <c r="G28" s="234"/>
      <c r="H28" s="234"/>
    </row>
    <row r="29" spans="1:8">
      <c r="A29">
        <v>13</v>
      </c>
      <c r="B29" s="242">
        <v>69</v>
      </c>
      <c r="C29" s="238" t="s">
        <v>345</v>
      </c>
      <c r="D29" s="239" t="s">
        <v>93</v>
      </c>
      <c r="E29" s="1621"/>
      <c r="F29" s="233" t="s">
        <v>246</v>
      </c>
      <c r="G29" s="234"/>
      <c r="H29" s="234"/>
    </row>
    <row r="30" spans="1:8">
      <c r="A30">
        <v>14</v>
      </c>
      <c r="B30" s="241">
        <v>72</v>
      </c>
      <c r="C30" s="236" t="s">
        <v>661</v>
      </c>
      <c r="D30" s="228" t="s">
        <v>62</v>
      </c>
      <c r="E30" s="1621">
        <v>850227</v>
      </c>
      <c r="F30" s="233" t="s">
        <v>246</v>
      </c>
      <c r="G30" s="234"/>
      <c r="H30" s="234"/>
    </row>
    <row r="31" spans="1:8">
      <c r="A31">
        <v>15</v>
      </c>
      <c r="B31" s="242">
        <v>88</v>
      </c>
      <c r="C31" s="238" t="s">
        <v>662</v>
      </c>
      <c r="D31" s="239" t="s">
        <v>257</v>
      </c>
      <c r="E31" s="1621">
        <v>660609</v>
      </c>
      <c r="F31" s="233" t="s">
        <v>246</v>
      </c>
      <c r="G31" s="234"/>
      <c r="H31" s="234"/>
    </row>
    <row r="32" spans="1:8">
      <c r="A32">
        <v>16</v>
      </c>
      <c r="B32" s="242"/>
      <c r="C32" s="238" t="s">
        <v>311</v>
      </c>
      <c r="D32" s="239" t="s">
        <v>104</v>
      </c>
      <c r="E32" s="1621"/>
      <c r="F32" s="233"/>
      <c r="G32" s="234"/>
      <c r="H32" s="234"/>
    </row>
    <row r="33" spans="1:8">
      <c r="A33">
        <v>17</v>
      </c>
      <c r="B33" s="242">
        <v>28</v>
      </c>
      <c r="C33" s="238" t="s">
        <v>794</v>
      </c>
      <c r="D33" s="239" t="s">
        <v>62</v>
      </c>
      <c r="E33" s="1621"/>
      <c r="F33" s="233"/>
      <c r="G33" s="234"/>
      <c r="H33" s="234"/>
    </row>
    <row r="34" spans="1:8">
      <c r="A34">
        <v>18</v>
      </c>
      <c r="B34" s="242"/>
      <c r="C34" s="238" t="s">
        <v>103</v>
      </c>
      <c r="D34" s="239" t="s">
        <v>104</v>
      </c>
      <c r="E34" s="1621"/>
      <c r="F34" s="233" t="s">
        <v>246</v>
      </c>
      <c r="G34" s="234"/>
      <c r="H34" s="234"/>
    </row>
    <row r="35" spans="1:8">
      <c r="A35">
        <v>19</v>
      </c>
      <c r="B35" s="238"/>
      <c r="C35" s="238" t="s">
        <v>753</v>
      </c>
      <c r="D35" s="239" t="s">
        <v>501</v>
      </c>
      <c r="E35" s="1621">
        <v>801224</v>
      </c>
      <c r="F35" s="233" t="s">
        <v>246</v>
      </c>
      <c r="G35" s="208"/>
      <c r="H35" s="208"/>
    </row>
    <row r="36" spans="1:8">
      <c r="A36">
        <v>20</v>
      </c>
      <c r="B36" s="243"/>
      <c r="C36" s="243" t="s">
        <v>656</v>
      </c>
      <c r="D36" s="243" t="s">
        <v>856</v>
      </c>
      <c r="E36" s="1622"/>
      <c r="F36" s="245" t="s">
        <v>1020</v>
      </c>
      <c r="G36" s="246"/>
      <c r="H36" s="246"/>
    </row>
    <row r="37" spans="1:8">
      <c r="B37" s="243"/>
      <c r="C37" s="243" t="s">
        <v>662</v>
      </c>
      <c r="D37" s="243" t="s">
        <v>59</v>
      </c>
      <c r="E37" s="1622"/>
      <c r="F37" s="245" t="s">
        <v>1020</v>
      </c>
      <c r="G37" s="246"/>
      <c r="H37" s="246"/>
    </row>
    <row r="38" spans="1:8">
      <c r="B38" s="243"/>
      <c r="C38" s="243" t="s">
        <v>421</v>
      </c>
      <c r="D38" s="243" t="s">
        <v>68</v>
      </c>
      <c r="E38" s="244"/>
      <c r="F38" s="245" t="s">
        <v>1020</v>
      </c>
      <c r="G38" s="246"/>
      <c r="H38" s="246"/>
    </row>
    <row r="39" spans="1:8">
      <c r="B39" s="243"/>
      <c r="C39" s="243" t="s">
        <v>1151</v>
      </c>
      <c r="D39" s="243"/>
      <c r="E39" s="244"/>
      <c r="F39" s="245" t="s">
        <v>129</v>
      </c>
      <c r="G39" s="246"/>
      <c r="H39" s="246"/>
    </row>
    <row r="40" spans="1:8">
      <c r="B40" s="243"/>
      <c r="C40" s="243" t="s">
        <v>426</v>
      </c>
      <c r="D40" s="243" t="s">
        <v>68</v>
      </c>
      <c r="E40" s="244"/>
      <c r="F40" s="245" t="s">
        <v>129</v>
      </c>
      <c r="G40" s="246"/>
      <c r="H40" s="246"/>
    </row>
    <row r="41" spans="1:8">
      <c r="B41" s="243"/>
      <c r="C41" s="243" t="s">
        <v>635</v>
      </c>
      <c r="D41" s="243" t="s">
        <v>147</v>
      </c>
      <c r="E41" s="244"/>
      <c r="F41" s="245" t="s">
        <v>129</v>
      </c>
      <c r="G41" s="246"/>
      <c r="H41" s="246"/>
    </row>
    <row r="42" spans="1:8">
      <c r="B42" s="243"/>
      <c r="C42" s="243" t="s">
        <v>662</v>
      </c>
      <c r="D42" s="243" t="s">
        <v>202</v>
      </c>
      <c r="E42" s="244"/>
      <c r="F42" s="245"/>
      <c r="G42" s="246"/>
      <c r="H42" s="246"/>
    </row>
    <row r="43" spans="1:8">
      <c r="B43" s="243"/>
      <c r="C43" s="243"/>
      <c r="D43" s="243"/>
      <c r="E43" s="244"/>
      <c r="F43" s="245"/>
      <c r="G43" s="246"/>
      <c r="H43" s="246"/>
    </row>
    <row r="44" spans="1:8">
      <c r="B44" s="243"/>
      <c r="C44" s="243"/>
      <c r="D44" s="243"/>
      <c r="E44" s="244"/>
      <c r="F44" s="245"/>
      <c r="G44" s="246"/>
      <c r="H44" s="246"/>
    </row>
    <row r="45" spans="1:8">
      <c r="B45" s="243"/>
      <c r="C45" s="243"/>
      <c r="D45" s="243"/>
      <c r="E45" s="244"/>
      <c r="F45" s="245"/>
      <c r="G45" s="246"/>
      <c r="H45" s="246"/>
    </row>
    <row r="46" spans="1:8">
      <c r="B46" s="243"/>
      <c r="C46" s="243"/>
      <c r="D46" s="243"/>
      <c r="E46" s="244"/>
      <c r="F46" s="245"/>
      <c r="G46" s="246"/>
      <c r="H46" s="246"/>
    </row>
    <row r="47" spans="1:8">
      <c r="B47" s="243"/>
      <c r="C47" s="243"/>
      <c r="D47" s="243"/>
      <c r="E47" s="244"/>
      <c r="F47" s="245"/>
      <c r="G47" s="246"/>
      <c r="H47" s="246"/>
    </row>
    <row r="48" spans="1:8">
      <c r="B48" s="243"/>
      <c r="C48" s="243"/>
      <c r="D48" s="243"/>
      <c r="E48" s="244"/>
      <c r="F48" s="245"/>
      <c r="G48" s="246"/>
      <c r="H48" s="246"/>
    </row>
    <row r="49" spans="2:8">
      <c r="B49" s="247" t="s">
        <v>267</v>
      </c>
      <c r="C49" s="243"/>
      <c r="D49" s="247"/>
      <c r="E49" s="247"/>
      <c r="F49" s="246"/>
      <c r="G49" s="246"/>
      <c r="H49" s="246"/>
    </row>
    <row r="50" spans="2:8">
      <c r="B50" s="248" t="s">
        <v>244</v>
      </c>
      <c r="C50" s="247"/>
      <c r="D50" s="249" t="s">
        <v>46</v>
      </c>
      <c r="E50" s="249" t="s">
        <v>388</v>
      </c>
      <c r="F50" s="246"/>
      <c r="G50" s="246"/>
      <c r="H50" s="246"/>
    </row>
    <row r="51" spans="2:8">
      <c r="B51" s="251">
        <v>3</v>
      </c>
      <c r="C51" s="249" t="s">
        <v>45</v>
      </c>
      <c r="D51" s="252" t="s">
        <v>262</v>
      </c>
      <c r="E51" s="253">
        <v>880725</v>
      </c>
      <c r="F51" s="246"/>
      <c r="G51" s="246"/>
      <c r="H51" s="246"/>
    </row>
    <row r="52" spans="2:8">
      <c r="B52" s="255">
        <v>5</v>
      </c>
      <c r="C52" s="252" t="s">
        <v>664</v>
      </c>
      <c r="D52" s="256" t="s">
        <v>104</v>
      </c>
      <c r="E52" s="253">
        <v>891013</v>
      </c>
      <c r="F52" s="246"/>
      <c r="G52" s="246"/>
      <c r="H52" s="246"/>
    </row>
    <row r="53" spans="2:8">
      <c r="B53" s="251"/>
      <c r="C53" s="256" t="s">
        <v>103</v>
      </c>
      <c r="D53" s="257"/>
      <c r="E53" s="258"/>
      <c r="F53" s="259"/>
      <c r="G53" s="246"/>
      <c r="H53" s="246"/>
    </row>
    <row r="54" spans="2:8">
      <c r="B54" s="252"/>
      <c r="C54" s="252"/>
      <c r="D54" s="252"/>
      <c r="E54" s="253"/>
      <c r="F54" s="246"/>
      <c r="G54" s="250" t="s">
        <v>269</v>
      </c>
      <c r="H54" s="246"/>
    </row>
    <row r="55" spans="2:8">
      <c r="B55" s="93"/>
      <c r="C55" s="252"/>
      <c r="D55" s="93"/>
      <c r="E55" s="181"/>
      <c r="F55" s="29"/>
      <c r="G55" s="254" t="s">
        <v>1042</v>
      </c>
      <c r="H55" s="254"/>
    </row>
    <row r="56" spans="2:8">
      <c r="B56" s="93"/>
      <c r="C56" s="93"/>
      <c r="D56" s="93"/>
      <c r="E56" s="181"/>
      <c r="F56" s="29"/>
      <c r="G56" s="254"/>
      <c r="H56" s="254"/>
    </row>
    <row r="57" spans="2:8">
      <c r="B57" s="93"/>
      <c r="C57" s="93"/>
      <c r="D57" s="93"/>
      <c r="E57" s="181"/>
      <c r="F57" s="29"/>
      <c r="G57" s="246"/>
      <c r="H57" s="246"/>
    </row>
    <row r="58" spans="2:8">
      <c r="B58" s="93"/>
      <c r="C58" s="93"/>
      <c r="D58" s="93"/>
      <c r="E58" s="181"/>
      <c r="F58" s="29"/>
      <c r="G58" s="246"/>
      <c r="H58" s="246"/>
    </row>
    <row r="59" spans="2:8">
      <c r="B59" s="83"/>
      <c r="C59" s="93"/>
      <c r="D59" s="83"/>
      <c r="E59" s="83"/>
    </row>
    <row r="60" spans="2:8">
      <c r="B60" s="84"/>
      <c r="C60" s="83"/>
      <c r="D60" s="63"/>
      <c r="E60" s="63"/>
    </row>
    <row r="61" spans="2:8">
      <c r="B61" s="69"/>
      <c r="C61" s="63"/>
      <c r="D61" s="72"/>
      <c r="E61" s="88"/>
    </row>
    <row r="62" spans="2:8">
      <c r="B62" s="260"/>
      <c r="C62" s="72"/>
      <c r="D62" s="100"/>
      <c r="E62" s="88"/>
    </row>
    <row r="63" spans="2:8">
      <c r="B63" s="69"/>
      <c r="C63" s="100"/>
      <c r="D63" s="200"/>
      <c r="E63" s="114"/>
      <c r="F63" s="68"/>
    </row>
    <row r="64" spans="2:8">
      <c r="B64" s="72"/>
      <c r="C64" s="72"/>
      <c r="D64" s="72"/>
      <c r="E64" s="88"/>
      <c r="G64" s="98"/>
    </row>
    <row r="65" spans="3:8">
      <c r="C65" s="72"/>
      <c r="G65" s="171"/>
      <c r="H65" s="171"/>
    </row>
    <row r="66" spans="3:8">
      <c r="G66" s="171"/>
      <c r="H66" s="171"/>
    </row>
  </sheetData>
  <sheetProtection selectLockedCells="1" selectUnlockedCells="1"/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5"/>
  </sheetPr>
  <dimension ref="A1"/>
  <sheetViews>
    <sheetView workbookViewId="0"/>
  </sheetViews>
  <sheetFormatPr defaultRowHeight="12.75"/>
  <sheetData/>
  <sheetProtection selectLockedCells="1" selectUnlockedCells="1"/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Y949"/>
  <sheetViews>
    <sheetView workbookViewId="0">
      <selection activeCell="H2" sqref="H2"/>
    </sheetView>
  </sheetViews>
  <sheetFormatPr defaultColWidth="9" defaultRowHeight="12.75"/>
  <cols>
    <col min="1" max="1" width="6.5703125" customWidth="1"/>
    <col min="2" max="2" width="12.85546875" customWidth="1"/>
    <col min="3" max="3" width="12.5703125" customWidth="1"/>
    <col min="4" max="4" width="16.7109375" customWidth="1"/>
    <col min="5" max="5" width="8.28515625" customWidth="1"/>
    <col min="6" max="6" width="3.85546875" customWidth="1"/>
    <col min="7" max="7" width="27.7109375" customWidth="1"/>
    <col min="8" max="8" width="11.7109375" customWidth="1"/>
    <col min="9" max="9" width="16.28515625" customWidth="1"/>
    <col min="10" max="10" width="13.5703125" customWidth="1"/>
    <col min="11" max="11" width="15.42578125" customWidth="1"/>
    <col min="12" max="12" width="3.5703125" customWidth="1"/>
    <col min="13" max="13" width="26.5703125" customWidth="1"/>
  </cols>
  <sheetData>
    <row r="1" spans="1:25" ht="15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</row>
    <row r="2" spans="1:25" ht="15" customHeight="1">
      <c r="A2" s="271"/>
      <c r="B2" s="271"/>
      <c r="C2" s="271"/>
      <c r="D2" s="271"/>
      <c r="E2" s="271"/>
      <c r="F2" s="271"/>
      <c r="G2" s="271"/>
      <c r="H2" s="207" t="s">
        <v>817</v>
      </c>
      <c r="I2" s="208"/>
      <c r="J2" s="208"/>
      <c r="K2" s="208"/>
      <c r="L2" s="208"/>
      <c r="M2" s="208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</row>
    <row r="3" spans="1:25" ht="15" customHeight="1">
      <c r="A3" s="271"/>
      <c r="B3" s="271"/>
      <c r="C3" s="271"/>
      <c r="D3" s="271"/>
      <c r="E3" s="271"/>
      <c r="F3" s="271"/>
      <c r="G3" s="271"/>
      <c r="H3" s="208"/>
      <c r="I3" s="208"/>
      <c r="J3" s="208"/>
      <c r="K3" s="208"/>
      <c r="L3" s="208"/>
      <c r="M3" s="208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</row>
    <row r="4" spans="1:25" ht="13.15" customHeight="1" thickBot="1">
      <c r="A4" s="271"/>
      <c r="B4" s="271"/>
      <c r="C4" s="271"/>
      <c r="D4" s="271"/>
      <c r="E4" s="271"/>
      <c r="F4" s="271"/>
      <c r="G4" s="271"/>
      <c r="H4" s="209" t="s">
        <v>230</v>
      </c>
      <c r="I4" s="209"/>
      <c r="J4" s="209"/>
      <c r="K4" s="209"/>
      <c r="L4" s="208"/>
      <c r="M4" s="209" t="s">
        <v>231</v>
      </c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</row>
    <row r="5" spans="1:25" ht="21" thickBot="1">
      <c r="A5" s="271"/>
      <c r="B5" s="271"/>
      <c r="C5" s="271"/>
      <c r="D5" s="271"/>
      <c r="E5" s="271"/>
      <c r="F5" s="271"/>
      <c r="G5" s="271"/>
      <c r="H5" s="210" t="s">
        <v>12</v>
      </c>
      <c r="I5" s="210"/>
      <c r="J5" s="210"/>
      <c r="K5" s="210"/>
      <c r="L5" s="208"/>
      <c r="M5" s="211" t="s">
        <v>650</v>
      </c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</row>
    <row r="6" spans="1:25" ht="0.75" customHeight="1">
      <c r="A6" s="271"/>
      <c r="B6" s="271"/>
      <c r="C6" s="271"/>
      <c r="D6" s="271"/>
      <c r="E6" s="271"/>
      <c r="F6" s="271"/>
      <c r="G6" s="271"/>
      <c r="H6" s="208"/>
      <c r="I6" s="208"/>
      <c r="J6" s="208"/>
      <c r="K6" s="208"/>
      <c r="L6" s="208"/>
      <c r="M6" s="208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</row>
    <row r="7" spans="1:25" ht="12" hidden="1" customHeight="1">
      <c r="A7" s="271"/>
      <c r="B7" s="271"/>
      <c r="C7" s="271"/>
      <c r="D7" s="271"/>
      <c r="E7" s="271"/>
      <c r="F7" s="271"/>
      <c r="G7" s="271"/>
      <c r="H7" s="212" t="s">
        <v>233</v>
      </c>
      <c r="I7" s="208"/>
      <c r="J7" s="208"/>
      <c r="K7" s="208"/>
      <c r="L7" s="208"/>
      <c r="M7" s="208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</row>
    <row r="8" spans="1:25" ht="15" hidden="1" customHeight="1">
      <c r="A8" s="271"/>
      <c r="B8" s="271"/>
      <c r="C8" s="271"/>
      <c r="D8" s="271"/>
      <c r="E8" s="271"/>
      <c r="F8" s="271"/>
      <c r="G8" s="271"/>
      <c r="H8" s="209" t="s">
        <v>274</v>
      </c>
      <c r="I8" s="209"/>
      <c r="J8" s="209"/>
      <c r="K8" s="209"/>
      <c r="L8" s="208"/>
      <c r="M8" s="208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</row>
    <row r="9" spans="1:25" ht="15" hidden="1" customHeight="1">
      <c r="A9" s="271"/>
      <c r="B9" s="271"/>
      <c r="C9" s="271"/>
      <c r="D9" s="271"/>
      <c r="E9" s="271"/>
      <c r="F9" s="271"/>
      <c r="G9" s="271"/>
      <c r="H9" s="213" t="s">
        <v>45</v>
      </c>
      <c r="I9" s="213"/>
      <c r="J9" s="214" t="s">
        <v>46</v>
      </c>
      <c r="K9" s="214" t="s">
        <v>235</v>
      </c>
      <c r="L9" s="214"/>
      <c r="M9" s="215" t="s">
        <v>236</v>
      </c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</row>
    <row r="10" spans="1:25" ht="15" hidden="1" customHeight="1" thickBot="1">
      <c r="A10" s="271"/>
      <c r="B10" s="271"/>
      <c r="C10" s="271"/>
      <c r="D10" s="271"/>
      <c r="E10" s="271"/>
      <c r="F10" s="271"/>
      <c r="G10" s="271"/>
      <c r="H10" s="216" t="s">
        <v>651</v>
      </c>
      <c r="I10" s="216"/>
      <c r="J10" s="217" t="s">
        <v>287</v>
      </c>
      <c r="K10" s="218" t="s">
        <v>652</v>
      </c>
      <c r="L10" s="217"/>
      <c r="M10" s="219">
        <v>737519423</v>
      </c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</row>
    <row r="11" spans="1:25" ht="7.5" hidden="1" customHeight="1">
      <c r="A11" s="271"/>
      <c r="B11" s="271"/>
      <c r="C11" s="271"/>
      <c r="D11" s="271"/>
      <c r="E11" s="271"/>
      <c r="F11" s="271"/>
      <c r="G11" s="271"/>
      <c r="H11" s="209" t="s">
        <v>276</v>
      </c>
      <c r="I11" s="209"/>
      <c r="J11" s="209"/>
      <c r="K11" s="209"/>
      <c r="L11" s="208"/>
      <c r="M11" s="208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</row>
    <row r="12" spans="1:25" ht="13.5" hidden="1" customHeight="1">
      <c r="A12" s="271"/>
      <c r="B12" s="271"/>
      <c r="C12" s="271"/>
      <c r="D12" s="271"/>
      <c r="E12" s="271"/>
      <c r="F12" s="271"/>
      <c r="G12" s="271"/>
      <c r="H12" s="213" t="s">
        <v>45</v>
      </c>
      <c r="I12" s="213"/>
      <c r="J12" s="214" t="s">
        <v>46</v>
      </c>
      <c r="K12" s="214" t="s">
        <v>235</v>
      </c>
      <c r="L12" s="214"/>
      <c r="M12" s="215" t="s">
        <v>236</v>
      </c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</row>
    <row r="13" spans="1:25" ht="13.5" hidden="1" customHeight="1" thickBot="1">
      <c r="A13" s="271"/>
      <c r="B13" s="271"/>
      <c r="C13" s="271"/>
      <c r="D13" s="271"/>
      <c r="E13" s="271"/>
      <c r="F13" s="271"/>
      <c r="G13" s="271"/>
      <c r="H13" s="216" t="s">
        <v>653</v>
      </c>
      <c r="I13" s="216"/>
      <c r="J13" s="217" t="s">
        <v>93</v>
      </c>
      <c r="K13" s="218" t="s">
        <v>654</v>
      </c>
      <c r="L13" s="217"/>
      <c r="M13" s="220">
        <v>777363256</v>
      </c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</row>
    <row r="14" spans="1:25" ht="15">
      <c r="A14" s="271"/>
      <c r="B14" s="271"/>
      <c r="C14" s="270"/>
      <c r="D14" s="270"/>
      <c r="E14" s="270"/>
      <c r="F14" s="270"/>
      <c r="G14" s="271"/>
      <c r="H14" s="208"/>
      <c r="I14" s="208"/>
      <c r="J14" s="208"/>
      <c r="K14" s="208"/>
      <c r="L14" s="208"/>
      <c r="M14" s="407" t="s">
        <v>762</v>
      </c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</row>
    <row r="15" spans="1:25" ht="15">
      <c r="A15" s="270"/>
      <c r="B15" s="270"/>
      <c r="C15" s="270"/>
      <c r="D15" s="270"/>
      <c r="E15" s="270"/>
      <c r="F15" s="270"/>
      <c r="G15" s="270"/>
      <c r="H15" s="212" t="s">
        <v>242</v>
      </c>
      <c r="I15" s="208"/>
      <c r="J15" s="208"/>
      <c r="K15" s="208"/>
      <c r="L15" s="208"/>
      <c r="M15" s="407" t="s">
        <v>763</v>
      </c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</row>
    <row r="16" spans="1:25" ht="16.5" customHeight="1">
      <c r="A16" s="270"/>
      <c r="B16" s="270"/>
      <c r="C16" s="270"/>
      <c r="D16" s="270"/>
      <c r="E16" s="270"/>
      <c r="F16" s="270"/>
      <c r="G16" s="270"/>
      <c r="H16" s="209"/>
      <c r="I16" s="209"/>
      <c r="J16" s="209"/>
      <c r="K16" s="209"/>
      <c r="L16" s="209"/>
      <c r="M16" s="407" t="s">
        <v>816</v>
      </c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</row>
    <row r="17" spans="1:25" ht="18.75">
      <c r="A17" s="270"/>
      <c r="B17" s="270"/>
      <c r="C17" s="270"/>
      <c r="D17" s="270"/>
      <c r="E17" s="270"/>
      <c r="F17" s="270"/>
      <c r="G17" s="270"/>
      <c r="H17" s="579">
        <v>3</v>
      </c>
      <c r="I17" s="579" t="s">
        <v>608</v>
      </c>
      <c r="J17" s="579" t="s">
        <v>385</v>
      </c>
      <c r="K17" s="580">
        <v>760518</v>
      </c>
      <c r="L17" s="581"/>
      <c r="M17" s="582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</row>
    <row r="18" spans="1:25" ht="18">
      <c r="A18" s="270"/>
      <c r="B18" s="270"/>
      <c r="C18" s="270"/>
      <c r="D18" s="270"/>
      <c r="E18" s="270"/>
      <c r="F18" s="270"/>
      <c r="G18" s="270"/>
      <c r="H18" s="583">
        <v>4</v>
      </c>
      <c r="I18" s="584" t="s">
        <v>522</v>
      </c>
      <c r="J18" s="584" t="s">
        <v>90</v>
      </c>
      <c r="K18" s="583">
        <v>841119</v>
      </c>
      <c r="L18" s="585"/>
      <c r="M18" s="586"/>
      <c r="N18" s="270"/>
      <c r="O18" s="270"/>
      <c r="P18" s="270"/>
      <c r="Q18" s="270"/>
      <c r="R18" s="270"/>
      <c r="S18" s="270"/>
      <c r="T18" s="270"/>
      <c r="U18" s="270"/>
      <c r="V18" s="270"/>
      <c r="W18" s="270"/>
      <c r="X18" s="270"/>
      <c r="Y18" s="270"/>
    </row>
    <row r="19" spans="1:25" ht="18">
      <c r="A19" s="270"/>
      <c r="B19" s="270"/>
      <c r="C19" s="270"/>
      <c r="D19" s="270"/>
      <c r="E19" s="270"/>
      <c r="F19" s="270"/>
      <c r="G19" s="270"/>
      <c r="H19" s="579">
        <v>5</v>
      </c>
      <c r="I19" s="587" t="s">
        <v>609</v>
      </c>
      <c r="J19" s="587" t="s">
        <v>327</v>
      </c>
      <c r="K19" s="580">
        <v>920319</v>
      </c>
      <c r="L19" s="585"/>
      <c r="M19" s="586"/>
      <c r="N19" s="270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270"/>
    </row>
    <row r="20" spans="1:25" ht="18">
      <c r="A20" s="270"/>
      <c r="B20" s="270"/>
      <c r="C20" s="270"/>
      <c r="D20" s="270"/>
      <c r="E20" s="270"/>
      <c r="F20" s="270"/>
      <c r="G20" s="270"/>
      <c r="H20" s="583">
        <v>8</v>
      </c>
      <c r="I20" s="584" t="s">
        <v>374</v>
      </c>
      <c r="J20" s="584" t="s">
        <v>59</v>
      </c>
      <c r="K20" s="583">
        <v>800809</v>
      </c>
      <c r="L20" s="585"/>
      <c r="M20" s="586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</row>
    <row r="21" spans="1:25" ht="18">
      <c r="A21" s="270"/>
      <c r="B21" s="270"/>
      <c r="C21" s="270"/>
      <c r="D21" s="270"/>
      <c r="E21" s="270"/>
      <c r="F21" s="270"/>
      <c r="G21" s="270"/>
      <c r="H21" s="583">
        <v>11</v>
      </c>
      <c r="I21" s="584" t="s">
        <v>492</v>
      </c>
      <c r="J21" s="584" t="s">
        <v>493</v>
      </c>
      <c r="K21" s="583">
        <v>960127</v>
      </c>
      <c r="L21" s="585"/>
      <c r="M21" s="586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</row>
    <row r="22" spans="1:25" ht="18">
      <c r="A22" s="270"/>
      <c r="B22" s="270"/>
      <c r="C22" s="270"/>
      <c r="D22" s="270"/>
      <c r="E22" s="270"/>
      <c r="F22" s="270"/>
      <c r="G22" s="270"/>
      <c r="H22" s="583">
        <v>15</v>
      </c>
      <c r="I22" s="584" t="s">
        <v>814</v>
      </c>
      <c r="J22" s="584" t="s">
        <v>314</v>
      </c>
      <c r="K22" s="588">
        <v>931023</v>
      </c>
      <c r="L22" s="585"/>
      <c r="M22" s="586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</row>
    <row r="23" spans="1:25" ht="18">
      <c r="A23" s="270"/>
      <c r="B23" s="270"/>
      <c r="C23" s="270"/>
      <c r="D23" s="270"/>
      <c r="E23" s="270"/>
      <c r="F23" s="270"/>
      <c r="G23" s="270"/>
      <c r="H23" s="589">
        <v>17</v>
      </c>
      <c r="I23" s="590" t="s">
        <v>207</v>
      </c>
      <c r="J23" s="590" t="s">
        <v>62</v>
      </c>
      <c r="K23" s="580">
        <v>930427</v>
      </c>
      <c r="L23" s="585"/>
      <c r="M23" s="586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</row>
    <row r="24" spans="1:25" ht="18">
      <c r="A24" s="270"/>
      <c r="B24" s="270"/>
      <c r="C24" s="270"/>
      <c r="D24" s="270"/>
      <c r="E24" s="270"/>
      <c r="F24" s="270"/>
      <c r="G24" s="270"/>
      <c r="H24" s="583">
        <v>18</v>
      </c>
      <c r="I24" s="584" t="s">
        <v>600</v>
      </c>
      <c r="J24" s="584" t="s">
        <v>90</v>
      </c>
      <c r="K24" s="591">
        <v>900715</v>
      </c>
      <c r="L24" s="585"/>
      <c r="M24" s="586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</row>
    <row r="25" spans="1:25" ht="18">
      <c r="A25" s="270"/>
      <c r="B25" s="270"/>
      <c r="C25" s="270"/>
      <c r="D25" s="270"/>
      <c r="E25" s="270"/>
      <c r="F25" s="270"/>
      <c r="G25" s="270"/>
      <c r="H25" s="583">
        <v>23</v>
      </c>
      <c r="I25" s="584" t="s">
        <v>333</v>
      </c>
      <c r="J25" s="584" t="s">
        <v>59</v>
      </c>
      <c r="K25" s="583">
        <v>791123</v>
      </c>
      <c r="L25" s="585"/>
      <c r="M25" s="586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</row>
    <row r="26" spans="1:25" ht="18">
      <c r="A26" s="270"/>
      <c r="B26" s="270"/>
      <c r="C26" s="270"/>
      <c r="D26" s="270"/>
      <c r="E26" s="270"/>
      <c r="F26" s="270"/>
      <c r="G26" s="270"/>
      <c r="H26" s="583">
        <v>24</v>
      </c>
      <c r="I26" s="584" t="s">
        <v>601</v>
      </c>
      <c r="J26" s="584" t="s">
        <v>59</v>
      </c>
      <c r="K26" s="583">
        <v>890427</v>
      </c>
      <c r="L26" s="585"/>
      <c r="M26" s="586"/>
      <c r="N26" s="270"/>
      <c r="O26" s="270"/>
      <c r="P26" s="270"/>
      <c r="Q26" s="270"/>
      <c r="R26" s="270"/>
      <c r="S26" s="270"/>
      <c r="T26" s="270"/>
      <c r="U26" s="270"/>
      <c r="V26" s="270"/>
      <c r="W26" s="270"/>
      <c r="X26" s="270"/>
      <c r="Y26" s="270"/>
    </row>
    <row r="27" spans="1:25" ht="18.75">
      <c r="A27" s="270"/>
      <c r="B27" s="270"/>
      <c r="C27" s="270"/>
      <c r="D27" s="270"/>
      <c r="E27" s="270"/>
      <c r="F27" s="270"/>
      <c r="G27" s="270"/>
      <c r="H27" s="583">
        <v>25</v>
      </c>
      <c r="I27" s="584" t="s">
        <v>491</v>
      </c>
      <c r="J27" s="584" t="s">
        <v>490</v>
      </c>
      <c r="K27" s="583">
        <v>940225</v>
      </c>
      <c r="L27" s="581"/>
      <c r="M27" s="582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</row>
    <row r="28" spans="1:25" ht="18">
      <c r="A28" s="270"/>
      <c r="B28" s="270"/>
      <c r="C28" s="270"/>
      <c r="D28" s="270"/>
      <c r="E28" s="270"/>
      <c r="F28" s="270"/>
      <c r="G28" s="270"/>
      <c r="H28" s="583">
        <v>27</v>
      </c>
      <c r="I28" s="584" t="s">
        <v>602</v>
      </c>
      <c r="J28" s="584" t="s">
        <v>205</v>
      </c>
      <c r="K28" s="583">
        <v>870518</v>
      </c>
      <c r="L28" s="585"/>
      <c r="M28" s="586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</row>
    <row r="29" spans="1:25" ht="18">
      <c r="A29" s="270"/>
      <c r="B29" s="270"/>
      <c r="C29" s="270"/>
      <c r="D29" s="270"/>
      <c r="E29" s="270"/>
      <c r="F29" s="270"/>
      <c r="G29" s="270"/>
      <c r="H29" s="583">
        <v>29</v>
      </c>
      <c r="I29" s="584" t="s">
        <v>553</v>
      </c>
      <c r="J29" s="584" t="s">
        <v>99</v>
      </c>
      <c r="K29" s="583">
        <v>880516</v>
      </c>
      <c r="L29" s="585"/>
      <c r="M29" s="586"/>
      <c r="N29" s="270"/>
      <c r="O29" s="270"/>
      <c r="P29" s="270"/>
      <c r="Q29" s="270"/>
      <c r="R29" s="270"/>
      <c r="S29" s="270"/>
      <c r="T29" s="270"/>
      <c r="U29" s="270"/>
      <c r="V29" s="270"/>
      <c r="W29" s="270"/>
      <c r="X29" s="270"/>
      <c r="Y29" s="270"/>
    </row>
    <row r="30" spans="1:25" ht="18">
      <c r="A30" s="270"/>
      <c r="B30" s="270"/>
      <c r="C30" s="270"/>
      <c r="D30" s="270"/>
      <c r="E30" s="270"/>
      <c r="F30" s="270"/>
      <c r="G30" s="270"/>
      <c r="H30" s="583">
        <v>32</v>
      </c>
      <c r="I30" s="584" t="s">
        <v>603</v>
      </c>
      <c r="J30" s="584" t="s">
        <v>604</v>
      </c>
      <c r="K30" s="583">
        <v>871026</v>
      </c>
      <c r="L30" s="585"/>
      <c r="M30" s="586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</row>
    <row r="31" spans="1:25" ht="18">
      <c r="A31" s="270"/>
      <c r="B31" s="270"/>
      <c r="C31" s="270"/>
      <c r="D31" s="270"/>
      <c r="E31" s="270"/>
      <c r="F31" s="270"/>
      <c r="G31" s="270"/>
      <c r="H31" s="583">
        <v>33</v>
      </c>
      <c r="I31" s="584" t="s">
        <v>693</v>
      </c>
      <c r="J31" s="584" t="s">
        <v>163</v>
      </c>
      <c r="K31" s="583">
        <v>871230</v>
      </c>
      <c r="L31" s="585"/>
      <c r="M31" s="586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</row>
    <row r="32" spans="1:25" ht="18">
      <c r="A32" s="270"/>
      <c r="B32" s="270"/>
      <c r="C32" s="270"/>
      <c r="D32" s="270"/>
      <c r="E32" s="270"/>
      <c r="F32" s="270"/>
      <c r="G32" s="270"/>
      <c r="H32" s="583">
        <v>45</v>
      </c>
      <c r="I32" s="584" t="s">
        <v>605</v>
      </c>
      <c r="J32" s="584" t="s">
        <v>532</v>
      </c>
      <c r="K32" s="583">
        <v>921006</v>
      </c>
      <c r="L32" s="585"/>
      <c r="M32" s="586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70"/>
    </row>
    <row r="33" spans="1:25" ht="18">
      <c r="A33" s="270"/>
      <c r="B33" s="270"/>
      <c r="C33" s="270"/>
      <c r="D33" s="270"/>
      <c r="E33" s="270"/>
      <c r="F33" s="270"/>
      <c r="G33" s="270"/>
      <c r="H33" s="583">
        <v>76</v>
      </c>
      <c r="I33" s="584" t="s">
        <v>213</v>
      </c>
      <c r="J33" s="584" t="s">
        <v>318</v>
      </c>
      <c r="K33" s="583">
        <v>930921</v>
      </c>
      <c r="L33" s="585"/>
      <c r="M33" s="586"/>
      <c r="N33" s="270"/>
      <c r="O33" s="270"/>
      <c r="P33" s="270"/>
      <c r="Q33" s="270"/>
      <c r="R33" s="270"/>
      <c r="S33" s="270"/>
      <c r="T33" s="270"/>
      <c r="U33" s="270"/>
      <c r="V33" s="270"/>
      <c r="W33" s="270"/>
      <c r="X33" s="270"/>
      <c r="Y33" s="270"/>
    </row>
    <row r="34" spans="1:25" ht="18">
      <c r="A34" s="270"/>
      <c r="B34" s="270"/>
      <c r="C34" s="270"/>
      <c r="D34" s="270"/>
      <c r="E34" s="270"/>
      <c r="F34" s="270"/>
      <c r="G34" s="270"/>
      <c r="H34" s="583">
        <v>86</v>
      </c>
      <c r="I34" s="584" t="s">
        <v>606</v>
      </c>
      <c r="J34" s="584" t="s">
        <v>321</v>
      </c>
      <c r="K34" s="583">
        <v>860711</v>
      </c>
      <c r="L34" s="585"/>
      <c r="M34" s="586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</row>
    <row r="35" spans="1:25" ht="18">
      <c r="A35" s="270"/>
      <c r="B35" s="270"/>
      <c r="C35" s="270"/>
      <c r="D35" s="270"/>
      <c r="E35" s="270"/>
      <c r="F35" s="270"/>
      <c r="G35" s="270"/>
      <c r="H35" s="583">
        <v>87</v>
      </c>
      <c r="I35" s="584" t="s">
        <v>89</v>
      </c>
      <c r="J35" s="584" t="s">
        <v>163</v>
      </c>
      <c r="K35" s="583">
        <v>900105</v>
      </c>
      <c r="L35" s="585"/>
      <c r="M35" s="592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</row>
    <row r="36" spans="1:25" ht="18">
      <c r="A36" s="270"/>
      <c r="B36" s="270"/>
      <c r="C36" s="270"/>
      <c r="D36" s="270"/>
      <c r="E36" s="270"/>
      <c r="F36" s="270"/>
      <c r="G36" s="270"/>
      <c r="H36" s="583">
        <v>88</v>
      </c>
      <c r="I36" s="584" t="s">
        <v>607</v>
      </c>
      <c r="J36" s="584" t="s">
        <v>287</v>
      </c>
      <c r="K36" s="583">
        <v>881129</v>
      </c>
      <c r="L36" s="593"/>
      <c r="M36" s="594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</row>
    <row r="37" spans="1:25" ht="18">
      <c r="A37" s="270"/>
      <c r="B37" s="270"/>
      <c r="C37" s="270"/>
      <c r="D37" s="270"/>
      <c r="E37" s="270"/>
      <c r="F37" s="270"/>
      <c r="G37" s="270"/>
      <c r="H37" s="587"/>
      <c r="I37" s="587"/>
      <c r="J37" s="587"/>
      <c r="K37" s="587"/>
      <c r="L37" s="593"/>
      <c r="M37" s="594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</row>
    <row r="38" spans="1:25" ht="18">
      <c r="A38" s="270"/>
      <c r="B38" s="270"/>
      <c r="C38" s="270"/>
      <c r="D38" s="270"/>
      <c r="E38" s="270"/>
      <c r="F38" s="270"/>
      <c r="G38" s="270"/>
      <c r="H38" s="583"/>
      <c r="I38" s="584"/>
      <c r="J38" s="584"/>
      <c r="K38" s="583"/>
      <c r="L38" s="593"/>
      <c r="M38" s="594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</row>
    <row r="39" spans="1:25" ht="18">
      <c r="A39" s="270"/>
      <c r="B39" s="270"/>
      <c r="C39" s="270"/>
      <c r="D39" s="270"/>
      <c r="E39" s="270"/>
      <c r="F39" s="270"/>
      <c r="G39" s="270"/>
      <c r="H39" s="595"/>
      <c r="I39" s="596"/>
      <c r="J39" s="596"/>
      <c r="K39" s="597"/>
      <c r="L39" s="593"/>
      <c r="M39" s="594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</row>
    <row r="40" spans="1:25" ht="18">
      <c r="A40" s="270"/>
      <c r="B40" s="270"/>
      <c r="C40" s="270"/>
      <c r="D40" s="270"/>
      <c r="E40" s="270"/>
      <c r="F40" s="270"/>
      <c r="G40" s="270"/>
      <c r="H40" s="599"/>
      <c r="I40" s="584" t="s">
        <v>155</v>
      </c>
      <c r="J40" s="584" t="s">
        <v>68</v>
      </c>
      <c r="K40" s="583">
        <v>800325</v>
      </c>
      <c r="L40" s="598"/>
      <c r="M40" s="60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</row>
    <row r="41" spans="1:25" ht="18">
      <c r="A41" s="270"/>
      <c r="B41" s="270"/>
      <c r="C41" s="270"/>
      <c r="D41" s="270"/>
      <c r="E41" s="270"/>
      <c r="F41" s="270"/>
      <c r="G41" s="270"/>
      <c r="H41" s="601"/>
      <c r="I41" s="584" t="s">
        <v>140</v>
      </c>
      <c r="J41" s="584" t="s">
        <v>95</v>
      </c>
      <c r="K41" s="583">
        <v>871227</v>
      </c>
      <c r="L41" s="598"/>
      <c r="M41" s="602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</row>
    <row r="42" spans="1:25" ht="18.75" thickBot="1">
      <c r="A42" s="270"/>
      <c r="B42" s="270"/>
      <c r="C42" s="270"/>
      <c r="D42" s="270"/>
      <c r="E42" s="270"/>
      <c r="F42" s="270"/>
      <c r="G42" s="270"/>
      <c r="H42" s="601"/>
      <c r="I42" s="603"/>
      <c r="J42" s="603"/>
      <c r="K42" s="604"/>
      <c r="L42" s="598"/>
      <c r="M42" s="605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</row>
    <row r="43" spans="1:25">
      <c r="A43" s="270"/>
      <c r="B43" s="270"/>
      <c r="C43" s="270"/>
      <c r="D43" s="270"/>
      <c r="E43" s="270"/>
      <c r="F43" s="270"/>
      <c r="G43" s="270"/>
      <c r="H43" s="270"/>
      <c r="I43" s="270"/>
      <c r="J43" s="270"/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</row>
    <row r="44" spans="1:25">
      <c r="A44" s="270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</row>
    <row r="45" spans="1:25">
      <c r="A45" s="270"/>
      <c r="B45" s="270"/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</row>
    <row r="46" spans="1:25">
      <c r="A46" s="270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</row>
    <row r="47" spans="1:25">
      <c r="A47" s="270"/>
      <c r="B47" s="270"/>
      <c r="C47" s="270"/>
      <c r="D47" s="270"/>
      <c r="E47" s="270"/>
      <c r="F47" s="270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</row>
    <row r="48" spans="1:25">
      <c r="A48" s="270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</row>
    <row r="49" spans="1:25">
      <c r="A49" s="270"/>
      <c r="B49" s="270"/>
      <c r="C49" s="270"/>
      <c r="D49" s="270"/>
      <c r="E49" s="270"/>
      <c r="F49" s="270"/>
      <c r="G49" s="270"/>
      <c r="H49" s="270"/>
      <c r="I49" s="270"/>
      <c r="J49" s="270"/>
      <c r="K49" s="270"/>
      <c r="L49" s="270"/>
      <c r="M49" s="270"/>
      <c r="N49" s="270"/>
      <c r="O49" s="270"/>
      <c r="P49" s="270"/>
      <c r="Q49" s="270"/>
      <c r="R49" s="270"/>
      <c r="S49" s="270"/>
      <c r="T49" s="270"/>
      <c r="U49" s="270"/>
      <c r="V49" s="270"/>
      <c r="W49" s="270"/>
      <c r="X49" s="270"/>
      <c r="Y49" s="270"/>
    </row>
    <row r="50" spans="1:25">
      <c r="A50" s="270"/>
      <c r="B50" s="270"/>
      <c r="C50" s="270"/>
      <c r="D50" s="270"/>
      <c r="E50" s="270"/>
      <c r="F50" s="270"/>
      <c r="G50" s="270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</row>
    <row r="51" spans="1:25">
      <c r="A51" s="270"/>
      <c r="B51" s="270"/>
      <c r="C51" s="270"/>
      <c r="D51" s="270"/>
      <c r="E51" s="270"/>
      <c r="F51" s="270"/>
      <c r="G51" s="270"/>
      <c r="H51" s="270"/>
      <c r="I51" s="270"/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</row>
    <row r="52" spans="1:25">
      <c r="A52" s="270"/>
      <c r="B52" s="270"/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  <c r="V52" s="270"/>
      <c r="W52" s="270"/>
      <c r="X52" s="270"/>
      <c r="Y52" s="270"/>
    </row>
    <row r="53" spans="1:25">
      <c r="A53" s="270"/>
      <c r="B53" s="270"/>
      <c r="C53" s="270"/>
      <c r="D53" s="270"/>
      <c r="E53" s="270"/>
      <c r="F53" s="270"/>
      <c r="G53" s="270"/>
      <c r="H53" s="270"/>
      <c r="I53" s="270"/>
      <c r="J53" s="270"/>
      <c r="K53" s="270"/>
      <c r="L53" s="270"/>
      <c r="M53" s="270"/>
      <c r="N53" s="270"/>
      <c r="O53" s="270"/>
      <c r="P53" s="270"/>
      <c r="Q53" s="270"/>
      <c r="R53" s="270"/>
      <c r="S53" s="270"/>
      <c r="T53" s="270"/>
      <c r="U53" s="270"/>
      <c r="V53" s="270"/>
      <c r="W53" s="270"/>
      <c r="X53" s="270"/>
      <c r="Y53" s="270"/>
    </row>
    <row r="54" spans="1:25">
      <c r="A54" s="270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</row>
    <row r="55" spans="1:25">
      <c r="A55" s="270"/>
      <c r="B55" s="270"/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</row>
    <row r="56" spans="1:25">
      <c r="A56" s="270"/>
      <c r="B56" s="270"/>
      <c r="C56" s="270"/>
      <c r="D56" s="270"/>
      <c r="E56" s="270"/>
      <c r="F56" s="270"/>
      <c r="G56" s="270"/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</row>
    <row r="57" spans="1:25">
      <c r="A57" s="270"/>
      <c r="B57" s="270"/>
      <c r="C57" s="270"/>
      <c r="D57" s="270"/>
      <c r="E57" s="270"/>
      <c r="F57" s="270"/>
      <c r="G57" s="270"/>
      <c r="H57" s="270"/>
      <c r="I57" s="270"/>
      <c r="J57" s="270"/>
      <c r="K57" s="270"/>
      <c r="L57" s="270"/>
      <c r="M57" s="270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0"/>
      <c r="Y57" s="270"/>
    </row>
    <row r="58" spans="1:25">
      <c r="A58" s="270"/>
      <c r="B58" s="270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</row>
    <row r="59" spans="1:25">
      <c r="A59" s="270"/>
      <c r="B59" s="270"/>
      <c r="C59" s="270"/>
      <c r="D59" s="270"/>
      <c r="E59" s="270"/>
      <c r="F59" s="270"/>
      <c r="G59" s="270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</row>
    <row r="60" spans="1:25">
      <c r="A60" s="270"/>
      <c r="B60" s="270"/>
      <c r="C60" s="270"/>
      <c r="D60" s="270"/>
      <c r="E60" s="270"/>
      <c r="F60" s="270"/>
      <c r="G60" s="270"/>
      <c r="H60" s="270"/>
      <c r="I60" s="270"/>
      <c r="J60" s="270"/>
      <c r="K60" s="270"/>
      <c r="L60" s="270"/>
      <c r="M60" s="270"/>
      <c r="N60" s="270"/>
      <c r="O60" s="270"/>
      <c r="P60" s="270"/>
      <c r="Q60" s="270"/>
      <c r="R60" s="270"/>
      <c r="S60" s="270"/>
      <c r="T60" s="270"/>
      <c r="U60" s="270"/>
      <c r="V60" s="270"/>
      <c r="W60" s="270"/>
      <c r="X60" s="270"/>
      <c r="Y60" s="270"/>
    </row>
    <row r="61" spans="1:25">
      <c r="A61" s="270"/>
      <c r="B61" s="270"/>
      <c r="C61" s="270"/>
      <c r="D61" s="270"/>
      <c r="E61" s="270"/>
      <c r="F61" s="270"/>
      <c r="G61" s="270"/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S61" s="270"/>
      <c r="T61" s="270"/>
      <c r="U61" s="270"/>
      <c r="V61" s="270"/>
      <c r="W61" s="270"/>
      <c r="X61" s="270"/>
      <c r="Y61" s="270"/>
    </row>
    <row r="62" spans="1:25">
      <c r="A62" s="270"/>
      <c r="B62" s="270"/>
      <c r="C62" s="270"/>
      <c r="D62" s="270"/>
      <c r="E62" s="270"/>
      <c r="F62" s="270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</row>
    <row r="63" spans="1:25">
      <c r="A63" s="270"/>
      <c r="B63" s="270"/>
      <c r="C63" s="270"/>
      <c r="D63" s="270"/>
      <c r="E63" s="270"/>
      <c r="F63" s="270"/>
      <c r="G63" s="270"/>
      <c r="H63" s="270"/>
      <c r="I63" s="270"/>
      <c r="J63" s="270"/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</row>
    <row r="64" spans="1:25">
      <c r="A64" s="270"/>
      <c r="B64" s="270"/>
      <c r="C64" s="270"/>
      <c r="D64" s="270"/>
      <c r="E64" s="270"/>
      <c r="F64" s="270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  <c r="Y64" s="270"/>
    </row>
    <row r="65" spans="1:25">
      <c r="A65" s="270"/>
      <c r="B65" s="270"/>
      <c r="C65" s="270"/>
      <c r="D65" s="270"/>
      <c r="E65" s="270"/>
      <c r="F65" s="270"/>
      <c r="G65" s="270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S65" s="270"/>
      <c r="T65" s="270"/>
      <c r="U65" s="270"/>
      <c r="V65" s="270"/>
      <c r="W65" s="270"/>
      <c r="X65" s="270"/>
      <c r="Y65" s="270"/>
    </row>
    <row r="66" spans="1:25">
      <c r="A66" s="270"/>
      <c r="B66" s="270"/>
      <c r="C66" s="270"/>
      <c r="D66" s="270"/>
      <c r="E66" s="270"/>
      <c r="F66" s="270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</row>
    <row r="67" spans="1:25">
      <c r="A67" s="270"/>
      <c r="B67" s="270"/>
      <c r="C67" s="270"/>
      <c r="D67" s="270"/>
      <c r="E67" s="270"/>
      <c r="F67" s="270"/>
      <c r="G67" s="270"/>
      <c r="H67" s="270"/>
      <c r="I67" s="270"/>
      <c r="J67" s="270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</row>
    <row r="68" spans="1:25">
      <c r="A68" s="270"/>
      <c r="B68" s="270"/>
      <c r="C68" s="270"/>
      <c r="D68" s="270"/>
      <c r="E68" s="270"/>
      <c r="F68" s="270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</row>
    <row r="69" spans="1:25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</row>
    <row r="70" spans="1:25">
      <c r="A70" s="270"/>
      <c r="B70" s="270"/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</row>
    <row r="71" spans="1:25">
      <c r="A71" s="270"/>
      <c r="B71" s="270"/>
      <c r="C71" s="270"/>
      <c r="D71" s="270"/>
      <c r="E71" s="270"/>
      <c r="F71" s="270"/>
      <c r="G71" s="270"/>
      <c r="H71" s="270"/>
      <c r="I71" s="270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</row>
    <row r="72" spans="1:25">
      <c r="A72" s="270"/>
      <c r="B72" s="270"/>
      <c r="C72" s="270"/>
      <c r="D72" s="270"/>
      <c r="E72" s="270"/>
      <c r="F72" s="270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</row>
    <row r="73" spans="1:25">
      <c r="A73" s="270"/>
      <c r="B73" s="270"/>
      <c r="C73" s="270"/>
      <c r="D73" s="270"/>
      <c r="E73" s="270"/>
      <c r="F73" s="270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</row>
    <row r="74" spans="1:25">
      <c r="A74" s="270"/>
      <c r="B74" s="270"/>
      <c r="C74" s="270"/>
      <c r="D74" s="270"/>
      <c r="E74" s="270"/>
      <c r="F74" s="270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</row>
    <row r="75" spans="1:25">
      <c r="A75" s="270"/>
      <c r="B75" s="270"/>
      <c r="C75" s="270"/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</row>
    <row r="76" spans="1:25">
      <c r="A76" s="270"/>
      <c r="B76" s="270"/>
      <c r="C76" s="270"/>
      <c r="D76" s="270"/>
      <c r="E76" s="270"/>
      <c r="F76" s="270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</row>
    <row r="77" spans="1:25">
      <c r="A77" s="270"/>
      <c r="B77" s="270"/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</row>
    <row r="78" spans="1:25">
      <c r="A78" s="270"/>
      <c r="B78" s="270"/>
      <c r="C78" s="270"/>
      <c r="D78" s="270"/>
      <c r="E78" s="270"/>
      <c r="F78" s="270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</row>
    <row r="79" spans="1:25">
      <c r="A79" s="270"/>
      <c r="B79" s="270"/>
      <c r="C79" s="270"/>
      <c r="D79" s="270"/>
      <c r="E79" s="270"/>
      <c r="F79" s="270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</row>
    <row r="80" spans="1:25">
      <c r="A80" s="270"/>
      <c r="B80" s="270"/>
      <c r="C80" s="270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</row>
    <row r="81" spans="1:25">
      <c r="A81" s="270"/>
      <c r="B81" s="270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</row>
    <row r="82" spans="1:25">
      <c r="A82" s="270"/>
      <c r="B82" s="270"/>
      <c r="C82" s="270"/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</row>
    <row r="83" spans="1:25">
      <c r="A83" s="270"/>
      <c r="B83" s="270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</row>
    <row r="84" spans="1:25">
      <c r="A84" s="270"/>
      <c r="B84" s="270"/>
      <c r="C84" s="270"/>
      <c r="D84" s="270"/>
      <c r="E84" s="270"/>
      <c r="F84" s="270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</row>
    <row r="85" spans="1:25">
      <c r="A85" s="270"/>
      <c r="B85" s="270"/>
      <c r="C85" s="270"/>
      <c r="D85" s="270"/>
      <c r="E85" s="270"/>
      <c r="F85" s="270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</row>
    <row r="86" spans="1:25">
      <c r="A86" s="270"/>
      <c r="B86" s="270"/>
      <c r="C86" s="270"/>
      <c r="D86" s="270"/>
      <c r="E86" s="270"/>
      <c r="F86" s="270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</row>
    <row r="87" spans="1:25">
      <c r="A87" s="270"/>
      <c r="B87" s="270"/>
      <c r="C87" s="270"/>
      <c r="D87" s="270"/>
      <c r="E87" s="270"/>
      <c r="F87" s="270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</row>
    <row r="88" spans="1:25">
      <c r="A88" s="270"/>
      <c r="B88" s="270"/>
      <c r="C88" s="270"/>
      <c r="D88" s="270"/>
      <c r="E88" s="270"/>
      <c r="F88" s="270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</row>
    <row r="89" spans="1:25">
      <c r="A89" s="270"/>
      <c r="B89" s="270"/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</row>
    <row r="90" spans="1:25">
      <c r="A90" s="270"/>
      <c r="B90" s="270"/>
      <c r="C90" s="270"/>
      <c r="D90" s="270"/>
      <c r="E90" s="270"/>
      <c r="F90" s="270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</row>
    <row r="91" spans="1:25">
      <c r="A91" s="270"/>
      <c r="B91" s="270"/>
      <c r="C91" s="270"/>
      <c r="D91" s="270"/>
      <c r="E91" s="270"/>
      <c r="F91" s="270"/>
      <c r="G91" s="270"/>
      <c r="H91" s="27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</row>
    <row r="92" spans="1:25">
      <c r="A92" s="270"/>
      <c r="B92" s="270"/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</row>
    <row r="93" spans="1:25">
      <c r="A93" s="270"/>
      <c r="B93" s="270"/>
      <c r="C93" s="270"/>
      <c r="D93" s="270"/>
      <c r="E93" s="270"/>
      <c r="F93" s="270"/>
      <c r="G93" s="270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</row>
    <row r="94" spans="1:25">
      <c r="A94" s="270"/>
      <c r="B94" s="270"/>
      <c r="C94" s="270"/>
      <c r="D94" s="270"/>
      <c r="E94" s="270"/>
      <c r="F94" s="270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</row>
    <row r="95" spans="1:25">
      <c r="A95" s="270"/>
      <c r="B95" s="270"/>
      <c r="C95" s="270"/>
      <c r="D95" s="270"/>
      <c r="E95" s="270"/>
      <c r="F95" s="270"/>
      <c r="G95" s="270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</row>
    <row r="96" spans="1:25">
      <c r="A96" s="270"/>
      <c r="B96" s="270"/>
      <c r="C96" s="270"/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</row>
    <row r="97" spans="1:25">
      <c r="A97" s="270"/>
      <c r="B97" s="270"/>
      <c r="C97" s="270"/>
      <c r="D97" s="270"/>
      <c r="E97" s="270"/>
      <c r="F97" s="270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</row>
    <row r="98" spans="1:25">
      <c r="A98" s="270"/>
      <c r="B98" s="270"/>
      <c r="C98" s="270"/>
      <c r="D98" s="270"/>
      <c r="E98" s="270"/>
      <c r="F98" s="270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</row>
    <row r="99" spans="1:25">
      <c r="A99" s="270"/>
      <c r="B99" s="270"/>
      <c r="C99" s="270"/>
      <c r="D99" s="270"/>
      <c r="E99" s="270"/>
      <c r="F99" s="270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</row>
    <row r="100" spans="1:25">
      <c r="A100" s="270"/>
      <c r="B100" s="270"/>
      <c r="C100" s="270"/>
      <c r="D100" s="270"/>
      <c r="E100" s="270"/>
      <c r="F100" s="270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</row>
    <row r="101" spans="1:25">
      <c r="A101" s="270"/>
      <c r="B101" s="270"/>
      <c r="C101" s="270"/>
      <c r="D101" s="270"/>
      <c r="E101" s="270"/>
      <c r="F101" s="270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</row>
    <row r="102" spans="1:25">
      <c r="A102" s="270"/>
      <c r="B102" s="270"/>
      <c r="C102" s="270"/>
      <c r="D102" s="270"/>
      <c r="E102" s="270"/>
      <c r="F102" s="270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</row>
    <row r="103" spans="1:25">
      <c r="A103" s="270"/>
      <c r="B103" s="270"/>
      <c r="C103" s="270"/>
      <c r="D103" s="270"/>
      <c r="E103" s="270"/>
      <c r="F103" s="270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</row>
    <row r="104" spans="1:25">
      <c r="A104" s="270"/>
      <c r="B104" s="270"/>
      <c r="C104" s="270"/>
      <c r="D104" s="270"/>
      <c r="E104" s="270"/>
      <c r="F104" s="270"/>
      <c r="G104" s="270"/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</row>
    <row r="105" spans="1:25">
      <c r="A105" s="270"/>
      <c r="B105" s="270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</row>
    <row r="106" spans="1:25">
      <c r="A106" s="270"/>
      <c r="B106" s="270"/>
      <c r="C106" s="270"/>
      <c r="D106" s="270"/>
      <c r="E106" s="270"/>
      <c r="F106" s="270"/>
      <c r="G106" s="270"/>
      <c r="H106" s="270"/>
      <c r="I106" s="270"/>
      <c r="J106" s="270"/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</row>
    <row r="107" spans="1:25">
      <c r="A107" s="270"/>
      <c r="B107" s="270"/>
      <c r="C107" s="270"/>
      <c r="D107" s="270"/>
      <c r="E107" s="270"/>
      <c r="F107" s="270"/>
      <c r="G107" s="270"/>
      <c r="H107" s="270"/>
      <c r="I107" s="270"/>
      <c r="J107" s="270"/>
      <c r="K107" s="270"/>
      <c r="L107" s="270"/>
      <c r="M107" s="270"/>
      <c r="N107" s="270"/>
      <c r="O107" s="270"/>
      <c r="P107" s="270"/>
      <c r="Q107" s="270"/>
      <c r="R107" s="270"/>
      <c r="S107" s="270"/>
      <c r="T107" s="270"/>
      <c r="U107" s="270"/>
      <c r="V107" s="270"/>
      <c r="W107" s="270"/>
      <c r="X107" s="270"/>
      <c r="Y107" s="270"/>
    </row>
    <row r="108" spans="1:25">
      <c r="A108" s="270"/>
      <c r="B108" s="270"/>
      <c r="C108" s="270"/>
      <c r="D108" s="270"/>
      <c r="E108" s="270"/>
      <c r="F108" s="270"/>
      <c r="G108" s="270"/>
      <c r="H108" s="270"/>
      <c r="I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</row>
    <row r="109" spans="1:25">
      <c r="A109" s="270"/>
      <c r="B109" s="270"/>
      <c r="C109" s="270"/>
      <c r="D109" s="270"/>
      <c r="E109" s="270"/>
      <c r="F109" s="270"/>
      <c r="G109" s="270"/>
      <c r="H109" s="270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</row>
    <row r="110" spans="1:25">
      <c r="A110" s="270"/>
      <c r="B110" s="270"/>
      <c r="C110" s="270"/>
      <c r="D110" s="270"/>
      <c r="E110" s="270"/>
      <c r="F110" s="270"/>
      <c r="G110" s="270"/>
      <c r="H110" s="270"/>
      <c r="I110" s="270"/>
      <c r="J110" s="270"/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</row>
    <row r="111" spans="1:25">
      <c r="A111" s="270"/>
      <c r="B111" s="270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</row>
    <row r="112" spans="1:25">
      <c r="A112" s="270"/>
      <c r="B112" s="270"/>
      <c r="C112" s="270"/>
      <c r="D112" s="270"/>
      <c r="E112" s="270"/>
      <c r="F112" s="270"/>
      <c r="G112" s="270"/>
      <c r="H112" s="270"/>
      <c r="I112" s="270"/>
      <c r="J112" s="270"/>
      <c r="K112" s="270"/>
      <c r="L112" s="270"/>
      <c r="M112" s="270"/>
      <c r="N112" s="270"/>
      <c r="O112" s="270"/>
      <c r="P112" s="270"/>
      <c r="Q112" s="270"/>
      <c r="R112" s="270"/>
      <c r="S112" s="270"/>
      <c r="T112" s="270"/>
      <c r="U112" s="270"/>
      <c r="V112" s="270"/>
      <c r="W112" s="270"/>
      <c r="X112" s="270"/>
      <c r="Y112" s="270"/>
    </row>
    <row r="113" spans="1:25">
      <c r="A113" s="270"/>
      <c r="B113" s="270"/>
      <c r="C113" s="270"/>
      <c r="D113" s="270"/>
      <c r="E113" s="270"/>
      <c r="F113" s="270"/>
      <c r="G113" s="270"/>
      <c r="H113" s="270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</row>
    <row r="114" spans="1:25">
      <c r="A114" s="270"/>
      <c r="B114" s="270"/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</row>
    <row r="115" spans="1:25">
      <c r="A115" s="270"/>
      <c r="B115" s="270"/>
      <c r="C115" s="270"/>
      <c r="D115" s="270"/>
      <c r="E115" s="270"/>
      <c r="F115" s="270"/>
      <c r="G115" s="270"/>
      <c r="H115" s="270"/>
      <c r="I115" s="270"/>
      <c r="J115" s="270"/>
      <c r="K115" s="270"/>
      <c r="L115" s="270"/>
      <c r="M115" s="270"/>
      <c r="N115" s="270"/>
      <c r="O115" s="270"/>
      <c r="P115" s="270"/>
      <c r="Q115" s="270"/>
      <c r="R115" s="270"/>
      <c r="S115" s="270"/>
      <c r="T115" s="270"/>
      <c r="U115" s="270"/>
      <c r="V115" s="270"/>
      <c r="W115" s="270"/>
      <c r="X115" s="270"/>
      <c r="Y115" s="270"/>
    </row>
    <row r="116" spans="1:25">
      <c r="A116" s="270"/>
      <c r="B116" s="270"/>
      <c r="C116" s="270"/>
      <c r="D116" s="270"/>
      <c r="E116" s="270"/>
      <c r="F116" s="270"/>
      <c r="G116" s="270"/>
      <c r="H116" s="270"/>
      <c r="I116" s="270"/>
      <c r="J116" s="270"/>
      <c r="K116" s="270"/>
      <c r="L116" s="270"/>
      <c r="M116" s="270"/>
      <c r="N116" s="270"/>
      <c r="O116" s="270"/>
      <c r="P116" s="270"/>
      <c r="Q116" s="270"/>
      <c r="R116" s="270"/>
      <c r="S116" s="270"/>
      <c r="T116" s="270"/>
      <c r="U116" s="270"/>
      <c r="V116" s="270"/>
      <c r="W116" s="270"/>
      <c r="X116" s="270"/>
      <c r="Y116" s="270"/>
    </row>
    <row r="117" spans="1:25">
      <c r="A117" s="270"/>
      <c r="B117" s="270"/>
      <c r="C117" s="270"/>
      <c r="D117" s="270"/>
      <c r="E117" s="270"/>
      <c r="F117" s="270"/>
      <c r="G117" s="270"/>
      <c r="H117" s="270"/>
      <c r="I117" s="270"/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</row>
    <row r="118" spans="1:25">
      <c r="A118" s="270"/>
      <c r="B118" s="270"/>
      <c r="C118" s="270"/>
      <c r="D118" s="270"/>
      <c r="E118" s="270"/>
      <c r="F118" s="270"/>
      <c r="G118" s="270"/>
      <c r="H118" s="270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</row>
    <row r="119" spans="1:25">
      <c r="A119" s="270"/>
      <c r="B119" s="270"/>
      <c r="C119" s="270"/>
      <c r="D119" s="270"/>
      <c r="E119" s="270"/>
      <c r="F119" s="270"/>
      <c r="G119" s="270"/>
      <c r="H119" s="270"/>
      <c r="I119" s="270"/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270"/>
    </row>
    <row r="120" spans="1:25">
      <c r="A120" s="270"/>
      <c r="B120" s="270"/>
      <c r="C120" s="270"/>
      <c r="D120" s="270"/>
      <c r="E120" s="270"/>
      <c r="F120" s="270"/>
      <c r="G120" s="270"/>
      <c r="H120" s="270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</row>
    <row r="121" spans="1:25">
      <c r="A121" s="270"/>
      <c r="B121" s="270"/>
      <c r="C121" s="270"/>
      <c r="D121" s="270"/>
      <c r="E121" s="270"/>
      <c r="F121" s="270"/>
      <c r="G121" s="270"/>
      <c r="H121" s="270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</row>
    <row r="122" spans="1:25">
      <c r="A122" s="270"/>
      <c r="B122" s="270"/>
      <c r="C122" s="270"/>
      <c r="D122" s="270"/>
      <c r="E122" s="270"/>
      <c r="F122" s="270"/>
      <c r="G122" s="270"/>
      <c r="H122" s="270"/>
      <c r="I122" s="270"/>
      <c r="J122" s="270"/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</row>
    <row r="123" spans="1:25">
      <c r="A123" s="270"/>
      <c r="B123" s="270"/>
      <c r="C123" s="270"/>
      <c r="D123" s="270"/>
      <c r="E123" s="270"/>
      <c r="F123" s="270"/>
      <c r="G123" s="270"/>
      <c r="H123" s="270"/>
      <c r="I123" s="270"/>
      <c r="J123" s="270"/>
      <c r="K123" s="270"/>
      <c r="L123" s="270"/>
      <c r="M123" s="270"/>
      <c r="N123" s="270"/>
      <c r="O123" s="270"/>
      <c r="P123" s="270"/>
      <c r="Q123" s="270"/>
      <c r="R123" s="270"/>
      <c r="S123" s="270"/>
      <c r="T123" s="270"/>
      <c r="U123" s="270"/>
      <c r="V123" s="270"/>
      <c r="W123" s="270"/>
      <c r="X123" s="270"/>
      <c r="Y123" s="270"/>
    </row>
    <row r="124" spans="1:25">
      <c r="A124" s="270"/>
      <c r="B124" s="270"/>
      <c r="C124" s="270"/>
      <c r="D124" s="270"/>
      <c r="E124" s="270"/>
      <c r="F124" s="270"/>
      <c r="G124" s="270"/>
      <c r="H124" s="270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</row>
    <row r="125" spans="1:25">
      <c r="A125" s="270"/>
      <c r="B125" s="270"/>
      <c r="C125" s="270"/>
      <c r="D125" s="270"/>
      <c r="E125" s="270"/>
      <c r="F125" s="270"/>
      <c r="G125" s="270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</row>
    <row r="126" spans="1:25">
      <c r="A126" s="270"/>
      <c r="B126" s="270"/>
      <c r="C126" s="270"/>
      <c r="D126" s="270"/>
      <c r="E126" s="270"/>
      <c r="F126" s="270"/>
      <c r="G126" s="270"/>
      <c r="H126" s="270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</row>
    <row r="127" spans="1:25">
      <c r="A127" s="270"/>
      <c r="B127" s="270"/>
      <c r="C127" s="270"/>
      <c r="D127" s="270"/>
      <c r="E127" s="270"/>
      <c r="F127" s="270"/>
      <c r="G127" s="270"/>
      <c r="H127" s="270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</row>
    <row r="128" spans="1:25">
      <c r="A128" s="270"/>
      <c r="B128" s="270"/>
      <c r="C128" s="270"/>
      <c r="D128" s="270"/>
      <c r="E128" s="270"/>
      <c r="F128" s="270"/>
      <c r="G128" s="270"/>
      <c r="H128" s="270"/>
      <c r="I128" s="270"/>
      <c r="J128" s="270"/>
      <c r="K128" s="270"/>
      <c r="L128" s="270"/>
      <c r="M128" s="270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</row>
    <row r="129" spans="1:25">
      <c r="A129" s="270"/>
      <c r="B129" s="270"/>
      <c r="C129" s="270"/>
      <c r="D129" s="270"/>
      <c r="E129" s="270"/>
      <c r="F129" s="270"/>
      <c r="G129" s="270"/>
      <c r="H129" s="270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</row>
    <row r="130" spans="1:25">
      <c r="A130" s="270"/>
      <c r="B130" s="270"/>
      <c r="C130" s="270"/>
      <c r="D130" s="270"/>
      <c r="E130" s="270"/>
      <c r="F130" s="270"/>
      <c r="G130" s="270"/>
      <c r="H130" s="270"/>
      <c r="I130" s="270"/>
      <c r="J130" s="270"/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</row>
    <row r="131" spans="1:25">
      <c r="A131" s="270"/>
      <c r="B131" s="270"/>
      <c r="C131" s="270"/>
      <c r="D131" s="270"/>
      <c r="E131" s="270"/>
      <c r="F131" s="270"/>
      <c r="G131" s="270"/>
      <c r="H131" s="270"/>
      <c r="I131" s="270"/>
      <c r="J131" s="270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</row>
    <row r="132" spans="1:25">
      <c r="A132" s="270"/>
      <c r="B132" s="270"/>
      <c r="C132" s="270"/>
      <c r="D132" s="270"/>
      <c r="E132" s="270"/>
      <c r="F132" s="270"/>
      <c r="G132" s="270"/>
      <c r="H132" s="270"/>
      <c r="I132" s="270"/>
      <c r="J132" s="270"/>
      <c r="K132" s="270"/>
      <c r="L132" s="270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</row>
    <row r="133" spans="1:25">
      <c r="A133" s="270"/>
      <c r="B133" s="270"/>
      <c r="C133" s="270"/>
      <c r="D133" s="270"/>
      <c r="E133" s="270"/>
      <c r="F133" s="270"/>
      <c r="G133" s="270"/>
      <c r="H133" s="270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</row>
    <row r="134" spans="1:25">
      <c r="A134" s="270"/>
      <c r="B134" s="270"/>
      <c r="C134" s="270"/>
      <c r="D134" s="270"/>
      <c r="E134" s="270"/>
      <c r="F134" s="270"/>
      <c r="G134" s="270"/>
      <c r="H134" s="270"/>
      <c r="I134" s="270"/>
      <c r="J134" s="270"/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</row>
    <row r="135" spans="1:25">
      <c r="A135" s="270"/>
      <c r="B135" s="270"/>
      <c r="C135" s="270"/>
      <c r="D135" s="270"/>
      <c r="E135" s="270"/>
      <c r="F135" s="270"/>
      <c r="G135" s="270"/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</row>
    <row r="136" spans="1:25">
      <c r="A136" s="270"/>
      <c r="B136" s="270"/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</row>
    <row r="137" spans="1:25">
      <c r="A137" s="270"/>
      <c r="B137" s="270"/>
      <c r="C137" s="270"/>
      <c r="D137" s="270"/>
      <c r="E137" s="270"/>
      <c r="F137" s="270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</row>
    <row r="138" spans="1:25">
      <c r="A138" s="270"/>
      <c r="B138" s="270"/>
      <c r="C138" s="270"/>
      <c r="D138" s="270"/>
      <c r="E138" s="270"/>
      <c r="F138" s="270"/>
      <c r="G138" s="270"/>
      <c r="H138" s="270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</row>
    <row r="139" spans="1:25">
      <c r="A139" s="270"/>
      <c r="B139" s="270"/>
      <c r="C139" s="270"/>
      <c r="D139" s="270"/>
      <c r="E139" s="270"/>
      <c r="F139" s="270"/>
      <c r="G139" s="270"/>
      <c r="H139" s="270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  <c r="V139" s="270"/>
      <c r="W139" s="270"/>
      <c r="X139" s="270"/>
      <c r="Y139" s="270"/>
    </row>
    <row r="140" spans="1:25">
      <c r="A140" s="270"/>
      <c r="B140" s="270"/>
      <c r="C140" s="270"/>
      <c r="D140" s="270"/>
      <c r="E140" s="270"/>
      <c r="F140" s="270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</row>
    <row r="141" spans="1:25">
      <c r="A141" s="270"/>
      <c r="B141" s="270"/>
      <c r="C141" s="270"/>
      <c r="D141" s="270"/>
      <c r="E141" s="270"/>
      <c r="F141" s="270"/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</row>
    <row r="142" spans="1:25">
      <c r="A142" s="270"/>
      <c r="B142" s="270"/>
      <c r="C142" s="270"/>
      <c r="D142" s="270"/>
      <c r="E142" s="270"/>
      <c r="F142" s="270"/>
      <c r="G142" s="270"/>
      <c r="H142" s="270"/>
      <c r="I142" s="270"/>
      <c r="J142" s="270"/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</row>
    <row r="143" spans="1:25">
      <c r="A143" s="270"/>
      <c r="B143" s="270"/>
      <c r="C143" s="270"/>
      <c r="D143" s="270"/>
      <c r="E143" s="270"/>
      <c r="F143" s="270"/>
      <c r="G143" s="270"/>
      <c r="H143" s="270"/>
      <c r="I143" s="270"/>
      <c r="J143" s="270"/>
      <c r="K143" s="270"/>
      <c r="L143" s="270"/>
      <c r="M143" s="270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</row>
    <row r="144" spans="1:25">
      <c r="A144" s="270"/>
      <c r="B144" s="270"/>
      <c r="C144" s="270"/>
      <c r="D144" s="270"/>
      <c r="E144" s="270"/>
      <c r="F144" s="270"/>
      <c r="G144" s="270"/>
      <c r="H144" s="270"/>
      <c r="I144" s="270"/>
      <c r="J144" s="270"/>
      <c r="K144" s="270"/>
      <c r="L144" s="270"/>
      <c r="M144" s="270"/>
      <c r="N144" s="270"/>
      <c r="O144" s="270"/>
      <c r="P144" s="270"/>
      <c r="Q144" s="270"/>
      <c r="R144" s="270"/>
      <c r="S144" s="270"/>
      <c r="T144" s="270"/>
      <c r="U144" s="270"/>
      <c r="V144" s="270"/>
      <c r="W144" s="270"/>
      <c r="X144" s="270"/>
      <c r="Y144" s="270"/>
    </row>
    <row r="145" spans="1:25">
      <c r="A145" s="270"/>
      <c r="B145" s="270"/>
      <c r="C145" s="270"/>
      <c r="D145" s="270"/>
      <c r="E145" s="270"/>
      <c r="F145" s="270"/>
      <c r="G145" s="270"/>
      <c r="H145" s="270"/>
      <c r="I145" s="270"/>
      <c r="J145" s="270"/>
      <c r="K145" s="270"/>
      <c r="L145" s="270"/>
      <c r="M145" s="270"/>
      <c r="N145" s="270"/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</row>
    <row r="146" spans="1:25">
      <c r="A146" s="270"/>
      <c r="B146" s="270"/>
      <c r="C146" s="270"/>
      <c r="D146" s="270"/>
      <c r="E146" s="270"/>
      <c r="F146" s="270"/>
      <c r="G146" s="270"/>
      <c r="H146" s="270"/>
      <c r="I146" s="270"/>
      <c r="J146" s="270"/>
      <c r="K146" s="270"/>
      <c r="L146" s="270"/>
      <c r="M146" s="270"/>
      <c r="N146" s="270"/>
      <c r="O146" s="270"/>
      <c r="P146" s="270"/>
      <c r="Q146" s="270"/>
      <c r="R146" s="270"/>
      <c r="S146" s="270"/>
      <c r="T146" s="270"/>
      <c r="U146" s="270"/>
      <c r="V146" s="270"/>
      <c r="W146" s="270"/>
      <c r="X146" s="270"/>
      <c r="Y146" s="270"/>
    </row>
    <row r="147" spans="1:25">
      <c r="A147" s="270"/>
      <c r="B147" s="270"/>
      <c r="C147" s="270"/>
      <c r="D147" s="270"/>
      <c r="E147" s="270"/>
      <c r="F147" s="270"/>
      <c r="G147" s="270"/>
      <c r="H147" s="270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</row>
    <row r="148" spans="1:25">
      <c r="A148" s="270"/>
      <c r="B148" s="270"/>
      <c r="C148" s="270"/>
      <c r="D148" s="270"/>
      <c r="E148" s="270"/>
      <c r="F148" s="270"/>
      <c r="G148" s="270"/>
      <c r="H148" s="270"/>
      <c r="I148" s="270"/>
      <c r="J148" s="270"/>
      <c r="K148" s="270"/>
      <c r="L148" s="270"/>
      <c r="M148" s="270"/>
      <c r="N148" s="270"/>
      <c r="O148" s="270"/>
      <c r="P148" s="270"/>
      <c r="Q148" s="270"/>
      <c r="R148" s="270"/>
      <c r="S148" s="270"/>
      <c r="T148" s="270"/>
      <c r="U148" s="270"/>
      <c r="V148" s="270"/>
      <c r="W148" s="270"/>
      <c r="X148" s="270"/>
      <c r="Y148" s="270"/>
    </row>
    <row r="149" spans="1:25">
      <c r="A149" s="270"/>
      <c r="B149" s="270"/>
      <c r="C149" s="270"/>
      <c r="D149" s="270"/>
      <c r="E149" s="270"/>
      <c r="F149" s="270"/>
      <c r="G149" s="270"/>
      <c r="H149" s="270"/>
      <c r="I149" s="270"/>
      <c r="J149" s="270"/>
      <c r="K149" s="270"/>
      <c r="L149" s="270"/>
      <c r="M149" s="270"/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</row>
    <row r="150" spans="1:25">
      <c r="A150" s="270"/>
      <c r="B150" s="270"/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</row>
    <row r="151" spans="1:25">
      <c r="A151" s="270"/>
      <c r="B151" s="270"/>
      <c r="C151" s="270"/>
      <c r="D151" s="270"/>
      <c r="E151" s="270"/>
      <c r="F151" s="270"/>
      <c r="G151" s="270"/>
      <c r="H151" s="270"/>
      <c r="I151" s="270"/>
      <c r="J151" s="270"/>
      <c r="K151" s="270"/>
      <c r="L151" s="270"/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</row>
    <row r="152" spans="1:25">
      <c r="A152" s="270"/>
      <c r="B152" s="270"/>
      <c r="C152" s="270"/>
      <c r="D152" s="270"/>
      <c r="E152" s="270"/>
      <c r="F152" s="270"/>
      <c r="G152" s="270"/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</row>
    <row r="153" spans="1:25">
      <c r="A153" s="270"/>
      <c r="B153" s="270"/>
      <c r="C153" s="270"/>
      <c r="D153" s="270"/>
      <c r="E153" s="270"/>
      <c r="F153" s="270"/>
      <c r="G153" s="270"/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</row>
    <row r="154" spans="1:25">
      <c r="A154" s="270"/>
      <c r="B154" s="270"/>
      <c r="C154" s="270"/>
      <c r="D154" s="270"/>
      <c r="E154" s="270"/>
      <c r="F154" s="270"/>
      <c r="G154" s="270"/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</row>
    <row r="155" spans="1:25">
      <c r="A155" s="270"/>
      <c r="B155" s="270"/>
      <c r="C155" s="270"/>
      <c r="D155" s="270"/>
      <c r="E155" s="270"/>
      <c r="F155" s="270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</row>
    <row r="156" spans="1:25">
      <c r="A156" s="270"/>
      <c r="B156" s="270"/>
      <c r="C156" s="270"/>
      <c r="D156" s="270"/>
      <c r="E156" s="270"/>
      <c r="F156" s="270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</row>
    <row r="157" spans="1:25">
      <c r="A157" s="270"/>
      <c r="B157" s="270"/>
      <c r="C157" s="270"/>
      <c r="D157" s="270"/>
      <c r="E157" s="270"/>
      <c r="F157" s="270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</row>
    <row r="158" spans="1:25">
      <c r="A158" s="270"/>
      <c r="B158" s="270"/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</row>
    <row r="159" spans="1:25">
      <c r="A159" s="270"/>
      <c r="B159" s="270"/>
      <c r="C159" s="270"/>
      <c r="D159" s="270"/>
      <c r="E159" s="270"/>
      <c r="F159" s="270"/>
      <c r="G159" s="270"/>
      <c r="H159" s="270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</row>
    <row r="160" spans="1:25">
      <c r="A160" s="270"/>
      <c r="B160" s="270"/>
      <c r="C160" s="270"/>
      <c r="D160" s="270"/>
      <c r="E160" s="270"/>
      <c r="F160" s="270"/>
      <c r="G160" s="270"/>
      <c r="H160" s="270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</row>
    <row r="161" spans="1:25">
      <c r="A161" s="270"/>
      <c r="B161" s="270"/>
      <c r="C161" s="270"/>
      <c r="D161" s="270"/>
      <c r="E161" s="270"/>
      <c r="F161" s="270"/>
      <c r="G161" s="270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</row>
    <row r="162" spans="1:25">
      <c r="A162" s="270"/>
      <c r="B162" s="270"/>
      <c r="C162" s="270"/>
      <c r="D162" s="270"/>
      <c r="E162" s="270"/>
      <c r="F162" s="270"/>
      <c r="G162" s="270"/>
      <c r="H162" s="270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</row>
    <row r="163" spans="1:25">
      <c r="A163" s="270"/>
      <c r="B163" s="270"/>
      <c r="C163" s="270"/>
      <c r="D163" s="270"/>
      <c r="E163" s="270"/>
      <c r="F163" s="270"/>
      <c r="G163" s="270"/>
      <c r="H163" s="270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</row>
    <row r="164" spans="1:25">
      <c r="A164" s="270"/>
      <c r="B164" s="270"/>
      <c r="C164" s="270"/>
      <c r="D164" s="270"/>
      <c r="E164" s="270"/>
      <c r="F164" s="270"/>
      <c r="G164" s="270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</row>
    <row r="165" spans="1:25">
      <c r="A165" s="270"/>
      <c r="B165" s="270"/>
      <c r="C165" s="270"/>
      <c r="D165" s="270"/>
      <c r="E165" s="270"/>
      <c r="F165" s="270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</row>
    <row r="166" spans="1:25">
      <c r="A166" s="270"/>
      <c r="B166" s="270"/>
      <c r="C166" s="270"/>
      <c r="D166" s="270"/>
      <c r="E166" s="270"/>
      <c r="F166" s="270"/>
      <c r="G166" s="270"/>
      <c r="H166" s="270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</row>
    <row r="167" spans="1:25">
      <c r="A167" s="270"/>
      <c r="B167" s="270"/>
      <c r="C167" s="270"/>
      <c r="D167" s="270"/>
      <c r="E167" s="270"/>
      <c r="F167" s="270"/>
      <c r="G167" s="270"/>
      <c r="H167" s="270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70"/>
      <c r="T167" s="270"/>
      <c r="U167" s="270"/>
      <c r="V167" s="270"/>
      <c r="W167" s="270"/>
      <c r="X167" s="270"/>
      <c r="Y167" s="270"/>
    </row>
    <row r="168" spans="1:25">
      <c r="A168" s="270"/>
      <c r="B168" s="270"/>
      <c r="C168" s="270"/>
      <c r="D168" s="270"/>
      <c r="E168" s="270"/>
      <c r="F168" s="270"/>
      <c r="G168" s="270"/>
      <c r="H168" s="270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70"/>
      <c r="T168" s="270"/>
      <c r="U168" s="270"/>
      <c r="V168" s="270"/>
      <c r="W168" s="270"/>
      <c r="X168" s="270"/>
      <c r="Y168" s="270"/>
    </row>
    <row r="169" spans="1:25">
      <c r="A169" s="270"/>
      <c r="B169" s="270"/>
      <c r="C169" s="270"/>
      <c r="D169" s="270"/>
      <c r="E169" s="270"/>
      <c r="F169" s="270"/>
      <c r="G169" s="270"/>
      <c r="H169" s="270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</row>
    <row r="170" spans="1:25">
      <c r="A170" s="270"/>
      <c r="B170" s="270"/>
      <c r="C170" s="270"/>
      <c r="D170" s="270"/>
      <c r="E170" s="270"/>
      <c r="F170" s="270"/>
      <c r="G170" s="270"/>
      <c r="H170" s="270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</row>
    <row r="171" spans="1:25">
      <c r="A171" s="270"/>
      <c r="B171" s="270"/>
      <c r="C171" s="270"/>
      <c r="D171" s="270"/>
      <c r="E171" s="270"/>
      <c r="F171" s="270"/>
      <c r="G171" s="270"/>
      <c r="H171" s="270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70"/>
      <c r="T171" s="270"/>
      <c r="U171" s="270"/>
      <c r="V171" s="270"/>
      <c r="W171" s="270"/>
      <c r="X171" s="270"/>
      <c r="Y171" s="270"/>
    </row>
    <row r="172" spans="1:25">
      <c r="A172" s="270"/>
      <c r="B172" s="270"/>
      <c r="C172" s="270"/>
      <c r="D172" s="270"/>
      <c r="E172" s="270"/>
      <c r="F172" s="270"/>
      <c r="G172" s="270"/>
      <c r="H172" s="270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</row>
    <row r="173" spans="1:25">
      <c r="A173" s="270"/>
      <c r="B173" s="270"/>
      <c r="C173" s="270"/>
      <c r="D173" s="270"/>
      <c r="E173" s="270"/>
      <c r="F173" s="270"/>
      <c r="G173" s="270"/>
      <c r="H173" s="270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</row>
    <row r="174" spans="1:25">
      <c r="A174" s="270"/>
      <c r="B174" s="270"/>
      <c r="C174" s="270"/>
      <c r="D174" s="270"/>
      <c r="E174" s="270"/>
      <c r="F174" s="270"/>
      <c r="G174" s="270"/>
      <c r="H174" s="270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</row>
    <row r="175" spans="1:25">
      <c r="A175" s="270"/>
      <c r="B175" s="270"/>
      <c r="C175" s="270"/>
      <c r="D175" s="270"/>
      <c r="E175" s="270"/>
      <c r="F175" s="270"/>
      <c r="G175" s="270"/>
      <c r="H175" s="270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</row>
    <row r="176" spans="1:25">
      <c r="A176" s="270"/>
      <c r="B176" s="270"/>
      <c r="C176" s="270"/>
      <c r="D176" s="270"/>
      <c r="E176" s="270"/>
      <c r="F176" s="270"/>
      <c r="G176" s="270"/>
      <c r="H176" s="270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</row>
    <row r="177" spans="1:25">
      <c r="A177" s="270"/>
      <c r="B177" s="270"/>
      <c r="C177" s="270"/>
      <c r="D177" s="270"/>
      <c r="E177" s="270"/>
      <c r="F177" s="270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</row>
    <row r="178" spans="1:25">
      <c r="A178" s="270"/>
      <c r="B178" s="270"/>
      <c r="C178" s="270"/>
      <c r="D178" s="270"/>
      <c r="E178" s="270"/>
      <c r="F178" s="270"/>
      <c r="G178" s="270"/>
      <c r="H178" s="270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</row>
    <row r="179" spans="1:25">
      <c r="A179" s="270"/>
      <c r="B179" s="270"/>
      <c r="C179" s="270"/>
      <c r="D179" s="270"/>
      <c r="E179" s="270"/>
      <c r="F179" s="270"/>
      <c r="G179" s="270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</row>
    <row r="180" spans="1:25">
      <c r="A180" s="270"/>
      <c r="B180" s="270"/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</row>
    <row r="181" spans="1:25">
      <c r="A181" s="270"/>
      <c r="B181" s="270"/>
      <c r="C181" s="270"/>
      <c r="D181" s="270"/>
      <c r="E181" s="270"/>
      <c r="F181" s="270"/>
      <c r="G181" s="270"/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</row>
    <row r="182" spans="1:25">
      <c r="A182" s="270"/>
      <c r="B182" s="270"/>
      <c r="C182" s="270"/>
      <c r="D182" s="270"/>
      <c r="E182" s="270"/>
      <c r="F182" s="270"/>
      <c r="G182" s="270"/>
      <c r="H182" s="270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</row>
    <row r="183" spans="1:25">
      <c r="A183" s="270"/>
      <c r="B183" s="270"/>
      <c r="C183" s="270"/>
      <c r="D183" s="270"/>
      <c r="E183" s="270"/>
      <c r="F183" s="270"/>
      <c r="G183" s="270"/>
      <c r="H183" s="270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</row>
    <row r="184" spans="1:25">
      <c r="A184" s="270"/>
      <c r="B184" s="270"/>
      <c r="C184" s="270"/>
      <c r="D184" s="270"/>
      <c r="E184" s="270"/>
      <c r="F184" s="270"/>
      <c r="G184" s="270"/>
      <c r="H184" s="270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70"/>
      <c r="T184" s="270"/>
      <c r="U184" s="270"/>
      <c r="V184" s="270"/>
      <c r="W184" s="270"/>
      <c r="X184" s="270"/>
      <c r="Y184" s="270"/>
    </row>
    <row r="185" spans="1:25">
      <c r="A185" s="270"/>
      <c r="B185" s="270"/>
      <c r="C185" s="270"/>
      <c r="D185" s="270"/>
      <c r="E185" s="270"/>
      <c r="F185" s="270"/>
      <c r="G185" s="270"/>
      <c r="H185" s="270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</row>
    <row r="186" spans="1:25">
      <c r="A186" s="270"/>
      <c r="B186" s="270"/>
      <c r="C186" s="270"/>
      <c r="D186" s="270"/>
      <c r="E186" s="270"/>
      <c r="F186" s="270"/>
      <c r="G186" s="270"/>
      <c r="H186" s="270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270"/>
      <c r="W186" s="270"/>
      <c r="X186" s="270"/>
      <c r="Y186" s="270"/>
    </row>
    <row r="187" spans="1:25">
      <c r="A187" s="270"/>
      <c r="B187" s="270"/>
      <c r="C187" s="270"/>
      <c r="D187" s="270"/>
      <c r="E187" s="270"/>
      <c r="F187" s="270"/>
      <c r="G187" s="270"/>
      <c r="H187" s="270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</row>
    <row r="188" spans="1:25">
      <c r="A188" s="270"/>
      <c r="B188" s="270"/>
      <c r="C188" s="270"/>
      <c r="D188" s="270"/>
      <c r="E188" s="270"/>
      <c r="F188" s="270"/>
      <c r="G188" s="270"/>
      <c r="H188" s="270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70"/>
      <c r="T188" s="270"/>
      <c r="U188" s="270"/>
      <c r="V188" s="270"/>
      <c r="W188" s="270"/>
      <c r="X188" s="270"/>
      <c r="Y188" s="270"/>
    </row>
    <row r="189" spans="1:25">
      <c r="A189" s="270"/>
      <c r="B189" s="270"/>
      <c r="C189" s="270"/>
      <c r="D189" s="270"/>
      <c r="E189" s="270"/>
      <c r="F189" s="270"/>
      <c r="G189" s="270"/>
      <c r="H189" s="270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270"/>
      <c r="U189" s="270"/>
      <c r="V189" s="270"/>
      <c r="W189" s="270"/>
      <c r="X189" s="270"/>
      <c r="Y189" s="270"/>
    </row>
    <row r="190" spans="1:25">
      <c r="A190" s="270"/>
      <c r="B190" s="270"/>
      <c r="C190" s="270"/>
      <c r="D190" s="270"/>
      <c r="E190" s="270"/>
      <c r="F190" s="270"/>
      <c r="G190" s="270"/>
      <c r="H190" s="270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</row>
    <row r="191" spans="1:25">
      <c r="A191" s="270"/>
      <c r="B191" s="270"/>
      <c r="C191" s="270"/>
      <c r="D191" s="270"/>
      <c r="E191" s="270"/>
      <c r="F191" s="270"/>
      <c r="G191" s="270"/>
      <c r="H191" s="270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</row>
    <row r="192" spans="1:25">
      <c r="A192" s="270"/>
      <c r="B192" s="270"/>
      <c r="C192" s="270"/>
      <c r="D192" s="270"/>
      <c r="E192" s="270"/>
      <c r="F192" s="270"/>
      <c r="G192" s="270"/>
      <c r="H192" s="270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</row>
    <row r="193" spans="1:25">
      <c r="A193" s="270"/>
      <c r="B193" s="270"/>
      <c r="C193" s="270"/>
      <c r="D193" s="270"/>
      <c r="E193" s="270"/>
      <c r="F193" s="270"/>
      <c r="G193" s="270"/>
      <c r="H193" s="270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</row>
    <row r="194" spans="1:25">
      <c r="A194" s="270"/>
      <c r="B194" s="270"/>
      <c r="C194" s="270"/>
      <c r="D194" s="270"/>
      <c r="E194" s="270"/>
      <c r="F194" s="270"/>
      <c r="G194" s="270"/>
      <c r="H194" s="270"/>
      <c r="I194" s="270"/>
      <c r="J194" s="270"/>
      <c r="K194" s="270"/>
      <c r="L194" s="270"/>
      <c r="M194" s="270"/>
      <c r="N194" s="270"/>
      <c r="O194" s="270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</row>
    <row r="195" spans="1:25">
      <c r="A195" s="270"/>
      <c r="B195" s="270"/>
      <c r="C195" s="270"/>
      <c r="D195" s="270"/>
      <c r="E195" s="270"/>
      <c r="F195" s="270"/>
      <c r="G195" s="270"/>
      <c r="H195" s="270"/>
      <c r="I195" s="270"/>
      <c r="J195" s="270"/>
      <c r="K195" s="270"/>
      <c r="L195" s="270"/>
      <c r="M195" s="270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</row>
    <row r="196" spans="1:25">
      <c r="A196" s="270"/>
      <c r="B196" s="270"/>
      <c r="C196" s="270"/>
      <c r="D196" s="270"/>
      <c r="E196" s="270"/>
      <c r="F196" s="270"/>
      <c r="G196" s="270"/>
      <c r="H196" s="270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</row>
    <row r="197" spans="1:25">
      <c r="A197" s="270"/>
      <c r="B197" s="270"/>
      <c r="C197" s="270"/>
      <c r="D197" s="270"/>
      <c r="E197" s="270"/>
      <c r="F197" s="270"/>
      <c r="G197" s="270"/>
      <c r="H197" s="270"/>
      <c r="I197" s="270"/>
      <c r="J197" s="270"/>
      <c r="K197" s="270"/>
      <c r="L197" s="270"/>
      <c r="M197" s="270"/>
      <c r="N197" s="270"/>
      <c r="O197" s="270"/>
      <c r="P197" s="270"/>
      <c r="Q197" s="270"/>
      <c r="R197" s="270"/>
      <c r="S197" s="270"/>
      <c r="T197" s="270"/>
      <c r="U197" s="270"/>
      <c r="V197" s="270"/>
      <c r="W197" s="270"/>
      <c r="X197" s="270"/>
      <c r="Y197" s="270"/>
    </row>
    <row r="198" spans="1:25">
      <c r="A198" s="270"/>
      <c r="B198" s="270"/>
      <c r="C198" s="270"/>
      <c r="D198" s="270"/>
      <c r="E198" s="270"/>
      <c r="F198" s="270"/>
      <c r="G198" s="270"/>
      <c r="H198" s="270"/>
      <c r="I198" s="270"/>
      <c r="J198" s="270"/>
      <c r="K198" s="270"/>
      <c r="L198" s="270"/>
      <c r="M198" s="270"/>
      <c r="N198" s="270"/>
      <c r="O198" s="270"/>
      <c r="P198" s="270"/>
      <c r="Q198" s="270"/>
      <c r="R198" s="270"/>
      <c r="S198" s="270"/>
      <c r="T198" s="270"/>
      <c r="U198" s="270"/>
      <c r="V198" s="270"/>
      <c r="W198" s="270"/>
      <c r="X198" s="270"/>
      <c r="Y198" s="270"/>
    </row>
    <row r="199" spans="1:25">
      <c r="A199" s="270"/>
      <c r="B199" s="270"/>
      <c r="C199" s="270"/>
      <c r="D199" s="270"/>
      <c r="E199" s="270"/>
      <c r="F199" s="270"/>
      <c r="G199" s="270"/>
      <c r="H199" s="270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</row>
    <row r="200" spans="1:25">
      <c r="A200" s="270"/>
      <c r="B200" s="270"/>
      <c r="C200" s="270"/>
      <c r="D200" s="270"/>
      <c r="E200" s="270"/>
      <c r="F200" s="270"/>
      <c r="G200" s="270"/>
      <c r="H200" s="270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</row>
    <row r="201" spans="1:25">
      <c r="A201" s="270"/>
      <c r="B201" s="270"/>
      <c r="C201" s="270"/>
      <c r="D201" s="270"/>
      <c r="E201" s="270"/>
      <c r="F201" s="270"/>
      <c r="G201" s="270"/>
      <c r="H201" s="270"/>
      <c r="I201" s="270"/>
      <c r="J201" s="270"/>
      <c r="K201" s="270"/>
      <c r="L201" s="270"/>
      <c r="M201" s="270"/>
      <c r="N201" s="270"/>
      <c r="O201" s="270"/>
      <c r="P201" s="270"/>
      <c r="Q201" s="270"/>
      <c r="R201" s="270"/>
      <c r="S201" s="270"/>
      <c r="T201" s="270"/>
      <c r="U201" s="270"/>
      <c r="V201" s="270"/>
      <c r="W201" s="270"/>
      <c r="X201" s="270"/>
      <c r="Y201" s="270"/>
    </row>
    <row r="202" spans="1:25">
      <c r="A202" s="270"/>
      <c r="B202" s="270"/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270"/>
      <c r="Q202" s="270"/>
      <c r="R202" s="270"/>
      <c r="S202" s="270"/>
      <c r="T202" s="270"/>
      <c r="U202" s="270"/>
      <c r="V202" s="270"/>
      <c r="W202" s="270"/>
      <c r="X202" s="270"/>
      <c r="Y202" s="270"/>
    </row>
    <row r="203" spans="1:25">
      <c r="A203" s="270"/>
      <c r="B203" s="270"/>
      <c r="C203" s="270"/>
      <c r="D203" s="270"/>
      <c r="E203" s="270"/>
      <c r="F203" s="270"/>
      <c r="G203" s="270"/>
      <c r="H203" s="270"/>
      <c r="I203" s="270"/>
      <c r="J203" s="270"/>
      <c r="K203" s="270"/>
      <c r="L203" s="270"/>
      <c r="M203" s="270"/>
      <c r="N203" s="270"/>
      <c r="O203" s="270"/>
      <c r="P203" s="270"/>
      <c r="Q203" s="270"/>
      <c r="R203" s="270"/>
      <c r="S203" s="270"/>
      <c r="T203" s="270"/>
      <c r="U203" s="270"/>
      <c r="V203" s="270"/>
      <c r="W203" s="270"/>
      <c r="X203" s="270"/>
      <c r="Y203" s="270"/>
    </row>
    <row r="204" spans="1:25">
      <c r="A204" s="270"/>
      <c r="B204" s="270"/>
      <c r="C204" s="270"/>
      <c r="D204" s="270"/>
      <c r="E204" s="270"/>
      <c r="F204" s="270"/>
      <c r="G204" s="270"/>
      <c r="H204" s="270"/>
      <c r="I204" s="270"/>
      <c r="J204" s="270"/>
      <c r="K204" s="270"/>
      <c r="L204" s="270"/>
      <c r="M204" s="270"/>
      <c r="N204" s="270"/>
      <c r="O204" s="270"/>
      <c r="P204" s="270"/>
      <c r="Q204" s="270"/>
      <c r="R204" s="270"/>
      <c r="S204" s="270"/>
      <c r="T204" s="270"/>
      <c r="U204" s="270"/>
      <c r="V204" s="270"/>
      <c r="W204" s="270"/>
      <c r="X204" s="270"/>
      <c r="Y204" s="270"/>
    </row>
    <row r="205" spans="1:25">
      <c r="A205" s="270"/>
      <c r="B205" s="270"/>
      <c r="C205" s="270"/>
      <c r="D205" s="270"/>
      <c r="E205" s="270"/>
      <c r="F205" s="270"/>
      <c r="G205" s="270"/>
      <c r="H205" s="270"/>
      <c r="I205" s="270"/>
      <c r="J205" s="270"/>
      <c r="K205" s="270"/>
      <c r="L205" s="270"/>
      <c r="M205" s="270"/>
      <c r="N205" s="270"/>
      <c r="O205" s="270"/>
      <c r="P205" s="270"/>
      <c r="Q205" s="270"/>
      <c r="R205" s="270"/>
      <c r="S205" s="270"/>
      <c r="T205" s="270"/>
      <c r="U205" s="270"/>
      <c r="V205" s="270"/>
      <c r="W205" s="270"/>
      <c r="X205" s="270"/>
      <c r="Y205" s="270"/>
    </row>
    <row r="206" spans="1:25">
      <c r="A206" s="270"/>
      <c r="B206" s="270"/>
      <c r="C206" s="270"/>
      <c r="D206" s="270"/>
      <c r="E206" s="270"/>
      <c r="F206" s="270"/>
      <c r="G206" s="270"/>
      <c r="H206" s="270"/>
      <c r="I206" s="270"/>
      <c r="J206" s="270"/>
      <c r="K206" s="270"/>
      <c r="L206" s="270"/>
      <c r="M206" s="270"/>
      <c r="N206" s="270"/>
      <c r="O206" s="270"/>
      <c r="P206" s="270"/>
      <c r="Q206" s="270"/>
      <c r="R206" s="270"/>
      <c r="S206" s="270"/>
      <c r="T206" s="270"/>
      <c r="U206" s="270"/>
      <c r="V206" s="270"/>
      <c r="W206" s="270"/>
      <c r="X206" s="270"/>
      <c r="Y206" s="270"/>
    </row>
    <row r="207" spans="1:25">
      <c r="A207" s="270"/>
      <c r="B207" s="270"/>
      <c r="C207" s="270"/>
      <c r="D207" s="270"/>
      <c r="E207" s="270"/>
      <c r="F207" s="270"/>
      <c r="G207" s="270"/>
      <c r="H207" s="270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</row>
    <row r="208" spans="1:25">
      <c r="A208" s="270"/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  <c r="P208" s="270"/>
      <c r="Q208" s="270"/>
      <c r="R208" s="270"/>
      <c r="S208" s="270"/>
      <c r="T208" s="270"/>
      <c r="U208" s="270"/>
      <c r="V208" s="270"/>
      <c r="W208" s="270"/>
      <c r="X208" s="270"/>
      <c r="Y208" s="270"/>
    </row>
    <row r="209" spans="1:25">
      <c r="A209" s="270"/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  <c r="P209" s="270"/>
      <c r="Q209" s="270"/>
      <c r="R209" s="270"/>
      <c r="S209" s="270"/>
      <c r="T209" s="270"/>
      <c r="U209" s="270"/>
      <c r="V209" s="270"/>
      <c r="W209" s="270"/>
      <c r="X209" s="270"/>
      <c r="Y209" s="270"/>
    </row>
    <row r="210" spans="1:25">
      <c r="A210" s="270"/>
      <c r="B210" s="270"/>
      <c r="C210" s="270"/>
      <c r="D210" s="270"/>
      <c r="E210" s="270"/>
      <c r="F210" s="270"/>
      <c r="G210" s="270"/>
      <c r="H210" s="270"/>
      <c r="I210" s="270"/>
      <c r="J210" s="270"/>
      <c r="K210" s="270"/>
      <c r="L210" s="270"/>
      <c r="M210" s="270"/>
      <c r="N210" s="270"/>
      <c r="O210" s="270"/>
      <c r="P210" s="270"/>
      <c r="Q210" s="270"/>
      <c r="R210" s="270"/>
      <c r="S210" s="270"/>
      <c r="T210" s="270"/>
      <c r="U210" s="270"/>
      <c r="V210" s="270"/>
      <c r="W210" s="270"/>
      <c r="X210" s="270"/>
      <c r="Y210" s="270"/>
    </row>
    <row r="211" spans="1:25">
      <c r="A211" s="270"/>
      <c r="B211" s="270"/>
      <c r="C211" s="270"/>
      <c r="D211" s="270"/>
      <c r="E211" s="270"/>
      <c r="F211" s="270"/>
      <c r="G211" s="270"/>
      <c r="H211" s="270"/>
      <c r="I211" s="270"/>
      <c r="J211" s="270"/>
      <c r="K211" s="270"/>
      <c r="L211" s="270"/>
      <c r="M211" s="270"/>
      <c r="N211" s="270"/>
      <c r="O211" s="270"/>
      <c r="P211" s="270"/>
      <c r="Q211" s="270"/>
      <c r="R211" s="270"/>
      <c r="S211" s="270"/>
      <c r="T211" s="270"/>
      <c r="U211" s="270"/>
      <c r="V211" s="270"/>
      <c r="W211" s="270"/>
      <c r="X211" s="270"/>
      <c r="Y211" s="270"/>
    </row>
    <row r="212" spans="1:25">
      <c r="A212" s="270"/>
      <c r="B212" s="270"/>
      <c r="C212" s="270"/>
      <c r="D212" s="270"/>
      <c r="E212" s="270"/>
      <c r="F212" s="270"/>
      <c r="G212" s="270"/>
      <c r="H212" s="270"/>
      <c r="I212" s="270"/>
      <c r="J212" s="270"/>
      <c r="K212" s="270"/>
      <c r="L212" s="270"/>
      <c r="M212" s="270"/>
      <c r="N212" s="270"/>
      <c r="O212" s="270"/>
      <c r="P212" s="270"/>
      <c r="Q212" s="270"/>
      <c r="R212" s="270"/>
      <c r="S212" s="270"/>
      <c r="T212" s="270"/>
      <c r="U212" s="270"/>
      <c r="V212" s="270"/>
      <c r="W212" s="270"/>
      <c r="X212" s="270"/>
      <c r="Y212" s="270"/>
    </row>
    <row r="213" spans="1:25">
      <c r="A213" s="270"/>
      <c r="B213" s="270"/>
      <c r="C213" s="270"/>
      <c r="D213" s="270"/>
      <c r="E213" s="270"/>
      <c r="F213" s="270"/>
      <c r="G213" s="270"/>
      <c r="H213" s="270"/>
      <c r="I213" s="270"/>
      <c r="J213" s="270"/>
      <c r="K213" s="270"/>
      <c r="L213" s="270"/>
      <c r="M213" s="270"/>
      <c r="N213" s="270"/>
      <c r="O213" s="270"/>
      <c r="P213" s="270"/>
      <c r="Q213" s="270"/>
      <c r="R213" s="270"/>
      <c r="S213" s="270"/>
      <c r="T213" s="270"/>
      <c r="U213" s="270"/>
      <c r="V213" s="270"/>
      <c r="W213" s="270"/>
      <c r="X213" s="270"/>
      <c r="Y213" s="270"/>
    </row>
    <row r="214" spans="1:25">
      <c r="A214" s="270"/>
      <c r="B214" s="270"/>
      <c r="C214" s="270"/>
      <c r="D214" s="270"/>
      <c r="E214" s="270"/>
      <c r="F214" s="270"/>
      <c r="G214" s="270"/>
      <c r="H214" s="270"/>
      <c r="I214" s="270"/>
      <c r="J214" s="270"/>
      <c r="K214" s="270"/>
      <c r="L214" s="270"/>
      <c r="M214" s="270"/>
      <c r="N214" s="270"/>
      <c r="O214" s="270"/>
      <c r="P214" s="270"/>
      <c r="Q214" s="270"/>
      <c r="R214" s="270"/>
      <c r="S214" s="270"/>
      <c r="T214" s="270"/>
      <c r="U214" s="270"/>
      <c r="V214" s="270"/>
      <c r="W214" s="270"/>
      <c r="X214" s="270"/>
      <c r="Y214" s="270"/>
    </row>
    <row r="215" spans="1:25">
      <c r="A215" s="270"/>
      <c r="B215" s="270"/>
      <c r="C215" s="270"/>
      <c r="D215" s="270"/>
      <c r="E215" s="270"/>
      <c r="F215" s="270"/>
      <c r="G215" s="270"/>
      <c r="H215" s="270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</row>
    <row r="216" spans="1:25">
      <c r="A216" s="270"/>
      <c r="B216" s="270"/>
      <c r="C216" s="270"/>
      <c r="D216" s="270"/>
      <c r="E216" s="270"/>
      <c r="F216" s="270"/>
      <c r="G216" s="270"/>
      <c r="H216" s="270"/>
      <c r="I216" s="270"/>
      <c r="J216" s="270"/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</row>
    <row r="217" spans="1:25">
      <c r="A217" s="270"/>
      <c r="B217" s="270"/>
      <c r="C217" s="270"/>
      <c r="D217" s="270"/>
      <c r="E217" s="270"/>
      <c r="F217" s="270"/>
      <c r="G217" s="270"/>
      <c r="H217" s="270"/>
      <c r="I217" s="270"/>
      <c r="J217" s="270"/>
      <c r="K217" s="270"/>
      <c r="L217" s="270"/>
      <c r="M217" s="270"/>
      <c r="N217" s="270"/>
      <c r="O217" s="270"/>
      <c r="P217" s="270"/>
      <c r="Q217" s="270"/>
      <c r="R217" s="270"/>
      <c r="S217" s="270"/>
      <c r="T217" s="270"/>
      <c r="U217" s="270"/>
      <c r="V217" s="270"/>
      <c r="W217" s="270"/>
      <c r="X217" s="270"/>
      <c r="Y217" s="270"/>
    </row>
    <row r="218" spans="1:25">
      <c r="A218" s="270"/>
      <c r="B218" s="270"/>
      <c r="C218" s="270"/>
      <c r="D218" s="270"/>
      <c r="E218" s="270"/>
      <c r="F218" s="270"/>
      <c r="G218" s="270"/>
      <c r="H218" s="270"/>
      <c r="I218" s="270"/>
      <c r="J218" s="270"/>
      <c r="K218" s="270"/>
      <c r="L218" s="270"/>
      <c r="M218" s="270"/>
      <c r="N218" s="270"/>
      <c r="O218" s="270"/>
      <c r="P218" s="270"/>
      <c r="Q218" s="270"/>
      <c r="R218" s="270"/>
      <c r="S218" s="270"/>
      <c r="T218" s="270"/>
      <c r="U218" s="270"/>
      <c r="V218" s="270"/>
      <c r="W218" s="270"/>
      <c r="X218" s="270"/>
      <c r="Y218" s="270"/>
    </row>
    <row r="219" spans="1:25">
      <c r="A219" s="270"/>
      <c r="B219" s="270"/>
      <c r="C219" s="270"/>
      <c r="D219" s="270"/>
      <c r="E219" s="270"/>
      <c r="F219" s="270"/>
      <c r="G219" s="270"/>
      <c r="H219" s="270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</row>
    <row r="220" spans="1:25">
      <c r="A220" s="270"/>
      <c r="B220" s="270"/>
      <c r="C220" s="270"/>
      <c r="D220" s="270"/>
      <c r="E220" s="270"/>
      <c r="F220" s="270"/>
      <c r="G220" s="270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</row>
    <row r="221" spans="1:25">
      <c r="A221" s="270"/>
      <c r="B221" s="270"/>
      <c r="C221" s="270"/>
      <c r="D221" s="270"/>
      <c r="E221" s="270"/>
      <c r="F221" s="270"/>
      <c r="G221" s="270"/>
      <c r="H221" s="270"/>
      <c r="I221" s="270"/>
      <c r="J221" s="270"/>
      <c r="K221" s="270"/>
      <c r="L221" s="270"/>
      <c r="M221" s="270"/>
      <c r="N221" s="270"/>
      <c r="O221" s="270"/>
      <c r="P221" s="270"/>
      <c r="Q221" s="270"/>
      <c r="R221" s="270"/>
      <c r="S221" s="270"/>
      <c r="T221" s="270"/>
      <c r="U221" s="270"/>
      <c r="V221" s="270"/>
      <c r="W221" s="270"/>
      <c r="X221" s="270"/>
      <c r="Y221" s="270"/>
    </row>
    <row r="222" spans="1:25">
      <c r="A222" s="270"/>
      <c r="B222" s="270"/>
      <c r="C222" s="270"/>
      <c r="D222" s="270"/>
      <c r="E222" s="270"/>
      <c r="F222" s="270"/>
      <c r="G222" s="270"/>
      <c r="H222" s="270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</row>
    <row r="223" spans="1:25">
      <c r="A223" s="270"/>
      <c r="B223" s="270"/>
      <c r="C223" s="270"/>
      <c r="D223" s="270"/>
      <c r="E223" s="270"/>
      <c r="F223" s="270"/>
      <c r="G223" s="270"/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</row>
    <row r="224" spans="1:25">
      <c r="A224" s="270"/>
      <c r="B224" s="270"/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</row>
    <row r="225" spans="1:25">
      <c r="A225" s="270"/>
      <c r="B225" s="270"/>
      <c r="C225" s="270"/>
      <c r="D225" s="270"/>
      <c r="E225" s="270"/>
      <c r="F225" s="270"/>
      <c r="G225" s="270"/>
      <c r="H225" s="270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</row>
    <row r="226" spans="1:25">
      <c r="A226" s="270"/>
      <c r="B226" s="270"/>
      <c r="C226" s="270"/>
      <c r="D226" s="270"/>
      <c r="E226" s="270"/>
      <c r="F226" s="270"/>
      <c r="G226" s="270"/>
      <c r="H226" s="270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</row>
    <row r="227" spans="1:25">
      <c r="A227" s="270"/>
      <c r="B227" s="270"/>
      <c r="C227" s="270"/>
      <c r="D227" s="270"/>
      <c r="E227" s="270"/>
      <c r="F227" s="270"/>
      <c r="G227" s="270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</row>
    <row r="228" spans="1:25">
      <c r="A228" s="270"/>
      <c r="B228" s="270"/>
      <c r="C228" s="270"/>
      <c r="D228" s="270"/>
      <c r="E228" s="270"/>
      <c r="F228" s="270"/>
      <c r="G228" s="270"/>
      <c r="H228" s="270"/>
      <c r="I228" s="270"/>
      <c r="J228" s="270"/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</row>
    <row r="229" spans="1:25">
      <c r="A229" s="270"/>
      <c r="B229" s="270"/>
      <c r="C229" s="270"/>
      <c r="D229" s="270"/>
      <c r="E229" s="270"/>
      <c r="F229" s="270"/>
      <c r="G229" s="270"/>
      <c r="H229" s="270"/>
      <c r="I229" s="270"/>
      <c r="J229" s="270"/>
      <c r="K229" s="270"/>
      <c r="L229" s="270"/>
      <c r="M229" s="270"/>
      <c r="N229" s="270"/>
      <c r="O229" s="270"/>
      <c r="P229" s="270"/>
      <c r="Q229" s="270"/>
      <c r="R229" s="270"/>
      <c r="S229" s="270"/>
      <c r="T229" s="270"/>
      <c r="U229" s="270"/>
      <c r="V229" s="270"/>
      <c r="W229" s="270"/>
      <c r="X229" s="270"/>
      <c r="Y229" s="270"/>
    </row>
    <row r="230" spans="1:25">
      <c r="A230" s="270"/>
      <c r="B230" s="270"/>
      <c r="C230" s="270"/>
      <c r="D230" s="270"/>
      <c r="E230" s="270"/>
      <c r="F230" s="270"/>
      <c r="G230" s="270"/>
      <c r="H230" s="270"/>
      <c r="I230" s="270"/>
      <c r="J230" s="270"/>
      <c r="K230" s="270"/>
      <c r="L230" s="270"/>
      <c r="M230" s="270"/>
      <c r="N230" s="270"/>
      <c r="O230" s="270"/>
      <c r="P230" s="270"/>
      <c r="Q230" s="270"/>
      <c r="R230" s="270"/>
      <c r="S230" s="270"/>
      <c r="T230" s="270"/>
      <c r="U230" s="270"/>
      <c r="V230" s="270"/>
      <c r="W230" s="270"/>
      <c r="X230" s="270"/>
      <c r="Y230" s="270"/>
    </row>
    <row r="231" spans="1:25">
      <c r="A231" s="270"/>
      <c r="B231" s="270"/>
      <c r="C231" s="270"/>
      <c r="D231" s="270"/>
      <c r="E231" s="270"/>
      <c r="F231" s="270"/>
      <c r="G231" s="270"/>
      <c r="H231" s="270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</row>
    <row r="232" spans="1:25">
      <c r="A232" s="270"/>
      <c r="B232" s="270"/>
      <c r="C232" s="270"/>
      <c r="D232" s="270"/>
      <c r="E232" s="270"/>
      <c r="F232" s="270"/>
      <c r="G232" s="270"/>
      <c r="H232" s="270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</row>
    <row r="233" spans="1:25">
      <c r="A233" s="270"/>
      <c r="B233" s="270"/>
      <c r="C233" s="270"/>
      <c r="D233" s="270"/>
      <c r="E233" s="270"/>
      <c r="F233" s="270"/>
      <c r="G233" s="270"/>
      <c r="H233" s="270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</row>
    <row r="234" spans="1:25">
      <c r="A234" s="270"/>
      <c r="B234" s="270"/>
      <c r="C234" s="270"/>
      <c r="D234" s="270"/>
      <c r="E234" s="270"/>
      <c r="F234" s="270"/>
      <c r="G234" s="270"/>
      <c r="H234" s="270"/>
      <c r="I234" s="270"/>
      <c r="J234" s="270"/>
      <c r="K234" s="270"/>
      <c r="L234" s="270"/>
      <c r="M234" s="270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</row>
    <row r="235" spans="1:25">
      <c r="A235" s="270"/>
      <c r="B235" s="270"/>
      <c r="C235" s="270"/>
      <c r="D235" s="270"/>
      <c r="E235" s="270"/>
      <c r="F235" s="270"/>
      <c r="G235" s="270"/>
      <c r="H235" s="270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</row>
    <row r="236" spans="1:25">
      <c r="A236" s="270"/>
      <c r="B236" s="270"/>
      <c r="C236" s="270"/>
      <c r="D236" s="270"/>
      <c r="E236" s="270"/>
      <c r="F236" s="270"/>
      <c r="G236" s="270"/>
      <c r="H236" s="270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</row>
    <row r="237" spans="1:25">
      <c r="A237" s="270"/>
      <c r="B237" s="270"/>
      <c r="C237" s="270"/>
      <c r="D237" s="270"/>
      <c r="E237" s="270"/>
      <c r="F237" s="270"/>
      <c r="G237" s="270"/>
      <c r="H237" s="270"/>
      <c r="I237" s="270"/>
      <c r="J237" s="270"/>
      <c r="K237" s="270"/>
      <c r="L237" s="270"/>
      <c r="M237" s="270"/>
      <c r="N237" s="270"/>
      <c r="O237" s="270"/>
      <c r="P237" s="270"/>
      <c r="Q237" s="270"/>
      <c r="R237" s="270"/>
      <c r="S237" s="270"/>
      <c r="T237" s="270"/>
      <c r="U237" s="270"/>
      <c r="V237" s="270"/>
      <c r="W237" s="270"/>
      <c r="X237" s="270"/>
      <c r="Y237" s="270"/>
    </row>
    <row r="238" spans="1:25">
      <c r="A238" s="270"/>
      <c r="B238" s="270"/>
      <c r="C238" s="270"/>
      <c r="D238" s="270"/>
      <c r="E238" s="270"/>
      <c r="F238" s="270"/>
      <c r="G238" s="270"/>
      <c r="H238" s="270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</row>
    <row r="239" spans="1:25">
      <c r="A239" s="270"/>
      <c r="B239" s="270"/>
      <c r="C239" s="270"/>
      <c r="D239" s="270"/>
      <c r="E239" s="270"/>
      <c r="F239" s="270"/>
      <c r="G239" s="270"/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</row>
    <row r="240" spans="1:25">
      <c r="A240" s="270"/>
      <c r="B240" s="270"/>
      <c r="C240" s="270"/>
      <c r="D240" s="270"/>
      <c r="E240" s="270"/>
      <c r="F240" s="270"/>
      <c r="G240" s="270"/>
      <c r="H240" s="270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</row>
    <row r="241" spans="1:25">
      <c r="A241" s="270"/>
      <c r="B241" s="270"/>
      <c r="C241" s="270"/>
      <c r="D241" s="270"/>
      <c r="E241" s="270"/>
      <c r="F241" s="270"/>
      <c r="G241" s="270"/>
      <c r="H241" s="270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</row>
    <row r="242" spans="1:25">
      <c r="A242" s="270"/>
      <c r="B242" s="270"/>
      <c r="C242" s="270"/>
      <c r="D242" s="270"/>
      <c r="E242" s="270"/>
      <c r="F242" s="270"/>
      <c r="G242" s="270"/>
      <c r="H242" s="270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</row>
    <row r="243" spans="1:25">
      <c r="A243" s="270"/>
      <c r="B243" s="270"/>
      <c r="C243" s="270"/>
      <c r="D243" s="270"/>
      <c r="E243" s="270"/>
      <c r="F243" s="270"/>
      <c r="G243" s="270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</row>
    <row r="244" spans="1:25">
      <c r="A244" s="270"/>
      <c r="B244" s="270"/>
      <c r="C244" s="270"/>
      <c r="D244" s="270"/>
      <c r="E244" s="270"/>
      <c r="F244" s="270"/>
      <c r="G244" s="270"/>
      <c r="H244" s="270"/>
      <c r="I244" s="270"/>
      <c r="J244" s="270"/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</row>
    <row r="245" spans="1:25">
      <c r="A245" s="270"/>
      <c r="B245" s="270"/>
      <c r="C245" s="270"/>
      <c r="D245" s="270"/>
      <c r="E245" s="270"/>
      <c r="F245" s="270"/>
      <c r="G245" s="270"/>
      <c r="H245" s="270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</row>
    <row r="246" spans="1:25">
      <c r="A246" s="270"/>
      <c r="B246" s="270"/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</row>
    <row r="247" spans="1:25">
      <c r="A247" s="270"/>
      <c r="B247" s="270"/>
      <c r="C247" s="270"/>
      <c r="D247" s="270"/>
      <c r="E247" s="270"/>
      <c r="F247" s="270"/>
      <c r="G247" s="27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</row>
    <row r="248" spans="1:25">
      <c r="A248" s="270"/>
      <c r="B248" s="270"/>
      <c r="C248" s="270"/>
      <c r="D248" s="270"/>
      <c r="E248" s="270"/>
      <c r="F248" s="270"/>
      <c r="G248" s="270"/>
      <c r="H248" s="270"/>
      <c r="I248" s="270"/>
      <c r="J248" s="270"/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</row>
    <row r="249" spans="1:25">
      <c r="A249" s="270"/>
      <c r="B249" s="270"/>
      <c r="C249" s="270"/>
      <c r="D249" s="270"/>
      <c r="E249" s="270"/>
      <c r="F249" s="270"/>
      <c r="G249" s="270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</row>
    <row r="250" spans="1:25">
      <c r="A250" s="270"/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</row>
    <row r="251" spans="1:25">
      <c r="A251" s="270"/>
      <c r="B251" s="270"/>
      <c r="C251" s="270"/>
      <c r="D251" s="270"/>
      <c r="E251" s="270"/>
      <c r="F251" s="270"/>
      <c r="G251" s="27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</row>
    <row r="252" spans="1:25">
      <c r="A252" s="270"/>
      <c r="B252" s="270"/>
      <c r="C252" s="270"/>
      <c r="D252" s="270"/>
      <c r="E252" s="270"/>
      <c r="F252" s="270"/>
      <c r="G252" s="270"/>
      <c r="H252" s="270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</row>
    <row r="253" spans="1:25">
      <c r="A253" s="270"/>
      <c r="B253" s="270"/>
      <c r="C253" s="270"/>
      <c r="D253" s="270"/>
      <c r="E253" s="270"/>
      <c r="F253" s="270"/>
      <c r="G253" s="270"/>
      <c r="H253" s="270"/>
      <c r="I253" s="270"/>
      <c r="J253" s="270"/>
      <c r="K253" s="270"/>
      <c r="L253" s="270"/>
      <c r="M253" s="270"/>
      <c r="N253" s="270"/>
      <c r="O253" s="270"/>
      <c r="P253" s="270"/>
      <c r="Q253" s="270"/>
      <c r="R253" s="270"/>
      <c r="S253" s="270"/>
      <c r="T253" s="270"/>
      <c r="U253" s="270"/>
      <c r="V253" s="270"/>
      <c r="W253" s="270"/>
      <c r="X253" s="270"/>
      <c r="Y253" s="270"/>
    </row>
    <row r="254" spans="1:25">
      <c r="A254" s="270"/>
      <c r="B254" s="270"/>
      <c r="C254" s="270"/>
      <c r="D254" s="270"/>
      <c r="E254" s="270"/>
      <c r="F254" s="270"/>
      <c r="G254" s="270"/>
      <c r="H254" s="270"/>
      <c r="I254" s="270"/>
      <c r="J254" s="270"/>
      <c r="K254" s="270"/>
      <c r="L254" s="270"/>
      <c r="M254" s="270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</row>
    <row r="255" spans="1:25">
      <c r="A255" s="270"/>
      <c r="B255" s="270"/>
      <c r="C255" s="270"/>
      <c r="D255" s="270"/>
      <c r="E255" s="270"/>
      <c r="F255" s="270"/>
      <c r="G255" s="270"/>
      <c r="H255" s="270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</row>
    <row r="256" spans="1:25">
      <c r="A256" s="270"/>
      <c r="B256" s="270"/>
      <c r="C256" s="270"/>
      <c r="D256" s="270"/>
      <c r="E256" s="270"/>
      <c r="F256" s="270"/>
      <c r="G256" s="270"/>
      <c r="H256" s="270"/>
      <c r="I256" s="270"/>
      <c r="J256" s="270"/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</row>
    <row r="257" spans="1:25">
      <c r="A257" s="270"/>
      <c r="B257" s="270"/>
      <c r="C257" s="270"/>
      <c r="D257" s="270"/>
      <c r="E257" s="270"/>
      <c r="F257" s="270"/>
      <c r="G257" s="270"/>
      <c r="H257" s="270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</row>
    <row r="258" spans="1:25">
      <c r="A258" s="270"/>
      <c r="B258" s="270"/>
      <c r="C258" s="270"/>
      <c r="D258" s="270"/>
      <c r="E258" s="270"/>
      <c r="F258" s="270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</row>
    <row r="259" spans="1:25">
      <c r="A259" s="270"/>
      <c r="B259" s="270"/>
      <c r="C259" s="270"/>
      <c r="D259" s="270"/>
      <c r="E259" s="270"/>
      <c r="F259" s="270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</row>
    <row r="260" spans="1:25">
      <c r="A260" s="270"/>
      <c r="B260" s="270"/>
      <c r="C260" s="270"/>
      <c r="D260" s="270"/>
      <c r="E260" s="270"/>
      <c r="F260" s="270"/>
      <c r="G260" s="270"/>
      <c r="H260" s="270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</row>
    <row r="261" spans="1:25">
      <c r="A261" s="270"/>
      <c r="B261" s="270"/>
      <c r="C261" s="270"/>
      <c r="D261" s="270"/>
      <c r="E261" s="270"/>
      <c r="F261" s="270"/>
      <c r="G261" s="270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</row>
    <row r="262" spans="1:25">
      <c r="A262" s="270"/>
      <c r="B262" s="270"/>
      <c r="C262" s="270"/>
      <c r="D262" s="270"/>
      <c r="E262" s="270"/>
      <c r="F262" s="270"/>
      <c r="G262" s="270"/>
      <c r="H262" s="270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70"/>
      <c r="T262" s="270"/>
      <c r="U262" s="270"/>
      <c r="V262" s="270"/>
      <c r="W262" s="270"/>
      <c r="X262" s="270"/>
      <c r="Y262" s="270"/>
    </row>
    <row r="263" spans="1:25">
      <c r="A263" s="270"/>
      <c r="B263" s="270"/>
      <c r="C263" s="270"/>
      <c r="D263" s="270"/>
      <c r="E263" s="270"/>
      <c r="F263" s="270"/>
      <c r="G263" s="270"/>
      <c r="H263" s="270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</row>
    <row r="264" spans="1:25">
      <c r="A264" s="270"/>
      <c r="B264" s="270"/>
      <c r="C264" s="270"/>
      <c r="D264" s="270"/>
      <c r="E264" s="270"/>
      <c r="F264" s="270"/>
      <c r="G264" s="270"/>
      <c r="H264" s="270"/>
      <c r="I264" s="270"/>
      <c r="J264" s="270"/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</row>
    <row r="265" spans="1:25">
      <c r="A265" s="270"/>
      <c r="B265" s="270"/>
      <c r="C265" s="270"/>
      <c r="D265" s="270"/>
      <c r="E265" s="270"/>
      <c r="F265" s="270"/>
      <c r="G265" s="270"/>
      <c r="H265" s="270"/>
      <c r="I265" s="270"/>
      <c r="J265" s="270"/>
      <c r="K265" s="270"/>
      <c r="L265" s="270"/>
      <c r="M265" s="270"/>
      <c r="N265" s="270"/>
      <c r="O265" s="270"/>
      <c r="P265" s="270"/>
      <c r="Q265" s="270"/>
      <c r="R265" s="270"/>
      <c r="S265" s="270"/>
      <c r="T265" s="270"/>
      <c r="U265" s="270"/>
      <c r="V265" s="270"/>
      <c r="W265" s="270"/>
      <c r="X265" s="270"/>
      <c r="Y265" s="270"/>
    </row>
    <row r="266" spans="1:25">
      <c r="A266" s="270"/>
      <c r="B266" s="270"/>
      <c r="C266" s="270"/>
      <c r="D266" s="270"/>
      <c r="E266" s="270"/>
      <c r="F266" s="270"/>
      <c r="G266" s="270"/>
      <c r="H266" s="270"/>
      <c r="I266" s="270"/>
      <c r="J266" s="270"/>
      <c r="K266" s="270"/>
      <c r="L266" s="270"/>
      <c r="M266" s="270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</row>
    <row r="267" spans="1:25">
      <c r="A267" s="270"/>
      <c r="B267" s="270"/>
      <c r="C267" s="270"/>
      <c r="D267" s="270"/>
      <c r="E267" s="270"/>
      <c r="F267" s="270"/>
      <c r="G267" s="270"/>
      <c r="H267" s="270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</row>
    <row r="268" spans="1:25">
      <c r="A268" s="270"/>
      <c r="B268" s="270"/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</row>
    <row r="269" spans="1:25">
      <c r="A269" s="270"/>
      <c r="B269" s="270"/>
      <c r="C269" s="270"/>
      <c r="D269" s="270"/>
      <c r="E269" s="270"/>
      <c r="F269" s="270"/>
      <c r="G269" s="270"/>
      <c r="H269" s="270"/>
      <c r="I269" s="270"/>
      <c r="J269" s="270"/>
      <c r="K269" s="270"/>
      <c r="L269" s="270"/>
      <c r="M269" s="270"/>
      <c r="N269" s="270"/>
      <c r="O269" s="270"/>
      <c r="P269" s="270"/>
      <c r="Q269" s="270"/>
      <c r="R269" s="270"/>
      <c r="S269" s="270"/>
      <c r="T269" s="270"/>
      <c r="U269" s="270"/>
      <c r="V269" s="270"/>
      <c r="W269" s="270"/>
      <c r="X269" s="270"/>
      <c r="Y269" s="270"/>
    </row>
    <row r="270" spans="1:25">
      <c r="A270" s="270"/>
      <c r="B270" s="270"/>
      <c r="C270" s="270"/>
      <c r="D270" s="270"/>
      <c r="E270" s="270"/>
      <c r="F270" s="270"/>
      <c r="G270" s="270"/>
      <c r="H270" s="270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</row>
    <row r="271" spans="1:25">
      <c r="A271" s="270"/>
      <c r="B271" s="270"/>
      <c r="C271" s="270"/>
      <c r="D271" s="270"/>
      <c r="E271" s="270"/>
      <c r="F271" s="270"/>
      <c r="G271" s="270"/>
      <c r="H271" s="270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</row>
    <row r="272" spans="1:25">
      <c r="A272" s="270"/>
      <c r="B272" s="270"/>
      <c r="C272" s="270"/>
      <c r="D272" s="270"/>
      <c r="E272" s="270"/>
      <c r="F272" s="270"/>
      <c r="G272" s="270"/>
      <c r="H272" s="270"/>
      <c r="I272" s="270"/>
      <c r="J272" s="270"/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</row>
    <row r="273" spans="1:25">
      <c r="A273" s="270"/>
      <c r="B273" s="270"/>
      <c r="C273" s="270"/>
      <c r="D273" s="270"/>
      <c r="E273" s="270"/>
      <c r="F273" s="270"/>
      <c r="G273" s="270"/>
      <c r="H273" s="270"/>
      <c r="I273" s="270"/>
      <c r="J273" s="270"/>
      <c r="K273" s="270"/>
      <c r="L273" s="270"/>
      <c r="M273" s="270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</row>
    <row r="274" spans="1:25">
      <c r="A274" s="270"/>
      <c r="B274" s="270"/>
      <c r="C274" s="270"/>
      <c r="D274" s="270"/>
      <c r="E274" s="270"/>
      <c r="F274" s="270"/>
      <c r="G274" s="270"/>
      <c r="H274" s="270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</row>
    <row r="275" spans="1:25">
      <c r="A275" s="270"/>
      <c r="B275" s="270"/>
      <c r="C275" s="270"/>
      <c r="D275" s="270"/>
      <c r="E275" s="270"/>
      <c r="F275" s="270"/>
      <c r="G275" s="27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</row>
    <row r="276" spans="1:25">
      <c r="A276" s="270"/>
      <c r="B276" s="270"/>
      <c r="C276" s="270"/>
      <c r="D276" s="270"/>
      <c r="E276" s="270"/>
      <c r="F276" s="270"/>
      <c r="G276" s="270"/>
      <c r="H276" s="270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</row>
    <row r="277" spans="1:25">
      <c r="A277" s="270"/>
      <c r="B277" s="270"/>
      <c r="C277" s="270"/>
      <c r="D277" s="270"/>
      <c r="E277" s="270"/>
      <c r="F277" s="270"/>
      <c r="G277" s="270"/>
      <c r="H277" s="270"/>
      <c r="I277" s="270"/>
      <c r="J277" s="270"/>
      <c r="K277" s="270"/>
      <c r="L277" s="270"/>
      <c r="M277" s="270"/>
      <c r="N277" s="270"/>
      <c r="O277" s="270"/>
      <c r="P277" s="270"/>
      <c r="Q277" s="270"/>
      <c r="R277" s="270"/>
      <c r="S277" s="270"/>
      <c r="T277" s="270"/>
      <c r="U277" s="270"/>
      <c r="V277" s="270"/>
      <c r="W277" s="270"/>
      <c r="X277" s="270"/>
      <c r="Y277" s="270"/>
    </row>
    <row r="278" spans="1:25">
      <c r="A278" s="270"/>
      <c r="B278" s="270"/>
      <c r="C278" s="270"/>
      <c r="D278" s="270"/>
      <c r="E278" s="270"/>
      <c r="F278" s="270"/>
      <c r="G278" s="270"/>
      <c r="H278" s="270"/>
      <c r="I278" s="270"/>
      <c r="J278" s="270"/>
      <c r="K278" s="270"/>
      <c r="L278" s="270"/>
      <c r="M278" s="270"/>
      <c r="N278" s="270"/>
      <c r="O278" s="270"/>
      <c r="P278" s="270"/>
      <c r="Q278" s="270"/>
      <c r="R278" s="270"/>
      <c r="S278" s="270"/>
      <c r="T278" s="270"/>
      <c r="U278" s="270"/>
      <c r="V278" s="270"/>
      <c r="W278" s="270"/>
      <c r="X278" s="270"/>
      <c r="Y278" s="270"/>
    </row>
    <row r="279" spans="1:25">
      <c r="A279" s="270"/>
      <c r="B279" s="270"/>
      <c r="C279" s="270"/>
      <c r="D279" s="270"/>
      <c r="E279" s="270"/>
      <c r="F279" s="270"/>
      <c r="G279" s="270"/>
      <c r="H279" s="270"/>
      <c r="I279" s="270"/>
      <c r="J279" s="270"/>
      <c r="K279" s="270"/>
      <c r="L279" s="270"/>
      <c r="M279" s="270"/>
      <c r="N279" s="270"/>
      <c r="O279" s="270"/>
      <c r="P279" s="270"/>
      <c r="Q279" s="270"/>
      <c r="R279" s="270"/>
      <c r="S279" s="270"/>
      <c r="T279" s="270"/>
      <c r="U279" s="270"/>
      <c r="V279" s="270"/>
      <c r="W279" s="270"/>
      <c r="X279" s="270"/>
      <c r="Y279" s="270"/>
    </row>
    <row r="280" spans="1:25">
      <c r="A280" s="270"/>
      <c r="B280" s="270"/>
      <c r="C280" s="270"/>
      <c r="D280" s="270"/>
      <c r="E280" s="270"/>
      <c r="F280" s="270"/>
      <c r="G280" s="270"/>
      <c r="H280" s="270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  <c r="V280" s="270"/>
      <c r="W280" s="270"/>
      <c r="X280" s="270"/>
      <c r="Y280" s="270"/>
    </row>
    <row r="281" spans="1:25">
      <c r="A281" s="270"/>
      <c r="B281" s="270"/>
      <c r="C281" s="270"/>
      <c r="D281" s="270"/>
      <c r="E281" s="270"/>
      <c r="F281" s="270"/>
      <c r="G281" s="270"/>
      <c r="H281" s="270"/>
      <c r="I281" s="270"/>
      <c r="J281" s="270"/>
      <c r="K281" s="270"/>
      <c r="L281" s="270"/>
      <c r="M281" s="270"/>
      <c r="N281" s="270"/>
      <c r="O281" s="270"/>
      <c r="P281" s="270"/>
      <c r="Q281" s="270"/>
      <c r="R281" s="270"/>
      <c r="S281" s="270"/>
      <c r="T281" s="270"/>
      <c r="U281" s="270"/>
      <c r="V281" s="270"/>
      <c r="W281" s="270"/>
      <c r="X281" s="270"/>
      <c r="Y281" s="270"/>
    </row>
    <row r="282" spans="1:25">
      <c r="A282" s="270"/>
      <c r="B282" s="270"/>
      <c r="C282" s="270"/>
      <c r="D282" s="270"/>
      <c r="E282" s="270"/>
      <c r="F282" s="270"/>
      <c r="G282" s="270"/>
      <c r="H282" s="270"/>
      <c r="I282" s="270"/>
      <c r="J282" s="270"/>
      <c r="K282" s="270"/>
      <c r="L282" s="270"/>
      <c r="M282" s="270"/>
      <c r="N282" s="270"/>
      <c r="O282" s="270"/>
      <c r="P282" s="270"/>
      <c r="Q282" s="270"/>
      <c r="R282" s="270"/>
      <c r="S282" s="270"/>
      <c r="T282" s="270"/>
      <c r="U282" s="270"/>
      <c r="V282" s="270"/>
      <c r="W282" s="270"/>
      <c r="X282" s="270"/>
      <c r="Y282" s="270"/>
    </row>
    <row r="283" spans="1:25">
      <c r="A283" s="270"/>
      <c r="B283" s="270"/>
      <c r="C283" s="270"/>
      <c r="D283" s="270"/>
      <c r="E283" s="270"/>
      <c r="F283" s="270"/>
      <c r="G283" s="270"/>
      <c r="H283" s="270"/>
      <c r="I283" s="270"/>
      <c r="J283" s="270"/>
      <c r="K283" s="270"/>
      <c r="L283" s="270"/>
      <c r="M283" s="270"/>
      <c r="N283" s="270"/>
      <c r="O283" s="270"/>
      <c r="P283" s="270"/>
      <c r="Q283" s="270"/>
      <c r="R283" s="270"/>
      <c r="S283" s="270"/>
      <c r="T283" s="270"/>
      <c r="U283" s="270"/>
      <c r="V283" s="270"/>
      <c r="W283" s="270"/>
      <c r="X283" s="270"/>
      <c r="Y283" s="270"/>
    </row>
    <row r="284" spans="1:25">
      <c r="A284" s="270"/>
      <c r="B284" s="270"/>
      <c r="C284" s="270"/>
      <c r="D284" s="270"/>
      <c r="E284" s="270"/>
      <c r="F284" s="270"/>
      <c r="G284" s="270"/>
      <c r="H284" s="270"/>
      <c r="I284" s="270"/>
      <c r="J284" s="270"/>
      <c r="K284" s="270"/>
      <c r="L284" s="270"/>
      <c r="M284" s="270"/>
      <c r="N284" s="270"/>
      <c r="O284" s="270"/>
      <c r="P284" s="270"/>
      <c r="Q284" s="270"/>
      <c r="R284" s="270"/>
      <c r="S284" s="270"/>
      <c r="T284" s="270"/>
      <c r="U284" s="270"/>
      <c r="V284" s="270"/>
      <c r="W284" s="270"/>
      <c r="X284" s="270"/>
      <c r="Y284" s="270"/>
    </row>
    <row r="285" spans="1:25">
      <c r="A285" s="270"/>
      <c r="B285" s="270"/>
      <c r="C285" s="270"/>
      <c r="D285" s="270"/>
      <c r="E285" s="270"/>
      <c r="F285" s="270"/>
      <c r="G285" s="270"/>
      <c r="H285" s="270"/>
      <c r="I285" s="270"/>
      <c r="J285" s="270"/>
      <c r="K285" s="270"/>
      <c r="L285" s="270"/>
      <c r="M285" s="270"/>
      <c r="N285" s="270"/>
      <c r="O285" s="270"/>
      <c r="P285" s="270"/>
      <c r="Q285" s="270"/>
      <c r="R285" s="270"/>
      <c r="S285" s="270"/>
      <c r="T285" s="270"/>
      <c r="U285" s="270"/>
      <c r="V285" s="270"/>
      <c r="W285" s="270"/>
      <c r="X285" s="270"/>
      <c r="Y285" s="270"/>
    </row>
    <row r="286" spans="1:25">
      <c r="A286" s="270"/>
      <c r="B286" s="270"/>
      <c r="C286" s="270"/>
      <c r="D286" s="270"/>
      <c r="E286" s="270"/>
      <c r="F286" s="270"/>
      <c r="G286" s="270"/>
      <c r="H286" s="270"/>
      <c r="I286" s="270"/>
      <c r="J286" s="270"/>
      <c r="K286" s="270"/>
      <c r="L286" s="270"/>
      <c r="M286" s="270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</row>
    <row r="287" spans="1:25">
      <c r="A287" s="270"/>
      <c r="B287" s="270"/>
      <c r="C287" s="270"/>
      <c r="D287" s="270"/>
      <c r="E287" s="270"/>
      <c r="F287" s="270"/>
      <c r="G287" s="270"/>
      <c r="H287" s="270"/>
      <c r="I287" s="270"/>
      <c r="J287" s="270"/>
      <c r="K287" s="270"/>
      <c r="L287" s="270"/>
      <c r="M287" s="270"/>
      <c r="N287" s="270"/>
      <c r="O287" s="270"/>
      <c r="P287" s="270"/>
      <c r="Q287" s="270"/>
      <c r="R287" s="270"/>
      <c r="S287" s="270"/>
      <c r="T287" s="270"/>
      <c r="U287" s="270"/>
      <c r="V287" s="270"/>
      <c r="W287" s="270"/>
      <c r="X287" s="270"/>
      <c r="Y287" s="270"/>
    </row>
    <row r="288" spans="1:25">
      <c r="A288" s="270"/>
      <c r="B288" s="270"/>
      <c r="C288" s="270"/>
      <c r="D288" s="270"/>
      <c r="E288" s="270"/>
      <c r="F288" s="270"/>
      <c r="G288" s="270"/>
      <c r="H288" s="270"/>
      <c r="I288" s="270"/>
      <c r="J288" s="270"/>
      <c r="K288" s="270"/>
      <c r="L288" s="270"/>
      <c r="M288" s="270"/>
      <c r="N288" s="270"/>
      <c r="O288" s="270"/>
      <c r="P288" s="270"/>
      <c r="Q288" s="270"/>
      <c r="R288" s="270"/>
      <c r="S288" s="270"/>
      <c r="T288" s="270"/>
      <c r="U288" s="270"/>
      <c r="V288" s="270"/>
      <c r="W288" s="270"/>
      <c r="X288" s="270"/>
      <c r="Y288" s="270"/>
    </row>
    <row r="289" spans="1:25">
      <c r="A289" s="270"/>
      <c r="B289" s="270"/>
      <c r="C289" s="270"/>
      <c r="D289" s="270"/>
      <c r="E289" s="270"/>
      <c r="F289" s="270"/>
      <c r="G289" s="270"/>
      <c r="H289" s="270"/>
      <c r="I289" s="270"/>
      <c r="J289" s="270"/>
      <c r="K289" s="270"/>
      <c r="L289" s="270"/>
      <c r="M289" s="270"/>
      <c r="N289" s="270"/>
      <c r="O289" s="270"/>
      <c r="P289" s="270"/>
      <c r="Q289" s="270"/>
      <c r="R289" s="270"/>
      <c r="S289" s="270"/>
      <c r="T289" s="270"/>
      <c r="U289" s="270"/>
      <c r="V289" s="270"/>
      <c r="W289" s="270"/>
      <c r="X289" s="270"/>
      <c r="Y289" s="270"/>
    </row>
    <row r="290" spans="1:25">
      <c r="A290" s="270"/>
      <c r="B290" s="270"/>
      <c r="C290" s="270"/>
      <c r="D290" s="270"/>
      <c r="E290" s="270"/>
      <c r="F290" s="270"/>
      <c r="G290" s="270"/>
      <c r="H290" s="270"/>
      <c r="I290" s="270"/>
      <c r="J290" s="270"/>
      <c r="K290" s="270"/>
      <c r="L290" s="270"/>
      <c r="M290" s="270"/>
      <c r="N290" s="270"/>
      <c r="O290" s="270"/>
      <c r="P290" s="270"/>
      <c r="Q290" s="270"/>
      <c r="R290" s="270"/>
      <c r="S290" s="270"/>
      <c r="T290" s="270"/>
      <c r="U290" s="270"/>
      <c r="V290" s="270"/>
      <c r="W290" s="270"/>
      <c r="X290" s="270"/>
      <c r="Y290" s="270"/>
    </row>
    <row r="291" spans="1:25">
      <c r="A291" s="270"/>
      <c r="B291" s="270"/>
      <c r="C291" s="270"/>
      <c r="D291" s="270"/>
      <c r="E291" s="270"/>
      <c r="F291" s="270"/>
      <c r="G291" s="270"/>
      <c r="H291" s="270"/>
      <c r="I291" s="270"/>
      <c r="J291" s="270"/>
      <c r="K291" s="270"/>
      <c r="L291" s="270"/>
      <c r="M291" s="270"/>
      <c r="N291" s="270"/>
      <c r="O291" s="270"/>
      <c r="P291" s="270"/>
      <c r="Q291" s="270"/>
      <c r="R291" s="270"/>
      <c r="S291" s="270"/>
      <c r="T291" s="270"/>
      <c r="U291" s="270"/>
      <c r="V291" s="270"/>
      <c r="W291" s="270"/>
      <c r="X291" s="270"/>
      <c r="Y291" s="270"/>
    </row>
    <row r="292" spans="1:25">
      <c r="A292" s="270"/>
      <c r="B292" s="270"/>
      <c r="C292" s="270"/>
      <c r="D292" s="270"/>
      <c r="E292" s="270"/>
      <c r="F292" s="270"/>
      <c r="G292" s="270"/>
      <c r="H292" s="270"/>
      <c r="I292" s="270"/>
      <c r="J292" s="270"/>
      <c r="K292" s="270"/>
      <c r="L292" s="270"/>
      <c r="M292" s="270"/>
      <c r="N292" s="270"/>
      <c r="O292" s="270"/>
      <c r="P292" s="270"/>
      <c r="Q292" s="270"/>
      <c r="R292" s="270"/>
      <c r="S292" s="270"/>
      <c r="T292" s="270"/>
      <c r="U292" s="270"/>
      <c r="V292" s="270"/>
      <c r="W292" s="270"/>
      <c r="X292" s="270"/>
      <c r="Y292" s="270"/>
    </row>
    <row r="293" spans="1:25">
      <c r="A293" s="270"/>
      <c r="B293" s="270"/>
      <c r="C293" s="270"/>
      <c r="D293" s="270"/>
      <c r="E293" s="270"/>
      <c r="F293" s="270"/>
      <c r="G293" s="270"/>
      <c r="H293" s="270"/>
      <c r="I293" s="270"/>
      <c r="J293" s="270"/>
      <c r="K293" s="270"/>
      <c r="L293" s="270"/>
      <c r="M293" s="270"/>
      <c r="N293" s="270"/>
      <c r="O293" s="270"/>
      <c r="P293" s="270"/>
      <c r="Q293" s="270"/>
      <c r="R293" s="270"/>
      <c r="S293" s="270"/>
      <c r="T293" s="270"/>
      <c r="U293" s="270"/>
      <c r="V293" s="270"/>
      <c r="W293" s="270"/>
      <c r="X293" s="270"/>
      <c r="Y293" s="270"/>
    </row>
    <row r="294" spans="1:25">
      <c r="A294" s="270"/>
      <c r="B294" s="270"/>
      <c r="C294" s="270"/>
      <c r="D294" s="270"/>
      <c r="E294" s="270"/>
      <c r="F294" s="270"/>
      <c r="G294" s="270"/>
      <c r="H294" s="270"/>
      <c r="I294" s="270"/>
      <c r="J294" s="270"/>
      <c r="K294" s="270"/>
      <c r="L294" s="270"/>
      <c r="M294" s="270"/>
      <c r="N294" s="270"/>
      <c r="O294" s="270"/>
      <c r="P294" s="270"/>
      <c r="Q294" s="270"/>
      <c r="R294" s="270"/>
      <c r="S294" s="270"/>
      <c r="T294" s="270"/>
      <c r="U294" s="270"/>
      <c r="V294" s="270"/>
      <c r="W294" s="270"/>
      <c r="X294" s="270"/>
      <c r="Y294" s="270"/>
    </row>
    <row r="295" spans="1:25">
      <c r="A295" s="270"/>
      <c r="B295" s="270"/>
      <c r="C295" s="270"/>
      <c r="D295" s="270"/>
      <c r="E295" s="270"/>
      <c r="F295" s="270"/>
      <c r="G295" s="270"/>
      <c r="H295" s="270"/>
      <c r="I295" s="270"/>
      <c r="J295" s="270"/>
      <c r="K295" s="270"/>
      <c r="L295" s="270"/>
      <c r="M295" s="270"/>
      <c r="N295" s="270"/>
      <c r="O295" s="270"/>
      <c r="P295" s="270"/>
      <c r="Q295" s="270"/>
      <c r="R295" s="270"/>
      <c r="S295" s="270"/>
      <c r="T295" s="270"/>
      <c r="U295" s="270"/>
      <c r="V295" s="270"/>
      <c r="W295" s="270"/>
      <c r="X295" s="270"/>
      <c r="Y295" s="270"/>
    </row>
    <row r="296" spans="1:25">
      <c r="A296" s="270"/>
      <c r="B296" s="270"/>
      <c r="C296" s="270"/>
      <c r="D296" s="270"/>
      <c r="E296" s="270"/>
      <c r="F296" s="270"/>
      <c r="G296" s="270"/>
      <c r="H296" s="270"/>
      <c r="I296" s="270"/>
      <c r="J296" s="270"/>
      <c r="K296" s="270"/>
      <c r="L296" s="270"/>
      <c r="M296" s="270"/>
      <c r="N296" s="270"/>
      <c r="O296" s="270"/>
      <c r="P296" s="270"/>
      <c r="Q296" s="270"/>
      <c r="R296" s="270"/>
      <c r="S296" s="270"/>
      <c r="T296" s="270"/>
      <c r="U296" s="270"/>
      <c r="V296" s="270"/>
      <c r="W296" s="270"/>
      <c r="X296" s="270"/>
      <c r="Y296" s="270"/>
    </row>
    <row r="297" spans="1:25">
      <c r="A297" s="270"/>
      <c r="B297" s="270"/>
      <c r="C297" s="270"/>
      <c r="D297" s="270"/>
      <c r="E297" s="270"/>
      <c r="F297" s="270"/>
      <c r="G297" s="270"/>
      <c r="H297" s="270"/>
      <c r="I297" s="270"/>
      <c r="J297" s="270"/>
      <c r="K297" s="270"/>
      <c r="L297" s="270"/>
      <c r="M297" s="270"/>
      <c r="N297" s="270"/>
      <c r="O297" s="270"/>
      <c r="P297" s="270"/>
      <c r="Q297" s="270"/>
      <c r="R297" s="270"/>
      <c r="S297" s="270"/>
      <c r="T297" s="270"/>
      <c r="U297" s="270"/>
      <c r="V297" s="270"/>
      <c r="W297" s="270"/>
      <c r="X297" s="270"/>
      <c r="Y297" s="270"/>
    </row>
    <row r="298" spans="1:25">
      <c r="A298" s="270"/>
      <c r="B298" s="270"/>
      <c r="C298" s="270"/>
      <c r="D298" s="270"/>
      <c r="E298" s="270"/>
      <c r="F298" s="270"/>
      <c r="G298" s="270"/>
      <c r="H298" s="270"/>
      <c r="I298" s="270"/>
      <c r="J298" s="270"/>
      <c r="K298" s="270"/>
      <c r="L298" s="270"/>
      <c r="M298" s="270"/>
      <c r="N298" s="270"/>
      <c r="O298" s="270"/>
      <c r="P298" s="270"/>
      <c r="Q298" s="270"/>
      <c r="R298" s="270"/>
      <c r="S298" s="270"/>
      <c r="T298" s="270"/>
      <c r="U298" s="270"/>
      <c r="V298" s="270"/>
      <c r="W298" s="270"/>
      <c r="X298" s="270"/>
      <c r="Y298" s="270"/>
    </row>
    <row r="299" spans="1:25">
      <c r="A299" s="270"/>
      <c r="B299" s="270"/>
      <c r="C299" s="270"/>
      <c r="D299" s="270"/>
      <c r="E299" s="270"/>
      <c r="F299" s="270"/>
      <c r="G299" s="270"/>
      <c r="H299" s="270"/>
      <c r="I299" s="270"/>
      <c r="J299" s="270"/>
      <c r="K299" s="270"/>
      <c r="L299" s="270"/>
      <c r="M299" s="270"/>
      <c r="N299" s="270"/>
      <c r="O299" s="270"/>
      <c r="P299" s="270"/>
      <c r="Q299" s="270"/>
      <c r="R299" s="270"/>
      <c r="S299" s="270"/>
      <c r="T299" s="270"/>
      <c r="U299" s="270"/>
      <c r="V299" s="270"/>
      <c r="W299" s="270"/>
      <c r="X299" s="270"/>
      <c r="Y299" s="270"/>
    </row>
    <row r="300" spans="1:25">
      <c r="A300" s="270"/>
      <c r="B300" s="270"/>
      <c r="C300" s="270"/>
      <c r="D300" s="270"/>
      <c r="E300" s="270"/>
      <c r="F300" s="270"/>
      <c r="G300" s="270"/>
      <c r="H300" s="270"/>
      <c r="I300" s="270"/>
      <c r="J300" s="270"/>
      <c r="K300" s="270"/>
      <c r="L300" s="270"/>
      <c r="M300" s="270"/>
      <c r="N300" s="270"/>
      <c r="O300" s="270"/>
      <c r="P300" s="270"/>
      <c r="Q300" s="270"/>
      <c r="R300" s="270"/>
      <c r="S300" s="270"/>
      <c r="T300" s="270"/>
      <c r="U300" s="270"/>
      <c r="V300" s="270"/>
      <c r="W300" s="270"/>
      <c r="X300" s="270"/>
      <c r="Y300" s="270"/>
    </row>
    <row r="301" spans="1:25">
      <c r="A301" s="270"/>
      <c r="B301" s="270"/>
      <c r="C301" s="270"/>
      <c r="D301" s="270"/>
      <c r="E301" s="270"/>
      <c r="F301" s="270"/>
      <c r="G301" s="270"/>
      <c r="H301" s="270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70"/>
      <c r="T301" s="270"/>
      <c r="U301" s="270"/>
      <c r="V301" s="270"/>
      <c r="W301" s="270"/>
      <c r="X301" s="270"/>
      <c r="Y301" s="270"/>
    </row>
    <row r="302" spans="1:25">
      <c r="A302" s="270"/>
      <c r="B302" s="270"/>
      <c r="C302" s="270"/>
      <c r="D302" s="270"/>
      <c r="E302" s="270"/>
      <c r="F302" s="270"/>
      <c r="G302" s="270"/>
      <c r="H302" s="270"/>
      <c r="I302" s="270"/>
      <c r="J302" s="270"/>
      <c r="K302" s="270"/>
      <c r="L302" s="270"/>
      <c r="M302" s="270"/>
      <c r="N302" s="270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</row>
    <row r="303" spans="1:25">
      <c r="A303" s="270"/>
      <c r="B303" s="270"/>
      <c r="C303" s="270"/>
      <c r="D303" s="270"/>
      <c r="E303" s="270"/>
      <c r="F303" s="270"/>
      <c r="G303" s="270"/>
      <c r="H303" s="270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</row>
    <row r="304" spans="1:25">
      <c r="A304" s="270"/>
      <c r="B304" s="270"/>
      <c r="C304" s="270"/>
      <c r="D304" s="270"/>
      <c r="E304" s="270"/>
      <c r="F304" s="270"/>
      <c r="G304" s="270"/>
      <c r="H304" s="270"/>
      <c r="I304" s="270"/>
      <c r="J304" s="270"/>
      <c r="K304" s="270"/>
      <c r="L304" s="270"/>
      <c r="M304" s="270"/>
      <c r="N304" s="270"/>
      <c r="O304" s="270"/>
      <c r="P304" s="270"/>
      <c r="Q304" s="270"/>
      <c r="R304" s="270"/>
      <c r="S304" s="270"/>
      <c r="T304" s="270"/>
      <c r="U304" s="270"/>
      <c r="V304" s="270"/>
      <c r="W304" s="270"/>
      <c r="X304" s="270"/>
      <c r="Y304" s="270"/>
    </row>
    <row r="305" spans="1:25">
      <c r="A305" s="270"/>
      <c r="B305" s="270"/>
      <c r="C305" s="270"/>
      <c r="D305" s="270"/>
      <c r="E305" s="270"/>
      <c r="F305" s="270"/>
      <c r="G305" s="270"/>
      <c r="H305" s="270"/>
      <c r="I305" s="270"/>
      <c r="J305" s="270"/>
      <c r="K305" s="270"/>
      <c r="L305" s="270"/>
      <c r="M305" s="270"/>
      <c r="N305" s="270"/>
      <c r="O305" s="270"/>
      <c r="P305" s="270"/>
      <c r="Q305" s="270"/>
      <c r="R305" s="270"/>
      <c r="S305" s="270"/>
      <c r="T305" s="270"/>
      <c r="U305" s="270"/>
      <c r="V305" s="270"/>
      <c r="W305" s="270"/>
      <c r="X305" s="270"/>
      <c r="Y305" s="270"/>
    </row>
    <row r="306" spans="1:25">
      <c r="A306" s="270"/>
      <c r="B306" s="270"/>
      <c r="C306" s="270"/>
      <c r="D306" s="270"/>
      <c r="E306" s="270"/>
      <c r="F306" s="270"/>
      <c r="G306" s="270"/>
      <c r="H306" s="270"/>
      <c r="I306" s="270"/>
      <c r="J306" s="270"/>
      <c r="K306" s="270"/>
      <c r="L306" s="270"/>
      <c r="M306" s="270"/>
      <c r="N306" s="270"/>
      <c r="O306" s="270"/>
      <c r="P306" s="270"/>
      <c r="Q306" s="270"/>
      <c r="R306" s="270"/>
      <c r="S306" s="270"/>
      <c r="T306" s="270"/>
      <c r="U306" s="270"/>
      <c r="V306" s="270"/>
      <c r="W306" s="270"/>
      <c r="X306" s="270"/>
      <c r="Y306" s="270"/>
    </row>
    <row r="307" spans="1:25">
      <c r="A307" s="270"/>
      <c r="B307" s="270"/>
      <c r="C307" s="270"/>
      <c r="D307" s="270"/>
      <c r="E307" s="270"/>
      <c r="F307" s="270"/>
      <c r="G307" s="270"/>
      <c r="H307" s="270"/>
      <c r="I307" s="270"/>
      <c r="J307" s="270"/>
      <c r="K307" s="270"/>
      <c r="L307" s="270"/>
      <c r="M307" s="270"/>
      <c r="N307" s="270"/>
      <c r="O307" s="270"/>
      <c r="P307" s="270"/>
      <c r="Q307" s="270"/>
      <c r="R307" s="270"/>
      <c r="S307" s="270"/>
      <c r="T307" s="270"/>
      <c r="U307" s="270"/>
      <c r="V307" s="270"/>
      <c r="W307" s="270"/>
      <c r="X307" s="270"/>
      <c r="Y307" s="270"/>
    </row>
    <row r="308" spans="1:25">
      <c r="A308" s="270"/>
      <c r="B308" s="270"/>
      <c r="C308" s="270"/>
      <c r="D308" s="270"/>
      <c r="E308" s="270"/>
      <c r="F308" s="270"/>
      <c r="G308" s="270"/>
      <c r="H308" s="270"/>
      <c r="I308" s="270"/>
      <c r="J308" s="270"/>
      <c r="K308" s="270"/>
      <c r="L308" s="270"/>
      <c r="M308" s="270"/>
      <c r="N308" s="270"/>
      <c r="O308" s="270"/>
      <c r="P308" s="270"/>
      <c r="Q308" s="270"/>
      <c r="R308" s="270"/>
      <c r="S308" s="270"/>
      <c r="T308" s="270"/>
      <c r="U308" s="270"/>
      <c r="V308" s="270"/>
      <c r="W308" s="270"/>
      <c r="X308" s="270"/>
      <c r="Y308" s="270"/>
    </row>
    <row r="309" spans="1:25">
      <c r="A309" s="270"/>
      <c r="B309" s="270"/>
      <c r="C309" s="270"/>
      <c r="D309" s="270"/>
      <c r="E309" s="270"/>
      <c r="F309" s="270"/>
      <c r="G309" s="270"/>
      <c r="H309" s="270"/>
      <c r="I309" s="270"/>
      <c r="J309" s="270"/>
      <c r="K309" s="270"/>
      <c r="L309" s="270"/>
      <c r="M309" s="270"/>
      <c r="N309" s="270"/>
      <c r="O309" s="270"/>
      <c r="P309" s="270"/>
      <c r="Q309" s="270"/>
      <c r="R309" s="270"/>
      <c r="S309" s="270"/>
      <c r="T309" s="270"/>
      <c r="U309" s="270"/>
      <c r="V309" s="270"/>
      <c r="W309" s="270"/>
      <c r="X309" s="270"/>
      <c r="Y309" s="270"/>
    </row>
    <row r="310" spans="1:25">
      <c r="A310" s="270"/>
      <c r="B310" s="270"/>
      <c r="C310" s="270"/>
      <c r="D310" s="270"/>
      <c r="E310" s="270"/>
      <c r="F310" s="270"/>
      <c r="G310" s="270"/>
      <c r="H310" s="270"/>
      <c r="I310" s="270"/>
      <c r="J310" s="270"/>
      <c r="K310" s="270"/>
      <c r="L310" s="270"/>
      <c r="M310" s="270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</row>
    <row r="311" spans="1:25">
      <c r="A311" s="270"/>
      <c r="B311" s="270"/>
      <c r="C311" s="270"/>
      <c r="D311" s="270"/>
      <c r="E311" s="270"/>
      <c r="F311" s="270"/>
      <c r="G311" s="270"/>
      <c r="H311" s="270"/>
      <c r="I311" s="270"/>
      <c r="J311" s="270"/>
      <c r="K311" s="270"/>
      <c r="L311" s="270"/>
      <c r="M311" s="270"/>
      <c r="N311" s="270"/>
      <c r="O311" s="270"/>
      <c r="P311" s="270"/>
      <c r="Q311" s="270"/>
      <c r="R311" s="270"/>
      <c r="S311" s="270"/>
      <c r="T311" s="270"/>
      <c r="U311" s="270"/>
      <c r="V311" s="270"/>
      <c r="W311" s="270"/>
      <c r="X311" s="270"/>
      <c r="Y311" s="270"/>
    </row>
    <row r="312" spans="1:25">
      <c r="A312" s="270"/>
      <c r="B312" s="270"/>
      <c r="C312" s="270"/>
      <c r="D312" s="270"/>
      <c r="E312" s="270"/>
      <c r="F312" s="270"/>
      <c r="G312" s="270"/>
      <c r="H312" s="270"/>
      <c r="I312" s="270"/>
      <c r="J312" s="270"/>
      <c r="K312" s="270"/>
      <c r="L312" s="270"/>
      <c r="M312" s="270"/>
      <c r="N312" s="270"/>
      <c r="O312" s="270"/>
      <c r="P312" s="270"/>
      <c r="Q312" s="270"/>
      <c r="R312" s="270"/>
      <c r="S312" s="270"/>
      <c r="T312" s="270"/>
      <c r="U312" s="270"/>
      <c r="V312" s="270"/>
      <c r="W312" s="270"/>
      <c r="X312" s="270"/>
      <c r="Y312" s="270"/>
    </row>
    <row r="313" spans="1:25">
      <c r="A313" s="270"/>
      <c r="B313" s="270"/>
      <c r="C313" s="270"/>
      <c r="D313" s="270"/>
      <c r="E313" s="270"/>
      <c r="F313" s="270"/>
      <c r="G313" s="270"/>
      <c r="H313" s="270"/>
      <c r="I313" s="270"/>
      <c r="J313" s="270"/>
      <c r="K313" s="270"/>
      <c r="L313" s="270"/>
      <c r="M313" s="270"/>
      <c r="N313" s="270"/>
      <c r="O313" s="270"/>
      <c r="P313" s="270"/>
      <c r="Q313" s="270"/>
      <c r="R313" s="270"/>
      <c r="S313" s="270"/>
      <c r="T313" s="270"/>
      <c r="U313" s="270"/>
      <c r="V313" s="270"/>
      <c r="W313" s="270"/>
      <c r="X313" s="270"/>
      <c r="Y313" s="270"/>
    </row>
    <row r="314" spans="1:25">
      <c r="A314" s="270"/>
      <c r="B314" s="270"/>
      <c r="C314" s="270"/>
      <c r="D314" s="270"/>
      <c r="E314" s="270"/>
      <c r="F314" s="270"/>
      <c r="G314" s="270"/>
      <c r="H314" s="270"/>
      <c r="I314" s="270"/>
      <c r="J314" s="270"/>
      <c r="K314" s="270"/>
      <c r="L314" s="270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</row>
    <row r="315" spans="1:25">
      <c r="A315" s="270"/>
      <c r="B315" s="270"/>
      <c r="C315" s="270"/>
      <c r="D315" s="270"/>
      <c r="E315" s="270"/>
      <c r="F315" s="270"/>
      <c r="G315" s="270"/>
      <c r="H315" s="270"/>
      <c r="I315" s="270"/>
      <c r="J315" s="270"/>
      <c r="K315" s="270"/>
      <c r="L315" s="270"/>
      <c r="M315" s="270"/>
      <c r="N315" s="270"/>
      <c r="O315" s="270"/>
      <c r="P315" s="270"/>
      <c r="Q315" s="270"/>
      <c r="R315" s="270"/>
      <c r="S315" s="270"/>
      <c r="T315" s="270"/>
      <c r="U315" s="270"/>
      <c r="V315" s="270"/>
      <c r="W315" s="270"/>
      <c r="X315" s="270"/>
      <c r="Y315" s="270"/>
    </row>
    <row r="316" spans="1:25">
      <c r="A316" s="270"/>
      <c r="B316" s="270"/>
      <c r="C316" s="270"/>
      <c r="D316" s="270"/>
      <c r="E316" s="270"/>
      <c r="F316" s="270"/>
      <c r="G316" s="270"/>
      <c r="H316" s="270"/>
      <c r="I316" s="270"/>
      <c r="J316" s="270"/>
      <c r="K316" s="270"/>
      <c r="L316" s="270"/>
      <c r="M316" s="270"/>
      <c r="N316" s="270"/>
      <c r="O316" s="270"/>
      <c r="P316" s="270"/>
      <c r="Q316" s="270"/>
      <c r="R316" s="270"/>
      <c r="S316" s="270"/>
      <c r="T316" s="270"/>
      <c r="U316" s="270"/>
      <c r="V316" s="270"/>
      <c r="W316" s="270"/>
      <c r="X316" s="270"/>
      <c r="Y316" s="270"/>
    </row>
    <row r="317" spans="1:25">
      <c r="A317" s="270"/>
      <c r="B317" s="270"/>
      <c r="C317" s="270"/>
      <c r="D317" s="270"/>
      <c r="E317" s="270"/>
      <c r="F317" s="270"/>
      <c r="G317" s="270"/>
      <c r="H317" s="270"/>
      <c r="I317" s="270"/>
      <c r="J317" s="270"/>
      <c r="K317" s="270"/>
      <c r="L317" s="270"/>
      <c r="M317" s="270"/>
      <c r="N317" s="270"/>
      <c r="O317" s="270"/>
      <c r="P317" s="270"/>
      <c r="Q317" s="270"/>
      <c r="R317" s="270"/>
      <c r="S317" s="270"/>
      <c r="T317" s="270"/>
      <c r="U317" s="270"/>
      <c r="V317" s="270"/>
      <c r="W317" s="270"/>
      <c r="X317" s="270"/>
      <c r="Y317" s="270"/>
    </row>
    <row r="318" spans="1:25">
      <c r="A318" s="270"/>
      <c r="B318" s="270"/>
      <c r="C318" s="270"/>
      <c r="D318" s="270"/>
      <c r="E318" s="270"/>
      <c r="F318" s="270"/>
      <c r="G318" s="270"/>
      <c r="H318" s="270"/>
      <c r="I318" s="270"/>
      <c r="J318" s="270"/>
      <c r="K318" s="270"/>
      <c r="L318" s="270"/>
      <c r="M318" s="270"/>
      <c r="N318" s="270"/>
      <c r="O318" s="270"/>
      <c r="P318" s="270"/>
      <c r="Q318" s="270"/>
      <c r="R318" s="270"/>
      <c r="S318" s="270"/>
      <c r="T318" s="270"/>
      <c r="U318" s="270"/>
      <c r="V318" s="270"/>
      <c r="W318" s="270"/>
      <c r="X318" s="270"/>
      <c r="Y318" s="270"/>
    </row>
    <row r="319" spans="1:25">
      <c r="A319" s="270"/>
      <c r="B319" s="270"/>
      <c r="C319" s="270"/>
      <c r="D319" s="270"/>
      <c r="E319" s="270"/>
      <c r="F319" s="270"/>
      <c r="G319" s="270"/>
      <c r="H319" s="270"/>
      <c r="I319" s="270"/>
      <c r="J319" s="270"/>
      <c r="K319" s="270"/>
      <c r="L319" s="270"/>
      <c r="M319" s="270"/>
      <c r="N319" s="270"/>
      <c r="O319" s="270"/>
      <c r="P319" s="270"/>
      <c r="Q319" s="270"/>
      <c r="R319" s="270"/>
      <c r="S319" s="270"/>
      <c r="T319" s="270"/>
      <c r="U319" s="270"/>
      <c r="V319" s="270"/>
      <c r="W319" s="270"/>
      <c r="X319" s="270"/>
      <c r="Y319" s="270"/>
    </row>
    <row r="320" spans="1:25">
      <c r="A320" s="270"/>
      <c r="B320" s="270"/>
      <c r="C320" s="270"/>
      <c r="D320" s="270"/>
      <c r="E320" s="270"/>
      <c r="F320" s="270"/>
      <c r="G320" s="270"/>
      <c r="H320" s="270"/>
      <c r="I320" s="270"/>
      <c r="J320" s="270"/>
      <c r="K320" s="270"/>
      <c r="L320" s="270"/>
      <c r="M320" s="270"/>
      <c r="N320" s="270"/>
      <c r="O320" s="270"/>
      <c r="P320" s="270"/>
      <c r="Q320" s="270"/>
      <c r="R320" s="270"/>
      <c r="S320" s="270"/>
      <c r="T320" s="270"/>
      <c r="U320" s="270"/>
      <c r="V320" s="270"/>
      <c r="W320" s="270"/>
      <c r="X320" s="270"/>
      <c r="Y320" s="270"/>
    </row>
    <row r="321" spans="1:25">
      <c r="A321" s="270"/>
      <c r="B321" s="270"/>
      <c r="C321" s="270"/>
      <c r="D321" s="270"/>
      <c r="E321" s="270"/>
      <c r="F321" s="270"/>
      <c r="G321" s="270"/>
      <c r="H321" s="270"/>
      <c r="I321" s="270"/>
      <c r="J321" s="270"/>
      <c r="K321" s="270"/>
      <c r="L321" s="270"/>
      <c r="M321" s="270"/>
      <c r="N321" s="270"/>
      <c r="O321" s="270"/>
      <c r="P321" s="270"/>
      <c r="Q321" s="270"/>
      <c r="R321" s="270"/>
      <c r="S321" s="270"/>
      <c r="T321" s="270"/>
      <c r="U321" s="270"/>
      <c r="V321" s="270"/>
      <c r="W321" s="270"/>
      <c r="X321" s="270"/>
      <c r="Y321" s="270"/>
    </row>
    <row r="322" spans="1:25">
      <c r="A322" s="270"/>
      <c r="B322" s="270"/>
      <c r="C322" s="270"/>
      <c r="D322" s="270"/>
      <c r="E322" s="270"/>
      <c r="F322" s="270"/>
      <c r="G322" s="270"/>
      <c r="H322" s="270"/>
      <c r="I322" s="270"/>
      <c r="J322" s="270"/>
      <c r="K322" s="270"/>
      <c r="L322" s="270"/>
      <c r="M322" s="270"/>
      <c r="N322" s="270"/>
      <c r="O322" s="270"/>
      <c r="P322" s="270"/>
      <c r="Q322" s="270"/>
      <c r="R322" s="270"/>
      <c r="S322" s="270"/>
      <c r="T322" s="270"/>
      <c r="U322" s="270"/>
      <c r="V322" s="270"/>
      <c r="W322" s="270"/>
      <c r="X322" s="270"/>
      <c r="Y322" s="270"/>
    </row>
    <row r="323" spans="1:25">
      <c r="A323" s="270"/>
      <c r="B323" s="270"/>
      <c r="C323" s="270"/>
      <c r="D323" s="270"/>
      <c r="E323" s="270"/>
      <c r="F323" s="270"/>
      <c r="G323" s="270"/>
      <c r="H323" s="270"/>
      <c r="I323" s="270"/>
      <c r="J323" s="270"/>
      <c r="K323" s="270"/>
      <c r="L323" s="270"/>
      <c r="M323" s="270"/>
      <c r="N323" s="270"/>
      <c r="O323" s="270"/>
      <c r="P323" s="270"/>
      <c r="Q323" s="270"/>
      <c r="R323" s="270"/>
      <c r="S323" s="270"/>
      <c r="T323" s="270"/>
      <c r="U323" s="270"/>
      <c r="V323" s="270"/>
      <c r="W323" s="270"/>
      <c r="X323" s="270"/>
      <c r="Y323" s="270"/>
    </row>
    <row r="324" spans="1:25">
      <c r="A324" s="270"/>
      <c r="B324" s="270"/>
      <c r="C324" s="270"/>
      <c r="D324" s="270"/>
      <c r="E324" s="270"/>
      <c r="F324" s="270"/>
      <c r="G324" s="270"/>
      <c r="H324" s="270"/>
      <c r="I324" s="270"/>
      <c r="J324" s="270"/>
      <c r="K324" s="270"/>
      <c r="L324" s="270"/>
      <c r="M324" s="270"/>
      <c r="N324" s="270"/>
      <c r="O324" s="270"/>
      <c r="P324" s="270"/>
      <c r="Q324" s="270"/>
      <c r="R324" s="270"/>
      <c r="S324" s="270"/>
      <c r="T324" s="270"/>
      <c r="U324" s="270"/>
      <c r="V324" s="270"/>
      <c r="W324" s="270"/>
      <c r="X324" s="270"/>
      <c r="Y324" s="270"/>
    </row>
    <row r="325" spans="1:25">
      <c r="A325" s="270"/>
      <c r="B325" s="270"/>
      <c r="C325" s="270"/>
      <c r="D325" s="270"/>
      <c r="E325" s="270"/>
      <c r="F325" s="270"/>
      <c r="G325" s="270"/>
      <c r="H325" s="270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</row>
    <row r="326" spans="1:25">
      <c r="A326" s="270"/>
      <c r="B326" s="270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70"/>
      <c r="P326" s="270"/>
      <c r="Q326" s="270"/>
      <c r="R326" s="270"/>
      <c r="S326" s="270"/>
      <c r="T326" s="270"/>
      <c r="U326" s="270"/>
      <c r="V326" s="270"/>
      <c r="W326" s="270"/>
      <c r="X326" s="270"/>
      <c r="Y326" s="270"/>
    </row>
    <row r="327" spans="1:25">
      <c r="A327" s="270"/>
      <c r="B327" s="270"/>
      <c r="C327" s="270"/>
      <c r="D327" s="270"/>
      <c r="E327" s="270"/>
      <c r="F327" s="270"/>
      <c r="G327" s="270"/>
      <c r="H327" s="270"/>
      <c r="I327" s="270"/>
      <c r="J327" s="270"/>
      <c r="K327" s="270"/>
      <c r="L327" s="270"/>
      <c r="M327" s="270"/>
      <c r="N327" s="270"/>
      <c r="O327" s="270"/>
      <c r="P327" s="270"/>
      <c r="Q327" s="270"/>
      <c r="R327" s="270"/>
      <c r="S327" s="270"/>
      <c r="T327" s="270"/>
      <c r="U327" s="270"/>
      <c r="V327" s="270"/>
      <c r="W327" s="270"/>
      <c r="X327" s="270"/>
      <c r="Y327" s="270"/>
    </row>
    <row r="328" spans="1:25">
      <c r="A328" s="270"/>
      <c r="B328" s="270"/>
      <c r="C328" s="270"/>
      <c r="D328" s="270"/>
      <c r="E328" s="270"/>
      <c r="F328" s="270"/>
      <c r="G328" s="270"/>
      <c r="H328" s="270"/>
      <c r="I328" s="270"/>
      <c r="J328" s="270"/>
      <c r="K328" s="270"/>
      <c r="L328" s="270"/>
      <c r="M328" s="270"/>
      <c r="N328" s="270"/>
      <c r="O328" s="270"/>
      <c r="P328" s="270"/>
      <c r="Q328" s="270"/>
      <c r="R328" s="270"/>
      <c r="S328" s="270"/>
      <c r="T328" s="270"/>
      <c r="U328" s="270"/>
      <c r="V328" s="270"/>
      <c r="W328" s="270"/>
      <c r="X328" s="270"/>
      <c r="Y328" s="270"/>
    </row>
    <row r="329" spans="1:25">
      <c r="A329" s="270"/>
      <c r="B329" s="270"/>
      <c r="C329" s="270"/>
      <c r="D329" s="270"/>
      <c r="E329" s="270"/>
      <c r="F329" s="270"/>
      <c r="G329" s="270"/>
      <c r="H329" s="270"/>
      <c r="I329" s="270"/>
      <c r="J329" s="270"/>
      <c r="K329" s="270"/>
      <c r="L329" s="270"/>
      <c r="M329" s="270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</row>
    <row r="330" spans="1:25">
      <c r="A330" s="270"/>
      <c r="B330" s="270"/>
      <c r="C330" s="270"/>
      <c r="D330" s="270"/>
      <c r="E330" s="270"/>
      <c r="F330" s="270"/>
      <c r="G330" s="270"/>
      <c r="H330" s="270"/>
      <c r="I330" s="270"/>
      <c r="J330" s="270"/>
      <c r="K330" s="270"/>
      <c r="L330" s="270"/>
      <c r="M330" s="270"/>
      <c r="N330" s="270"/>
      <c r="O330" s="270"/>
      <c r="P330" s="270"/>
      <c r="Q330" s="270"/>
      <c r="R330" s="270"/>
      <c r="S330" s="270"/>
      <c r="T330" s="270"/>
      <c r="U330" s="270"/>
      <c r="V330" s="270"/>
      <c r="W330" s="270"/>
      <c r="X330" s="270"/>
      <c r="Y330" s="270"/>
    </row>
    <row r="331" spans="1:25">
      <c r="A331" s="270"/>
      <c r="B331" s="270"/>
      <c r="C331" s="270"/>
      <c r="D331" s="270"/>
      <c r="E331" s="270"/>
      <c r="F331" s="270"/>
      <c r="G331" s="270"/>
      <c r="H331" s="270"/>
      <c r="I331" s="270"/>
      <c r="J331" s="270"/>
      <c r="K331" s="270"/>
      <c r="L331" s="270"/>
      <c r="M331" s="270"/>
      <c r="N331" s="270"/>
      <c r="O331" s="270"/>
      <c r="P331" s="270"/>
      <c r="Q331" s="270"/>
      <c r="R331" s="270"/>
      <c r="S331" s="270"/>
      <c r="T331" s="270"/>
      <c r="U331" s="270"/>
      <c r="V331" s="270"/>
      <c r="W331" s="270"/>
      <c r="X331" s="270"/>
      <c r="Y331" s="270"/>
    </row>
    <row r="332" spans="1:25">
      <c r="A332" s="270"/>
      <c r="B332" s="270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70"/>
      <c r="P332" s="270"/>
      <c r="Q332" s="270"/>
      <c r="R332" s="270"/>
      <c r="S332" s="270"/>
      <c r="T332" s="270"/>
      <c r="U332" s="270"/>
      <c r="V332" s="270"/>
      <c r="W332" s="270"/>
      <c r="X332" s="270"/>
      <c r="Y332" s="270"/>
    </row>
    <row r="333" spans="1:25">
      <c r="A333" s="270"/>
      <c r="B333" s="270"/>
      <c r="C333" s="270"/>
      <c r="D333" s="270"/>
      <c r="E333" s="270"/>
      <c r="F333" s="270"/>
      <c r="G333" s="270"/>
      <c r="H333" s="270"/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70"/>
      <c r="T333" s="270"/>
      <c r="U333" s="270"/>
      <c r="V333" s="270"/>
      <c r="W333" s="270"/>
      <c r="X333" s="270"/>
      <c r="Y333" s="270"/>
    </row>
    <row r="334" spans="1:25">
      <c r="A334" s="270"/>
      <c r="B334" s="270"/>
      <c r="C334" s="270"/>
      <c r="D334" s="270"/>
      <c r="E334" s="270"/>
      <c r="F334" s="270"/>
      <c r="G334" s="270"/>
      <c r="H334" s="270"/>
      <c r="I334" s="270"/>
      <c r="J334" s="270"/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</row>
    <row r="335" spans="1:25">
      <c r="A335" s="270"/>
      <c r="B335" s="270"/>
      <c r="C335" s="270"/>
      <c r="D335" s="270"/>
      <c r="E335" s="270"/>
      <c r="F335" s="270"/>
      <c r="G335" s="270"/>
      <c r="H335" s="270"/>
      <c r="I335" s="270"/>
      <c r="J335" s="270"/>
      <c r="K335" s="270"/>
      <c r="L335" s="270"/>
      <c r="M335" s="270"/>
      <c r="N335" s="270"/>
      <c r="O335" s="270"/>
      <c r="P335" s="270"/>
      <c r="Q335" s="270"/>
      <c r="R335" s="270"/>
      <c r="S335" s="270"/>
      <c r="T335" s="270"/>
      <c r="U335" s="270"/>
      <c r="V335" s="270"/>
      <c r="W335" s="270"/>
      <c r="X335" s="270"/>
      <c r="Y335" s="270"/>
    </row>
    <row r="336" spans="1:25">
      <c r="A336" s="270"/>
      <c r="B336" s="270"/>
      <c r="C336" s="270"/>
      <c r="D336" s="270"/>
      <c r="E336" s="270"/>
      <c r="F336" s="270"/>
      <c r="G336" s="270"/>
      <c r="H336" s="270"/>
      <c r="I336" s="270"/>
      <c r="J336" s="270"/>
      <c r="K336" s="270"/>
      <c r="L336" s="270"/>
      <c r="M336" s="270"/>
      <c r="N336" s="270"/>
      <c r="O336" s="270"/>
      <c r="P336" s="270"/>
      <c r="Q336" s="270"/>
      <c r="R336" s="270"/>
      <c r="S336" s="270"/>
      <c r="T336" s="270"/>
      <c r="U336" s="270"/>
      <c r="V336" s="270"/>
      <c r="W336" s="270"/>
      <c r="X336" s="270"/>
      <c r="Y336" s="270"/>
    </row>
    <row r="337" spans="1:25">
      <c r="A337" s="270"/>
      <c r="B337" s="270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70"/>
      <c r="P337" s="270"/>
      <c r="Q337" s="270"/>
      <c r="R337" s="270"/>
      <c r="S337" s="270"/>
      <c r="T337" s="270"/>
      <c r="U337" s="270"/>
      <c r="V337" s="270"/>
      <c r="W337" s="270"/>
      <c r="X337" s="270"/>
      <c r="Y337" s="270"/>
    </row>
    <row r="338" spans="1:25">
      <c r="A338" s="270"/>
      <c r="B338" s="270"/>
      <c r="C338" s="270"/>
      <c r="D338" s="270"/>
      <c r="E338" s="270"/>
      <c r="F338" s="270"/>
      <c r="G338" s="270"/>
      <c r="H338" s="270"/>
      <c r="I338" s="270"/>
      <c r="J338" s="270"/>
      <c r="K338" s="270"/>
      <c r="L338" s="270"/>
      <c r="M338" s="270"/>
      <c r="N338" s="270"/>
      <c r="O338" s="270"/>
      <c r="P338" s="270"/>
      <c r="Q338" s="270"/>
      <c r="R338" s="270"/>
      <c r="S338" s="270"/>
      <c r="T338" s="270"/>
      <c r="U338" s="270"/>
      <c r="V338" s="270"/>
      <c r="W338" s="270"/>
      <c r="X338" s="270"/>
      <c r="Y338" s="270"/>
    </row>
    <row r="339" spans="1:25">
      <c r="A339" s="270"/>
      <c r="B339" s="270"/>
      <c r="C339" s="270"/>
      <c r="D339" s="270"/>
      <c r="E339" s="270"/>
      <c r="F339" s="270"/>
      <c r="G339" s="270"/>
      <c r="H339" s="270"/>
      <c r="I339" s="270"/>
      <c r="J339" s="270"/>
      <c r="K339" s="270"/>
      <c r="L339" s="270"/>
      <c r="M339" s="270"/>
      <c r="N339" s="270"/>
      <c r="O339" s="270"/>
      <c r="P339" s="270"/>
      <c r="Q339" s="270"/>
      <c r="R339" s="270"/>
      <c r="S339" s="270"/>
      <c r="T339" s="270"/>
      <c r="U339" s="270"/>
      <c r="V339" s="270"/>
      <c r="W339" s="270"/>
      <c r="X339" s="270"/>
      <c r="Y339" s="270"/>
    </row>
    <row r="340" spans="1:25">
      <c r="A340" s="270"/>
      <c r="B340" s="270"/>
      <c r="C340" s="270"/>
      <c r="D340" s="270"/>
      <c r="E340" s="270"/>
      <c r="F340" s="270"/>
      <c r="G340" s="270"/>
      <c r="H340" s="270"/>
      <c r="I340" s="270"/>
      <c r="J340" s="270"/>
      <c r="K340" s="270"/>
      <c r="L340" s="270"/>
      <c r="M340" s="270"/>
      <c r="N340" s="270"/>
      <c r="O340" s="270"/>
      <c r="P340" s="270"/>
      <c r="Q340" s="270"/>
      <c r="R340" s="270"/>
      <c r="S340" s="270"/>
      <c r="T340" s="270"/>
      <c r="U340" s="270"/>
      <c r="V340" s="270"/>
      <c r="W340" s="270"/>
      <c r="X340" s="270"/>
      <c r="Y340" s="270"/>
    </row>
    <row r="341" spans="1:25">
      <c r="A341" s="270"/>
      <c r="B341" s="270"/>
      <c r="C341" s="270"/>
      <c r="D341" s="270"/>
      <c r="E341" s="270"/>
      <c r="F341" s="270"/>
      <c r="G341" s="270"/>
      <c r="H341" s="270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</row>
    <row r="342" spans="1:25">
      <c r="A342" s="270"/>
      <c r="B342" s="270"/>
      <c r="C342" s="270"/>
      <c r="D342" s="270"/>
      <c r="E342" s="270"/>
      <c r="F342" s="270"/>
      <c r="G342" s="270"/>
      <c r="H342" s="270"/>
      <c r="I342" s="270"/>
      <c r="J342" s="270"/>
      <c r="K342" s="270"/>
      <c r="L342" s="270"/>
      <c r="M342" s="270"/>
      <c r="N342" s="270"/>
      <c r="O342" s="270"/>
      <c r="P342" s="270"/>
      <c r="Q342" s="270"/>
      <c r="R342" s="270"/>
      <c r="S342" s="270"/>
      <c r="T342" s="270"/>
      <c r="U342" s="270"/>
      <c r="V342" s="270"/>
      <c r="W342" s="270"/>
      <c r="X342" s="270"/>
      <c r="Y342" s="270"/>
    </row>
    <row r="343" spans="1:25">
      <c r="A343" s="270"/>
      <c r="B343" s="270"/>
      <c r="C343" s="270"/>
      <c r="D343" s="270"/>
      <c r="E343" s="270"/>
      <c r="F343" s="270"/>
      <c r="G343" s="270"/>
      <c r="H343" s="270"/>
      <c r="I343" s="270"/>
      <c r="J343" s="270"/>
      <c r="K343" s="270"/>
      <c r="L343" s="270"/>
      <c r="M343" s="270"/>
      <c r="N343" s="270"/>
      <c r="O343" s="270"/>
      <c r="P343" s="270"/>
      <c r="Q343" s="270"/>
      <c r="R343" s="270"/>
      <c r="S343" s="270"/>
      <c r="T343" s="270"/>
      <c r="U343" s="270"/>
      <c r="V343" s="270"/>
      <c r="W343" s="270"/>
      <c r="X343" s="270"/>
      <c r="Y343" s="270"/>
    </row>
    <row r="344" spans="1:25">
      <c r="A344" s="270"/>
      <c r="B344" s="270"/>
      <c r="C344" s="270"/>
      <c r="D344" s="270"/>
      <c r="E344" s="270"/>
      <c r="F344" s="270"/>
      <c r="G344" s="270"/>
      <c r="H344" s="270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</row>
    <row r="345" spans="1:25">
      <c r="A345" s="270"/>
      <c r="B345" s="270"/>
      <c r="C345" s="270"/>
      <c r="D345" s="270"/>
      <c r="E345" s="270"/>
      <c r="F345" s="270"/>
      <c r="G345" s="270"/>
      <c r="H345" s="270"/>
      <c r="I345" s="270"/>
      <c r="J345" s="270"/>
      <c r="K345" s="270"/>
      <c r="L345" s="270"/>
      <c r="M345" s="270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</row>
    <row r="346" spans="1:25">
      <c r="A346" s="270"/>
      <c r="B346" s="270"/>
      <c r="C346" s="270"/>
      <c r="D346" s="270"/>
      <c r="E346" s="270"/>
      <c r="F346" s="270"/>
      <c r="G346" s="270"/>
      <c r="H346" s="270"/>
      <c r="I346" s="270"/>
      <c r="J346" s="270"/>
      <c r="K346" s="270"/>
      <c r="L346" s="270"/>
      <c r="M346" s="270"/>
      <c r="N346" s="270"/>
      <c r="O346" s="270"/>
      <c r="P346" s="270"/>
      <c r="Q346" s="270"/>
      <c r="R346" s="270"/>
      <c r="S346" s="270"/>
      <c r="T346" s="270"/>
      <c r="U346" s="270"/>
      <c r="V346" s="270"/>
      <c r="W346" s="270"/>
      <c r="X346" s="270"/>
      <c r="Y346" s="270"/>
    </row>
    <row r="347" spans="1:25">
      <c r="A347" s="270"/>
      <c r="B347" s="270"/>
      <c r="C347" s="270"/>
      <c r="D347" s="270"/>
      <c r="E347" s="270"/>
      <c r="F347" s="270"/>
      <c r="G347" s="270"/>
      <c r="H347" s="270"/>
      <c r="I347" s="270"/>
      <c r="J347" s="270"/>
      <c r="K347" s="270"/>
      <c r="L347" s="270"/>
      <c r="M347" s="270"/>
      <c r="N347" s="270"/>
      <c r="O347" s="270"/>
      <c r="P347" s="270"/>
      <c r="Q347" s="270"/>
      <c r="R347" s="270"/>
      <c r="S347" s="270"/>
      <c r="T347" s="270"/>
      <c r="U347" s="270"/>
      <c r="V347" s="270"/>
      <c r="W347" s="270"/>
      <c r="X347" s="270"/>
      <c r="Y347" s="270"/>
    </row>
    <row r="348" spans="1:25">
      <c r="A348" s="270"/>
      <c r="B348" s="270"/>
      <c r="C348" s="270"/>
      <c r="D348" s="270"/>
      <c r="E348" s="270"/>
      <c r="F348" s="270"/>
      <c r="G348" s="270"/>
      <c r="H348" s="270"/>
      <c r="I348" s="270"/>
      <c r="J348" s="270"/>
      <c r="K348" s="270"/>
      <c r="L348" s="270"/>
      <c r="M348" s="270"/>
      <c r="N348" s="270"/>
      <c r="O348" s="270"/>
      <c r="P348" s="270"/>
      <c r="Q348" s="270"/>
      <c r="R348" s="270"/>
      <c r="S348" s="270"/>
      <c r="T348" s="270"/>
      <c r="U348" s="270"/>
      <c r="V348" s="270"/>
      <c r="W348" s="270"/>
      <c r="X348" s="270"/>
      <c r="Y348" s="270"/>
    </row>
    <row r="349" spans="1:25">
      <c r="A349" s="270"/>
      <c r="B349" s="270"/>
      <c r="C349" s="270"/>
      <c r="D349" s="270"/>
      <c r="E349" s="270"/>
      <c r="F349" s="270"/>
      <c r="G349" s="270"/>
      <c r="H349" s="270"/>
      <c r="I349" s="270"/>
      <c r="J349" s="270"/>
      <c r="K349" s="270"/>
      <c r="L349" s="270"/>
      <c r="M349" s="270"/>
      <c r="N349" s="270"/>
      <c r="O349" s="270"/>
      <c r="P349" s="270"/>
      <c r="Q349" s="270"/>
      <c r="R349" s="270"/>
      <c r="S349" s="270"/>
      <c r="T349" s="270"/>
      <c r="U349" s="270"/>
      <c r="V349" s="270"/>
      <c r="W349" s="270"/>
      <c r="X349" s="270"/>
      <c r="Y349" s="270"/>
    </row>
    <row r="350" spans="1:25">
      <c r="A350" s="270"/>
      <c r="B350" s="270"/>
      <c r="C350" s="270"/>
      <c r="D350" s="270"/>
      <c r="E350" s="270"/>
      <c r="F350" s="270"/>
      <c r="G350" s="270"/>
      <c r="H350" s="270"/>
      <c r="I350" s="270"/>
      <c r="J350" s="270"/>
      <c r="K350" s="270"/>
      <c r="L350" s="270"/>
      <c r="M350" s="270"/>
      <c r="N350" s="270"/>
      <c r="O350" s="270"/>
      <c r="P350" s="270"/>
      <c r="Q350" s="270"/>
      <c r="R350" s="270"/>
      <c r="S350" s="270"/>
      <c r="T350" s="270"/>
      <c r="U350" s="270"/>
      <c r="V350" s="270"/>
      <c r="W350" s="270"/>
      <c r="X350" s="270"/>
      <c r="Y350" s="270"/>
    </row>
    <row r="351" spans="1:25">
      <c r="A351" s="270"/>
      <c r="B351" s="270"/>
      <c r="C351" s="270"/>
      <c r="D351" s="270"/>
      <c r="E351" s="270"/>
      <c r="F351" s="270"/>
      <c r="G351" s="270"/>
      <c r="H351" s="270"/>
      <c r="I351" s="270"/>
      <c r="J351" s="270"/>
      <c r="K351" s="270"/>
      <c r="L351" s="270"/>
      <c r="M351" s="270"/>
      <c r="N351" s="270"/>
      <c r="O351" s="270"/>
      <c r="P351" s="270"/>
      <c r="Q351" s="270"/>
      <c r="R351" s="270"/>
      <c r="S351" s="270"/>
      <c r="T351" s="270"/>
      <c r="U351" s="270"/>
      <c r="V351" s="270"/>
      <c r="W351" s="270"/>
      <c r="X351" s="270"/>
      <c r="Y351" s="270"/>
    </row>
    <row r="352" spans="1:25">
      <c r="A352" s="270"/>
      <c r="B352" s="270"/>
      <c r="C352" s="270"/>
      <c r="D352" s="270"/>
      <c r="E352" s="270"/>
      <c r="F352" s="270"/>
      <c r="G352" s="270"/>
      <c r="H352" s="270"/>
      <c r="I352" s="270"/>
      <c r="J352" s="270"/>
      <c r="K352" s="270"/>
      <c r="L352" s="270"/>
      <c r="M352" s="270"/>
      <c r="N352" s="270"/>
      <c r="O352" s="270"/>
      <c r="P352" s="270"/>
      <c r="Q352" s="270"/>
      <c r="R352" s="270"/>
      <c r="S352" s="270"/>
      <c r="T352" s="270"/>
      <c r="U352" s="270"/>
      <c r="V352" s="270"/>
      <c r="W352" s="270"/>
      <c r="X352" s="270"/>
      <c r="Y352" s="270"/>
    </row>
    <row r="353" spans="1:25">
      <c r="A353" s="270"/>
      <c r="B353" s="270"/>
      <c r="C353" s="270"/>
      <c r="D353" s="270"/>
      <c r="E353" s="270"/>
      <c r="F353" s="270"/>
      <c r="G353" s="270"/>
      <c r="H353" s="270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70"/>
      <c r="T353" s="270"/>
      <c r="U353" s="270"/>
      <c r="V353" s="270"/>
      <c r="W353" s="270"/>
      <c r="X353" s="270"/>
      <c r="Y353" s="270"/>
    </row>
    <row r="354" spans="1:25">
      <c r="A354" s="270"/>
      <c r="B354" s="270"/>
      <c r="C354" s="270"/>
      <c r="D354" s="270"/>
      <c r="E354" s="270"/>
      <c r="F354" s="270"/>
      <c r="G354" s="270"/>
      <c r="H354" s="270"/>
      <c r="I354" s="270"/>
      <c r="J354" s="270"/>
      <c r="K354" s="270"/>
      <c r="L354" s="270"/>
      <c r="M354" s="270"/>
      <c r="N354" s="270"/>
      <c r="O354" s="270"/>
      <c r="P354" s="270"/>
      <c r="Q354" s="270"/>
      <c r="R354" s="270"/>
      <c r="S354" s="270"/>
      <c r="T354" s="270"/>
      <c r="U354" s="270"/>
      <c r="V354" s="270"/>
      <c r="W354" s="270"/>
      <c r="X354" s="270"/>
      <c r="Y354" s="270"/>
    </row>
    <row r="355" spans="1:25">
      <c r="A355" s="270"/>
      <c r="B355" s="270"/>
      <c r="C355" s="270"/>
      <c r="D355" s="270"/>
      <c r="E355" s="270"/>
      <c r="F355" s="270"/>
      <c r="G355" s="270"/>
      <c r="H355" s="270"/>
      <c r="I355" s="270"/>
      <c r="J355" s="270"/>
      <c r="K355" s="270"/>
      <c r="L355" s="270"/>
      <c r="M355" s="270"/>
      <c r="N355" s="270"/>
      <c r="O355" s="270"/>
      <c r="P355" s="270"/>
      <c r="Q355" s="270"/>
      <c r="R355" s="270"/>
      <c r="S355" s="270"/>
      <c r="T355" s="270"/>
      <c r="U355" s="270"/>
      <c r="V355" s="270"/>
      <c r="W355" s="270"/>
      <c r="X355" s="270"/>
      <c r="Y355" s="270"/>
    </row>
    <row r="356" spans="1:25">
      <c r="A356" s="270"/>
      <c r="B356" s="270"/>
      <c r="C356" s="270"/>
      <c r="D356" s="270"/>
      <c r="E356" s="270"/>
      <c r="F356" s="270"/>
      <c r="G356" s="270"/>
      <c r="H356" s="270"/>
      <c r="I356" s="270"/>
      <c r="J356" s="270"/>
      <c r="K356" s="270"/>
      <c r="L356" s="270"/>
      <c r="M356" s="270"/>
      <c r="N356" s="270"/>
      <c r="O356" s="270"/>
      <c r="P356" s="270"/>
      <c r="Q356" s="270"/>
      <c r="R356" s="270"/>
      <c r="S356" s="270"/>
      <c r="T356" s="270"/>
      <c r="U356" s="270"/>
      <c r="V356" s="270"/>
      <c r="W356" s="270"/>
      <c r="X356" s="270"/>
      <c r="Y356" s="270"/>
    </row>
    <row r="357" spans="1:25">
      <c r="A357" s="270"/>
      <c r="B357" s="270"/>
      <c r="C357" s="270"/>
      <c r="D357" s="270"/>
      <c r="E357" s="270"/>
      <c r="F357" s="270"/>
      <c r="G357" s="270"/>
      <c r="H357" s="270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</row>
    <row r="358" spans="1:25">
      <c r="A358" s="270"/>
      <c r="B358" s="270"/>
      <c r="C358" s="270"/>
      <c r="D358" s="270"/>
      <c r="E358" s="270"/>
      <c r="F358" s="270"/>
      <c r="G358" s="270"/>
      <c r="H358" s="270"/>
      <c r="I358" s="270"/>
      <c r="J358" s="270"/>
      <c r="K358" s="270"/>
      <c r="L358" s="270"/>
      <c r="M358" s="270"/>
      <c r="N358" s="270"/>
      <c r="O358" s="270"/>
      <c r="P358" s="270"/>
      <c r="Q358" s="270"/>
      <c r="R358" s="270"/>
      <c r="S358" s="270"/>
      <c r="T358" s="270"/>
      <c r="U358" s="270"/>
      <c r="V358" s="270"/>
      <c r="W358" s="270"/>
      <c r="X358" s="270"/>
      <c r="Y358" s="270"/>
    </row>
    <row r="359" spans="1:25">
      <c r="A359" s="270"/>
      <c r="B359" s="270"/>
      <c r="C359" s="270"/>
      <c r="D359" s="270"/>
      <c r="E359" s="270"/>
      <c r="F359" s="270"/>
      <c r="G359" s="270"/>
      <c r="H359" s="270"/>
      <c r="I359" s="270"/>
      <c r="J359" s="270"/>
      <c r="K359" s="270"/>
      <c r="L359" s="270"/>
      <c r="M359" s="270"/>
      <c r="N359" s="270"/>
      <c r="O359" s="270"/>
      <c r="P359" s="270"/>
      <c r="Q359" s="270"/>
      <c r="R359" s="270"/>
      <c r="S359" s="270"/>
      <c r="T359" s="270"/>
      <c r="U359" s="270"/>
      <c r="V359" s="270"/>
      <c r="W359" s="270"/>
      <c r="X359" s="270"/>
      <c r="Y359" s="270"/>
    </row>
    <row r="360" spans="1:25">
      <c r="A360" s="270"/>
      <c r="B360" s="270"/>
      <c r="C360" s="270"/>
      <c r="D360" s="270"/>
      <c r="E360" s="270"/>
      <c r="F360" s="270"/>
      <c r="G360" s="270"/>
      <c r="H360" s="270"/>
      <c r="I360" s="270"/>
      <c r="J360" s="270"/>
      <c r="K360" s="270"/>
      <c r="L360" s="270"/>
      <c r="M360" s="270"/>
      <c r="N360" s="270"/>
      <c r="O360" s="270"/>
      <c r="P360" s="270"/>
      <c r="Q360" s="270"/>
      <c r="R360" s="270"/>
      <c r="S360" s="270"/>
      <c r="T360" s="270"/>
      <c r="U360" s="270"/>
      <c r="V360" s="270"/>
      <c r="W360" s="270"/>
      <c r="X360" s="270"/>
      <c r="Y360" s="270"/>
    </row>
    <row r="361" spans="1:25">
      <c r="A361" s="270"/>
      <c r="B361" s="270"/>
      <c r="C361" s="270"/>
      <c r="D361" s="270"/>
      <c r="E361" s="270"/>
      <c r="F361" s="270"/>
      <c r="G361" s="270"/>
      <c r="H361" s="270"/>
      <c r="I361" s="270"/>
      <c r="J361" s="270"/>
      <c r="K361" s="270"/>
      <c r="L361" s="270"/>
      <c r="M361" s="270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</row>
    <row r="362" spans="1:25">
      <c r="A362" s="270"/>
      <c r="B362" s="270"/>
      <c r="C362" s="270"/>
      <c r="D362" s="270"/>
      <c r="E362" s="270"/>
      <c r="F362" s="270"/>
      <c r="G362" s="270"/>
      <c r="H362" s="270"/>
      <c r="I362" s="270"/>
      <c r="J362" s="270"/>
      <c r="K362" s="270"/>
      <c r="L362" s="270"/>
      <c r="M362" s="270"/>
      <c r="N362" s="270"/>
      <c r="O362" s="270"/>
      <c r="P362" s="270"/>
      <c r="Q362" s="270"/>
      <c r="R362" s="270"/>
      <c r="S362" s="270"/>
      <c r="T362" s="270"/>
      <c r="U362" s="270"/>
      <c r="V362" s="270"/>
      <c r="W362" s="270"/>
      <c r="X362" s="270"/>
      <c r="Y362" s="270"/>
    </row>
    <row r="363" spans="1:25">
      <c r="A363" s="270"/>
      <c r="B363" s="270"/>
      <c r="C363" s="270"/>
      <c r="D363" s="270"/>
      <c r="E363" s="270"/>
      <c r="F363" s="270"/>
      <c r="G363" s="270"/>
      <c r="H363" s="270"/>
      <c r="I363" s="270"/>
      <c r="J363" s="270"/>
      <c r="K363" s="270"/>
      <c r="L363" s="270"/>
      <c r="M363" s="270"/>
      <c r="N363" s="270"/>
      <c r="O363" s="270"/>
      <c r="P363" s="270"/>
      <c r="Q363" s="270"/>
      <c r="R363" s="270"/>
      <c r="S363" s="270"/>
      <c r="T363" s="270"/>
      <c r="U363" s="270"/>
      <c r="V363" s="270"/>
      <c r="W363" s="270"/>
      <c r="X363" s="270"/>
      <c r="Y363" s="270"/>
    </row>
    <row r="364" spans="1:25">
      <c r="A364" s="270"/>
      <c r="B364" s="270"/>
      <c r="C364" s="270"/>
      <c r="D364" s="270"/>
      <c r="E364" s="270"/>
      <c r="F364" s="270"/>
      <c r="G364" s="270"/>
      <c r="H364" s="270"/>
      <c r="I364" s="270"/>
      <c r="J364" s="270"/>
      <c r="K364" s="270"/>
      <c r="L364" s="270"/>
      <c r="M364" s="270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270"/>
    </row>
    <row r="365" spans="1:25">
      <c r="A365" s="270"/>
      <c r="B365" s="270"/>
      <c r="C365" s="270"/>
      <c r="D365" s="270"/>
      <c r="E365" s="270"/>
      <c r="F365" s="270"/>
      <c r="G365" s="270"/>
      <c r="H365" s="270"/>
      <c r="I365" s="270"/>
      <c r="J365" s="270"/>
      <c r="K365" s="270"/>
      <c r="L365" s="270"/>
      <c r="M365" s="270"/>
      <c r="N365" s="270"/>
      <c r="O365" s="270"/>
      <c r="P365" s="270"/>
      <c r="Q365" s="270"/>
      <c r="R365" s="270"/>
      <c r="S365" s="270"/>
      <c r="T365" s="270"/>
      <c r="U365" s="270"/>
      <c r="V365" s="270"/>
      <c r="W365" s="270"/>
      <c r="X365" s="270"/>
      <c r="Y365" s="270"/>
    </row>
    <row r="366" spans="1:25">
      <c r="A366" s="270"/>
      <c r="B366" s="270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70"/>
      <c r="P366" s="270"/>
      <c r="Q366" s="270"/>
      <c r="R366" s="270"/>
      <c r="S366" s="270"/>
      <c r="T366" s="270"/>
      <c r="U366" s="270"/>
      <c r="V366" s="270"/>
      <c r="W366" s="270"/>
      <c r="X366" s="270"/>
      <c r="Y366" s="270"/>
    </row>
    <row r="367" spans="1:25">
      <c r="A367" s="270"/>
      <c r="B367" s="270"/>
      <c r="C367" s="270"/>
      <c r="D367" s="270"/>
      <c r="E367" s="270"/>
      <c r="F367" s="270"/>
      <c r="G367" s="270"/>
      <c r="H367" s="270"/>
      <c r="I367" s="270"/>
      <c r="J367" s="270"/>
      <c r="K367" s="270"/>
      <c r="L367" s="270"/>
      <c r="M367" s="270"/>
      <c r="N367" s="270"/>
      <c r="O367" s="270"/>
      <c r="P367" s="270"/>
      <c r="Q367" s="270"/>
      <c r="R367" s="270"/>
      <c r="S367" s="270"/>
      <c r="T367" s="270"/>
      <c r="U367" s="270"/>
      <c r="V367" s="270"/>
      <c r="W367" s="270"/>
      <c r="X367" s="270"/>
      <c r="Y367" s="270"/>
    </row>
    <row r="368" spans="1:25">
      <c r="A368" s="270"/>
      <c r="B368" s="270"/>
      <c r="C368" s="270"/>
      <c r="D368" s="270"/>
      <c r="E368" s="270"/>
      <c r="F368" s="270"/>
      <c r="G368" s="270"/>
      <c r="H368" s="270"/>
      <c r="I368" s="270"/>
      <c r="J368" s="270"/>
      <c r="K368" s="270"/>
      <c r="L368" s="270"/>
      <c r="M368" s="270"/>
      <c r="N368" s="270"/>
      <c r="O368" s="270"/>
      <c r="P368" s="270"/>
      <c r="Q368" s="270"/>
      <c r="R368" s="270"/>
      <c r="S368" s="270"/>
      <c r="T368" s="270"/>
      <c r="U368" s="270"/>
      <c r="V368" s="270"/>
      <c r="W368" s="270"/>
      <c r="X368" s="270"/>
      <c r="Y368" s="270"/>
    </row>
    <row r="369" spans="1:25">
      <c r="A369" s="270"/>
      <c r="B369" s="270"/>
      <c r="C369" s="270"/>
      <c r="D369" s="270"/>
      <c r="E369" s="270"/>
      <c r="F369" s="270"/>
      <c r="G369" s="270"/>
      <c r="H369" s="270"/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70"/>
      <c r="T369" s="270"/>
      <c r="U369" s="270"/>
      <c r="V369" s="270"/>
      <c r="W369" s="270"/>
      <c r="X369" s="270"/>
      <c r="Y369" s="270"/>
    </row>
    <row r="370" spans="1:25">
      <c r="A370" s="270"/>
      <c r="B370" s="270"/>
      <c r="C370" s="270"/>
      <c r="D370" s="270"/>
      <c r="E370" s="270"/>
      <c r="F370" s="270"/>
      <c r="G370" s="270"/>
      <c r="H370" s="270"/>
      <c r="I370" s="270"/>
      <c r="J370" s="270"/>
      <c r="K370" s="270"/>
      <c r="L370" s="270"/>
      <c r="M370" s="270"/>
      <c r="N370" s="270"/>
      <c r="O370" s="270"/>
      <c r="P370" s="270"/>
      <c r="Q370" s="270"/>
      <c r="R370" s="270"/>
      <c r="S370" s="270"/>
      <c r="T370" s="270"/>
      <c r="U370" s="270"/>
      <c r="V370" s="270"/>
      <c r="W370" s="270"/>
      <c r="X370" s="270"/>
      <c r="Y370" s="270"/>
    </row>
    <row r="371" spans="1:25">
      <c r="A371" s="270"/>
      <c r="B371" s="270"/>
      <c r="C371" s="270"/>
      <c r="D371" s="270"/>
      <c r="E371" s="270"/>
      <c r="F371" s="270"/>
      <c r="G371" s="270"/>
      <c r="H371" s="270"/>
      <c r="I371" s="270"/>
      <c r="J371" s="270"/>
      <c r="K371" s="270"/>
      <c r="L371" s="270"/>
      <c r="M371" s="270"/>
      <c r="N371" s="270"/>
      <c r="O371" s="270"/>
      <c r="P371" s="270"/>
      <c r="Q371" s="270"/>
      <c r="R371" s="270"/>
      <c r="S371" s="270"/>
      <c r="T371" s="270"/>
      <c r="U371" s="270"/>
      <c r="V371" s="270"/>
      <c r="W371" s="270"/>
      <c r="X371" s="270"/>
      <c r="Y371" s="270"/>
    </row>
    <row r="372" spans="1:25">
      <c r="A372" s="270"/>
      <c r="B372" s="270"/>
      <c r="C372" s="270"/>
      <c r="D372" s="270"/>
      <c r="E372" s="270"/>
      <c r="F372" s="270"/>
      <c r="G372" s="270"/>
      <c r="H372" s="270"/>
      <c r="I372" s="270"/>
      <c r="J372" s="270"/>
      <c r="K372" s="270"/>
      <c r="L372" s="270"/>
      <c r="M372" s="270"/>
      <c r="N372" s="270"/>
      <c r="O372" s="270"/>
      <c r="P372" s="270"/>
      <c r="Q372" s="270"/>
      <c r="R372" s="270"/>
      <c r="S372" s="270"/>
      <c r="T372" s="270"/>
      <c r="U372" s="270"/>
      <c r="V372" s="270"/>
      <c r="W372" s="270"/>
      <c r="X372" s="270"/>
      <c r="Y372" s="270"/>
    </row>
    <row r="373" spans="1:25">
      <c r="A373" s="270"/>
      <c r="B373" s="270"/>
      <c r="C373" s="270"/>
      <c r="D373" s="270"/>
      <c r="E373" s="270"/>
      <c r="F373" s="270"/>
      <c r="G373" s="270"/>
      <c r="H373" s="270"/>
      <c r="I373" s="270"/>
      <c r="J373" s="270"/>
      <c r="K373" s="270"/>
      <c r="L373" s="270"/>
      <c r="M373" s="270"/>
      <c r="N373" s="270"/>
      <c r="O373" s="270"/>
      <c r="P373" s="270"/>
      <c r="Q373" s="270"/>
      <c r="R373" s="270"/>
      <c r="S373" s="270"/>
      <c r="T373" s="270"/>
      <c r="U373" s="270"/>
      <c r="V373" s="270"/>
      <c r="W373" s="270"/>
      <c r="X373" s="270"/>
      <c r="Y373" s="270"/>
    </row>
    <row r="374" spans="1:25">
      <c r="A374" s="270"/>
      <c r="B374" s="270"/>
      <c r="C374" s="270"/>
      <c r="D374" s="270"/>
      <c r="E374" s="270"/>
      <c r="F374" s="270"/>
      <c r="G374" s="270"/>
      <c r="H374" s="270"/>
      <c r="I374" s="270"/>
      <c r="J374" s="270"/>
      <c r="K374" s="270"/>
      <c r="L374" s="270"/>
      <c r="M374" s="270"/>
      <c r="N374" s="270"/>
      <c r="O374" s="270"/>
      <c r="P374" s="270"/>
      <c r="Q374" s="270"/>
      <c r="R374" s="270"/>
      <c r="S374" s="270"/>
      <c r="T374" s="270"/>
      <c r="U374" s="270"/>
      <c r="V374" s="270"/>
      <c r="W374" s="270"/>
      <c r="X374" s="270"/>
      <c r="Y374" s="270"/>
    </row>
    <row r="375" spans="1:25">
      <c r="A375" s="270"/>
      <c r="B375" s="270"/>
      <c r="C375" s="270"/>
      <c r="D375" s="270"/>
      <c r="E375" s="270"/>
      <c r="F375" s="270"/>
      <c r="G375" s="270"/>
      <c r="H375" s="270"/>
      <c r="I375" s="270"/>
      <c r="J375" s="270"/>
      <c r="K375" s="270"/>
      <c r="L375" s="270"/>
      <c r="M375" s="270"/>
      <c r="N375" s="270"/>
      <c r="O375" s="270"/>
      <c r="P375" s="270"/>
      <c r="Q375" s="270"/>
      <c r="R375" s="270"/>
      <c r="S375" s="270"/>
      <c r="T375" s="270"/>
      <c r="U375" s="270"/>
      <c r="V375" s="270"/>
      <c r="W375" s="270"/>
      <c r="X375" s="270"/>
      <c r="Y375" s="270"/>
    </row>
    <row r="376" spans="1:25">
      <c r="A376" s="270"/>
      <c r="B376" s="270"/>
      <c r="C376" s="270"/>
      <c r="D376" s="270"/>
      <c r="E376" s="270"/>
      <c r="F376" s="270"/>
      <c r="G376" s="270"/>
      <c r="H376" s="270"/>
      <c r="I376" s="270"/>
      <c r="J376" s="270"/>
      <c r="K376" s="270"/>
      <c r="L376" s="270"/>
      <c r="M376" s="270"/>
      <c r="N376" s="270"/>
      <c r="O376" s="270"/>
      <c r="P376" s="270"/>
      <c r="Q376" s="270"/>
      <c r="R376" s="270"/>
      <c r="S376" s="270"/>
      <c r="T376" s="270"/>
      <c r="U376" s="270"/>
      <c r="V376" s="270"/>
      <c r="W376" s="270"/>
      <c r="X376" s="270"/>
      <c r="Y376" s="270"/>
    </row>
    <row r="377" spans="1:25">
      <c r="A377" s="270"/>
      <c r="B377" s="270"/>
      <c r="C377" s="270"/>
      <c r="D377" s="270"/>
      <c r="E377" s="270"/>
      <c r="F377" s="270"/>
      <c r="G377" s="270"/>
      <c r="H377" s="270"/>
      <c r="I377" s="270"/>
      <c r="J377" s="270"/>
      <c r="K377" s="270"/>
      <c r="L377" s="270"/>
      <c r="M377" s="270"/>
      <c r="N377" s="270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</row>
    <row r="378" spans="1:25">
      <c r="A378" s="270"/>
      <c r="B378" s="270"/>
      <c r="C378" s="270"/>
      <c r="D378" s="270"/>
      <c r="E378" s="270"/>
      <c r="F378" s="270"/>
      <c r="G378" s="270"/>
      <c r="H378" s="270"/>
      <c r="I378" s="270"/>
      <c r="J378" s="270"/>
      <c r="K378" s="270"/>
      <c r="L378" s="270"/>
      <c r="M378" s="270"/>
      <c r="N378" s="270"/>
      <c r="O378" s="270"/>
      <c r="P378" s="270"/>
      <c r="Q378" s="270"/>
      <c r="R378" s="270"/>
      <c r="S378" s="270"/>
      <c r="T378" s="270"/>
      <c r="U378" s="270"/>
      <c r="V378" s="270"/>
      <c r="W378" s="270"/>
      <c r="X378" s="270"/>
      <c r="Y378" s="270"/>
    </row>
    <row r="379" spans="1:25">
      <c r="A379" s="270"/>
      <c r="B379" s="270"/>
      <c r="C379" s="270"/>
      <c r="D379" s="270"/>
      <c r="E379" s="270"/>
      <c r="F379" s="270"/>
      <c r="G379" s="270"/>
      <c r="H379" s="270"/>
      <c r="I379" s="270"/>
      <c r="J379" s="270"/>
      <c r="K379" s="270"/>
      <c r="L379" s="270"/>
      <c r="M379" s="270"/>
      <c r="N379" s="270"/>
      <c r="O379" s="270"/>
      <c r="P379" s="270"/>
      <c r="Q379" s="270"/>
      <c r="R379" s="270"/>
      <c r="S379" s="270"/>
      <c r="T379" s="270"/>
      <c r="U379" s="270"/>
      <c r="V379" s="270"/>
      <c r="W379" s="270"/>
      <c r="X379" s="270"/>
      <c r="Y379" s="270"/>
    </row>
    <row r="380" spans="1:25">
      <c r="A380" s="270"/>
      <c r="B380" s="270"/>
      <c r="C380" s="270"/>
      <c r="D380" s="270"/>
      <c r="E380" s="270"/>
      <c r="F380" s="270"/>
      <c r="G380" s="270"/>
      <c r="H380" s="270"/>
      <c r="I380" s="270"/>
      <c r="J380" s="270"/>
      <c r="K380" s="270"/>
      <c r="L380" s="270"/>
      <c r="M380" s="270"/>
      <c r="N380" s="270"/>
      <c r="O380" s="270"/>
      <c r="P380" s="270"/>
      <c r="Q380" s="270"/>
      <c r="R380" s="270"/>
      <c r="S380" s="270"/>
      <c r="T380" s="270"/>
      <c r="U380" s="270"/>
      <c r="V380" s="270"/>
      <c r="W380" s="270"/>
      <c r="X380" s="270"/>
      <c r="Y380" s="270"/>
    </row>
    <row r="381" spans="1:25">
      <c r="A381" s="270"/>
      <c r="B381" s="270"/>
      <c r="C381" s="270"/>
      <c r="D381" s="270"/>
      <c r="E381" s="270"/>
      <c r="F381" s="270"/>
      <c r="G381" s="270"/>
      <c r="H381" s="270"/>
      <c r="I381" s="270"/>
      <c r="J381" s="270"/>
      <c r="K381" s="270"/>
      <c r="L381" s="270"/>
      <c r="M381" s="270"/>
      <c r="N381" s="270"/>
      <c r="O381" s="270"/>
      <c r="P381" s="270"/>
      <c r="Q381" s="270"/>
      <c r="R381" s="270"/>
      <c r="S381" s="270"/>
      <c r="T381" s="270"/>
      <c r="U381" s="270"/>
      <c r="V381" s="270"/>
      <c r="W381" s="270"/>
      <c r="X381" s="270"/>
      <c r="Y381" s="270"/>
    </row>
    <row r="382" spans="1:25">
      <c r="A382" s="270"/>
      <c r="B382" s="270"/>
      <c r="C382" s="270"/>
      <c r="D382" s="270"/>
      <c r="E382" s="270"/>
      <c r="F382" s="270"/>
      <c r="G382" s="270"/>
      <c r="H382" s="270"/>
      <c r="I382" s="270"/>
      <c r="J382" s="270"/>
      <c r="K382" s="270"/>
      <c r="L382" s="270"/>
      <c r="M382" s="270"/>
      <c r="N382" s="270"/>
      <c r="O382" s="270"/>
      <c r="P382" s="270"/>
      <c r="Q382" s="270"/>
      <c r="R382" s="270"/>
      <c r="S382" s="270"/>
      <c r="T382" s="270"/>
      <c r="U382" s="270"/>
      <c r="V382" s="270"/>
      <c r="W382" s="270"/>
      <c r="X382" s="270"/>
      <c r="Y382" s="270"/>
    </row>
    <row r="383" spans="1:25">
      <c r="A383" s="270"/>
      <c r="B383" s="270"/>
      <c r="C383" s="270"/>
      <c r="D383" s="270"/>
      <c r="E383" s="270"/>
      <c r="F383" s="270"/>
      <c r="G383" s="270"/>
      <c r="H383" s="270"/>
      <c r="I383" s="270"/>
      <c r="J383" s="270"/>
      <c r="K383" s="270"/>
      <c r="L383" s="270"/>
      <c r="M383" s="270"/>
      <c r="N383" s="270"/>
      <c r="O383" s="270"/>
      <c r="P383" s="270"/>
      <c r="Q383" s="270"/>
      <c r="R383" s="270"/>
      <c r="S383" s="270"/>
      <c r="T383" s="270"/>
      <c r="U383" s="270"/>
      <c r="V383" s="270"/>
      <c r="W383" s="270"/>
      <c r="X383" s="270"/>
      <c r="Y383" s="270"/>
    </row>
    <row r="384" spans="1:25">
      <c r="A384" s="270"/>
      <c r="B384" s="270"/>
      <c r="C384" s="270"/>
      <c r="D384" s="270"/>
      <c r="E384" s="270"/>
      <c r="F384" s="270"/>
      <c r="G384" s="270"/>
      <c r="H384" s="270"/>
      <c r="I384" s="270"/>
      <c r="J384" s="270"/>
      <c r="K384" s="270"/>
      <c r="L384" s="270"/>
      <c r="M384" s="270"/>
      <c r="N384" s="270"/>
      <c r="O384" s="270"/>
      <c r="P384" s="270"/>
      <c r="Q384" s="270"/>
      <c r="R384" s="270"/>
      <c r="S384" s="270"/>
      <c r="T384" s="270"/>
      <c r="U384" s="270"/>
      <c r="V384" s="270"/>
      <c r="W384" s="270"/>
      <c r="X384" s="270"/>
      <c r="Y384" s="270"/>
    </row>
    <row r="385" spans="1:25">
      <c r="A385" s="270"/>
      <c r="B385" s="270"/>
      <c r="C385" s="270"/>
      <c r="D385" s="270"/>
      <c r="E385" s="270"/>
      <c r="F385" s="270"/>
      <c r="G385" s="270"/>
      <c r="H385" s="270"/>
      <c r="I385" s="270"/>
      <c r="J385" s="270"/>
      <c r="K385" s="270"/>
      <c r="L385" s="270"/>
      <c r="M385" s="270"/>
      <c r="N385" s="270"/>
      <c r="O385" s="270"/>
      <c r="P385" s="270"/>
      <c r="Q385" s="270"/>
      <c r="R385" s="270"/>
      <c r="S385" s="270"/>
      <c r="T385" s="270"/>
      <c r="U385" s="270"/>
      <c r="V385" s="270"/>
      <c r="W385" s="270"/>
      <c r="X385" s="270"/>
      <c r="Y385" s="270"/>
    </row>
    <row r="386" spans="1:25">
      <c r="A386" s="270"/>
      <c r="B386" s="270"/>
      <c r="C386" s="270"/>
      <c r="D386" s="270"/>
      <c r="E386" s="270"/>
      <c r="F386" s="270"/>
      <c r="G386" s="270"/>
      <c r="H386" s="270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70"/>
      <c r="T386" s="270"/>
      <c r="U386" s="270"/>
      <c r="V386" s="270"/>
      <c r="W386" s="270"/>
      <c r="X386" s="270"/>
      <c r="Y386" s="270"/>
    </row>
    <row r="387" spans="1:25">
      <c r="A387" s="270"/>
      <c r="B387" s="270"/>
      <c r="C387" s="270"/>
      <c r="D387" s="270"/>
      <c r="E387" s="270"/>
      <c r="F387" s="270"/>
      <c r="G387" s="270"/>
      <c r="H387" s="270"/>
      <c r="I387" s="270"/>
      <c r="J387" s="270"/>
      <c r="K387" s="270"/>
      <c r="L387" s="270"/>
      <c r="M387" s="270"/>
      <c r="N387" s="270"/>
      <c r="O387" s="270"/>
      <c r="P387" s="270"/>
      <c r="Q387" s="270"/>
      <c r="R387" s="270"/>
      <c r="S387" s="270"/>
      <c r="T387" s="270"/>
      <c r="U387" s="270"/>
      <c r="V387" s="270"/>
      <c r="W387" s="270"/>
      <c r="X387" s="270"/>
      <c r="Y387" s="270"/>
    </row>
    <row r="388" spans="1:25">
      <c r="A388" s="270"/>
      <c r="B388" s="270"/>
      <c r="C388" s="270"/>
      <c r="D388" s="270"/>
      <c r="E388" s="270"/>
      <c r="F388" s="270"/>
      <c r="G388" s="270"/>
      <c r="H388" s="270"/>
      <c r="I388" s="270"/>
      <c r="J388" s="270"/>
      <c r="K388" s="270"/>
      <c r="L388" s="270"/>
      <c r="M388" s="270"/>
      <c r="N388" s="270"/>
      <c r="O388" s="270"/>
      <c r="P388" s="270"/>
      <c r="Q388" s="270"/>
      <c r="R388" s="270"/>
      <c r="S388" s="270"/>
      <c r="T388" s="270"/>
      <c r="U388" s="270"/>
      <c r="V388" s="270"/>
      <c r="W388" s="270"/>
      <c r="X388" s="270"/>
      <c r="Y388" s="270"/>
    </row>
    <row r="389" spans="1:25">
      <c r="A389" s="270"/>
      <c r="B389" s="270"/>
      <c r="C389" s="270"/>
      <c r="D389" s="270"/>
      <c r="E389" s="270"/>
      <c r="F389" s="270"/>
      <c r="G389" s="270"/>
      <c r="H389" s="270"/>
      <c r="I389" s="270"/>
      <c r="J389" s="270"/>
      <c r="K389" s="270"/>
      <c r="L389" s="270"/>
      <c r="M389" s="270"/>
      <c r="N389" s="270"/>
      <c r="O389" s="270"/>
      <c r="P389" s="270"/>
      <c r="Q389" s="270"/>
      <c r="R389" s="270"/>
      <c r="S389" s="270"/>
      <c r="T389" s="270"/>
      <c r="U389" s="270"/>
      <c r="V389" s="270"/>
      <c r="W389" s="270"/>
      <c r="X389" s="270"/>
      <c r="Y389" s="270"/>
    </row>
    <row r="390" spans="1:25">
      <c r="A390" s="270"/>
      <c r="B390" s="270"/>
      <c r="C390" s="270"/>
      <c r="D390" s="270"/>
      <c r="E390" s="270"/>
      <c r="F390" s="270"/>
      <c r="G390" s="270"/>
      <c r="H390" s="270"/>
      <c r="I390" s="270"/>
      <c r="J390" s="270"/>
      <c r="K390" s="270"/>
      <c r="L390" s="270"/>
      <c r="M390" s="270"/>
      <c r="N390" s="270"/>
      <c r="O390" s="270"/>
      <c r="P390" s="270"/>
      <c r="Q390" s="270"/>
      <c r="R390" s="270"/>
      <c r="S390" s="270"/>
      <c r="T390" s="270"/>
      <c r="U390" s="270"/>
      <c r="V390" s="270"/>
      <c r="W390" s="270"/>
      <c r="X390" s="270"/>
      <c r="Y390" s="270"/>
    </row>
    <row r="391" spans="1:25">
      <c r="A391" s="270"/>
      <c r="B391" s="270"/>
      <c r="C391" s="270"/>
      <c r="D391" s="270"/>
      <c r="E391" s="270"/>
      <c r="F391" s="270"/>
      <c r="G391" s="270"/>
      <c r="H391" s="270"/>
      <c r="I391" s="270"/>
      <c r="J391" s="270"/>
      <c r="K391" s="270"/>
      <c r="L391" s="270"/>
      <c r="M391" s="270"/>
      <c r="N391" s="270"/>
      <c r="O391" s="270"/>
      <c r="P391" s="270"/>
      <c r="Q391" s="270"/>
      <c r="R391" s="270"/>
      <c r="S391" s="270"/>
      <c r="T391" s="270"/>
      <c r="U391" s="270"/>
      <c r="V391" s="270"/>
      <c r="W391" s="270"/>
      <c r="X391" s="270"/>
      <c r="Y391" s="270"/>
    </row>
    <row r="392" spans="1:25">
      <c r="A392" s="270"/>
      <c r="B392" s="270"/>
      <c r="C392" s="270"/>
      <c r="D392" s="270"/>
      <c r="E392" s="270"/>
      <c r="F392" s="270"/>
      <c r="G392" s="270"/>
      <c r="H392" s="270"/>
      <c r="I392" s="270"/>
      <c r="J392" s="270"/>
      <c r="K392" s="270"/>
      <c r="L392" s="270"/>
      <c r="M392" s="270"/>
      <c r="N392" s="270"/>
      <c r="O392" s="270"/>
      <c r="P392" s="270"/>
      <c r="Q392" s="270"/>
      <c r="R392" s="270"/>
      <c r="S392" s="270"/>
      <c r="T392" s="270"/>
      <c r="U392" s="270"/>
      <c r="V392" s="270"/>
      <c r="W392" s="270"/>
      <c r="X392" s="270"/>
      <c r="Y392" s="270"/>
    </row>
    <row r="393" spans="1:25">
      <c r="A393" s="270"/>
      <c r="B393" s="270"/>
      <c r="C393" s="270"/>
      <c r="D393" s="270"/>
      <c r="E393" s="270"/>
      <c r="F393" s="270"/>
      <c r="G393" s="270"/>
      <c r="H393" s="270"/>
      <c r="I393" s="270"/>
      <c r="J393" s="270"/>
      <c r="K393" s="270"/>
      <c r="L393" s="270"/>
      <c r="M393" s="270"/>
      <c r="N393" s="270"/>
      <c r="O393" s="270"/>
      <c r="P393" s="270"/>
      <c r="Q393" s="270"/>
      <c r="R393" s="270"/>
      <c r="S393" s="270"/>
      <c r="T393" s="270"/>
      <c r="U393" s="270"/>
      <c r="V393" s="270"/>
      <c r="W393" s="270"/>
      <c r="X393" s="270"/>
      <c r="Y393" s="270"/>
    </row>
    <row r="394" spans="1:25">
      <c r="A394" s="270"/>
      <c r="B394" s="270"/>
      <c r="C394" s="270"/>
      <c r="D394" s="270"/>
      <c r="E394" s="270"/>
      <c r="F394" s="270"/>
      <c r="G394" s="270"/>
      <c r="H394" s="270"/>
      <c r="I394" s="270"/>
      <c r="J394" s="270"/>
      <c r="K394" s="270"/>
      <c r="L394" s="270"/>
      <c r="M394" s="270"/>
      <c r="N394" s="270"/>
      <c r="O394" s="270"/>
      <c r="P394" s="270"/>
      <c r="Q394" s="270"/>
      <c r="R394" s="270"/>
      <c r="S394" s="270"/>
      <c r="T394" s="270"/>
      <c r="U394" s="270"/>
      <c r="V394" s="270"/>
      <c r="W394" s="270"/>
      <c r="X394" s="270"/>
      <c r="Y394" s="270"/>
    </row>
    <row r="395" spans="1:25">
      <c r="A395" s="270"/>
      <c r="B395" s="270"/>
      <c r="C395" s="270"/>
      <c r="D395" s="270"/>
      <c r="E395" s="270"/>
      <c r="F395" s="270"/>
      <c r="G395" s="270"/>
      <c r="H395" s="270"/>
      <c r="I395" s="270"/>
      <c r="J395" s="270"/>
      <c r="K395" s="270"/>
      <c r="L395" s="270"/>
      <c r="M395" s="270"/>
      <c r="N395" s="270"/>
      <c r="O395" s="270"/>
      <c r="P395" s="270"/>
      <c r="Q395" s="270"/>
      <c r="R395" s="270"/>
      <c r="S395" s="270"/>
      <c r="T395" s="270"/>
      <c r="U395" s="270"/>
      <c r="V395" s="270"/>
      <c r="W395" s="270"/>
      <c r="X395" s="270"/>
      <c r="Y395" s="270"/>
    </row>
    <row r="396" spans="1:25">
      <c r="A396" s="270"/>
      <c r="B396" s="270"/>
      <c r="C396" s="270"/>
      <c r="D396" s="270"/>
      <c r="E396" s="270"/>
      <c r="F396" s="270"/>
      <c r="G396" s="270"/>
      <c r="H396" s="270"/>
      <c r="I396" s="270"/>
      <c r="J396" s="270"/>
      <c r="K396" s="270"/>
      <c r="L396" s="270"/>
      <c r="M396" s="270"/>
      <c r="N396" s="270"/>
      <c r="O396" s="270"/>
      <c r="P396" s="270"/>
      <c r="Q396" s="270"/>
      <c r="R396" s="270"/>
      <c r="S396" s="270"/>
      <c r="T396" s="270"/>
      <c r="U396" s="270"/>
      <c r="V396" s="270"/>
      <c r="W396" s="270"/>
      <c r="X396" s="270"/>
      <c r="Y396" s="270"/>
    </row>
    <row r="397" spans="1:25">
      <c r="A397" s="270"/>
      <c r="B397" s="270"/>
      <c r="C397" s="270"/>
      <c r="D397" s="270"/>
      <c r="E397" s="270"/>
      <c r="F397" s="270"/>
      <c r="G397" s="270"/>
      <c r="H397" s="270"/>
      <c r="I397" s="270"/>
      <c r="J397" s="270"/>
      <c r="K397" s="270"/>
      <c r="L397" s="270"/>
      <c r="M397" s="270"/>
      <c r="N397" s="270"/>
      <c r="O397" s="270"/>
      <c r="P397" s="270"/>
      <c r="Q397" s="270"/>
      <c r="R397" s="270"/>
      <c r="S397" s="270"/>
      <c r="T397" s="270"/>
      <c r="U397" s="270"/>
      <c r="V397" s="270"/>
      <c r="W397" s="270"/>
      <c r="X397" s="270"/>
      <c r="Y397" s="270"/>
    </row>
    <row r="398" spans="1:25">
      <c r="A398" s="270"/>
      <c r="B398" s="270"/>
      <c r="C398" s="270"/>
      <c r="D398" s="270"/>
      <c r="E398" s="270"/>
      <c r="F398" s="270"/>
      <c r="G398" s="270"/>
      <c r="H398" s="270"/>
      <c r="I398" s="270"/>
      <c r="J398" s="270"/>
      <c r="K398" s="270"/>
      <c r="L398" s="270"/>
      <c r="M398" s="270"/>
      <c r="N398" s="270"/>
      <c r="O398" s="270"/>
      <c r="P398" s="270"/>
      <c r="Q398" s="270"/>
      <c r="R398" s="270"/>
      <c r="S398" s="270"/>
      <c r="T398" s="270"/>
      <c r="U398" s="270"/>
      <c r="V398" s="270"/>
      <c r="W398" s="270"/>
      <c r="X398" s="270"/>
      <c r="Y398" s="270"/>
    </row>
    <row r="399" spans="1:25">
      <c r="A399" s="270"/>
      <c r="B399" s="270"/>
      <c r="C399" s="270"/>
      <c r="D399" s="270"/>
      <c r="E399" s="270"/>
      <c r="F399" s="270"/>
      <c r="G399" s="270"/>
      <c r="H399" s="270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70"/>
      <c r="T399" s="270"/>
      <c r="U399" s="270"/>
      <c r="V399" s="270"/>
      <c r="W399" s="270"/>
      <c r="X399" s="270"/>
      <c r="Y399" s="270"/>
    </row>
    <row r="400" spans="1:25">
      <c r="A400" s="270"/>
      <c r="B400" s="270"/>
      <c r="C400" s="270"/>
      <c r="D400" s="270"/>
      <c r="E400" s="270"/>
      <c r="F400" s="270"/>
      <c r="G400" s="270"/>
      <c r="H400" s="270"/>
      <c r="I400" s="270"/>
      <c r="J400" s="270"/>
      <c r="K400" s="270"/>
      <c r="L400" s="270"/>
      <c r="M400" s="270"/>
      <c r="N400" s="270"/>
      <c r="O400" s="270"/>
      <c r="P400" s="270"/>
      <c r="Q400" s="270"/>
      <c r="R400" s="270"/>
      <c r="S400" s="270"/>
      <c r="T400" s="270"/>
      <c r="U400" s="270"/>
      <c r="V400" s="270"/>
      <c r="W400" s="270"/>
      <c r="X400" s="270"/>
      <c r="Y400" s="270"/>
    </row>
    <row r="401" spans="1:25">
      <c r="A401" s="270"/>
      <c r="B401" s="270"/>
      <c r="C401" s="270"/>
      <c r="D401" s="270"/>
      <c r="E401" s="270"/>
      <c r="F401" s="270"/>
      <c r="G401" s="270"/>
      <c r="H401" s="270"/>
      <c r="I401" s="270"/>
      <c r="J401" s="270"/>
      <c r="K401" s="270"/>
      <c r="L401" s="270"/>
      <c r="M401" s="270"/>
      <c r="N401" s="270"/>
      <c r="O401" s="270"/>
      <c r="P401" s="270"/>
      <c r="Q401" s="270"/>
      <c r="R401" s="270"/>
      <c r="S401" s="270"/>
      <c r="T401" s="270"/>
      <c r="U401" s="270"/>
      <c r="V401" s="270"/>
      <c r="W401" s="270"/>
      <c r="X401" s="270"/>
      <c r="Y401" s="270"/>
    </row>
    <row r="402" spans="1:25">
      <c r="A402" s="270"/>
      <c r="B402" s="270"/>
      <c r="C402" s="270"/>
      <c r="D402" s="270"/>
      <c r="E402" s="270"/>
      <c r="F402" s="270"/>
      <c r="G402" s="270"/>
      <c r="H402" s="270"/>
      <c r="I402" s="270"/>
      <c r="J402" s="270"/>
      <c r="K402" s="270"/>
      <c r="L402" s="270"/>
      <c r="M402" s="270"/>
      <c r="N402" s="270"/>
      <c r="O402" s="270"/>
      <c r="P402" s="270"/>
      <c r="Q402" s="270"/>
      <c r="R402" s="270"/>
      <c r="S402" s="270"/>
      <c r="T402" s="270"/>
      <c r="U402" s="270"/>
      <c r="V402" s="270"/>
      <c r="W402" s="270"/>
      <c r="X402" s="270"/>
      <c r="Y402" s="270"/>
    </row>
    <row r="403" spans="1:25">
      <c r="A403" s="270"/>
      <c r="B403" s="270"/>
      <c r="C403" s="270"/>
      <c r="D403" s="270"/>
      <c r="E403" s="270"/>
      <c r="F403" s="270"/>
      <c r="G403" s="270"/>
      <c r="H403" s="270"/>
      <c r="I403" s="270"/>
      <c r="J403" s="270"/>
      <c r="K403" s="270"/>
      <c r="L403" s="270"/>
      <c r="M403" s="270"/>
      <c r="N403" s="270"/>
      <c r="O403" s="270"/>
      <c r="P403" s="270"/>
      <c r="Q403" s="270"/>
      <c r="R403" s="270"/>
      <c r="S403" s="270"/>
      <c r="T403" s="270"/>
      <c r="U403" s="270"/>
      <c r="V403" s="270"/>
      <c r="W403" s="270"/>
      <c r="X403" s="270"/>
      <c r="Y403" s="270"/>
    </row>
    <row r="404" spans="1:25">
      <c r="A404" s="270"/>
      <c r="B404" s="270"/>
      <c r="C404" s="270"/>
      <c r="D404" s="270"/>
      <c r="E404" s="270"/>
      <c r="F404" s="270"/>
      <c r="G404" s="270"/>
      <c r="H404" s="270"/>
      <c r="I404" s="270"/>
      <c r="J404" s="270"/>
      <c r="K404" s="270"/>
      <c r="L404" s="270"/>
      <c r="M404" s="270"/>
      <c r="N404" s="270"/>
      <c r="O404" s="270"/>
      <c r="P404" s="270"/>
      <c r="Q404" s="270"/>
      <c r="R404" s="270"/>
      <c r="S404" s="270"/>
      <c r="T404" s="270"/>
      <c r="U404" s="270"/>
      <c r="V404" s="270"/>
      <c r="W404" s="270"/>
      <c r="X404" s="270"/>
      <c r="Y404" s="270"/>
    </row>
    <row r="405" spans="1:25">
      <c r="A405" s="270"/>
      <c r="B405" s="270"/>
      <c r="C405" s="270"/>
      <c r="D405" s="270"/>
      <c r="E405" s="270"/>
      <c r="F405" s="270"/>
      <c r="G405" s="270"/>
      <c r="H405" s="270"/>
      <c r="I405" s="270"/>
      <c r="J405" s="270"/>
      <c r="K405" s="270"/>
      <c r="L405" s="270"/>
      <c r="M405" s="270"/>
      <c r="N405" s="270"/>
      <c r="O405" s="270"/>
      <c r="P405" s="270"/>
      <c r="Q405" s="270"/>
      <c r="R405" s="270"/>
      <c r="S405" s="270"/>
      <c r="T405" s="270"/>
      <c r="U405" s="270"/>
      <c r="V405" s="270"/>
      <c r="W405" s="270"/>
      <c r="X405" s="270"/>
      <c r="Y405" s="270"/>
    </row>
    <row r="406" spans="1:25">
      <c r="A406" s="270"/>
      <c r="B406" s="270"/>
      <c r="C406" s="270"/>
      <c r="D406" s="270"/>
      <c r="E406" s="270"/>
      <c r="F406" s="270"/>
      <c r="G406" s="270"/>
      <c r="H406" s="270"/>
      <c r="I406" s="270"/>
      <c r="J406" s="270"/>
      <c r="K406" s="270"/>
      <c r="L406" s="270"/>
      <c r="M406" s="270"/>
      <c r="N406" s="270"/>
      <c r="O406" s="270"/>
      <c r="P406" s="270"/>
      <c r="Q406" s="270"/>
      <c r="R406" s="270"/>
      <c r="S406" s="270"/>
      <c r="T406" s="270"/>
      <c r="U406" s="270"/>
      <c r="V406" s="270"/>
      <c r="W406" s="270"/>
      <c r="X406" s="270"/>
      <c r="Y406" s="270"/>
    </row>
    <row r="407" spans="1:25">
      <c r="A407" s="270"/>
      <c r="B407" s="270"/>
      <c r="C407" s="270"/>
      <c r="D407" s="270"/>
      <c r="E407" s="270"/>
      <c r="F407" s="270"/>
      <c r="G407" s="270"/>
      <c r="H407" s="270"/>
      <c r="I407" s="270"/>
      <c r="J407" s="270"/>
      <c r="K407" s="270"/>
      <c r="L407" s="270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</row>
    <row r="408" spans="1:25">
      <c r="A408" s="270"/>
      <c r="B408" s="270"/>
      <c r="C408" s="270"/>
      <c r="D408" s="270"/>
      <c r="E408" s="270"/>
      <c r="F408" s="270"/>
      <c r="G408" s="270"/>
      <c r="H408" s="270"/>
      <c r="I408" s="270"/>
      <c r="J408" s="270"/>
      <c r="K408" s="270"/>
      <c r="L408" s="270"/>
      <c r="M408" s="270"/>
      <c r="N408" s="270"/>
      <c r="O408" s="270"/>
      <c r="P408" s="270"/>
      <c r="Q408" s="270"/>
      <c r="R408" s="270"/>
      <c r="S408" s="270"/>
      <c r="T408" s="270"/>
      <c r="U408" s="270"/>
      <c r="V408" s="270"/>
      <c r="W408" s="270"/>
      <c r="X408" s="270"/>
      <c r="Y408" s="270"/>
    </row>
    <row r="409" spans="1:25">
      <c r="A409" s="270"/>
      <c r="B409" s="270"/>
      <c r="C409" s="270"/>
      <c r="D409" s="270"/>
      <c r="E409" s="270"/>
      <c r="F409" s="270"/>
      <c r="G409" s="270"/>
      <c r="H409" s="270"/>
      <c r="I409" s="270"/>
      <c r="J409" s="270"/>
      <c r="K409" s="270"/>
      <c r="L409" s="270"/>
      <c r="M409" s="270"/>
      <c r="N409" s="270"/>
      <c r="O409" s="270"/>
      <c r="P409" s="270"/>
      <c r="Q409" s="270"/>
      <c r="R409" s="270"/>
      <c r="S409" s="270"/>
      <c r="T409" s="270"/>
      <c r="U409" s="270"/>
      <c r="V409" s="270"/>
      <c r="W409" s="270"/>
      <c r="X409" s="270"/>
      <c r="Y409" s="270"/>
    </row>
    <row r="410" spans="1:25">
      <c r="A410" s="270"/>
      <c r="B410" s="270"/>
      <c r="C410" s="270"/>
      <c r="D410" s="270"/>
      <c r="E410" s="270"/>
      <c r="F410" s="270"/>
      <c r="G410" s="270"/>
      <c r="H410" s="270"/>
      <c r="I410" s="270"/>
      <c r="J410" s="270"/>
      <c r="K410" s="270"/>
      <c r="L410" s="270"/>
      <c r="M410" s="270"/>
      <c r="N410" s="270"/>
      <c r="O410" s="270"/>
      <c r="P410" s="270"/>
      <c r="Q410" s="270"/>
      <c r="R410" s="270"/>
      <c r="S410" s="270"/>
      <c r="T410" s="270"/>
      <c r="U410" s="270"/>
      <c r="V410" s="270"/>
      <c r="W410" s="270"/>
      <c r="X410" s="270"/>
      <c r="Y410" s="270"/>
    </row>
    <row r="411" spans="1:25">
      <c r="A411" s="270"/>
      <c r="B411" s="270"/>
      <c r="C411" s="270"/>
      <c r="D411" s="270"/>
      <c r="E411" s="270"/>
      <c r="F411" s="270"/>
      <c r="G411" s="270"/>
      <c r="H411" s="270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70"/>
      <c r="T411" s="270"/>
      <c r="U411" s="270"/>
      <c r="V411" s="270"/>
      <c r="W411" s="270"/>
      <c r="X411" s="270"/>
      <c r="Y411" s="270"/>
    </row>
    <row r="412" spans="1:25">
      <c r="A412" s="270"/>
      <c r="B412" s="270"/>
      <c r="C412" s="270"/>
      <c r="D412" s="270"/>
      <c r="E412" s="270"/>
      <c r="F412" s="270"/>
      <c r="G412" s="270"/>
      <c r="H412" s="270"/>
      <c r="I412" s="270"/>
      <c r="J412" s="270"/>
      <c r="K412" s="270"/>
      <c r="L412" s="270"/>
      <c r="M412" s="270"/>
      <c r="N412" s="270"/>
      <c r="O412" s="270"/>
      <c r="P412" s="270"/>
      <c r="Q412" s="270"/>
      <c r="R412" s="270"/>
      <c r="S412" s="270"/>
      <c r="T412" s="270"/>
      <c r="U412" s="270"/>
      <c r="V412" s="270"/>
      <c r="W412" s="270"/>
      <c r="X412" s="270"/>
      <c r="Y412" s="270"/>
    </row>
    <row r="413" spans="1:25">
      <c r="A413" s="270"/>
      <c r="B413" s="270"/>
      <c r="C413" s="270"/>
      <c r="D413" s="270"/>
      <c r="E413" s="270"/>
      <c r="F413" s="270"/>
      <c r="G413" s="270"/>
      <c r="H413" s="270"/>
      <c r="I413" s="270"/>
      <c r="J413" s="270"/>
      <c r="K413" s="270"/>
      <c r="L413" s="270"/>
      <c r="M413" s="270"/>
      <c r="N413" s="270"/>
      <c r="O413" s="270"/>
      <c r="P413" s="270"/>
      <c r="Q413" s="270"/>
      <c r="R413" s="270"/>
      <c r="S413" s="270"/>
      <c r="T413" s="270"/>
      <c r="U413" s="270"/>
      <c r="V413" s="270"/>
      <c r="W413" s="270"/>
      <c r="X413" s="270"/>
      <c r="Y413" s="270"/>
    </row>
    <row r="414" spans="1:25">
      <c r="A414" s="270"/>
      <c r="B414" s="270"/>
      <c r="C414" s="270"/>
      <c r="D414" s="270"/>
      <c r="E414" s="270"/>
      <c r="F414" s="270"/>
      <c r="G414" s="270"/>
      <c r="H414" s="270"/>
      <c r="I414" s="270"/>
      <c r="J414" s="270"/>
      <c r="K414" s="270"/>
      <c r="L414" s="270"/>
      <c r="M414" s="270"/>
      <c r="N414" s="270"/>
      <c r="O414" s="270"/>
      <c r="P414" s="270"/>
      <c r="Q414" s="270"/>
      <c r="R414" s="270"/>
      <c r="S414" s="270"/>
      <c r="T414" s="270"/>
      <c r="U414" s="270"/>
      <c r="V414" s="270"/>
      <c r="W414" s="270"/>
      <c r="X414" s="270"/>
      <c r="Y414" s="270"/>
    </row>
    <row r="415" spans="1:25">
      <c r="A415" s="270"/>
      <c r="B415" s="270"/>
      <c r="C415" s="270"/>
      <c r="D415" s="270"/>
      <c r="E415" s="270"/>
      <c r="F415" s="270"/>
      <c r="G415" s="270"/>
      <c r="H415" s="270"/>
      <c r="I415" s="270"/>
      <c r="J415" s="270"/>
      <c r="K415" s="270"/>
      <c r="L415" s="270"/>
      <c r="M415" s="270"/>
      <c r="N415" s="270"/>
      <c r="O415" s="270"/>
      <c r="P415" s="270"/>
      <c r="Q415" s="270"/>
      <c r="R415" s="270"/>
      <c r="S415" s="270"/>
      <c r="T415" s="270"/>
      <c r="U415" s="270"/>
      <c r="V415" s="270"/>
      <c r="W415" s="270"/>
      <c r="X415" s="270"/>
      <c r="Y415" s="270"/>
    </row>
    <row r="416" spans="1:25">
      <c r="A416" s="270"/>
      <c r="B416" s="270"/>
      <c r="C416" s="270"/>
      <c r="D416" s="270"/>
      <c r="E416" s="270"/>
      <c r="F416" s="270"/>
      <c r="G416" s="270"/>
      <c r="H416" s="270"/>
      <c r="I416" s="270"/>
      <c r="J416" s="270"/>
      <c r="K416" s="270"/>
      <c r="L416" s="270"/>
      <c r="M416" s="270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</row>
    <row r="417" spans="1:25">
      <c r="A417" s="270"/>
      <c r="B417" s="270"/>
      <c r="C417" s="270"/>
      <c r="D417" s="270"/>
      <c r="E417" s="270"/>
      <c r="F417" s="270"/>
      <c r="G417" s="270"/>
      <c r="H417" s="270"/>
      <c r="I417" s="270"/>
      <c r="J417" s="270"/>
      <c r="K417" s="270"/>
      <c r="L417" s="270"/>
      <c r="M417" s="270"/>
      <c r="N417" s="270"/>
      <c r="O417" s="270"/>
      <c r="P417" s="270"/>
      <c r="Q417" s="270"/>
      <c r="R417" s="270"/>
      <c r="S417" s="270"/>
      <c r="T417" s="270"/>
      <c r="U417" s="270"/>
      <c r="V417" s="270"/>
      <c r="W417" s="270"/>
      <c r="X417" s="270"/>
      <c r="Y417" s="270"/>
    </row>
    <row r="418" spans="1:25">
      <c r="A418" s="270"/>
      <c r="B418" s="270"/>
      <c r="C418" s="270"/>
      <c r="D418" s="270"/>
      <c r="E418" s="270"/>
      <c r="F418" s="270"/>
      <c r="G418" s="270"/>
      <c r="H418" s="270"/>
      <c r="I418" s="270"/>
      <c r="J418" s="270"/>
      <c r="K418" s="270"/>
      <c r="L418" s="270"/>
      <c r="M418" s="270"/>
      <c r="N418" s="270"/>
      <c r="O418" s="270"/>
      <c r="P418" s="270"/>
      <c r="Q418" s="270"/>
      <c r="R418" s="270"/>
      <c r="S418" s="270"/>
      <c r="T418" s="270"/>
      <c r="U418" s="270"/>
      <c r="V418" s="270"/>
      <c r="W418" s="270"/>
      <c r="X418" s="270"/>
      <c r="Y418" s="270"/>
    </row>
    <row r="419" spans="1:25">
      <c r="A419" s="270"/>
      <c r="B419" s="270"/>
      <c r="C419" s="270"/>
      <c r="D419" s="270"/>
      <c r="E419" s="270"/>
      <c r="F419" s="270"/>
      <c r="G419" s="270"/>
      <c r="H419" s="270"/>
      <c r="I419" s="270"/>
      <c r="J419" s="270"/>
      <c r="K419" s="270"/>
      <c r="L419" s="270"/>
      <c r="M419" s="270"/>
      <c r="N419" s="270"/>
      <c r="O419" s="270"/>
      <c r="P419" s="270"/>
      <c r="Q419" s="270"/>
      <c r="R419" s="270"/>
      <c r="S419" s="270"/>
      <c r="T419" s="270"/>
      <c r="U419" s="270"/>
      <c r="V419" s="270"/>
      <c r="W419" s="270"/>
      <c r="X419" s="270"/>
      <c r="Y419" s="270"/>
    </row>
    <row r="420" spans="1:25">
      <c r="A420" s="270"/>
      <c r="B420" s="270"/>
      <c r="C420" s="270"/>
      <c r="D420" s="270"/>
      <c r="E420" s="270"/>
      <c r="F420" s="270"/>
      <c r="G420" s="270"/>
      <c r="H420" s="270"/>
      <c r="I420" s="270"/>
      <c r="J420" s="270"/>
      <c r="K420" s="270"/>
      <c r="L420" s="270"/>
      <c r="M420" s="270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</row>
    <row r="421" spans="1:25">
      <c r="A421" s="270"/>
      <c r="B421" s="270"/>
      <c r="C421" s="270"/>
      <c r="D421" s="270"/>
      <c r="E421" s="270"/>
      <c r="F421" s="270"/>
      <c r="G421" s="270"/>
      <c r="H421" s="270"/>
      <c r="I421" s="270"/>
      <c r="J421" s="270"/>
      <c r="K421" s="270"/>
      <c r="L421" s="270"/>
      <c r="M421" s="270"/>
      <c r="N421" s="270"/>
      <c r="O421" s="270"/>
      <c r="P421" s="270"/>
      <c r="Q421" s="270"/>
      <c r="R421" s="270"/>
      <c r="S421" s="270"/>
      <c r="T421" s="270"/>
      <c r="U421" s="270"/>
      <c r="V421" s="270"/>
      <c r="W421" s="270"/>
      <c r="X421" s="270"/>
      <c r="Y421" s="270"/>
    </row>
    <row r="422" spans="1:25">
      <c r="A422" s="270"/>
      <c r="B422" s="270"/>
      <c r="C422" s="270"/>
      <c r="D422" s="270"/>
      <c r="E422" s="270"/>
      <c r="F422" s="270"/>
      <c r="G422" s="270"/>
      <c r="H422" s="270"/>
      <c r="I422" s="270"/>
      <c r="J422" s="270"/>
      <c r="K422" s="270"/>
      <c r="L422" s="270"/>
      <c r="M422" s="270"/>
      <c r="N422" s="270"/>
      <c r="O422" s="270"/>
      <c r="P422" s="270"/>
      <c r="Q422" s="270"/>
      <c r="R422" s="270"/>
      <c r="S422" s="270"/>
      <c r="T422" s="270"/>
      <c r="U422" s="270"/>
      <c r="V422" s="270"/>
      <c r="W422" s="270"/>
      <c r="X422" s="270"/>
      <c r="Y422" s="270"/>
    </row>
    <row r="423" spans="1:25">
      <c r="A423" s="270"/>
      <c r="B423" s="270"/>
      <c r="C423" s="270"/>
      <c r="D423" s="270"/>
      <c r="E423" s="270"/>
      <c r="F423" s="270"/>
      <c r="G423" s="270"/>
      <c r="H423" s="270"/>
      <c r="I423" s="270"/>
      <c r="J423" s="270"/>
      <c r="K423" s="270"/>
      <c r="L423" s="270"/>
      <c r="M423" s="270"/>
      <c r="N423" s="270"/>
      <c r="O423" s="270"/>
      <c r="P423" s="270"/>
      <c r="Q423" s="270"/>
      <c r="R423" s="270"/>
      <c r="S423" s="270"/>
      <c r="T423" s="270"/>
      <c r="U423" s="270"/>
      <c r="V423" s="270"/>
      <c r="W423" s="270"/>
      <c r="X423" s="270"/>
      <c r="Y423" s="270"/>
    </row>
    <row r="424" spans="1:25">
      <c r="A424" s="270"/>
      <c r="B424" s="270"/>
      <c r="C424" s="270"/>
      <c r="D424" s="270"/>
      <c r="E424" s="270"/>
      <c r="F424" s="270"/>
      <c r="G424" s="270"/>
      <c r="H424" s="270"/>
      <c r="I424" s="270"/>
      <c r="J424" s="270"/>
      <c r="K424" s="270"/>
      <c r="L424" s="270"/>
      <c r="M424" s="270"/>
      <c r="N424" s="270"/>
      <c r="O424" s="270"/>
      <c r="P424" s="270"/>
      <c r="Q424" s="270"/>
      <c r="R424" s="270"/>
      <c r="S424" s="270"/>
      <c r="T424" s="270"/>
      <c r="U424" s="270"/>
      <c r="V424" s="270"/>
      <c r="W424" s="270"/>
      <c r="X424" s="270"/>
      <c r="Y424" s="270"/>
    </row>
    <row r="425" spans="1:25">
      <c r="A425" s="270"/>
      <c r="B425" s="270"/>
      <c r="C425" s="270"/>
      <c r="D425" s="270"/>
      <c r="E425" s="270"/>
      <c r="F425" s="270"/>
      <c r="G425" s="270"/>
      <c r="H425" s="270"/>
      <c r="I425" s="270"/>
      <c r="J425" s="270"/>
      <c r="K425" s="270"/>
      <c r="L425" s="270"/>
      <c r="M425" s="270"/>
      <c r="N425" s="270"/>
      <c r="O425" s="270"/>
      <c r="P425" s="270"/>
      <c r="Q425" s="270"/>
      <c r="R425" s="270"/>
      <c r="S425" s="270"/>
      <c r="T425" s="270"/>
      <c r="U425" s="270"/>
      <c r="V425" s="270"/>
      <c r="W425" s="270"/>
      <c r="X425" s="270"/>
      <c r="Y425" s="270"/>
    </row>
    <row r="426" spans="1:25">
      <c r="A426" s="270"/>
      <c r="B426" s="270"/>
      <c r="C426" s="270"/>
      <c r="D426" s="270"/>
      <c r="E426" s="270"/>
      <c r="F426" s="270"/>
      <c r="G426" s="270"/>
      <c r="H426" s="270"/>
      <c r="I426" s="270"/>
      <c r="J426" s="270"/>
      <c r="K426" s="270"/>
      <c r="L426" s="270"/>
      <c r="M426" s="270"/>
      <c r="N426" s="270"/>
      <c r="O426" s="270"/>
      <c r="P426" s="270"/>
      <c r="Q426" s="270"/>
      <c r="R426" s="270"/>
      <c r="S426" s="270"/>
      <c r="T426" s="270"/>
      <c r="U426" s="270"/>
      <c r="V426" s="270"/>
      <c r="W426" s="270"/>
      <c r="X426" s="270"/>
      <c r="Y426" s="270"/>
    </row>
    <row r="427" spans="1:25">
      <c r="A427" s="270"/>
      <c r="B427" s="270"/>
      <c r="C427" s="270"/>
      <c r="D427" s="270"/>
      <c r="E427" s="270"/>
      <c r="F427" s="270"/>
      <c r="G427" s="270"/>
      <c r="H427" s="270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</row>
    <row r="428" spans="1:25">
      <c r="A428" s="270"/>
      <c r="B428" s="270"/>
      <c r="C428" s="270"/>
      <c r="D428" s="270"/>
      <c r="E428" s="270"/>
      <c r="F428" s="270"/>
      <c r="G428" s="270"/>
      <c r="H428" s="270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</row>
    <row r="429" spans="1:25">
      <c r="A429" s="270"/>
      <c r="B429" s="270"/>
      <c r="C429" s="270"/>
      <c r="D429" s="270"/>
      <c r="E429" s="270"/>
      <c r="F429" s="270"/>
      <c r="G429" s="270"/>
      <c r="H429" s="270"/>
      <c r="I429" s="270"/>
      <c r="J429" s="270"/>
      <c r="K429" s="270"/>
      <c r="L429" s="270"/>
      <c r="M429" s="270"/>
      <c r="N429" s="270"/>
      <c r="O429" s="270"/>
      <c r="P429" s="270"/>
      <c r="Q429" s="270"/>
      <c r="R429" s="270"/>
      <c r="S429" s="270"/>
      <c r="T429" s="270"/>
      <c r="U429" s="270"/>
      <c r="V429" s="270"/>
      <c r="W429" s="270"/>
      <c r="X429" s="270"/>
      <c r="Y429" s="270"/>
    </row>
    <row r="430" spans="1:25">
      <c r="A430" s="270"/>
      <c r="B430" s="270"/>
      <c r="C430" s="270"/>
      <c r="D430" s="270"/>
      <c r="E430" s="270"/>
      <c r="F430" s="270"/>
      <c r="G430" s="270"/>
      <c r="H430" s="270"/>
      <c r="I430" s="270"/>
      <c r="J430" s="270"/>
      <c r="K430" s="270"/>
      <c r="L430" s="270"/>
      <c r="M430" s="270"/>
      <c r="N430" s="270"/>
      <c r="O430" s="270"/>
      <c r="P430" s="270"/>
      <c r="Q430" s="270"/>
      <c r="R430" s="270"/>
      <c r="S430" s="270"/>
      <c r="T430" s="270"/>
      <c r="U430" s="270"/>
      <c r="V430" s="270"/>
      <c r="W430" s="270"/>
      <c r="X430" s="270"/>
      <c r="Y430" s="270"/>
    </row>
    <row r="431" spans="1:25">
      <c r="A431" s="270"/>
      <c r="B431" s="270"/>
      <c r="C431" s="270"/>
      <c r="D431" s="270"/>
      <c r="E431" s="270"/>
      <c r="F431" s="270"/>
      <c r="G431" s="270"/>
      <c r="H431" s="270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70"/>
      <c r="T431" s="270"/>
      <c r="U431" s="270"/>
      <c r="V431" s="270"/>
      <c r="W431" s="270"/>
      <c r="X431" s="270"/>
      <c r="Y431" s="270"/>
    </row>
    <row r="432" spans="1:25">
      <c r="A432" s="270"/>
      <c r="B432" s="270"/>
      <c r="C432" s="270"/>
      <c r="D432" s="270"/>
      <c r="E432" s="270"/>
      <c r="F432" s="270"/>
      <c r="G432" s="270"/>
      <c r="H432" s="270"/>
      <c r="I432" s="270"/>
      <c r="J432" s="270"/>
      <c r="K432" s="270"/>
      <c r="L432" s="270"/>
      <c r="M432" s="270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</row>
    <row r="433" spans="1:25">
      <c r="A433" s="270"/>
      <c r="B433" s="270"/>
      <c r="C433" s="270"/>
      <c r="D433" s="270"/>
      <c r="E433" s="270"/>
      <c r="F433" s="270"/>
      <c r="G433" s="270"/>
      <c r="H433" s="270"/>
      <c r="I433" s="270"/>
      <c r="J433" s="270"/>
      <c r="K433" s="270"/>
      <c r="L433" s="270"/>
      <c r="M433" s="270"/>
      <c r="N433" s="270"/>
      <c r="O433" s="270"/>
      <c r="P433" s="270"/>
      <c r="Q433" s="270"/>
      <c r="R433" s="270"/>
      <c r="S433" s="270"/>
      <c r="T433" s="270"/>
      <c r="U433" s="270"/>
      <c r="V433" s="270"/>
      <c r="W433" s="270"/>
      <c r="X433" s="270"/>
      <c r="Y433" s="270"/>
    </row>
    <row r="434" spans="1:25">
      <c r="A434" s="270"/>
      <c r="B434" s="270"/>
      <c r="C434" s="270"/>
      <c r="D434" s="270"/>
      <c r="E434" s="270"/>
      <c r="F434" s="270"/>
      <c r="G434" s="270"/>
      <c r="H434" s="270"/>
      <c r="I434" s="270"/>
      <c r="J434" s="270"/>
      <c r="K434" s="270"/>
      <c r="L434" s="270"/>
      <c r="M434" s="270"/>
      <c r="N434" s="270"/>
      <c r="O434" s="270"/>
      <c r="P434" s="270"/>
      <c r="Q434" s="270"/>
      <c r="R434" s="270"/>
      <c r="S434" s="270"/>
      <c r="T434" s="270"/>
      <c r="U434" s="270"/>
      <c r="V434" s="270"/>
      <c r="W434" s="270"/>
      <c r="X434" s="270"/>
      <c r="Y434" s="270"/>
    </row>
    <row r="435" spans="1:25">
      <c r="A435" s="270"/>
      <c r="B435" s="270"/>
      <c r="C435" s="270"/>
      <c r="D435" s="270"/>
      <c r="E435" s="270"/>
      <c r="F435" s="270"/>
      <c r="G435" s="270"/>
      <c r="H435" s="270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70"/>
      <c r="T435" s="270"/>
      <c r="U435" s="270"/>
      <c r="V435" s="270"/>
      <c r="W435" s="270"/>
      <c r="X435" s="270"/>
      <c r="Y435" s="270"/>
    </row>
    <row r="436" spans="1:25">
      <c r="A436" s="270"/>
      <c r="B436" s="270"/>
      <c r="C436" s="270"/>
      <c r="D436" s="270"/>
      <c r="E436" s="270"/>
      <c r="F436" s="270"/>
      <c r="G436" s="270"/>
      <c r="H436" s="270"/>
      <c r="I436" s="270"/>
      <c r="J436" s="270"/>
      <c r="K436" s="270"/>
      <c r="L436" s="270"/>
      <c r="M436" s="270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</row>
    <row r="437" spans="1:25">
      <c r="A437" s="270"/>
      <c r="B437" s="270"/>
      <c r="C437" s="270"/>
      <c r="D437" s="270"/>
      <c r="E437" s="270"/>
      <c r="F437" s="270"/>
      <c r="G437" s="270"/>
      <c r="H437" s="270"/>
      <c r="I437" s="270"/>
      <c r="J437" s="270"/>
      <c r="K437" s="270"/>
      <c r="L437" s="270"/>
      <c r="M437" s="270"/>
      <c r="N437" s="270"/>
      <c r="O437" s="270"/>
      <c r="P437" s="270"/>
      <c r="Q437" s="270"/>
      <c r="R437" s="270"/>
      <c r="S437" s="270"/>
      <c r="T437" s="270"/>
      <c r="U437" s="270"/>
      <c r="V437" s="270"/>
      <c r="W437" s="270"/>
      <c r="X437" s="270"/>
      <c r="Y437" s="270"/>
    </row>
    <row r="438" spans="1:25">
      <c r="A438" s="270"/>
      <c r="B438" s="270"/>
      <c r="C438" s="270"/>
      <c r="D438" s="270"/>
      <c r="E438" s="270"/>
      <c r="F438" s="270"/>
      <c r="G438" s="270"/>
      <c r="H438" s="270"/>
      <c r="I438" s="270"/>
      <c r="J438" s="270"/>
      <c r="K438" s="270"/>
      <c r="L438" s="270"/>
      <c r="M438" s="270"/>
      <c r="N438" s="270"/>
      <c r="O438" s="270"/>
      <c r="P438" s="270"/>
      <c r="Q438" s="270"/>
      <c r="R438" s="270"/>
      <c r="S438" s="270"/>
      <c r="T438" s="270"/>
      <c r="U438" s="270"/>
      <c r="V438" s="270"/>
      <c r="W438" s="270"/>
      <c r="X438" s="270"/>
      <c r="Y438" s="270"/>
    </row>
    <row r="439" spans="1:25">
      <c r="A439" s="270"/>
      <c r="B439" s="270"/>
      <c r="C439" s="270"/>
      <c r="D439" s="270"/>
      <c r="E439" s="270"/>
      <c r="F439" s="270"/>
      <c r="G439" s="270"/>
      <c r="H439" s="270"/>
      <c r="I439" s="270"/>
      <c r="J439" s="270"/>
      <c r="K439" s="270"/>
      <c r="L439" s="270"/>
      <c r="M439" s="270"/>
      <c r="N439" s="270"/>
      <c r="O439" s="270"/>
      <c r="P439" s="270"/>
      <c r="Q439" s="270"/>
      <c r="R439" s="270"/>
      <c r="S439" s="270"/>
      <c r="T439" s="270"/>
      <c r="U439" s="270"/>
      <c r="V439" s="270"/>
      <c r="W439" s="270"/>
      <c r="X439" s="270"/>
      <c r="Y439" s="270"/>
    </row>
    <row r="440" spans="1:25">
      <c r="A440" s="270"/>
      <c r="B440" s="270"/>
      <c r="C440" s="270"/>
      <c r="D440" s="270"/>
      <c r="E440" s="270"/>
      <c r="F440" s="270"/>
      <c r="G440" s="270"/>
      <c r="H440" s="270"/>
      <c r="I440" s="270"/>
      <c r="J440" s="270"/>
      <c r="K440" s="270"/>
      <c r="L440" s="270"/>
      <c r="M440" s="270"/>
      <c r="N440" s="270"/>
      <c r="O440" s="270"/>
      <c r="P440" s="270"/>
      <c r="Q440" s="270"/>
      <c r="R440" s="270"/>
      <c r="S440" s="270"/>
      <c r="T440" s="270"/>
      <c r="U440" s="270"/>
      <c r="V440" s="270"/>
      <c r="W440" s="270"/>
      <c r="X440" s="270"/>
      <c r="Y440" s="270"/>
    </row>
    <row r="441" spans="1:25">
      <c r="A441" s="270"/>
      <c r="B441" s="270"/>
      <c r="C441" s="270"/>
      <c r="D441" s="270"/>
      <c r="E441" s="270"/>
      <c r="F441" s="270"/>
      <c r="G441" s="270"/>
      <c r="H441" s="270"/>
      <c r="I441" s="270"/>
      <c r="J441" s="270"/>
      <c r="K441" s="270"/>
      <c r="L441" s="270"/>
      <c r="M441" s="270"/>
      <c r="N441" s="270"/>
      <c r="O441" s="270"/>
      <c r="P441" s="270"/>
      <c r="Q441" s="270"/>
      <c r="R441" s="270"/>
      <c r="S441" s="270"/>
      <c r="T441" s="270"/>
      <c r="U441" s="270"/>
      <c r="V441" s="270"/>
      <c r="W441" s="270"/>
      <c r="X441" s="270"/>
      <c r="Y441" s="270"/>
    </row>
    <row r="442" spans="1:25">
      <c r="A442" s="270"/>
      <c r="B442" s="270"/>
      <c r="C442" s="270"/>
      <c r="D442" s="270"/>
      <c r="E442" s="270"/>
      <c r="F442" s="270"/>
      <c r="G442" s="270"/>
      <c r="H442" s="270"/>
      <c r="I442" s="270"/>
      <c r="J442" s="270"/>
      <c r="K442" s="270"/>
      <c r="L442" s="270"/>
      <c r="M442" s="270"/>
      <c r="N442" s="270"/>
      <c r="O442" s="270"/>
      <c r="P442" s="270"/>
      <c r="Q442" s="270"/>
      <c r="R442" s="270"/>
      <c r="S442" s="270"/>
      <c r="T442" s="270"/>
      <c r="U442" s="270"/>
      <c r="V442" s="270"/>
      <c r="W442" s="270"/>
      <c r="X442" s="270"/>
      <c r="Y442" s="270"/>
    </row>
    <row r="443" spans="1:25">
      <c r="A443" s="270"/>
      <c r="B443" s="270"/>
      <c r="C443" s="270"/>
      <c r="D443" s="270"/>
      <c r="E443" s="270"/>
      <c r="F443" s="270"/>
      <c r="G443" s="270"/>
      <c r="H443" s="270"/>
      <c r="I443" s="270"/>
      <c r="J443" s="270"/>
      <c r="K443" s="270"/>
      <c r="L443" s="270"/>
      <c r="M443" s="270"/>
      <c r="N443" s="270"/>
      <c r="O443" s="270"/>
      <c r="P443" s="270"/>
      <c r="Q443" s="270"/>
      <c r="R443" s="270"/>
      <c r="S443" s="270"/>
      <c r="T443" s="270"/>
      <c r="U443" s="270"/>
      <c r="V443" s="270"/>
      <c r="W443" s="270"/>
      <c r="X443" s="270"/>
      <c r="Y443" s="270"/>
    </row>
    <row r="444" spans="1:25">
      <c r="A444" s="270"/>
      <c r="B444" s="270"/>
      <c r="C444" s="270"/>
      <c r="D444" s="270"/>
      <c r="E444" s="270"/>
      <c r="F444" s="270"/>
      <c r="G444" s="270"/>
      <c r="H444" s="270"/>
      <c r="I444" s="270"/>
      <c r="J444" s="270"/>
      <c r="K444" s="270"/>
      <c r="L444" s="270"/>
      <c r="M444" s="270"/>
      <c r="N444" s="270"/>
      <c r="O444" s="270"/>
      <c r="P444" s="270"/>
      <c r="Q444" s="270"/>
      <c r="R444" s="270"/>
      <c r="S444" s="270"/>
      <c r="T444" s="270"/>
      <c r="U444" s="270"/>
      <c r="V444" s="270"/>
      <c r="W444" s="270"/>
      <c r="X444" s="270"/>
      <c r="Y444" s="270"/>
    </row>
    <row r="445" spans="1:25">
      <c r="A445" s="270"/>
      <c r="B445" s="270"/>
      <c r="C445" s="270"/>
      <c r="D445" s="270"/>
      <c r="E445" s="270"/>
      <c r="F445" s="270"/>
      <c r="G445" s="270"/>
      <c r="H445" s="270"/>
      <c r="I445" s="270"/>
      <c r="J445" s="270"/>
      <c r="K445" s="270"/>
      <c r="L445" s="270"/>
      <c r="M445" s="270"/>
      <c r="N445" s="270"/>
      <c r="O445" s="270"/>
      <c r="P445" s="270"/>
      <c r="Q445" s="270"/>
      <c r="R445" s="270"/>
      <c r="S445" s="270"/>
      <c r="T445" s="270"/>
      <c r="U445" s="270"/>
      <c r="V445" s="270"/>
      <c r="W445" s="270"/>
      <c r="X445" s="270"/>
      <c r="Y445" s="270"/>
    </row>
    <row r="446" spans="1:25">
      <c r="A446" s="270"/>
      <c r="B446" s="270"/>
      <c r="C446" s="270"/>
      <c r="D446" s="270"/>
      <c r="E446" s="270"/>
      <c r="F446" s="270"/>
      <c r="G446" s="270"/>
      <c r="H446" s="270"/>
      <c r="I446" s="270"/>
      <c r="J446" s="270"/>
      <c r="K446" s="270"/>
      <c r="L446" s="270"/>
      <c r="M446" s="270"/>
      <c r="N446" s="270"/>
      <c r="O446" s="270"/>
      <c r="P446" s="270"/>
      <c r="Q446" s="270"/>
      <c r="R446" s="270"/>
      <c r="S446" s="270"/>
      <c r="T446" s="270"/>
      <c r="U446" s="270"/>
      <c r="V446" s="270"/>
      <c r="W446" s="270"/>
      <c r="X446" s="270"/>
      <c r="Y446" s="270"/>
    </row>
    <row r="447" spans="1:25">
      <c r="A447" s="270"/>
      <c r="B447" s="270"/>
      <c r="C447" s="270"/>
      <c r="D447" s="270"/>
      <c r="E447" s="270"/>
      <c r="F447" s="270"/>
      <c r="G447" s="270"/>
      <c r="H447" s="270"/>
      <c r="I447" s="270"/>
      <c r="J447" s="270"/>
      <c r="K447" s="270"/>
      <c r="L447" s="270"/>
      <c r="M447" s="270"/>
      <c r="N447" s="270"/>
      <c r="O447" s="270"/>
      <c r="P447" s="270"/>
      <c r="Q447" s="270"/>
      <c r="R447" s="270"/>
      <c r="S447" s="270"/>
      <c r="T447" s="270"/>
      <c r="U447" s="270"/>
      <c r="V447" s="270"/>
      <c r="W447" s="270"/>
      <c r="X447" s="270"/>
      <c r="Y447" s="270"/>
    </row>
    <row r="448" spans="1:25">
      <c r="A448" s="270"/>
      <c r="B448" s="270"/>
      <c r="C448" s="270"/>
      <c r="D448" s="270"/>
      <c r="E448" s="270"/>
      <c r="F448" s="270"/>
      <c r="G448" s="270"/>
      <c r="H448" s="270"/>
      <c r="I448" s="270"/>
      <c r="J448" s="270"/>
      <c r="K448" s="270"/>
      <c r="L448" s="270"/>
      <c r="M448" s="270"/>
      <c r="N448" s="270"/>
      <c r="O448" s="270"/>
      <c r="P448" s="270"/>
      <c r="Q448" s="270"/>
      <c r="R448" s="270"/>
      <c r="S448" s="270"/>
      <c r="T448" s="270"/>
      <c r="U448" s="270"/>
      <c r="V448" s="270"/>
      <c r="W448" s="270"/>
      <c r="X448" s="270"/>
      <c r="Y448" s="270"/>
    </row>
    <row r="449" spans="1:25">
      <c r="A449" s="270"/>
      <c r="B449" s="270"/>
      <c r="C449" s="270"/>
      <c r="D449" s="270"/>
      <c r="E449" s="270"/>
      <c r="F449" s="270"/>
      <c r="G449" s="270"/>
      <c r="H449" s="270"/>
      <c r="I449" s="270"/>
      <c r="J449" s="270"/>
      <c r="K449" s="270"/>
      <c r="L449" s="270"/>
      <c r="M449" s="270"/>
      <c r="N449" s="270"/>
      <c r="O449" s="270"/>
      <c r="P449" s="270"/>
      <c r="Q449" s="270"/>
      <c r="R449" s="270"/>
      <c r="S449" s="270"/>
      <c r="T449" s="270"/>
      <c r="U449" s="270"/>
      <c r="V449" s="270"/>
      <c r="W449" s="270"/>
      <c r="X449" s="270"/>
      <c r="Y449" s="270"/>
    </row>
    <row r="450" spans="1:25">
      <c r="A450" s="270"/>
      <c r="B450" s="270"/>
      <c r="C450" s="270"/>
      <c r="D450" s="270"/>
      <c r="E450" s="270"/>
      <c r="F450" s="270"/>
      <c r="G450" s="270"/>
      <c r="H450" s="270"/>
      <c r="I450" s="270"/>
      <c r="J450" s="270"/>
      <c r="K450" s="270"/>
      <c r="L450" s="270"/>
      <c r="M450" s="270"/>
      <c r="N450" s="270"/>
      <c r="O450" s="270"/>
      <c r="P450" s="270"/>
      <c r="Q450" s="270"/>
      <c r="R450" s="270"/>
      <c r="S450" s="270"/>
      <c r="T450" s="270"/>
      <c r="U450" s="270"/>
      <c r="V450" s="270"/>
      <c r="W450" s="270"/>
      <c r="X450" s="270"/>
      <c r="Y450" s="270"/>
    </row>
    <row r="451" spans="1:25">
      <c r="A451" s="270"/>
      <c r="B451" s="270"/>
      <c r="C451" s="270"/>
      <c r="D451" s="270"/>
      <c r="E451" s="270"/>
      <c r="F451" s="270"/>
      <c r="G451" s="270"/>
      <c r="H451" s="270"/>
      <c r="I451" s="270"/>
      <c r="J451" s="270"/>
      <c r="K451" s="270"/>
      <c r="L451" s="270"/>
      <c r="M451" s="270"/>
      <c r="N451" s="270"/>
      <c r="O451" s="270"/>
      <c r="P451" s="270"/>
      <c r="Q451" s="270"/>
      <c r="R451" s="270"/>
      <c r="S451" s="270"/>
      <c r="T451" s="270"/>
      <c r="U451" s="270"/>
      <c r="V451" s="270"/>
      <c r="W451" s="270"/>
      <c r="X451" s="270"/>
      <c r="Y451" s="270"/>
    </row>
    <row r="452" spans="1:25">
      <c r="A452" s="270"/>
      <c r="B452" s="270"/>
      <c r="C452" s="270"/>
      <c r="D452" s="270"/>
      <c r="E452" s="270"/>
      <c r="F452" s="270"/>
      <c r="G452" s="270"/>
      <c r="H452" s="270"/>
      <c r="I452" s="270"/>
      <c r="J452" s="270"/>
      <c r="K452" s="270"/>
      <c r="L452" s="270"/>
      <c r="M452" s="270"/>
      <c r="N452" s="270"/>
      <c r="O452" s="270"/>
      <c r="P452" s="270"/>
      <c r="Q452" s="270"/>
      <c r="R452" s="270"/>
      <c r="S452" s="270"/>
      <c r="T452" s="270"/>
      <c r="U452" s="270"/>
      <c r="V452" s="270"/>
      <c r="W452" s="270"/>
      <c r="X452" s="270"/>
      <c r="Y452" s="270"/>
    </row>
    <row r="453" spans="1:25">
      <c r="A453" s="270"/>
      <c r="B453" s="270"/>
      <c r="C453" s="270"/>
      <c r="D453" s="270"/>
      <c r="E453" s="270"/>
      <c r="F453" s="270"/>
      <c r="G453" s="270"/>
      <c r="H453" s="270"/>
      <c r="I453" s="270"/>
      <c r="J453" s="270"/>
      <c r="K453" s="270"/>
      <c r="L453" s="270"/>
      <c r="M453" s="270"/>
      <c r="N453" s="270"/>
      <c r="O453" s="270"/>
      <c r="P453" s="270"/>
      <c r="Q453" s="270"/>
      <c r="R453" s="270"/>
      <c r="S453" s="270"/>
      <c r="T453" s="270"/>
      <c r="U453" s="270"/>
      <c r="V453" s="270"/>
      <c r="W453" s="270"/>
      <c r="X453" s="270"/>
      <c r="Y453" s="270"/>
    </row>
    <row r="454" spans="1:25">
      <c r="A454" s="270"/>
      <c r="B454" s="270"/>
      <c r="C454" s="270"/>
      <c r="D454" s="270"/>
      <c r="E454" s="270"/>
      <c r="F454" s="270"/>
      <c r="G454" s="270"/>
      <c r="H454" s="270"/>
      <c r="I454" s="270"/>
      <c r="J454" s="270"/>
      <c r="K454" s="270"/>
      <c r="L454" s="270"/>
      <c r="M454" s="270"/>
      <c r="N454" s="270"/>
      <c r="O454" s="270"/>
      <c r="P454" s="270"/>
      <c r="Q454" s="270"/>
      <c r="R454" s="270"/>
      <c r="S454" s="270"/>
      <c r="T454" s="270"/>
      <c r="U454" s="270"/>
      <c r="V454" s="270"/>
      <c r="W454" s="270"/>
      <c r="X454" s="270"/>
      <c r="Y454" s="270"/>
    </row>
    <row r="455" spans="1:25">
      <c r="A455" s="270"/>
      <c r="B455" s="270"/>
      <c r="C455" s="270"/>
      <c r="D455" s="270"/>
      <c r="E455" s="270"/>
      <c r="F455" s="270"/>
      <c r="G455" s="270"/>
      <c r="H455" s="270"/>
      <c r="I455" s="270"/>
      <c r="J455" s="270"/>
      <c r="K455" s="270"/>
      <c r="L455" s="270"/>
      <c r="M455" s="270"/>
      <c r="N455" s="270"/>
      <c r="O455" s="270"/>
      <c r="P455" s="270"/>
      <c r="Q455" s="270"/>
      <c r="R455" s="270"/>
      <c r="S455" s="270"/>
      <c r="T455" s="270"/>
      <c r="U455" s="270"/>
      <c r="V455" s="270"/>
      <c r="W455" s="270"/>
      <c r="X455" s="270"/>
      <c r="Y455" s="270"/>
    </row>
    <row r="456" spans="1:25">
      <c r="A456" s="270"/>
      <c r="B456" s="270"/>
      <c r="C456" s="270"/>
      <c r="D456" s="270"/>
      <c r="E456" s="270"/>
      <c r="F456" s="270"/>
      <c r="G456" s="270"/>
      <c r="H456" s="270"/>
      <c r="I456" s="270"/>
      <c r="J456" s="270"/>
      <c r="K456" s="270"/>
      <c r="L456" s="270"/>
      <c r="M456" s="270"/>
      <c r="N456" s="270"/>
      <c r="O456" s="270"/>
      <c r="P456" s="270"/>
      <c r="Q456" s="270"/>
      <c r="R456" s="270"/>
      <c r="S456" s="270"/>
      <c r="T456" s="270"/>
      <c r="U456" s="270"/>
      <c r="V456" s="270"/>
      <c r="W456" s="270"/>
      <c r="X456" s="270"/>
      <c r="Y456" s="270"/>
    </row>
    <row r="457" spans="1:25">
      <c r="A457" s="270"/>
      <c r="B457" s="270"/>
      <c r="C457" s="270"/>
      <c r="D457" s="270"/>
      <c r="E457" s="270"/>
      <c r="F457" s="270"/>
      <c r="G457" s="270"/>
      <c r="H457" s="270"/>
      <c r="I457" s="270"/>
      <c r="J457" s="270"/>
      <c r="K457" s="270"/>
      <c r="L457" s="270"/>
      <c r="M457" s="270"/>
      <c r="N457" s="270"/>
      <c r="O457" s="270"/>
      <c r="P457" s="270"/>
      <c r="Q457" s="270"/>
      <c r="R457" s="270"/>
      <c r="S457" s="270"/>
      <c r="T457" s="270"/>
      <c r="U457" s="270"/>
      <c r="V457" s="270"/>
      <c r="W457" s="270"/>
      <c r="X457" s="270"/>
      <c r="Y457" s="270"/>
    </row>
    <row r="458" spans="1:25">
      <c r="A458" s="270"/>
      <c r="B458" s="270"/>
      <c r="C458" s="270"/>
      <c r="D458" s="270"/>
      <c r="E458" s="270"/>
      <c r="F458" s="270"/>
      <c r="G458" s="270"/>
      <c r="H458" s="270"/>
      <c r="I458" s="270"/>
      <c r="J458" s="270"/>
      <c r="K458" s="270"/>
      <c r="L458" s="270"/>
      <c r="M458" s="270"/>
      <c r="N458" s="270"/>
      <c r="O458" s="270"/>
      <c r="P458" s="270"/>
      <c r="Q458" s="270"/>
      <c r="R458" s="270"/>
      <c r="S458" s="270"/>
      <c r="T458" s="270"/>
      <c r="U458" s="270"/>
      <c r="V458" s="270"/>
      <c r="W458" s="270"/>
      <c r="X458" s="270"/>
      <c r="Y458" s="270"/>
    </row>
    <row r="459" spans="1:25">
      <c r="A459" s="270"/>
      <c r="B459" s="270"/>
      <c r="C459" s="270"/>
      <c r="D459" s="270"/>
      <c r="E459" s="270"/>
      <c r="F459" s="270"/>
      <c r="G459" s="270"/>
      <c r="H459" s="270"/>
      <c r="I459" s="270"/>
      <c r="J459" s="270"/>
      <c r="K459" s="270"/>
      <c r="L459" s="270"/>
      <c r="M459" s="270"/>
      <c r="N459" s="270"/>
      <c r="O459" s="270"/>
      <c r="P459" s="270"/>
      <c r="Q459" s="270"/>
      <c r="R459" s="270"/>
      <c r="S459" s="270"/>
      <c r="T459" s="270"/>
      <c r="U459" s="270"/>
      <c r="V459" s="270"/>
      <c r="W459" s="270"/>
      <c r="X459" s="270"/>
      <c r="Y459" s="270"/>
    </row>
    <row r="460" spans="1:25">
      <c r="A460" s="270"/>
      <c r="B460" s="270"/>
      <c r="C460" s="270"/>
      <c r="D460" s="270"/>
      <c r="E460" s="270"/>
      <c r="F460" s="270"/>
      <c r="G460" s="270"/>
      <c r="H460" s="270"/>
      <c r="I460" s="270"/>
      <c r="J460" s="270"/>
      <c r="K460" s="270"/>
      <c r="L460" s="270"/>
      <c r="M460" s="270"/>
      <c r="N460" s="270"/>
      <c r="O460" s="270"/>
      <c r="P460" s="270"/>
      <c r="Q460" s="270"/>
      <c r="R460" s="270"/>
      <c r="S460" s="270"/>
      <c r="T460" s="270"/>
      <c r="U460" s="270"/>
      <c r="V460" s="270"/>
      <c r="W460" s="270"/>
      <c r="X460" s="270"/>
      <c r="Y460" s="270"/>
    </row>
    <row r="461" spans="1:25">
      <c r="A461" s="270"/>
      <c r="B461" s="270"/>
      <c r="C461" s="270"/>
      <c r="D461" s="270"/>
      <c r="E461" s="270"/>
      <c r="F461" s="270"/>
      <c r="G461" s="270"/>
      <c r="H461" s="270"/>
      <c r="I461" s="270"/>
      <c r="J461" s="270"/>
      <c r="K461" s="270"/>
      <c r="L461" s="270"/>
      <c r="M461" s="270"/>
      <c r="N461" s="270"/>
      <c r="O461" s="270"/>
      <c r="P461" s="270"/>
      <c r="Q461" s="270"/>
      <c r="R461" s="270"/>
      <c r="S461" s="270"/>
      <c r="T461" s="270"/>
      <c r="U461" s="270"/>
      <c r="V461" s="270"/>
      <c r="W461" s="270"/>
      <c r="X461" s="270"/>
      <c r="Y461" s="270"/>
    </row>
    <row r="462" spans="1:25">
      <c r="A462" s="270"/>
      <c r="B462" s="270"/>
      <c r="C462" s="270"/>
      <c r="D462" s="270"/>
      <c r="E462" s="270"/>
      <c r="F462" s="270"/>
      <c r="G462" s="270"/>
      <c r="H462" s="270"/>
      <c r="I462" s="270"/>
      <c r="J462" s="270"/>
      <c r="K462" s="270"/>
      <c r="L462" s="270"/>
      <c r="M462" s="270"/>
      <c r="N462" s="270"/>
      <c r="O462" s="270"/>
      <c r="P462" s="270"/>
      <c r="Q462" s="270"/>
      <c r="R462" s="270"/>
      <c r="S462" s="270"/>
      <c r="T462" s="270"/>
      <c r="U462" s="270"/>
      <c r="V462" s="270"/>
      <c r="W462" s="270"/>
      <c r="X462" s="270"/>
      <c r="Y462" s="270"/>
    </row>
    <row r="463" spans="1:25">
      <c r="A463" s="270"/>
      <c r="B463" s="270"/>
      <c r="C463" s="270"/>
      <c r="D463" s="270"/>
      <c r="E463" s="270"/>
      <c r="F463" s="270"/>
      <c r="G463" s="270"/>
      <c r="H463" s="270"/>
      <c r="I463" s="270"/>
      <c r="J463" s="270"/>
      <c r="K463" s="270"/>
      <c r="L463" s="270"/>
      <c r="M463" s="270"/>
      <c r="N463" s="270"/>
      <c r="O463" s="270"/>
      <c r="P463" s="270"/>
      <c r="Q463" s="270"/>
      <c r="R463" s="270"/>
      <c r="S463" s="270"/>
      <c r="T463" s="270"/>
      <c r="U463" s="270"/>
      <c r="V463" s="270"/>
      <c r="W463" s="270"/>
      <c r="X463" s="270"/>
      <c r="Y463" s="270"/>
    </row>
    <row r="464" spans="1:25">
      <c r="A464" s="270"/>
      <c r="B464" s="270"/>
      <c r="C464" s="270"/>
      <c r="D464" s="270"/>
      <c r="E464" s="270"/>
      <c r="F464" s="270"/>
      <c r="G464" s="270"/>
      <c r="H464" s="270"/>
      <c r="I464" s="270"/>
      <c r="J464" s="270"/>
      <c r="K464" s="270"/>
      <c r="L464" s="270"/>
      <c r="M464" s="270"/>
      <c r="N464" s="270"/>
      <c r="O464" s="270"/>
      <c r="P464" s="270"/>
      <c r="Q464" s="270"/>
      <c r="R464" s="270"/>
      <c r="S464" s="270"/>
      <c r="T464" s="270"/>
      <c r="U464" s="270"/>
      <c r="V464" s="270"/>
      <c r="W464" s="270"/>
      <c r="X464" s="270"/>
      <c r="Y464" s="270"/>
    </row>
    <row r="465" spans="1:25">
      <c r="A465" s="270"/>
      <c r="B465" s="270"/>
      <c r="C465" s="270"/>
      <c r="D465" s="270"/>
      <c r="E465" s="270"/>
      <c r="F465" s="270"/>
      <c r="G465" s="270"/>
      <c r="H465" s="270"/>
      <c r="I465" s="270"/>
      <c r="J465" s="270"/>
      <c r="K465" s="270"/>
      <c r="L465" s="270"/>
      <c r="M465" s="270"/>
      <c r="N465" s="270"/>
      <c r="O465" s="270"/>
      <c r="P465" s="270"/>
      <c r="Q465" s="270"/>
      <c r="R465" s="270"/>
      <c r="S465" s="270"/>
      <c r="T465" s="270"/>
      <c r="U465" s="270"/>
      <c r="V465" s="270"/>
      <c r="W465" s="270"/>
      <c r="X465" s="270"/>
      <c r="Y465" s="270"/>
    </row>
    <row r="466" spans="1:25">
      <c r="A466" s="270"/>
      <c r="B466" s="270"/>
      <c r="C466" s="270"/>
      <c r="D466" s="270"/>
      <c r="E466" s="270"/>
      <c r="F466" s="270"/>
      <c r="G466" s="270"/>
      <c r="H466" s="270"/>
      <c r="I466" s="270"/>
      <c r="J466" s="270"/>
      <c r="K466" s="270"/>
      <c r="L466" s="270"/>
      <c r="M466" s="270"/>
      <c r="N466" s="270"/>
      <c r="O466" s="270"/>
      <c r="P466" s="270"/>
      <c r="Q466" s="270"/>
      <c r="R466" s="270"/>
      <c r="S466" s="270"/>
      <c r="T466" s="270"/>
      <c r="U466" s="270"/>
      <c r="V466" s="270"/>
      <c r="W466" s="270"/>
      <c r="X466" s="270"/>
      <c r="Y466" s="270"/>
    </row>
    <row r="467" spans="1:25">
      <c r="A467" s="270"/>
      <c r="B467" s="270"/>
      <c r="C467" s="270"/>
      <c r="D467" s="270"/>
      <c r="E467" s="270"/>
      <c r="F467" s="270"/>
      <c r="G467" s="270"/>
      <c r="H467" s="270"/>
      <c r="I467" s="270"/>
      <c r="J467" s="270"/>
      <c r="K467" s="270"/>
      <c r="L467" s="270"/>
      <c r="M467" s="270"/>
      <c r="N467" s="270"/>
      <c r="O467" s="270"/>
      <c r="P467" s="270"/>
      <c r="Q467" s="270"/>
      <c r="R467" s="270"/>
      <c r="S467" s="270"/>
      <c r="T467" s="270"/>
      <c r="U467" s="270"/>
      <c r="V467" s="270"/>
      <c r="W467" s="270"/>
      <c r="X467" s="270"/>
      <c r="Y467" s="270"/>
    </row>
    <row r="468" spans="1:25">
      <c r="A468" s="270"/>
      <c r="B468" s="270"/>
      <c r="C468" s="270"/>
      <c r="D468" s="270"/>
      <c r="E468" s="270"/>
      <c r="F468" s="270"/>
      <c r="G468" s="270"/>
      <c r="H468" s="270"/>
      <c r="I468" s="270"/>
      <c r="J468" s="270"/>
      <c r="K468" s="270"/>
      <c r="L468" s="270"/>
      <c r="M468" s="270"/>
      <c r="N468" s="270"/>
      <c r="O468" s="270"/>
      <c r="P468" s="270"/>
      <c r="Q468" s="270"/>
      <c r="R468" s="270"/>
      <c r="S468" s="270"/>
      <c r="T468" s="270"/>
      <c r="U468" s="270"/>
      <c r="V468" s="270"/>
      <c r="W468" s="270"/>
      <c r="X468" s="270"/>
      <c r="Y468" s="270"/>
    </row>
    <row r="469" spans="1:25">
      <c r="A469" s="270"/>
      <c r="B469" s="270"/>
      <c r="C469" s="270"/>
      <c r="D469" s="270"/>
      <c r="E469" s="270"/>
      <c r="F469" s="270"/>
      <c r="G469" s="270"/>
      <c r="H469" s="270"/>
      <c r="I469" s="270"/>
      <c r="J469" s="270"/>
      <c r="K469" s="270"/>
      <c r="L469" s="270"/>
      <c r="M469" s="270"/>
      <c r="N469" s="270"/>
      <c r="O469" s="270"/>
      <c r="P469" s="270"/>
      <c r="Q469" s="270"/>
      <c r="R469" s="270"/>
      <c r="S469" s="270"/>
      <c r="T469" s="270"/>
      <c r="U469" s="270"/>
      <c r="V469" s="270"/>
      <c r="W469" s="270"/>
      <c r="X469" s="270"/>
      <c r="Y469" s="270"/>
    </row>
    <row r="470" spans="1:25">
      <c r="A470" s="270"/>
      <c r="B470" s="270"/>
      <c r="C470" s="270"/>
      <c r="D470" s="270"/>
      <c r="E470" s="270"/>
      <c r="F470" s="270"/>
      <c r="G470" s="270"/>
      <c r="H470" s="270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70"/>
      <c r="T470" s="270"/>
      <c r="U470" s="270"/>
      <c r="V470" s="270"/>
      <c r="W470" s="270"/>
      <c r="X470" s="270"/>
      <c r="Y470" s="270"/>
    </row>
    <row r="471" spans="1:25">
      <c r="A471" s="270"/>
      <c r="B471" s="270"/>
      <c r="C471" s="270"/>
      <c r="D471" s="270"/>
      <c r="E471" s="270"/>
      <c r="F471" s="270"/>
      <c r="G471" s="270"/>
      <c r="H471" s="270"/>
      <c r="I471" s="270"/>
      <c r="J471" s="270"/>
      <c r="K471" s="270"/>
      <c r="L471" s="270"/>
      <c r="M471" s="270"/>
      <c r="N471" s="270"/>
      <c r="O471" s="270"/>
      <c r="P471" s="270"/>
      <c r="Q471" s="270"/>
      <c r="R471" s="270"/>
      <c r="S471" s="270"/>
      <c r="T471" s="270"/>
      <c r="U471" s="270"/>
      <c r="V471" s="270"/>
      <c r="W471" s="270"/>
      <c r="X471" s="270"/>
      <c r="Y471" s="270"/>
    </row>
    <row r="472" spans="1:25">
      <c r="A472" s="270"/>
      <c r="B472" s="270"/>
      <c r="C472" s="270"/>
      <c r="D472" s="270"/>
      <c r="E472" s="270"/>
      <c r="F472" s="270"/>
      <c r="G472" s="270"/>
      <c r="H472" s="270"/>
      <c r="I472" s="270"/>
      <c r="J472" s="270"/>
      <c r="K472" s="270"/>
      <c r="L472" s="270"/>
      <c r="M472" s="270"/>
      <c r="N472" s="270"/>
      <c r="O472" s="270"/>
      <c r="P472" s="270"/>
      <c r="Q472" s="270"/>
      <c r="R472" s="270"/>
      <c r="S472" s="270"/>
      <c r="T472" s="270"/>
      <c r="U472" s="270"/>
      <c r="V472" s="270"/>
      <c r="W472" s="270"/>
      <c r="X472" s="270"/>
      <c r="Y472" s="270"/>
    </row>
    <row r="473" spans="1:25">
      <c r="A473" s="270"/>
      <c r="B473" s="270"/>
      <c r="C473" s="270"/>
      <c r="D473" s="270"/>
      <c r="E473" s="270"/>
      <c r="F473" s="270"/>
      <c r="G473" s="270"/>
      <c r="H473" s="270"/>
      <c r="I473" s="270"/>
      <c r="J473" s="270"/>
      <c r="K473" s="270"/>
      <c r="L473" s="270"/>
      <c r="M473" s="270"/>
      <c r="N473" s="270"/>
      <c r="O473" s="270"/>
      <c r="P473" s="270"/>
      <c r="Q473" s="270"/>
      <c r="R473" s="270"/>
      <c r="S473" s="270"/>
      <c r="T473" s="270"/>
      <c r="U473" s="270"/>
      <c r="V473" s="270"/>
      <c r="W473" s="270"/>
      <c r="X473" s="270"/>
      <c r="Y473" s="270"/>
    </row>
    <row r="474" spans="1:25">
      <c r="A474" s="270"/>
      <c r="B474" s="270"/>
      <c r="C474" s="270"/>
      <c r="D474" s="270"/>
      <c r="E474" s="270"/>
      <c r="F474" s="270"/>
      <c r="G474" s="270"/>
      <c r="H474" s="270"/>
      <c r="I474" s="270"/>
      <c r="J474" s="270"/>
      <c r="K474" s="270"/>
      <c r="L474" s="270"/>
      <c r="M474" s="270"/>
      <c r="N474" s="270"/>
      <c r="O474" s="270"/>
      <c r="P474" s="270"/>
      <c r="Q474" s="270"/>
      <c r="R474" s="270"/>
      <c r="S474" s="270"/>
      <c r="T474" s="270"/>
      <c r="U474" s="270"/>
      <c r="V474" s="270"/>
      <c r="W474" s="270"/>
      <c r="X474" s="270"/>
      <c r="Y474" s="270"/>
    </row>
    <row r="475" spans="1:25">
      <c r="A475" s="270"/>
      <c r="B475" s="270"/>
      <c r="C475" s="270"/>
      <c r="D475" s="270"/>
      <c r="E475" s="270"/>
      <c r="F475" s="270"/>
      <c r="G475" s="270"/>
      <c r="H475" s="270"/>
      <c r="I475" s="270"/>
      <c r="J475" s="270"/>
      <c r="K475" s="270"/>
      <c r="L475" s="270"/>
      <c r="M475" s="270"/>
      <c r="N475" s="270"/>
      <c r="O475" s="270"/>
      <c r="P475" s="270"/>
      <c r="Q475" s="270"/>
      <c r="R475" s="270"/>
      <c r="S475" s="270"/>
      <c r="T475" s="270"/>
      <c r="U475" s="270"/>
      <c r="V475" s="270"/>
      <c r="W475" s="270"/>
      <c r="X475" s="270"/>
      <c r="Y475" s="270"/>
    </row>
    <row r="476" spans="1:25">
      <c r="A476" s="270"/>
      <c r="B476" s="270"/>
      <c r="C476" s="270"/>
      <c r="D476" s="270"/>
      <c r="E476" s="270"/>
      <c r="F476" s="270"/>
      <c r="G476" s="270"/>
      <c r="H476" s="270"/>
      <c r="I476" s="270"/>
      <c r="J476" s="270"/>
      <c r="K476" s="270"/>
      <c r="L476" s="270"/>
      <c r="M476" s="270"/>
      <c r="N476" s="270"/>
      <c r="O476" s="270"/>
      <c r="P476" s="270"/>
      <c r="Q476" s="270"/>
      <c r="R476" s="270"/>
      <c r="S476" s="270"/>
      <c r="T476" s="270"/>
      <c r="U476" s="270"/>
      <c r="V476" s="270"/>
      <c r="W476" s="270"/>
      <c r="X476" s="270"/>
      <c r="Y476" s="270"/>
    </row>
    <row r="477" spans="1:25">
      <c r="A477" s="270"/>
      <c r="B477" s="270"/>
      <c r="C477" s="270"/>
      <c r="D477" s="270"/>
      <c r="E477" s="270"/>
      <c r="F477" s="270"/>
      <c r="G477" s="270"/>
      <c r="H477" s="270"/>
      <c r="I477" s="270"/>
      <c r="J477" s="270"/>
      <c r="K477" s="270"/>
      <c r="L477" s="270"/>
      <c r="M477" s="270"/>
      <c r="N477" s="270"/>
      <c r="O477" s="270"/>
      <c r="P477" s="270"/>
      <c r="Q477" s="270"/>
      <c r="R477" s="270"/>
      <c r="S477" s="270"/>
      <c r="T477" s="270"/>
      <c r="U477" s="270"/>
      <c r="V477" s="270"/>
      <c r="W477" s="270"/>
      <c r="X477" s="270"/>
      <c r="Y477" s="270"/>
    </row>
    <row r="478" spans="1:25">
      <c r="A478" s="270"/>
      <c r="B478" s="270"/>
      <c r="C478" s="270"/>
      <c r="D478" s="270"/>
      <c r="E478" s="270"/>
      <c r="F478" s="270"/>
      <c r="G478" s="270"/>
      <c r="H478" s="270"/>
      <c r="I478" s="270"/>
      <c r="J478" s="270"/>
      <c r="K478" s="270"/>
      <c r="L478" s="270"/>
      <c r="M478" s="270"/>
      <c r="N478" s="270"/>
      <c r="O478" s="270"/>
      <c r="P478" s="270"/>
      <c r="Q478" s="270"/>
      <c r="R478" s="270"/>
      <c r="S478" s="270"/>
      <c r="T478" s="270"/>
      <c r="U478" s="270"/>
      <c r="V478" s="270"/>
      <c r="W478" s="270"/>
      <c r="X478" s="270"/>
      <c r="Y478" s="270"/>
    </row>
    <row r="479" spans="1:25">
      <c r="A479" s="270"/>
      <c r="B479" s="270"/>
      <c r="C479" s="270"/>
      <c r="D479" s="270"/>
      <c r="E479" s="270"/>
      <c r="F479" s="270"/>
      <c r="G479" s="270"/>
      <c r="H479" s="270"/>
      <c r="I479" s="270"/>
      <c r="J479" s="270"/>
      <c r="K479" s="270"/>
      <c r="L479" s="270"/>
      <c r="M479" s="270"/>
      <c r="N479" s="270"/>
      <c r="O479" s="270"/>
      <c r="P479" s="270"/>
      <c r="Q479" s="270"/>
      <c r="R479" s="270"/>
      <c r="S479" s="270"/>
      <c r="T479" s="270"/>
      <c r="U479" s="270"/>
      <c r="V479" s="270"/>
      <c r="W479" s="270"/>
      <c r="X479" s="270"/>
      <c r="Y479" s="270"/>
    </row>
    <row r="480" spans="1:25">
      <c r="A480" s="270"/>
      <c r="B480" s="270"/>
      <c r="C480" s="270"/>
      <c r="D480" s="270"/>
      <c r="E480" s="270"/>
      <c r="F480" s="270"/>
      <c r="G480" s="270"/>
      <c r="H480" s="270"/>
      <c r="I480" s="270"/>
      <c r="J480" s="270"/>
      <c r="K480" s="270"/>
      <c r="L480" s="270"/>
      <c r="M480" s="270"/>
      <c r="N480" s="270"/>
      <c r="O480" s="270"/>
      <c r="P480" s="270"/>
      <c r="Q480" s="270"/>
      <c r="R480" s="270"/>
      <c r="S480" s="270"/>
      <c r="T480" s="270"/>
      <c r="U480" s="270"/>
      <c r="V480" s="270"/>
      <c r="W480" s="270"/>
      <c r="X480" s="270"/>
      <c r="Y480" s="270"/>
    </row>
    <row r="481" spans="1:25">
      <c r="A481" s="270"/>
      <c r="B481" s="270"/>
      <c r="C481" s="270"/>
      <c r="D481" s="270"/>
      <c r="E481" s="270"/>
      <c r="F481" s="270"/>
      <c r="G481" s="270"/>
      <c r="H481" s="270"/>
      <c r="I481" s="270"/>
      <c r="J481" s="270"/>
      <c r="K481" s="270"/>
      <c r="L481" s="270"/>
      <c r="M481" s="270"/>
      <c r="N481" s="270"/>
      <c r="O481" s="270"/>
      <c r="P481" s="270"/>
      <c r="Q481" s="270"/>
      <c r="R481" s="270"/>
      <c r="S481" s="270"/>
      <c r="T481" s="270"/>
      <c r="U481" s="270"/>
      <c r="V481" s="270"/>
      <c r="W481" s="270"/>
      <c r="X481" s="270"/>
      <c r="Y481" s="270"/>
    </row>
    <row r="482" spans="1:25">
      <c r="A482" s="270"/>
      <c r="B482" s="270"/>
      <c r="C482" s="270"/>
      <c r="D482" s="270"/>
      <c r="E482" s="270"/>
      <c r="F482" s="270"/>
      <c r="G482" s="270"/>
      <c r="H482" s="270"/>
      <c r="I482" s="270"/>
      <c r="J482" s="270"/>
      <c r="K482" s="270"/>
      <c r="L482" s="270"/>
      <c r="M482" s="270"/>
      <c r="N482" s="270"/>
      <c r="O482" s="270"/>
      <c r="P482" s="270"/>
      <c r="Q482" s="270"/>
      <c r="R482" s="270"/>
      <c r="S482" s="270"/>
      <c r="T482" s="270"/>
      <c r="U482" s="270"/>
      <c r="V482" s="270"/>
      <c r="W482" s="270"/>
      <c r="X482" s="270"/>
      <c r="Y482" s="270"/>
    </row>
    <row r="483" spans="1:25">
      <c r="A483" s="270"/>
      <c r="B483" s="270"/>
      <c r="C483" s="270"/>
      <c r="D483" s="270"/>
      <c r="E483" s="270"/>
      <c r="F483" s="270"/>
      <c r="G483" s="270"/>
      <c r="H483" s="270"/>
      <c r="I483" s="270"/>
      <c r="J483" s="270"/>
      <c r="K483" s="270"/>
      <c r="L483" s="270"/>
      <c r="M483" s="270"/>
      <c r="N483" s="270"/>
      <c r="O483" s="270"/>
      <c r="P483" s="270"/>
      <c r="Q483" s="270"/>
      <c r="R483" s="270"/>
      <c r="S483" s="270"/>
      <c r="T483" s="270"/>
      <c r="U483" s="270"/>
      <c r="V483" s="270"/>
      <c r="W483" s="270"/>
      <c r="X483" s="270"/>
      <c r="Y483" s="270"/>
    </row>
    <row r="484" spans="1:25">
      <c r="A484" s="270"/>
      <c r="B484" s="270"/>
      <c r="C484" s="270"/>
      <c r="D484" s="270"/>
      <c r="E484" s="270"/>
      <c r="F484" s="270"/>
      <c r="G484" s="270"/>
      <c r="H484" s="270"/>
      <c r="I484" s="270"/>
      <c r="J484" s="270"/>
      <c r="K484" s="270"/>
      <c r="L484" s="270"/>
      <c r="M484" s="270"/>
      <c r="N484" s="270"/>
      <c r="O484" s="270"/>
      <c r="P484" s="270"/>
      <c r="Q484" s="270"/>
      <c r="R484" s="270"/>
      <c r="S484" s="270"/>
      <c r="T484" s="270"/>
      <c r="U484" s="270"/>
      <c r="V484" s="270"/>
      <c r="W484" s="270"/>
      <c r="X484" s="270"/>
      <c r="Y484" s="270"/>
    </row>
    <row r="485" spans="1:25">
      <c r="A485" s="270"/>
      <c r="B485" s="270"/>
      <c r="C485" s="270"/>
      <c r="D485" s="270"/>
      <c r="E485" s="270"/>
      <c r="F485" s="270"/>
      <c r="G485" s="270"/>
      <c r="H485" s="270"/>
      <c r="I485" s="270"/>
      <c r="J485" s="270"/>
      <c r="K485" s="270"/>
      <c r="L485" s="270"/>
      <c r="M485" s="270"/>
      <c r="N485" s="270"/>
      <c r="O485" s="270"/>
      <c r="P485" s="270"/>
      <c r="Q485" s="270"/>
      <c r="R485" s="270"/>
      <c r="S485" s="270"/>
      <c r="T485" s="270"/>
      <c r="U485" s="270"/>
      <c r="V485" s="270"/>
      <c r="W485" s="270"/>
      <c r="X485" s="270"/>
      <c r="Y485" s="270"/>
    </row>
    <row r="486" spans="1:25">
      <c r="A486" s="270"/>
      <c r="B486" s="270"/>
      <c r="C486" s="270"/>
      <c r="D486" s="270"/>
      <c r="E486" s="270"/>
      <c r="F486" s="270"/>
      <c r="G486" s="270"/>
      <c r="H486" s="270"/>
      <c r="I486" s="270"/>
      <c r="J486" s="270"/>
      <c r="K486" s="270"/>
      <c r="L486" s="270"/>
      <c r="M486" s="270"/>
      <c r="N486" s="270"/>
      <c r="O486" s="270"/>
      <c r="P486" s="270"/>
      <c r="Q486" s="270"/>
      <c r="R486" s="270"/>
      <c r="S486" s="270"/>
      <c r="T486" s="270"/>
      <c r="U486" s="270"/>
      <c r="V486" s="270"/>
      <c r="W486" s="270"/>
      <c r="X486" s="270"/>
      <c r="Y486" s="270"/>
    </row>
    <row r="487" spans="1:25">
      <c r="A487" s="270"/>
      <c r="B487" s="270"/>
      <c r="C487" s="270"/>
      <c r="D487" s="270"/>
      <c r="E487" s="270"/>
      <c r="F487" s="270"/>
      <c r="G487" s="270"/>
      <c r="H487" s="270"/>
      <c r="I487" s="270"/>
      <c r="J487" s="270"/>
      <c r="K487" s="270"/>
      <c r="L487" s="270"/>
      <c r="M487" s="270"/>
      <c r="N487" s="270"/>
      <c r="O487" s="270"/>
      <c r="P487" s="270"/>
      <c r="Q487" s="270"/>
      <c r="R487" s="270"/>
      <c r="S487" s="270"/>
      <c r="T487" s="270"/>
      <c r="U487" s="270"/>
      <c r="V487" s="270"/>
      <c r="W487" s="270"/>
      <c r="X487" s="270"/>
      <c r="Y487" s="270"/>
    </row>
    <row r="488" spans="1:25">
      <c r="A488" s="270"/>
      <c r="B488" s="270"/>
      <c r="C488" s="270"/>
      <c r="D488" s="270"/>
      <c r="E488" s="270"/>
      <c r="F488" s="270"/>
      <c r="G488" s="270"/>
      <c r="H488" s="270"/>
      <c r="I488" s="270"/>
      <c r="J488" s="270"/>
      <c r="K488" s="270"/>
      <c r="L488" s="270"/>
      <c r="M488" s="270"/>
      <c r="N488" s="270"/>
      <c r="O488" s="270"/>
      <c r="P488" s="270"/>
      <c r="Q488" s="270"/>
      <c r="R488" s="270"/>
      <c r="S488" s="270"/>
      <c r="T488" s="270"/>
      <c r="U488" s="270"/>
      <c r="V488" s="270"/>
      <c r="W488" s="270"/>
      <c r="X488" s="270"/>
      <c r="Y488" s="270"/>
    </row>
    <row r="489" spans="1:25">
      <c r="A489" s="270"/>
      <c r="B489" s="270"/>
      <c r="C489" s="270"/>
      <c r="D489" s="270"/>
      <c r="E489" s="270"/>
      <c r="F489" s="270"/>
      <c r="G489" s="270"/>
      <c r="H489" s="270"/>
      <c r="I489" s="270"/>
      <c r="J489" s="270"/>
      <c r="K489" s="270"/>
      <c r="L489" s="270"/>
      <c r="M489" s="270"/>
      <c r="N489" s="270"/>
      <c r="O489" s="270"/>
      <c r="P489" s="270"/>
      <c r="Q489" s="270"/>
      <c r="R489" s="270"/>
      <c r="S489" s="270"/>
      <c r="T489" s="270"/>
      <c r="U489" s="270"/>
      <c r="V489" s="270"/>
      <c r="W489" s="270"/>
      <c r="X489" s="270"/>
      <c r="Y489" s="270"/>
    </row>
    <row r="490" spans="1:25">
      <c r="A490" s="270"/>
      <c r="B490" s="270"/>
      <c r="C490" s="270"/>
      <c r="D490" s="270"/>
      <c r="E490" s="270"/>
      <c r="F490" s="270"/>
      <c r="G490" s="270"/>
      <c r="H490" s="270"/>
      <c r="I490" s="270"/>
      <c r="J490" s="270"/>
      <c r="K490" s="270"/>
      <c r="L490" s="270"/>
      <c r="M490" s="270"/>
      <c r="N490" s="270"/>
      <c r="O490" s="270"/>
      <c r="P490" s="270"/>
      <c r="Q490" s="270"/>
      <c r="R490" s="270"/>
      <c r="S490" s="270"/>
      <c r="T490" s="270"/>
      <c r="U490" s="270"/>
      <c r="V490" s="270"/>
      <c r="W490" s="270"/>
      <c r="X490" s="270"/>
      <c r="Y490" s="270"/>
    </row>
    <row r="491" spans="1:25">
      <c r="A491" s="270"/>
      <c r="B491" s="270"/>
      <c r="C491" s="270"/>
      <c r="D491" s="270"/>
      <c r="E491" s="270"/>
      <c r="F491" s="270"/>
      <c r="G491" s="270"/>
      <c r="H491" s="270"/>
      <c r="I491" s="270"/>
      <c r="J491" s="270"/>
      <c r="K491" s="270"/>
      <c r="L491" s="270"/>
      <c r="M491" s="270"/>
      <c r="N491" s="270"/>
      <c r="O491" s="270"/>
      <c r="P491" s="270"/>
      <c r="Q491" s="270"/>
      <c r="R491" s="270"/>
      <c r="S491" s="270"/>
      <c r="T491" s="270"/>
      <c r="U491" s="270"/>
      <c r="V491" s="270"/>
      <c r="W491" s="270"/>
      <c r="X491" s="270"/>
      <c r="Y491" s="270"/>
    </row>
    <row r="492" spans="1:25">
      <c r="A492" s="270"/>
      <c r="B492" s="270"/>
      <c r="C492" s="270"/>
      <c r="D492" s="270"/>
      <c r="E492" s="270"/>
      <c r="F492" s="270"/>
      <c r="G492" s="270"/>
      <c r="H492" s="270"/>
      <c r="I492" s="270"/>
      <c r="J492" s="270"/>
      <c r="K492" s="270"/>
      <c r="L492" s="270"/>
      <c r="M492" s="270"/>
      <c r="N492" s="270"/>
      <c r="O492" s="270"/>
      <c r="P492" s="270"/>
      <c r="Q492" s="270"/>
      <c r="R492" s="270"/>
      <c r="S492" s="270"/>
      <c r="T492" s="270"/>
      <c r="U492" s="270"/>
      <c r="V492" s="270"/>
      <c r="W492" s="270"/>
      <c r="X492" s="270"/>
      <c r="Y492" s="270"/>
    </row>
    <row r="493" spans="1:25">
      <c r="A493" s="270"/>
      <c r="B493" s="270"/>
      <c r="C493" s="270"/>
      <c r="D493" s="270"/>
      <c r="E493" s="270"/>
      <c r="F493" s="270"/>
      <c r="G493" s="270"/>
      <c r="H493" s="270"/>
      <c r="I493" s="270"/>
      <c r="J493" s="270"/>
      <c r="K493" s="270"/>
      <c r="L493" s="270"/>
      <c r="M493" s="270"/>
      <c r="N493" s="270"/>
      <c r="O493" s="270"/>
      <c r="P493" s="270"/>
      <c r="Q493" s="270"/>
      <c r="R493" s="270"/>
      <c r="S493" s="270"/>
      <c r="T493" s="270"/>
      <c r="U493" s="270"/>
      <c r="V493" s="270"/>
      <c r="W493" s="270"/>
      <c r="X493" s="270"/>
      <c r="Y493" s="270"/>
    </row>
    <row r="494" spans="1:25">
      <c r="A494" s="270"/>
      <c r="B494" s="270"/>
      <c r="C494" s="270"/>
      <c r="D494" s="270"/>
      <c r="E494" s="270"/>
      <c r="F494" s="270"/>
      <c r="G494" s="270"/>
      <c r="H494" s="270"/>
      <c r="I494" s="270"/>
      <c r="J494" s="270"/>
      <c r="K494" s="270"/>
      <c r="L494" s="270"/>
      <c r="M494" s="270"/>
      <c r="N494" s="270"/>
      <c r="O494" s="270"/>
      <c r="P494" s="270"/>
      <c r="Q494" s="270"/>
      <c r="R494" s="270"/>
      <c r="S494" s="270"/>
      <c r="T494" s="270"/>
      <c r="U494" s="270"/>
      <c r="V494" s="270"/>
      <c r="W494" s="270"/>
      <c r="X494" s="270"/>
      <c r="Y494" s="270"/>
    </row>
    <row r="495" spans="1:25">
      <c r="A495" s="270"/>
      <c r="B495" s="270"/>
      <c r="C495" s="270"/>
      <c r="D495" s="270"/>
      <c r="E495" s="270"/>
      <c r="F495" s="270"/>
      <c r="G495" s="270"/>
      <c r="H495" s="270"/>
      <c r="I495" s="270"/>
      <c r="J495" s="270"/>
      <c r="K495" s="270"/>
      <c r="L495" s="270"/>
      <c r="M495" s="270"/>
      <c r="N495" s="270"/>
      <c r="O495" s="270"/>
      <c r="P495" s="270"/>
      <c r="Q495" s="270"/>
      <c r="R495" s="270"/>
      <c r="S495" s="270"/>
      <c r="T495" s="270"/>
      <c r="U495" s="270"/>
      <c r="V495" s="270"/>
      <c r="W495" s="270"/>
      <c r="X495" s="270"/>
      <c r="Y495" s="270"/>
    </row>
    <row r="496" spans="1:25">
      <c r="A496" s="270"/>
      <c r="B496" s="270"/>
      <c r="C496" s="270"/>
      <c r="D496" s="270"/>
      <c r="E496" s="270"/>
      <c r="F496" s="270"/>
      <c r="G496" s="270"/>
      <c r="H496" s="270"/>
      <c r="I496" s="270"/>
      <c r="J496" s="270"/>
      <c r="K496" s="270"/>
      <c r="L496" s="270"/>
      <c r="M496" s="270"/>
      <c r="N496" s="270"/>
      <c r="O496" s="270"/>
      <c r="P496" s="270"/>
      <c r="Q496" s="270"/>
      <c r="R496" s="270"/>
      <c r="S496" s="270"/>
      <c r="T496" s="270"/>
      <c r="U496" s="270"/>
      <c r="V496" s="270"/>
      <c r="W496" s="270"/>
      <c r="X496" s="270"/>
      <c r="Y496" s="270"/>
    </row>
    <row r="497" spans="1:25">
      <c r="A497" s="270"/>
      <c r="B497" s="270"/>
      <c r="C497" s="270"/>
      <c r="D497" s="270"/>
      <c r="E497" s="270"/>
      <c r="F497" s="270"/>
      <c r="G497" s="270"/>
      <c r="H497" s="270"/>
      <c r="I497" s="270"/>
      <c r="J497" s="270"/>
      <c r="K497" s="270"/>
      <c r="L497" s="270"/>
      <c r="M497" s="270"/>
      <c r="N497" s="270"/>
      <c r="O497" s="270"/>
      <c r="P497" s="270"/>
      <c r="Q497" s="270"/>
      <c r="R497" s="270"/>
      <c r="S497" s="270"/>
      <c r="T497" s="270"/>
      <c r="U497" s="270"/>
      <c r="V497" s="270"/>
      <c r="W497" s="270"/>
      <c r="X497" s="270"/>
      <c r="Y497" s="270"/>
    </row>
    <row r="498" spans="1:25">
      <c r="A498" s="270"/>
      <c r="B498" s="270"/>
      <c r="C498" s="270"/>
      <c r="D498" s="270"/>
      <c r="E498" s="270"/>
      <c r="F498" s="270"/>
      <c r="G498" s="270"/>
      <c r="H498" s="270"/>
      <c r="I498" s="270"/>
      <c r="J498" s="270"/>
      <c r="K498" s="270"/>
      <c r="L498" s="270"/>
      <c r="M498" s="270"/>
      <c r="N498" s="270"/>
      <c r="O498" s="270"/>
      <c r="P498" s="270"/>
      <c r="Q498" s="270"/>
      <c r="R498" s="270"/>
      <c r="S498" s="270"/>
      <c r="T498" s="270"/>
      <c r="U498" s="270"/>
      <c r="V498" s="270"/>
      <c r="W498" s="270"/>
      <c r="X498" s="270"/>
      <c r="Y498" s="270"/>
    </row>
    <row r="499" spans="1:25">
      <c r="A499" s="270"/>
      <c r="B499" s="270"/>
      <c r="C499" s="270"/>
      <c r="D499" s="270"/>
      <c r="E499" s="270"/>
      <c r="F499" s="270"/>
      <c r="G499" s="270"/>
      <c r="H499" s="270"/>
      <c r="I499" s="270"/>
      <c r="J499" s="270"/>
      <c r="K499" s="270"/>
      <c r="L499" s="270"/>
      <c r="M499" s="270"/>
      <c r="N499" s="270"/>
      <c r="O499" s="270"/>
      <c r="P499" s="270"/>
      <c r="Q499" s="270"/>
      <c r="R499" s="270"/>
      <c r="S499" s="270"/>
      <c r="T499" s="270"/>
      <c r="U499" s="270"/>
      <c r="V499" s="270"/>
      <c r="W499" s="270"/>
      <c r="X499" s="270"/>
      <c r="Y499" s="270"/>
    </row>
    <row r="500" spans="1:25">
      <c r="A500" s="270"/>
      <c r="B500" s="270"/>
      <c r="C500" s="270"/>
      <c r="D500" s="270"/>
      <c r="E500" s="270"/>
      <c r="F500" s="270"/>
      <c r="G500" s="270"/>
      <c r="H500" s="270"/>
      <c r="I500" s="270"/>
      <c r="J500" s="270"/>
      <c r="K500" s="270"/>
      <c r="L500" s="270"/>
      <c r="M500" s="270"/>
      <c r="N500" s="270"/>
      <c r="O500" s="270"/>
      <c r="P500" s="270"/>
      <c r="Q500" s="270"/>
      <c r="R500" s="270"/>
      <c r="S500" s="270"/>
      <c r="T500" s="270"/>
      <c r="U500" s="270"/>
      <c r="V500" s="270"/>
      <c r="W500" s="270"/>
      <c r="X500" s="270"/>
      <c r="Y500" s="270"/>
    </row>
    <row r="501" spans="1:25">
      <c r="A501" s="270"/>
      <c r="B501" s="270"/>
      <c r="C501" s="270"/>
      <c r="D501" s="270"/>
      <c r="E501" s="270"/>
      <c r="F501" s="270"/>
      <c r="G501" s="270"/>
      <c r="H501" s="270"/>
      <c r="I501" s="270"/>
      <c r="J501" s="270"/>
      <c r="K501" s="270"/>
      <c r="L501" s="270"/>
      <c r="M501" s="270"/>
      <c r="N501" s="270"/>
      <c r="O501" s="270"/>
      <c r="P501" s="270"/>
      <c r="Q501" s="270"/>
      <c r="R501" s="270"/>
      <c r="S501" s="270"/>
      <c r="T501" s="270"/>
      <c r="U501" s="270"/>
      <c r="V501" s="270"/>
      <c r="W501" s="270"/>
      <c r="X501" s="270"/>
      <c r="Y501" s="270"/>
    </row>
    <row r="502" spans="1:25">
      <c r="A502" s="270"/>
      <c r="B502" s="270"/>
      <c r="C502" s="270"/>
      <c r="D502" s="270"/>
      <c r="E502" s="270"/>
      <c r="F502" s="270"/>
      <c r="G502" s="270"/>
      <c r="H502" s="270"/>
      <c r="I502" s="270"/>
      <c r="J502" s="270"/>
      <c r="K502" s="270"/>
      <c r="L502" s="270"/>
      <c r="M502" s="270"/>
      <c r="N502" s="270"/>
      <c r="O502" s="270"/>
      <c r="P502" s="270"/>
      <c r="Q502" s="270"/>
      <c r="R502" s="270"/>
      <c r="S502" s="270"/>
      <c r="T502" s="270"/>
      <c r="U502" s="270"/>
      <c r="V502" s="270"/>
      <c r="W502" s="270"/>
      <c r="X502" s="270"/>
      <c r="Y502" s="270"/>
    </row>
    <row r="503" spans="1:25">
      <c r="A503" s="270"/>
      <c r="B503" s="270"/>
      <c r="C503" s="270"/>
      <c r="D503" s="270"/>
      <c r="E503" s="270"/>
      <c r="F503" s="270"/>
      <c r="G503" s="270"/>
      <c r="H503" s="270"/>
      <c r="I503" s="270"/>
      <c r="J503" s="270"/>
      <c r="K503" s="270"/>
      <c r="L503" s="270"/>
      <c r="M503" s="270"/>
      <c r="N503" s="270"/>
      <c r="O503" s="270"/>
      <c r="P503" s="270"/>
      <c r="Q503" s="270"/>
      <c r="R503" s="270"/>
      <c r="S503" s="270"/>
      <c r="T503" s="270"/>
      <c r="U503" s="270"/>
      <c r="V503" s="270"/>
      <c r="W503" s="270"/>
      <c r="X503" s="270"/>
      <c r="Y503" s="270"/>
    </row>
    <row r="504" spans="1:25">
      <c r="A504" s="270"/>
      <c r="B504" s="270"/>
      <c r="C504" s="270"/>
      <c r="D504" s="270"/>
      <c r="E504" s="270"/>
      <c r="F504" s="270"/>
      <c r="G504" s="270"/>
      <c r="H504" s="270"/>
      <c r="I504" s="270"/>
      <c r="J504" s="270"/>
      <c r="K504" s="270"/>
      <c r="L504" s="270"/>
      <c r="M504" s="270"/>
      <c r="N504" s="270"/>
      <c r="O504" s="270"/>
      <c r="P504" s="270"/>
      <c r="Q504" s="270"/>
      <c r="R504" s="270"/>
      <c r="S504" s="270"/>
      <c r="T504" s="270"/>
      <c r="U504" s="270"/>
      <c r="V504" s="270"/>
      <c r="W504" s="270"/>
      <c r="X504" s="270"/>
      <c r="Y504" s="270"/>
    </row>
    <row r="505" spans="1:25">
      <c r="A505" s="270"/>
      <c r="B505" s="270"/>
      <c r="C505" s="270"/>
      <c r="D505" s="270"/>
      <c r="E505" s="270"/>
      <c r="F505" s="270"/>
      <c r="G505" s="270"/>
      <c r="H505" s="270"/>
      <c r="I505" s="270"/>
      <c r="J505" s="270"/>
      <c r="K505" s="270"/>
      <c r="L505" s="270"/>
      <c r="M505" s="270"/>
      <c r="N505" s="270"/>
      <c r="O505" s="270"/>
      <c r="P505" s="270"/>
      <c r="Q505" s="270"/>
      <c r="R505" s="270"/>
      <c r="S505" s="270"/>
      <c r="T505" s="270"/>
      <c r="U505" s="270"/>
      <c r="V505" s="270"/>
      <c r="W505" s="270"/>
      <c r="X505" s="270"/>
      <c r="Y505" s="270"/>
    </row>
    <row r="506" spans="1:25">
      <c r="A506" s="270"/>
      <c r="B506" s="270"/>
      <c r="C506" s="270"/>
      <c r="D506" s="270"/>
      <c r="E506" s="270"/>
      <c r="F506" s="270"/>
      <c r="G506" s="270"/>
      <c r="H506" s="270"/>
      <c r="I506" s="270"/>
      <c r="J506" s="270"/>
      <c r="K506" s="270"/>
      <c r="L506" s="270"/>
      <c r="M506" s="270"/>
      <c r="N506" s="270"/>
      <c r="O506" s="270"/>
      <c r="P506" s="270"/>
      <c r="Q506" s="270"/>
      <c r="R506" s="270"/>
      <c r="S506" s="270"/>
      <c r="T506" s="270"/>
      <c r="U506" s="270"/>
      <c r="V506" s="270"/>
      <c r="W506" s="270"/>
      <c r="X506" s="270"/>
      <c r="Y506" s="270"/>
    </row>
    <row r="507" spans="1:25">
      <c r="A507" s="270"/>
      <c r="B507" s="270"/>
      <c r="C507" s="270"/>
      <c r="D507" s="270"/>
      <c r="E507" s="270"/>
      <c r="F507" s="270"/>
      <c r="G507" s="270"/>
      <c r="H507" s="270"/>
      <c r="I507" s="270"/>
      <c r="J507" s="270"/>
      <c r="K507" s="270"/>
      <c r="L507" s="270"/>
      <c r="M507" s="270"/>
      <c r="N507" s="270"/>
      <c r="O507" s="270"/>
      <c r="P507" s="270"/>
      <c r="Q507" s="270"/>
      <c r="R507" s="270"/>
      <c r="S507" s="270"/>
      <c r="T507" s="270"/>
      <c r="U507" s="270"/>
      <c r="V507" s="270"/>
      <c r="W507" s="270"/>
      <c r="X507" s="270"/>
      <c r="Y507" s="270"/>
    </row>
    <row r="508" spans="1:25">
      <c r="A508" s="270"/>
      <c r="B508" s="270"/>
      <c r="C508" s="270"/>
      <c r="D508" s="270"/>
      <c r="E508" s="270"/>
      <c r="F508" s="270"/>
      <c r="G508" s="270"/>
      <c r="H508" s="270"/>
      <c r="I508" s="270"/>
      <c r="J508" s="270"/>
      <c r="K508" s="270"/>
      <c r="L508" s="270"/>
      <c r="M508" s="270"/>
      <c r="N508" s="270"/>
      <c r="O508" s="270"/>
      <c r="P508" s="270"/>
      <c r="Q508" s="270"/>
      <c r="R508" s="270"/>
      <c r="S508" s="270"/>
      <c r="T508" s="270"/>
      <c r="U508" s="270"/>
      <c r="V508" s="270"/>
      <c r="W508" s="270"/>
      <c r="X508" s="270"/>
      <c r="Y508" s="270"/>
    </row>
    <row r="509" spans="1:25">
      <c r="A509" s="270"/>
      <c r="B509" s="270"/>
      <c r="C509" s="270"/>
      <c r="D509" s="270"/>
      <c r="E509" s="270"/>
      <c r="F509" s="270"/>
      <c r="G509" s="270"/>
      <c r="H509" s="270"/>
      <c r="I509" s="270"/>
      <c r="J509" s="270"/>
      <c r="K509" s="270"/>
      <c r="L509" s="270"/>
      <c r="M509" s="270"/>
      <c r="N509" s="270"/>
      <c r="O509" s="270"/>
      <c r="P509" s="270"/>
      <c r="Q509" s="270"/>
      <c r="R509" s="270"/>
      <c r="S509" s="270"/>
      <c r="T509" s="270"/>
      <c r="U509" s="270"/>
      <c r="V509" s="270"/>
      <c r="W509" s="270"/>
      <c r="X509" s="270"/>
      <c r="Y509" s="270"/>
    </row>
    <row r="510" spans="1:25">
      <c r="A510" s="270"/>
      <c r="B510" s="270"/>
      <c r="C510" s="270"/>
      <c r="D510" s="270"/>
      <c r="E510" s="270"/>
      <c r="F510" s="270"/>
      <c r="G510" s="270"/>
      <c r="H510" s="270"/>
      <c r="I510" s="270"/>
      <c r="J510" s="270"/>
      <c r="K510" s="270"/>
      <c r="L510" s="270"/>
      <c r="M510" s="270"/>
      <c r="N510" s="270"/>
      <c r="O510" s="270"/>
      <c r="P510" s="270"/>
      <c r="Q510" s="270"/>
      <c r="R510" s="270"/>
      <c r="S510" s="270"/>
      <c r="T510" s="270"/>
      <c r="U510" s="270"/>
      <c r="V510" s="270"/>
      <c r="W510" s="270"/>
      <c r="X510" s="270"/>
      <c r="Y510" s="270"/>
    </row>
    <row r="511" spans="1:25">
      <c r="A511" s="270"/>
      <c r="B511" s="270"/>
      <c r="C511" s="270"/>
      <c r="D511" s="270"/>
      <c r="E511" s="270"/>
      <c r="F511" s="270"/>
      <c r="G511" s="270"/>
      <c r="H511" s="270"/>
      <c r="I511" s="270"/>
      <c r="J511" s="270"/>
      <c r="K511" s="270"/>
      <c r="L511" s="270"/>
      <c r="M511" s="270"/>
      <c r="N511" s="270"/>
      <c r="O511" s="270"/>
      <c r="P511" s="270"/>
      <c r="Q511" s="270"/>
      <c r="R511" s="270"/>
      <c r="S511" s="270"/>
      <c r="T511" s="270"/>
      <c r="U511" s="270"/>
      <c r="V511" s="270"/>
      <c r="W511" s="270"/>
      <c r="X511" s="270"/>
      <c r="Y511" s="270"/>
    </row>
    <row r="512" spans="1:25">
      <c r="A512" s="270"/>
      <c r="B512" s="270"/>
      <c r="C512" s="270"/>
      <c r="D512" s="270"/>
      <c r="E512" s="270"/>
      <c r="F512" s="270"/>
      <c r="G512" s="270"/>
      <c r="H512" s="270"/>
      <c r="I512" s="270"/>
      <c r="J512" s="270"/>
      <c r="K512" s="270"/>
      <c r="L512" s="270"/>
      <c r="M512" s="270"/>
      <c r="N512" s="270"/>
      <c r="O512" s="270"/>
      <c r="P512" s="270"/>
      <c r="Q512" s="270"/>
      <c r="R512" s="270"/>
      <c r="S512" s="270"/>
      <c r="T512" s="270"/>
      <c r="U512" s="270"/>
      <c r="V512" s="270"/>
      <c r="W512" s="270"/>
      <c r="X512" s="270"/>
      <c r="Y512" s="270"/>
    </row>
    <row r="513" spans="1:25">
      <c r="A513" s="270"/>
      <c r="B513" s="270"/>
      <c r="C513" s="270"/>
      <c r="D513" s="270"/>
      <c r="E513" s="270"/>
      <c r="F513" s="270"/>
      <c r="G513" s="270"/>
      <c r="H513" s="270"/>
      <c r="I513" s="270"/>
      <c r="J513" s="270"/>
      <c r="K513" s="270"/>
      <c r="L513" s="270"/>
      <c r="M513" s="270"/>
      <c r="N513" s="270"/>
      <c r="O513" s="270"/>
      <c r="P513" s="270"/>
      <c r="Q513" s="270"/>
      <c r="R513" s="270"/>
      <c r="S513" s="270"/>
      <c r="T513" s="270"/>
      <c r="U513" s="270"/>
      <c r="V513" s="270"/>
      <c r="W513" s="270"/>
      <c r="X513" s="270"/>
      <c r="Y513" s="270"/>
    </row>
    <row r="514" spans="1:25">
      <c r="A514" s="270"/>
      <c r="B514" s="270"/>
      <c r="C514" s="270"/>
      <c r="D514" s="270"/>
      <c r="E514" s="270"/>
      <c r="F514" s="270"/>
      <c r="G514" s="270"/>
      <c r="H514" s="270"/>
      <c r="I514" s="270"/>
      <c r="J514" s="270"/>
      <c r="K514" s="270"/>
      <c r="L514" s="270"/>
      <c r="M514" s="270"/>
      <c r="N514" s="270"/>
      <c r="O514" s="270"/>
      <c r="P514" s="270"/>
      <c r="Q514" s="270"/>
      <c r="R514" s="270"/>
      <c r="S514" s="270"/>
      <c r="T514" s="270"/>
      <c r="U514" s="270"/>
      <c r="V514" s="270"/>
      <c r="W514" s="270"/>
      <c r="X514" s="270"/>
      <c r="Y514" s="270"/>
    </row>
    <row r="515" spans="1:25">
      <c r="A515" s="270"/>
      <c r="B515" s="270"/>
      <c r="C515" s="270"/>
      <c r="D515" s="270"/>
      <c r="E515" s="270"/>
      <c r="F515" s="270"/>
      <c r="G515" s="270"/>
      <c r="H515" s="270"/>
      <c r="I515" s="270"/>
      <c r="J515" s="270"/>
      <c r="K515" s="270"/>
      <c r="L515" s="270"/>
      <c r="M515" s="270"/>
      <c r="N515" s="270"/>
      <c r="O515" s="270"/>
      <c r="P515" s="270"/>
      <c r="Q515" s="270"/>
      <c r="R515" s="270"/>
      <c r="S515" s="270"/>
      <c r="T515" s="270"/>
      <c r="U515" s="270"/>
      <c r="V515" s="270"/>
      <c r="W515" s="270"/>
      <c r="X515" s="270"/>
      <c r="Y515" s="270"/>
    </row>
    <row r="516" spans="1:25">
      <c r="A516" s="270"/>
      <c r="B516" s="270"/>
      <c r="C516" s="270"/>
      <c r="D516" s="270"/>
      <c r="E516" s="270"/>
      <c r="F516" s="270"/>
      <c r="G516" s="270"/>
      <c r="H516" s="270"/>
      <c r="I516" s="270"/>
      <c r="J516" s="270"/>
      <c r="K516" s="270"/>
      <c r="L516" s="270"/>
      <c r="M516" s="270"/>
      <c r="N516" s="270"/>
      <c r="O516" s="270"/>
      <c r="P516" s="270"/>
      <c r="Q516" s="270"/>
      <c r="R516" s="270"/>
      <c r="S516" s="270"/>
      <c r="T516" s="270"/>
      <c r="U516" s="270"/>
      <c r="V516" s="270"/>
      <c r="W516" s="270"/>
      <c r="X516" s="270"/>
      <c r="Y516" s="270"/>
    </row>
    <row r="517" spans="1:25">
      <c r="A517" s="270"/>
      <c r="B517" s="270"/>
      <c r="C517" s="270"/>
      <c r="D517" s="270"/>
      <c r="E517" s="270"/>
      <c r="F517" s="270"/>
      <c r="G517" s="270"/>
      <c r="H517" s="270"/>
      <c r="I517" s="270"/>
      <c r="J517" s="270"/>
      <c r="K517" s="270"/>
      <c r="L517" s="270"/>
      <c r="M517" s="270"/>
      <c r="N517" s="270"/>
      <c r="O517" s="270"/>
      <c r="P517" s="270"/>
      <c r="Q517" s="270"/>
      <c r="R517" s="270"/>
      <c r="S517" s="270"/>
      <c r="T517" s="270"/>
      <c r="U517" s="270"/>
      <c r="V517" s="270"/>
      <c r="W517" s="270"/>
      <c r="X517" s="270"/>
      <c r="Y517" s="270"/>
    </row>
    <row r="518" spans="1:25">
      <c r="A518" s="270"/>
      <c r="B518" s="270"/>
      <c r="C518" s="270"/>
      <c r="D518" s="270"/>
      <c r="E518" s="270"/>
      <c r="F518" s="270"/>
      <c r="G518" s="270"/>
      <c r="H518" s="270"/>
      <c r="I518" s="270"/>
      <c r="J518" s="270"/>
      <c r="K518" s="270"/>
      <c r="L518" s="270"/>
      <c r="M518" s="270"/>
      <c r="N518" s="270"/>
      <c r="O518" s="270"/>
      <c r="P518" s="270"/>
      <c r="Q518" s="270"/>
      <c r="R518" s="270"/>
      <c r="S518" s="270"/>
      <c r="T518" s="270"/>
      <c r="U518" s="270"/>
      <c r="V518" s="270"/>
      <c r="W518" s="270"/>
      <c r="X518" s="270"/>
      <c r="Y518" s="270"/>
    </row>
    <row r="519" spans="1:25">
      <c r="A519" s="270"/>
      <c r="B519" s="270"/>
      <c r="C519" s="270"/>
      <c r="D519" s="270"/>
      <c r="E519" s="270"/>
      <c r="F519" s="270"/>
      <c r="G519" s="270"/>
      <c r="H519" s="270"/>
      <c r="I519" s="270"/>
      <c r="J519" s="270"/>
      <c r="K519" s="270"/>
      <c r="L519" s="270"/>
      <c r="M519" s="270"/>
      <c r="N519" s="270"/>
      <c r="O519" s="270"/>
      <c r="P519" s="270"/>
      <c r="Q519" s="270"/>
      <c r="R519" s="270"/>
      <c r="S519" s="270"/>
      <c r="T519" s="270"/>
      <c r="U519" s="270"/>
      <c r="V519" s="270"/>
      <c r="W519" s="270"/>
      <c r="X519" s="270"/>
      <c r="Y519" s="270"/>
    </row>
    <row r="520" spans="1:25">
      <c r="A520" s="270"/>
      <c r="B520" s="270"/>
      <c r="C520" s="270"/>
      <c r="D520" s="270"/>
      <c r="E520" s="270"/>
      <c r="F520" s="270"/>
      <c r="G520" s="270"/>
      <c r="H520" s="270"/>
      <c r="I520" s="270"/>
      <c r="J520" s="270"/>
      <c r="K520" s="270"/>
      <c r="L520" s="270"/>
      <c r="M520" s="270"/>
      <c r="N520" s="270"/>
      <c r="O520" s="270"/>
      <c r="P520" s="270"/>
      <c r="Q520" s="270"/>
      <c r="R520" s="270"/>
      <c r="S520" s="270"/>
      <c r="T520" s="270"/>
      <c r="U520" s="270"/>
      <c r="V520" s="270"/>
      <c r="W520" s="270"/>
      <c r="X520" s="270"/>
      <c r="Y520" s="270"/>
    </row>
    <row r="521" spans="1:25">
      <c r="A521" s="270"/>
      <c r="B521" s="270"/>
      <c r="C521" s="270"/>
      <c r="D521" s="270"/>
      <c r="E521" s="270"/>
      <c r="F521" s="270"/>
      <c r="G521" s="270"/>
      <c r="H521" s="270"/>
      <c r="I521" s="270"/>
      <c r="J521" s="270"/>
      <c r="K521" s="270"/>
      <c r="L521" s="270"/>
      <c r="M521" s="270"/>
      <c r="N521" s="270"/>
      <c r="O521" s="270"/>
      <c r="P521" s="270"/>
      <c r="Q521" s="270"/>
      <c r="R521" s="270"/>
      <c r="S521" s="270"/>
      <c r="T521" s="270"/>
      <c r="U521" s="270"/>
      <c r="V521" s="270"/>
      <c r="W521" s="270"/>
      <c r="X521" s="270"/>
      <c r="Y521" s="270"/>
    </row>
    <row r="522" spans="1:25">
      <c r="A522" s="270"/>
      <c r="B522" s="270"/>
      <c r="C522" s="270"/>
      <c r="D522" s="270"/>
      <c r="E522" s="270"/>
      <c r="F522" s="270"/>
      <c r="G522" s="270"/>
      <c r="H522" s="270"/>
      <c r="I522" s="270"/>
      <c r="J522" s="270"/>
      <c r="K522" s="270"/>
      <c r="L522" s="270"/>
      <c r="M522" s="270"/>
      <c r="N522" s="270"/>
      <c r="O522" s="270"/>
      <c r="P522" s="270"/>
      <c r="Q522" s="270"/>
      <c r="R522" s="270"/>
      <c r="S522" s="270"/>
      <c r="T522" s="270"/>
      <c r="U522" s="270"/>
      <c r="V522" s="270"/>
      <c r="W522" s="270"/>
      <c r="X522" s="270"/>
      <c r="Y522" s="270"/>
    </row>
    <row r="523" spans="1:25">
      <c r="A523" s="270"/>
      <c r="B523" s="270"/>
      <c r="C523" s="270"/>
      <c r="D523" s="270"/>
      <c r="E523" s="270"/>
      <c r="F523" s="270"/>
      <c r="G523" s="270"/>
      <c r="H523" s="270"/>
      <c r="I523" s="270"/>
      <c r="J523" s="270"/>
      <c r="K523" s="270"/>
      <c r="L523" s="270"/>
      <c r="M523" s="270"/>
      <c r="N523" s="270"/>
      <c r="O523" s="270"/>
      <c r="P523" s="270"/>
      <c r="Q523" s="270"/>
      <c r="R523" s="270"/>
      <c r="S523" s="270"/>
      <c r="T523" s="270"/>
      <c r="U523" s="270"/>
      <c r="V523" s="270"/>
      <c r="W523" s="270"/>
      <c r="X523" s="270"/>
      <c r="Y523" s="270"/>
    </row>
    <row r="524" spans="1:25">
      <c r="A524" s="270"/>
      <c r="B524" s="270"/>
      <c r="C524" s="270"/>
      <c r="D524" s="270"/>
      <c r="E524" s="270"/>
      <c r="F524" s="270"/>
      <c r="G524" s="270"/>
      <c r="H524" s="270"/>
      <c r="I524" s="270"/>
      <c r="J524" s="270"/>
      <c r="K524" s="270"/>
      <c r="L524" s="270"/>
      <c r="M524" s="270"/>
      <c r="N524" s="270"/>
      <c r="O524" s="270"/>
      <c r="P524" s="270"/>
      <c r="Q524" s="270"/>
      <c r="R524" s="270"/>
      <c r="S524" s="270"/>
      <c r="T524" s="270"/>
      <c r="U524" s="270"/>
      <c r="V524" s="270"/>
      <c r="W524" s="270"/>
      <c r="X524" s="270"/>
      <c r="Y524" s="270"/>
    </row>
    <row r="525" spans="1:25">
      <c r="A525" s="270"/>
      <c r="B525" s="270"/>
      <c r="C525" s="270"/>
      <c r="D525" s="270"/>
      <c r="E525" s="270"/>
      <c r="F525" s="270"/>
      <c r="G525" s="270"/>
      <c r="H525" s="270"/>
      <c r="I525" s="270"/>
      <c r="J525" s="270"/>
      <c r="K525" s="270"/>
      <c r="L525" s="270"/>
      <c r="M525" s="270"/>
      <c r="N525" s="270"/>
      <c r="O525" s="270"/>
      <c r="P525" s="270"/>
      <c r="Q525" s="270"/>
      <c r="R525" s="270"/>
      <c r="S525" s="270"/>
      <c r="T525" s="270"/>
      <c r="U525" s="270"/>
      <c r="V525" s="270"/>
      <c r="W525" s="270"/>
      <c r="X525" s="270"/>
      <c r="Y525" s="270"/>
    </row>
    <row r="526" spans="1:25">
      <c r="A526" s="270"/>
      <c r="B526" s="270"/>
      <c r="C526" s="270"/>
      <c r="D526" s="270"/>
      <c r="E526" s="270"/>
      <c r="F526" s="270"/>
      <c r="G526" s="270"/>
      <c r="H526" s="270"/>
      <c r="I526" s="270"/>
      <c r="J526" s="270"/>
      <c r="K526" s="270"/>
      <c r="L526" s="270"/>
      <c r="M526" s="270"/>
      <c r="N526" s="270"/>
      <c r="O526" s="270"/>
      <c r="P526" s="270"/>
      <c r="Q526" s="270"/>
      <c r="R526" s="270"/>
      <c r="S526" s="270"/>
      <c r="T526" s="270"/>
      <c r="U526" s="270"/>
      <c r="V526" s="270"/>
      <c r="W526" s="270"/>
      <c r="X526" s="270"/>
      <c r="Y526" s="270"/>
    </row>
    <row r="527" spans="1:25">
      <c r="A527" s="270"/>
      <c r="B527" s="270"/>
      <c r="C527" s="270"/>
      <c r="D527" s="270"/>
      <c r="E527" s="270"/>
      <c r="F527" s="270"/>
      <c r="G527" s="270"/>
      <c r="H527" s="270"/>
      <c r="I527" s="270"/>
      <c r="J527" s="270"/>
      <c r="K527" s="270"/>
      <c r="L527" s="270"/>
      <c r="M527" s="270"/>
      <c r="N527" s="270"/>
      <c r="O527" s="270"/>
      <c r="P527" s="270"/>
      <c r="Q527" s="270"/>
      <c r="R527" s="270"/>
      <c r="S527" s="270"/>
      <c r="T527" s="270"/>
      <c r="U527" s="270"/>
      <c r="V527" s="270"/>
      <c r="W527" s="270"/>
      <c r="X527" s="270"/>
      <c r="Y527" s="270"/>
    </row>
    <row r="528" spans="1:25">
      <c r="A528" s="270"/>
      <c r="B528" s="270"/>
      <c r="C528" s="270"/>
      <c r="D528" s="270"/>
      <c r="E528" s="270"/>
      <c r="F528" s="270"/>
      <c r="G528" s="270"/>
      <c r="H528" s="270"/>
      <c r="I528" s="270"/>
      <c r="J528" s="270"/>
      <c r="K528" s="270"/>
      <c r="L528" s="270"/>
      <c r="M528" s="270"/>
      <c r="N528" s="270"/>
      <c r="O528" s="270"/>
      <c r="P528" s="270"/>
      <c r="Q528" s="270"/>
      <c r="R528" s="270"/>
      <c r="S528" s="270"/>
      <c r="T528" s="270"/>
      <c r="U528" s="270"/>
      <c r="V528" s="270"/>
      <c r="W528" s="270"/>
      <c r="X528" s="270"/>
      <c r="Y528" s="270"/>
    </row>
    <row r="529" spans="1:25">
      <c r="A529" s="270"/>
      <c r="B529" s="270"/>
      <c r="C529" s="270"/>
      <c r="D529" s="270"/>
      <c r="E529" s="270"/>
      <c r="F529" s="270"/>
      <c r="G529" s="270"/>
      <c r="H529" s="270"/>
      <c r="I529" s="270"/>
      <c r="J529" s="270"/>
      <c r="K529" s="270"/>
      <c r="L529" s="270"/>
      <c r="M529" s="270"/>
      <c r="N529" s="270"/>
      <c r="O529" s="270"/>
      <c r="P529" s="270"/>
      <c r="Q529" s="270"/>
      <c r="R529" s="270"/>
      <c r="S529" s="270"/>
      <c r="T529" s="270"/>
      <c r="U529" s="270"/>
      <c r="V529" s="270"/>
      <c r="W529" s="270"/>
      <c r="X529" s="270"/>
      <c r="Y529" s="270"/>
    </row>
    <row r="530" spans="1:25">
      <c r="A530" s="270"/>
      <c r="B530" s="270"/>
      <c r="C530" s="270"/>
      <c r="D530" s="270"/>
      <c r="E530" s="270"/>
      <c r="F530" s="270"/>
      <c r="G530" s="270"/>
      <c r="H530" s="270"/>
      <c r="I530" s="270"/>
      <c r="J530" s="270"/>
      <c r="K530" s="270"/>
      <c r="L530" s="270"/>
      <c r="M530" s="270"/>
      <c r="N530" s="270"/>
      <c r="O530" s="270"/>
      <c r="P530" s="270"/>
      <c r="Q530" s="270"/>
      <c r="R530" s="270"/>
      <c r="S530" s="270"/>
      <c r="T530" s="270"/>
      <c r="U530" s="270"/>
      <c r="V530" s="270"/>
      <c r="W530" s="270"/>
      <c r="X530" s="270"/>
      <c r="Y530" s="270"/>
    </row>
    <row r="531" spans="1:25">
      <c r="A531" s="270"/>
      <c r="B531" s="270"/>
      <c r="C531" s="270"/>
      <c r="D531" s="270"/>
      <c r="E531" s="270"/>
      <c r="F531" s="270"/>
      <c r="G531" s="270"/>
      <c r="H531" s="270"/>
      <c r="I531" s="270"/>
      <c r="J531" s="270"/>
      <c r="K531" s="270"/>
      <c r="L531" s="270"/>
      <c r="M531" s="270"/>
      <c r="N531" s="270"/>
      <c r="O531" s="270"/>
      <c r="P531" s="270"/>
      <c r="Q531" s="270"/>
      <c r="R531" s="270"/>
      <c r="S531" s="270"/>
      <c r="T531" s="270"/>
      <c r="U531" s="270"/>
      <c r="V531" s="270"/>
      <c r="W531" s="270"/>
      <c r="X531" s="270"/>
      <c r="Y531" s="270"/>
    </row>
    <row r="532" spans="1:25">
      <c r="A532" s="270"/>
      <c r="B532" s="270"/>
      <c r="C532" s="270"/>
      <c r="D532" s="270"/>
      <c r="E532" s="270"/>
      <c r="F532" s="270"/>
      <c r="G532" s="270"/>
      <c r="H532" s="270"/>
      <c r="I532" s="270"/>
      <c r="J532" s="270"/>
      <c r="K532" s="270"/>
      <c r="L532" s="270"/>
      <c r="M532" s="270"/>
      <c r="N532" s="270"/>
      <c r="O532" s="270"/>
      <c r="P532" s="270"/>
      <c r="Q532" s="270"/>
      <c r="R532" s="270"/>
      <c r="S532" s="270"/>
      <c r="T532" s="270"/>
      <c r="U532" s="270"/>
      <c r="V532" s="270"/>
      <c r="W532" s="270"/>
      <c r="X532" s="270"/>
      <c r="Y532" s="270"/>
    </row>
    <row r="533" spans="1:25">
      <c r="A533" s="270"/>
      <c r="B533" s="270"/>
      <c r="C533" s="270"/>
      <c r="D533" s="270"/>
      <c r="E533" s="270"/>
      <c r="F533" s="270"/>
      <c r="G533" s="270"/>
      <c r="H533" s="270"/>
      <c r="I533" s="270"/>
      <c r="J533" s="270"/>
      <c r="K533" s="270"/>
      <c r="L533" s="270"/>
      <c r="M533" s="270"/>
      <c r="N533" s="270"/>
      <c r="O533" s="270"/>
      <c r="P533" s="270"/>
      <c r="Q533" s="270"/>
      <c r="R533" s="270"/>
      <c r="S533" s="270"/>
      <c r="T533" s="270"/>
      <c r="U533" s="270"/>
      <c r="V533" s="270"/>
      <c r="W533" s="270"/>
      <c r="X533" s="270"/>
      <c r="Y533" s="270"/>
    </row>
    <row r="534" spans="1:25">
      <c r="A534" s="270"/>
      <c r="B534" s="270"/>
      <c r="C534" s="270"/>
      <c r="D534" s="270"/>
      <c r="E534" s="270"/>
      <c r="F534" s="270"/>
      <c r="G534" s="270"/>
      <c r="H534" s="270"/>
      <c r="I534" s="270"/>
      <c r="J534" s="270"/>
      <c r="K534" s="270"/>
      <c r="L534" s="270"/>
      <c r="M534" s="270"/>
      <c r="N534" s="270"/>
      <c r="O534" s="270"/>
      <c r="P534" s="270"/>
      <c r="Q534" s="270"/>
      <c r="R534" s="270"/>
      <c r="S534" s="270"/>
      <c r="T534" s="270"/>
      <c r="U534" s="270"/>
      <c r="V534" s="270"/>
      <c r="W534" s="270"/>
      <c r="X534" s="270"/>
      <c r="Y534" s="270"/>
    </row>
    <row r="535" spans="1:25">
      <c r="A535" s="270"/>
      <c r="B535" s="270"/>
      <c r="C535" s="270"/>
      <c r="D535" s="270"/>
      <c r="E535" s="270"/>
      <c r="F535" s="270"/>
      <c r="G535" s="270"/>
      <c r="H535" s="270"/>
      <c r="I535" s="270"/>
      <c r="J535" s="270"/>
      <c r="K535" s="270"/>
      <c r="L535" s="270"/>
      <c r="M535" s="270"/>
      <c r="N535" s="270"/>
      <c r="O535" s="270"/>
      <c r="P535" s="270"/>
      <c r="Q535" s="270"/>
      <c r="R535" s="270"/>
      <c r="S535" s="270"/>
      <c r="T535" s="270"/>
      <c r="U535" s="270"/>
      <c r="V535" s="270"/>
      <c r="W535" s="270"/>
      <c r="X535" s="270"/>
      <c r="Y535" s="270"/>
    </row>
    <row r="536" spans="1:25">
      <c r="A536" s="270"/>
      <c r="B536" s="270"/>
      <c r="C536" s="270"/>
      <c r="D536" s="270"/>
      <c r="E536" s="270"/>
      <c r="F536" s="270"/>
      <c r="G536" s="270"/>
      <c r="H536" s="270"/>
      <c r="I536" s="270"/>
      <c r="J536" s="270"/>
      <c r="K536" s="270"/>
      <c r="L536" s="270"/>
      <c r="M536" s="270"/>
      <c r="N536" s="270"/>
      <c r="O536" s="270"/>
      <c r="P536" s="270"/>
      <c r="Q536" s="270"/>
      <c r="R536" s="270"/>
      <c r="S536" s="270"/>
      <c r="T536" s="270"/>
      <c r="U536" s="270"/>
      <c r="V536" s="270"/>
      <c r="W536" s="270"/>
      <c r="X536" s="270"/>
      <c r="Y536" s="270"/>
    </row>
    <row r="537" spans="1:25">
      <c r="A537" s="270"/>
      <c r="B537" s="270"/>
      <c r="C537" s="270"/>
      <c r="D537" s="270"/>
      <c r="E537" s="270"/>
      <c r="F537" s="270"/>
      <c r="G537" s="270"/>
      <c r="H537" s="270"/>
      <c r="I537" s="270"/>
      <c r="J537" s="270"/>
      <c r="K537" s="270"/>
      <c r="L537" s="270"/>
      <c r="M537" s="270"/>
      <c r="N537" s="270"/>
      <c r="O537" s="270"/>
      <c r="P537" s="270"/>
      <c r="Q537" s="270"/>
      <c r="R537" s="270"/>
      <c r="S537" s="270"/>
      <c r="T537" s="270"/>
      <c r="U537" s="270"/>
      <c r="V537" s="270"/>
      <c r="W537" s="270"/>
      <c r="X537" s="270"/>
      <c r="Y537" s="270"/>
    </row>
    <row r="538" spans="1:25">
      <c r="A538" s="270"/>
      <c r="B538" s="270"/>
      <c r="C538" s="270"/>
      <c r="D538" s="270"/>
      <c r="E538" s="270"/>
      <c r="F538" s="270"/>
      <c r="G538" s="270"/>
      <c r="H538" s="270"/>
      <c r="I538" s="270"/>
      <c r="J538" s="270"/>
      <c r="K538" s="270"/>
      <c r="L538" s="270"/>
      <c r="M538" s="270"/>
      <c r="N538" s="270"/>
      <c r="O538" s="270"/>
      <c r="P538" s="270"/>
      <c r="Q538" s="270"/>
      <c r="R538" s="270"/>
      <c r="S538" s="270"/>
      <c r="T538" s="270"/>
      <c r="U538" s="270"/>
      <c r="V538" s="270"/>
      <c r="W538" s="270"/>
      <c r="X538" s="270"/>
      <c r="Y538" s="270"/>
    </row>
    <row r="539" spans="1:25">
      <c r="A539" s="270"/>
      <c r="B539" s="270"/>
      <c r="C539" s="270"/>
      <c r="D539" s="270"/>
      <c r="E539" s="270"/>
      <c r="F539" s="270"/>
      <c r="G539" s="270"/>
      <c r="H539" s="270"/>
      <c r="I539" s="270"/>
      <c r="J539" s="270"/>
      <c r="K539" s="270"/>
      <c r="L539" s="270"/>
      <c r="M539" s="270"/>
      <c r="N539" s="270"/>
      <c r="O539" s="270"/>
      <c r="P539" s="270"/>
      <c r="Q539" s="270"/>
      <c r="R539" s="270"/>
      <c r="S539" s="270"/>
      <c r="T539" s="270"/>
      <c r="U539" s="270"/>
      <c r="V539" s="270"/>
      <c r="W539" s="270"/>
      <c r="X539" s="270"/>
      <c r="Y539" s="270"/>
    </row>
    <row r="540" spans="1:25">
      <c r="A540" s="270"/>
      <c r="B540" s="270"/>
      <c r="C540" s="270"/>
      <c r="D540" s="270"/>
      <c r="E540" s="270"/>
      <c r="F540" s="270"/>
      <c r="G540" s="270"/>
      <c r="H540" s="270"/>
      <c r="I540" s="270"/>
      <c r="J540" s="270"/>
      <c r="K540" s="270"/>
      <c r="L540" s="270"/>
      <c r="M540" s="270"/>
      <c r="N540" s="270"/>
      <c r="O540" s="270"/>
      <c r="P540" s="270"/>
      <c r="Q540" s="270"/>
      <c r="R540" s="270"/>
      <c r="S540" s="270"/>
      <c r="T540" s="270"/>
      <c r="U540" s="270"/>
      <c r="V540" s="270"/>
      <c r="W540" s="270"/>
      <c r="X540" s="270"/>
      <c r="Y540" s="270"/>
    </row>
    <row r="541" spans="1:25">
      <c r="A541" s="270"/>
      <c r="B541" s="270"/>
      <c r="C541" s="270"/>
      <c r="D541" s="270"/>
      <c r="E541" s="270"/>
      <c r="F541" s="270"/>
      <c r="G541" s="270"/>
      <c r="H541" s="270"/>
      <c r="I541" s="270"/>
      <c r="J541" s="270"/>
      <c r="K541" s="270"/>
      <c r="L541" s="270"/>
      <c r="M541" s="270"/>
      <c r="N541" s="270"/>
      <c r="O541" s="270"/>
      <c r="P541" s="270"/>
      <c r="Q541" s="270"/>
      <c r="R541" s="270"/>
      <c r="S541" s="270"/>
      <c r="T541" s="270"/>
      <c r="U541" s="270"/>
      <c r="V541" s="270"/>
      <c r="W541" s="270"/>
      <c r="X541" s="270"/>
      <c r="Y541" s="270"/>
    </row>
    <row r="542" spans="1:25">
      <c r="A542" s="270"/>
      <c r="B542" s="270"/>
      <c r="C542" s="270"/>
      <c r="D542" s="270"/>
      <c r="E542" s="270"/>
      <c r="F542" s="270"/>
      <c r="G542" s="270"/>
      <c r="H542" s="270"/>
      <c r="I542" s="270"/>
      <c r="J542" s="270"/>
      <c r="K542" s="270"/>
      <c r="L542" s="270"/>
      <c r="M542" s="270"/>
      <c r="N542" s="270"/>
      <c r="O542" s="270"/>
      <c r="P542" s="270"/>
      <c r="Q542" s="270"/>
      <c r="R542" s="270"/>
      <c r="S542" s="270"/>
      <c r="T542" s="270"/>
      <c r="U542" s="270"/>
      <c r="V542" s="270"/>
      <c r="W542" s="270"/>
      <c r="X542" s="270"/>
      <c r="Y542" s="270"/>
    </row>
    <row r="543" spans="1:25">
      <c r="A543" s="270"/>
      <c r="B543" s="270"/>
      <c r="C543" s="270"/>
      <c r="D543" s="270"/>
      <c r="E543" s="270"/>
      <c r="F543" s="270"/>
      <c r="G543" s="270"/>
      <c r="H543" s="270"/>
      <c r="I543" s="270"/>
      <c r="J543" s="270"/>
      <c r="K543" s="270"/>
      <c r="L543" s="270"/>
      <c r="M543" s="270"/>
      <c r="N543" s="270"/>
      <c r="O543" s="270"/>
      <c r="P543" s="270"/>
      <c r="Q543" s="270"/>
      <c r="R543" s="270"/>
      <c r="S543" s="270"/>
      <c r="T543" s="270"/>
      <c r="U543" s="270"/>
      <c r="V543" s="270"/>
      <c r="W543" s="270"/>
      <c r="X543" s="270"/>
      <c r="Y543" s="270"/>
    </row>
    <row r="544" spans="1:25">
      <c r="A544" s="270"/>
      <c r="B544" s="270"/>
      <c r="C544" s="270"/>
      <c r="D544" s="270"/>
      <c r="E544" s="270"/>
      <c r="F544" s="270"/>
      <c r="G544" s="270"/>
      <c r="H544" s="270"/>
      <c r="I544" s="270"/>
      <c r="J544" s="270"/>
      <c r="K544" s="270"/>
      <c r="L544" s="270"/>
      <c r="M544" s="270"/>
      <c r="N544" s="270"/>
      <c r="O544" s="270"/>
      <c r="P544" s="270"/>
      <c r="Q544" s="270"/>
      <c r="R544" s="270"/>
      <c r="S544" s="270"/>
      <c r="T544" s="270"/>
      <c r="U544" s="270"/>
      <c r="V544" s="270"/>
      <c r="W544" s="270"/>
      <c r="X544" s="270"/>
      <c r="Y544" s="270"/>
    </row>
    <row r="545" spans="1:25">
      <c r="A545" s="270"/>
      <c r="B545" s="270"/>
      <c r="C545" s="270"/>
      <c r="D545" s="270"/>
      <c r="E545" s="270"/>
      <c r="F545" s="270"/>
      <c r="G545" s="270"/>
      <c r="H545" s="270"/>
      <c r="I545" s="270"/>
      <c r="J545" s="270"/>
      <c r="K545" s="270"/>
      <c r="L545" s="270"/>
      <c r="M545" s="270"/>
      <c r="N545" s="270"/>
      <c r="O545" s="270"/>
      <c r="P545" s="270"/>
      <c r="Q545" s="270"/>
      <c r="R545" s="270"/>
      <c r="S545" s="270"/>
      <c r="T545" s="270"/>
      <c r="U545" s="270"/>
      <c r="V545" s="270"/>
      <c r="W545" s="270"/>
      <c r="X545" s="270"/>
      <c r="Y545" s="270"/>
    </row>
    <row r="546" spans="1:25">
      <c r="A546" s="270"/>
      <c r="B546" s="270"/>
      <c r="C546" s="270"/>
      <c r="D546" s="270"/>
      <c r="E546" s="270"/>
      <c r="F546" s="270"/>
      <c r="G546" s="270"/>
      <c r="H546" s="270"/>
      <c r="I546" s="270"/>
      <c r="J546" s="270"/>
      <c r="K546" s="270"/>
      <c r="L546" s="270"/>
      <c r="M546" s="270"/>
      <c r="N546" s="270"/>
      <c r="O546" s="270"/>
      <c r="P546" s="270"/>
      <c r="Q546" s="270"/>
      <c r="R546" s="270"/>
      <c r="S546" s="270"/>
      <c r="T546" s="270"/>
      <c r="U546" s="270"/>
      <c r="V546" s="270"/>
      <c r="W546" s="270"/>
      <c r="X546" s="270"/>
      <c r="Y546" s="270"/>
    </row>
    <row r="547" spans="1:25">
      <c r="A547" s="270"/>
      <c r="B547" s="270"/>
      <c r="C547" s="270"/>
      <c r="D547" s="270"/>
      <c r="E547" s="270"/>
      <c r="F547" s="270"/>
      <c r="G547" s="270"/>
      <c r="H547" s="270"/>
      <c r="I547" s="270"/>
      <c r="J547" s="270"/>
      <c r="K547" s="270"/>
      <c r="L547" s="270"/>
      <c r="M547" s="270"/>
      <c r="N547" s="270"/>
      <c r="O547" s="270"/>
      <c r="P547" s="270"/>
      <c r="Q547" s="270"/>
      <c r="R547" s="270"/>
      <c r="S547" s="270"/>
      <c r="T547" s="270"/>
      <c r="U547" s="270"/>
      <c r="V547" s="270"/>
      <c r="W547" s="270"/>
      <c r="X547" s="270"/>
      <c r="Y547" s="270"/>
    </row>
    <row r="548" spans="1:25">
      <c r="A548" s="270"/>
      <c r="B548" s="270"/>
      <c r="C548" s="270"/>
      <c r="D548" s="270"/>
      <c r="E548" s="270"/>
      <c r="F548" s="270"/>
      <c r="G548" s="270"/>
      <c r="H548" s="270"/>
      <c r="I548" s="270"/>
      <c r="J548" s="270"/>
      <c r="K548" s="270"/>
      <c r="L548" s="270"/>
      <c r="M548" s="270"/>
      <c r="N548" s="270"/>
      <c r="O548" s="270"/>
      <c r="P548" s="270"/>
      <c r="Q548" s="270"/>
      <c r="R548" s="270"/>
      <c r="S548" s="270"/>
      <c r="T548" s="270"/>
      <c r="U548" s="270"/>
      <c r="V548" s="270"/>
      <c r="W548" s="270"/>
      <c r="X548" s="270"/>
      <c r="Y548" s="270"/>
    </row>
    <row r="549" spans="1:25">
      <c r="A549" s="270"/>
      <c r="B549" s="270"/>
      <c r="C549" s="270"/>
      <c r="D549" s="270"/>
      <c r="E549" s="270"/>
      <c r="F549" s="270"/>
      <c r="G549" s="270"/>
      <c r="H549" s="270"/>
      <c r="I549" s="270"/>
      <c r="J549" s="270"/>
      <c r="K549" s="270"/>
      <c r="L549" s="270"/>
      <c r="M549" s="270"/>
      <c r="N549" s="270"/>
      <c r="O549" s="270"/>
      <c r="P549" s="270"/>
      <c r="Q549" s="270"/>
      <c r="R549" s="270"/>
      <c r="S549" s="270"/>
      <c r="T549" s="270"/>
      <c r="U549" s="270"/>
      <c r="V549" s="270"/>
      <c r="W549" s="270"/>
      <c r="X549" s="270"/>
      <c r="Y549" s="270"/>
    </row>
    <row r="550" spans="1:25">
      <c r="A550" s="270"/>
      <c r="B550" s="270"/>
      <c r="C550" s="270"/>
      <c r="D550" s="270"/>
      <c r="E550" s="270"/>
      <c r="F550" s="270"/>
      <c r="G550" s="270"/>
      <c r="H550" s="270"/>
      <c r="I550" s="270"/>
      <c r="J550" s="270"/>
      <c r="K550" s="270"/>
      <c r="L550" s="270"/>
      <c r="M550" s="270"/>
      <c r="N550" s="270"/>
      <c r="O550" s="270"/>
      <c r="P550" s="270"/>
      <c r="Q550" s="270"/>
      <c r="R550" s="270"/>
      <c r="S550" s="270"/>
      <c r="T550" s="270"/>
      <c r="U550" s="270"/>
      <c r="V550" s="270"/>
      <c r="W550" s="270"/>
      <c r="X550" s="270"/>
      <c r="Y550" s="270"/>
    </row>
    <row r="551" spans="1:25">
      <c r="A551" s="270"/>
      <c r="B551" s="270"/>
      <c r="C551" s="270"/>
      <c r="D551" s="270"/>
      <c r="E551" s="270"/>
      <c r="F551" s="270"/>
      <c r="G551" s="270"/>
      <c r="H551" s="270"/>
      <c r="I551" s="270"/>
      <c r="J551" s="270"/>
      <c r="K551" s="270"/>
      <c r="L551" s="270"/>
      <c r="M551" s="270"/>
      <c r="N551" s="270"/>
      <c r="O551" s="270"/>
      <c r="P551" s="270"/>
      <c r="Q551" s="270"/>
      <c r="R551" s="270"/>
      <c r="S551" s="270"/>
      <c r="T551" s="270"/>
      <c r="U551" s="270"/>
      <c r="V551" s="270"/>
      <c r="W551" s="270"/>
      <c r="X551" s="270"/>
      <c r="Y551" s="270"/>
    </row>
    <row r="552" spans="1:25">
      <c r="A552" s="270"/>
      <c r="B552" s="270"/>
      <c r="C552" s="270"/>
      <c r="D552" s="270"/>
      <c r="E552" s="270"/>
      <c r="F552" s="270"/>
      <c r="G552" s="270"/>
      <c r="H552" s="270"/>
      <c r="I552" s="270"/>
      <c r="J552" s="270"/>
      <c r="K552" s="270"/>
      <c r="L552" s="270"/>
      <c r="M552" s="270"/>
      <c r="N552" s="270"/>
      <c r="O552" s="270"/>
      <c r="P552" s="270"/>
      <c r="Q552" s="270"/>
      <c r="R552" s="270"/>
      <c r="S552" s="270"/>
      <c r="T552" s="270"/>
      <c r="U552" s="270"/>
      <c r="V552" s="270"/>
      <c r="W552" s="270"/>
      <c r="X552" s="270"/>
      <c r="Y552" s="270"/>
    </row>
    <row r="553" spans="1:25">
      <c r="A553" s="270"/>
      <c r="B553" s="270"/>
      <c r="C553" s="270"/>
      <c r="D553" s="270"/>
      <c r="E553" s="270"/>
      <c r="F553" s="270"/>
      <c r="G553" s="270"/>
      <c r="H553" s="270"/>
      <c r="I553" s="270"/>
      <c r="J553" s="270"/>
      <c r="K553" s="270"/>
      <c r="L553" s="270"/>
      <c r="M553" s="270"/>
      <c r="N553" s="270"/>
      <c r="O553" s="270"/>
      <c r="P553" s="270"/>
      <c r="Q553" s="270"/>
      <c r="R553" s="270"/>
      <c r="S553" s="270"/>
      <c r="T553" s="270"/>
      <c r="U553" s="270"/>
      <c r="V553" s="270"/>
      <c r="W553" s="270"/>
      <c r="X553" s="270"/>
      <c r="Y553" s="270"/>
    </row>
    <row r="554" spans="1:25">
      <c r="A554" s="270"/>
      <c r="B554" s="270"/>
      <c r="C554" s="270"/>
      <c r="D554" s="270"/>
      <c r="E554" s="270"/>
      <c r="F554" s="270"/>
      <c r="G554" s="270"/>
      <c r="H554" s="270"/>
      <c r="I554" s="270"/>
      <c r="J554" s="270"/>
      <c r="K554" s="270"/>
      <c r="L554" s="270"/>
      <c r="M554" s="270"/>
      <c r="N554" s="270"/>
      <c r="O554" s="270"/>
      <c r="P554" s="270"/>
      <c r="Q554" s="270"/>
      <c r="R554" s="270"/>
      <c r="S554" s="270"/>
      <c r="T554" s="270"/>
      <c r="U554" s="270"/>
      <c r="V554" s="270"/>
      <c r="W554" s="270"/>
      <c r="X554" s="270"/>
      <c r="Y554" s="270"/>
    </row>
    <row r="555" spans="1:25">
      <c r="A555" s="270"/>
      <c r="B555" s="270"/>
      <c r="C555" s="270"/>
      <c r="D555" s="270"/>
      <c r="E555" s="270"/>
      <c r="F555" s="270"/>
      <c r="G555" s="270"/>
      <c r="H555" s="270"/>
      <c r="I555" s="270"/>
      <c r="J555" s="270"/>
      <c r="K555" s="270"/>
      <c r="L555" s="270"/>
      <c r="M555" s="270"/>
      <c r="N555" s="270"/>
      <c r="O555" s="270"/>
      <c r="P555" s="270"/>
      <c r="Q555" s="270"/>
      <c r="R555" s="270"/>
      <c r="S555" s="270"/>
      <c r="T555" s="270"/>
      <c r="U555" s="270"/>
      <c r="V555" s="270"/>
      <c r="W555" s="270"/>
      <c r="X555" s="270"/>
      <c r="Y555" s="270"/>
    </row>
    <row r="556" spans="1:25">
      <c r="A556" s="270"/>
      <c r="B556" s="270"/>
      <c r="C556" s="270"/>
      <c r="D556" s="270"/>
      <c r="E556" s="270"/>
      <c r="F556" s="270"/>
      <c r="G556" s="270"/>
      <c r="H556" s="270"/>
      <c r="I556" s="270"/>
      <c r="J556" s="270"/>
      <c r="K556" s="270"/>
      <c r="L556" s="270"/>
      <c r="M556" s="270"/>
      <c r="N556" s="270"/>
      <c r="O556" s="270"/>
      <c r="P556" s="270"/>
      <c r="Q556" s="270"/>
      <c r="R556" s="270"/>
      <c r="S556" s="270"/>
      <c r="T556" s="270"/>
      <c r="U556" s="270"/>
      <c r="V556" s="270"/>
      <c r="W556" s="270"/>
      <c r="X556" s="270"/>
      <c r="Y556" s="270"/>
    </row>
    <row r="557" spans="1:25">
      <c r="A557" s="270"/>
      <c r="B557" s="270"/>
      <c r="C557" s="270"/>
      <c r="D557" s="270"/>
      <c r="E557" s="270"/>
      <c r="F557" s="270"/>
      <c r="G557" s="270"/>
      <c r="H557" s="270"/>
      <c r="I557" s="270"/>
      <c r="J557" s="270"/>
      <c r="K557" s="270"/>
      <c r="L557" s="270"/>
      <c r="M557" s="270"/>
      <c r="N557" s="270"/>
      <c r="O557" s="270"/>
      <c r="P557" s="270"/>
      <c r="Q557" s="270"/>
      <c r="R557" s="270"/>
      <c r="S557" s="270"/>
      <c r="T557" s="270"/>
      <c r="U557" s="270"/>
      <c r="V557" s="270"/>
      <c r="W557" s="270"/>
      <c r="X557" s="270"/>
      <c r="Y557" s="270"/>
    </row>
    <row r="558" spans="1:25">
      <c r="A558" s="270"/>
      <c r="B558" s="270"/>
      <c r="C558" s="270"/>
      <c r="D558" s="270"/>
      <c r="E558" s="270"/>
      <c r="F558" s="270"/>
      <c r="G558" s="270"/>
      <c r="H558" s="270"/>
      <c r="I558" s="270"/>
      <c r="J558" s="270"/>
      <c r="K558" s="270"/>
      <c r="L558" s="270"/>
      <c r="M558" s="270"/>
      <c r="N558" s="270"/>
      <c r="O558" s="270"/>
      <c r="P558" s="270"/>
      <c r="Q558" s="270"/>
      <c r="R558" s="270"/>
      <c r="S558" s="270"/>
      <c r="T558" s="270"/>
      <c r="U558" s="270"/>
      <c r="V558" s="270"/>
      <c r="W558" s="270"/>
      <c r="X558" s="270"/>
      <c r="Y558" s="270"/>
    </row>
    <row r="559" spans="1:25">
      <c r="A559" s="270"/>
      <c r="B559" s="270"/>
      <c r="C559" s="270"/>
      <c r="D559" s="270"/>
      <c r="E559" s="270"/>
      <c r="F559" s="270"/>
      <c r="G559" s="270"/>
      <c r="H559" s="270"/>
      <c r="I559" s="270"/>
      <c r="J559" s="270"/>
      <c r="K559" s="270"/>
      <c r="L559" s="270"/>
      <c r="M559" s="270"/>
      <c r="N559" s="270"/>
      <c r="O559" s="270"/>
      <c r="P559" s="270"/>
      <c r="Q559" s="270"/>
      <c r="R559" s="270"/>
      <c r="S559" s="270"/>
      <c r="T559" s="270"/>
      <c r="U559" s="270"/>
      <c r="V559" s="270"/>
      <c r="W559" s="270"/>
      <c r="X559" s="270"/>
      <c r="Y559" s="270"/>
    </row>
    <row r="560" spans="1:25">
      <c r="A560" s="270"/>
      <c r="B560" s="270"/>
      <c r="C560" s="270"/>
      <c r="D560" s="270"/>
      <c r="E560" s="270"/>
      <c r="F560" s="270"/>
      <c r="G560" s="270"/>
      <c r="H560" s="270"/>
      <c r="I560" s="270"/>
      <c r="J560" s="270"/>
      <c r="K560" s="270"/>
      <c r="L560" s="270"/>
      <c r="M560" s="270"/>
      <c r="N560" s="270"/>
      <c r="O560" s="270"/>
      <c r="P560" s="270"/>
      <c r="Q560" s="270"/>
      <c r="R560" s="270"/>
      <c r="S560" s="270"/>
      <c r="T560" s="270"/>
      <c r="U560" s="270"/>
      <c r="V560" s="270"/>
      <c r="W560" s="270"/>
      <c r="X560" s="270"/>
      <c r="Y560" s="270"/>
    </row>
    <row r="561" spans="1:25">
      <c r="A561" s="270"/>
      <c r="B561" s="270"/>
      <c r="C561" s="270"/>
      <c r="D561" s="270"/>
      <c r="E561" s="270"/>
      <c r="F561" s="270"/>
      <c r="G561" s="270"/>
      <c r="H561" s="270"/>
      <c r="I561" s="270"/>
      <c r="J561" s="270"/>
      <c r="K561" s="270"/>
      <c r="L561" s="270"/>
      <c r="M561" s="270"/>
      <c r="N561" s="270"/>
      <c r="O561" s="270"/>
      <c r="P561" s="270"/>
      <c r="Q561" s="270"/>
      <c r="R561" s="270"/>
      <c r="S561" s="270"/>
      <c r="T561" s="270"/>
      <c r="U561" s="270"/>
      <c r="V561" s="270"/>
      <c r="W561" s="270"/>
      <c r="X561" s="270"/>
      <c r="Y561" s="270"/>
    </row>
    <row r="562" spans="1:25">
      <c r="A562" s="270"/>
      <c r="B562" s="270"/>
      <c r="C562" s="270"/>
      <c r="D562" s="270"/>
      <c r="E562" s="270"/>
      <c r="F562" s="270"/>
      <c r="G562" s="270"/>
      <c r="H562" s="270"/>
      <c r="I562" s="270"/>
      <c r="J562" s="270"/>
      <c r="K562" s="270"/>
      <c r="L562" s="270"/>
      <c r="M562" s="270"/>
      <c r="N562" s="270"/>
      <c r="O562" s="270"/>
      <c r="P562" s="270"/>
      <c r="Q562" s="270"/>
      <c r="R562" s="270"/>
      <c r="S562" s="270"/>
      <c r="T562" s="270"/>
      <c r="U562" s="270"/>
      <c r="V562" s="270"/>
      <c r="W562" s="270"/>
      <c r="X562" s="270"/>
      <c r="Y562" s="270"/>
    </row>
    <row r="563" spans="1:25">
      <c r="A563" s="270"/>
      <c r="B563" s="270"/>
      <c r="C563" s="270"/>
      <c r="D563" s="270"/>
      <c r="E563" s="270"/>
      <c r="F563" s="270"/>
      <c r="G563" s="270"/>
      <c r="H563" s="270"/>
      <c r="I563" s="270"/>
      <c r="J563" s="270"/>
      <c r="K563" s="270"/>
      <c r="L563" s="270"/>
      <c r="M563" s="270"/>
      <c r="N563" s="270"/>
      <c r="O563" s="270"/>
      <c r="P563" s="270"/>
      <c r="Q563" s="270"/>
      <c r="R563" s="270"/>
      <c r="S563" s="270"/>
      <c r="T563" s="270"/>
      <c r="U563" s="270"/>
      <c r="V563" s="270"/>
      <c r="W563" s="270"/>
      <c r="X563" s="270"/>
      <c r="Y563" s="270"/>
    </row>
    <row r="564" spans="1:25">
      <c r="A564" s="270"/>
      <c r="B564" s="270"/>
      <c r="C564" s="270"/>
      <c r="D564" s="270"/>
      <c r="E564" s="270"/>
      <c r="F564" s="270"/>
      <c r="G564" s="270"/>
      <c r="H564" s="270"/>
      <c r="I564" s="270"/>
      <c r="J564" s="270"/>
      <c r="K564" s="270"/>
      <c r="L564" s="270"/>
      <c r="M564" s="270"/>
      <c r="N564" s="270"/>
      <c r="O564" s="270"/>
      <c r="P564" s="270"/>
      <c r="Q564" s="270"/>
      <c r="R564" s="270"/>
      <c r="S564" s="270"/>
      <c r="T564" s="270"/>
      <c r="U564" s="270"/>
      <c r="V564" s="270"/>
      <c r="W564" s="270"/>
      <c r="X564" s="270"/>
      <c r="Y564" s="270"/>
    </row>
    <row r="565" spans="1:25">
      <c r="A565" s="270"/>
      <c r="B565" s="270"/>
      <c r="C565" s="270"/>
      <c r="D565" s="270"/>
      <c r="E565" s="270"/>
      <c r="F565" s="270"/>
      <c r="G565" s="270"/>
      <c r="H565" s="270"/>
      <c r="I565" s="270"/>
      <c r="J565" s="270"/>
      <c r="K565" s="270"/>
      <c r="L565" s="270"/>
      <c r="M565" s="270"/>
      <c r="N565" s="270"/>
      <c r="O565" s="270"/>
      <c r="P565" s="270"/>
      <c r="Q565" s="270"/>
      <c r="R565" s="270"/>
      <c r="S565" s="270"/>
      <c r="T565" s="270"/>
      <c r="U565" s="270"/>
      <c r="V565" s="270"/>
      <c r="W565" s="270"/>
      <c r="X565" s="270"/>
      <c r="Y565" s="270"/>
    </row>
    <row r="566" spans="1:25">
      <c r="A566" s="270"/>
      <c r="B566" s="270"/>
      <c r="C566" s="270"/>
      <c r="D566" s="270"/>
      <c r="E566" s="270"/>
      <c r="F566" s="270"/>
      <c r="G566" s="270"/>
      <c r="H566" s="270"/>
      <c r="I566" s="270"/>
      <c r="J566" s="270"/>
      <c r="K566" s="270"/>
      <c r="L566" s="270"/>
      <c r="M566" s="270"/>
      <c r="N566" s="270"/>
      <c r="O566" s="270"/>
      <c r="P566" s="270"/>
      <c r="Q566" s="270"/>
      <c r="R566" s="270"/>
      <c r="S566" s="270"/>
      <c r="T566" s="270"/>
      <c r="U566" s="270"/>
      <c r="V566" s="270"/>
      <c r="W566" s="270"/>
      <c r="X566" s="270"/>
      <c r="Y566" s="270"/>
    </row>
    <row r="567" spans="1:25">
      <c r="A567" s="270"/>
      <c r="B567" s="270"/>
      <c r="C567" s="270"/>
      <c r="D567" s="270"/>
      <c r="E567" s="270"/>
      <c r="F567" s="270"/>
      <c r="G567" s="270"/>
      <c r="H567" s="270"/>
      <c r="I567" s="270"/>
      <c r="J567" s="270"/>
      <c r="K567" s="270"/>
      <c r="L567" s="270"/>
      <c r="M567" s="270"/>
      <c r="N567" s="270"/>
      <c r="O567" s="270"/>
      <c r="P567" s="270"/>
      <c r="Q567" s="270"/>
      <c r="R567" s="270"/>
      <c r="S567" s="270"/>
      <c r="T567" s="270"/>
      <c r="U567" s="270"/>
      <c r="V567" s="270"/>
      <c r="W567" s="270"/>
      <c r="X567" s="270"/>
      <c r="Y567" s="270"/>
    </row>
    <row r="568" spans="1:25">
      <c r="A568" s="270"/>
      <c r="B568" s="270"/>
      <c r="C568" s="270"/>
      <c r="D568" s="270"/>
      <c r="E568" s="270"/>
      <c r="F568" s="270"/>
      <c r="G568" s="270"/>
      <c r="H568" s="270"/>
      <c r="I568" s="270"/>
      <c r="J568" s="270"/>
      <c r="K568" s="270"/>
      <c r="L568" s="270"/>
      <c r="M568" s="270"/>
      <c r="N568" s="270"/>
      <c r="O568" s="270"/>
      <c r="P568" s="270"/>
      <c r="Q568" s="270"/>
      <c r="R568" s="270"/>
      <c r="S568" s="270"/>
      <c r="T568" s="270"/>
      <c r="U568" s="270"/>
      <c r="V568" s="270"/>
      <c r="W568" s="270"/>
      <c r="X568" s="270"/>
      <c r="Y568" s="270"/>
    </row>
    <row r="569" spans="1:25">
      <c r="A569" s="270"/>
      <c r="B569" s="270"/>
      <c r="C569" s="270"/>
      <c r="D569" s="270"/>
      <c r="E569" s="270"/>
      <c r="F569" s="270"/>
      <c r="G569" s="270"/>
      <c r="H569" s="270"/>
      <c r="I569" s="270"/>
      <c r="J569" s="270"/>
      <c r="K569" s="270"/>
      <c r="L569" s="270"/>
      <c r="M569" s="270"/>
      <c r="N569" s="270"/>
      <c r="O569" s="270"/>
      <c r="P569" s="270"/>
      <c r="Q569" s="270"/>
      <c r="R569" s="270"/>
      <c r="S569" s="270"/>
      <c r="T569" s="270"/>
      <c r="U569" s="270"/>
      <c r="V569" s="270"/>
      <c r="W569" s="270"/>
      <c r="X569" s="270"/>
      <c r="Y569" s="270"/>
    </row>
    <row r="570" spans="1:25">
      <c r="A570" s="270"/>
      <c r="B570" s="270"/>
      <c r="C570" s="270"/>
      <c r="D570" s="270"/>
      <c r="E570" s="270"/>
      <c r="F570" s="270"/>
      <c r="G570" s="270"/>
      <c r="H570" s="270"/>
      <c r="I570" s="270"/>
      <c r="J570" s="270"/>
      <c r="K570" s="270"/>
      <c r="L570" s="270"/>
      <c r="M570" s="270"/>
      <c r="N570" s="270"/>
      <c r="O570" s="270"/>
      <c r="P570" s="270"/>
      <c r="Q570" s="270"/>
      <c r="R570" s="270"/>
      <c r="S570" s="270"/>
      <c r="T570" s="270"/>
      <c r="U570" s="270"/>
      <c r="V570" s="270"/>
      <c r="W570" s="270"/>
      <c r="X570" s="270"/>
      <c r="Y570" s="270"/>
    </row>
    <row r="571" spans="1:25">
      <c r="A571" s="270"/>
      <c r="B571" s="270"/>
      <c r="C571" s="270"/>
      <c r="D571" s="270"/>
      <c r="E571" s="270"/>
      <c r="F571" s="270"/>
      <c r="G571" s="270"/>
      <c r="H571" s="270"/>
      <c r="I571" s="270"/>
      <c r="J571" s="270"/>
      <c r="K571" s="270"/>
      <c r="L571" s="270"/>
      <c r="M571" s="270"/>
      <c r="N571" s="270"/>
      <c r="O571" s="270"/>
      <c r="P571" s="270"/>
      <c r="Q571" s="270"/>
      <c r="R571" s="270"/>
      <c r="S571" s="270"/>
      <c r="T571" s="270"/>
      <c r="U571" s="270"/>
      <c r="V571" s="270"/>
      <c r="W571" s="270"/>
      <c r="X571" s="270"/>
      <c r="Y571" s="270"/>
    </row>
    <row r="572" spans="1:25">
      <c r="A572" s="270"/>
      <c r="B572" s="270"/>
      <c r="C572" s="270"/>
      <c r="D572" s="270"/>
      <c r="E572" s="270"/>
      <c r="F572" s="270"/>
      <c r="G572" s="270"/>
      <c r="H572" s="270"/>
      <c r="I572" s="270"/>
      <c r="J572" s="270"/>
      <c r="K572" s="270"/>
      <c r="L572" s="270"/>
      <c r="M572" s="270"/>
      <c r="N572" s="270"/>
      <c r="O572" s="270"/>
      <c r="P572" s="270"/>
      <c r="Q572" s="270"/>
      <c r="R572" s="270"/>
      <c r="S572" s="270"/>
      <c r="T572" s="270"/>
      <c r="U572" s="270"/>
      <c r="V572" s="270"/>
      <c r="W572" s="270"/>
      <c r="X572" s="270"/>
      <c r="Y572" s="270"/>
    </row>
    <row r="573" spans="1:25">
      <c r="A573" s="270"/>
      <c r="B573" s="270"/>
      <c r="C573" s="270"/>
      <c r="D573" s="270"/>
      <c r="E573" s="270"/>
      <c r="F573" s="270"/>
      <c r="G573" s="270"/>
      <c r="H573" s="270"/>
      <c r="I573" s="270"/>
      <c r="J573" s="270"/>
      <c r="K573" s="270"/>
      <c r="L573" s="270"/>
      <c r="M573" s="270"/>
      <c r="N573" s="270"/>
      <c r="O573" s="270"/>
      <c r="P573" s="270"/>
      <c r="Q573" s="270"/>
      <c r="R573" s="270"/>
      <c r="S573" s="270"/>
      <c r="T573" s="270"/>
      <c r="U573" s="270"/>
      <c r="V573" s="270"/>
      <c r="W573" s="270"/>
      <c r="X573" s="270"/>
      <c r="Y573" s="270"/>
    </row>
    <row r="574" spans="1:25">
      <c r="A574" s="270"/>
      <c r="B574" s="270"/>
      <c r="C574" s="270"/>
      <c r="D574" s="270"/>
      <c r="E574" s="270"/>
      <c r="F574" s="270"/>
      <c r="G574" s="270"/>
      <c r="H574" s="270"/>
      <c r="I574" s="270"/>
      <c r="J574" s="270"/>
      <c r="K574" s="270"/>
      <c r="L574" s="270"/>
      <c r="M574" s="270"/>
      <c r="N574" s="270"/>
      <c r="O574" s="270"/>
      <c r="P574" s="270"/>
      <c r="Q574" s="270"/>
      <c r="R574" s="270"/>
      <c r="S574" s="270"/>
      <c r="T574" s="270"/>
      <c r="U574" s="270"/>
      <c r="V574" s="270"/>
      <c r="W574" s="270"/>
      <c r="X574" s="270"/>
      <c r="Y574" s="270"/>
    </row>
    <row r="575" spans="1:25">
      <c r="A575" s="270"/>
      <c r="B575" s="270"/>
      <c r="C575" s="270"/>
      <c r="D575" s="270"/>
      <c r="E575" s="270"/>
      <c r="F575" s="270"/>
      <c r="G575" s="270"/>
      <c r="H575" s="270"/>
      <c r="I575" s="270"/>
      <c r="J575" s="270"/>
      <c r="K575" s="270"/>
      <c r="L575" s="270"/>
      <c r="M575" s="270"/>
      <c r="N575" s="270"/>
      <c r="O575" s="270"/>
      <c r="P575" s="270"/>
      <c r="Q575" s="270"/>
      <c r="R575" s="270"/>
      <c r="S575" s="270"/>
      <c r="T575" s="270"/>
      <c r="U575" s="270"/>
      <c r="V575" s="270"/>
      <c r="W575" s="270"/>
      <c r="X575" s="270"/>
      <c r="Y575" s="270"/>
    </row>
    <row r="576" spans="1:25">
      <c r="A576" s="270"/>
      <c r="B576" s="270"/>
      <c r="C576" s="270"/>
      <c r="D576" s="270"/>
      <c r="E576" s="270"/>
      <c r="F576" s="270"/>
      <c r="G576" s="270"/>
      <c r="H576" s="270"/>
      <c r="I576" s="270"/>
      <c r="J576" s="270"/>
      <c r="K576" s="270"/>
      <c r="L576" s="270"/>
      <c r="M576" s="270"/>
      <c r="N576" s="270"/>
      <c r="O576" s="270"/>
      <c r="P576" s="270"/>
      <c r="Q576" s="270"/>
      <c r="R576" s="270"/>
      <c r="S576" s="270"/>
      <c r="T576" s="270"/>
      <c r="U576" s="270"/>
      <c r="V576" s="270"/>
      <c r="W576" s="270"/>
      <c r="X576" s="270"/>
      <c r="Y576" s="270"/>
    </row>
    <row r="577" spans="1:25">
      <c r="A577" s="270"/>
      <c r="B577" s="270"/>
      <c r="C577" s="270"/>
      <c r="D577" s="270"/>
      <c r="E577" s="270"/>
      <c r="F577" s="270"/>
      <c r="G577" s="270"/>
      <c r="H577" s="270"/>
      <c r="I577" s="270"/>
      <c r="J577" s="270"/>
      <c r="K577" s="270"/>
      <c r="L577" s="270"/>
      <c r="M577" s="270"/>
      <c r="N577" s="270"/>
      <c r="O577" s="270"/>
      <c r="P577" s="270"/>
      <c r="Q577" s="270"/>
      <c r="R577" s="270"/>
      <c r="S577" s="270"/>
      <c r="T577" s="270"/>
      <c r="U577" s="270"/>
      <c r="V577" s="270"/>
      <c r="W577" s="270"/>
      <c r="X577" s="270"/>
      <c r="Y577" s="270"/>
    </row>
    <row r="578" spans="1:25">
      <c r="A578" s="270"/>
      <c r="B578" s="270"/>
      <c r="C578" s="270"/>
      <c r="D578" s="270"/>
      <c r="E578" s="270"/>
      <c r="F578" s="270"/>
      <c r="G578" s="270"/>
      <c r="H578" s="270"/>
      <c r="I578" s="270"/>
      <c r="J578" s="270"/>
      <c r="K578" s="270"/>
      <c r="L578" s="270"/>
      <c r="M578" s="270"/>
      <c r="N578" s="270"/>
      <c r="O578" s="270"/>
      <c r="P578" s="270"/>
      <c r="Q578" s="270"/>
      <c r="R578" s="270"/>
      <c r="S578" s="270"/>
      <c r="T578" s="270"/>
      <c r="U578" s="270"/>
      <c r="V578" s="270"/>
      <c r="W578" s="270"/>
      <c r="X578" s="270"/>
      <c r="Y578" s="270"/>
    </row>
    <row r="579" spans="1:25">
      <c r="A579" s="270"/>
      <c r="B579" s="270"/>
      <c r="C579" s="270"/>
      <c r="D579" s="270"/>
      <c r="E579" s="270"/>
      <c r="F579" s="270"/>
      <c r="G579" s="270"/>
      <c r="H579" s="270"/>
      <c r="I579" s="270"/>
      <c r="J579" s="270"/>
      <c r="K579" s="270"/>
      <c r="L579" s="270"/>
      <c r="M579" s="270"/>
      <c r="N579" s="270"/>
      <c r="O579" s="270"/>
      <c r="P579" s="270"/>
      <c r="Q579" s="270"/>
      <c r="R579" s="270"/>
      <c r="S579" s="270"/>
      <c r="T579" s="270"/>
      <c r="U579" s="270"/>
      <c r="V579" s="270"/>
      <c r="W579" s="270"/>
      <c r="X579" s="270"/>
      <c r="Y579" s="270"/>
    </row>
    <row r="580" spans="1:25">
      <c r="A580" s="270"/>
      <c r="B580" s="270"/>
      <c r="C580" s="270"/>
      <c r="D580" s="270"/>
      <c r="E580" s="270"/>
      <c r="F580" s="270"/>
      <c r="G580" s="270"/>
      <c r="H580" s="270"/>
      <c r="I580" s="270"/>
      <c r="J580" s="270"/>
      <c r="K580" s="270"/>
      <c r="L580" s="270"/>
      <c r="M580" s="270"/>
      <c r="N580" s="270"/>
      <c r="O580" s="270"/>
      <c r="P580" s="270"/>
      <c r="Q580" s="270"/>
      <c r="R580" s="270"/>
      <c r="S580" s="270"/>
      <c r="T580" s="270"/>
      <c r="U580" s="270"/>
      <c r="V580" s="270"/>
      <c r="W580" s="270"/>
      <c r="X580" s="270"/>
      <c r="Y580" s="270"/>
    </row>
    <row r="581" spans="1:25">
      <c r="A581" s="270"/>
      <c r="B581" s="270"/>
      <c r="C581" s="270"/>
      <c r="D581" s="270"/>
      <c r="E581" s="270"/>
      <c r="F581" s="270"/>
      <c r="G581" s="270"/>
      <c r="H581" s="270"/>
      <c r="I581" s="270"/>
      <c r="J581" s="270"/>
      <c r="K581" s="270"/>
      <c r="L581" s="270"/>
      <c r="M581" s="270"/>
      <c r="N581" s="270"/>
      <c r="O581" s="270"/>
      <c r="P581" s="270"/>
      <c r="Q581" s="270"/>
      <c r="R581" s="270"/>
      <c r="S581" s="270"/>
      <c r="T581" s="270"/>
      <c r="U581" s="270"/>
      <c r="V581" s="270"/>
      <c r="W581" s="270"/>
      <c r="X581" s="270"/>
      <c r="Y581" s="270"/>
    </row>
    <row r="582" spans="1:25">
      <c r="A582" s="270"/>
      <c r="B582" s="270"/>
      <c r="C582" s="270"/>
      <c r="D582" s="270"/>
      <c r="E582" s="270"/>
      <c r="F582" s="270"/>
      <c r="G582" s="270"/>
      <c r="H582" s="270"/>
      <c r="I582" s="270"/>
      <c r="J582" s="270"/>
      <c r="K582" s="270"/>
      <c r="L582" s="270"/>
      <c r="M582" s="270"/>
      <c r="N582" s="270"/>
      <c r="O582" s="270"/>
      <c r="P582" s="270"/>
      <c r="Q582" s="270"/>
      <c r="R582" s="270"/>
      <c r="S582" s="270"/>
      <c r="T582" s="270"/>
      <c r="U582" s="270"/>
      <c r="V582" s="270"/>
      <c r="W582" s="270"/>
      <c r="X582" s="270"/>
      <c r="Y582" s="270"/>
    </row>
    <row r="583" spans="1:25">
      <c r="A583" s="270"/>
      <c r="B583" s="270"/>
      <c r="C583" s="270"/>
      <c r="D583" s="270"/>
      <c r="E583" s="270"/>
      <c r="F583" s="270"/>
      <c r="G583" s="270"/>
      <c r="H583" s="270"/>
      <c r="I583" s="270"/>
      <c r="J583" s="270"/>
      <c r="K583" s="270"/>
      <c r="L583" s="270"/>
      <c r="M583" s="270"/>
      <c r="N583" s="270"/>
      <c r="O583" s="270"/>
      <c r="P583" s="270"/>
      <c r="Q583" s="270"/>
      <c r="R583" s="270"/>
      <c r="S583" s="270"/>
      <c r="T583" s="270"/>
      <c r="U583" s="270"/>
      <c r="V583" s="270"/>
      <c r="W583" s="270"/>
      <c r="X583" s="270"/>
      <c r="Y583" s="270"/>
    </row>
    <row r="584" spans="1:25">
      <c r="A584" s="270"/>
      <c r="B584" s="270"/>
      <c r="C584" s="270"/>
      <c r="D584" s="270"/>
      <c r="E584" s="270"/>
      <c r="F584" s="270"/>
      <c r="G584" s="270"/>
      <c r="H584" s="270"/>
      <c r="I584" s="270"/>
      <c r="J584" s="270"/>
      <c r="K584" s="270"/>
      <c r="L584" s="270"/>
      <c r="M584" s="270"/>
      <c r="N584" s="270"/>
      <c r="O584" s="270"/>
      <c r="P584" s="270"/>
      <c r="Q584" s="270"/>
      <c r="R584" s="270"/>
      <c r="S584" s="270"/>
      <c r="T584" s="270"/>
      <c r="U584" s="270"/>
      <c r="V584" s="270"/>
      <c r="W584" s="270"/>
      <c r="X584" s="270"/>
      <c r="Y584" s="270"/>
    </row>
    <row r="585" spans="1:25">
      <c r="A585" s="270"/>
      <c r="B585" s="270"/>
      <c r="C585" s="270"/>
      <c r="D585" s="270"/>
      <c r="E585" s="270"/>
      <c r="F585" s="270"/>
      <c r="G585" s="270"/>
      <c r="H585" s="270"/>
      <c r="I585" s="270"/>
      <c r="J585" s="270"/>
      <c r="K585" s="270"/>
      <c r="L585" s="270"/>
      <c r="M585" s="270"/>
      <c r="N585" s="270"/>
      <c r="O585" s="270"/>
      <c r="P585" s="270"/>
      <c r="Q585" s="270"/>
      <c r="R585" s="270"/>
      <c r="S585" s="270"/>
      <c r="T585" s="270"/>
      <c r="U585" s="270"/>
      <c r="V585" s="270"/>
      <c r="W585" s="270"/>
      <c r="X585" s="270"/>
      <c r="Y585" s="270"/>
    </row>
    <row r="586" spans="1:25">
      <c r="A586" s="270"/>
      <c r="B586" s="270"/>
      <c r="C586" s="270"/>
      <c r="D586" s="270"/>
      <c r="E586" s="270"/>
      <c r="F586" s="270"/>
      <c r="G586" s="270"/>
      <c r="H586" s="270"/>
      <c r="I586" s="270"/>
      <c r="J586" s="270"/>
      <c r="K586" s="270"/>
      <c r="L586" s="270"/>
      <c r="M586" s="270"/>
      <c r="N586" s="270"/>
      <c r="O586" s="270"/>
      <c r="P586" s="270"/>
      <c r="Q586" s="270"/>
      <c r="R586" s="270"/>
      <c r="S586" s="270"/>
      <c r="T586" s="270"/>
      <c r="U586" s="270"/>
      <c r="V586" s="270"/>
      <c r="W586" s="270"/>
      <c r="X586" s="270"/>
      <c r="Y586" s="270"/>
    </row>
    <row r="587" spans="1:25">
      <c r="A587" s="270"/>
      <c r="B587" s="270"/>
      <c r="C587" s="270"/>
      <c r="D587" s="270"/>
      <c r="E587" s="270"/>
      <c r="F587" s="270"/>
      <c r="G587" s="270"/>
      <c r="H587" s="270"/>
      <c r="I587" s="270"/>
      <c r="J587" s="270"/>
      <c r="K587" s="270"/>
      <c r="L587" s="270"/>
      <c r="M587" s="270"/>
      <c r="N587" s="270"/>
      <c r="O587" s="270"/>
      <c r="P587" s="270"/>
      <c r="Q587" s="270"/>
      <c r="R587" s="270"/>
      <c r="S587" s="270"/>
      <c r="T587" s="270"/>
      <c r="U587" s="270"/>
      <c r="V587" s="270"/>
      <c r="W587" s="270"/>
      <c r="X587" s="270"/>
      <c r="Y587" s="270"/>
    </row>
    <row r="588" spans="1:25">
      <c r="A588" s="270"/>
      <c r="B588" s="270"/>
      <c r="C588" s="270"/>
      <c r="D588" s="270"/>
      <c r="E588" s="270"/>
      <c r="F588" s="270"/>
      <c r="G588" s="270"/>
      <c r="H588" s="270"/>
      <c r="I588" s="270"/>
      <c r="J588" s="270"/>
      <c r="K588" s="270"/>
      <c r="L588" s="270"/>
      <c r="M588" s="270"/>
      <c r="N588" s="270"/>
      <c r="O588" s="270"/>
      <c r="P588" s="270"/>
      <c r="Q588" s="270"/>
      <c r="R588" s="270"/>
      <c r="S588" s="270"/>
      <c r="T588" s="270"/>
      <c r="U588" s="270"/>
      <c r="V588" s="270"/>
      <c r="W588" s="270"/>
      <c r="X588" s="270"/>
      <c r="Y588" s="270"/>
    </row>
    <row r="589" spans="1:25">
      <c r="A589" s="270"/>
      <c r="B589" s="270"/>
      <c r="C589" s="270"/>
      <c r="D589" s="270"/>
      <c r="E589" s="270"/>
      <c r="F589" s="270"/>
      <c r="G589" s="270"/>
      <c r="H589" s="270"/>
      <c r="I589" s="270"/>
      <c r="J589" s="270"/>
      <c r="K589" s="270"/>
      <c r="L589" s="270"/>
      <c r="M589" s="270"/>
      <c r="N589" s="270"/>
      <c r="O589" s="270"/>
      <c r="P589" s="270"/>
      <c r="Q589" s="270"/>
      <c r="R589" s="270"/>
      <c r="S589" s="270"/>
      <c r="T589" s="270"/>
      <c r="U589" s="270"/>
      <c r="V589" s="270"/>
      <c r="W589" s="270"/>
      <c r="X589" s="270"/>
      <c r="Y589" s="270"/>
    </row>
    <row r="590" spans="1:25">
      <c r="A590" s="270"/>
      <c r="B590" s="270"/>
      <c r="C590" s="270"/>
      <c r="D590" s="270"/>
      <c r="E590" s="270"/>
      <c r="F590" s="270"/>
      <c r="G590" s="270"/>
      <c r="H590" s="270"/>
      <c r="I590" s="270"/>
      <c r="J590" s="270"/>
      <c r="K590" s="270"/>
      <c r="L590" s="270"/>
      <c r="M590" s="270"/>
      <c r="N590" s="270"/>
      <c r="O590" s="270"/>
      <c r="P590" s="270"/>
      <c r="Q590" s="270"/>
      <c r="R590" s="270"/>
      <c r="S590" s="270"/>
      <c r="T590" s="270"/>
      <c r="U590" s="270"/>
      <c r="V590" s="270"/>
      <c r="W590" s="270"/>
      <c r="X590" s="270"/>
      <c r="Y590" s="270"/>
    </row>
    <row r="591" spans="1:25">
      <c r="A591" s="270"/>
      <c r="B591" s="270"/>
      <c r="C591" s="270"/>
      <c r="D591" s="270"/>
      <c r="E591" s="270"/>
      <c r="F591" s="270"/>
      <c r="G591" s="270"/>
      <c r="H591" s="270"/>
      <c r="I591" s="270"/>
      <c r="J591" s="270"/>
      <c r="K591" s="270"/>
      <c r="L591" s="270"/>
      <c r="M591" s="270"/>
      <c r="N591" s="270"/>
      <c r="O591" s="270"/>
      <c r="P591" s="270"/>
      <c r="Q591" s="270"/>
      <c r="R591" s="270"/>
      <c r="S591" s="270"/>
      <c r="T591" s="270"/>
      <c r="U591" s="270"/>
      <c r="V591" s="270"/>
      <c r="W591" s="270"/>
      <c r="X591" s="270"/>
      <c r="Y591" s="270"/>
    </row>
    <row r="592" spans="1:25">
      <c r="A592" s="270"/>
      <c r="B592" s="270"/>
      <c r="C592" s="270"/>
      <c r="D592" s="270"/>
      <c r="E592" s="270"/>
      <c r="F592" s="270"/>
      <c r="G592" s="270"/>
      <c r="H592" s="270"/>
      <c r="I592" s="270"/>
      <c r="J592" s="270"/>
      <c r="K592" s="270"/>
      <c r="L592" s="270"/>
      <c r="M592" s="270"/>
      <c r="N592" s="270"/>
      <c r="O592" s="270"/>
      <c r="P592" s="270"/>
      <c r="Q592" s="270"/>
      <c r="R592" s="270"/>
      <c r="S592" s="270"/>
      <c r="T592" s="270"/>
      <c r="U592" s="270"/>
      <c r="V592" s="270"/>
      <c r="W592" s="270"/>
      <c r="X592" s="270"/>
      <c r="Y592" s="270"/>
    </row>
    <row r="593" spans="1:25">
      <c r="A593" s="270"/>
      <c r="B593" s="270"/>
      <c r="C593" s="270"/>
      <c r="D593" s="270"/>
      <c r="E593" s="270"/>
      <c r="F593" s="270"/>
      <c r="G593" s="270"/>
      <c r="H593" s="270"/>
      <c r="I593" s="270"/>
      <c r="J593" s="270"/>
      <c r="K593" s="270"/>
      <c r="L593" s="270"/>
      <c r="M593" s="270"/>
      <c r="N593" s="270"/>
      <c r="O593" s="270"/>
      <c r="P593" s="270"/>
      <c r="Q593" s="270"/>
      <c r="R593" s="270"/>
      <c r="S593" s="270"/>
      <c r="T593" s="270"/>
      <c r="U593" s="270"/>
      <c r="V593" s="270"/>
      <c r="W593" s="270"/>
      <c r="X593" s="270"/>
      <c r="Y593" s="270"/>
    </row>
    <row r="594" spans="1:25">
      <c r="A594" s="270"/>
      <c r="B594" s="270"/>
      <c r="C594" s="270"/>
      <c r="D594" s="270"/>
      <c r="E594" s="270"/>
      <c r="F594" s="270"/>
      <c r="G594" s="270"/>
      <c r="H594" s="270"/>
      <c r="I594" s="270"/>
      <c r="J594" s="270"/>
      <c r="K594" s="270"/>
      <c r="L594" s="270"/>
      <c r="M594" s="270"/>
      <c r="N594" s="270"/>
      <c r="O594" s="270"/>
      <c r="P594" s="270"/>
      <c r="Q594" s="270"/>
      <c r="R594" s="270"/>
      <c r="S594" s="270"/>
      <c r="T594" s="270"/>
      <c r="U594" s="270"/>
      <c r="V594" s="270"/>
      <c r="W594" s="270"/>
      <c r="X594" s="270"/>
      <c r="Y594" s="270"/>
    </row>
    <row r="595" spans="1:25">
      <c r="A595" s="270"/>
      <c r="B595" s="270"/>
      <c r="C595" s="270"/>
      <c r="D595" s="270"/>
      <c r="E595" s="270"/>
      <c r="F595" s="270"/>
      <c r="G595" s="270"/>
      <c r="H595" s="270"/>
      <c r="I595" s="270"/>
      <c r="J595" s="270"/>
      <c r="K595" s="270"/>
      <c r="L595" s="270"/>
      <c r="M595" s="270"/>
      <c r="N595" s="270"/>
      <c r="O595" s="270"/>
      <c r="P595" s="270"/>
      <c r="Q595" s="270"/>
      <c r="R595" s="270"/>
      <c r="S595" s="270"/>
      <c r="T595" s="270"/>
      <c r="U595" s="270"/>
      <c r="V595" s="270"/>
      <c r="W595" s="270"/>
      <c r="X595" s="270"/>
      <c r="Y595" s="270"/>
    </row>
    <row r="596" spans="1:25">
      <c r="A596" s="270"/>
      <c r="B596" s="270"/>
      <c r="C596" s="270"/>
      <c r="D596" s="270"/>
      <c r="E596" s="270"/>
      <c r="F596" s="270"/>
      <c r="G596" s="270"/>
      <c r="H596" s="270"/>
      <c r="I596" s="270"/>
      <c r="J596" s="270"/>
      <c r="K596" s="270"/>
      <c r="L596" s="270"/>
      <c r="M596" s="270"/>
      <c r="N596" s="270"/>
      <c r="O596" s="270"/>
      <c r="P596" s="270"/>
      <c r="Q596" s="270"/>
      <c r="R596" s="270"/>
      <c r="S596" s="270"/>
      <c r="T596" s="270"/>
      <c r="U596" s="270"/>
      <c r="V596" s="270"/>
      <c r="W596" s="270"/>
      <c r="X596" s="270"/>
      <c r="Y596" s="270"/>
    </row>
    <row r="597" spans="1:25">
      <c r="A597" s="270"/>
      <c r="B597" s="270"/>
      <c r="C597" s="270"/>
      <c r="D597" s="270"/>
      <c r="E597" s="270"/>
      <c r="F597" s="270"/>
      <c r="G597" s="270"/>
      <c r="H597" s="270"/>
      <c r="I597" s="270"/>
      <c r="J597" s="270"/>
      <c r="K597" s="270"/>
      <c r="L597" s="270"/>
      <c r="M597" s="270"/>
      <c r="N597" s="270"/>
      <c r="O597" s="270"/>
      <c r="P597" s="270"/>
      <c r="Q597" s="270"/>
      <c r="R597" s="270"/>
      <c r="S597" s="270"/>
      <c r="T597" s="270"/>
      <c r="U597" s="270"/>
      <c r="V597" s="270"/>
      <c r="W597" s="270"/>
      <c r="X597" s="270"/>
      <c r="Y597" s="270"/>
    </row>
    <row r="598" spans="1:25">
      <c r="A598" s="270"/>
      <c r="B598" s="270"/>
      <c r="C598" s="270"/>
      <c r="D598" s="270"/>
      <c r="E598" s="270"/>
      <c r="F598" s="270"/>
      <c r="G598" s="270"/>
      <c r="H598" s="270"/>
      <c r="I598" s="270"/>
      <c r="J598" s="270"/>
      <c r="K598" s="270"/>
      <c r="L598" s="270"/>
      <c r="M598" s="270"/>
      <c r="N598" s="270"/>
      <c r="O598" s="270"/>
      <c r="P598" s="270"/>
      <c r="Q598" s="270"/>
      <c r="R598" s="270"/>
      <c r="S598" s="270"/>
      <c r="T598" s="270"/>
      <c r="U598" s="270"/>
      <c r="V598" s="270"/>
      <c r="W598" s="270"/>
      <c r="X598" s="270"/>
      <c r="Y598" s="270"/>
    </row>
    <row r="599" spans="1:25">
      <c r="A599" s="270"/>
      <c r="B599" s="270"/>
      <c r="C599" s="270"/>
      <c r="D599" s="270"/>
      <c r="E599" s="270"/>
      <c r="F599" s="270"/>
      <c r="G599" s="270"/>
      <c r="H599" s="270"/>
      <c r="I599" s="270"/>
      <c r="J599" s="270"/>
      <c r="K599" s="270"/>
      <c r="L599" s="270"/>
      <c r="M599" s="270"/>
      <c r="N599" s="270"/>
      <c r="O599" s="270"/>
      <c r="P599" s="270"/>
      <c r="Q599" s="270"/>
      <c r="R599" s="270"/>
      <c r="S599" s="270"/>
      <c r="T599" s="270"/>
      <c r="U599" s="270"/>
      <c r="V599" s="270"/>
      <c r="W599" s="270"/>
      <c r="X599" s="270"/>
      <c r="Y599" s="270"/>
    </row>
    <row r="600" spans="1:25">
      <c r="A600" s="270"/>
      <c r="B600" s="270"/>
      <c r="C600" s="270"/>
      <c r="D600" s="270"/>
      <c r="E600" s="270"/>
      <c r="F600" s="270"/>
      <c r="G600" s="270"/>
      <c r="H600" s="270"/>
      <c r="I600" s="270"/>
      <c r="J600" s="270"/>
      <c r="K600" s="270"/>
      <c r="L600" s="270"/>
      <c r="M600" s="270"/>
      <c r="N600" s="270"/>
      <c r="O600" s="270"/>
      <c r="P600" s="270"/>
      <c r="Q600" s="270"/>
      <c r="R600" s="270"/>
      <c r="S600" s="270"/>
      <c r="T600" s="270"/>
      <c r="U600" s="270"/>
      <c r="V600" s="270"/>
      <c r="W600" s="270"/>
      <c r="X600" s="270"/>
      <c r="Y600" s="270"/>
    </row>
    <row r="601" spans="1:25">
      <c r="A601" s="270"/>
      <c r="B601" s="270"/>
      <c r="C601" s="270"/>
      <c r="D601" s="270"/>
      <c r="E601" s="270"/>
      <c r="F601" s="270"/>
      <c r="G601" s="270"/>
      <c r="H601" s="270"/>
      <c r="I601" s="270"/>
      <c r="J601" s="270"/>
      <c r="K601" s="270"/>
      <c r="L601" s="270"/>
      <c r="M601" s="270"/>
      <c r="N601" s="270"/>
      <c r="O601" s="270"/>
      <c r="P601" s="270"/>
      <c r="Q601" s="270"/>
      <c r="R601" s="270"/>
      <c r="S601" s="270"/>
      <c r="T601" s="270"/>
      <c r="U601" s="270"/>
      <c r="V601" s="270"/>
      <c r="W601" s="270"/>
      <c r="X601" s="270"/>
      <c r="Y601" s="270"/>
    </row>
    <row r="602" spans="1:25">
      <c r="A602" s="270"/>
      <c r="B602" s="270"/>
      <c r="C602" s="270"/>
      <c r="D602" s="270"/>
      <c r="E602" s="270"/>
      <c r="F602" s="270"/>
      <c r="G602" s="270"/>
      <c r="H602" s="270"/>
      <c r="I602" s="270"/>
      <c r="J602" s="270"/>
      <c r="K602" s="270"/>
      <c r="L602" s="270"/>
      <c r="M602" s="270"/>
      <c r="N602" s="270"/>
      <c r="O602" s="270"/>
      <c r="P602" s="270"/>
      <c r="Q602" s="270"/>
      <c r="R602" s="270"/>
      <c r="S602" s="270"/>
      <c r="T602" s="270"/>
      <c r="U602" s="270"/>
      <c r="V602" s="270"/>
      <c r="W602" s="270"/>
      <c r="X602" s="270"/>
      <c r="Y602" s="270"/>
    </row>
    <row r="603" spans="1:25">
      <c r="A603" s="270"/>
      <c r="B603" s="270"/>
      <c r="C603" s="270"/>
      <c r="D603" s="270"/>
      <c r="E603" s="270"/>
      <c r="F603" s="270"/>
      <c r="G603" s="270"/>
      <c r="H603" s="270"/>
      <c r="I603" s="270"/>
      <c r="J603" s="270"/>
      <c r="K603" s="270"/>
      <c r="L603" s="270"/>
      <c r="M603" s="270"/>
      <c r="N603" s="270"/>
      <c r="O603" s="270"/>
      <c r="P603" s="270"/>
      <c r="Q603" s="270"/>
      <c r="R603" s="270"/>
      <c r="S603" s="270"/>
      <c r="T603" s="270"/>
      <c r="U603" s="270"/>
      <c r="V603" s="270"/>
      <c r="W603" s="270"/>
      <c r="X603" s="270"/>
      <c r="Y603" s="270"/>
    </row>
    <row r="604" spans="1:25">
      <c r="A604" s="270"/>
      <c r="B604" s="270"/>
      <c r="C604" s="270"/>
      <c r="D604" s="270"/>
      <c r="E604" s="270"/>
      <c r="F604" s="270"/>
      <c r="G604" s="270"/>
      <c r="H604" s="270"/>
      <c r="I604" s="270"/>
      <c r="J604" s="270"/>
      <c r="K604" s="270"/>
      <c r="L604" s="270"/>
      <c r="M604" s="270"/>
      <c r="N604" s="270"/>
      <c r="O604" s="270"/>
      <c r="P604" s="270"/>
      <c r="Q604" s="270"/>
      <c r="R604" s="270"/>
      <c r="S604" s="270"/>
      <c r="T604" s="270"/>
      <c r="U604" s="270"/>
      <c r="V604" s="270"/>
      <c r="W604" s="270"/>
      <c r="X604" s="270"/>
      <c r="Y604" s="270"/>
    </row>
    <row r="605" spans="1:25">
      <c r="A605" s="270"/>
      <c r="B605" s="270"/>
      <c r="C605" s="270"/>
      <c r="D605" s="270"/>
      <c r="E605" s="270"/>
      <c r="F605" s="270"/>
      <c r="G605" s="270"/>
      <c r="H605" s="270"/>
      <c r="I605" s="270"/>
      <c r="J605" s="270"/>
      <c r="K605" s="270"/>
      <c r="L605" s="270"/>
      <c r="M605" s="270"/>
      <c r="N605" s="270"/>
      <c r="O605" s="270"/>
      <c r="P605" s="270"/>
      <c r="Q605" s="270"/>
      <c r="R605" s="270"/>
      <c r="S605" s="270"/>
      <c r="T605" s="270"/>
      <c r="U605" s="270"/>
      <c r="V605" s="270"/>
      <c r="W605" s="270"/>
      <c r="X605" s="270"/>
      <c r="Y605" s="270"/>
    </row>
    <row r="606" spans="1:25">
      <c r="A606" s="270"/>
      <c r="B606" s="270"/>
      <c r="C606" s="270"/>
      <c r="D606" s="270"/>
      <c r="E606" s="270"/>
      <c r="F606" s="270"/>
      <c r="G606" s="270"/>
      <c r="H606" s="270"/>
      <c r="I606" s="270"/>
      <c r="J606" s="270"/>
      <c r="K606" s="270"/>
      <c r="L606" s="270"/>
      <c r="M606" s="270"/>
      <c r="N606" s="270"/>
      <c r="O606" s="270"/>
      <c r="P606" s="270"/>
      <c r="Q606" s="270"/>
      <c r="R606" s="270"/>
      <c r="S606" s="270"/>
      <c r="T606" s="270"/>
      <c r="U606" s="270"/>
      <c r="V606" s="270"/>
      <c r="W606" s="270"/>
      <c r="X606" s="270"/>
      <c r="Y606" s="270"/>
    </row>
    <row r="607" spans="1:25">
      <c r="A607" s="270"/>
      <c r="B607" s="270"/>
      <c r="C607" s="270"/>
      <c r="D607" s="270"/>
      <c r="E607" s="270"/>
      <c r="F607" s="270"/>
      <c r="G607" s="270"/>
      <c r="H607" s="270"/>
      <c r="I607" s="270"/>
      <c r="J607" s="270"/>
      <c r="K607" s="270"/>
      <c r="L607" s="270"/>
      <c r="M607" s="270"/>
      <c r="N607" s="270"/>
      <c r="O607" s="270"/>
      <c r="P607" s="270"/>
      <c r="Q607" s="270"/>
      <c r="R607" s="270"/>
      <c r="S607" s="270"/>
      <c r="T607" s="270"/>
      <c r="U607" s="270"/>
      <c r="V607" s="270"/>
      <c r="W607" s="270"/>
      <c r="X607" s="270"/>
      <c r="Y607" s="270"/>
    </row>
    <row r="608" spans="1:25">
      <c r="A608" s="270"/>
      <c r="B608" s="270"/>
      <c r="C608" s="270"/>
      <c r="D608" s="270"/>
      <c r="E608" s="270"/>
      <c r="F608" s="270"/>
      <c r="G608" s="270"/>
      <c r="H608" s="270"/>
      <c r="I608" s="270"/>
      <c r="J608" s="270"/>
      <c r="K608" s="270"/>
      <c r="L608" s="270"/>
      <c r="M608" s="270"/>
      <c r="N608" s="270"/>
      <c r="O608" s="270"/>
      <c r="P608" s="270"/>
      <c r="Q608" s="270"/>
      <c r="R608" s="270"/>
      <c r="S608" s="270"/>
      <c r="T608" s="270"/>
      <c r="U608" s="270"/>
      <c r="V608" s="270"/>
      <c r="W608" s="270"/>
      <c r="X608" s="270"/>
      <c r="Y608" s="270"/>
    </row>
    <row r="609" spans="1:25">
      <c r="A609" s="270"/>
      <c r="B609" s="270"/>
      <c r="C609" s="270"/>
      <c r="D609" s="270"/>
      <c r="E609" s="270"/>
      <c r="F609" s="270"/>
      <c r="G609" s="270"/>
      <c r="H609" s="270"/>
      <c r="I609" s="270"/>
      <c r="J609" s="270"/>
      <c r="K609" s="270"/>
      <c r="L609" s="270"/>
      <c r="M609" s="270"/>
      <c r="N609" s="270"/>
      <c r="O609" s="270"/>
      <c r="P609" s="270"/>
      <c r="Q609" s="270"/>
      <c r="R609" s="270"/>
      <c r="S609" s="270"/>
      <c r="T609" s="270"/>
      <c r="U609" s="270"/>
      <c r="V609" s="270"/>
      <c r="W609" s="270"/>
      <c r="X609" s="270"/>
      <c r="Y609" s="270"/>
    </row>
    <row r="610" spans="1:25">
      <c r="A610" s="270"/>
      <c r="B610" s="270"/>
      <c r="C610" s="270"/>
      <c r="D610" s="270"/>
      <c r="E610" s="270"/>
      <c r="F610" s="270"/>
      <c r="G610" s="270"/>
      <c r="H610" s="270"/>
      <c r="I610" s="270"/>
      <c r="J610" s="270"/>
      <c r="K610" s="270"/>
      <c r="L610" s="270"/>
      <c r="M610" s="270"/>
      <c r="N610" s="270"/>
      <c r="O610" s="270"/>
      <c r="P610" s="270"/>
      <c r="Q610" s="270"/>
      <c r="R610" s="270"/>
      <c r="S610" s="270"/>
      <c r="T610" s="270"/>
      <c r="U610" s="270"/>
      <c r="V610" s="270"/>
      <c r="W610" s="270"/>
      <c r="X610" s="270"/>
      <c r="Y610" s="270"/>
    </row>
    <row r="611" spans="1:25">
      <c r="A611" s="270"/>
      <c r="B611" s="270"/>
      <c r="C611" s="270"/>
      <c r="D611" s="270"/>
      <c r="E611" s="270"/>
      <c r="F611" s="270"/>
      <c r="G611" s="270"/>
      <c r="H611" s="270"/>
      <c r="I611" s="270"/>
      <c r="J611" s="270"/>
      <c r="K611" s="270"/>
      <c r="L611" s="270"/>
      <c r="M611" s="270"/>
      <c r="N611" s="270"/>
      <c r="O611" s="270"/>
      <c r="P611" s="270"/>
      <c r="Q611" s="270"/>
      <c r="R611" s="270"/>
      <c r="S611" s="270"/>
      <c r="T611" s="270"/>
      <c r="U611" s="270"/>
      <c r="V611" s="270"/>
      <c r="W611" s="270"/>
      <c r="X611" s="270"/>
      <c r="Y611" s="270"/>
    </row>
    <row r="612" spans="1:25">
      <c r="A612" s="270"/>
      <c r="B612" s="270"/>
      <c r="C612" s="270"/>
      <c r="D612" s="270"/>
      <c r="E612" s="270"/>
      <c r="F612" s="270"/>
      <c r="G612" s="270"/>
      <c r="H612" s="270"/>
      <c r="I612" s="270"/>
      <c r="J612" s="270"/>
      <c r="K612" s="270"/>
      <c r="L612" s="270"/>
      <c r="M612" s="270"/>
      <c r="N612" s="270"/>
      <c r="O612" s="270"/>
      <c r="P612" s="270"/>
      <c r="Q612" s="270"/>
      <c r="R612" s="270"/>
      <c r="S612" s="270"/>
      <c r="T612" s="270"/>
      <c r="U612" s="270"/>
      <c r="V612" s="270"/>
      <c r="W612" s="270"/>
      <c r="X612" s="270"/>
      <c r="Y612" s="270"/>
    </row>
    <row r="613" spans="1:25">
      <c r="A613" s="270"/>
      <c r="B613" s="270"/>
      <c r="C613" s="270"/>
      <c r="D613" s="270"/>
      <c r="E613" s="270"/>
      <c r="F613" s="270"/>
      <c r="G613" s="270"/>
      <c r="H613" s="270"/>
      <c r="I613" s="270"/>
      <c r="J613" s="270"/>
      <c r="K613" s="270"/>
      <c r="L613" s="270"/>
      <c r="M613" s="270"/>
      <c r="N613" s="270"/>
      <c r="O613" s="270"/>
      <c r="P613" s="270"/>
      <c r="Q613" s="270"/>
      <c r="R613" s="270"/>
      <c r="S613" s="270"/>
      <c r="T613" s="270"/>
      <c r="U613" s="270"/>
      <c r="V613" s="270"/>
      <c r="W613" s="270"/>
      <c r="X613" s="270"/>
      <c r="Y613" s="270"/>
    </row>
    <row r="614" spans="1:25">
      <c r="A614" s="270"/>
      <c r="B614" s="270"/>
      <c r="C614" s="270"/>
      <c r="D614" s="270"/>
      <c r="E614" s="270"/>
      <c r="F614" s="270"/>
      <c r="G614" s="270"/>
      <c r="H614" s="270"/>
      <c r="I614" s="270"/>
      <c r="J614" s="270"/>
      <c r="K614" s="270"/>
      <c r="L614" s="270"/>
      <c r="M614" s="270"/>
      <c r="N614" s="270"/>
      <c r="O614" s="270"/>
      <c r="P614" s="270"/>
      <c r="Q614" s="270"/>
      <c r="R614" s="270"/>
      <c r="S614" s="270"/>
      <c r="T614" s="270"/>
      <c r="U614" s="270"/>
      <c r="V614" s="270"/>
      <c r="W614" s="270"/>
      <c r="X614" s="270"/>
      <c r="Y614" s="270"/>
    </row>
    <row r="615" spans="1:25">
      <c r="A615" s="270"/>
      <c r="B615" s="270"/>
      <c r="C615" s="270"/>
      <c r="D615" s="270"/>
      <c r="E615" s="270"/>
      <c r="F615" s="270"/>
      <c r="G615" s="270"/>
      <c r="H615" s="270"/>
      <c r="I615" s="270"/>
      <c r="J615" s="270"/>
      <c r="K615" s="270"/>
      <c r="L615" s="270"/>
      <c r="M615" s="270"/>
      <c r="N615" s="270"/>
      <c r="O615" s="270"/>
      <c r="P615" s="270"/>
      <c r="Q615" s="270"/>
      <c r="R615" s="270"/>
      <c r="S615" s="270"/>
      <c r="T615" s="270"/>
      <c r="U615" s="270"/>
      <c r="V615" s="270"/>
      <c r="W615" s="270"/>
      <c r="X615" s="270"/>
      <c r="Y615" s="270"/>
    </row>
    <row r="616" spans="1:25">
      <c r="A616" s="270"/>
      <c r="B616" s="270"/>
      <c r="C616" s="270"/>
      <c r="D616" s="270"/>
      <c r="E616" s="270"/>
      <c r="F616" s="270"/>
      <c r="G616" s="270"/>
      <c r="H616" s="270"/>
      <c r="I616" s="270"/>
      <c r="J616" s="270"/>
      <c r="K616" s="270"/>
      <c r="L616" s="270"/>
      <c r="M616" s="270"/>
      <c r="N616" s="270"/>
      <c r="O616" s="270"/>
      <c r="P616" s="270"/>
      <c r="Q616" s="270"/>
      <c r="R616" s="270"/>
      <c r="S616" s="270"/>
      <c r="T616" s="270"/>
      <c r="U616" s="270"/>
      <c r="V616" s="270"/>
      <c r="W616" s="270"/>
      <c r="X616" s="270"/>
      <c r="Y616" s="270"/>
    </row>
    <row r="617" spans="1:25">
      <c r="A617" s="270"/>
      <c r="B617" s="270"/>
      <c r="C617" s="270"/>
      <c r="D617" s="270"/>
      <c r="E617" s="270"/>
      <c r="F617" s="270"/>
      <c r="G617" s="270"/>
      <c r="H617" s="270"/>
      <c r="I617" s="270"/>
      <c r="J617" s="270"/>
      <c r="K617" s="270"/>
      <c r="L617" s="270"/>
      <c r="M617" s="270"/>
      <c r="N617" s="270"/>
      <c r="O617" s="270"/>
      <c r="P617" s="270"/>
      <c r="Q617" s="270"/>
      <c r="R617" s="270"/>
      <c r="S617" s="270"/>
      <c r="T617" s="270"/>
      <c r="U617" s="270"/>
      <c r="V617" s="270"/>
      <c r="W617" s="270"/>
      <c r="X617" s="270"/>
      <c r="Y617" s="270"/>
    </row>
    <row r="618" spans="1:25">
      <c r="A618" s="270"/>
      <c r="B618" s="270"/>
      <c r="C618" s="270"/>
      <c r="D618" s="270"/>
      <c r="E618" s="270"/>
      <c r="F618" s="270"/>
      <c r="G618" s="270"/>
      <c r="H618" s="270"/>
      <c r="I618" s="270"/>
      <c r="J618" s="270"/>
      <c r="K618" s="270"/>
      <c r="L618" s="270"/>
      <c r="M618" s="270"/>
      <c r="N618" s="270"/>
      <c r="O618" s="270"/>
      <c r="P618" s="270"/>
      <c r="Q618" s="270"/>
      <c r="R618" s="270"/>
      <c r="S618" s="270"/>
      <c r="T618" s="270"/>
      <c r="U618" s="270"/>
      <c r="V618" s="270"/>
      <c r="W618" s="270"/>
      <c r="X618" s="270"/>
      <c r="Y618" s="270"/>
    </row>
    <row r="619" spans="1:25">
      <c r="A619" s="270"/>
      <c r="B619" s="270"/>
      <c r="C619" s="270"/>
      <c r="D619" s="270"/>
      <c r="E619" s="270"/>
      <c r="F619" s="270"/>
      <c r="G619" s="270"/>
      <c r="H619" s="270"/>
      <c r="I619" s="270"/>
      <c r="J619" s="270"/>
      <c r="K619" s="270"/>
      <c r="L619" s="270"/>
      <c r="M619" s="270"/>
      <c r="N619" s="270"/>
      <c r="O619" s="270"/>
      <c r="P619" s="270"/>
      <c r="Q619" s="270"/>
      <c r="R619" s="270"/>
      <c r="S619" s="270"/>
      <c r="T619" s="270"/>
      <c r="U619" s="270"/>
      <c r="V619" s="270"/>
      <c r="W619" s="270"/>
      <c r="X619" s="270"/>
      <c r="Y619" s="270"/>
    </row>
    <row r="620" spans="1:25">
      <c r="A620" s="270"/>
      <c r="B620" s="270"/>
      <c r="C620" s="270"/>
      <c r="D620" s="270"/>
      <c r="E620" s="270"/>
      <c r="F620" s="270"/>
      <c r="G620" s="270"/>
      <c r="H620" s="270"/>
      <c r="I620" s="270"/>
      <c r="J620" s="270"/>
      <c r="K620" s="270"/>
      <c r="L620" s="270"/>
      <c r="M620" s="270"/>
      <c r="N620" s="270"/>
      <c r="O620" s="270"/>
      <c r="P620" s="270"/>
      <c r="Q620" s="270"/>
      <c r="R620" s="270"/>
      <c r="S620" s="270"/>
      <c r="T620" s="270"/>
      <c r="U620" s="270"/>
      <c r="V620" s="270"/>
      <c r="W620" s="270"/>
      <c r="X620" s="270"/>
      <c r="Y620" s="270"/>
    </row>
    <row r="621" spans="1:25">
      <c r="A621" s="270"/>
      <c r="B621" s="270"/>
      <c r="C621" s="270"/>
      <c r="D621" s="270"/>
      <c r="E621" s="270"/>
      <c r="F621" s="270"/>
      <c r="G621" s="270"/>
      <c r="H621" s="270"/>
      <c r="I621" s="270"/>
      <c r="J621" s="270"/>
      <c r="K621" s="270"/>
      <c r="L621" s="270"/>
      <c r="M621" s="270"/>
      <c r="N621" s="270"/>
      <c r="O621" s="270"/>
      <c r="P621" s="270"/>
      <c r="Q621" s="270"/>
      <c r="R621" s="270"/>
      <c r="S621" s="270"/>
      <c r="T621" s="270"/>
      <c r="U621" s="270"/>
      <c r="V621" s="270"/>
      <c r="W621" s="270"/>
      <c r="X621" s="270"/>
      <c r="Y621" s="270"/>
    </row>
    <row r="622" spans="1:25">
      <c r="A622" s="270"/>
      <c r="B622" s="270"/>
      <c r="C622" s="270"/>
      <c r="D622" s="270"/>
      <c r="E622" s="270"/>
      <c r="F622" s="270"/>
      <c r="G622" s="270"/>
      <c r="H622" s="270"/>
      <c r="I622" s="270"/>
      <c r="J622" s="270"/>
      <c r="K622" s="270"/>
      <c r="L622" s="270"/>
      <c r="M622" s="270"/>
      <c r="N622" s="270"/>
      <c r="O622" s="270"/>
      <c r="P622" s="270"/>
      <c r="Q622" s="270"/>
      <c r="R622" s="270"/>
      <c r="S622" s="270"/>
      <c r="T622" s="270"/>
      <c r="U622" s="270"/>
      <c r="V622" s="270"/>
      <c r="W622" s="270"/>
      <c r="X622" s="270"/>
      <c r="Y622" s="270"/>
    </row>
    <row r="623" spans="1:25">
      <c r="A623" s="270"/>
      <c r="B623" s="270"/>
      <c r="C623" s="270"/>
      <c r="D623" s="270"/>
      <c r="E623" s="270"/>
      <c r="F623" s="270"/>
      <c r="G623" s="270"/>
      <c r="H623" s="270"/>
      <c r="I623" s="270"/>
      <c r="J623" s="270"/>
      <c r="K623" s="270"/>
      <c r="L623" s="270"/>
      <c r="M623" s="270"/>
      <c r="N623" s="270"/>
      <c r="O623" s="270"/>
      <c r="P623" s="270"/>
      <c r="Q623" s="270"/>
      <c r="R623" s="270"/>
      <c r="S623" s="270"/>
      <c r="T623" s="270"/>
      <c r="U623" s="270"/>
      <c r="V623" s="270"/>
      <c r="W623" s="270"/>
      <c r="X623" s="270"/>
      <c r="Y623" s="270"/>
    </row>
    <row r="624" spans="1:25">
      <c r="A624" s="270"/>
      <c r="B624" s="270"/>
      <c r="C624" s="270"/>
      <c r="D624" s="270"/>
      <c r="E624" s="270"/>
      <c r="F624" s="270"/>
      <c r="G624" s="270"/>
      <c r="H624" s="270"/>
      <c r="I624" s="270"/>
      <c r="J624" s="270"/>
      <c r="K624" s="270"/>
      <c r="L624" s="270"/>
      <c r="M624" s="270"/>
      <c r="N624" s="270"/>
      <c r="O624" s="270"/>
      <c r="P624" s="270"/>
      <c r="Q624" s="270"/>
      <c r="R624" s="270"/>
      <c r="S624" s="270"/>
      <c r="T624" s="270"/>
      <c r="U624" s="270"/>
      <c r="V624" s="270"/>
      <c r="W624" s="270"/>
      <c r="X624" s="270"/>
      <c r="Y624" s="270"/>
    </row>
    <row r="625" spans="1:25">
      <c r="A625" s="270"/>
      <c r="B625" s="270"/>
      <c r="C625" s="270"/>
      <c r="D625" s="270"/>
      <c r="E625" s="270"/>
      <c r="F625" s="270"/>
      <c r="G625" s="270"/>
      <c r="H625" s="270"/>
      <c r="I625" s="270"/>
      <c r="J625" s="270"/>
      <c r="K625" s="270"/>
      <c r="L625" s="270"/>
      <c r="M625" s="270"/>
      <c r="N625" s="270"/>
      <c r="O625" s="270"/>
      <c r="P625" s="270"/>
      <c r="Q625" s="270"/>
      <c r="R625" s="270"/>
      <c r="S625" s="270"/>
      <c r="T625" s="270"/>
      <c r="U625" s="270"/>
      <c r="V625" s="270"/>
      <c r="W625" s="270"/>
      <c r="X625" s="270"/>
      <c r="Y625" s="270"/>
    </row>
    <row r="626" spans="1:25">
      <c r="A626" s="270"/>
      <c r="B626" s="270"/>
      <c r="C626" s="270"/>
      <c r="D626" s="270"/>
      <c r="E626" s="270"/>
      <c r="F626" s="270"/>
      <c r="G626" s="270"/>
      <c r="H626" s="270"/>
      <c r="I626" s="270"/>
      <c r="J626" s="270"/>
      <c r="K626" s="270"/>
      <c r="L626" s="270"/>
      <c r="M626" s="270"/>
      <c r="N626" s="270"/>
      <c r="O626" s="270"/>
      <c r="P626" s="270"/>
      <c r="Q626" s="270"/>
      <c r="R626" s="270"/>
      <c r="S626" s="270"/>
      <c r="T626" s="270"/>
      <c r="U626" s="270"/>
      <c r="V626" s="270"/>
      <c r="W626" s="270"/>
      <c r="X626" s="270"/>
      <c r="Y626" s="270"/>
    </row>
    <row r="627" spans="1:25">
      <c r="A627" s="270"/>
      <c r="B627" s="270"/>
      <c r="C627" s="270"/>
      <c r="D627" s="270"/>
      <c r="E627" s="270"/>
      <c r="F627" s="270"/>
      <c r="G627" s="270"/>
      <c r="H627" s="270"/>
      <c r="I627" s="270"/>
      <c r="J627" s="270"/>
      <c r="K627" s="270"/>
      <c r="L627" s="270"/>
      <c r="M627" s="270"/>
      <c r="N627" s="270"/>
      <c r="O627" s="270"/>
      <c r="P627" s="270"/>
      <c r="Q627" s="270"/>
      <c r="R627" s="270"/>
      <c r="S627" s="270"/>
      <c r="T627" s="270"/>
      <c r="U627" s="270"/>
      <c r="V627" s="270"/>
      <c r="W627" s="270"/>
      <c r="X627" s="270"/>
      <c r="Y627" s="270"/>
    </row>
    <row r="628" spans="1:25">
      <c r="A628" s="270"/>
      <c r="B628" s="270"/>
      <c r="C628" s="270"/>
      <c r="D628" s="270"/>
      <c r="E628" s="270"/>
      <c r="F628" s="270"/>
      <c r="G628" s="270"/>
      <c r="H628" s="270"/>
      <c r="I628" s="270"/>
      <c r="J628" s="270"/>
      <c r="K628" s="270"/>
      <c r="L628" s="270"/>
      <c r="M628" s="270"/>
      <c r="N628" s="270"/>
      <c r="O628" s="270"/>
      <c r="P628" s="270"/>
      <c r="Q628" s="270"/>
      <c r="R628" s="270"/>
      <c r="S628" s="270"/>
      <c r="T628" s="270"/>
      <c r="U628" s="270"/>
      <c r="V628" s="270"/>
      <c r="W628" s="270"/>
      <c r="X628" s="270"/>
      <c r="Y628" s="270"/>
    </row>
    <row r="629" spans="1:25">
      <c r="A629" s="270"/>
      <c r="B629" s="270"/>
      <c r="C629" s="270"/>
      <c r="D629" s="270"/>
      <c r="E629" s="270"/>
      <c r="F629" s="270"/>
      <c r="G629" s="270"/>
      <c r="H629" s="270"/>
      <c r="I629" s="270"/>
      <c r="J629" s="270"/>
      <c r="K629" s="270"/>
      <c r="L629" s="270"/>
      <c r="M629" s="270"/>
      <c r="N629" s="270"/>
      <c r="O629" s="270"/>
      <c r="P629" s="270"/>
      <c r="Q629" s="270"/>
      <c r="R629" s="270"/>
      <c r="S629" s="270"/>
      <c r="T629" s="270"/>
      <c r="U629" s="270"/>
      <c r="V629" s="270"/>
      <c r="W629" s="270"/>
      <c r="X629" s="270"/>
      <c r="Y629" s="270"/>
    </row>
    <row r="630" spans="1:25">
      <c r="A630" s="270"/>
      <c r="B630" s="270"/>
      <c r="C630" s="270"/>
      <c r="D630" s="270"/>
      <c r="E630" s="270"/>
      <c r="F630" s="270"/>
      <c r="G630" s="270"/>
      <c r="H630" s="270"/>
      <c r="I630" s="270"/>
      <c r="J630" s="270"/>
      <c r="K630" s="270"/>
      <c r="L630" s="270"/>
      <c r="M630" s="270"/>
      <c r="N630" s="270"/>
      <c r="O630" s="270"/>
      <c r="P630" s="270"/>
      <c r="Q630" s="270"/>
      <c r="R630" s="270"/>
      <c r="S630" s="270"/>
      <c r="T630" s="270"/>
      <c r="U630" s="270"/>
      <c r="V630" s="270"/>
      <c r="W630" s="270"/>
      <c r="X630" s="270"/>
      <c r="Y630" s="270"/>
    </row>
    <row r="631" spans="1:25">
      <c r="A631" s="270"/>
      <c r="B631" s="270"/>
      <c r="C631" s="270"/>
      <c r="D631" s="270"/>
      <c r="E631" s="270"/>
      <c r="F631" s="270"/>
      <c r="G631" s="270"/>
      <c r="H631" s="270"/>
      <c r="I631" s="270"/>
      <c r="J631" s="270"/>
      <c r="K631" s="270"/>
      <c r="L631" s="270"/>
      <c r="M631" s="270"/>
      <c r="N631" s="270"/>
      <c r="O631" s="270"/>
      <c r="P631" s="270"/>
      <c r="Q631" s="270"/>
      <c r="R631" s="270"/>
      <c r="S631" s="270"/>
      <c r="T631" s="270"/>
      <c r="U631" s="270"/>
      <c r="V631" s="270"/>
      <c r="W631" s="270"/>
      <c r="X631" s="270"/>
      <c r="Y631" s="270"/>
    </row>
    <row r="632" spans="1:25">
      <c r="A632" s="270"/>
      <c r="B632" s="270"/>
      <c r="C632" s="270"/>
      <c r="D632" s="270"/>
      <c r="E632" s="270"/>
      <c r="F632" s="270"/>
      <c r="G632" s="270"/>
      <c r="H632" s="270"/>
      <c r="I632" s="270"/>
      <c r="J632" s="270"/>
      <c r="K632" s="270"/>
      <c r="L632" s="270"/>
      <c r="M632" s="270"/>
      <c r="N632" s="270"/>
      <c r="O632" s="270"/>
      <c r="P632" s="270"/>
      <c r="Q632" s="270"/>
      <c r="R632" s="270"/>
      <c r="S632" s="270"/>
      <c r="T632" s="270"/>
      <c r="U632" s="270"/>
      <c r="V632" s="270"/>
      <c r="W632" s="270"/>
      <c r="X632" s="270"/>
      <c r="Y632" s="270"/>
    </row>
    <row r="633" spans="1:25">
      <c r="A633" s="270"/>
      <c r="B633" s="270"/>
      <c r="C633" s="270"/>
      <c r="D633" s="270"/>
      <c r="E633" s="270"/>
      <c r="F633" s="270"/>
      <c r="G633" s="270"/>
      <c r="H633" s="270"/>
      <c r="I633" s="270"/>
      <c r="J633" s="270"/>
      <c r="K633" s="270"/>
      <c r="L633" s="270"/>
      <c r="M633" s="270"/>
      <c r="N633" s="270"/>
      <c r="O633" s="270"/>
      <c r="P633" s="270"/>
      <c r="Q633" s="270"/>
      <c r="R633" s="270"/>
      <c r="S633" s="270"/>
      <c r="T633" s="270"/>
      <c r="U633" s="270"/>
      <c r="V633" s="270"/>
      <c r="W633" s="270"/>
      <c r="X633" s="270"/>
      <c r="Y633" s="270"/>
    </row>
    <row r="634" spans="1:25">
      <c r="A634" s="270"/>
      <c r="B634" s="270"/>
      <c r="C634" s="270"/>
      <c r="D634" s="270"/>
      <c r="E634" s="270"/>
      <c r="F634" s="270"/>
      <c r="G634" s="270"/>
      <c r="H634" s="270"/>
      <c r="I634" s="270"/>
      <c r="J634" s="270"/>
      <c r="K634" s="270"/>
      <c r="L634" s="270"/>
      <c r="M634" s="270"/>
      <c r="N634" s="270"/>
      <c r="O634" s="270"/>
      <c r="P634" s="270"/>
      <c r="Q634" s="270"/>
      <c r="R634" s="270"/>
      <c r="S634" s="270"/>
      <c r="T634" s="270"/>
      <c r="U634" s="270"/>
      <c r="V634" s="270"/>
      <c r="W634" s="270"/>
      <c r="X634" s="270"/>
      <c r="Y634" s="270"/>
    </row>
    <row r="635" spans="1:25">
      <c r="A635" s="270"/>
      <c r="B635" s="270"/>
      <c r="C635" s="270"/>
      <c r="D635" s="270"/>
      <c r="E635" s="270"/>
      <c r="F635" s="270"/>
      <c r="G635" s="270"/>
      <c r="H635" s="270"/>
      <c r="I635" s="270"/>
      <c r="J635" s="270"/>
      <c r="K635" s="270"/>
      <c r="L635" s="270"/>
      <c r="M635" s="270"/>
      <c r="N635" s="270"/>
      <c r="O635" s="270"/>
      <c r="P635" s="270"/>
      <c r="Q635" s="270"/>
      <c r="R635" s="270"/>
      <c r="S635" s="270"/>
      <c r="T635" s="270"/>
      <c r="U635" s="270"/>
      <c r="V635" s="270"/>
      <c r="W635" s="270"/>
      <c r="X635" s="270"/>
      <c r="Y635" s="270"/>
    </row>
    <row r="636" spans="1:25">
      <c r="A636" s="270"/>
      <c r="B636" s="270"/>
      <c r="C636" s="270"/>
      <c r="D636" s="270"/>
      <c r="E636" s="270"/>
      <c r="F636" s="270"/>
      <c r="G636" s="270"/>
      <c r="H636" s="270"/>
      <c r="I636" s="270"/>
      <c r="J636" s="270"/>
      <c r="K636" s="270"/>
      <c r="L636" s="270"/>
      <c r="M636" s="270"/>
      <c r="N636" s="270"/>
      <c r="O636" s="270"/>
      <c r="P636" s="270"/>
      <c r="Q636" s="270"/>
      <c r="R636" s="270"/>
      <c r="S636" s="270"/>
      <c r="T636" s="270"/>
      <c r="U636" s="270"/>
      <c r="V636" s="270"/>
      <c r="W636" s="270"/>
      <c r="X636" s="270"/>
      <c r="Y636" s="270"/>
    </row>
    <row r="637" spans="1:25">
      <c r="A637" s="270"/>
      <c r="B637" s="270"/>
      <c r="C637" s="270"/>
      <c r="D637" s="270"/>
      <c r="E637" s="270"/>
      <c r="F637" s="270"/>
      <c r="G637" s="270"/>
      <c r="H637" s="270"/>
      <c r="I637" s="270"/>
      <c r="J637" s="270"/>
      <c r="K637" s="270"/>
      <c r="L637" s="270"/>
      <c r="M637" s="270"/>
      <c r="N637" s="270"/>
      <c r="O637" s="270"/>
      <c r="P637" s="270"/>
      <c r="Q637" s="270"/>
      <c r="R637" s="270"/>
      <c r="S637" s="270"/>
      <c r="T637" s="270"/>
      <c r="U637" s="270"/>
      <c r="V637" s="270"/>
      <c r="W637" s="270"/>
      <c r="X637" s="270"/>
      <c r="Y637" s="270"/>
    </row>
    <row r="638" spans="1:25">
      <c r="A638" s="270"/>
      <c r="B638" s="270"/>
      <c r="C638" s="270"/>
      <c r="D638" s="270"/>
      <c r="E638" s="270"/>
      <c r="F638" s="270"/>
      <c r="G638" s="270"/>
      <c r="H638" s="270"/>
      <c r="I638" s="270"/>
      <c r="J638" s="270"/>
      <c r="K638" s="270"/>
      <c r="L638" s="270"/>
      <c r="M638" s="270"/>
      <c r="N638" s="270"/>
      <c r="O638" s="270"/>
      <c r="P638" s="270"/>
      <c r="Q638" s="270"/>
      <c r="R638" s="270"/>
      <c r="S638" s="270"/>
      <c r="T638" s="270"/>
      <c r="U638" s="270"/>
      <c r="V638" s="270"/>
      <c r="W638" s="270"/>
      <c r="X638" s="270"/>
      <c r="Y638" s="270"/>
    </row>
    <row r="639" spans="1:25">
      <c r="A639" s="270"/>
      <c r="B639" s="270"/>
      <c r="C639" s="270"/>
      <c r="D639" s="270"/>
      <c r="E639" s="270"/>
      <c r="F639" s="270"/>
      <c r="G639" s="270"/>
      <c r="H639" s="270"/>
      <c r="I639" s="270"/>
      <c r="J639" s="270"/>
      <c r="K639" s="270"/>
      <c r="L639" s="270"/>
      <c r="M639" s="270"/>
      <c r="N639" s="270"/>
      <c r="O639" s="270"/>
      <c r="P639" s="270"/>
      <c r="Q639" s="270"/>
      <c r="R639" s="270"/>
      <c r="S639" s="270"/>
      <c r="T639" s="270"/>
      <c r="U639" s="270"/>
      <c r="V639" s="270"/>
      <c r="W639" s="270"/>
      <c r="X639" s="270"/>
      <c r="Y639" s="270"/>
    </row>
    <row r="640" spans="1:25">
      <c r="A640" s="270"/>
      <c r="B640" s="270"/>
      <c r="C640" s="270"/>
      <c r="D640" s="270"/>
      <c r="E640" s="270"/>
      <c r="F640" s="270"/>
      <c r="G640" s="270"/>
      <c r="H640" s="270"/>
      <c r="I640" s="270"/>
      <c r="J640" s="270"/>
      <c r="K640" s="270"/>
      <c r="L640" s="270"/>
      <c r="M640" s="270"/>
      <c r="N640" s="270"/>
      <c r="O640" s="270"/>
      <c r="P640" s="270"/>
      <c r="Q640" s="270"/>
      <c r="R640" s="270"/>
      <c r="S640" s="270"/>
      <c r="T640" s="270"/>
      <c r="U640" s="270"/>
      <c r="V640" s="270"/>
      <c r="W640" s="270"/>
      <c r="X640" s="270"/>
      <c r="Y640" s="270"/>
    </row>
    <row r="641" spans="1:25">
      <c r="A641" s="270"/>
      <c r="B641" s="270"/>
      <c r="C641" s="270"/>
      <c r="D641" s="270"/>
      <c r="E641" s="270"/>
      <c r="F641" s="270"/>
      <c r="G641" s="270"/>
      <c r="H641" s="270"/>
      <c r="I641" s="270"/>
      <c r="J641" s="270"/>
      <c r="K641" s="270"/>
      <c r="L641" s="270"/>
      <c r="M641" s="270"/>
      <c r="N641" s="270"/>
      <c r="O641" s="270"/>
      <c r="P641" s="270"/>
      <c r="Q641" s="270"/>
      <c r="R641" s="270"/>
      <c r="S641" s="270"/>
      <c r="T641" s="270"/>
      <c r="U641" s="270"/>
      <c r="V641" s="270"/>
      <c r="W641" s="270"/>
      <c r="X641" s="270"/>
      <c r="Y641" s="270"/>
    </row>
    <row r="642" spans="1:25">
      <c r="A642" s="270"/>
      <c r="B642" s="270"/>
      <c r="C642" s="270"/>
      <c r="D642" s="270"/>
      <c r="E642" s="270"/>
      <c r="F642" s="270"/>
      <c r="G642" s="270"/>
      <c r="H642" s="270"/>
      <c r="I642" s="270"/>
      <c r="J642" s="270"/>
      <c r="K642" s="270"/>
      <c r="L642" s="270"/>
      <c r="M642" s="270"/>
      <c r="N642" s="270"/>
      <c r="O642" s="270"/>
      <c r="P642" s="270"/>
      <c r="Q642" s="270"/>
      <c r="R642" s="270"/>
      <c r="S642" s="270"/>
      <c r="T642" s="270"/>
      <c r="U642" s="270"/>
      <c r="V642" s="270"/>
      <c r="W642" s="270"/>
      <c r="X642" s="270"/>
      <c r="Y642" s="270"/>
    </row>
    <row r="643" spans="1:25">
      <c r="A643" s="270"/>
      <c r="B643" s="270"/>
      <c r="C643" s="270"/>
      <c r="D643" s="270"/>
      <c r="E643" s="270"/>
      <c r="F643" s="270"/>
      <c r="G643" s="270"/>
      <c r="H643" s="270"/>
      <c r="I643" s="270"/>
      <c r="J643" s="270"/>
      <c r="K643" s="270"/>
      <c r="L643" s="270"/>
      <c r="M643" s="270"/>
      <c r="N643" s="270"/>
      <c r="O643" s="270"/>
      <c r="P643" s="270"/>
      <c r="Q643" s="270"/>
      <c r="R643" s="270"/>
      <c r="S643" s="270"/>
      <c r="T643" s="270"/>
      <c r="U643" s="270"/>
      <c r="V643" s="270"/>
      <c r="W643" s="270"/>
      <c r="X643" s="270"/>
      <c r="Y643" s="270"/>
    </row>
    <row r="644" spans="1:25">
      <c r="A644" s="270"/>
      <c r="B644" s="270"/>
      <c r="C644" s="270"/>
      <c r="D644" s="270"/>
      <c r="E644" s="270"/>
      <c r="F644" s="270"/>
      <c r="G644" s="270"/>
      <c r="H644" s="270"/>
      <c r="I644" s="270"/>
      <c r="J644" s="270"/>
      <c r="K644" s="270"/>
      <c r="L644" s="270"/>
      <c r="M644" s="270"/>
      <c r="N644" s="270"/>
      <c r="O644" s="270"/>
      <c r="P644" s="270"/>
      <c r="Q644" s="270"/>
      <c r="R644" s="270"/>
      <c r="S644" s="270"/>
      <c r="T644" s="270"/>
      <c r="U644" s="270"/>
      <c r="V644" s="270"/>
      <c r="W644" s="270"/>
      <c r="X644" s="270"/>
      <c r="Y644" s="270"/>
    </row>
    <row r="645" spans="1:25">
      <c r="A645" s="270"/>
      <c r="B645" s="270"/>
      <c r="C645" s="270"/>
      <c r="D645" s="270"/>
      <c r="E645" s="270"/>
      <c r="F645" s="270"/>
      <c r="G645" s="270"/>
      <c r="H645" s="270"/>
      <c r="I645" s="270"/>
      <c r="J645" s="270"/>
      <c r="K645" s="270"/>
      <c r="L645" s="270"/>
      <c r="M645" s="270"/>
      <c r="N645" s="270"/>
      <c r="O645" s="270"/>
      <c r="P645" s="270"/>
      <c r="Q645" s="270"/>
      <c r="R645" s="270"/>
      <c r="S645" s="270"/>
      <c r="T645" s="270"/>
      <c r="U645" s="270"/>
      <c r="V645" s="270"/>
      <c r="W645" s="270"/>
      <c r="X645" s="270"/>
      <c r="Y645" s="270"/>
    </row>
    <row r="646" spans="1:25">
      <c r="A646" s="270"/>
      <c r="B646" s="270"/>
      <c r="C646" s="270"/>
      <c r="D646" s="270"/>
      <c r="E646" s="270"/>
      <c r="F646" s="270"/>
      <c r="G646" s="270"/>
      <c r="H646" s="270"/>
      <c r="I646" s="270"/>
      <c r="J646" s="270"/>
      <c r="K646" s="270"/>
      <c r="L646" s="270"/>
      <c r="M646" s="270"/>
      <c r="N646" s="270"/>
      <c r="O646" s="270"/>
      <c r="P646" s="270"/>
      <c r="Q646" s="270"/>
      <c r="R646" s="270"/>
      <c r="S646" s="270"/>
      <c r="T646" s="270"/>
      <c r="U646" s="270"/>
      <c r="V646" s="270"/>
      <c r="W646" s="270"/>
      <c r="X646" s="270"/>
      <c r="Y646" s="270"/>
    </row>
    <row r="647" spans="1:25">
      <c r="A647" s="270"/>
      <c r="B647" s="270"/>
      <c r="C647" s="270"/>
      <c r="D647" s="270"/>
      <c r="E647" s="270"/>
      <c r="F647" s="270"/>
      <c r="G647" s="270"/>
      <c r="H647" s="270"/>
      <c r="I647" s="270"/>
      <c r="J647" s="270"/>
      <c r="K647" s="270"/>
      <c r="L647" s="270"/>
      <c r="M647" s="270"/>
      <c r="N647" s="270"/>
      <c r="O647" s="270"/>
      <c r="P647" s="270"/>
      <c r="Q647" s="270"/>
      <c r="R647" s="270"/>
      <c r="S647" s="270"/>
      <c r="T647" s="270"/>
      <c r="U647" s="270"/>
      <c r="V647" s="270"/>
      <c r="W647" s="270"/>
      <c r="X647" s="270"/>
      <c r="Y647" s="270"/>
    </row>
    <row r="648" spans="1:25">
      <c r="A648" s="270"/>
      <c r="B648" s="270"/>
      <c r="C648" s="270"/>
      <c r="D648" s="270"/>
      <c r="E648" s="270"/>
      <c r="F648" s="270"/>
      <c r="G648" s="270"/>
      <c r="H648" s="270"/>
      <c r="I648" s="270"/>
      <c r="J648" s="270"/>
      <c r="K648" s="270"/>
      <c r="L648" s="270"/>
      <c r="M648" s="270"/>
      <c r="N648" s="270"/>
      <c r="O648" s="270"/>
      <c r="P648" s="270"/>
      <c r="Q648" s="270"/>
      <c r="R648" s="270"/>
      <c r="S648" s="270"/>
      <c r="T648" s="270"/>
      <c r="U648" s="270"/>
      <c r="V648" s="270"/>
      <c r="W648" s="270"/>
      <c r="X648" s="270"/>
      <c r="Y648" s="270"/>
    </row>
    <row r="649" spans="1:25">
      <c r="A649" s="270"/>
      <c r="B649" s="270"/>
      <c r="C649" s="270"/>
      <c r="D649" s="270"/>
      <c r="E649" s="270"/>
      <c r="F649" s="270"/>
      <c r="G649" s="270"/>
      <c r="H649" s="270"/>
      <c r="I649" s="270"/>
      <c r="J649" s="270"/>
      <c r="K649" s="270"/>
      <c r="L649" s="270"/>
      <c r="M649" s="270"/>
      <c r="N649" s="270"/>
      <c r="O649" s="270"/>
      <c r="P649" s="270"/>
      <c r="Q649" s="270"/>
      <c r="R649" s="270"/>
      <c r="S649" s="270"/>
      <c r="T649" s="270"/>
      <c r="U649" s="270"/>
      <c r="V649" s="270"/>
      <c r="W649" s="270"/>
      <c r="X649" s="270"/>
      <c r="Y649" s="270"/>
    </row>
    <row r="650" spans="1:25">
      <c r="A650" s="270"/>
      <c r="B650" s="270"/>
      <c r="C650" s="270"/>
      <c r="D650" s="270"/>
      <c r="E650" s="270"/>
      <c r="F650" s="270"/>
      <c r="G650" s="270"/>
      <c r="H650" s="270"/>
      <c r="I650" s="270"/>
      <c r="J650" s="270"/>
      <c r="K650" s="270"/>
      <c r="L650" s="270"/>
      <c r="M650" s="270"/>
      <c r="N650" s="270"/>
      <c r="O650" s="270"/>
      <c r="P650" s="270"/>
      <c r="Q650" s="270"/>
      <c r="R650" s="270"/>
      <c r="S650" s="270"/>
      <c r="T650" s="270"/>
      <c r="U650" s="270"/>
      <c r="V650" s="270"/>
      <c r="W650" s="270"/>
      <c r="X650" s="270"/>
      <c r="Y650" s="270"/>
    </row>
    <row r="651" spans="1:25">
      <c r="A651" s="270"/>
      <c r="B651" s="270"/>
      <c r="C651" s="270"/>
      <c r="D651" s="270"/>
      <c r="E651" s="270"/>
      <c r="F651" s="270"/>
      <c r="G651" s="270"/>
      <c r="H651" s="270"/>
      <c r="I651" s="270"/>
      <c r="J651" s="270"/>
      <c r="K651" s="270"/>
      <c r="L651" s="270"/>
      <c r="M651" s="270"/>
      <c r="N651" s="270"/>
      <c r="O651" s="270"/>
      <c r="P651" s="270"/>
      <c r="Q651" s="270"/>
      <c r="R651" s="270"/>
      <c r="S651" s="270"/>
      <c r="T651" s="270"/>
      <c r="U651" s="270"/>
      <c r="V651" s="270"/>
      <c r="W651" s="270"/>
      <c r="X651" s="270"/>
      <c r="Y651" s="270"/>
    </row>
    <row r="652" spans="1:25">
      <c r="A652" s="270"/>
      <c r="B652" s="270"/>
      <c r="C652" s="270"/>
      <c r="D652" s="270"/>
      <c r="E652" s="270"/>
      <c r="F652" s="270"/>
      <c r="G652" s="270"/>
      <c r="H652" s="270"/>
      <c r="I652" s="270"/>
      <c r="J652" s="270"/>
      <c r="K652" s="270"/>
      <c r="L652" s="270"/>
      <c r="M652" s="270"/>
      <c r="N652" s="270"/>
      <c r="O652" s="270"/>
      <c r="P652" s="270"/>
      <c r="Q652" s="270"/>
      <c r="R652" s="270"/>
      <c r="S652" s="270"/>
      <c r="T652" s="270"/>
      <c r="U652" s="270"/>
      <c r="V652" s="270"/>
      <c r="W652" s="270"/>
      <c r="X652" s="270"/>
      <c r="Y652" s="270"/>
    </row>
    <row r="653" spans="1:25">
      <c r="A653" s="270"/>
      <c r="B653" s="270"/>
      <c r="C653" s="270"/>
      <c r="D653" s="270"/>
      <c r="E653" s="270"/>
      <c r="F653" s="270"/>
      <c r="G653" s="270"/>
      <c r="H653" s="270"/>
      <c r="I653" s="270"/>
      <c r="J653" s="270"/>
      <c r="K653" s="270"/>
      <c r="L653" s="270"/>
      <c r="M653" s="270"/>
      <c r="N653" s="270"/>
      <c r="O653" s="270"/>
      <c r="P653" s="270"/>
      <c r="Q653" s="270"/>
      <c r="R653" s="270"/>
      <c r="S653" s="270"/>
      <c r="T653" s="270"/>
      <c r="U653" s="270"/>
      <c r="V653" s="270"/>
      <c r="W653" s="270"/>
      <c r="X653" s="270"/>
      <c r="Y653" s="270"/>
    </row>
    <row r="654" spans="1:25">
      <c r="A654" s="270"/>
      <c r="B654" s="270"/>
      <c r="C654" s="270"/>
      <c r="D654" s="270"/>
      <c r="E654" s="270"/>
      <c r="F654" s="270"/>
      <c r="G654" s="270"/>
      <c r="H654" s="270"/>
      <c r="I654" s="270"/>
      <c r="J654" s="270"/>
      <c r="K654" s="270"/>
      <c r="L654" s="270"/>
      <c r="M654" s="270"/>
      <c r="N654" s="270"/>
      <c r="O654" s="270"/>
      <c r="P654" s="270"/>
      <c r="Q654" s="270"/>
      <c r="R654" s="270"/>
      <c r="S654" s="270"/>
      <c r="T654" s="270"/>
      <c r="U654" s="270"/>
      <c r="V654" s="270"/>
      <c r="W654" s="270"/>
      <c r="X654" s="270"/>
      <c r="Y654" s="270"/>
    </row>
    <row r="655" spans="1:25">
      <c r="A655" s="270"/>
      <c r="B655" s="270"/>
      <c r="C655" s="270"/>
      <c r="D655" s="270"/>
      <c r="E655" s="270"/>
      <c r="F655" s="270"/>
      <c r="G655" s="270"/>
      <c r="H655" s="270"/>
      <c r="I655" s="270"/>
      <c r="J655" s="270"/>
      <c r="K655" s="270"/>
      <c r="L655" s="270"/>
      <c r="M655" s="270"/>
      <c r="N655" s="270"/>
      <c r="O655" s="270"/>
      <c r="P655" s="270"/>
      <c r="Q655" s="270"/>
      <c r="R655" s="270"/>
      <c r="S655" s="270"/>
      <c r="T655" s="270"/>
      <c r="U655" s="270"/>
      <c r="V655" s="270"/>
      <c r="W655" s="270"/>
      <c r="X655" s="270"/>
      <c r="Y655" s="270"/>
    </row>
    <row r="656" spans="1:25">
      <c r="A656" s="270"/>
      <c r="B656" s="270"/>
      <c r="C656" s="270"/>
      <c r="D656" s="270"/>
      <c r="E656" s="270"/>
      <c r="F656" s="270"/>
      <c r="G656" s="270"/>
      <c r="H656" s="270"/>
      <c r="I656" s="270"/>
      <c r="J656" s="270"/>
      <c r="K656" s="270"/>
      <c r="L656" s="270"/>
      <c r="M656" s="270"/>
      <c r="N656" s="270"/>
      <c r="O656" s="270"/>
      <c r="P656" s="270"/>
      <c r="Q656" s="270"/>
      <c r="R656" s="270"/>
      <c r="S656" s="270"/>
      <c r="T656" s="270"/>
      <c r="U656" s="270"/>
      <c r="V656" s="270"/>
      <c r="W656" s="270"/>
      <c r="X656" s="270"/>
      <c r="Y656" s="270"/>
    </row>
    <row r="657" spans="1:25">
      <c r="A657" s="270"/>
      <c r="B657" s="270"/>
      <c r="C657" s="270"/>
      <c r="D657" s="270"/>
      <c r="E657" s="270"/>
      <c r="F657" s="270"/>
      <c r="G657" s="270"/>
      <c r="H657" s="270"/>
      <c r="I657" s="270"/>
      <c r="J657" s="270"/>
      <c r="K657" s="270"/>
      <c r="L657" s="270"/>
      <c r="M657" s="270"/>
      <c r="N657" s="270"/>
      <c r="O657" s="270"/>
      <c r="P657" s="270"/>
      <c r="Q657" s="270"/>
      <c r="R657" s="270"/>
      <c r="S657" s="270"/>
      <c r="T657" s="270"/>
      <c r="U657" s="270"/>
      <c r="V657" s="270"/>
      <c r="W657" s="270"/>
      <c r="X657" s="270"/>
      <c r="Y657" s="270"/>
    </row>
    <row r="658" spans="1:25">
      <c r="A658" s="270"/>
      <c r="B658" s="270"/>
      <c r="C658" s="270"/>
      <c r="D658" s="270"/>
      <c r="E658" s="270"/>
      <c r="F658" s="270"/>
      <c r="G658" s="270"/>
      <c r="H658" s="270"/>
      <c r="I658" s="270"/>
      <c r="J658" s="270"/>
      <c r="K658" s="270"/>
      <c r="L658" s="270"/>
      <c r="M658" s="270"/>
      <c r="N658" s="270"/>
      <c r="O658" s="270"/>
      <c r="P658" s="270"/>
      <c r="Q658" s="270"/>
      <c r="R658" s="270"/>
      <c r="S658" s="270"/>
      <c r="T658" s="270"/>
      <c r="U658" s="270"/>
      <c r="V658" s="270"/>
      <c r="W658" s="270"/>
      <c r="X658" s="270"/>
      <c r="Y658" s="270"/>
    </row>
    <row r="659" spans="1:25">
      <c r="A659" s="270"/>
      <c r="B659" s="270"/>
      <c r="C659" s="270"/>
      <c r="D659" s="270"/>
      <c r="E659" s="270"/>
      <c r="F659" s="270"/>
      <c r="G659" s="270"/>
      <c r="H659" s="270"/>
      <c r="I659" s="270"/>
      <c r="J659" s="270"/>
      <c r="K659" s="270"/>
      <c r="L659" s="270"/>
      <c r="M659" s="270"/>
      <c r="N659" s="270"/>
      <c r="O659" s="270"/>
      <c r="P659" s="270"/>
      <c r="Q659" s="270"/>
      <c r="R659" s="270"/>
      <c r="S659" s="270"/>
      <c r="T659" s="270"/>
      <c r="U659" s="270"/>
      <c r="V659" s="270"/>
      <c r="W659" s="270"/>
      <c r="X659" s="270"/>
      <c r="Y659" s="270"/>
    </row>
    <row r="660" spans="1:25">
      <c r="A660" s="270"/>
      <c r="B660" s="270"/>
      <c r="C660" s="270"/>
      <c r="D660" s="270"/>
      <c r="E660" s="270"/>
      <c r="F660" s="270"/>
      <c r="G660" s="270"/>
      <c r="H660" s="270"/>
      <c r="I660" s="270"/>
      <c r="J660" s="270"/>
      <c r="K660" s="270"/>
      <c r="L660" s="270"/>
      <c r="M660" s="270"/>
      <c r="N660" s="270"/>
      <c r="O660" s="270"/>
      <c r="P660" s="270"/>
      <c r="Q660" s="270"/>
      <c r="R660" s="270"/>
      <c r="S660" s="270"/>
      <c r="T660" s="270"/>
      <c r="U660" s="270"/>
      <c r="V660" s="270"/>
      <c r="W660" s="270"/>
      <c r="X660" s="270"/>
      <c r="Y660" s="270"/>
    </row>
    <row r="661" spans="1:25">
      <c r="A661" s="270"/>
      <c r="B661" s="270"/>
      <c r="C661" s="270"/>
      <c r="D661" s="270"/>
      <c r="E661" s="270"/>
      <c r="F661" s="270"/>
      <c r="G661" s="270"/>
      <c r="H661" s="270"/>
      <c r="I661" s="270"/>
      <c r="J661" s="270"/>
      <c r="K661" s="270"/>
      <c r="L661" s="270"/>
      <c r="M661" s="270"/>
      <c r="N661" s="270"/>
      <c r="O661" s="270"/>
      <c r="P661" s="270"/>
      <c r="Q661" s="270"/>
      <c r="R661" s="270"/>
      <c r="S661" s="270"/>
      <c r="T661" s="270"/>
      <c r="U661" s="270"/>
      <c r="V661" s="270"/>
      <c r="W661" s="270"/>
      <c r="X661" s="270"/>
      <c r="Y661" s="270"/>
    </row>
    <row r="662" spans="1:25">
      <c r="A662" s="270"/>
      <c r="B662" s="270"/>
      <c r="C662" s="270"/>
      <c r="D662" s="270"/>
      <c r="E662" s="270"/>
      <c r="F662" s="270"/>
      <c r="G662" s="270"/>
      <c r="H662" s="270"/>
      <c r="I662" s="270"/>
      <c r="J662" s="270"/>
      <c r="K662" s="270"/>
      <c r="L662" s="270"/>
      <c r="M662" s="270"/>
      <c r="N662" s="270"/>
      <c r="O662" s="270"/>
      <c r="P662" s="270"/>
      <c r="Q662" s="270"/>
      <c r="R662" s="270"/>
      <c r="S662" s="270"/>
      <c r="T662" s="270"/>
      <c r="U662" s="270"/>
      <c r="V662" s="270"/>
      <c r="W662" s="270"/>
      <c r="X662" s="270"/>
      <c r="Y662" s="270"/>
    </row>
    <row r="663" spans="1:25">
      <c r="A663" s="270"/>
      <c r="B663" s="270"/>
      <c r="C663" s="270"/>
      <c r="D663" s="270"/>
      <c r="E663" s="270"/>
      <c r="F663" s="270"/>
      <c r="G663" s="270"/>
      <c r="H663" s="270"/>
      <c r="I663" s="270"/>
      <c r="J663" s="270"/>
      <c r="K663" s="270"/>
      <c r="L663" s="270"/>
      <c r="M663" s="270"/>
      <c r="N663" s="270"/>
      <c r="O663" s="270"/>
      <c r="P663" s="270"/>
      <c r="Q663" s="270"/>
      <c r="R663" s="270"/>
      <c r="S663" s="270"/>
      <c r="T663" s="270"/>
      <c r="U663" s="270"/>
      <c r="V663" s="270"/>
      <c r="W663" s="270"/>
      <c r="X663" s="270"/>
      <c r="Y663" s="270"/>
    </row>
    <row r="664" spans="1:25">
      <c r="A664" s="270"/>
      <c r="B664" s="270"/>
      <c r="C664" s="270"/>
      <c r="D664" s="270"/>
      <c r="E664" s="270"/>
      <c r="F664" s="270"/>
      <c r="G664" s="270"/>
      <c r="H664" s="270"/>
      <c r="I664" s="270"/>
      <c r="J664" s="270"/>
      <c r="K664" s="270"/>
      <c r="L664" s="270"/>
      <c r="M664" s="270"/>
      <c r="N664" s="270"/>
      <c r="O664" s="270"/>
      <c r="P664" s="270"/>
      <c r="Q664" s="270"/>
      <c r="R664" s="270"/>
      <c r="S664" s="270"/>
      <c r="T664" s="270"/>
      <c r="U664" s="270"/>
      <c r="V664" s="270"/>
      <c r="W664" s="270"/>
      <c r="X664" s="270"/>
      <c r="Y664" s="270"/>
    </row>
    <row r="665" spans="1:25">
      <c r="A665" s="270"/>
      <c r="B665" s="270"/>
      <c r="C665" s="270"/>
      <c r="D665" s="270"/>
      <c r="E665" s="270"/>
      <c r="F665" s="270"/>
      <c r="G665" s="270"/>
      <c r="H665" s="270"/>
      <c r="I665" s="270"/>
      <c r="J665" s="270"/>
      <c r="K665" s="270"/>
      <c r="L665" s="270"/>
      <c r="M665" s="270"/>
      <c r="N665" s="270"/>
      <c r="O665" s="270"/>
      <c r="P665" s="270"/>
      <c r="Q665" s="270"/>
      <c r="R665" s="270"/>
      <c r="S665" s="270"/>
      <c r="T665" s="270"/>
      <c r="U665" s="270"/>
      <c r="V665" s="270"/>
      <c r="W665" s="270"/>
      <c r="X665" s="270"/>
      <c r="Y665" s="270"/>
    </row>
    <row r="666" spans="1:25">
      <c r="A666" s="270"/>
      <c r="B666" s="270"/>
      <c r="C666" s="270"/>
      <c r="D666" s="270"/>
      <c r="E666" s="270"/>
      <c r="F666" s="270"/>
      <c r="G666" s="270"/>
      <c r="H666" s="270"/>
      <c r="I666" s="270"/>
      <c r="J666" s="270"/>
      <c r="K666" s="270"/>
      <c r="L666" s="270"/>
      <c r="M666" s="270"/>
      <c r="N666" s="270"/>
      <c r="O666" s="270"/>
      <c r="P666" s="270"/>
      <c r="Q666" s="270"/>
      <c r="R666" s="270"/>
      <c r="S666" s="270"/>
      <c r="T666" s="270"/>
      <c r="U666" s="270"/>
      <c r="V666" s="270"/>
      <c r="W666" s="270"/>
      <c r="X666" s="270"/>
      <c r="Y666" s="270"/>
    </row>
    <row r="667" spans="1:25">
      <c r="A667" s="270"/>
      <c r="B667" s="270"/>
      <c r="C667" s="270"/>
      <c r="D667" s="270"/>
      <c r="E667" s="270"/>
      <c r="F667" s="270"/>
      <c r="G667" s="270"/>
      <c r="H667" s="270"/>
      <c r="I667" s="270"/>
      <c r="J667" s="270"/>
      <c r="K667" s="270"/>
      <c r="L667" s="270"/>
      <c r="M667" s="270"/>
      <c r="N667" s="270"/>
      <c r="O667" s="270"/>
      <c r="P667" s="270"/>
      <c r="Q667" s="270"/>
      <c r="R667" s="270"/>
      <c r="S667" s="270"/>
      <c r="T667" s="270"/>
      <c r="U667" s="270"/>
      <c r="V667" s="270"/>
      <c r="W667" s="270"/>
      <c r="X667" s="270"/>
      <c r="Y667" s="270"/>
    </row>
    <row r="668" spans="1:25">
      <c r="A668" s="270"/>
      <c r="B668" s="270"/>
      <c r="C668" s="270"/>
      <c r="D668" s="270"/>
      <c r="E668" s="270"/>
      <c r="F668" s="270"/>
      <c r="G668" s="270"/>
      <c r="H668" s="270"/>
      <c r="I668" s="270"/>
      <c r="J668" s="270"/>
      <c r="K668" s="270"/>
      <c r="L668" s="270"/>
      <c r="M668" s="270"/>
      <c r="N668" s="270"/>
      <c r="O668" s="270"/>
      <c r="P668" s="270"/>
      <c r="Q668" s="270"/>
      <c r="R668" s="270"/>
      <c r="S668" s="270"/>
      <c r="T668" s="270"/>
      <c r="U668" s="270"/>
      <c r="V668" s="270"/>
      <c r="W668" s="270"/>
      <c r="X668" s="270"/>
      <c r="Y668" s="270"/>
    </row>
    <row r="669" spans="1:25">
      <c r="A669" s="270"/>
      <c r="B669" s="270"/>
      <c r="C669" s="270"/>
      <c r="D669" s="270"/>
      <c r="E669" s="270"/>
      <c r="F669" s="270"/>
      <c r="G669" s="270"/>
      <c r="H669" s="270"/>
      <c r="I669" s="270"/>
      <c r="J669" s="270"/>
      <c r="K669" s="270"/>
      <c r="L669" s="270"/>
      <c r="M669" s="270"/>
      <c r="N669" s="270"/>
      <c r="O669" s="270"/>
      <c r="P669" s="270"/>
      <c r="Q669" s="270"/>
      <c r="R669" s="270"/>
      <c r="S669" s="270"/>
      <c r="T669" s="270"/>
      <c r="U669" s="270"/>
      <c r="V669" s="270"/>
      <c r="W669" s="270"/>
      <c r="X669" s="270"/>
      <c r="Y669" s="270"/>
    </row>
    <row r="670" spans="1:25">
      <c r="A670" s="270"/>
      <c r="B670" s="270"/>
      <c r="C670" s="270"/>
      <c r="D670" s="270"/>
      <c r="E670" s="270"/>
      <c r="F670" s="270"/>
      <c r="G670" s="270"/>
      <c r="H670" s="270"/>
      <c r="I670" s="270"/>
      <c r="J670" s="270"/>
      <c r="K670" s="270"/>
      <c r="L670" s="270"/>
      <c r="M670" s="270"/>
      <c r="N670" s="270"/>
      <c r="O670" s="270"/>
      <c r="P670" s="270"/>
      <c r="Q670" s="270"/>
      <c r="R670" s="270"/>
      <c r="S670" s="270"/>
      <c r="T670" s="270"/>
      <c r="U670" s="270"/>
      <c r="V670" s="270"/>
      <c r="W670" s="270"/>
      <c r="X670" s="270"/>
      <c r="Y670" s="270"/>
    </row>
    <row r="671" spans="1:25">
      <c r="A671" s="270"/>
      <c r="B671" s="270"/>
      <c r="C671" s="270"/>
      <c r="D671" s="270"/>
      <c r="E671" s="270"/>
      <c r="F671" s="270"/>
      <c r="G671" s="270"/>
      <c r="H671" s="270"/>
      <c r="I671" s="270"/>
      <c r="J671" s="270"/>
      <c r="K671" s="270"/>
      <c r="L671" s="270"/>
      <c r="M671" s="270"/>
      <c r="N671" s="270"/>
      <c r="O671" s="270"/>
      <c r="P671" s="270"/>
      <c r="Q671" s="270"/>
      <c r="R671" s="270"/>
      <c r="S671" s="270"/>
      <c r="T671" s="270"/>
      <c r="U671" s="270"/>
      <c r="V671" s="270"/>
      <c r="W671" s="270"/>
      <c r="X671" s="270"/>
      <c r="Y671" s="270"/>
    </row>
    <row r="672" spans="1:25">
      <c r="A672" s="270"/>
      <c r="B672" s="270"/>
      <c r="C672" s="270"/>
      <c r="D672" s="270"/>
      <c r="E672" s="270"/>
      <c r="F672" s="270"/>
      <c r="G672" s="270"/>
      <c r="H672" s="270"/>
      <c r="I672" s="270"/>
      <c r="J672" s="270"/>
      <c r="K672" s="270"/>
      <c r="L672" s="270"/>
      <c r="M672" s="270"/>
      <c r="N672" s="270"/>
      <c r="O672" s="270"/>
      <c r="P672" s="270"/>
      <c r="Q672" s="270"/>
      <c r="R672" s="270"/>
      <c r="S672" s="270"/>
      <c r="T672" s="270"/>
      <c r="U672" s="270"/>
      <c r="V672" s="270"/>
      <c r="W672" s="270"/>
      <c r="X672" s="270"/>
      <c r="Y672" s="270"/>
    </row>
    <row r="673" spans="1:25">
      <c r="A673" s="270"/>
      <c r="B673" s="270"/>
      <c r="C673" s="270"/>
      <c r="D673" s="270"/>
      <c r="E673" s="270"/>
      <c r="F673" s="270"/>
      <c r="G673" s="270"/>
      <c r="H673" s="270"/>
      <c r="I673" s="270"/>
      <c r="J673" s="270"/>
      <c r="K673" s="270"/>
      <c r="L673" s="270"/>
      <c r="M673" s="270"/>
      <c r="N673" s="270"/>
      <c r="O673" s="270"/>
      <c r="P673" s="270"/>
      <c r="Q673" s="270"/>
      <c r="R673" s="270"/>
      <c r="S673" s="270"/>
      <c r="T673" s="270"/>
      <c r="U673" s="270"/>
      <c r="V673" s="270"/>
      <c r="W673" s="270"/>
      <c r="X673" s="270"/>
      <c r="Y673" s="270"/>
    </row>
    <row r="674" spans="1:25">
      <c r="A674" s="270"/>
      <c r="B674" s="270"/>
      <c r="C674" s="270"/>
      <c r="D674" s="270"/>
      <c r="E674" s="270"/>
      <c r="F674" s="270"/>
      <c r="G674" s="270"/>
      <c r="H674" s="270"/>
      <c r="I674" s="270"/>
      <c r="J674" s="270"/>
      <c r="K674" s="270"/>
      <c r="L674" s="270"/>
      <c r="M674" s="270"/>
      <c r="N674" s="270"/>
      <c r="O674" s="270"/>
      <c r="P674" s="270"/>
      <c r="Q674" s="270"/>
      <c r="R674" s="270"/>
      <c r="S674" s="270"/>
      <c r="T674" s="270"/>
      <c r="U674" s="270"/>
      <c r="V674" s="270"/>
      <c r="W674" s="270"/>
      <c r="X674" s="270"/>
      <c r="Y674" s="270"/>
    </row>
    <row r="675" spans="1:25">
      <c r="A675" s="270"/>
      <c r="B675" s="270"/>
      <c r="C675" s="270"/>
      <c r="D675" s="270"/>
      <c r="E675" s="270"/>
      <c r="F675" s="270"/>
      <c r="G675" s="270"/>
      <c r="H675" s="270"/>
      <c r="I675" s="270"/>
      <c r="J675" s="270"/>
      <c r="K675" s="270"/>
      <c r="L675" s="270"/>
      <c r="M675" s="270"/>
      <c r="N675" s="270"/>
      <c r="O675" s="270"/>
      <c r="P675" s="270"/>
      <c r="Q675" s="270"/>
      <c r="R675" s="270"/>
      <c r="S675" s="270"/>
      <c r="T675" s="270"/>
      <c r="U675" s="270"/>
      <c r="V675" s="270"/>
      <c r="W675" s="270"/>
      <c r="X675" s="270"/>
      <c r="Y675" s="270"/>
    </row>
    <row r="676" spans="1:25">
      <c r="A676" s="270"/>
      <c r="B676" s="270"/>
      <c r="C676" s="270"/>
      <c r="D676" s="270"/>
      <c r="E676" s="270"/>
      <c r="F676" s="270"/>
      <c r="G676" s="270"/>
      <c r="H676" s="270"/>
      <c r="I676" s="270"/>
      <c r="J676" s="270"/>
      <c r="K676" s="270"/>
      <c r="L676" s="270"/>
      <c r="M676" s="270"/>
      <c r="N676" s="270"/>
      <c r="O676" s="270"/>
      <c r="P676" s="270"/>
      <c r="Q676" s="270"/>
      <c r="R676" s="270"/>
      <c r="S676" s="270"/>
      <c r="T676" s="270"/>
      <c r="U676" s="270"/>
      <c r="V676" s="270"/>
      <c r="W676" s="270"/>
      <c r="X676" s="270"/>
      <c r="Y676" s="270"/>
    </row>
    <row r="677" spans="1:25">
      <c r="A677" s="270"/>
      <c r="B677" s="270"/>
      <c r="C677" s="270"/>
      <c r="D677" s="270"/>
      <c r="E677" s="270"/>
      <c r="F677" s="270"/>
      <c r="G677" s="270"/>
      <c r="H677" s="270"/>
      <c r="I677" s="270"/>
      <c r="J677" s="270"/>
      <c r="K677" s="270"/>
      <c r="L677" s="270"/>
      <c r="M677" s="270"/>
      <c r="N677" s="270"/>
      <c r="O677" s="270"/>
      <c r="P677" s="270"/>
      <c r="Q677" s="270"/>
      <c r="R677" s="270"/>
      <c r="S677" s="270"/>
      <c r="T677" s="270"/>
      <c r="U677" s="270"/>
      <c r="V677" s="270"/>
      <c r="W677" s="270"/>
      <c r="X677" s="270"/>
      <c r="Y677" s="270"/>
    </row>
    <row r="678" spans="1:25">
      <c r="A678" s="270"/>
      <c r="B678" s="270"/>
      <c r="C678" s="270"/>
      <c r="D678" s="270"/>
      <c r="E678" s="270"/>
      <c r="F678" s="270"/>
      <c r="G678" s="270"/>
      <c r="H678" s="270"/>
      <c r="I678" s="270"/>
      <c r="J678" s="270"/>
      <c r="K678" s="270"/>
      <c r="L678" s="270"/>
      <c r="M678" s="270"/>
      <c r="N678" s="270"/>
      <c r="O678" s="270"/>
      <c r="P678" s="270"/>
      <c r="Q678" s="270"/>
      <c r="R678" s="270"/>
      <c r="S678" s="270"/>
      <c r="T678" s="270"/>
      <c r="U678" s="270"/>
      <c r="V678" s="270"/>
      <c r="W678" s="270"/>
      <c r="X678" s="270"/>
      <c r="Y678" s="270"/>
    </row>
    <row r="679" spans="1:25">
      <c r="A679" s="270"/>
      <c r="B679" s="270"/>
      <c r="C679" s="270"/>
      <c r="D679" s="270"/>
      <c r="E679" s="270"/>
      <c r="F679" s="270"/>
      <c r="G679" s="270"/>
      <c r="H679" s="270"/>
      <c r="I679" s="270"/>
      <c r="J679" s="270"/>
      <c r="K679" s="270"/>
      <c r="L679" s="270"/>
      <c r="M679" s="270"/>
      <c r="N679" s="270"/>
      <c r="O679" s="270"/>
      <c r="P679" s="270"/>
      <c r="Q679" s="270"/>
      <c r="R679" s="270"/>
      <c r="S679" s="270"/>
      <c r="T679" s="270"/>
      <c r="U679" s="270"/>
      <c r="V679" s="270"/>
      <c r="W679" s="270"/>
      <c r="X679" s="270"/>
      <c r="Y679" s="270"/>
    </row>
    <row r="680" spans="1:25">
      <c r="A680" s="270"/>
      <c r="B680" s="270"/>
      <c r="C680" s="270"/>
      <c r="D680" s="270"/>
      <c r="E680" s="270"/>
      <c r="F680" s="270"/>
      <c r="G680" s="270"/>
      <c r="H680" s="270"/>
      <c r="I680" s="270"/>
      <c r="J680" s="270"/>
      <c r="K680" s="270"/>
      <c r="L680" s="270"/>
      <c r="M680" s="270"/>
      <c r="N680" s="270"/>
      <c r="O680" s="270"/>
      <c r="P680" s="270"/>
      <c r="Q680" s="270"/>
      <c r="R680" s="270"/>
      <c r="S680" s="270"/>
      <c r="T680" s="270"/>
      <c r="U680" s="270"/>
      <c r="V680" s="270"/>
      <c r="W680" s="270"/>
      <c r="X680" s="270"/>
      <c r="Y680" s="270"/>
    </row>
    <row r="681" spans="1:25">
      <c r="A681" s="270"/>
      <c r="B681" s="270"/>
      <c r="C681" s="270"/>
      <c r="D681" s="270"/>
      <c r="E681" s="270"/>
      <c r="F681" s="270"/>
      <c r="G681" s="270"/>
      <c r="H681" s="270"/>
      <c r="I681" s="270"/>
      <c r="J681" s="270"/>
      <c r="K681" s="270"/>
      <c r="L681" s="270"/>
      <c r="M681" s="270"/>
      <c r="N681" s="270"/>
      <c r="O681" s="270"/>
      <c r="P681" s="270"/>
      <c r="Q681" s="270"/>
      <c r="R681" s="270"/>
      <c r="S681" s="270"/>
      <c r="T681" s="270"/>
      <c r="U681" s="270"/>
      <c r="V681" s="270"/>
      <c r="W681" s="270"/>
      <c r="X681" s="270"/>
      <c r="Y681" s="270"/>
    </row>
    <row r="682" spans="1:25">
      <c r="A682" s="270"/>
      <c r="B682" s="270"/>
      <c r="C682" s="270"/>
      <c r="D682" s="270"/>
      <c r="E682" s="270"/>
      <c r="F682" s="270"/>
      <c r="G682" s="270"/>
      <c r="H682" s="270"/>
      <c r="I682" s="270"/>
      <c r="J682" s="270"/>
      <c r="K682" s="270"/>
      <c r="L682" s="270"/>
      <c r="M682" s="270"/>
      <c r="N682" s="270"/>
      <c r="O682" s="270"/>
      <c r="P682" s="270"/>
      <c r="Q682" s="270"/>
      <c r="R682" s="270"/>
      <c r="S682" s="270"/>
      <c r="T682" s="270"/>
      <c r="U682" s="270"/>
      <c r="V682" s="270"/>
      <c r="W682" s="270"/>
      <c r="X682" s="270"/>
      <c r="Y682" s="270"/>
    </row>
    <row r="683" spans="1:25">
      <c r="A683" s="270"/>
      <c r="B683" s="270"/>
      <c r="C683" s="270"/>
      <c r="D683" s="270"/>
      <c r="E683" s="270"/>
      <c r="F683" s="270"/>
      <c r="G683" s="270"/>
      <c r="H683" s="270"/>
      <c r="I683" s="270"/>
      <c r="J683" s="270"/>
      <c r="K683" s="270"/>
      <c r="L683" s="270"/>
      <c r="M683" s="270"/>
      <c r="N683" s="270"/>
      <c r="O683" s="270"/>
      <c r="P683" s="270"/>
      <c r="Q683" s="270"/>
      <c r="R683" s="270"/>
      <c r="S683" s="270"/>
      <c r="T683" s="270"/>
      <c r="U683" s="270"/>
      <c r="V683" s="270"/>
      <c r="W683" s="270"/>
      <c r="X683" s="270"/>
      <c r="Y683" s="270"/>
    </row>
    <row r="684" spans="1:25">
      <c r="A684" s="270"/>
      <c r="B684" s="270"/>
      <c r="C684" s="270"/>
      <c r="D684" s="270"/>
      <c r="E684" s="270"/>
      <c r="F684" s="270"/>
      <c r="G684" s="270"/>
      <c r="H684" s="270"/>
      <c r="I684" s="270"/>
      <c r="J684" s="270"/>
      <c r="K684" s="270"/>
      <c r="L684" s="270"/>
      <c r="M684" s="270"/>
      <c r="N684" s="270"/>
      <c r="O684" s="270"/>
      <c r="P684" s="270"/>
      <c r="Q684" s="270"/>
      <c r="R684" s="270"/>
      <c r="S684" s="270"/>
      <c r="T684" s="270"/>
      <c r="U684" s="270"/>
      <c r="V684" s="270"/>
      <c r="W684" s="270"/>
      <c r="X684" s="270"/>
      <c r="Y684" s="270"/>
    </row>
    <row r="685" spans="1:25">
      <c r="A685" s="270"/>
      <c r="B685" s="270"/>
      <c r="C685" s="270"/>
      <c r="D685" s="270"/>
      <c r="E685" s="270"/>
      <c r="F685" s="270"/>
      <c r="G685" s="270"/>
      <c r="H685" s="270"/>
      <c r="I685" s="270"/>
      <c r="J685" s="270"/>
      <c r="K685" s="270"/>
      <c r="L685" s="270"/>
      <c r="M685" s="270"/>
      <c r="N685" s="270"/>
      <c r="O685" s="270"/>
      <c r="P685" s="270"/>
      <c r="Q685" s="270"/>
      <c r="R685" s="270"/>
      <c r="S685" s="270"/>
      <c r="T685" s="270"/>
      <c r="U685" s="270"/>
      <c r="V685" s="270"/>
      <c r="W685" s="270"/>
      <c r="X685" s="270"/>
      <c r="Y685" s="270"/>
    </row>
    <row r="686" spans="1:25">
      <c r="A686" s="270"/>
      <c r="B686" s="270"/>
      <c r="C686" s="270"/>
      <c r="D686" s="270"/>
      <c r="E686" s="270"/>
      <c r="F686" s="270"/>
      <c r="G686" s="270"/>
      <c r="H686" s="270"/>
      <c r="I686" s="270"/>
      <c r="J686" s="270"/>
      <c r="K686" s="270"/>
      <c r="L686" s="270"/>
      <c r="M686" s="270"/>
      <c r="N686" s="270"/>
      <c r="O686" s="270"/>
      <c r="P686" s="270"/>
      <c r="Q686" s="270"/>
      <c r="R686" s="270"/>
      <c r="S686" s="270"/>
      <c r="T686" s="270"/>
      <c r="U686" s="270"/>
      <c r="V686" s="270"/>
      <c r="W686" s="270"/>
      <c r="X686" s="270"/>
      <c r="Y686" s="270"/>
    </row>
    <row r="687" spans="1:25">
      <c r="A687" s="270"/>
      <c r="B687" s="270"/>
      <c r="C687" s="270"/>
      <c r="D687" s="270"/>
      <c r="E687" s="270"/>
      <c r="F687" s="270"/>
      <c r="G687" s="270"/>
      <c r="H687" s="270"/>
      <c r="I687" s="270"/>
      <c r="J687" s="270"/>
      <c r="K687" s="270"/>
      <c r="L687" s="270"/>
      <c r="M687" s="270"/>
      <c r="N687" s="270"/>
      <c r="O687" s="270"/>
      <c r="P687" s="270"/>
      <c r="Q687" s="270"/>
      <c r="R687" s="270"/>
      <c r="S687" s="270"/>
      <c r="T687" s="270"/>
      <c r="U687" s="270"/>
      <c r="V687" s="270"/>
      <c r="W687" s="270"/>
      <c r="X687" s="270"/>
      <c r="Y687" s="270"/>
    </row>
    <row r="688" spans="1:25">
      <c r="A688" s="270"/>
      <c r="B688" s="270"/>
      <c r="C688" s="270"/>
      <c r="D688" s="270"/>
      <c r="E688" s="270"/>
      <c r="F688" s="270"/>
      <c r="G688" s="270"/>
      <c r="H688" s="270"/>
      <c r="I688" s="270"/>
      <c r="J688" s="270"/>
      <c r="K688" s="270"/>
      <c r="L688" s="270"/>
      <c r="M688" s="270"/>
      <c r="N688" s="270"/>
      <c r="O688" s="270"/>
      <c r="P688" s="270"/>
      <c r="Q688" s="270"/>
      <c r="R688" s="270"/>
      <c r="S688" s="270"/>
      <c r="T688" s="270"/>
      <c r="U688" s="270"/>
      <c r="V688" s="270"/>
      <c r="W688" s="270"/>
      <c r="X688" s="270"/>
      <c r="Y688" s="270"/>
    </row>
    <row r="689" spans="1:25">
      <c r="A689" s="270"/>
      <c r="B689" s="270"/>
      <c r="C689" s="270"/>
      <c r="D689" s="270"/>
      <c r="E689" s="270"/>
      <c r="F689" s="270"/>
      <c r="G689" s="270"/>
      <c r="H689" s="270"/>
      <c r="I689" s="270"/>
      <c r="J689" s="270"/>
      <c r="K689" s="270"/>
      <c r="L689" s="270"/>
      <c r="M689" s="270"/>
      <c r="N689" s="270"/>
      <c r="O689" s="270"/>
      <c r="P689" s="270"/>
      <c r="Q689" s="270"/>
      <c r="R689" s="270"/>
      <c r="S689" s="270"/>
      <c r="T689" s="270"/>
      <c r="U689" s="270"/>
      <c r="V689" s="270"/>
      <c r="W689" s="270"/>
      <c r="X689" s="270"/>
      <c r="Y689" s="270"/>
    </row>
    <row r="690" spans="1:25">
      <c r="A690" s="270"/>
      <c r="B690" s="270"/>
      <c r="C690" s="270"/>
      <c r="D690" s="270"/>
      <c r="E690" s="270"/>
      <c r="F690" s="270"/>
      <c r="G690" s="270"/>
      <c r="H690" s="270"/>
      <c r="I690" s="270"/>
      <c r="J690" s="270"/>
      <c r="K690" s="270"/>
      <c r="L690" s="270"/>
      <c r="M690" s="270"/>
      <c r="N690" s="270"/>
      <c r="O690" s="270"/>
      <c r="P690" s="270"/>
      <c r="Q690" s="270"/>
      <c r="R690" s="270"/>
      <c r="S690" s="270"/>
      <c r="T690" s="270"/>
      <c r="U690" s="270"/>
      <c r="V690" s="270"/>
      <c r="W690" s="270"/>
      <c r="X690" s="270"/>
      <c r="Y690" s="270"/>
    </row>
    <row r="691" spans="1:25">
      <c r="A691" s="270"/>
      <c r="B691" s="270"/>
      <c r="C691" s="270"/>
      <c r="D691" s="270"/>
      <c r="E691" s="270"/>
      <c r="F691" s="270"/>
      <c r="G691" s="270"/>
      <c r="H691" s="270"/>
      <c r="I691" s="270"/>
      <c r="J691" s="270"/>
      <c r="K691" s="270"/>
      <c r="L691" s="270"/>
      <c r="M691" s="270"/>
      <c r="N691" s="270"/>
      <c r="O691" s="270"/>
      <c r="P691" s="270"/>
      <c r="Q691" s="270"/>
      <c r="R691" s="270"/>
      <c r="S691" s="270"/>
      <c r="T691" s="270"/>
      <c r="U691" s="270"/>
      <c r="V691" s="270"/>
      <c r="W691" s="270"/>
      <c r="X691" s="270"/>
      <c r="Y691" s="270"/>
    </row>
    <row r="692" spans="1:25">
      <c r="A692" s="270"/>
      <c r="B692" s="270"/>
      <c r="C692" s="270"/>
      <c r="D692" s="270"/>
      <c r="E692" s="270"/>
      <c r="F692" s="270"/>
      <c r="G692" s="270"/>
      <c r="H692" s="270"/>
      <c r="I692" s="270"/>
      <c r="J692" s="270"/>
      <c r="K692" s="270"/>
      <c r="L692" s="270"/>
      <c r="M692" s="270"/>
      <c r="N692" s="270"/>
      <c r="O692" s="270"/>
      <c r="P692" s="270"/>
      <c r="Q692" s="270"/>
      <c r="R692" s="270"/>
      <c r="S692" s="270"/>
      <c r="T692" s="270"/>
      <c r="U692" s="270"/>
      <c r="V692" s="270"/>
      <c r="W692" s="270"/>
      <c r="X692" s="270"/>
      <c r="Y692" s="270"/>
    </row>
    <row r="693" spans="1:25">
      <c r="A693" s="270"/>
      <c r="B693" s="270"/>
      <c r="C693" s="270"/>
      <c r="D693" s="270"/>
      <c r="E693" s="270"/>
      <c r="F693" s="270"/>
      <c r="G693" s="270"/>
      <c r="H693" s="270"/>
      <c r="I693" s="270"/>
      <c r="J693" s="270"/>
      <c r="K693" s="270"/>
      <c r="L693" s="270"/>
      <c r="M693" s="270"/>
      <c r="N693" s="270"/>
      <c r="O693" s="270"/>
      <c r="P693" s="270"/>
      <c r="Q693" s="270"/>
      <c r="R693" s="270"/>
      <c r="S693" s="270"/>
      <c r="T693" s="270"/>
      <c r="U693" s="270"/>
      <c r="V693" s="270"/>
      <c r="W693" s="270"/>
      <c r="X693" s="270"/>
      <c r="Y693" s="270"/>
    </row>
    <row r="694" spans="1:25">
      <c r="A694" s="270"/>
      <c r="B694" s="270"/>
      <c r="C694" s="270"/>
      <c r="D694" s="270"/>
      <c r="E694" s="270"/>
      <c r="F694" s="270"/>
      <c r="G694" s="270"/>
      <c r="H694" s="270"/>
      <c r="I694" s="270"/>
      <c r="J694" s="270"/>
      <c r="K694" s="270"/>
      <c r="L694" s="270"/>
      <c r="M694" s="270"/>
      <c r="N694" s="270"/>
      <c r="O694" s="270"/>
      <c r="P694" s="270"/>
      <c r="Q694" s="270"/>
      <c r="R694" s="270"/>
      <c r="S694" s="270"/>
      <c r="T694" s="270"/>
      <c r="U694" s="270"/>
      <c r="V694" s="270"/>
      <c r="W694" s="270"/>
      <c r="X694" s="270"/>
      <c r="Y694" s="270"/>
    </row>
    <row r="695" spans="1:25">
      <c r="A695" s="270"/>
      <c r="B695" s="270"/>
      <c r="C695" s="270"/>
      <c r="D695" s="270"/>
      <c r="E695" s="270"/>
      <c r="F695" s="270"/>
      <c r="G695" s="270"/>
      <c r="H695" s="270"/>
      <c r="I695" s="270"/>
      <c r="J695" s="270"/>
      <c r="K695" s="270"/>
      <c r="L695" s="270"/>
      <c r="M695" s="270"/>
      <c r="N695" s="270"/>
      <c r="O695" s="270"/>
      <c r="P695" s="270"/>
      <c r="Q695" s="270"/>
      <c r="R695" s="270"/>
      <c r="S695" s="270"/>
      <c r="T695" s="270"/>
      <c r="U695" s="270"/>
      <c r="V695" s="270"/>
      <c r="W695" s="270"/>
      <c r="X695" s="270"/>
      <c r="Y695" s="270"/>
    </row>
    <row r="696" spans="1:25">
      <c r="A696" s="270"/>
      <c r="B696" s="270"/>
      <c r="C696" s="270"/>
      <c r="D696" s="270"/>
      <c r="E696" s="270"/>
      <c r="F696" s="270"/>
      <c r="G696" s="270"/>
      <c r="H696" s="270"/>
      <c r="I696" s="270"/>
      <c r="J696" s="270"/>
      <c r="K696" s="270"/>
      <c r="L696" s="270"/>
      <c r="M696" s="270"/>
      <c r="N696" s="270"/>
      <c r="O696" s="270"/>
      <c r="P696" s="270"/>
      <c r="Q696" s="270"/>
      <c r="R696" s="270"/>
      <c r="S696" s="270"/>
      <c r="T696" s="270"/>
      <c r="U696" s="270"/>
      <c r="V696" s="270"/>
      <c r="W696" s="270"/>
      <c r="X696" s="270"/>
      <c r="Y696" s="270"/>
    </row>
    <row r="697" spans="1:25">
      <c r="A697" s="270"/>
      <c r="B697" s="270"/>
      <c r="C697" s="270"/>
      <c r="D697" s="270"/>
      <c r="E697" s="270"/>
      <c r="F697" s="270"/>
      <c r="G697" s="270"/>
      <c r="H697" s="270"/>
      <c r="I697" s="270"/>
      <c r="J697" s="270"/>
      <c r="K697" s="270"/>
      <c r="L697" s="270"/>
      <c r="M697" s="270"/>
      <c r="N697" s="270"/>
      <c r="O697" s="270"/>
      <c r="P697" s="270"/>
      <c r="Q697" s="270"/>
      <c r="R697" s="270"/>
      <c r="S697" s="270"/>
      <c r="T697" s="270"/>
      <c r="U697" s="270"/>
      <c r="V697" s="270"/>
      <c r="W697" s="270"/>
      <c r="X697" s="270"/>
      <c r="Y697" s="270"/>
    </row>
    <row r="698" spans="1:25">
      <c r="A698" s="270"/>
      <c r="B698" s="270"/>
      <c r="C698" s="270"/>
      <c r="D698" s="270"/>
      <c r="E698" s="270"/>
      <c r="F698" s="270"/>
      <c r="G698" s="270"/>
      <c r="H698" s="270"/>
      <c r="I698" s="270"/>
      <c r="J698" s="270"/>
      <c r="K698" s="270"/>
      <c r="L698" s="270"/>
      <c r="M698" s="270"/>
      <c r="N698" s="270"/>
      <c r="O698" s="270"/>
      <c r="P698" s="270"/>
      <c r="Q698" s="270"/>
      <c r="R698" s="270"/>
      <c r="S698" s="270"/>
      <c r="T698" s="270"/>
      <c r="U698" s="270"/>
      <c r="V698" s="270"/>
      <c r="W698" s="270"/>
      <c r="X698" s="270"/>
      <c r="Y698" s="270"/>
    </row>
    <row r="699" spans="1:25">
      <c r="A699" s="270"/>
      <c r="B699" s="270"/>
      <c r="C699" s="270"/>
      <c r="D699" s="270"/>
      <c r="E699" s="270"/>
      <c r="F699" s="270"/>
      <c r="G699" s="270"/>
      <c r="H699" s="270"/>
      <c r="I699" s="270"/>
      <c r="J699" s="270"/>
      <c r="K699" s="270"/>
      <c r="L699" s="270"/>
      <c r="M699" s="270"/>
      <c r="N699" s="270"/>
      <c r="O699" s="270"/>
      <c r="P699" s="270"/>
      <c r="Q699" s="270"/>
      <c r="R699" s="270"/>
      <c r="S699" s="270"/>
      <c r="T699" s="270"/>
      <c r="U699" s="270"/>
      <c r="V699" s="270"/>
      <c r="W699" s="270"/>
      <c r="X699" s="270"/>
      <c r="Y699" s="270"/>
    </row>
    <row r="700" spans="1:25">
      <c r="A700" s="270"/>
      <c r="B700" s="270"/>
      <c r="C700" s="270"/>
      <c r="D700" s="270"/>
      <c r="E700" s="270"/>
      <c r="F700" s="270"/>
      <c r="G700" s="270"/>
      <c r="H700" s="270"/>
      <c r="I700" s="270"/>
      <c r="J700" s="270"/>
      <c r="K700" s="270"/>
      <c r="L700" s="270"/>
      <c r="M700" s="270"/>
      <c r="N700" s="270"/>
      <c r="O700" s="270"/>
      <c r="P700" s="270"/>
      <c r="Q700" s="270"/>
      <c r="R700" s="270"/>
      <c r="S700" s="270"/>
      <c r="T700" s="270"/>
      <c r="U700" s="270"/>
      <c r="V700" s="270"/>
      <c r="W700" s="270"/>
      <c r="X700" s="270"/>
      <c r="Y700" s="270"/>
    </row>
    <row r="701" spans="1:25">
      <c r="A701" s="270"/>
      <c r="B701" s="270"/>
      <c r="C701" s="270"/>
      <c r="D701" s="270"/>
      <c r="E701" s="270"/>
      <c r="F701" s="270"/>
      <c r="G701" s="270"/>
      <c r="H701" s="270"/>
      <c r="I701" s="270"/>
      <c r="J701" s="270"/>
      <c r="K701" s="270"/>
      <c r="L701" s="270"/>
      <c r="M701" s="270"/>
      <c r="N701" s="270"/>
      <c r="O701" s="270"/>
      <c r="P701" s="270"/>
      <c r="Q701" s="270"/>
      <c r="R701" s="270"/>
      <c r="S701" s="270"/>
      <c r="T701" s="270"/>
      <c r="U701" s="270"/>
      <c r="V701" s="270"/>
      <c r="W701" s="270"/>
      <c r="X701" s="270"/>
      <c r="Y701" s="270"/>
    </row>
    <row r="702" spans="1:25">
      <c r="A702" s="270"/>
      <c r="B702" s="270"/>
      <c r="C702" s="270"/>
      <c r="D702" s="270"/>
      <c r="E702" s="270"/>
      <c r="F702" s="270"/>
      <c r="G702" s="270"/>
      <c r="H702" s="270"/>
      <c r="I702" s="270"/>
      <c r="J702" s="270"/>
      <c r="K702" s="270"/>
      <c r="L702" s="270"/>
      <c r="M702" s="270"/>
      <c r="N702" s="270"/>
      <c r="O702" s="270"/>
      <c r="P702" s="270"/>
      <c r="Q702" s="270"/>
      <c r="R702" s="270"/>
      <c r="S702" s="270"/>
      <c r="T702" s="270"/>
      <c r="U702" s="270"/>
      <c r="V702" s="270"/>
      <c r="W702" s="270"/>
      <c r="X702" s="270"/>
      <c r="Y702" s="270"/>
    </row>
    <row r="703" spans="1:25">
      <c r="A703" s="270"/>
      <c r="B703" s="270"/>
      <c r="C703" s="270"/>
      <c r="D703" s="270"/>
      <c r="E703" s="270"/>
      <c r="F703" s="270"/>
      <c r="G703" s="270"/>
      <c r="H703" s="270"/>
      <c r="I703" s="270"/>
      <c r="J703" s="270"/>
      <c r="K703" s="270"/>
      <c r="L703" s="270"/>
      <c r="M703" s="270"/>
      <c r="N703" s="270"/>
      <c r="O703" s="270"/>
      <c r="P703" s="270"/>
      <c r="Q703" s="270"/>
      <c r="R703" s="270"/>
      <c r="S703" s="270"/>
      <c r="T703" s="270"/>
      <c r="U703" s="270"/>
      <c r="V703" s="270"/>
      <c r="W703" s="270"/>
      <c r="X703" s="270"/>
      <c r="Y703" s="270"/>
    </row>
    <row r="704" spans="1:25">
      <c r="A704" s="270"/>
      <c r="B704" s="270"/>
      <c r="C704" s="270"/>
      <c r="D704" s="270"/>
      <c r="E704" s="270"/>
      <c r="F704" s="270"/>
      <c r="G704" s="270"/>
      <c r="H704" s="270"/>
      <c r="I704" s="270"/>
      <c r="J704" s="270"/>
      <c r="K704" s="270"/>
      <c r="L704" s="270"/>
      <c r="M704" s="270"/>
      <c r="N704" s="270"/>
      <c r="O704" s="270"/>
      <c r="P704" s="270"/>
      <c r="Q704" s="270"/>
      <c r="R704" s="270"/>
      <c r="S704" s="270"/>
      <c r="T704" s="270"/>
      <c r="U704" s="270"/>
      <c r="V704" s="270"/>
      <c r="W704" s="270"/>
      <c r="X704" s="270"/>
      <c r="Y704" s="270"/>
    </row>
    <row r="705" spans="1:25">
      <c r="A705" s="270"/>
      <c r="B705" s="270"/>
      <c r="C705" s="270"/>
      <c r="D705" s="270"/>
      <c r="E705" s="270"/>
      <c r="F705" s="270"/>
      <c r="G705" s="270"/>
      <c r="H705" s="270"/>
      <c r="I705" s="270"/>
      <c r="J705" s="270"/>
      <c r="K705" s="270"/>
      <c r="L705" s="270"/>
      <c r="M705" s="270"/>
      <c r="N705" s="270"/>
      <c r="O705" s="270"/>
      <c r="P705" s="270"/>
      <c r="Q705" s="270"/>
      <c r="R705" s="270"/>
      <c r="S705" s="270"/>
      <c r="T705" s="270"/>
      <c r="U705" s="270"/>
      <c r="V705" s="270"/>
      <c r="W705" s="270"/>
      <c r="X705" s="270"/>
      <c r="Y705" s="270"/>
    </row>
    <row r="706" spans="1:25">
      <c r="A706" s="270"/>
      <c r="B706" s="270"/>
      <c r="C706" s="270"/>
      <c r="D706" s="270"/>
      <c r="E706" s="270"/>
      <c r="F706" s="270"/>
      <c r="G706" s="270"/>
      <c r="H706" s="270"/>
      <c r="I706" s="270"/>
      <c r="J706" s="270"/>
      <c r="K706" s="270"/>
      <c r="L706" s="270"/>
      <c r="M706" s="270"/>
      <c r="N706" s="270"/>
      <c r="O706" s="270"/>
      <c r="P706" s="270"/>
      <c r="Q706" s="270"/>
      <c r="R706" s="270"/>
      <c r="S706" s="270"/>
      <c r="T706" s="270"/>
      <c r="U706" s="270"/>
      <c r="V706" s="270"/>
      <c r="W706" s="270"/>
      <c r="X706" s="270"/>
      <c r="Y706" s="270"/>
    </row>
    <row r="707" spans="1:25">
      <c r="A707" s="270"/>
      <c r="B707" s="270"/>
      <c r="C707" s="270"/>
      <c r="D707" s="270"/>
      <c r="E707" s="270"/>
      <c r="F707" s="270"/>
      <c r="G707" s="270"/>
      <c r="H707" s="270"/>
      <c r="I707" s="270"/>
      <c r="J707" s="270"/>
      <c r="K707" s="270"/>
      <c r="L707" s="270"/>
      <c r="M707" s="270"/>
      <c r="N707" s="270"/>
      <c r="O707" s="270"/>
      <c r="P707" s="270"/>
      <c r="Q707" s="270"/>
      <c r="R707" s="270"/>
      <c r="S707" s="270"/>
      <c r="T707" s="270"/>
      <c r="U707" s="270"/>
      <c r="V707" s="270"/>
      <c r="W707" s="270"/>
      <c r="X707" s="270"/>
      <c r="Y707" s="270"/>
    </row>
    <row r="708" spans="1:25">
      <c r="A708" s="270"/>
      <c r="B708" s="270"/>
      <c r="C708" s="270"/>
      <c r="D708" s="270"/>
      <c r="E708" s="270"/>
      <c r="F708" s="270"/>
      <c r="G708" s="270"/>
      <c r="H708" s="270"/>
      <c r="I708" s="270"/>
      <c r="J708" s="270"/>
      <c r="K708" s="270"/>
      <c r="L708" s="270"/>
      <c r="M708" s="270"/>
      <c r="N708" s="270"/>
      <c r="O708" s="270"/>
      <c r="P708" s="270"/>
      <c r="Q708" s="270"/>
      <c r="R708" s="270"/>
      <c r="S708" s="270"/>
      <c r="T708" s="270"/>
      <c r="U708" s="270"/>
      <c r="V708" s="270"/>
      <c r="W708" s="270"/>
      <c r="X708" s="270"/>
      <c r="Y708" s="270"/>
    </row>
    <row r="709" spans="1:25">
      <c r="A709" s="270"/>
      <c r="B709" s="270"/>
      <c r="C709" s="270"/>
      <c r="D709" s="270"/>
      <c r="E709" s="270"/>
      <c r="F709" s="270"/>
      <c r="G709" s="270"/>
      <c r="H709" s="270"/>
      <c r="I709" s="270"/>
      <c r="J709" s="270"/>
      <c r="K709" s="270"/>
      <c r="L709" s="270"/>
      <c r="M709" s="270"/>
      <c r="N709" s="270"/>
      <c r="O709" s="270"/>
      <c r="P709" s="270"/>
      <c r="Q709" s="270"/>
      <c r="R709" s="270"/>
      <c r="S709" s="270"/>
      <c r="T709" s="270"/>
      <c r="U709" s="270"/>
      <c r="V709" s="270"/>
      <c r="W709" s="270"/>
      <c r="X709" s="270"/>
      <c r="Y709" s="270"/>
    </row>
    <row r="710" spans="1:25">
      <c r="A710" s="270"/>
      <c r="B710" s="270"/>
      <c r="C710" s="270"/>
      <c r="D710" s="270"/>
      <c r="E710" s="270"/>
      <c r="F710" s="270"/>
      <c r="G710" s="270"/>
      <c r="H710" s="270"/>
      <c r="I710" s="270"/>
      <c r="J710" s="270"/>
      <c r="K710" s="270"/>
      <c r="L710" s="270"/>
      <c r="M710" s="270"/>
      <c r="N710" s="270"/>
      <c r="O710" s="270"/>
      <c r="P710" s="270"/>
      <c r="Q710" s="270"/>
      <c r="R710" s="270"/>
      <c r="S710" s="270"/>
      <c r="T710" s="270"/>
      <c r="U710" s="270"/>
      <c r="V710" s="270"/>
      <c r="W710" s="270"/>
      <c r="X710" s="270"/>
      <c r="Y710" s="270"/>
    </row>
    <row r="711" spans="1:25">
      <c r="A711" s="270"/>
      <c r="B711" s="270"/>
      <c r="C711" s="270"/>
      <c r="D711" s="270"/>
      <c r="E711" s="270"/>
      <c r="F711" s="270"/>
      <c r="G711" s="270"/>
      <c r="H711" s="270"/>
      <c r="I711" s="270"/>
      <c r="J711" s="270"/>
      <c r="K711" s="270"/>
      <c r="L711" s="270"/>
      <c r="M711" s="270"/>
      <c r="N711" s="270"/>
      <c r="O711" s="270"/>
      <c r="P711" s="270"/>
      <c r="Q711" s="270"/>
      <c r="R711" s="270"/>
      <c r="S711" s="270"/>
      <c r="T711" s="270"/>
      <c r="U711" s="270"/>
      <c r="V711" s="270"/>
      <c r="W711" s="270"/>
      <c r="X711" s="270"/>
      <c r="Y711" s="270"/>
    </row>
    <row r="712" spans="1:25">
      <c r="A712" s="270"/>
      <c r="B712" s="270"/>
      <c r="C712" s="270"/>
      <c r="D712" s="270"/>
      <c r="E712" s="270"/>
      <c r="F712" s="270"/>
      <c r="G712" s="270"/>
      <c r="H712" s="270"/>
      <c r="I712" s="270"/>
      <c r="J712" s="270"/>
      <c r="K712" s="270"/>
      <c r="L712" s="270"/>
      <c r="M712" s="270"/>
      <c r="N712" s="270"/>
      <c r="O712" s="270"/>
      <c r="P712" s="270"/>
      <c r="Q712" s="270"/>
      <c r="R712" s="270"/>
      <c r="S712" s="270"/>
      <c r="T712" s="270"/>
      <c r="U712" s="270"/>
      <c r="V712" s="270"/>
      <c r="W712" s="270"/>
      <c r="X712" s="270"/>
      <c r="Y712" s="270"/>
    </row>
    <row r="713" spans="1:25">
      <c r="A713" s="270"/>
      <c r="B713" s="270"/>
      <c r="C713" s="270"/>
      <c r="D713" s="270"/>
      <c r="E713" s="270"/>
      <c r="F713" s="270"/>
      <c r="G713" s="270"/>
      <c r="H713" s="270"/>
      <c r="I713" s="270"/>
      <c r="J713" s="270"/>
      <c r="K713" s="270"/>
      <c r="L713" s="270"/>
      <c r="M713" s="270"/>
      <c r="N713" s="270"/>
      <c r="O713" s="270"/>
      <c r="P713" s="270"/>
      <c r="Q713" s="270"/>
      <c r="R713" s="270"/>
      <c r="S713" s="270"/>
      <c r="T713" s="270"/>
      <c r="U713" s="270"/>
      <c r="V713" s="270"/>
      <c r="W713" s="270"/>
      <c r="X713" s="270"/>
      <c r="Y713" s="270"/>
    </row>
    <row r="714" spans="1:25">
      <c r="A714" s="270"/>
      <c r="B714" s="270"/>
      <c r="C714" s="270"/>
      <c r="D714" s="270"/>
      <c r="E714" s="270"/>
      <c r="F714" s="270"/>
      <c r="G714" s="270"/>
      <c r="H714" s="270"/>
      <c r="I714" s="270"/>
      <c r="J714" s="270"/>
      <c r="K714" s="270"/>
      <c r="L714" s="270"/>
      <c r="M714" s="270"/>
      <c r="N714" s="270"/>
      <c r="O714" s="270"/>
      <c r="P714" s="270"/>
      <c r="Q714" s="270"/>
      <c r="R714" s="270"/>
      <c r="S714" s="270"/>
      <c r="T714" s="270"/>
      <c r="U714" s="270"/>
      <c r="V714" s="270"/>
      <c r="W714" s="270"/>
      <c r="X714" s="270"/>
      <c r="Y714" s="270"/>
    </row>
    <row r="715" spans="1:25">
      <c r="A715" s="270"/>
      <c r="B715" s="270"/>
      <c r="C715" s="270"/>
      <c r="D715" s="270"/>
      <c r="E715" s="270"/>
      <c r="F715" s="270"/>
      <c r="G715" s="270"/>
      <c r="H715" s="270"/>
      <c r="I715" s="270"/>
      <c r="J715" s="270"/>
      <c r="K715" s="270"/>
      <c r="L715" s="270"/>
      <c r="M715" s="270"/>
      <c r="N715" s="270"/>
      <c r="O715" s="270"/>
      <c r="P715" s="270"/>
      <c r="Q715" s="270"/>
      <c r="R715" s="270"/>
      <c r="S715" s="270"/>
      <c r="T715" s="270"/>
      <c r="U715" s="270"/>
      <c r="V715" s="270"/>
      <c r="W715" s="270"/>
      <c r="X715" s="270"/>
      <c r="Y715" s="270"/>
    </row>
    <row r="716" spans="1:25">
      <c r="A716" s="270"/>
      <c r="B716" s="270"/>
      <c r="C716" s="270"/>
      <c r="D716" s="270"/>
      <c r="E716" s="270"/>
      <c r="F716" s="270"/>
      <c r="G716" s="270"/>
      <c r="H716" s="270"/>
      <c r="I716" s="270"/>
      <c r="J716" s="270"/>
      <c r="K716" s="270"/>
      <c r="L716" s="270"/>
      <c r="M716" s="270"/>
      <c r="N716" s="270"/>
      <c r="O716" s="270"/>
      <c r="P716" s="270"/>
      <c r="Q716" s="270"/>
      <c r="R716" s="270"/>
      <c r="S716" s="270"/>
      <c r="T716" s="270"/>
      <c r="U716" s="270"/>
      <c r="V716" s="270"/>
      <c r="W716" s="270"/>
      <c r="X716" s="270"/>
      <c r="Y716" s="270"/>
    </row>
    <row r="717" spans="1:25">
      <c r="A717" s="270"/>
      <c r="B717" s="270"/>
      <c r="C717" s="270"/>
      <c r="D717" s="270"/>
      <c r="E717" s="270"/>
      <c r="F717" s="270"/>
      <c r="G717" s="270"/>
      <c r="H717" s="270"/>
      <c r="I717" s="270"/>
      <c r="J717" s="270"/>
      <c r="K717" s="270"/>
      <c r="L717" s="270"/>
      <c r="M717" s="270"/>
      <c r="N717" s="270"/>
      <c r="O717" s="270"/>
      <c r="P717" s="270"/>
      <c r="Q717" s="270"/>
      <c r="R717" s="270"/>
      <c r="S717" s="270"/>
      <c r="T717" s="270"/>
      <c r="U717" s="270"/>
      <c r="V717" s="270"/>
      <c r="W717" s="270"/>
      <c r="X717" s="270"/>
      <c r="Y717" s="270"/>
    </row>
    <row r="718" spans="1:25">
      <c r="A718" s="270"/>
      <c r="B718" s="270"/>
      <c r="C718" s="270"/>
      <c r="D718" s="270"/>
      <c r="E718" s="270"/>
      <c r="F718" s="270"/>
      <c r="G718" s="270"/>
      <c r="H718" s="270"/>
      <c r="I718" s="270"/>
      <c r="J718" s="270"/>
      <c r="K718" s="270"/>
      <c r="L718" s="270"/>
      <c r="M718" s="270"/>
      <c r="N718" s="270"/>
      <c r="O718" s="270"/>
      <c r="P718" s="270"/>
      <c r="Q718" s="270"/>
      <c r="R718" s="270"/>
      <c r="S718" s="270"/>
      <c r="T718" s="270"/>
      <c r="U718" s="270"/>
      <c r="V718" s="270"/>
      <c r="W718" s="270"/>
      <c r="X718" s="270"/>
      <c r="Y718" s="270"/>
    </row>
    <row r="719" spans="1:25">
      <c r="A719" s="270"/>
      <c r="B719" s="270"/>
      <c r="C719" s="270"/>
      <c r="D719" s="270"/>
      <c r="E719" s="270"/>
      <c r="F719" s="270"/>
      <c r="G719" s="270"/>
      <c r="H719" s="270"/>
      <c r="I719" s="270"/>
      <c r="J719" s="270"/>
      <c r="K719" s="270"/>
      <c r="L719" s="270"/>
      <c r="M719" s="270"/>
      <c r="N719" s="270"/>
      <c r="O719" s="270"/>
      <c r="P719" s="270"/>
      <c r="Q719" s="270"/>
      <c r="R719" s="270"/>
      <c r="S719" s="270"/>
      <c r="T719" s="270"/>
      <c r="U719" s="270"/>
      <c r="V719" s="270"/>
      <c r="W719" s="270"/>
      <c r="X719" s="270"/>
      <c r="Y719" s="270"/>
    </row>
    <row r="720" spans="1:25">
      <c r="A720" s="270"/>
      <c r="B720" s="270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0"/>
      <c r="O720" s="270"/>
      <c r="P720" s="270"/>
      <c r="Q720" s="270"/>
      <c r="R720" s="270"/>
      <c r="S720" s="270"/>
      <c r="T720" s="270"/>
      <c r="U720" s="270"/>
      <c r="V720" s="270"/>
      <c r="W720" s="270"/>
      <c r="X720" s="270"/>
      <c r="Y720" s="270"/>
    </row>
    <row r="721" spans="1:25">
      <c r="A721" s="270"/>
      <c r="B721" s="270"/>
      <c r="C721" s="270"/>
      <c r="D721" s="270"/>
      <c r="E721" s="270"/>
      <c r="F721" s="270"/>
      <c r="G721" s="270"/>
      <c r="H721" s="270"/>
      <c r="I721" s="270"/>
      <c r="J721" s="270"/>
      <c r="K721" s="270"/>
      <c r="L721" s="270"/>
      <c r="M721" s="270"/>
      <c r="N721" s="270"/>
      <c r="O721" s="270"/>
      <c r="P721" s="270"/>
      <c r="Q721" s="270"/>
      <c r="R721" s="270"/>
      <c r="S721" s="270"/>
      <c r="T721" s="270"/>
      <c r="U721" s="270"/>
      <c r="V721" s="270"/>
      <c r="W721" s="270"/>
      <c r="X721" s="270"/>
      <c r="Y721" s="270"/>
    </row>
    <row r="722" spans="1:25">
      <c r="A722" s="270"/>
      <c r="B722" s="270"/>
      <c r="C722" s="270"/>
      <c r="D722" s="270"/>
      <c r="E722" s="270"/>
      <c r="F722" s="270"/>
      <c r="G722" s="270"/>
      <c r="H722" s="270"/>
      <c r="I722" s="270"/>
      <c r="J722" s="270"/>
      <c r="K722" s="270"/>
      <c r="L722" s="270"/>
      <c r="M722" s="270"/>
      <c r="N722" s="270"/>
      <c r="O722" s="270"/>
      <c r="P722" s="270"/>
      <c r="Q722" s="270"/>
      <c r="R722" s="270"/>
      <c r="S722" s="270"/>
      <c r="T722" s="270"/>
      <c r="U722" s="270"/>
      <c r="V722" s="270"/>
      <c r="W722" s="270"/>
      <c r="X722" s="270"/>
      <c r="Y722" s="270"/>
    </row>
    <row r="723" spans="1:25">
      <c r="A723" s="270"/>
      <c r="B723" s="270"/>
      <c r="C723" s="270"/>
      <c r="D723" s="270"/>
      <c r="E723" s="270"/>
      <c r="F723" s="270"/>
      <c r="G723" s="270"/>
      <c r="H723" s="270"/>
      <c r="I723" s="270"/>
      <c r="J723" s="270"/>
      <c r="K723" s="270"/>
      <c r="L723" s="270"/>
      <c r="M723" s="270"/>
      <c r="N723" s="270"/>
      <c r="O723" s="270"/>
      <c r="P723" s="270"/>
      <c r="Q723" s="270"/>
      <c r="R723" s="270"/>
      <c r="S723" s="270"/>
      <c r="T723" s="270"/>
      <c r="U723" s="270"/>
      <c r="V723" s="270"/>
      <c r="W723" s="270"/>
      <c r="X723" s="270"/>
      <c r="Y723" s="270"/>
    </row>
    <row r="724" spans="1:25">
      <c r="A724" s="270"/>
      <c r="B724" s="270"/>
      <c r="C724" s="270"/>
      <c r="D724" s="270"/>
      <c r="E724" s="270"/>
      <c r="F724" s="270"/>
      <c r="G724" s="270"/>
      <c r="H724" s="270"/>
      <c r="I724" s="270"/>
      <c r="J724" s="270"/>
      <c r="K724" s="270"/>
      <c r="L724" s="270"/>
      <c r="M724" s="270"/>
      <c r="N724" s="270"/>
      <c r="O724" s="270"/>
      <c r="P724" s="270"/>
      <c r="Q724" s="270"/>
      <c r="R724" s="270"/>
      <c r="S724" s="270"/>
      <c r="T724" s="270"/>
      <c r="U724" s="270"/>
      <c r="V724" s="270"/>
      <c r="W724" s="270"/>
      <c r="X724" s="270"/>
      <c r="Y724" s="270"/>
    </row>
    <row r="725" spans="1:25">
      <c r="A725" s="270"/>
      <c r="B725" s="270"/>
      <c r="C725" s="270"/>
      <c r="D725" s="270"/>
      <c r="E725" s="270"/>
      <c r="F725" s="270"/>
      <c r="G725" s="270"/>
      <c r="H725" s="270"/>
      <c r="I725" s="270"/>
      <c r="J725" s="270"/>
      <c r="K725" s="270"/>
      <c r="L725" s="270"/>
      <c r="M725" s="270"/>
      <c r="N725" s="270"/>
      <c r="O725" s="270"/>
      <c r="P725" s="270"/>
      <c r="Q725" s="270"/>
      <c r="R725" s="270"/>
      <c r="S725" s="270"/>
      <c r="T725" s="270"/>
      <c r="U725" s="270"/>
      <c r="V725" s="270"/>
      <c r="W725" s="270"/>
      <c r="X725" s="270"/>
      <c r="Y725" s="270"/>
    </row>
    <row r="726" spans="1:25">
      <c r="A726" s="270"/>
      <c r="B726" s="270"/>
      <c r="C726" s="270"/>
      <c r="D726" s="270"/>
      <c r="E726" s="270"/>
      <c r="F726" s="270"/>
      <c r="G726" s="270"/>
      <c r="H726" s="270"/>
      <c r="I726" s="270"/>
      <c r="J726" s="270"/>
      <c r="K726" s="270"/>
      <c r="L726" s="270"/>
      <c r="M726" s="270"/>
      <c r="N726" s="270"/>
      <c r="O726" s="270"/>
      <c r="P726" s="270"/>
      <c r="Q726" s="270"/>
      <c r="R726" s="270"/>
      <c r="S726" s="270"/>
      <c r="T726" s="270"/>
      <c r="U726" s="270"/>
      <c r="V726" s="270"/>
      <c r="W726" s="270"/>
      <c r="X726" s="270"/>
      <c r="Y726" s="270"/>
    </row>
    <row r="727" spans="1:25">
      <c r="A727" s="270"/>
      <c r="B727" s="270"/>
      <c r="C727" s="270"/>
      <c r="D727" s="270"/>
      <c r="E727" s="270"/>
      <c r="F727" s="270"/>
      <c r="G727" s="270"/>
      <c r="H727" s="270"/>
      <c r="I727" s="270"/>
      <c r="J727" s="270"/>
      <c r="K727" s="270"/>
      <c r="L727" s="270"/>
      <c r="M727" s="270"/>
      <c r="N727" s="270"/>
      <c r="O727" s="270"/>
      <c r="P727" s="270"/>
      <c r="Q727" s="270"/>
      <c r="R727" s="270"/>
      <c r="S727" s="270"/>
      <c r="T727" s="270"/>
      <c r="U727" s="270"/>
      <c r="V727" s="270"/>
      <c r="W727" s="270"/>
      <c r="X727" s="270"/>
      <c r="Y727" s="270"/>
    </row>
    <row r="728" spans="1:25">
      <c r="A728" s="270"/>
      <c r="B728" s="270"/>
      <c r="C728" s="270"/>
      <c r="D728" s="270"/>
      <c r="E728" s="270"/>
      <c r="F728" s="270"/>
      <c r="G728" s="270"/>
      <c r="H728" s="270"/>
      <c r="I728" s="270"/>
      <c r="J728" s="270"/>
      <c r="K728" s="270"/>
      <c r="L728" s="270"/>
      <c r="M728" s="270"/>
      <c r="N728" s="270"/>
      <c r="O728" s="270"/>
      <c r="P728" s="270"/>
      <c r="Q728" s="270"/>
      <c r="R728" s="270"/>
      <c r="S728" s="270"/>
      <c r="T728" s="270"/>
      <c r="U728" s="270"/>
      <c r="V728" s="270"/>
      <c r="W728" s="270"/>
      <c r="X728" s="270"/>
      <c r="Y728" s="270"/>
    </row>
    <row r="729" spans="1:25">
      <c r="A729" s="270"/>
      <c r="B729" s="270"/>
      <c r="C729" s="270"/>
      <c r="D729" s="270"/>
      <c r="E729" s="270"/>
      <c r="F729" s="270"/>
      <c r="G729" s="270"/>
      <c r="H729" s="270"/>
      <c r="I729" s="270"/>
      <c r="J729" s="270"/>
      <c r="K729" s="270"/>
      <c r="L729" s="270"/>
      <c r="M729" s="270"/>
      <c r="N729" s="270"/>
      <c r="O729" s="270"/>
      <c r="P729" s="270"/>
      <c r="Q729" s="270"/>
      <c r="R729" s="270"/>
      <c r="S729" s="270"/>
      <c r="T729" s="270"/>
      <c r="U729" s="270"/>
      <c r="V729" s="270"/>
      <c r="W729" s="270"/>
      <c r="X729" s="270"/>
      <c r="Y729" s="270"/>
    </row>
    <row r="730" spans="1:25">
      <c r="A730" s="270"/>
      <c r="B730" s="270"/>
      <c r="C730" s="270"/>
      <c r="D730" s="270"/>
      <c r="E730" s="270"/>
      <c r="F730" s="270"/>
      <c r="G730" s="270"/>
      <c r="H730" s="270"/>
      <c r="I730" s="270"/>
      <c r="J730" s="270"/>
      <c r="K730" s="270"/>
      <c r="L730" s="270"/>
      <c r="M730" s="270"/>
      <c r="N730" s="270"/>
      <c r="O730" s="270"/>
      <c r="P730" s="270"/>
      <c r="Q730" s="270"/>
      <c r="R730" s="270"/>
      <c r="S730" s="270"/>
      <c r="T730" s="270"/>
      <c r="U730" s="270"/>
      <c r="V730" s="270"/>
      <c r="W730" s="270"/>
      <c r="X730" s="270"/>
      <c r="Y730" s="270"/>
    </row>
    <row r="731" spans="1:25">
      <c r="A731" s="270"/>
      <c r="B731" s="270"/>
      <c r="C731" s="270"/>
      <c r="D731" s="270"/>
      <c r="E731" s="270"/>
      <c r="F731" s="270"/>
      <c r="G731" s="270"/>
      <c r="H731" s="270"/>
      <c r="I731" s="270"/>
      <c r="J731" s="270"/>
      <c r="K731" s="270"/>
      <c r="L731" s="270"/>
      <c r="M731" s="270"/>
      <c r="N731" s="270"/>
      <c r="O731" s="270"/>
      <c r="P731" s="270"/>
      <c r="Q731" s="270"/>
      <c r="R731" s="270"/>
      <c r="S731" s="270"/>
      <c r="T731" s="270"/>
      <c r="U731" s="270"/>
      <c r="V731" s="270"/>
      <c r="W731" s="270"/>
      <c r="X731" s="270"/>
      <c r="Y731" s="270"/>
    </row>
    <row r="732" spans="1:25">
      <c r="A732" s="270"/>
      <c r="B732" s="270"/>
      <c r="C732" s="270"/>
      <c r="D732" s="270"/>
      <c r="E732" s="270"/>
      <c r="F732" s="270"/>
      <c r="G732" s="270"/>
      <c r="H732" s="270"/>
      <c r="I732" s="270"/>
      <c r="J732" s="270"/>
      <c r="K732" s="270"/>
      <c r="L732" s="270"/>
      <c r="M732" s="270"/>
      <c r="N732" s="270"/>
      <c r="O732" s="270"/>
      <c r="P732" s="270"/>
      <c r="Q732" s="270"/>
      <c r="R732" s="270"/>
      <c r="S732" s="270"/>
      <c r="T732" s="270"/>
      <c r="U732" s="270"/>
      <c r="V732" s="270"/>
      <c r="W732" s="270"/>
      <c r="X732" s="270"/>
      <c r="Y732" s="270"/>
    </row>
    <row r="733" spans="1:25">
      <c r="A733" s="270"/>
      <c r="B733" s="270"/>
      <c r="C733" s="270"/>
      <c r="D733" s="270"/>
      <c r="E733" s="270"/>
      <c r="F733" s="270"/>
      <c r="G733" s="270"/>
      <c r="H733" s="270"/>
      <c r="I733" s="270"/>
      <c r="J733" s="270"/>
      <c r="K733" s="270"/>
      <c r="L733" s="270"/>
      <c r="M733" s="270"/>
      <c r="N733" s="270"/>
      <c r="O733" s="270"/>
      <c r="P733" s="270"/>
      <c r="Q733" s="270"/>
      <c r="R733" s="270"/>
      <c r="S733" s="270"/>
      <c r="T733" s="270"/>
      <c r="U733" s="270"/>
      <c r="V733" s="270"/>
      <c r="W733" s="270"/>
      <c r="X733" s="270"/>
      <c r="Y733" s="270"/>
    </row>
    <row r="734" spans="1:25">
      <c r="A734" s="270"/>
      <c r="B734" s="270"/>
      <c r="C734" s="270"/>
      <c r="D734" s="270"/>
      <c r="E734" s="270"/>
      <c r="F734" s="270"/>
      <c r="G734" s="270"/>
      <c r="H734" s="270"/>
      <c r="I734" s="270"/>
      <c r="J734" s="270"/>
      <c r="K734" s="270"/>
      <c r="L734" s="270"/>
      <c r="M734" s="270"/>
      <c r="N734" s="270"/>
      <c r="O734" s="270"/>
      <c r="P734" s="270"/>
      <c r="Q734" s="270"/>
      <c r="R734" s="270"/>
      <c r="S734" s="270"/>
      <c r="T734" s="270"/>
      <c r="U734" s="270"/>
      <c r="V734" s="270"/>
      <c r="W734" s="270"/>
      <c r="X734" s="270"/>
      <c r="Y734" s="270"/>
    </row>
    <row r="735" spans="1:25">
      <c r="A735" s="270"/>
      <c r="B735" s="270"/>
      <c r="C735" s="270"/>
      <c r="D735" s="270"/>
      <c r="E735" s="270"/>
      <c r="F735" s="270"/>
      <c r="G735" s="270"/>
      <c r="H735" s="270"/>
      <c r="I735" s="270"/>
      <c r="J735" s="270"/>
      <c r="K735" s="270"/>
      <c r="L735" s="270"/>
      <c r="M735" s="270"/>
      <c r="N735" s="270"/>
      <c r="O735" s="270"/>
      <c r="P735" s="270"/>
      <c r="Q735" s="270"/>
      <c r="R735" s="270"/>
      <c r="S735" s="270"/>
      <c r="T735" s="270"/>
      <c r="U735" s="270"/>
      <c r="V735" s="270"/>
      <c r="W735" s="270"/>
      <c r="X735" s="270"/>
      <c r="Y735" s="270"/>
    </row>
    <row r="736" spans="1:25">
      <c r="A736" s="270"/>
      <c r="B736" s="270"/>
      <c r="C736" s="270"/>
      <c r="D736" s="270"/>
      <c r="E736" s="270"/>
      <c r="F736" s="270"/>
      <c r="G736" s="270"/>
      <c r="H736" s="270"/>
      <c r="I736" s="270"/>
      <c r="J736" s="270"/>
      <c r="K736" s="270"/>
      <c r="L736" s="270"/>
      <c r="M736" s="270"/>
      <c r="N736" s="270"/>
      <c r="O736" s="270"/>
      <c r="P736" s="270"/>
      <c r="Q736" s="270"/>
      <c r="R736" s="270"/>
      <c r="S736" s="270"/>
      <c r="T736" s="270"/>
      <c r="U736" s="270"/>
      <c r="V736" s="270"/>
      <c r="W736" s="270"/>
      <c r="X736" s="270"/>
      <c r="Y736" s="270"/>
    </row>
    <row r="737" spans="1:25">
      <c r="A737" s="270"/>
      <c r="B737" s="270"/>
      <c r="C737" s="270"/>
      <c r="D737" s="270"/>
      <c r="E737" s="270"/>
      <c r="F737" s="270"/>
      <c r="G737" s="270"/>
      <c r="H737" s="270"/>
      <c r="I737" s="270"/>
      <c r="J737" s="270"/>
      <c r="K737" s="270"/>
      <c r="L737" s="270"/>
      <c r="M737" s="270"/>
      <c r="N737" s="270"/>
      <c r="O737" s="270"/>
      <c r="P737" s="270"/>
      <c r="Q737" s="270"/>
      <c r="R737" s="270"/>
      <c r="S737" s="270"/>
      <c r="T737" s="270"/>
      <c r="U737" s="270"/>
      <c r="V737" s="270"/>
      <c r="W737" s="270"/>
      <c r="X737" s="270"/>
      <c r="Y737" s="270"/>
    </row>
    <row r="738" spans="1:25">
      <c r="A738" s="270"/>
      <c r="B738" s="270"/>
      <c r="C738" s="270"/>
      <c r="D738" s="270"/>
      <c r="E738" s="270"/>
      <c r="F738" s="270"/>
      <c r="G738" s="270"/>
      <c r="H738" s="270"/>
      <c r="I738" s="270"/>
      <c r="J738" s="270"/>
      <c r="K738" s="270"/>
      <c r="L738" s="270"/>
      <c r="M738" s="270"/>
      <c r="N738" s="270"/>
      <c r="O738" s="270"/>
      <c r="P738" s="270"/>
      <c r="Q738" s="270"/>
      <c r="R738" s="270"/>
      <c r="S738" s="270"/>
      <c r="T738" s="270"/>
      <c r="U738" s="270"/>
      <c r="V738" s="270"/>
      <c r="W738" s="270"/>
      <c r="X738" s="270"/>
      <c r="Y738" s="270"/>
    </row>
    <row r="739" spans="1:25">
      <c r="A739" s="270"/>
      <c r="B739" s="270"/>
      <c r="C739" s="270"/>
      <c r="D739" s="270"/>
      <c r="E739" s="270"/>
      <c r="F739" s="270"/>
      <c r="G739" s="270"/>
      <c r="H739" s="270"/>
      <c r="I739" s="270"/>
      <c r="J739" s="270"/>
      <c r="K739" s="270"/>
      <c r="L739" s="270"/>
      <c r="M739" s="270"/>
      <c r="N739" s="270"/>
      <c r="O739" s="270"/>
      <c r="P739" s="270"/>
      <c r="Q739" s="270"/>
      <c r="R739" s="270"/>
      <c r="S739" s="270"/>
      <c r="T739" s="270"/>
      <c r="U739" s="270"/>
      <c r="V739" s="270"/>
      <c r="W739" s="270"/>
      <c r="X739" s="270"/>
      <c r="Y739" s="270"/>
    </row>
    <row r="740" spans="1:25">
      <c r="A740" s="270"/>
      <c r="B740" s="270"/>
      <c r="C740" s="270"/>
      <c r="D740" s="270"/>
      <c r="E740" s="270"/>
      <c r="F740" s="270"/>
      <c r="G740" s="270"/>
      <c r="H740" s="270"/>
      <c r="I740" s="270"/>
      <c r="J740" s="270"/>
      <c r="K740" s="270"/>
      <c r="L740" s="270"/>
      <c r="M740" s="270"/>
      <c r="N740" s="270"/>
      <c r="O740" s="270"/>
      <c r="P740" s="270"/>
      <c r="Q740" s="270"/>
      <c r="R740" s="270"/>
      <c r="S740" s="270"/>
      <c r="T740" s="270"/>
      <c r="U740" s="270"/>
      <c r="V740" s="270"/>
      <c r="W740" s="270"/>
      <c r="X740" s="270"/>
      <c r="Y740" s="270"/>
    </row>
    <row r="741" spans="1:25">
      <c r="A741" s="270"/>
      <c r="B741" s="270"/>
      <c r="C741" s="270"/>
      <c r="D741" s="270"/>
      <c r="E741" s="270"/>
      <c r="F741" s="270"/>
      <c r="G741" s="270"/>
      <c r="H741" s="270"/>
      <c r="I741" s="270"/>
      <c r="J741" s="270"/>
      <c r="K741" s="270"/>
      <c r="L741" s="270"/>
      <c r="M741" s="270"/>
      <c r="N741" s="270"/>
      <c r="O741" s="270"/>
      <c r="P741" s="270"/>
      <c r="Q741" s="270"/>
      <c r="R741" s="270"/>
      <c r="S741" s="270"/>
      <c r="T741" s="270"/>
      <c r="U741" s="270"/>
      <c r="V741" s="270"/>
      <c r="W741" s="270"/>
      <c r="X741" s="270"/>
      <c r="Y741" s="270"/>
    </row>
    <row r="742" spans="1:25">
      <c r="A742" s="270"/>
      <c r="B742" s="270"/>
      <c r="C742" s="270"/>
      <c r="D742" s="270"/>
      <c r="E742" s="270"/>
      <c r="F742" s="270"/>
      <c r="G742" s="270"/>
      <c r="H742" s="270"/>
      <c r="I742" s="270"/>
      <c r="J742" s="270"/>
      <c r="K742" s="270"/>
      <c r="L742" s="270"/>
      <c r="M742" s="270"/>
      <c r="N742" s="270"/>
      <c r="O742" s="270"/>
      <c r="P742" s="270"/>
      <c r="Q742" s="270"/>
      <c r="R742" s="270"/>
      <c r="S742" s="270"/>
      <c r="T742" s="270"/>
      <c r="U742" s="270"/>
      <c r="V742" s="270"/>
      <c r="W742" s="270"/>
      <c r="X742" s="270"/>
      <c r="Y742" s="270"/>
    </row>
    <row r="743" spans="1:25">
      <c r="A743" s="270"/>
      <c r="B743" s="270"/>
      <c r="C743" s="270"/>
      <c r="D743" s="270"/>
      <c r="E743" s="270"/>
      <c r="F743" s="270"/>
      <c r="G743" s="270"/>
      <c r="H743" s="270"/>
      <c r="I743" s="270"/>
      <c r="J743" s="270"/>
      <c r="K743" s="270"/>
      <c r="L743" s="270"/>
      <c r="M743" s="270"/>
      <c r="N743" s="270"/>
      <c r="O743" s="270"/>
      <c r="P743" s="270"/>
      <c r="Q743" s="270"/>
      <c r="R743" s="270"/>
      <c r="S743" s="270"/>
      <c r="T743" s="270"/>
      <c r="U743" s="270"/>
      <c r="V743" s="270"/>
      <c r="W743" s="270"/>
      <c r="X743" s="270"/>
      <c r="Y743" s="270"/>
    </row>
    <row r="744" spans="1:25">
      <c r="A744" s="270"/>
      <c r="B744" s="270"/>
      <c r="C744" s="270"/>
      <c r="D744" s="270"/>
      <c r="E744" s="270"/>
      <c r="F744" s="270"/>
      <c r="G744" s="270"/>
      <c r="H744" s="270"/>
      <c r="I744" s="270"/>
      <c r="J744" s="270"/>
      <c r="K744" s="270"/>
      <c r="L744" s="270"/>
      <c r="M744" s="270"/>
      <c r="N744" s="270"/>
      <c r="O744" s="270"/>
      <c r="P744" s="270"/>
      <c r="Q744" s="270"/>
      <c r="R744" s="270"/>
      <c r="S744" s="270"/>
      <c r="T744" s="270"/>
      <c r="U744" s="270"/>
      <c r="V744" s="270"/>
      <c r="W744" s="270"/>
      <c r="X744" s="270"/>
      <c r="Y744" s="270"/>
    </row>
    <row r="745" spans="1:25">
      <c r="A745" s="270"/>
      <c r="B745" s="270"/>
      <c r="C745" s="270"/>
      <c r="D745" s="270"/>
      <c r="E745" s="270"/>
      <c r="F745" s="270"/>
      <c r="G745" s="270"/>
      <c r="H745" s="270"/>
      <c r="I745" s="270"/>
      <c r="J745" s="270"/>
      <c r="K745" s="270"/>
      <c r="L745" s="270"/>
      <c r="M745" s="270"/>
      <c r="N745" s="270"/>
      <c r="O745" s="270"/>
      <c r="P745" s="270"/>
      <c r="Q745" s="270"/>
      <c r="R745" s="270"/>
      <c r="S745" s="270"/>
      <c r="T745" s="270"/>
      <c r="U745" s="270"/>
      <c r="V745" s="270"/>
      <c r="W745" s="270"/>
      <c r="X745" s="270"/>
      <c r="Y745" s="270"/>
    </row>
    <row r="746" spans="1:25">
      <c r="A746" s="270"/>
      <c r="B746" s="270"/>
      <c r="C746" s="270"/>
      <c r="D746" s="270"/>
      <c r="E746" s="270"/>
      <c r="F746" s="270"/>
      <c r="G746" s="270"/>
      <c r="H746" s="270"/>
      <c r="I746" s="270"/>
      <c r="J746" s="270"/>
      <c r="K746" s="270"/>
      <c r="L746" s="270"/>
      <c r="M746" s="270"/>
      <c r="N746" s="270"/>
      <c r="O746" s="270"/>
      <c r="P746" s="270"/>
      <c r="Q746" s="270"/>
      <c r="R746" s="270"/>
      <c r="S746" s="270"/>
      <c r="T746" s="270"/>
      <c r="U746" s="270"/>
      <c r="V746" s="270"/>
      <c r="W746" s="270"/>
      <c r="X746" s="270"/>
      <c r="Y746" s="270"/>
    </row>
    <row r="747" spans="1:25">
      <c r="A747" s="270"/>
      <c r="B747" s="270"/>
      <c r="C747" s="270"/>
      <c r="D747" s="270"/>
      <c r="E747" s="270"/>
      <c r="F747" s="270"/>
      <c r="G747" s="270"/>
      <c r="H747" s="270"/>
      <c r="I747" s="270"/>
      <c r="J747" s="270"/>
      <c r="K747" s="270"/>
      <c r="L747" s="270"/>
      <c r="M747" s="270"/>
      <c r="N747" s="270"/>
      <c r="O747" s="270"/>
      <c r="P747" s="270"/>
      <c r="Q747" s="270"/>
      <c r="R747" s="270"/>
      <c r="S747" s="270"/>
      <c r="T747" s="270"/>
      <c r="U747" s="270"/>
      <c r="V747" s="270"/>
      <c r="W747" s="270"/>
      <c r="X747" s="270"/>
      <c r="Y747" s="270"/>
    </row>
    <row r="748" spans="1:25">
      <c r="A748" s="270"/>
      <c r="B748" s="270"/>
      <c r="C748" s="270"/>
      <c r="D748" s="270"/>
      <c r="E748" s="270"/>
      <c r="F748" s="270"/>
      <c r="G748" s="270"/>
      <c r="H748" s="270"/>
      <c r="I748" s="270"/>
      <c r="J748" s="270"/>
      <c r="K748" s="270"/>
      <c r="L748" s="270"/>
      <c r="M748" s="270"/>
      <c r="N748" s="270"/>
      <c r="O748" s="270"/>
      <c r="P748" s="270"/>
      <c r="Q748" s="270"/>
      <c r="R748" s="270"/>
      <c r="S748" s="270"/>
      <c r="T748" s="270"/>
      <c r="U748" s="270"/>
      <c r="V748" s="270"/>
      <c r="W748" s="270"/>
      <c r="X748" s="270"/>
      <c r="Y748" s="270"/>
    </row>
    <row r="749" spans="1:25">
      <c r="A749" s="270"/>
      <c r="B749" s="270"/>
      <c r="C749" s="270"/>
      <c r="D749" s="270"/>
      <c r="E749" s="270"/>
      <c r="F749" s="270"/>
      <c r="G749" s="270"/>
      <c r="H749" s="270"/>
      <c r="I749" s="270"/>
      <c r="J749" s="270"/>
      <c r="K749" s="270"/>
      <c r="L749" s="270"/>
      <c r="M749" s="270"/>
      <c r="N749" s="270"/>
      <c r="O749" s="270"/>
      <c r="P749" s="270"/>
      <c r="Q749" s="270"/>
      <c r="R749" s="270"/>
      <c r="S749" s="270"/>
      <c r="T749" s="270"/>
      <c r="U749" s="270"/>
      <c r="V749" s="270"/>
      <c r="W749" s="270"/>
      <c r="X749" s="270"/>
      <c r="Y749" s="270"/>
    </row>
    <row r="750" spans="1:25">
      <c r="A750" s="270"/>
      <c r="B750" s="270"/>
      <c r="C750" s="270"/>
      <c r="D750" s="270"/>
      <c r="E750" s="270"/>
      <c r="F750" s="270"/>
      <c r="G750" s="270"/>
      <c r="H750" s="270"/>
      <c r="I750" s="270"/>
      <c r="J750" s="270"/>
      <c r="K750" s="270"/>
      <c r="L750" s="270"/>
      <c r="M750" s="270"/>
      <c r="N750" s="270"/>
      <c r="O750" s="270"/>
      <c r="P750" s="270"/>
      <c r="Q750" s="270"/>
      <c r="R750" s="270"/>
      <c r="S750" s="270"/>
      <c r="T750" s="270"/>
      <c r="U750" s="270"/>
      <c r="V750" s="270"/>
      <c r="W750" s="270"/>
      <c r="X750" s="270"/>
      <c r="Y750" s="270"/>
    </row>
    <row r="751" spans="1:25">
      <c r="A751" s="270"/>
      <c r="B751" s="270"/>
      <c r="C751" s="270"/>
      <c r="D751" s="270"/>
      <c r="E751" s="270"/>
      <c r="F751" s="270"/>
      <c r="G751" s="270"/>
      <c r="H751" s="270"/>
      <c r="I751" s="270"/>
      <c r="J751" s="270"/>
      <c r="K751" s="270"/>
      <c r="L751" s="270"/>
      <c r="M751" s="270"/>
      <c r="N751" s="270"/>
      <c r="O751" s="270"/>
      <c r="P751" s="270"/>
      <c r="Q751" s="270"/>
      <c r="R751" s="270"/>
      <c r="S751" s="270"/>
      <c r="T751" s="270"/>
      <c r="U751" s="270"/>
      <c r="V751" s="270"/>
      <c r="W751" s="270"/>
      <c r="X751" s="270"/>
      <c r="Y751" s="270"/>
    </row>
    <row r="752" spans="1:25">
      <c r="A752" s="270"/>
      <c r="B752" s="270"/>
      <c r="C752" s="270"/>
      <c r="D752" s="270"/>
      <c r="E752" s="270"/>
      <c r="F752" s="270"/>
      <c r="G752" s="270"/>
      <c r="H752" s="270"/>
      <c r="I752" s="270"/>
      <c r="J752" s="270"/>
      <c r="K752" s="270"/>
      <c r="L752" s="270"/>
      <c r="M752" s="270"/>
      <c r="N752" s="270"/>
      <c r="O752" s="270"/>
      <c r="P752" s="270"/>
      <c r="Q752" s="270"/>
      <c r="R752" s="270"/>
      <c r="S752" s="270"/>
      <c r="T752" s="270"/>
      <c r="U752" s="270"/>
      <c r="V752" s="270"/>
      <c r="W752" s="270"/>
      <c r="X752" s="270"/>
      <c r="Y752" s="270"/>
    </row>
    <row r="753" spans="1:25">
      <c r="A753" s="270"/>
      <c r="B753" s="270"/>
      <c r="C753" s="270"/>
      <c r="D753" s="270"/>
      <c r="E753" s="270"/>
      <c r="F753" s="270"/>
      <c r="G753" s="270"/>
      <c r="H753" s="270"/>
      <c r="I753" s="270"/>
      <c r="J753" s="270"/>
      <c r="K753" s="270"/>
      <c r="L753" s="270"/>
      <c r="M753" s="270"/>
      <c r="N753" s="270"/>
      <c r="O753" s="270"/>
      <c r="P753" s="270"/>
      <c r="Q753" s="270"/>
      <c r="R753" s="270"/>
      <c r="S753" s="270"/>
      <c r="T753" s="270"/>
      <c r="U753" s="270"/>
      <c r="V753" s="270"/>
      <c r="W753" s="270"/>
      <c r="X753" s="270"/>
      <c r="Y753" s="270"/>
    </row>
    <row r="754" spans="1:25">
      <c r="A754" s="270"/>
      <c r="B754" s="270"/>
      <c r="C754" s="270"/>
      <c r="D754" s="270"/>
      <c r="E754" s="270"/>
      <c r="F754" s="270"/>
      <c r="G754" s="270"/>
      <c r="H754" s="270"/>
      <c r="I754" s="270"/>
      <c r="J754" s="270"/>
      <c r="K754" s="270"/>
      <c r="L754" s="270"/>
      <c r="M754" s="270"/>
      <c r="N754" s="270"/>
      <c r="O754" s="270"/>
      <c r="P754" s="270"/>
      <c r="Q754" s="270"/>
      <c r="R754" s="270"/>
      <c r="S754" s="270"/>
      <c r="T754" s="270"/>
      <c r="U754" s="270"/>
      <c r="V754" s="270"/>
      <c r="W754" s="270"/>
      <c r="X754" s="270"/>
      <c r="Y754" s="270"/>
    </row>
    <row r="755" spans="1:25">
      <c r="A755" s="270"/>
      <c r="B755" s="270"/>
      <c r="C755" s="270"/>
      <c r="D755" s="270"/>
      <c r="E755" s="270"/>
      <c r="F755" s="270"/>
      <c r="G755" s="270"/>
      <c r="H755" s="270"/>
      <c r="I755" s="270"/>
      <c r="J755" s="270"/>
      <c r="K755" s="270"/>
      <c r="L755" s="270"/>
      <c r="M755" s="270"/>
      <c r="N755" s="270"/>
      <c r="O755" s="270"/>
      <c r="P755" s="270"/>
      <c r="Q755" s="270"/>
      <c r="R755" s="270"/>
      <c r="S755" s="270"/>
      <c r="T755" s="270"/>
      <c r="U755" s="270"/>
      <c r="V755" s="270"/>
      <c r="W755" s="270"/>
      <c r="X755" s="270"/>
      <c r="Y755" s="270"/>
    </row>
    <row r="756" spans="1:25">
      <c r="A756" s="270"/>
      <c r="B756" s="270"/>
      <c r="C756" s="270"/>
      <c r="D756" s="270"/>
      <c r="E756" s="270"/>
      <c r="F756" s="270"/>
      <c r="G756" s="270"/>
      <c r="H756" s="270"/>
      <c r="I756" s="270"/>
      <c r="J756" s="270"/>
      <c r="K756" s="270"/>
      <c r="L756" s="270"/>
      <c r="M756" s="270"/>
      <c r="N756" s="270"/>
      <c r="O756" s="270"/>
      <c r="P756" s="270"/>
      <c r="Q756" s="270"/>
      <c r="R756" s="270"/>
      <c r="S756" s="270"/>
      <c r="T756" s="270"/>
      <c r="U756" s="270"/>
      <c r="V756" s="270"/>
      <c r="W756" s="270"/>
      <c r="X756" s="270"/>
      <c r="Y756" s="270"/>
    </row>
    <row r="757" spans="1:25">
      <c r="A757" s="270"/>
      <c r="B757" s="270"/>
      <c r="C757" s="270"/>
      <c r="D757" s="270"/>
      <c r="E757" s="270"/>
      <c r="F757" s="270"/>
      <c r="G757" s="270"/>
      <c r="H757" s="270"/>
      <c r="I757" s="270"/>
      <c r="J757" s="270"/>
      <c r="K757" s="270"/>
      <c r="L757" s="270"/>
      <c r="M757" s="270"/>
      <c r="N757" s="270"/>
      <c r="O757" s="270"/>
      <c r="P757" s="270"/>
      <c r="Q757" s="270"/>
      <c r="R757" s="270"/>
      <c r="S757" s="270"/>
      <c r="T757" s="270"/>
      <c r="U757" s="270"/>
      <c r="V757" s="270"/>
      <c r="W757" s="270"/>
      <c r="X757" s="270"/>
      <c r="Y757" s="270"/>
    </row>
    <row r="758" spans="1:25">
      <c r="A758" s="270"/>
      <c r="B758" s="270"/>
      <c r="C758" s="270"/>
      <c r="D758" s="270"/>
      <c r="E758" s="270"/>
      <c r="F758" s="270"/>
      <c r="G758" s="270"/>
      <c r="H758" s="270"/>
      <c r="I758" s="270"/>
      <c r="J758" s="270"/>
      <c r="K758" s="270"/>
      <c r="L758" s="270"/>
      <c r="M758" s="270"/>
      <c r="N758" s="270"/>
      <c r="O758" s="270"/>
      <c r="P758" s="270"/>
      <c r="Q758" s="270"/>
      <c r="R758" s="270"/>
      <c r="S758" s="270"/>
      <c r="T758" s="270"/>
      <c r="U758" s="270"/>
      <c r="V758" s="270"/>
      <c r="W758" s="270"/>
      <c r="X758" s="270"/>
      <c r="Y758" s="270"/>
    </row>
    <row r="759" spans="1:25">
      <c r="A759" s="270"/>
      <c r="B759" s="270"/>
      <c r="C759" s="270"/>
      <c r="D759" s="270"/>
      <c r="E759" s="270"/>
      <c r="F759" s="270"/>
      <c r="G759" s="270"/>
      <c r="H759" s="270"/>
      <c r="I759" s="270"/>
      <c r="J759" s="270"/>
      <c r="K759" s="270"/>
      <c r="L759" s="270"/>
      <c r="M759" s="270"/>
      <c r="N759" s="270"/>
      <c r="O759" s="270"/>
      <c r="P759" s="270"/>
      <c r="Q759" s="270"/>
      <c r="R759" s="270"/>
      <c r="S759" s="270"/>
      <c r="T759" s="270"/>
      <c r="U759" s="270"/>
      <c r="V759" s="270"/>
      <c r="W759" s="270"/>
      <c r="X759" s="270"/>
      <c r="Y759" s="270"/>
    </row>
    <row r="760" spans="1:25">
      <c r="A760" s="270"/>
      <c r="B760" s="270"/>
      <c r="C760" s="270"/>
      <c r="D760" s="270"/>
      <c r="E760" s="270"/>
      <c r="F760" s="270"/>
      <c r="G760" s="270"/>
      <c r="H760" s="270"/>
      <c r="I760" s="270"/>
      <c r="J760" s="270"/>
      <c r="K760" s="270"/>
      <c r="L760" s="270"/>
      <c r="M760" s="270"/>
      <c r="N760" s="270"/>
      <c r="O760" s="270"/>
      <c r="P760" s="270"/>
      <c r="Q760" s="270"/>
      <c r="R760" s="270"/>
      <c r="S760" s="270"/>
      <c r="T760" s="270"/>
      <c r="U760" s="270"/>
      <c r="V760" s="270"/>
      <c r="W760" s="270"/>
      <c r="X760" s="270"/>
      <c r="Y760" s="270"/>
    </row>
    <row r="761" spans="1:25">
      <c r="A761" s="270"/>
      <c r="B761" s="270"/>
      <c r="C761" s="270"/>
      <c r="D761" s="270"/>
      <c r="E761" s="270"/>
      <c r="F761" s="270"/>
      <c r="G761" s="270"/>
      <c r="H761" s="270"/>
      <c r="I761" s="270"/>
      <c r="J761" s="270"/>
      <c r="K761" s="270"/>
      <c r="L761" s="270"/>
      <c r="M761" s="270"/>
      <c r="N761" s="270"/>
      <c r="O761" s="270"/>
      <c r="P761" s="270"/>
      <c r="Q761" s="270"/>
      <c r="R761" s="270"/>
      <c r="S761" s="270"/>
      <c r="T761" s="270"/>
      <c r="U761" s="270"/>
      <c r="V761" s="270"/>
      <c r="W761" s="270"/>
      <c r="X761" s="270"/>
      <c r="Y761" s="270"/>
    </row>
    <row r="762" spans="1:25">
      <c r="A762" s="270"/>
      <c r="B762" s="270"/>
      <c r="C762" s="270"/>
      <c r="D762" s="270"/>
      <c r="E762" s="270"/>
      <c r="F762" s="270"/>
      <c r="G762" s="270"/>
      <c r="H762" s="270"/>
      <c r="I762" s="270"/>
      <c r="J762" s="270"/>
      <c r="K762" s="270"/>
      <c r="L762" s="270"/>
      <c r="M762" s="270"/>
      <c r="N762" s="270"/>
      <c r="O762" s="270"/>
      <c r="P762" s="270"/>
      <c r="Q762" s="270"/>
      <c r="R762" s="270"/>
      <c r="S762" s="270"/>
      <c r="T762" s="270"/>
      <c r="U762" s="270"/>
      <c r="V762" s="270"/>
      <c r="W762" s="270"/>
      <c r="X762" s="270"/>
      <c r="Y762" s="270"/>
    </row>
    <row r="763" spans="1:25">
      <c r="A763" s="270"/>
      <c r="B763" s="270"/>
      <c r="C763" s="270"/>
      <c r="D763" s="270"/>
      <c r="E763" s="270"/>
      <c r="F763" s="270"/>
      <c r="G763" s="270"/>
      <c r="H763" s="270"/>
      <c r="I763" s="270"/>
      <c r="J763" s="270"/>
      <c r="K763" s="270"/>
      <c r="L763" s="270"/>
      <c r="M763" s="270"/>
      <c r="N763" s="270"/>
      <c r="O763" s="270"/>
      <c r="P763" s="270"/>
      <c r="Q763" s="270"/>
      <c r="R763" s="270"/>
      <c r="S763" s="270"/>
      <c r="T763" s="270"/>
      <c r="U763" s="270"/>
      <c r="V763" s="270"/>
      <c r="W763" s="270"/>
      <c r="X763" s="270"/>
      <c r="Y763" s="270"/>
    </row>
    <row r="764" spans="1:25">
      <c r="A764" s="270"/>
      <c r="B764" s="270"/>
      <c r="C764" s="270"/>
      <c r="D764" s="270"/>
      <c r="E764" s="270"/>
      <c r="F764" s="270"/>
      <c r="G764" s="270"/>
      <c r="H764" s="270"/>
      <c r="I764" s="270"/>
      <c r="J764" s="270"/>
      <c r="K764" s="270"/>
      <c r="L764" s="270"/>
      <c r="M764" s="270"/>
      <c r="N764" s="270"/>
      <c r="O764" s="270"/>
      <c r="P764" s="270"/>
      <c r="Q764" s="270"/>
      <c r="R764" s="270"/>
      <c r="S764" s="270"/>
      <c r="T764" s="270"/>
      <c r="U764" s="270"/>
      <c r="V764" s="270"/>
      <c r="W764" s="270"/>
      <c r="X764" s="270"/>
      <c r="Y764" s="270"/>
    </row>
    <row r="765" spans="1:25">
      <c r="A765" s="270"/>
      <c r="B765" s="270"/>
      <c r="C765" s="270"/>
      <c r="D765" s="270"/>
      <c r="E765" s="270"/>
      <c r="F765" s="270"/>
      <c r="G765" s="270"/>
      <c r="H765" s="270"/>
      <c r="I765" s="270"/>
      <c r="J765" s="270"/>
      <c r="K765" s="270"/>
      <c r="L765" s="270"/>
      <c r="M765" s="270"/>
      <c r="N765" s="270"/>
      <c r="O765" s="270"/>
      <c r="P765" s="270"/>
      <c r="Q765" s="270"/>
      <c r="R765" s="270"/>
      <c r="S765" s="270"/>
      <c r="T765" s="270"/>
      <c r="U765" s="270"/>
      <c r="V765" s="270"/>
      <c r="W765" s="270"/>
      <c r="X765" s="270"/>
      <c r="Y765" s="270"/>
    </row>
    <row r="766" spans="1:25">
      <c r="A766" s="270"/>
      <c r="B766" s="270"/>
      <c r="C766" s="270"/>
      <c r="D766" s="270"/>
      <c r="E766" s="270"/>
      <c r="F766" s="270"/>
      <c r="G766" s="270"/>
      <c r="H766" s="270"/>
      <c r="I766" s="270"/>
      <c r="J766" s="270"/>
      <c r="K766" s="270"/>
      <c r="L766" s="270"/>
      <c r="M766" s="270"/>
      <c r="N766" s="270"/>
      <c r="O766" s="270"/>
      <c r="P766" s="270"/>
      <c r="Q766" s="270"/>
      <c r="R766" s="270"/>
      <c r="S766" s="270"/>
      <c r="T766" s="270"/>
      <c r="U766" s="270"/>
      <c r="V766" s="270"/>
      <c r="W766" s="270"/>
      <c r="X766" s="270"/>
      <c r="Y766" s="270"/>
    </row>
    <row r="767" spans="1:25">
      <c r="A767" s="270"/>
      <c r="B767" s="270"/>
      <c r="C767" s="270"/>
      <c r="D767" s="270"/>
      <c r="E767" s="270"/>
      <c r="F767" s="270"/>
      <c r="G767" s="270"/>
      <c r="H767" s="270"/>
      <c r="I767" s="270"/>
      <c r="J767" s="270"/>
      <c r="K767" s="270"/>
      <c r="L767" s="270"/>
      <c r="M767" s="270"/>
      <c r="N767" s="270"/>
      <c r="O767" s="270"/>
      <c r="P767" s="270"/>
      <c r="Q767" s="270"/>
      <c r="R767" s="270"/>
      <c r="S767" s="270"/>
      <c r="T767" s="270"/>
      <c r="U767" s="270"/>
      <c r="V767" s="270"/>
      <c r="W767" s="270"/>
      <c r="X767" s="270"/>
      <c r="Y767" s="270"/>
    </row>
    <row r="768" spans="1:25">
      <c r="A768" s="270"/>
      <c r="B768" s="270"/>
      <c r="C768" s="270"/>
      <c r="D768" s="270"/>
      <c r="E768" s="270"/>
      <c r="F768" s="270"/>
      <c r="G768" s="270"/>
      <c r="H768" s="270"/>
      <c r="I768" s="270"/>
      <c r="J768" s="270"/>
      <c r="K768" s="270"/>
      <c r="L768" s="270"/>
      <c r="M768" s="270"/>
      <c r="N768" s="270"/>
      <c r="O768" s="270"/>
      <c r="P768" s="270"/>
      <c r="Q768" s="270"/>
      <c r="R768" s="270"/>
      <c r="S768" s="270"/>
      <c r="T768" s="270"/>
      <c r="U768" s="270"/>
      <c r="V768" s="270"/>
      <c r="W768" s="270"/>
      <c r="X768" s="270"/>
      <c r="Y768" s="270"/>
    </row>
    <row r="769" spans="1:25">
      <c r="A769" s="270"/>
      <c r="B769" s="270"/>
      <c r="C769" s="270"/>
      <c r="D769" s="270"/>
      <c r="E769" s="270"/>
      <c r="F769" s="270"/>
      <c r="G769" s="270"/>
      <c r="H769" s="270"/>
      <c r="I769" s="270"/>
      <c r="J769" s="270"/>
      <c r="K769" s="270"/>
      <c r="L769" s="270"/>
      <c r="M769" s="270"/>
      <c r="N769" s="270"/>
      <c r="O769" s="270"/>
      <c r="P769" s="270"/>
      <c r="Q769" s="270"/>
      <c r="R769" s="270"/>
      <c r="S769" s="270"/>
      <c r="T769" s="270"/>
      <c r="U769" s="270"/>
      <c r="V769" s="270"/>
      <c r="W769" s="270"/>
      <c r="X769" s="270"/>
      <c r="Y769" s="270"/>
    </row>
    <row r="770" spans="1:25">
      <c r="A770" s="270"/>
      <c r="B770" s="270"/>
      <c r="C770" s="270"/>
      <c r="D770" s="270"/>
      <c r="E770" s="270"/>
      <c r="F770" s="270"/>
      <c r="G770" s="270"/>
      <c r="H770" s="270"/>
      <c r="I770" s="270"/>
      <c r="J770" s="270"/>
      <c r="K770" s="270"/>
      <c r="L770" s="270"/>
      <c r="M770" s="270"/>
      <c r="N770" s="270"/>
      <c r="O770" s="270"/>
      <c r="P770" s="270"/>
      <c r="Q770" s="270"/>
      <c r="R770" s="270"/>
      <c r="S770" s="270"/>
      <c r="T770" s="270"/>
      <c r="U770" s="270"/>
      <c r="V770" s="270"/>
      <c r="W770" s="270"/>
      <c r="X770" s="270"/>
      <c r="Y770" s="270"/>
    </row>
    <row r="771" spans="1:25">
      <c r="A771" s="270"/>
      <c r="B771" s="270"/>
      <c r="C771" s="270"/>
      <c r="D771" s="270"/>
      <c r="E771" s="270"/>
      <c r="F771" s="270"/>
      <c r="G771" s="270"/>
      <c r="H771" s="270"/>
      <c r="I771" s="270"/>
      <c r="J771" s="270"/>
      <c r="K771" s="270"/>
      <c r="L771" s="270"/>
      <c r="M771" s="270"/>
      <c r="N771" s="270"/>
      <c r="O771" s="270"/>
      <c r="P771" s="270"/>
      <c r="Q771" s="270"/>
      <c r="R771" s="270"/>
      <c r="S771" s="270"/>
      <c r="T771" s="270"/>
      <c r="U771" s="270"/>
      <c r="V771" s="270"/>
      <c r="W771" s="270"/>
      <c r="X771" s="270"/>
      <c r="Y771" s="270"/>
    </row>
    <row r="772" spans="1:25">
      <c r="A772" s="270"/>
      <c r="B772" s="270"/>
      <c r="C772" s="270"/>
      <c r="D772" s="270"/>
      <c r="E772" s="270"/>
      <c r="F772" s="270"/>
      <c r="G772" s="270"/>
      <c r="H772" s="270"/>
      <c r="I772" s="270"/>
      <c r="J772" s="270"/>
      <c r="K772" s="270"/>
      <c r="L772" s="270"/>
      <c r="M772" s="270"/>
      <c r="N772" s="270"/>
      <c r="O772" s="270"/>
      <c r="P772" s="270"/>
      <c r="Q772" s="270"/>
      <c r="R772" s="270"/>
      <c r="S772" s="270"/>
      <c r="T772" s="270"/>
      <c r="U772" s="270"/>
      <c r="V772" s="270"/>
      <c r="W772" s="270"/>
      <c r="X772" s="270"/>
      <c r="Y772" s="270"/>
    </row>
    <row r="773" spans="1:25">
      <c r="A773" s="270"/>
      <c r="B773" s="270"/>
      <c r="C773" s="270"/>
      <c r="D773" s="270"/>
      <c r="E773" s="270"/>
      <c r="F773" s="270"/>
      <c r="G773" s="270"/>
      <c r="H773" s="270"/>
      <c r="I773" s="270"/>
      <c r="J773" s="270"/>
      <c r="K773" s="270"/>
      <c r="L773" s="270"/>
      <c r="M773" s="270"/>
      <c r="N773" s="270"/>
      <c r="O773" s="270"/>
      <c r="P773" s="270"/>
      <c r="Q773" s="270"/>
      <c r="R773" s="270"/>
      <c r="S773" s="270"/>
      <c r="T773" s="270"/>
      <c r="U773" s="270"/>
      <c r="V773" s="270"/>
      <c r="W773" s="270"/>
      <c r="X773" s="270"/>
      <c r="Y773" s="270"/>
    </row>
    <row r="774" spans="1:25">
      <c r="A774" s="270"/>
      <c r="B774" s="270"/>
      <c r="C774" s="270"/>
      <c r="D774" s="270"/>
      <c r="E774" s="270"/>
      <c r="F774" s="270"/>
      <c r="G774" s="270"/>
      <c r="H774" s="270"/>
      <c r="I774" s="270"/>
      <c r="J774" s="270"/>
      <c r="K774" s="270"/>
      <c r="L774" s="270"/>
      <c r="M774" s="270"/>
      <c r="N774" s="270"/>
      <c r="O774" s="270"/>
      <c r="P774" s="270"/>
      <c r="Q774" s="270"/>
      <c r="R774" s="270"/>
      <c r="S774" s="270"/>
      <c r="T774" s="270"/>
      <c r="U774" s="270"/>
      <c r="V774" s="270"/>
      <c r="W774" s="270"/>
      <c r="X774" s="270"/>
      <c r="Y774" s="270"/>
    </row>
    <row r="775" spans="1:25">
      <c r="A775" s="270"/>
      <c r="B775" s="270"/>
      <c r="C775" s="270"/>
      <c r="D775" s="270"/>
      <c r="E775" s="270"/>
      <c r="F775" s="270"/>
      <c r="G775" s="270"/>
      <c r="H775" s="270"/>
      <c r="I775" s="270"/>
      <c r="J775" s="270"/>
      <c r="K775" s="270"/>
      <c r="L775" s="270"/>
      <c r="M775" s="270"/>
      <c r="N775" s="270"/>
      <c r="O775" s="270"/>
      <c r="P775" s="270"/>
      <c r="Q775" s="270"/>
      <c r="R775" s="270"/>
      <c r="S775" s="270"/>
      <c r="T775" s="270"/>
      <c r="U775" s="270"/>
      <c r="V775" s="270"/>
      <c r="W775" s="270"/>
      <c r="X775" s="270"/>
      <c r="Y775" s="270"/>
    </row>
    <row r="776" spans="1:25">
      <c r="A776" s="270"/>
      <c r="B776" s="270"/>
      <c r="C776" s="270"/>
      <c r="D776" s="270"/>
      <c r="E776" s="270"/>
      <c r="F776" s="270"/>
      <c r="G776" s="270"/>
      <c r="H776" s="270"/>
      <c r="I776" s="270"/>
      <c r="J776" s="270"/>
      <c r="K776" s="270"/>
      <c r="L776" s="270"/>
      <c r="M776" s="270"/>
      <c r="N776" s="270"/>
      <c r="O776" s="270"/>
      <c r="P776" s="270"/>
      <c r="Q776" s="270"/>
      <c r="R776" s="270"/>
      <c r="S776" s="270"/>
      <c r="T776" s="270"/>
      <c r="U776" s="270"/>
      <c r="V776" s="270"/>
      <c r="W776" s="270"/>
      <c r="X776" s="270"/>
      <c r="Y776" s="270"/>
    </row>
    <row r="777" spans="1:25">
      <c r="A777" s="270"/>
      <c r="B777" s="270"/>
      <c r="C777" s="270"/>
      <c r="D777" s="270"/>
      <c r="E777" s="270"/>
      <c r="F777" s="270"/>
      <c r="G777" s="270"/>
      <c r="H777" s="270"/>
      <c r="I777" s="270"/>
      <c r="J777" s="270"/>
      <c r="K777" s="270"/>
      <c r="L777" s="270"/>
      <c r="M777" s="270"/>
      <c r="N777" s="270"/>
      <c r="O777" s="270"/>
      <c r="P777" s="270"/>
      <c r="Q777" s="270"/>
      <c r="R777" s="270"/>
      <c r="S777" s="270"/>
      <c r="T777" s="270"/>
      <c r="U777" s="270"/>
      <c r="V777" s="270"/>
      <c r="W777" s="270"/>
      <c r="X777" s="270"/>
      <c r="Y777" s="270"/>
    </row>
    <row r="778" spans="1:25">
      <c r="A778" s="270"/>
      <c r="B778" s="270"/>
      <c r="C778" s="270"/>
      <c r="D778" s="270"/>
      <c r="E778" s="270"/>
      <c r="F778" s="270"/>
      <c r="G778" s="270"/>
      <c r="H778" s="270"/>
      <c r="I778" s="270"/>
      <c r="J778" s="270"/>
      <c r="K778" s="270"/>
      <c r="L778" s="270"/>
      <c r="M778" s="270"/>
      <c r="N778" s="270"/>
      <c r="O778" s="270"/>
      <c r="P778" s="270"/>
      <c r="Q778" s="270"/>
      <c r="R778" s="270"/>
      <c r="S778" s="270"/>
      <c r="T778" s="270"/>
      <c r="U778" s="270"/>
      <c r="V778" s="270"/>
      <c r="W778" s="270"/>
      <c r="X778" s="270"/>
      <c r="Y778" s="270"/>
    </row>
    <row r="779" spans="1:25">
      <c r="A779" s="270"/>
      <c r="B779" s="270"/>
      <c r="C779" s="270"/>
      <c r="D779" s="270"/>
      <c r="E779" s="270"/>
      <c r="F779" s="270"/>
      <c r="G779" s="270"/>
      <c r="H779" s="270"/>
      <c r="I779" s="270"/>
      <c r="J779" s="270"/>
      <c r="K779" s="270"/>
      <c r="L779" s="270"/>
      <c r="M779" s="270"/>
      <c r="N779" s="270"/>
      <c r="O779" s="270"/>
      <c r="P779" s="270"/>
      <c r="Q779" s="270"/>
      <c r="R779" s="270"/>
      <c r="S779" s="270"/>
      <c r="T779" s="270"/>
      <c r="U779" s="270"/>
      <c r="V779" s="270"/>
      <c r="W779" s="270"/>
      <c r="X779" s="270"/>
      <c r="Y779" s="270"/>
    </row>
    <row r="780" spans="1:25">
      <c r="A780" s="270"/>
      <c r="B780" s="270"/>
      <c r="C780" s="270"/>
      <c r="D780" s="270"/>
      <c r="E780" s="270"/>
      <c r="F780" s="270"/>
      <c r="G780" s="270"/>
      <c r="H780" s="270"/>
      <c r="I780" s="270"/>
      <c r="J780" s="270"/>
      <c r="K780" s="270"/>
      <c r="L780" s="270"/>
      <c r="M780" s="270"/>
      <c r="N780" s="270"/>
      <c r="O780" s="270"/>
      <c r="P780" s="270"/>
      <c r="Q780" s="270"/>
      <c r="R780" s="270"/>
      <c r="S780" s="270"/>
      <c r="T780" s="270"/>
      <c r="U780" s="270"/>
      <c r="V780" s="270"/>
      <c r="W780" s="270"/>
      <c r="X780" s="270"/>
      <c r="Y780" s="270"/>
    </row>
    <row r="781" spans="1:25">
      <c r="A781" s="270"/>
      <c r="B781" s="270"/>
      <c r="C781" s="270"/>
      <c r="D781" s="270"/>
      <c r="E781" s="270"/>
      <c r="F781" s="270"/>
      <c r="G781" s="270"/>
      <c r="H781" s="270"/>
      <c r="I781" s="270"/>
      <c r="J781" s="270"/>
      <c r="K781" s="270"/>
      <c r="L781" s="270"/>
      <c r="M781" s="270"/>
      <c r="N781" s="270"/>
      <c r="O781" s="270"/>
      <c r="P781" s="270"/>
      <c r="Q781" s="270"/>
      <c r="R781" s="270"/>
      <c r="S781" s="270"/>
      <c r="T781" s="270"/>
      <c r="U781" s="270"/>
      <c r="V781" s="270"/>
      <c r="W781" s="270"/>
      <c r="X781" s="270"/>
      <c r="Y781" s="270"/>
    </row>
    <row r="782" spans="1:25">
      <c r="A782" s="270"/>
      <c r="B782" s="270"/>
      <c r="C782" s="270"/>
      <c r="D782" s="270"/>
      <c r="E782" s="270"/>
      <c r="F782" s="270"/>
      <c r="G782" s="270"/>
      <c r="H782" s="270"/>
      <c r="I782" s="270"/>
      <c r="J782" s="270"/>
      <c r="K782" s="270"/>
      <c r="L782" s="270"/>
      <c r="M782" s="270"/>
      <c r="N782" s="270"/>
      <c r="O782" s="270"/>
      <c r="P782" s="270"/>
      <c r="Q782" s="270"/>
      <c r="R782" s="270"/>
      <c r="S782" s="270"/>
      <c r="T782" s="270"/>
      <c r="U782" s="270"/>
      <c r="V782" s="270"/>
      <c r="W782" s="270"/>
      <c r="X782" s="270"/>
      <c r="Y782" s="270"/>
    </row>
    <row r="783" spans="1:25">
      <c r="A783" s="270"/>
      <c r="B783" s="270"/>
      <c r="C783" s="270"/>
      <c r="D783" s="270"/>
      <c r="E783" s="270"/>
      <c r="F783" s="270"/>
      <c r="G783" s="270"/>
      <c r="H783" s="270"/>
      <c r="I783" s="270"/>
      <c r="J783" s="270"/>
      <c r="K783" s="270"/>
      <c r="L783" s="270"/>
      <c r="M783" s="270"/>
      <c r="N783" s="270"/>
      <c r="O783" s="270"/>
      <c r="P783" s="270"/>
      <c r="Q783" s="270"/>
      <c r="R783" s="270"/>
      <c r="S783" s="270"/>
      <c r="T783" s="270"/>
      <c r="U783" s="270"/>
      <c r="V783" s="270"/>
      <c r="W783" s="270"/>
      <c r="X783" s="270"/>
      <c r="Y783" s="270"/>
    </row>
    <row r="784" spans="1:25">
      <c r="A784" s="270"/>
      <c r="B784" s="270"/>
      <c r="C784" s="270"/>
      <c r="D784" s="270"/>
      <c r="E784" s="270"/>
      <c r="F784" s="270"/>
      <c r="G784" s="270"/>
      <c r="H784" s="270"/>
      <c r="I784" s="270"/>
      <c r="J784" s="270"/>
      <c r="K784" s="270"/>
      <c r="L784" s="270"/>
      <c r="M784" s="270"/>
      <c r="N784" s="270"/>
      <c r="O784" s="270"/>
      <c r="P784" s="270"/>
      <c r="Q784" s="270"/>
      <c r="R784" s="270"/>
      <c r="S784" s="270"/>
      <c r="T784" s="270"/>
      <c r="U784" s="270"/>
      <c r="V784" s="270"/>
      <c r="W784" s="270"/>
      <c r="X784" s="270"/>
      <c r="Y784" s="270"/>
    </row>
    <row r="785" spans="1:25">
      <c r="A785" s="270"/>
      <c r="B785" s="270"/>
      <c r="C785" s="270"/>
      <c r="D785" s="270"/>
      <c r="E785" s="270"/>
      <c r="F785" s="270"/>
      <c r="G785" s="270"/>
      <c r="H785" s="270"/>
      <c r="I785" s="270"/>
      <c r="J785" s="270"/>
      <c r="K785" s="270"/>
      <c r="L785" s="270"/>
      <c r="M785" s="270"/>
      <c r="N785" s="270"/>
      <c r="O785" s="270"/>
      <c r="P785" s="270"/>
      <c r="Q785" s="270"/>
      <c r="R785" s="270"/>
      <c r="S785" s="270"/>
      <c r="T785" s="270"/>
      <c r="U785" s="270"/>
      <c r="V785" s="270"/>
      <c r="W785" s="270"/>
      <c r="X785" s="270"/>
      <c r="Y785" s="270"/>
    </row>
    <row r="786" spans="1:25">
      <c r="A786" s="270"/>
      <c r="B786" s="270"/>
      <c r="C786" s="270"/>
      <c r="D786" s="270"/>
      <c r="E786" s="270"/>
      <c r="F786" s="270"/>
      <c r="G786" s="270"/>
      <c r="H786" s="270"/>
      <c r="I786" s="270"/>
      <c r="J786" s="270"/>
      <c r="K786" s="270"/>
      <c r="L786" s="270"/>
      <c r="M786" s="270"/>
      <c r="N786" s="270"/>
      <c r="O786" s="270"/>
      <c r="P786" s="270"/>
      <c r="Q786" s="270"/>
      <c r="R786" s="270"/>
      <c r="S786" s="270"/>
      <c r="T786" s="270"/>
      <c r="U786" s="270"/>
      <c r="V786" s="270"/>
      <c r="W786" s="270"/>
      <c r="X786" s="270"/>
      <c r="Y786" s="270"/>
    </row>
    <row r="787" spans="1:25">
      <c r="A787" s="270"/>
      <c r="B787" s="270"/>
      <c r="C787" s="270"/>
      <c r="D787" s="270"/>
      <c r="E787" s="270"/>
      <c r="F787" s="270"/>
      <c r="G787" s="270"/>
      <c r="H787" s="270"/>
      <c r="I787" s="270"/>
      <c r="J787" s="270"/>
      <c r="K787" s="270"/>
      <c r="L787" s="270"/>
      <c r="M787" s="270"/>
      <c r="N787" s="270"/>
      <c r="O787" s="270"/>
      <c r="P787" s="270"/>
      <c r="Q787" s="270"/>
      <c r="R787" s="270"/>
      <c r="S787" s="270"/>
      <c r="T787" s="270"/>
      <c r="U787" s="270"/>
      <c r="V787" s="270"/>
      <c r="W787" s="270"/>
      <c r="X787" s="270"/>
      <c r="Y787" s="270"/>
    </row>
    <row r="788" spans="1:25">
      <c r="A788" s="270"/>
      <c r="B788" s="270"/>
      <c r="C788" s="270"/>
      <c r="D788" s="270"/>
      <c r="E788" s="270"/>
      <c r="F788" s="270"/>
      <c r="G788" s="270"/>
      <c r="H788" s="270"/>
      <c r="I788" s="270"/>
      <c r="J788" s="270"/>
      <c r="K788" s="270"/>
      <c r="L788" s="270"/>
      <c r="M788" s="270"/>
      <c r="N788" s="270"/>
      <c r="O788" s="270"/>
      <c r="P788" s="270"/>
      <c r="Q788" s="270"/>
      <c r="R788" s="270"/>
      <c r="S788" s="270"/>
      <c r="T788" s="270"/>
      <c r="U788" s="270"/>
      <c r="V788" s="270"/>
      <c r="W788" s="270"/>
      <c r="X788" s="270"/>
      <c r="Y788" s="270"/>
    </row>
    <row r="789" spans="1:25">
      <c r="A789" s="270"/>
      <c r="B789" s="270"/>
      <c r="C789" s="270"/>
      <c r="D789" s="270"/>
      <c r="E789" s="270"/>
      <c r="F789" s="270"/>
      <c r="G789" s="270"/>
      <c r="H789" s="270"/>
      <c r="I789" s="270"/>
      <c r="J789" s="270"/>
      <c r="K789" s="270"/>
      <c r="L789" s="270"/>
      <c r="M789" s="270"/>
      <c r="N789" s="270"/>
      <c r="O789" s="270"/>
      <c r="P789" s="270"/>
      <c r="Q789" s="270"/>
      <c r="R789" s="270"/>
      <c r="S789" s="270"/>
      <c r="T789" s="270"/>
      <c r="U789" s="270"/>
      <c r="V789" s="270"/>
      <c r="W789" s="270"/>
      <c r="X789" s="270"/>
      <c r="Y789" s="270"/>
    </row>
    <row r="790" spans="1:25">
      <c r="A790" s="270"/>
      <c r="B790" s="270"/>
      <c r="C790" s="270"/>
      <c r="D790" s="270"/>
      <c r="E790" s="270"/>
      <c r="F790" s="270"/>
      <c r="G790" s="270"/>
      <c r="H790" s="270"/>
      <c r="I790" s="270"/>
      <c r="J790" s="270"/>
      <c r="K790" s="270"/>
      <c r="L790" s="270"/>
      <c r="M790" s="270"/>
      <c r="N790" s="270"/>
      <c r="O790" s="270"/>
      <c r="P790" s="270"/>
      <c r="Q790" s="270"/>
      <c r="R790" s="270"/>
      <c r="S790" s="270"/>
      <c r="T790" s="270"/>
      <c r="U790" s="270"/>
      <c r="V790" s="270"/>
      <c r="W790" s="270"/>
      <c r="X790" s="270"/>
      <c r="Y790" s="270"/>
    </row>
    <row r="791" spans="1:25">
      <c r="A791" s="270"/>
      <c r="B791" s="270"/>
      <c r="C791" s="270"/>
      <c r="D791" s="270"/>
      <c r="E791" s="270"/>
      <c r="F791" s="270"/>
      <c r="G791" s="270"/>
      <c r="H791" s="270"/>
      <c r="I791" s="270"/>
      <c r="J791" s="270"/>
      <c r="K791" s="270"/>
      <c r="L791" s="270"/>
      <c r="M791" s="270"/>
      <c r="N791" s="270"/>
      <c r="O791" s="270"/>
      <c r="P791" s="270"/>
      <c r="Q791" s="270"/>
      <c r="R791" s="270"/>
      <c r="S791" s="270"/>
      <c r="T791" s="270"/>
      <c r="U791" s="270"/>
      <c r="V791" s="270"/>
      <c r="W791" s="270"/>
      <c r="X791" s="270"/>
      <c r="Y791" s="270"/>
    </row>
    <row r="792" spans="1:25">
      <c r="A792" s="270"/>
      <c r="B792" s="270"/>
      <c r="C792" s="270"/>
      <c r="D792" s="270"/>
      <c r="E792" s="270"/>
      <c r="F792" s="270"/>
      <c r="G792" s="270"/>
      <c r="H792" s="270"/>
      <c r="I792" s="270"/>
      <c r="J792" s="270"/>
      <c r="K792" s="270"/>
      <c r="L792" s="270"/>
      <c r="M792" s="270"/>
      <c r="N792" s="270"/>
      <c r="O792" s="270"/>
      <c r="P792" s="270"/>
      <c r="Q792" s="270"/>
      <c r="R792" s="270"/>
      <c r="S792" s="270"/>
      <c r="T792" s="270"/>
      <c r="U792" s="270"/>
      <c r="V792" s="270"/>
      <c r="W792" s="270"/>
      <c r="X792" s="270"/>
      <c r="Y792" s="270"/>
    </row>
    <row r="793" spans="1:25">
      <c r="A793" s="270"/>
      <c r="B793" s="270"/>
      <c r="C793" s="270"/>
      <c r="D793" s="270"/>
      <c r="E793" s="270"/>
      <c r="F793" s="270"/>
      <c r="G793" s="270"/>
      <c r="H793" s="270"/>
      <c r="I793" s="270"/>
      <c r="J793" s="270"/>
      <c r="K793" s="270"/>
      <c r="L793" s="270"/>
      <c r="M793" s="270"/>
      <c r="N793" s="270"/>
      <c r="O793" s="270"/>
      <c r="P793" s="270"/>
      <c r="Q793" s="270"/>
      <c r="R793" s="270"/>
      <c r="S793" s="270"/>
      <c r="T793" s="270"/>
      <c r="U793" s="270"/>
      <c r="V793" s="270"/>
      <c r="W793" s="270"/>
      <c r="X793" s="270"/>
      <c r="Y793" s="270"/>
    </row>
    <row r="794" spans="1:25">
      <c r="A794" s="270"/>
      <c r="B794" s="270"/>
      <c r="C794" s="270"/>
      <c r="D794" s="270"/>
      <c r="E794" s="270"/>
      <c r="F794" s="270"/>
      <c r="G794" s="270"/>
      <c r="H794" s="270"/>
      <c r="I794" s="270"/>
      <c r="J794" s="270"/>
      <c r="K794" s="270"/>
      <c r="L794" s="270"/>
      <c r="M794" s="270"/>
      <c r="N794" s="270"/>
      <c r="O794" s="270"/>
      <c r="P794" s="270"/>
      <c r="Q794" s="270"/>
      <c r="R794" s="270"/>
      <c r="S794" s="270"/>
      <c r="T794" s="270"/>
      <c r="U794" s="270"/>
      <c r="V794" s="270"/>
      <c r="W794" s="270"/>
      <c r="X794" s="270"/>
      <c r="Y794" s="270"/>
    </row>
    <row r="795" spans="1:25">
      <c r="A795" s="270"/>
      <c r="B795" s="270"/>
      <c r="C795" s="270"/>
      <c r="D795" s="270"/>
      <c r="E795" s="270"/>
      <c r="F795" s="270"/>
      <c r="G795" s="270"/>
      <c r="H795" s="270"/>
      <c r="I795" s="270"/>
      <c r="J795" s="270"/>
      <c r="K795" s="270"/>
      <c r="L795" s="270"/>
      <c r="M795" s="270"/>
      <c r="N795" s="270"/>
      <c r="O795" s="270"/>
      <c r="P795" s="270"/>
      <c r="Q795" s="270"/>
      <c r="R795" s="270"/>
      <c r="S795" s="270"/>
      <c r="T795" s="270"/>
      <c r="U795" s="270"/>
      <c r="V795" s="270"/>
      <c r="W795" s="270"/>
      <c r="X795" s="270"/>
      <c r="Y795" s="270"/>
    </row>
    <row r="796" spans="1:25">
      <c r="A796" s="270"/>
      <c r="B796" s="270"/>
      <c r="C796" s="270"/>
      <c r="D796" s="270"/>
      <c r="E796" s="270"/>
      <c r="F796" s="270"/>
      <c r="G796" s="270"/>
      <c r="H796" s="270"/>
      <c r="I796" s="270"/>
      <c r="J796" s="270"/>
      <c r="K796" s="270"/>
      <c r="L796" s="270"/>
      <c r="M796" s="270"/>
      <c r="N796" s="270"/>
      <c r="O796" s="270"/>
      <c r="P796" s="270"/>
      <c r="Q796" s="270"/>
      <c r="R796" s="270"/>
      <c r="S796" s="270"/>
      <c r="T796" s="270"/>
      <c r="U796" s="270"/>
      <c r="V796" s="270"/>
      <c r="W796" s="270"/>
      <c r="X796" s="270"/>
      <c r="Y796" s="270"/>
    </row>
    <row r="797" spans="1:25">
      <c r="A797" s="270"/>
      <c r="B797" s="270"/>
      <c r="C797" s="270"/>
      <c r="D797" s="270"/>
      <c r="E797" s="270"/>
      <c r="F797" s="270"/>
      <c r="G797" s="270"/>
      <c r="H797" s="270"/>
      <c r="I797" s="270"/>
      <c r="J797" s="270"/>
      <c r="K797" s="270"/>
      <c r="L797" s="270"/>
      <c r="M797" s="270"/>
      <c r="N797" s="270"/>
      <c r="O797" s="270"/>
      <c r="P797" s="270"/>
      <c r="Q797" s="270"/>
      <c r="R797" s="270"/>
      <c r="S797" s="270"/>
      <c r="T797" s="270"/>
      <c r="U797" s="270"/>
      <c r="V797" s="270"/>
      <c r="W797" s="270"/>
      <c r="X797" s="270"/>
      <c r="Y797" s="270"/>
    </row>
    <row r="798" spans="1:25">
      <c r="A798" s="270"/>
      <c r="B798" s="270"/>
      <c r="C798" s="270"/>
      <c r="D798" s="270"/>
      <c r="E798" s="270"/>
      <c r="F798" s="270"/>
      <c r="G798" s="270"/>
      <c r="H798" s="270"/>
      <c r="I798" s="270"/>
      <c r="J798" s="270"/>
      <c r="K798" s="270"/>
      <c r="L798" s="270"/>
      <c r="M798" s="270"/>
      <c r="N798" s="270"/>
      <c r="O798" s="270"/>
      <c r="P798" s="270"/>
      <c r="Q798" s="270"/>
      <c r="R798" s="270"/>
      <c r="S798" s="270"/>
      <c r="T798" s="270"/>
      <c r="U798" s="270"/>
      <c r="V798" s="270"/>
      <c r="W798" s="270"/>
      <c r="X798" s="270"/>
      <c r="Y798" s="270"/>
    </row>
    <row r="799" spans="1:25">
      <c r="A799" s="270"/>
      <c r="B799" s="270"/>
      <c r="C799" s="270"/>
      <c r="D799" s="270"/>
      <c r="E799" s="270"/>
      <c r="F799" s="270"/>
      <c r="G799" s="270"/>
      <c r="H799" s="270"/>
      <c r="I799" s="270"/>
      <c r="J799" s="270"/>
      <c r="K799" s="270"/>
      <c r="L799" s="270"/>
      <c r="M799" s="270"/>
      <c r="N799" s="270"/>
      <c r="O799" s="270"/>
      <c r="P799" s="270"/>
      <c r="Q799" s="270"/>
      <c r="R799" s="270"/>
      <c r="S799" s="270"/>
      <c r="T799" s="270"/>
      <c r="U799" s="270"/>
      <c r="V799" s="270"/>
      <c r="W799" s="270"/>
      <c r="X799" s="270"/>
      <c r="Y799" s="270"/>
    </row>
    <row r="800" spans="1:25">
      <c r="A800" s="270"/>
      <c r="B800" s="270"/>
      <c r="C800" s="270"/>
      <c r="D800" s="270"/>
      <c r="E800" s="270"/>
      <c r="F800" s="270"/>
      <c r="G800" s="270"/>
      <c r="H800" s="270"/>
      <c r="I800" s="270"/>
      <c r="J800" s="270"/>
      <c r="K800" s="270"/>
      <c r="L800" s="270"/>
      <c r="M800" s="270"/>
      <c r="N800" s="270"/>
      <c r="O800" s="270"/>
      <c r="P800" s="270"/>
      <c r="Q800" s="270"/>
      <c r="R800" s="270"/>
      <c r="S800" s="270"/>
      <c r="T800" s="270"/>
      <c r="U800" s="270"/>
      <c r="V800" s="270"/>
      <c r="W800" s="270"/>
      <c r="X800" s="270"/>
      <c r="Y800" s="270"/>
    </row>
    <row r="801" spans="1:25">
      <c r="A801" s="270"/>
      <c r="B801" s="270"/>
      <c r="C801" s="270"/>
      <c r="D801" s="270"/>
      <c r="E801" s="270"/>
      <c r="F801" s="270"/>
      <c r="G801" s="270"/>
      <c r="H801" s="270"/>
      <c r="I801" s="270"/>
      <c r="J801" s="270"/>
      <c r="K801" s="270"/>
      <c r="L801" s="270"/>
      <c r="M801" s="270"/>
      <c r="N801" s="270"/>
      <c r="O801" s="270"/>
      <c r="P801" s="270"/>
      <c r="Q801" s="270"/>
      <c r="R801" s="270"/>
      <c r="S801" s="270"/>
      <c r="T801" s="270"/>
      <c r="U801" s="270"/>
      <c r="V801" s="270"/>
      <c r="W801" s="270"/>
      <c r="X801" s="270"/>
      <c r="Y801" s="270"/>
    </row>
    <row r="802" spans="1:25">
      <c r="A802" s="270"/>
      <c r="B802" s="270"/>
      <c r="C802" s="270"/>
      <c r="D802" s="270"/>
      <c r="E802" s="270"/>
      <c r="F802" s="270"/>
      <c r="G802" s="270"/>
      <c r="H802" s="270"/>
      <c r="I802" s="270"/>
      <c r="J802" s="270"/>
      <c r="K802" s="270"/>
      <c r="L802" s="270"/>
      <c r="M802" s="270"/>
      <c r="N802" s="270"/>
      <c r="O802" s="270"/>
      <c r="P802" s="270"/>
      <c r="Q802" s="270"/>
      <c r="R802" s="270"/>
      <c r="S802" s="270"/>
      <c r="T802" s="270"/>
      <c r="U802" s="270"/>
      <c r="V802" s="270"/>
      <c r="W802" s="270"/>
      <c r="X802" s="270"/>
      <c r="Y802" s="270"/>
    </row>
    <row r="803" spans="1:25">
      <c r="A803" s="270"/>
      <c r="B803" s="270"/>
      <c r="C803" s="270"/>
      <c r="D803" s="270"/>
      <c r="E803" s="270"/>
      <c r="F803" s="270"/>
      <c r="G803" s="270"/>
      <c r="H803" s="270"/>
      <c r="I803" s="270"/>
      <c r="J803" s="270"/>
      <c r="K803" s="270"/>
      <c r="L803" s="270"/>
      <c r="M803" s="270"/>
      <c r="N803" s="270"/>
      <c r="O803" s="270"/>
      <c r="P803" s="270"/>
      <c r="Q803" s="270"/>
      <c r="R803" s="270"/>
      <c r="S803" s="270"/>
      <c r="T803" s="270"/>
      <c r="U803" s="270"/>
      <c r="V803" s="270"/>
      <c r="W803" s="270"/>
      <c r="X803" s="270"/>
      <c r="Y803" s="270"/>
    </row>
    <row r="804" spans="1:25">
      <c r="A804" s="270"/>
      <c r="B804" s="270"/>
      <c r="C804" s="270"/>
      <c r="D804" s="270"/>
      <c r="E804" s="270"/>
      <c r="F804" s="270"/>
      <c r="G804" s="270"/>
      <c r="H804" s="270"/>
      <c r="I804" s="270"/>
      <c r="J804" s="270"/>
      <c r="K804" s="270"/>
      <c r="L804" s="270"/>
      <c r="M804" s="270"/>
      <c r="N804" s="270"/>
      <c r="O804" s="270"/>
      <c r="P804" s="270"/>
      <c r="Q804" s="270"/>
      <c r="R804" s="270"/>
      <c r="S804" s="270"/>
      <c r="T804" s="270"/>
      <c r="U804" s="270"/>
      <c r="V804" s="270"/>
      <c r="W804" s="270"/>
      <c r="X804" s="270"/>
      <c r="Y804" s="270"/>
    </row>
    <row r="805" spans="1:25">
      <c r="A805" s="270"/>
      <c r="B805" s="270"/>
      <c r="C805" s="270"/>
      <c r="D805" s="270"/>
      <c r="E805" s="270"/>
      <c r="F805" s="270"/>
      <c r="G805" s="270"/>
      <c r="H805" s="270"/>
      <c r="I805" s="270"/>
      <c r="J805" s="270"/>
      <c r="K805" s="270"/>
      <c r="L805" s="270"/>
      <c r="M805" s="270"/>
      <c r="N805" s="270"/>
      <c r="O805" s="270"/>
      <c r="P805" s="270"/>
      <c r="Q805" s="270"/>
      <c r="R805" s="270"/>
      <c r="S805" s="270"/>
      <c r="T805" s="270"/>
      <c r="U805" s="270"/>
      <c r="V805" s="270"/>
      <c r="W805" s="270"/>
      <c r="X805" s="270"/>
      <c r="Y805" s="270"/>
    </row>
    <row r="806" spans="1:25">
      <c r="A806" s="270"/>
      <c r="B806" s="270"/>
      <c r="C806" s="270"/>
      <c r="D806" s="270"/>
      <c r="E806" s="270"/>
      <c r="F806" s="270"/>
      <c r="G806" s="270"/>
      <c r="H806" s="270"/>
      <c r="I806" s="270"/>
      <c r="J806" s="270"/>
      <c r="K806" s="270"/>
      <c r="L806" s="270"/>
      <c r="M806" s="270"/>
      <c r="N806" s="270"/>
      <c r="O806" s="270"/>
      <c r="P806" s="270"/>
      <c r="Q806" s="270"/>
      <c r="R806" s="270"/>
      <c r="S806" s="270"/>
      <c r="T806" s="270"/>
      <c r="U806" s="270"/>
      <c r="V806" s="270"/>
      <c r="W806" s="270"/>
      <c r="X806" s="270"/>
      <c r="Y806" s="270"/>
    </row>
    <row r="807" spans="1:25">
      <c r="A807" s="270"/>
      <c r="B807" s="270"/>
      <c r="C807" s="270"/>
      <c r="D807" s="270"/>
      <c r="E807" s="270"/>
      <c r="F807" s="270"/>
      <c r="G807" s="270"/>
      <c r="H807" s="270"/>
      <c r="I807" s="270"/>
      <c r="J807" s="270"/>
      <c r="K807" s="270"/>
      <c r="L807" s="270"/>
      <c r="M807" s="270"/>
      <c r="N807" s="270"/>
      <c r="O807" s="270"/>
      <c r="P807" s="270"/>
      <c r="Q807" s="270"/>
      <c r="R807" s="270"/>
      <c r="S807" s="270"/>
      <c r="T807" s="270"/>
      <c r="U807" s="270"/>
      <c r="V807" s="270"/>
      <c r="W807" s="270"/>
      <c r="X807" s="270"/>
      <c r="Y807" s="270"/>
    </row>
    <row r="808" spans="1:25">
      <c r="A808" s="270"/>
      <c r="B808" s="270"/>
      <c r="C808" s="270"/>
      <c r="D808" s="270"/>
      <c r="E808" s="270"/>
      <c r="F808" s="270"/>
      <c r="G808" s="270"/>
      <c r="H808" s="270"/>
      <c r="I808" s="270"/>
      <c r="J808" s="270"/>
      <c r="K808" s="270"/>
      <c r="L808" s="270"/>
      <c r="M808" s="270"/>
      <c r="N808" s="270"/>
      <c r="O808" s="270"/>
      <c r="P808" s="270"/>
      <c r="Q808" s="270"/>
      <c r="R808" s="270"/>
      <c r="S808" s="270"/>
      <c r="T808" s="270"/>
      <c r="U808" s="270"/>
      <c r="V808" s="270"/>
      <c r="W808" s="270"/>
      <c r="X808" s="270"/>
      <c r="Y808" s="270"/>
    </row>
    <row r="809" spans="1:25">
      <c r="A809" s="270"/>
      <c r="B809" s="270"/>
      <c r="C809" s="270"/>
      <c r="D809" s="270"/>
      <c r="E809" s="270"/>
      <c r="F809" s="270"/>
      <c r="G809" s="270"/>
      <c r="H809" s="270"/>
      <c r="I809" s="270"/>
      <c r="J809" s="270"/>
      <c r="K809" s="270"/>
      <c r="L809" s="270"/>
      <c r="M809" s="270"/>
      <c r="N809" s="270"/>
      <c r="O809" s="270"/>
      <c r="P809" s="270"/>
      <c r="Q809" s="270"/>
      <c r="R809" s="270"/>
      <c r="S809" s="270"/>
      <c r="T809" s="270"/>
      <c r="U809" s="270"/>
      <c r="V809" s="270"/>
      <c r="W809" s="270"/>
      <c r="X809" s="270"/>
      <c r="Y809" s="270"/>
    </row>
    <row r="810" spans="1:25">
      <c r="A810" s="270"/>
      <c r="B810" s="270"/>
      <c r="C810" s="270"/>
      <c r="D810" s="270"/>
      <c r="E810" s="270"/>
      <c r="F810" s="270"/>
      <c r="G810" s="270"/>
      <c r="H810" s="270"/>
      <c r="I810" s="270"/>
      <c r="J810" s="270"/>
      <c r="K810" s="270"/>
      <c r="L810" s="270"/>
      <c r="M810" s="270"/>
      <c r="N810" s="270"/>
      <c r="O810" s="270"/>
      <c r="P810" s="270"/>
      <c r="Q810" s="270"/>
      <c r="R810" s="270"/>
      <c r="S810" s="270"/>
      <c r="T810" s="270"/>
      <c r="U810" s="270"/>
      <c r="V810" s="270"/>
      <c r="W810" s="270"/>
      <c r="X810" s="270"/>
      <c r="Y810" s="270"/>
    </row>
    <row r="811" spans="1:25">
      <c r="A811" s="270"/>
      <c r="B811" s="270"/>
      <c r="C811" s="270"/>
      <c r="D811" s="270"/>
      <c r="E811" s="270"/>
      <c r="F811" s="270"/>
      <c r="G811" s="270"/>
      <c r="H811" s="270"/>
      <c r="I811" s="270"/>
      <c r="J811" s="270"/>
      <c r="K811" s="270"/>
      <c r="L811" s="270"/>
      <c r="M811" s="270"/>
      <c r="N811" s="270"/>
      <c r="O811" s="270"/>
      <c r="P811" s="270"/>
      <c r="Q811" s="270"/>
      <c r="R811" s="270"/>
      <c r="S811" s="270"/>
      <c r="T811" s="270"/>
      <c r="U811" s="270"/>
      <c r="V811" s="270"/>
      <c r="W811" s="270"/>
      <c r="X811" s="270"/>
      <c r="Y811" s="270"/>
    </row>
    <row r="812" spans="1:25">
      <c r="A812" s="270"/>
      <c r="B812" s="270"/>
      <c r="C812" s="270"/>
      <c r="D812" s="270"/>
      <c r="E812" s="270"/>
      <c r="F812" s="270"/>
      <c r="G812" s="270"/>
      <c r="H812" s="270"/>
      <c r="I812" s="270"/>
      <c r="J812" s="270"/>
      <c r="K812" s="270"/>
      <c r="L812" s="270"/>
      <c r="M812" s="270"/>
      <c r="N812" s="270"/>
      <c r="O812" s="270"/>
      <c r="P812" s="270"/>
      <c r="Q812" s="270"/>
      <c r="R812" s="270"/>
      <c r="S812" s="270"/>
      <c r="T812" s="270"/>
      <c r="U812" s="270"/>
      <c r="V812" s="270"/>
      <c r="W812" s="270"/>
      <c r="X812" s="270"/>
      <c r="Y812" s="270"/>
    </row>
    <row r="813" spans="1:25">
      <c r="A813" s="270"/>
      <c r="B813" s="270"/>
      <c r="C813" s="270"/>
      <c r="D813" s="270"/>
      <c r="E813" s="270"/>
      <c r="F813" s="270"/>
      <c r="G813" s="270"/>
      <c r="H813" s="270"/>
      <c r="I813" s="270"/>
      <c r="J813" s="270"/>
      <c r="K813" s="270"/>
      <c r="L813" s="270"/>
      <c r="M813" s="270"/>
      <c r="N813" s="270"/>
      <c r="O813" s="270"/>
      <c r="P813" s="270"/>
      <c r="Q813" s="270"/>
      <c r="R813" s="270"/>
      <c r="S813" s="270"/>
      <c r="T813" s="270"/>
      <c r="U813" s="270"/>
      <c r="V813" s="270"/>
      <c r="W813" s="270"/>
      <c r="X813" s="270"/>
      <c r="Y813" s="270"/>
    </row>
    <row r="814" spans="1:25">
      <c r="A814" s="270"/>
      <c r="B814" s="270"/>
      <c r="C814" s="270"/>
      <c r="D814" s="270"/>
      <c r="E814" s="270"/>
      <c r="F814" s="270"/>
      <c r="G814" s="270"/>
      <c r="H814" s="270"/>
      <c r="I814" s="270"/>
      <c r="J814" s="270"/>
      <c r="K814" s="270"/>
      <c r="L814" s="270"/>
      <c r="M814" s="270"/>
      <c r="N814" s="270"/>
      <c r="O814" s="270"/>
      <c r="P814" s="270"/>
      <c r="Q814" s="270"/>
      <c r="R814" s="270"/>
      <c r="S814" s="270"/>
      <c r="T814" s="270"/>
      <c r="U814" s="270"/>
      <c r="V814" s="270"/>
      <c r="W814" s="270"/>
      <c r="X814" s="270"/>
      <c r="Y814" s="270"/>
    </row>
    <row r="815" spans="1:25">
      <c r="A815" s="270"/>
      <c r="B815" s="270"/>
      <c r="C815" s="270"/>
      <c r="D815" s="270"/>
      <c r="E815" s="270"/>
      <c r="F815" s="270"/>
      <c r="G815" s="270"/>
      <c r="H815" s="270"/>
      <c r="I815" s="270"/>
      <c r="J815" s="270"/>
      <c r="K815" s="270"/>
      <c r="L815" s="270"/>
      <c r="M815" s="270"/>
      <c r="N815" s="270"/>
      <c r="O815" s="270"/>
      <c r="P815" s="270"/>
      <c r="Q815" s="270"/>
      <c r="R815" s="270"/>
      <c r="S815" s="270"/>
      <c r="T815" s="270"/>
      <c r="U815" s="270"/>
      <c r="V815" s="270"/>
      <c r="W815" s="270"/>
      <c r="X815" s="270"/>
      <c r="Y815" s="270"/>
    </row>
    <row r="816" spans="1:25">
      <c r="A816" s="270"/>
      <c r="B816" s="270"/>
      <c r="C816" s="270"/>
      <c r="D816" s="270"/>
      <c r="E816" s="270"/>
      <c r="F816" s="270"/>
      <c r="G816" s="270"/>
      <c r="H816" s="270"/>
      <c r="I816" s="270"/>
      <c r="J816" s="270"/>
      <c r="K816" s="270"/>
      <c r="L816" s="270"/>
      <c r="M816" s="270"/>
      <c r="N816" s="270"/>
      <c r="O816" s="270"/>
      <c r="P816" s="270"/>
      <c r="Q816" s="270"/>
      <c r="R816" s="270"/>
      <c r="S816" s="270"/>
      <c r="T816" s="270"/>
      <c r="U816" s="270"/>
      <c r="V816" s="270"/>
      <c r="W816" s="270"/>
      <c r="X816" s="270"/>
      <c r="Y816" s="270"/>
    </row>
    <row r="817" spans="1:25">
      <c r="A817" s="270"/>
      <c r="B817" s="270"/>
      <c r="C817" s="270"/>
      <c r="D817" s="270"/>
      <c r="E817" s="270"/>
      <c r="F817" s="270"/>
      <c r="G817" s="270"/>
      <c r="H817" s="270"/>
      <c r="I817" s="270"/>
      <c r="J817" s="270"/>
      <c r="K817" s="270"/>
      <c r="L817" s="270"/>
      <c r="M817" s="270"/>
      <c r="N817" s="270"/>
      <c r="O817" s="270"/>
      <c r="P817" s="270"/>
      <c r="Q817" s="270"/>
      <c r="R817" s="270"/>
      <c r="S817" s="270"/>
      <c r="T817" s="270"/>
      <c r="U817" s="270"/>
      <c r="V817" s="270"/>
      <c r="W817" s="270"/>
      <c r="X817" s="270"/>
      <c r="Y817" s="270"/>
    </row>
    <row r="818" spans="1:25">
      <c r="A818" s="270"/>
      <c r="B818" s="270"/>
      <c r="C818" s="270"/>
      <c r="D818" s="270"/>
      <c r="E818" s="270"/>
      <c r="F818" s="270"/>
      <c r="G818" s="270"/>
      <c r="H818" s="270"/>
      <c r="I818" s="270"/>
      <c r="J818" s="270"/>
      <c r="K818" s="270"/>
      <c r="L818" s="270"/>
      <c r="M818" s="270"/>
      <c r="N818" s="270"/>
      <c r="O818" s="270"/>
      <c r="P818" s="270"/>
      <c r="Q818" s="270"/>
      <c r="R818" s="270"/>
      <c r="S818" s="270"/>
      <c r="T818" s="270"/>
      <c r="U818" s="270"/>
      <c r="V818" s="270"/>
      <c r="W818" s="270"/>
      <c r="X818" s="270"/>
      <c r="Y818" s="270"/>
    </row>
    <row r="819" spans="1:25">
      <c r="A819" s="270"/>
      <c r="B819" s="270"/>
      <c r="C819" s="270"/>
      <c r="D819" s="270"/>
      <c r="E819" s="270"/>
      <c r="F819" s="270"/>
      <c r="G819" s="270"/>
      <c r="H819" s="270"/>
      <c r="I819" s="270"/>
      <c r="J819" s="270"/>
      <c r="K819" s="270"/>
      <c r="L819" s="270"/>
      <c r="M819" s="270"/>
      <c r="N819" s="270"/>
      <c r="O819" s="270"/>
      <c r="P819" s="270"/>
      <c r="Q819" s="270"/>
      <c r="R819" s="270"/>
      <c r="S819" s="270"/>
      <c r="T819" s="270"/>
      <c r="U819" s="270"/>
      <c r="V819" s="270"/>
      <c r="W819" s="270"/>
      <c r="X819" s="270"/>
      <c r="Y819" s="270"/>
    </row>
    <row r="820" spans="1:25">
      <c r="A820" s="270"/>
      <c r="B820" s="270"/>
      <c r="C820" s="270"/>
      <c r="D820" s="270"/>
      <c r="E820" s="270"/>
      <c r="F820" s="270"/>
      <c r="G820" s="270"/>
      <c r="H820" s="270"/>
      <c r="I820" s="270"/>
      <c r="J820" s="270"/>
      <c r="K820" s="270"/>
      <c r="L820" s="270"/>
      <c r="M820" s="270"/>
      <c r="N820" s="270"/>
      <c r="O820" s="270"/>
      <c r="P820" s="270"/>
      <c r="Q820" s="270"/>
      <c r="R820" s="270"/>
      <c r="S820" s="270"/>
      <c r="T820" s="270"/>
      <c r="U820" s="270"/>
      <c r="V820" s="270"/>
      <c r="W820" s="270"/>
      <c r="X820" s="270"/>
      <c r="Y820" s="270"/>
    </row>
    <row r="821" spans="1:25">
      <c r="A821" s="270"/>
      <c r="B821" s="270"/>
      <c r="C821" s="270"/>
      <c r="D821" s="270"/>
      <c r="E821" s="270"/>
      <c r="F821" s="270"/>
      <c r="G821" s="270"/>
      <c r="H821" s="270"/>
      <c r="I821" s="270"/>
      <c r="J821" s="270"/>
      <c r="K821" s="270"/>
      <c r="L821" s="270"/>
      <c r="M821" s="270"/>
      <c r="N821" s="270"/>
      <c r="O821" s="270"/>
      <c r="P821" s="270"/>
      <c r="Q821" s="270"/>
      <c r="R821" s="270"/>
      <c r="S821" s="270"/>
      <c r="T821" s="270"/>
      <c r="U821" s="270"/>
      <c r="V821" s="270"/>
      <c r="W821" s="270"/>
      <c r="X821" s="270"/>
      <c r="Y821" s="270"/>
    </row>
    <row r="822" spans="1:25">
      <c r="A822" s="270"/>
      <c r="B822" s="270"/>
      <c r="C822" s="270"/>
      <c r="D822" s="270"/>
      <c r="E822" s="270"/>
      <c r="F822" s="270"/>
      <c r="G822" s="270"/>
      <c r="H822" s="270"/>
      <c r="I822" s="270"/>
      <c r="J822" s="270"/>
      <c r="K822" s="270"/>
      <c r="L822" s="270"/>
      <c r="M822" s="270"/>
      <c r="N822" s="270"/>
      <c r="O822" s="270"/>
      <c r="P822" s="270"/>
      <c r="Q822" s="270"/>
      <c r="R822" s="270"/>
      <c r="S822" s="270"/>
      <c r="T822" s="270"/>
      <c r="U822" s="270"/>
      <c r="V822" s="270"/>
      <c r="W822" s="270"/>
      <c r="X822" s="270"/>
      <c r="Y822" s="270"/>
    </row>
    <row r="823" spans="1:25">
      <c r="A823" s="270"/>
      <c r="B823" s="270"/>
      <c r="C823" s="270"/>
      <c r="D823" s="270"/>
      <c r="E823" s="270"/>
      <c r="F823" s="270"/>
      <c r="G823" s="270"/>
      <c r="H823" s="270"/>
      <c r="I823" s="270"/>
      <c r="J823" s="270"/>
      <c r="K823" s="270"/>
      <c r="L823" s="270"/>
      <c r="M823" s="270"/>
      <c r="N823" s="270"/>
      <c r="O823" s="270"/>
      <c r="P823" s="270"/>
      <c r="Q823" s="270"/>
      <c r="R823" s="270"/>
      <c r="S823" s="270"/>
      <c r="T823" s="270"/>
      <c r="U823" s="270"/>
      <c r="V823" s="270"/>
      <c r="W823" s="270"/>
      <c r="X823" s="270"/>
      <c r="Y823" s="270"/>
    </row>
    <row r="824" spans="1:25">
      <c r="A824" s="270"/>
      <c r="B824" s="270"/>
      <c r="C824" s="270"/>
      <c r="D824" s="270"/>
      <c r="E824" s="270"/>
      <c r="F824" s="270"/>
      <c r="G824" s="270"/>
      <c r="H824" s="270"/>
      <c r="I824" s="270"/>
      <c r="J824" s="270"/>
      <c r="K824" s="270"/>
      <c r="L824" s="270"/>
      <c r="M824" s="270"/>
      <c r="N824" s="270"/>
      <c r="O824" s="270"/>
      <c r="P824" s="270"/>
      <c r="Q824" s="270"/>
      <c r="R824" s="270"/>
      <c r="S824" s="270"/>
      <c r="T824" s="270"/>
      <c r="U824" s="270"/>
      <c r="V824" s="270"/>
      <c r="W824" s="270"/>
      <c r="X824" s="270"/>
      <c r="Y824" s="270"/>
    </row>
    <row r="825" spans="1:25">
      <c r="A825" s="270"/>
      <c r="B825" s="270"/>
      <c r="C825" s="270"/>
      <c r="D825" s="270"/>
      <c r="E825" s="270"/>
      <c r="F825" s="270"/>
      <c r="G825" s="270"/>
      <c r="H825" s="270"/>
      <c r="I825" s="270"/>
      <c r="J825" s="270"/>
      <c r="K825" s="270"/>
      <c r="L825" s="270"/>
      <c r="M825" s="270"/>
      <c r="N825" s="270"/>
      <c r="O825" s="270"/>
      <c r="P825" s="270"/>
      <c r="Q825" s="270"/>
      <c r="R825" s="270"/>
      <c r="S825" s="270"/>
      <c r="T825" s="270"/>
      <c r="U825" s="270"/>
      <c r="V825" s="270"/>
      <c r="W825" s="270"/>
      <c r="X825" s="270"/>
      <c r="Y825" s="270"/>
    </row>
    <row r="826" spans="1:25">
      <c r="A826" s="270"/>
      <c r="B826" s="270"/>
      <c r="C826" s="270"/>
      <c r="D826" s="270"/>
      <c r="E826" s="270"/>
      <c r="F826" s="270"/>
      <c r="G826" s="270"/>
      <c r="H826" s="270"/>
      <c r="I826" s="270"/>
      <c r="J826" s="270"/>
      <c r="K826" s="270"/>
      <c r="L826" s="270"/>
      <c r="M826" s="270"/>
      <c r="N826" s="270"/>
      <c r="O826" s="270"/>
      <c r="P826" s="270"/>
      <c r="Q826" s="270"/>
      <c r="R826" s="270"/>
      <c r="S826" s="270"/>
      <c r="T826" s="270"/>
      <c r="U826" s="270"/>
      <c r="V826" s="270"/>
      <c r="W826" s="270"/>
      <c r="X826" s="270"/>
      <c r="Y826" s="270"/>
    </row>
    <row r="827" spans="1:25">
      <c r="A827" s="270"/>
      <c r="B827" s="270"/>
      <c r="C827" s="270"/>
      <c r="D827" s="270"/>
      <c r="E827" s="270"/>
      <c r="F827" s="270"/>
      <c r="G827" s="270"/>
      <c r="H827" s="270"/>
      <c r="I827" s="270"/>
      <c r="J827" s="270"/>
      <c r="K827" s="270"/>
      <c r="L827" s="270"/>
      <c r="M827" s="270"/>
      <c r="N827" s="270"/>
      <c r="O827" s="270"/>
      <c r="P827" s="270"/>
      <c r="Q827" s="270"/>
      <c r="R827" s="270"/>
      <c r="S827" s="270"/>
      <c r="T827" s="270"/>
      <c r="U827" s="270"/>
      <c r="V827" s="270"/>
      <c r="W827" s="270"/>
      <c r="X827" s="270"/>
      <c r="Y827" s="270"/>
    </row>
    <row r="828" spans="1:25">
      <c r="A828" s="270"/>
      <c r="B828" s="270"/>
      <c r="C828" s="270"/>
      <c r="D828" s="270"/>
      <c r="E828" s="270"/>
      <c r="F828" s="270"/>
      <c r="G828" s="270"/>
      <c r="H828" s="270"/>
      <c r="I828" s="270"/>
      <c r="J828" s="270"/>
      <c r="K828" s="270"/>
      <c r="L828" s="270"/>
      <c r="M828" s="270"/>
      <c r="N828" s="270"/>
      <c r="O828" s="270"/>
      <c r="P828" s="270"/>
      <c r="Q828" s="270"/>
      <c r="R828" s="270"/>
      <c r="S828" s="270"/>
      <c r="T828" s="270"/>
      <c r="U828" s="270"/>
      <c r="V828" s="270"/>
      <c r="W828" s="270"/>
      <c r="X828" s="270"/>
      <c r="Y828" s="270"/>
    </row>
    <row r="829" spans="1:25">
      <c r="A829" s="270"/>
      <c r="B829" s="270"/>
      <c r="C829" s="270"/>
      <c r="D829" s="270"/>
      <c r="E829" s="270"/>
      <c r="F829" s="270"/>
      <c r="G829" s="270"/>
      <c r="H829" s="270"/>
      <c r="I829" s="270"/>
      <c r="J829" s="270"/>
      <c r="K829" s="270"/>
      <c r="L829" s="270"/>
      <c r="M829" s="270"/>
      <c r="N829" s="270"/>
      <c r="O829" s="270"/>
      <c r="P829" s="270"/>
      <c r="Q829" s="270"/>
      <c r="R829" s="270"/>
      <c r="S829" s="270"/>
      <c r="T829" s="270"/>
      <c r="U829" s="270"/>
      <c r="V829" s="270"/>
      <c r="W829" s="270"/>
      <c r="X829" s="270"/>
      <c r="Y829" s="270"/>
    </row>
    <row r="830" spans="1:25">
      <c r="A830" s="270"/>
      <c r="B830" s="270"/>
      <c r="C830" s="270"/>
      <c r="D830" s="270"/>
      <c r="E830" s="270"/>
      <c r="F830" s="270"/>
      <c r="G830" s="270"/>
      <c r="H830" s="270"/>
      <c r="I830" s="270"/>
      <c r="J830" s="270"/>
      <c r="K830" s="270"/>
      <c r="L830" s="270"/>
      <c r="M830" s="270"/>
      <c r="N830" s="270"/>
      <c r="O830" s="270"/>
      <c r="P830" s="270"/>
      <c r="Q830" s="270"/>
      <c r="R830" s="270"/>
      <c r="S830" s="270"/>
      <c r="T830" s="270"/>
      <c r="U830" s="270"/>
      <c r="V830" s="270"/>
      <c r="W830" s="270"/>
      <c r="X830" s="270"/>
      <c r="Y830" s="270"/>
    </row>
    <row r="831" spans="1:25">
      <c r="A831" s="270"/>
      <c r="B831" s="270"/>
      <c r="C831" s="270"/>
      <c r="D831" s="270"/>
      <c r="E831" s="270"/>
      <c r="F831" s="270"/>
      <c r="G831" s="270"/>
      <c r="H831" s="270"/>
      <c r="I831" s="270"/>
      <c r="J831" s="270"/>
      <c r="K831" s="270"/>
      <c r="L831" s="270"/>
      <c r="M831" s="270"/>
      <c r="N831" s="270"/>
      <c r="O831" s="270"/>
      <c r="P831" s="270"/>
      <c r="Q831" s="270"/>
      <c r="R831" s="270"/>
      <c r="S831" s="270"/>
      <c r="T831" s="270"/>
      <c r="U831" s="270"/>
      <c r="V831" s="270"/>
      <c r="W831" s="270"/>
      <c r="X831" s="270"/>
      <c r="Y831" s="270"/>
    </row>
    <row r="832" spans="1:25">
      <c r="A832" s="270"/>
      <c r="B832" s="270"/>
      <c r="C832" s="270"/>
      <c r="D832" s="270"/>
      <c r="E832" s="270"/>
      <c r="F832" s="270"/>
      <c r="G832" s="270"/>
      <c r="H832" s="270"/>
      <c r="I832" s="270"/>
      <c r="J832" s="270"/>
      <c r="K832" s="270"/>
      <c r="L832" s="270"/>
      <c r="M832" s="270"/>
      <c r="N832" s="270"/>
      <c r="O832" s="270"/>
      <c r="P832" s="270"/>
      <c r="Q832" s="270"/>
      <c r="R832" s="270"/>
      <c r="S832" s="270"/>
      <c r="T832" s="270"/>
      <c r="U832" s="270"/>
      <c r="V832" s="270"/>
      <c r="W832" s="270"/>
      <c r="X832" s="270"/>
      <c r="Y832" s="270"/>
    </row>
    <row r="833" spans="1:25">
      <c r="A833" s="270"/>
      <c r="B833" s="270"/>
      <c r="C833" s="270"/>
      <c r="D833" s="270"/>
      <c r="E833" s="270"/>
      <c r="F833" s="270"/>
      <c r="G833" s="270"/>
      <c r="H833" s="270"/>
      <c r="I833" s="270"/>
      <c r="J833" s="270"/>
      <c r="K833" s="270"/>
      <c r="L833" s="270"/>
      <c r="M833" s="270"/>
      <c r="N833" s="270"/>
      <c r="O833" s="270"/>
      <c r="P833" s="270"/>
      <c r="Q833" s="270"/>
      <c r="R833" s="270"/>
      <c r="S833" s="270"/>
      <c r="T833" s="270"/>
      <c r="U833" s="270"/>
      <c r="V833" s="270"/>
      <c r="W833" s="270"/>
      <c r="X833" s="270"/>
      <c r="Y833" s="270"/>
    </row>
    <row r="834" spans="1:25">
      <c r="A834" s="270"/>
      <c r="B834" s="270"/>
      <c r="C834" s="270"/>
      <c r="D834" s="270"/>
      <c r="E834" s="270"/>
      <c r="F834" s="270"/>
      <c r="G834" s="270"/>
      <c r="H834" s="270"/>
      <c r="I834" s="270"/>
      <c r="J834" s="270"/>
      <c r="K834" s="270"/>
      <c r="L834" s="270"/>
      <c r="M834" s="270"/>
      <c r="N834" s="270"/>
      <c r="O834" s="270"/>
      <c r="P834" s="270"/>
      <c r="Q834" s="270"/>
      <c r="R834" s="270"/>
      <c r="S834" s="270"/>
      <c r="T834" s="270"/>
      <c r="U834" s="270"/>
      <c r="V834" s="270"/>
      <c r="W834" s="270"/>
      <c r="X834" s="270"/>
      <c r="Y834" s="270"/>
    </row>
    <row r="835" spans="1:25">
      <c r="A835" s="270"/>
      <c r="B835" s="270"/>
      <c r="C835" s="270"/>
      <c r="D835" s="270"/>
      <c r="E835" s="270"/>
      <c r="F835" s="270"/>
      <c r="G835" s="270"/>
      <c r="H835" s="270"/>
      <c r="I835" s="270"/>
      <c r="J835" s="270"/>
      <c r="K835" s="270"/>
      <c r="L835" s="270"/>
      <c r="M835" s="270"/>
      <c r="N835" s="270"/>
      <c r="O835" s="270"/>
      <c r="P835" s="270"/>
      <c r="Q835" s="270"/>
      <c r="R835" s="270"/>
      <c r="S835" s="270"/>
      <c r="T835" s="270"/>
      <c r="U835" s="270"/>
      <c r="V835" s="270"/>
      <c r="W835" s="270"/>
      <c r="X835" s="270"/>
      <c r="Y835" s="270"/>
    </row>
    <row r="836" spans="1:25">
      <c r="A836" s="270"/>
      <c r="B836" s="270"/>
      <c r="C836" s="270"/>
      <c r="D836" s="270"/>
      <c r="E836" s="270"/>
      <c r="F836" s="270"/>
      <c r="G836" s="270"/>
      <c r="H836" s="270"/>
      <c r="I836" s="270"/>
      <c r="J836" s="270"/>
      <c r="K836" s="270"/>
      <c r="L836" s="270"/>
      <c r="M836" s="270"/>
      <c r="N836" s="270"/>
      <c r="O836" s="270"/>
      <c r="P836" s="270"/>
      <c r="Q836" s="270"/>
      <c r="R836" s="270"/>
      <c r="S836" s="270"/>
      <c r="T836" s="270"/>
      <c r="U836" s="270"/>
      <c r="V836" s="270"/>
      <c r="W836" s="270"/>
      <c r="X836" s="270"/>
      <c r="Y836" s="270"/>
    </row>
    <row r="837" spans="1:25">
      <c r="A837" s="270"/>
      <c r="B837" s="270"/>
      <c r="C837" s="270"/>
      <c r="D837" s="270"/>
      <c r="E837" s="270"/>
      <c r="F837" s="270"/>
      <c r="G837" s="270"/>
      <c r="H837" s="270"/>
      <c r="I837" s="270"/>
      <c r="J837" s="270"/>
      <c r="K837" s="270"/>
      <c r="L837" s="270"/>
      <c r="M837" s="270"/>
      <c r="N837" s="270"/>
      <c r="O837" s="270"/>
      <c r="P837" s="270"/>
      <c r="Q837" s="270"/>
      <c r="R837" s="270"/>
      <c r="S837" s="270"/>
      <c r="T837" s="270"/>
      <c r="U837" s="270"/>
      <c r="V837" s="270"/>
      <c r="W837" s="270"/>
      <c r="X837" s="270"/>
      <c r="Y837" s="270"/>
    </row>
    <row r="838" spans="1:25">
      <c r="A838" s="270"/>
      <c r="B838" s="270"/>
      <c r="C838" s="270"/>
      <c r="D838" s="270"/>
      <c r="E838" s="270"/>
      <c r="F838" s="270"/>
      <c r="G838" s="270"/>
      <c r="H838" s="270"/>
      <c r="I838" s="270"/>
      <c r="J838" s="270"/>
      <c r="K838" s="270"/>
      <c r="L838" s="270"/>
      <c r="M838" s="270"/>
      <c r="N838" s="270"/>
      <c r="O838" s="270"/>
      <c r="P838" s="270"/>
      <c r="Q838" s="270"/>
      <c r="R838" s="270"/>
      <c r="S838" s="270"/>
      <c r="T838" s="270"/>
      <c r="U838" s="270"/>
      <c r="V838" s="270"/>
      <c r="W838" s="270"/>
      <c r="X838" s="270"/>
      <c r="Y838" s="270"/>
    </row>
    <row r="839" spans="1:25">
      <c r="A839" s="270"/>
      <c r="B839" s="270"/>
      <c r="C839" s="270"/>
      <c r="D839" s="270"/>
      <c r="E839" s="270"/>
      <c r="F839" s="270"/>
      <c r="G839" s="270"/>
      <c r="H839" s="270"/>
      <c r="I839" s="270"/>
      <c r="J839" s="270"/>
      <c r="K839" s="270"/>
      <c r="L839" s="270"/>
      <c r="M839" s="270"/>
      <c r="N839" s="270"/>
      <c r="O839" s="270"/>
      <c r="P839" s="270"/>
      <c r="Q839" s="270"/>
      <c r="R839" s="270"/>
      <c r="S839" s="270"/>
      <c r="T839" s="270"/>
      <c r="U839" s="270"/>
      <c r="V839" s="270"/>
      <c r="W839" s="270"/>
      <c r="X839" s="270"/>
      <c r="Y839" s="270"/>
    </row>
    <row r="840" spans="1:25">
      <c r="A840" s="270"/>
      <c r="B840" s="270"/>
      <c r="C840" s="270"/>
      <c r="D840" s="270"/>
      <c r="E840" s="270"/>
      <c r="F840" s="270"/>
      <c r="G840" s="270"/>
      <c r="H840" s="270"/>
      <c r="I840" s="270"/>
      <c r="J840" s="270"/>
      <c r="K840" s="270"/>
      <c r="L840" s="270"/>
      <c r="M840" s="270"/>
      <c r="N840" s="270"/>
      <c r="O840" s="270"/>
      <c r="P840" s="270"/>
      <c r="Q840" s="270"/>
      <c r="R840" s="270"/>
      <c r="S840" s="270"/>
      <c r="T840" s="270"/>
      <c r="U840" s="270"/>
      <c r="V840" s="270"/>
      <c r="W840" s="270"/>
      <c r="X840" s="270"/>
      <c r="Y840" s="270"/>
    </row>
    <row r="841" spans="1:25">
      <c r="A841" s="270"/>
      <c r="B841" s="270"/>
      <c r="C841" s="270"/>
      <c r="D841" s="270"/>
      <c r="E841" s="270"/>
      <c r="F841" s="270"/>
      <c r="G841" s="270"/>
      <c r="H841" s="270"/>
      <c r="I841" s="270"/>
      <c r="J841" s="270"/>
      <c r="K841" s="270"/>
      <c r="L841" s="270"/>
      <c r="M841" s="270"/>
      <c r="N841" s="270"/>
      <c r="O841" s="270"/>
      <c r="P841" s="270"/>
      <c r="Q841" s="270"/>
      <c r="R841" s="270"/>
      <c r="S841" s="270"/>
      <c r="T841" s="270"/>
      <c r="U841" s="270"/>
      <c r="V841" s="270"/>
      <c r="W841" s="270"/>
      <c r="X841" s="270"/>
      <c r="Y841" s="270"/>
    </row>
    <row r="842" spans="1:25">
      <c r="A842" s="270"/>
      <c r="B842" s="270"/>
      <c r="C842" s="270"/>
      <c r="D842" s="270"/>
      <c r="E842" s="270"/>
      <c r="F842" s="270"/>
      <c r="G842" s="270"/>
      <c r="H842" s="270"/>
      <c r="I842" s="270"/>
      <c r="J842" s="270"/>
      <c r="K842" s="270"/>
      <c r="L842" s="270"/>
      <c r="M842" s="270"/>
      <c r="N842" s="270"/>
      <c r="O842" s="270"/>
      <c r="P842" s="270"/>
      <c r="Q842" s="270"/>
      <c r="R842" s="270"/>
      <c r="S842" s="270"/>
      <c r="T842" s="270"/>
      <c r="U842" s="270"/>
      <c r="V842" s="270"/>
      <c r="W842" s="270"/>
      <c r="X842" s="270"/>
      <c r="Y842" s="270"/>
    </row>
    <row r="843" spans="1:25">
      <c r="A843" s="270"/>
      <c r="B843" s="270"/>
      <c r="C843" s="270"/>
      <c r="D843" s="270"/>
      <c r="E843" s="270"/>
      <c r="F843" s="270"/>
      <c r="G843" s="270"/>
      <c r="H843" s="270"/>
      <c r="I843" s="270"/>
      <c r="J843" s="270"/>
      <c r="K843" s="270"/>
      <c r="L843" s="270"/>
      <c r="M843" s="270"/>
      <c r="N843" s="270"/>
      <c r="O843" s="270"/>
      <c r="P843" s="270"/>
      <c r="Q843" s="270"/>
      <c r="R843" s="270"/>
      <c r="S843" s="270"/>
      <c r="T843" s="270"/>
      <c r="U843" s="270"/>
      <c r="V843" s="270"/>
      <c r="W843" s="270"/>
      <c r="X843" s="270"/>
      <c r="Y843" s="270"/>
    </row>
    <row r="844" spans="1:25">
      <c r="A844" s="270"/>
      <c r="B844" s="270"/>
      <c r="C844" s="270"/>
      <c r="D844" s="270"/>
      <c r="E844" s="270"/>
      <c r="F844" s="270"/>
      <c r="G844" s="270"/>
      <c r="H844" s="270"/>
      <c r="I844" s="270"/>
      <c r="J844" s="270"/>
      <c r="K844" s="270"/>
      <c r="L844" s="270"/>
      <c r="M844" s="270"/>
      <c r="N844" s="270"/>
      <c r="O844" s="270"/>
      <c r="P844" s="270"/>
      <c r="Q844" s="270"/>
      <c r="R844" s="270"/>
      <c r="S844" s="270"/>
      <c r="T844" s="270"/>
      <c r="U844" s="270"/>
      <c r="V844" s="270"/>
      <c r="W844" s="270"/>
      <c r="X844" s="270"/>
      <c r="Y844" s="270"/>
    </row>
    <row r="845" spans="1:25">
      <c r="A845" s="270"/>
      <c r="B845" s="270"/>
      <c r="C845" s="270"/>
      <c r="D845" s="270"/>
      <c r="E845" s="270"/>
      <c r="F845" s="270"/>
      <c r="G845" s="270"/>
      <c r="H845" s="270"/>
      <c r="I845" s="270"/>
      <c r="J845" s="270"/>
      <c r="K845" s="270"/>
      <c r="L845" s="270"/>
      <c r="M845" s="270"/>
      <c r="N845" s="270"/>
      <c r="O845" s="270"/>
      <c r="P845" s="270"/>
      <c r="Q845" s="270"/>
      <c r="R845" s="270"/>
      <c r="S845" s="270"/>
      <c r="T845" s="270"/>
      <c r="U845" s="270"/>
      <c r="V845" s="270"/>
      <c r="W845" s="270"/>
      <c r="X845" s="270"/>
      <c r="Y845" s="270"/>
    </row>
    <row r="846" spans="1:25">
      <c r="A846" s="270"/>
      <c r="B846" s="270"/>
      <c r="C846" s="270"/>
      <c r="D846" s="270"/>
      <c r="E846" s="270"/>
      <c r="F846" s="270"/>
      <c r="G846" s="270"/>
      <c r="H846" s="270"/>
      <c r="I846" s="270"/>
      <c r="J846" s="270"/>
      <c r="K846" s="270"/>
      <c r="L846" s="270"/>
      <c r="M846" s="270"/>
      <c r="N846" s="270"/>
      <c r="O846" s="270"/>
      <c r="P846" s="270"/>
      <c r="Q846" s="270"/>
      <c r="R846" s="270"/>
      <c r="S846" s="270"/>
      <c r="T846" s="270"/>
      <c r="U846" s="270"/>
      <c r="V846" s="270"/>
      <c r="W846" s="270"/>
      <c r="X846" s="270"/>
      <c r="Y846" s="270"/>
    </row>
    <row r="847" spans="1:25">
      <c r="A847" s="270"/>
      <c r="B847" s="270"/>
      <c r="C847" s="270"/>
      <c r="D847" s="270"/>
      <c r="E847" s="270"/>
      <c r="F847" s="270"/>
      <c r="G847" s="270"/>
      <c r="H847" s="270"/>
      <c r="I847" s="270"/>
      <c r="J847" s="270"/>
      <c r="K847" s="270"/>
      <c r="L847" s="270"/>
      <c r="M847" s="270"/>
      <c r="N847" s="270"/>
      <c r="O847" s="270"/>
      <c r="P847" s="270"/>
      <c r="Q847" s="270"/>
      <c r="R847" s="270"/>
      <c r="S847" s="270"/>
      <c r="T847" s="270"/>
      <c r="U847" s="270"/>
      <c r="V847" s="270"/>
      <c r="W847" s="270"/>
      <c r="X847" s="270"/>
      <c r="Y847" s="270"/>
    </row>
    <row r="848" spans="1:25">
      <c r="A848" s="270"/>
      <c r="B848" s="270"/>
      <c r="C848" s="270"/>
      <c r="D848" s="270"/>
      <c r="E848" s="270"/>
      <c r="F848" s="270"/>
      <c r="G848" s="270"/>
      <c r="H848" s="270"/>
      <c r="I848" s="270"/>
      <c r="J848" s="270"/>
      <c r="K848" s="270"/>
      <c r="L848" s="270"/>
      <c r="M848" s="270"/>
      <c r="N848" s="270"/>
      <c r="O848" s="270"/>
      <c r="P848" s="270"/>
      <c r="Q848" s="270"/>
      <c r="R848" s="270"/>
      <c r="S848" s="270"/>
      <c r="T848" s="270"/>
      <c r="U848" s="270"/>
      <c r="V848" s="270"/>
      <c r="W848" s="270"/>
      <c r="X848" s="270"/>
      <c r="Y848" s="270"/>
    </row>
    <row r="849" spans="1:25">
      <c r="A849" s="270"/>
      <c r="B849" s="270"/>
      <c r="C849" s="270"/>
      <c r="D849" s="270"/>
      <c r="E849" s="270"/>
      <c r="F849" s="270"/>
      <c r="G849" s="270"/>
      <c r="H849" s="270"/>
      <c r="I849" s="270"/>
      <c r="J849" s="270"/>
      <c r="K849" s="270"/>
      <c r="L849" s="270"/>
      <c r="M849" s="270"/>
      <c r="N849" s="270"/>
      <c r="O849" s="270"/>
      <c r="P849" s="270"/>
      <c r="Q849" s="270"/>
      <c r="R849" s="270"/>
      <c r="S849" s="270"/>
      <c r="T849" s="270"/>
      <c r="U849" s="270"/>
      <c r="V849" s="270"/>
      <c r="W849" s="270"/>
      <c r="X849" s="270"/>
      <c r="Y849" s="270"/>
    </row>
    <row r="850" spans="1:25">
      <c r="A850" s="270"/>
      <c r="B850" s="270"/>
      <c r="C850" s="270"/>
      <c r="D850" s="270"/>
      <c r="E850" s="270"/>
      <c r="F850" s="270"/>
      <c r="G850" s="270"/>
      <c r="H850" s="270"/>
      <c r="I850" s="270"/>
      <c r="J850" s="270"/>
      <c r="K850" s="270"/>
      <c r="L850" s="270"/>
      <c r="M850" s="270"/>
      <c r="N850" s="270"/>
      <c r="O850" s="270"/>
      <c r="P850" s="270"/>
      <c r="Q850" s="270"/>
      <c r="R850" s="270"/>
      <c r="S850" s="270"/>
      <c r="T850" s="270"/>
      <c r="U850" s="270"/>
      <c r="V850" s="270"/>
      <c r="W850" s="270"/>
      <c r="X850" s="270"/>
      <c r="Y850" s="270"/>
    </row>
    <row r="851" spans="1:25">
      <c r="A851" s="270"/>
      <c r="B851" s="270"/>
      <c r="C851" s="270"/>
      <c r="D851" s="270"/>
      <c r="E851" s="270"/>
      <c r="F851" s="270"/>
      <c r="G851" s="270"/>
      <c r="H851" s="270"/>
      <c r="I851" s="270"/>
      <c r="J851" s="270"/>
      <c r="K851" s="270"/>
      <c r="L851" s="270"/>
      <c r="M851" s="270"/>
      <c r="N851" s="270"/>
      <c r="O851" s="270"/>
      <c r="P851" s="270"/>
      <c r="Q851" s="270"/>
      <c r="R851" s="270"/>
      <c r="S851" s="270"/>
      <c r="T851" s="270"/>
      <c r="U851" s="270"/>
      <c r="V851" s="270"/>
      <c r="W851" s="270"/>
      <c r="X851" s="270"/>
      <c r="Y851" s="270"/>
    </row>
    <row r="852" spans="1:25">
      <c r="A852" s="270"/>
      <c r="B852" s="270"/>
      <c r="C852" s="270"/>
      <c r="D852" s="270"/>
      <c r="E852" s="270"/>
      <c r="F852" s="270"/>
      <c r="G852" s="270"/>
      <c r="H852" s="270"/>
      <c r="I852" s="270"/>
      <c r="J852" s="270"/>
      <c r="K852" s="270"/>
      <c r="L852" s="270"/>
      <c r="M852" s="270"/>
      <c r="N852" s="270"/>
      <c r="O852" s="270"/>
      <c r="P852" s="270"/>
      <c r="Q852" s="270"/>
      <c r="R852" s="270"/>
      <c r="S852" s="270"/>
      <c r="T852" s="270"/>
      <c r="U852" s="270"/>
      <c r="V852" s="270"/>
      <c r="W852" s="270"/>
      <c r="X852" s="270"/>
      <c r="Y852" s="270"/>
    </row>
    <row r="853" spans="1:25">
      <c r="A853" s="270"/>
      <c r="B853" s="270"/>
      <c r="C853" s="270"/>
      <c r="D853" s="270"/>
      <c r="E853" s="270"/>
      <c r="F853" s="270"/>
      <c r="G853" s="270"/>
      <c r="H853" s="270"/>
      <c r="I853" s="270"/>
      <c r="J853" s="270"/>
      <c r="K853" s="270"/>
      <c r="L853" s="270"/>
      <c r="M853" s="270"/>
      <c r="N853" s="270"/>
      <c r="O853" s="270"/>
      <c r="P853" s="270"/>
      <c r="Q853" s="270"/>
      <c r="R853" s="270"/>
      <c r="S853" s="270"/>
      <c r="T853" s="270"/>
      <c r="U853" s="270"/>
      <c r="V853" s="270"/>
      <c r="W853" s="270"/>
      <c r="X853" s="270"/>
      <c r="Y853" s="270"/>
    </row>
    <row r="854" spans="1:25">
      <c r="A854" s="270"/>
      <c r="B854" s="270"/>
      <c r="C854" s="270"/>
      <c r="D854" s="270"/>
      <c r="E854" s="270"/>
      <c r="F854" s="270"/>
      <c r="G854" s="270"/>
      <c r="H854" s="270"/>
      <c r="I854" s="270"/>
      <c r="J854" s="270"/>
      <c r="K854" s="270"/>
      <c r="L854" s="270"/>
      <c r="M854" s="270"/>
      <c r="N854" s="270"/>
      <c r="O854" s="270"/>
      <c r="P854" s="270"/>
      <c r="Q854" s="270"/>
      <c r="R854" s="270"/>
      <c r="S854" s="270"/>
      <c r="T854" s="270"/>
      <c r="U854" s="270"/>
      <c r="V854" s="270"/>
      <c r="W854" s="270"/>
      <c r="X854" s="270"/>
      <c r="Y854" s="270"/>
    </row>
    <row r="855" spans="1:25">
      <c r="A855" s="270"/>
      <c r="B855" s="270"/>
      <c r="C855" s="270"/>
      <c r="D855" s="270"/>
      <c r="E855" s="270"/>
      <c r="F855" s="270"/>
      <c r="G855" s="270"/>
      <c r="H855" s="270"/>
      <c r="I855" s="270"/>
      <c r="J855" s="270"/>
      <c r="K855" s="270"/>
      <c r="L855" s="270"/>
      <c r="M855" s="270"/>
      <c r="N855" s="270"/>
      <c r="O855" s="270"/>
      <c r="P855" s="270"/>
      <c r="Q855" s="270"/>
      <c r="R855" s="270"/>
      <c r="S855" s="270"/>
      <c r="T855" s="270"/>
      <c r="U855" s="270"/>
      <c r="V855" s="270"/>
      <c r="W855" s="270"/>
      <c r="X855" s="270"/>
      <c r="Y855" s="270"/>
    </row>
    <row r="856" spans="1:25">
      <c r="A856" s="270"/>
      <c r="B856" s="270"/>
      <c r="C856" s="270"/>
      <c r="D856" s="270"/>
      <c r="E856" s="270"/>
      <c r="F856" s="270"/>
      <c r="G856" s="270"/>
      <c r="H856" s="270"/>
      <c r="I856" s="270"/>
      <c r="J856" s="270"/>
      <c r="K856" s="270"/>
      <c r="L856" s="270"/>
      <c r="M856" s="270"/>
      <c r="N856" s="270"/>
      <c r="O856" s="270"/>
      <c r="P856" s="270"/>
      <c r="Q856" s="270"/>
      <c r="R856" s="270"/>
      <c r="S856" s="270"/>
      <c r="T856" s="270"/>
      <c r="U856" s="270"/>
      <c r="V856" s="270"/>
      <c r="W856" s="270"/>
      <c r="X856" s="270"/>
      <c r="Y856" s="270"/>
    </row>
    <row r="857" spans="1:25">
      <c r="A857" s="270"/>
      <c r="B857" s="270"/>
      <c r="C857" s="270"/>
      <c r="D857" s="270"/>
      <c r="E857" s="270"/>
      <c r="F857" s="270"/>
      <c r="G857" s="270"/>
      <c r="H857" s="270"/>
      <c r="I857" s="270"/>
      <c r="J857" s="270"/>
      <c r="K857" s="270"/>
      <c r="L857" s="270"/>
      <c r="M857" s="270"/>
      <c r="N857" s="270"/>
      <c r="O857" s="270"/>
      <c r="P857" s="270"/>
      <c r="Q857" s="270"/>
      <c r="R857" s="270"/>
      <c r="S857" s="270"/>
      <c r="T857" s="270"/>
      <c r="U857" s="270"/>
      <c r="V857" s="270"/>
      <c r="W857" s="270"/>
      <c r="X857" s="270"/>
      <c r="Y857" s="270"/>
    </row>
    <row r="858" spans="1:25">
      <c r="A858" s="270"/>
      <c r="B858" s="270"/>
      <c r="C858" s="270"/>
      <c r="D858" s="270"/>
      <c r="E858" s="270"/>
      <c r="F858" s="270"/>
      <c r="G858" s="270"/>
      <c r="H858" s="270"/>
      <c r="I858" s="270"/>
      <c r="J858" s="270"/>
      <c r="K858" s="270"/>
      <c r="L858" s="270"/>
      <c r="M858" s="270"/>
      <c r="N858" s="270"/>
      <c r="O858" s="270"/>
      <c r="P858" s="270"/>
      <c r="Q858" s="270"/>
      <c r="R858" s="270"/>
      <c r="S858" s="270"/>
      <c r="T858" s="270"/>
      <c r="U858" s="270"/>
      <c r="V858" s="270"/>
      <c r="W858" s="270"/>
      <c r="X858" s="270"/>
      <c r="Y858" s="270"/>
    </row>
    <row r="859" spans="1:25">
      <c r="A859" s="270"/>
      <c r="B859" s="270"/>
      <c r="C859" s="270"/>
      <c r="D859" s="270"/>
      <c r="E859" s="270"/>
      <c r="F859" s="270"/>
      <c r="G859" s="270"/>
      <c r="H859" s="270"/>
      <c r="I859" s="270"/>
      <c r="J859" s="270"/>
      <c r="K859" s="270"/>
      <c r="L859" s="270"/>
      <c r="M859" s="270"/>
      <c r="N859" s="270"/>
      <c r="O859" s="270"/>
      <c r="P859" s="270"/>
      <c r="Q859" s="270"/>
      <c r="R859" s="270"/>
      <c r="S859" s="270"/>
      <c r="T859" s="270"/>
      <c r="U859" s="270"/>
      <c r="V859" s="270"/>
      <c r="W859" s="270"/>
      <c r="X859" s="270"/>
      <c r="Y859" s="270"/>
    </row>
    <row r="860" spans="1:25">
      <c r="A860" s="270"/>
      <c r="B860" s="270"/>
      <c r="C860" s="270"/>
      <c r="D860" s="270"/>
      <c r="E860" s="270"/>
      <c r="F860" s="270"/>
      <c r="G860" s="270"/>
      <c r="H860" s="270"/>
      <c r="I860" s="270"/>
      <c r="J860" s="270"/>
      <c r="K860" s="270"/>
      <c r="L860" s="270"/>
      <c r="M860" s="270"/>
      <c r="N860" s="270"/>
      <c r="O860" s="270"/>
      <c r="P860" s="270"/>
      <c r="Q860" s="270"/>
      <c r="R860" s="270"/>
      <c r="S860" s="270"/>
      <c r="T860" s="270"/>
      <c r="U860" s="270"/>
      <c r="V860" s="270"/>
      <c r="W860" s="270"/>
      <c r="X860" s="270"/>
      <c r="Y860" s="270"/>
    </row>
    <row r="861" spans="1:25">
      <c r="A861" s="270"/>
      <c r="B861" s="270"/>
      <c r="C861" s="270"/>
      <c r="D861" s="270"/>
      <c r="E861" s="270"/>
      <c r="F861" s="270"/>
      <c r="G861" s="270"/>
      <c r="H861" s="270"/>
      <c r="I861" s="270"/>
      <c r="J861" s="270"/>
      <c r="K861" s="270"/>
      <c r="L861" s="270"/>
      <c r="M861" s="270"/>
      <c r="N861" s="270"/>
      <c r="O861" s="270"/>
      <c r="P861" s="270"/>
      <c r="Q861" s="270"/>
      <c r="R861" s="270"/>
      <c r="S861" s="270"/>
      <c r="T861" s="270"/>
      <c r="U861" s="270"/>
      <c r="V861" s="270"/>
      <c r="W861" s="270"/>
      <c r="X861" s="270"/>
      <c r="Y861" s="270"/>
    </row>
    <row r="862" spans="1:25">
      <c r="A862" s="270"/>
      <c r="B862" s="270"/>
      <c r="C862" s="270"/>
      <c r="D862" s="270"/>
      <c r="E862" s="270"/>
      <c r="F862" s="270"/>
      <c r="G862" s="270"/>
      <c r="H862" s="270"/>
      <c r="I862" s="270"/>
      <c r="J862" s="270"/>
      <c r="K862" s="270"/>
      <c r="L862" s="270"/>
      <c r="M862" s="270"/>
      <c r="N862" s="270"/>
      <c r="O862" s="270"/>
      <c r="P862" s="270"/>
      <c r="Q862" s="270"/>
      <c r="R862" s="270"/>
      <c r="S862" s="270"/>
      <c r="T862" s="270"/>
      <c r="U862" s="270"/>
      <c r="V862" s="270"/>
      <c r="W862" s="270"/>
      <c r="X862" s="270"/>
      <c r="Y862" s="270"/>
    </row>
    <row r="863" spans="1:25">
      <c r="A863" s="270"/>
      <c r="B863" s="270"/>
      <c r="C863" s="270"/>
      <c r="D863" s="270"/>
      <c r="E863" s="270"/>
      <c r="F863" s="270"/>
      <c r="G863" s="270"/>
      <c r="H863" s="270"/>
      <c r="I863" s="270"/>
      <c r="J863" s="270"/>
      <c r="K863" s="270"/>
      <c r="L863" s="270"/>
      <c r="M863" s="270"/>
      <c r="N863" s="270"/>
      <c r="O863" s="270"/>
      <c r="P863" s="270"/>
      <c r="Q863" s="270"/>
      <c r="R863" s="270"/>
      <c r="S863" s="270"/>
      <c r="T863" s="270"/>
      <c r="U863" s="270"/>
      <c r="V863" s="270"/>
      <c r="W863" s="270"/>
      <c r="X863" s="270"/>
      <c r="Y863" s="270"/>
    </row>
    <row r="864" spans="1:25">
      <c r="A864" s="270"/>
      <c r="B864" s="270"/>
      <c r="C864" s="270"/>
      <c r="D864" s="270"/>
      <c r="E864" s="270"/>
      <c r="F864" s="270"/>
      <c r="G864" s="270"/>
      <c r="H864" s="270"/>
      <c r="I864" s="270"/>
      <c r="J864" s="270"/>
      <c r="K864" s="270"/>
      <c r="L864" s="270"/>
      <c r="M864" s="270"/>
      <c r="N864" s="270"/>
      <c r="O864" s="270"/>
      <c r="P864" s="270"/>
      <c r="Q864" s="270"/>
      <c r="R864" s="270"/>
      <c r="S864" s="270"/>
      <c r="T864" s="270"/>
      <c r="U864" s="270"/>
      <c r="V864" s="270"/>
      <c r="W864" s="270"/>
      <c r="X864" s="270"/>
      <c r="Y864" s="270"/>
    </row>
    <row r="865" spans="1:25">
      <c r="A865" s="270"/>
      <c r="B865" s="270"/>
      <c r="C865" s="270"/>
      <c r="D865" s="270"/>
      <c r="E865" s="270"/>
      <c r="F865" s="270"/>
      <c r="G865" s="270"/>
      <c r="H865" s="270"/>
      <c r="I865" s="270"/>
      <c r="J865" s="270"/>
      <c r="K865" s="270"/>
      <c r="L865" s="270"/>
      <c r="M865" s="270"/>
      <c r="N865" s="270"/>
      <c r="O865" s="270"/>
      <c r="P865" s="270"/>
      <c r="Q865" s="270"/>
      <c r="R865" s="270"/>
      <c r="S865" s="270"/>
      <c r="T865" s="270"/>
      <c r="U865" s="270"/>
      <c r="V865" s="270"/>
      <c r="W865" s="270"/>
      <c r="X865" s="270"/>
      <c r="Y865" s="270"/>
    </row>
    <row r="866" spans="1:25">
      <c r="A866" s="270"/>
      <c r="B866" s="270"/>
      <c r="C866" s="270"/>
      <c r="D866" s="270"/>
      <c r="E866" s="270"/>
      <c r="F866" s="270"/>
      <c r="G866" s="270"/>
      <c r="H866" s="270"/>
      <c r="I866" s="270"/>
      <c r="J866" s="270"/>
      <c r="K866" s="270"/>
      <c r="L866" s="270"/>
      <c r="M866" s="270"/>
      <c r="N866" s="270"/>
      <c r="O866" s="270"/>
      <c r="P866" s="270"/>
      <c r="Q866" s="270"/>
      <c r="R866" s="270"/>
      <c r="S866" s="270"/>
      <c r="T866" s="270"/>
      <c r="U866" s="270"/>
      <c r="V866" s="270"/>
      <c r="W866" s="270"/>
      <c r="X866" s="270"/>
      <c r="Y866" s="270"/>
    </row>
    <row r="867" spans="1:25">
      <c r="A867" s="270"/>
      <c r="B867" s="270"/>
      <c r="C867" s="270"/>
      <c r="D867" s="270"/>
      <c r="E867" s="270"/>
      <c r="F867" s="270"/>
      <c r="G867" s="270"/>
      <c r="H867" s="270"/>
      <c r="I867" s="270"/>
      <c r="J867" s="270"/>
      <c r="K867" s="270"/>
      <c r="L867" s="270"/>
      <c r="M867" s="270"/>
      <c r="N867" s="270"/>
      <c r="O867" s="270"/>
      <c r="P867" s="270"/>
      <c r="Q867" s="270"/>
      <c r="R867" s="270"/>
      <c r="S867" s="270"/>
      <c r="T867" s="270"/>
      <c r="U867" s="270"/>
      <c r="V867" s="270"/>
      <c r="W867" s="270"/>
      <c r="X867" s="270"/>
      <c r="Y867" s="270"/>
    </row>
    <row r="868" spans="1:25">
      <c r="A868" s="270"/>
      <c r="B868" s="270"/>
      <c r="C868" s="270"/>
      <c r="D868" s="270"/>
      <c r="E868" s="270"/>
      <c r="F868" s="270"/>
      <c r="G868" s="270"/>
      <c r="H868" s="270"/>
      <c r="I868" s="270"/>
      <c r="J868" s="270"/>
      <c r="K868" s="270"/>
      <c r="L868" s="270"/>
      <c r="M868" s="270"/>
      <c r="N868" s="270"/>
      <c r="O868" s="270"/>
      <c r="P868" s="270"/>
      <c r="Q868" s="270"/>
      <c r="R868" s="270"/>
      <c r="S868" s="270"/>
      <c r="T868" s="270"/>
      <c r="U868" s="270"/>
      <c r="V868" s="270"/>
      <c r="W868" s="270"/>
      <c r="X868" s="270"/>
      <c r="Y868" s="270"/>
    </row>
    <row r="869" spans="1:25">
      <c r="A869" s="270"/>
      <c r="B869" s="270"/>
      <c r="C869" s="270"/>
      <c r="D869" s="270"/>
      <c r="E869" s="270"/>
      <c r="F869" s="270"/>
      <c r="G869" s="270"/>
      <c r="H869" s="270"/>
      <c r="I869" s="270"/>
      <c r="J869" s="270"/>
      <c r="K869" s="270"/>
      <c r="L869" s="270"/>
      <c r="M869" s="270"/>
      <c r="N869" s="270"/>
      <c r="O869" s="270"/>
      <c r="P869" s="270"/>
      <c r="Q869" s="270"/>
      <c r="R869" s="270"/>
      <c r="S869" s="270"/>
      <c r="T869" s="270"/>
      <c r="U869" s="270"/>
      <c r="V869" s="270"/>
      <c r="W869" s="270"/>
      <c r="X869" s="270"/>
      <c r="Y869" s="270"/>
    </row>
    <row r="870" spans="1:25">
      <c r="A870" s="270"/>
      <c r="B870" s="270"/>
      <c r="C870" s="270"/>
      <c r="D870" s="270"/>
      <c r="E870" s="270"/>
      <c r="F870" s="270"/>
      <c r="G870" s="270"/>
      <c r="H870" s="270"/>
      <c r="I870" s="270"/>
      <c r="J870" s="270"/>
      <c r="K870" s="270"/>
      <c r="L870" s="270"/>
      <c r="M870" s="270"/>
      <c r="N870" s="270"/>
      <c r="O870" s="270"/>
      <c r="P870" s="270"/>
      <c r="Q870" s="270"/>
      <c r="R870" s="270"/>
      <c r="S870" s="270"/>
      <c r="T870" s="270"/>
      <c r="U870" s="270"/>
      <c r="V870" s="270"/>
      <c r="W870" s="270"/>
      <c r="X870" s="270"/>
      <c r="Y870" s="270"/>
    </row>
    <row r="871" spans="1:25">
      <c r="A871" s="270"/>
      <c r="B871" s="270"/>
      <c r="C871" s="270"/>
      <c r="D871" s="270"/>
      <c r="E871" s="270"/>
      <c r="F871" s="270"/>
      <c r="G871" s="270"/>
      <c r="H871" s="270"/>
      <c r="I871" s="270"/>
      <c r="J871" s="270"/>
      <c r="K871" s="270"/>
      <c r="L871" s="270"/>
      <c r="M871" s="270"/>
      <c r="N871" s="270"/>
      <c r="O871" s="270"/>
      <c r="P871" s="270"/>
      <c r="Q871" s="270"/>
      <c r="R871" s="270"/>
      <c r="S871" s="270"/>
      <c r="T871" s="270"/>
      <c r="U871" s="270"/>
      <c r="V871" s="270"/>
      <c r="W871" s="270"/>
      <c r="X871" s="270"/>
      <c r="Y871" s="270"/>
    </row>
    <row r="872" spans="1:25">
      <c r="A872" s="270"/>
      <c r="B872" s="270"/>
      <c r="C872" s="270"/>
      <c r="D872" s="270"/>
      <c r="E872" s="270"/>
      <c r="F872" s="270"/>
      <c r="G872" s="270"/>
      <c r="H872" s="270"/>
      <c r="I872" s="270"/>
      <c r="J872" s="270"/>
      <c r="K872" s="270"/>
      <c r="L872" s="270"/>
      <c r="M872" s="270"/>
      <c r="N872" s="270"/>
      <c r="O872" s="270"/>
      <c r="P872" s="270"/>
      <c r="Q872" s="270"/>
      <c r="R872" s="270"/>
      <c r="S872" s="270"/>
      <c r="T872" s="270"/>
      <c r="U872" s="270"/>
      <c r="V872" s="270"/>
      <c r="W872" s="270"/>
      <c r="X872" s="270"/>
      <c r="Y872" s="270"/>
    </row>
    <row r="873" spans="1:25">
      <c r="A873" s="270"/>
      <c r="B873" s="270"/>
      <c r="C873" s="270"/>
      <c r="D873" s="270"/>
      <c r="E873" s="270"/>
      <c r="F873" s="270"/>
      <c r="G873" s="270"/>
      <c r="H873" s="270"/>
      <c r="I873" s="270"/>
      <c r="J873" s="270"/>
      <c r="K873" s="270"/>
      <c r="L873" s="270"/>
      <c r="M873" s="270"/>
      <c r="N873" s="270"/>
      <c r="O873" s="270"/>
      <c r="P873" s="270"/>
      <c r="Q873" s="270"/>
      <c r="R873" s="270"/>
      <c r="S873" s="270"/>
      <c r="T873" s="270"/>
      <c r="U873" s="270"/>
      <c r="V873" s="270"/>
      <c r="W873" s="270"/>
      <c r="X873" s="270"/>
      <c r="Y873" s="270"/>
    </row>
    <row r="874" spans="1:25">
      <c r="A874" s="270"/>
      <c r="B874" s="270"/>
      <c r="C874" s="270"/>
      <c r="D874" s="270"/>
      <c r="E874" s="270"/>
      <c r="F874" s="270"/>
      <c r="G874" s="270"/>
      <c r="H874" s="270"/>
      <c r="I874" s="270"/>
      <c r="J874" s="270"/>
      <c r="K874" s="270"/>
      <c r="L874" s="270"/>
      <c r="M874" s="270"/>
      <c r="N874" s="270"/>
      <c r="O874" s="270"/>
      <c r="P874" s="270"/>
      <c r="Q874" s="270"/>
      <c r="R874" s="270"/>
      <c r="S874" s="270"/>
      <c r="T874" s="270"/>
      <c r="U874" s="270"/>
      <c r="V874" s="270"/>
      <c r="W874" s="270"/>
      <c r="X874" s="270"/>
      <c r="Y874" s="270"/>
    </row>
    <row r="875" spans="1:25">
      <c r="A875" s="270"/>
      <c r="B875" s="270"/>
      <c r="C875" s="270"/>
      <c r="D875" s="270"/>
      <c r="E875" s="270"/>
      <c r="F875" s="270"/>
      <c r="G875" s="270"/>
      <c r="H875" s="270"/>
      <c r="I875" s="270"/>
      <c r="J875" s="270"/>
      <c r="K875" s="270"/>
      <c r="L875" s="270"/>
      <c r="M875" s="270"/>
      <c r="N875" s="270"/>
      <c r="O875" s="270"/>
      <c r="P875" s="270"/>
      <c r="Q875" s="270"/>
      <c r="R875" s="270"/>
      <c r="S875" s="270"/>
      <c r="T875" s="270"/>
      <c r="U875" s="270"/>
      <c r="V875" s="270"/>
      <c r="W875" s="270"/>
      <c r="X875" s="270"/>
      <c r="Y875" s="270"/>
    </row>
    <row r="876" spans="1:25">
      <c r="A876" s="270"/>
      <c r="B876" s="270"/>
      <c r="C876" s="270"/>
      <c r="D876" s="270"/>
      <c r="E876" s="270"/>
      <c r="F876" s="270"/>
      <c r="G876" s="270"/>
      <c r="H876" s="270"/>
      <c r="I876" s="270"/>
      <c r="J876" s="270"/>
      <c r="K876" s="270"/>
      <c r="L876" s="270"/>
      <c r="M876" s="270"/>
      <c r="N876" s="270"/>
      <c r="O876" s="270"/>
      <c r="P876" s="270"/>
      <c r="Q876" s="270"/>
      <c r="R876" s="270"/>
      <c r="S876" s="270"/>
      <c r="T876" s="270"/>
      <c r="U876" s="270"/>
      <c r="V876" s="270"/>
      <c r="W876" s="270"/>
      <c r="X876" s="270"/>
      <c r="Y876" s="270"/>
    </row>
    <row r="877" spans="1:25">
      <c r="A877" s="270"/>
      <c r="B877" s="270"/>
      <c r="C877" s="270"/>
      <c r="D877" s="270"/>
      <c r="E877" s="270"/>
      <c r="F877" s="270"/>
      <c r="G877" s="270"/>
      <c r="H877" s="270"/>
      <c r="I877" s="270"/>
      <c r="J877" s="270"/>
      <c r="K877" s="270"/>
      <c r="L877" s="270"/>
      <c r="M877" s="270"/>
      <c r="N877" s="270"/>
      <c r="O877" s="270"/>
      <c r="P877" s="270"/>
      <c r="Q877" s="270"/>
      <c r="R877" s="270"/>
      <c r="S877" s="270"/>
      <c r="T877" s="270"/>
      <c r="U877" s="270"/>
      <c r="V877" s="270"/>
      <c r="W877" s="270"/>
      <c r="X877" s="270"/>
      <c r="Y877" s="270"/>
    </row>
    <row r="878" spans="1:25">
      <c r="A878" s="270"/>
      <c r="B878" s="270"/>
      <c r="C878" s="270"/>
      <c r="D878" s="270"/>
      <c r="E878" s="270"/>
      <c r="F878" s="270"/>
      <c r="G878" s="270"/>
      <c r="H878" s="270"/>
      <c r="I878" s="270"/>
      <c r="J878" s="270"/>
      <c r="K878" s="270"/>
      <c r="L878" s="270"/>
      <c r="M878" s="270"/>
      <c r="N878" s="270"/>
      <c r="O878" s="270"/>
      <c r="P878" s="270"/>
      <c r="Q878" s="270"/>
      <c r="R878" s="270"/>
      <c r="S878" s="270"/>
      <c r="T878" s="270"/>
      <c r="U878" s="270"/>
      <c r="V878" s="270"/>
      <c r="W878" s="270"/>
      <c r="X878" s="270"/>
      <c r="Y878" s="270"/>
    </row>
    <row r="879" spans="1:25">
      <c r="A879" s="270"/>
      <c r="B879" s="270"/>
      <c r="C879" s="270"/>
      <c r="D879" s="270"/>
      <c r="E879" s="270"/>
      <c r="F879" s="270"/>
      <c r="G879" s="270"/>
      <c r="H879" s="270"/>
      <c r="I879" s="270"/>
      <c r="J879" s="270"/>
      <c r="K879" s="270"/>
      <c r="L879" s="270"/>
      <c r="M879" s="270"/>
      <c r="N879" s="270"/>
      <c r="O879" s="270"/>
      <c r="P879" s="270"/>
      <c r="Q879" s="270"/>
      <c r="R879" s="270"/>
      <c r="S879" s="270"/>
      <c r="T879" s="270"/>
      <c r="U879" s="270"/>
      <c r="V879" s="270"/>
      <c r="W879" s="270"/>
      <c r="X879" s="270"/>
      <c r="Y879" s="270"/>
    </row>
    <row r="880" spans="1:25">
      <c r="A880" s="270"/>
      <c r="B880" s="270"/>
      <c r="C880" s="270"/>
      <c r="D880" s="270"/>
      <c r="E880" s="270"/>
      <c r="F880" s="270"/>
      <c r="G880" s="270"/>
      <c r="H880" s="270"/>
      <c r="I880" s="270"/>
      <c r="J880" s="270"/>
      <c r="K880" s="270"/>
      <c r="L880" s="270"/>
      <c r="M880" s="270"/>
      <c r="N880" s="270"/>
      <c r="O880" s="270"/>
      <c r="P880" s="270"/>
      <c r="Q880" s="270"/>
      <c r="R880" s="270"/>
      <c r="S880" s="270"/>
      <c r="T880" s="270"/>
      <c r="U880" s="270"/>
      <c r="V880" s="270"/>
      <c r="W880" s="270"/>
      <c r="X880" s="270"/>
      <c r="Y880" s="270"/>
    </row>
    <row r="881" spans="1:25">
      <c r="A881" s="270"/>
      <c r="B881" s="270"/>
      <c r="C881" s="270"/>
      <c r="D881" s="270"/>
      <c r="E881" s="270"/>
      <c r="F881" s="270"/>
      <c r="G881" s="270"/>
      <c r="H881" s="270"/>
      <c r="I881" s="270"/>
      <c r="J881" s="270"/>
      <c r="K881" s="270"/>
      <c r="L881" s="270"/>
      <c r="M881" s="270"/>
      <c r="N881" s="270"/>
      <c r="O881" s="270"/>
      <c r="P881" s="270"/>
      <c r="Q881" s="270"/>
      <c r="R881" s="270"/>
      <c r="S881" s="270"/>
      <c r="T881" s="270"/>
      <c r="U881" s="270"/>
      <c r="V881" s="270"/>
      <c r="W881" s="270"/>
      <c r="X881" s="270"/>
      <c r="Y881" s="270"/>
    </row>
    <row r="882" spans="1:25">
      <c r="A882" s="270"/>
      <c r="B882" s="270"/>
      <c r="C882" s="270"/>
      <c r="D882" s="270"/>
      <c r="E882" s="270"/>
      <c r="F882" s="270"/>
      <c r="G882" s="270"/>
      <c r="H882" s="270"/>
      <c r="I882" s="270"/>
      <c r="J882" s="270"/>
      <c r="K882" s="270"/>
      <c r="L882" s="270"/>
      <c r="M882" s="270"/>
      <c r="N882" s="270"/>
      <c r="O882" s="270"/>
      <c r="P882" s="270"/>
      <c r="Q882" s="270"/>
      <c r="R882" s="270"/>
      <c r="S882" s="270"/>
      <c r="T882" s="270"/>
      <c r="U882" s="270"/>
      <c r="V882" s="270"/>
      <c r="W882" s="270"/>
      <c r="X882" s="270"/>
      <c r="Y882" s="270"/>
    </row>
    <row r="883" spans="1:25">
      <c r="A883" s="270"/>
      <c r="B883" s="270"/>
      <c r="C883" s="270"/>
      <c r="D883" s="270"/>
      <c r="E883" s="270"/>
      <c r="F883" s="270"/>
      <c r="G883" s="270"/>
      <c r="H883" s="270"/>
      <c r="I883" s="270"/>
      <c r="J883" s="270"/>
      <c r="K883" s="270"/>
      <c r="L883" s="270"/>
      <c r="M883" s="270"/>
      <c r="N883" s="270"/>
      <c r="O883" s="270"/>
      <c r="P883" s="270"/>
      <c r="Q883" s="270"/>
      <c r="R883" s="270"/>
      <c r="S883" s="270"/>
      <c r="T883" s="270"/>
      <c r="U883" s="270"/>
      <c r="V883" s="270"/>
      <c r="W883" s="270"/>
      <c r="X883" s="270"/>
      <c r="Y883" s="270"/>
    </row>
    <row r="884" spans="1:25">
      <c r="A884" s="270"/>
      <c r="B884" s="270"/>
      <c r="C884" s="270"/>
      <c r="D884" s="270"/>
      <c r="E884" s="270"/>
      <c r="F884" s="270"/>
      <c r="G884" s="270"/>
      <c r="H884" s="270"/>
      <c r="I884" s="270"/>
      <c r="J884" s="270"/>
      <c r="K884" s="270"/>
      <c r="L884" s="270"/>
      <c r="M884" s="270"/>
      <c r="N884" s="270"/>
      <c r="O884" s="270"/>
      <c r="P884" s="270"/>
      <c r="Q884" s="270"/>
      <c r="R884" s="270"/>
      <c r="S884" s="270"/>
      <c r="T884" s="270"/>
      <c r="U884" s="270"/>
      <c r="V884" s="270"/>
      <c r="W884" s="270"/>
      <c r="X884" s="270"/>
      <c r="Y884" s="270"/>
    </row>
    <row r="885" spans="1:25">
      <c r="A885" s="270"/>
      <c r="B885" s="270"/>
      <c r="C885" s="270"/>
      <c r="D885" s="270"/>
      <c r="E885" s="270"/>
      <c r="F885" s="270"/>
      <c r="G885" s="270"/>
      <c r="H885" s="270"/>
      <c r="I885" s="270"/>
      <c r="J885" s="270"/>
      <c r="K885" s="270"/>
      <c r="L885" s="270"/>
      <c r="M885" s="270"/>
      <c r="N885" s="270"/>
      <c r="O885" s="270"/>
      <c r="P885" s="270"/>
      <c r="Q885" s="270"/>
      <c r="R885" s="270"/>
      <c r="S885" s="270"/>
      <c r="T885" s="270"/>
      <c r="U885" s="270"/>
      <c r="V885" s="270"/>
      <c r="W885" s="270"/>
      <c r="X885" s="270"/>
      <c r="Y885" s="270"/>
    </row>
    <row r="886" spans="1:25">
      <c r="A886" s="270"/>
      <c r="B886" s="270"/>
      <c r="C886" s="270"/>
      <c r="D886" s="270"/>
      <c r="E886" s="270"/>
      <c r="F886" s="270"/>
      <c r="G886" s="270"/>
      <c r="H886" s="270"/>
      <c r="I886" s="270"/>
      <c r="J886" s="270"/>
      <c r="K886" s="270"/>
      <c r="L886" s="270"/>
      <c r="M886" s="270"/>
      <c r="N886" s="270"/>
      <c r="O886" s="270"/>
      <c r="P886" s="270"/>
      <c r="Q886" s="270"/>
      <c r="R886" s="270"/>
      <c r="S886" s="270"/>
      <c r="T886" s="270"/>
      <c r="U886" s="270"/>
      <c r="V886" s="270"/>
      <c r="W886" s="270"/>
      <c r="X886" s="270"/>
      <c r="Y886" s="270"/>
    </row>
    <row r="887" spans="1:25">
      <c r="A887" s="270"/>
      <c r="B887" s="270"/>
      <c r="C887" s="270"/>
      <c r="D887" s="270"/>
      <c r="E887" s="270"/>
      <c r="F887" s="270"/>
      <c r="G887" s="270"/>
      <c r="H887" s="270"/>
      <c r="I887" s="270"/>
      <c r="J887" s="270"/>
      <c r="K887" s="270"/>
      <c r="L887" s="270"/>
      <c r="M887" s="270"/>
      <c r="N887" s="270"/>
      <c r="O887" s="270"/>
      <c r="P887" s="270"/>
      <c r="Q887" s="270"/>
      <c r="R887" s="270"/>
      <c r="S887" s="270"/>
      <c r="T887" s="270"/>
      <c r="U887" s="270"/>
      <c r="V887" s="270"/>
      <c r="W887" s="270"/>
      <c r="X887" s="270"/>
      <c r="Y887" s="270"/>
    </row>
    <row r="888" spans="1:25">
      <c r="A888" s="270"/>
      <c r="B888" s="270"/>
      <c r="C888" s="270"/>
      <c r="D888" s="270"/>
      <c r="E888" s="270"/>
      <c r="F888" s="270"/>
      <c r="G888" s="270"/>
      <c r="H888" s="270"/>
      <c r="I888" s="270"/>
      <c r="J888" s="270"/>
      <c r="K888" s="270"/>
      <c r="L888" s="270"/>
      <c r="M888" s="270"/>
      <c r="N888" s="270"/>
      <c r="O888" s="270"/>
      <c r="P888" s="270"/>
      <c r="Q888" s="270"/>
      <c r="R888" s="270"/>
      <c r="S888" s="270"/>
      <c r="T888" s="270"/>
      <c r="U888" s="270"/>
      <c r="V888" s="270"/>
      <c r="W888" s="270"/>
      <c r="X888" s="270"/>
      <c r="Y888" s="270"/>
    </row>
    <row r="889" spans="1:25">
      <c r="A889" s="270"/>
      <c r="B889" s="270"/>
      <c r="C889" s="270"/>
      <c r="D889" s="270"/>
      <c r="E889" s="270"/>
      <c r="F889" s="270"/>
      <c r="G889" s="270"/>
      <c r="H889" s="270"/>
      <c r="I889" s="270"/>
      <c r="J889" s="270"/>
      <c r="K889" s="270"/>
      <c r="L889" s="270"/>
      <c r="M889" s="270"/>
      <c r="N889" s="270"/>
      <c r="O889" s="270"/>
      <c r="P889" s="270"/>
      <c r="Q889" s="270"/>
      <c r="R889" s="270"/>
      <c r="S889" s="270"/>
      <c r="T889" s="270"/>
      <c r="U889" s="270"/>
      <c r="V889" s="270"/>
      <c r="W889" s="270"/>
      <c r="X889" s="270"/>
      <c r="Y889" s="270"/>
    </row>
    <row r="890" spans="1:25">
      <c r="A890" s="270"/>
      <c r="B890" s="270"/>
      <c r="C890" s="270"/>
      <c r="D890" s="270"/>
      <c r="E890" s="270"/>
      <c r="F890" s="270"/>
      <c r="G890" s="270"/>
      <c r="H890" s="270"/>
      <c r="I890" s="270"/>
      <c r="J890" s="270"/>
      <c r="K890" s="270"/>
      <c r="L890" s="270"/>
      <c r="M890" s="270"/>
      <c r="N890" s="270"/>
      <c r="O890" s="270"/>
      <c r="P890" s="270"/>
      <c r="Q890" s="270"/>
      <c r="R890" s="270"/>
      <c r="S890" s="270"/>
      <c r="T890" s="270"/>
      <c r="U890" s="270"/>
      <c r="V890" s="270"/>
      <c r="W890" s="270"/>
      <c r="X890" s="270"/>
      <c r="Y890" s="270"/>
    </row>
    <row r="891" spans="1:25">
      <c r="A891" s="270"/>
      <c r="B891" s="270"/>
      <c r="C891" s="270"/>
      <c r="D891" s="270"/>
      <c r="E891" s="270"/>
      <c r="F891" s="270"/>
      <c r="G891" s="270"/>
      <c r="H891" s="270"/>
      <c r="I891" s="270"/>
      <c r="J891" s="270"/>
      <c r="K891" s="270"/>
      <c r="L891" s="270"/>
      <c r="M891" s="270"/>
      <c r="N891" s="270"/>
      <c r="O891" s="270"/>
      <c r="P891" s="270"/>
      <c r="Q891" s="270"/>
      <c r="R891" s="270"/>
      <c r="S891" s="270"/>
      <c r="T891" s="270"/>
      <c r="U891" s="270"/>
      <c r="V891" s="270"/>
      <c r="W891" s="270"/>
      <c r="X891" s="270"/>
      <c r="Y891" s="270"/>
    </row>
    <row r="892" spans="1:25">
      <c r="A892" s="270"/>
      <c r="B892" s="270"/>
      <c r="C892" s="270"/>
      <c r="D892" s="270"/>
      <c r="E892" s="270"/>
      <c r="F892" s="270"/>
      <c r="G892" s="270"/>
      <c r="H892" s="270"/>
      <c r="I892" s="270"/>
      <c r="J892" s="270"/>
      <c r="K892" s="270"/>
      <c r="L892" s="270"/>
      <c r="M892" s="270"/>
      <c r="N892" s="270"/>
      <c r="O892" s="270"/>
      <c r="P892" s="270"/>
      <c r="Q892" s="270"/>
      <c r="R892" s="270"/>
      <c r="S892" s="270"/>
      <c r="T892" s="270"/>
      <c r="U892" s="270"/>
      <c r="V892" s="270"/>
      <c r="W892" s="270"/>
      <c r="X892" s="270"/>
      <c r="Y892" s="270"/>
    </row>
    <row r="893" spans="1:25">
      <c r="A893" s="270"/>
      <c r="B893" s="270"/>
      <c r="C893" s="270"/>
      <c r="D893" s="270"/>
      <c r="E893" s="270"/>
      <c r="F893" s="270"/>
      <c r="G893" s="270"/>
      <c r="H893" s="270"/>
      <c r="I893" s="270"/>
      <c r="J893" s="270"/>
      <c r="K893" s="270"/>
      <c r="L893" s="270"/>
      <c r="M893" s="270"/>
      <c r="N893" s="270"/>
      <c r="O893" s="270"/>
      <c r="P893" s="270"/>
      <c r="Q893" s="270"/>
      <c r="R893" s="270"/>
      <c r="S893" s="270"/>
      <c r="T893" s="270"/>
      <c r="U893" s="270"/>
      <c r="V893" s="270"/>
      <c r="W893" s="270"/>
      <c r="X893" s="270"/>
      <c r="Y893" s="270"/>
    </row>
    <row r="894" spans="1:25">
      <c r="A894" s="270"/>
      <c r="B894" s="270"/>
      <c r="C894" s="270"/>
      <c r="D894" s="270"/>
      <c r="E894" s="270"/>
      <c r="F894" s="270"/>
      <c r="G894" s="270"/>
      <c r="H894" s="270"/>
      <c r="I894" s="270"/>
      <c r="J894" s="270"/>
      <c r="K894" s="270"/>
      <c r="L894" s="270"/>
      <c r="M894" s="270"/>
      <c r="N894" s="270"/>
      <c r="O894" s="270"/>
      <c r="P894" s="270"/>
      <c r="Q894" s="270"/>
      <c r="R894" s="270"/>
      <c r="S894" s="270"/>
      <c r="T894" s="270"/>
      <c r="U894" s="270"/>
      <c r="V894" s="270"/>
      <c r="W894" s="270"/>
      <c r="X894" s="270"/>
      <c r="Y894" s="270"/>
    </row>
    <row r="895" spans="1:25">
      <c r="A895" s="270"/>
      <c r="B895" s="270"/>
      <c r="C895" s="270"/>
      <c r="D895" s="270"/>
      <c r="E895" s="270"/>
      <c r="F895" s="270"/>
      <c r="G895" s="270"/>
      <c r="H895" s="270"/>
      <c r="I895" s="270"/>
      <c r="J895" s="270"/>
      <c r="K895" s="270"/>
      <c r="L895" s="270"/>
      <c r="M895" s="270"/>
      <c r="N895" s="270"/>
      <c r="O895" s="270"/>
      <c r="P895" s="270"/>
      <c r="Q895" s="270"/>
      <c r="R895" s="270"/>
      <c r="S895" s="270"/>
      <c r="T895" s="270"/>
      <c r="U895" s="270"/>
      <c r="V895" s="270"/>
      <c r="W895" s="270"/>
      <c r="X895" s="270"/>
      <c r="Y895" s="270"/>
    </row>
    <row r="896" spans="1:25">
      <c r="A896" s="270"/>
      <c r="B896" s="270"/>
      <c r="C896" s="270"/>
      <c r="D896" s="270"/>
      <c r="E896" s="270"/>
      <c r="F896" s="270"/>
      <c r="G896" s="270"/>
      <c r="H896" s="270"/>
      <c r="I896" s="270"/>
      <c r="J896" s="270"/>
      <c r="K896" s="270"/>
      <c r="L896" s="270"/>
      <c r="M896" s="270"/>
      <c r="N896" s="270"/>
      <c r="O896" s="270"/>
      <c r="P896" s="270"/>
      <c r="Q896" s="270"/>
      <c r="R896" s="270"/>
      <c r="S896" s="270"/>
      <c r="T896" s="270"/>
      <c r="U896" s="270"/>
      <c r="V896" s="270"/>
      <c r="W896" s="270"/>
      <c r="X896" s="270"/>
      <c r="Y896" s="270"/>
    </row>
    <row r="897" spans="1:25">
      <c r="A897" s="270"/>
      <c r="B897" s="270"/>
      <c r="C897" s="270"/>
      <c r="D897" s="270"/>
      <c r="E897" s="270"/>
      <c r="F897" s="270"/>
      <c r="G897" s="270"/>
      <c r="H897" s="270"/>
      <c r="I897" s="270"/>
      <c r="J897" s="270"/>
      <c r="K897" s="270"/>
      <c r="L897" s="270"/>
      <c r="M897" s="270"/>
      <c r="N897" s="270"/>
      <c r="O897" s="270"/>
      <c r="P897" s="270"/>
      <c r="Q897" s="270"/>
      <c r="R897" s="270"/>
      <c r="S897" s="270"/>
      <c r="T897" s="270"/>
      <c r="U897" s="270"/>
      <c r="V897" s="270"/>
      <c r="W897" s="270"/>
      <c r="X897" s="270"/>
      <c r="Y897" s="270"/>
    </row>
    <row r="898" spans="1:25">
      <c r="A898" s="270"/>
      <c r="B898" s="270"/>
      <c r="C898" s="270"/>
      <c r="D898" s="270"/>
      <c r="E898" s="270"/>
      <c r="F898" s="270"/>
      <c r="G898" s="270"/>
      <c r="H898" s="270"/>
      <c r="I898" s="270"/>
      <c r="J898" s="270"/>
      <c r="K898" s="270"/>
      <c r="L898" s="270"/>
      <c r="M898" s="270"/>
      <c r="N898" s="270"/>
      <c r="O898" s="270"/>
      <c r="P898" s="270"/>
      <c r="Q898" s="270"/>
      <c r="R898" s="270"/>
      <c r="S898" s="270"/>
      <c r="T898" s="270"/>
      <c r="U898" s="270"/>
      <c r="V898" s="270"/>
      <c r="W898" s="270"/>
      <c r="X898" s="270"/>
      <c r="Y898" s="270"/>
    </row>
    <row r="899" spans="1:25">
      <c r="A899" s="270"/>
      <c r="B899" s="270"/>
      <c r="C899" s="270"/>
      <c r="D899" s="270"/>
      <c r="E899" s="270"/>
      <c r="F899" s="270"/>
      <c r="G899" s="270"/>
      <c r="H899" s="270"/>
      <c r="I899" s="270"/>
      <c r="J899" s="270"/>
      <c r="K899" s="270"/>
      <c r="L899" s="270"/>
      <c r="M899" s="270"/>
      <c r="N899" s="270"/>
      <c r="O899" s="270"/>
      <c r="P899" s="270"/>
      <c r="Q899" s="270"/>
      <c r="R899" s="270"/>
      <c r="S899" s="270"/>
      <c r="T899" s="270"/>
      <c r="U899" s="270"/>
      <c r="V899" s="270"/>
      <c r="W899" s="270"/>
      <c r="X899" s="270"/>
      <c r="Y899" s="270"/>
    </row>
    <row r="900" spans="1:25">
      <c r="A900" s="270"/>
      <c r="B900" s="270"/>
      <c r="C900" s="270"/>
      <c r="D900" s="270"/>
      <c r="E900" s="270"/>
      <c r="F900" s="270"/>
      <c r="G900" s="270"/>
      <c r="H900" s="270"/>
      <c r="I900" s="270"/>
      <c r="J900" s="270"/>
      <c r="K900" s="270"/>
      <c r="L900" s="270"/>
      <c r="M900" s="270"/>
      <c r="N900" s="270"/>
      <c r="O900" s="270"/>
      <c r="P900" s="270"/>
      <c r="Q900" s="270"/>
      <c r="R900" s="270"/>
      <c r="S900" s="270"/>
      <c r="T900" s="270"/>
      <c r="U900" s="270"/>
      <c r="V900" s="270"/>
      <c r="W900" s="270"/>
      <c r="X900" s="270"/>
      <c r="Y900" s="270"/>
    </row>
    <row r="901" spans="1:25">
      <c r="A901" s="270"/>
      <c r="B901" s="270"/>
      <c r="C901" s="270"/>
      <c r="D901" s="270"/>
      <c r="E901" s="270"/>
      <c r="F901" s="270"/>
      <c r="G901" s="270"/>
      <c r="H901" s="270"/>
      <c r="I901" s="270"/>
      <c r="J901" s="270"/>
      <c r="K901" s="270"/>
      <c r="L901" s="270"/>
      <c r="M901" s="270"/>
      <c r="N901" s="270"/>
      <c r="O901" s="270"/>
      <c r="P901" s="270"/>
      <c r="Q901" s="270"/>
      <c r="R901" s="270"/>
      <c r="S901" s="270"/>
      <c r="T901" s="270"/>
      <c r="U901" s="270"/>
      <c r="V901" s="270"/>
      <c r="W901" s="270"/>
      <c r="X901" s="270"/>
      <c r="Y901" s="270"/>
    </row>
    <row r="902" spans="1:25">
      <c r="A902" s="270"/>
      <c r="B902" s="270"/>
      <c r="C902" s="270"/>
      <c r="D902" s="270"/>
      <c r="E902" s="270"/>
      <c r="F902" s="270"/>
      <c r="G902" s="270"/>
      <c r="H902" s="270"/>
      <c r="I902" s="270"/>
      <c r="J902" s="270"/>
      <c r="K902" s="270"/>
      <c r="L902" s="270"/>
      <c r="M902" s="270"/>
      <c r="N902" s="270"/>
      <c r="O902" s="270"/>
      <c r="P902" s="270"/>
      <c r="Q902" s="270"/>
      <c r="R902" s="270"/>
      <c r="S902" s="270"/>
      <c r="T902" s="270"/>
      <c r="U902" s="270"/>
      <c r="V902" s="270"/>
      <c r="W902" s="270"/>
      <c r="X902" s="270"/>
      <c r="Y902" s="270"/>
    </row>
    <row r="903" spans="1:25">
      <c r="A903" s="270"/>
      <c r="B903" s="270"/>
      <c r="C903" s="270"/>
      <c r="D903" s="270"/>
      <c r="E903" s="270"/>
      <c r="F903" s="270"/>
      <c r="G903" s="270"/>
      <c r="H903" s="270"/>
      <c r="I903" s="270"/>
      <c r="J903" s="270"/>
      <c r="K903" s="270"/>
      <c r="L903" s="270"/>
      <c r="M903" s="270"/>
      <c r="N903" s="270"/>
      <c r="O903" s="270"/>
      <c r="P903" s="270"/>
      <c r="Q903" s="270"/>
      <c r="R903" s="270"/>
      <c r="S903" s="270"/>
      <c r="T903" s="270"/>
      <c r="U903" s="270"/>
      <c r="V903" s="270"/>
      <c r="W903" s="270"/>
      <c r="X903" s="270"/>
      <c r="Y903" s="270"/>
    </row>
    <row r="904" spans="1:25">
      <c r="A904" s="270"/>
      <c r="B904" s="270"/>
      <c r="C904" s="270"/>
      <c r="D904" s="270"/>
      <c r="E904" s="270"/>
      <c r="F904" s="270"/>
      <c r="G904" s="270"/>
      <c r="H904" s="270"/>
      <c r="I904" s="270"/>
      <c r="J904" s="270"/>
      <c r="K904" s="270"/>
      <c r="L904" s="270"/>
      <c r="M904" s="270"/>
      <c r="N904" s="270"/>
      <c r="O904" s="270"/>
      <c r="P904" s="270"/>
      <c r="Q904" s="270"/>
      <c r="R904" s="270"/>
      <c r="S904" s="270"/>
      <c r="T904" s="270"/>
      <c r="U904" s="270"/>
      <c r="V904" s="270"/>
      <c r="W904" s="270"/>
      <c r="X904" s="270"/>
      <c r="Y904" s="270"/>
    </row>
    <row r="905" spans="1:25">
      <c r="A905" s="270"/>
      <c r="B905" s="270"/>
      <c r="C905" s="270"/>
      <c r="D905" s="270"/>
      <c r="E905" s="270"/>
      <c r="F905" s="270"/>
      <c r="G905" s="270"/>
      <c r="H905" s="270"/>
      <c r="I905" s="270"/>
      <c r="J905" s="270"/>
      <c r="K905" s="270"/>
      <c r="L905" s="270"/>
      <c r="M905" s="270"/>
      <c r="N905" s="270"/>
      <c r="O905" s="270"/>
      <c r="P905" s="270"/>
      <c r="Q905" s="270"/>
      <c r="R905" s="270"/>
      <c r="S905" s="270"/>
      <c r="T905" s="270"/>
      <c r="U905" s="270"/>
      <c r="V905" s="270"/>
      <c r="W905" s="270"/>
      <c r="X905" s="270"/>
      <c r="Y905" s="270"/>
    </row>
    <row r="906" spans="1:25">
      <c r="A906" s="270"/>
      <c r="B906" s="270"/>
      <c r="C906" s="270"/>
      <c r="D906" s="270"/>
      <c r="E906" s="270"/>
      <c r="F906" s="270"/>
      <c r="G906" s="270"/>
      <c r="H906" s="270"/>
      <c r="I906" s="270"/>
      <c r="J906" s="270"/>
      <c r="K906" s="270"/>
      <c r="L906" s="270"/>
      <c r="M906" s="270"/>
      <c r="N906" s="270"/>
      <c r="O906" s="270"/>
      <c r="P906" s="270"/>
      <c r="Q906" s="270"/>
      <c r="R906" s="270"/>
      <c r="S906" s="270"/>
      <c r="T906" s="270"/>
      <c r="U906" s="270"/>
      <c r="V906" s="270"/>
      <c r="W906" s="270"/>
      <c r="X906" s="270"/>
      <c r="Y906" s="270"/>
    </row>
    <row r="907" spans="1:25">
      <c r="A907" s="270"/>
      <c r="B907" s="270"/>
      <c r="C907" s="270"/>
      <c r="D907" s="270"/>
      <c r="E907" s="270"/>
      <c r="F907" s="270"/>
      <c r="G907" s="270"/>
      <c r="H907" s="270"/>
      <c r="I907" s="270"/>
      <c r="J907" s="270"/>
      <c r="K907" s="270"/>
      <c r="L907" s="270"/>
      <c r="M907" s="270"/>
      <c r="N907" s="270"/>
      <c r="O907" s="270"/>
      <c r="P907" s="270"/>
      <c r="Q907" s="270"/>
      <c r="R907" s="270"/>
      <c r="S907" s="270"/>
      <c r="T907" s="270"/>
      <c r="U907" s="270"/>
      <c r="V907" s="270"/>
      <c r="W907" s="270"/>
      <c r="X907" s="270"/>
      <c r="Y907" s="270"/>
    </row>
    <row r="908" spans="1:25">
      <c r="A908" s="270"/>
      <c r="B908" s="270"/>
      <c r="C908" s="270"/>
      <c r="D908" s="270"/>
      <c r="E908" s="270"/>
      <c r="F908" s="270"/>
      <c r="G908" s="270"/>
      <c r="H908" s="270"/>
      <c r="I908" s="270"/>
      <c r="J908" s="270"/>
      <c r="K908" s="270"/>
      <c r="L908" s="270"/>
      <c r="M908" s="270"/>
      <c r="N908" s="270"/>
      <c r="O908" s="270"/>
      <c r="P908" s="270"/>
      <c r="Q908" s="270"/>
      <c r="R908" s="270"/>
      <c r="S908" s="270"/>
      <c r="T908" s="270"/>
      <c r="U908" s="270"/>
      <c r="V908" s="270"/>
      <c r="W908" s="270"/>
      <c r="X908" s="270"/>
      <c r="Y908" s="270"/>
    </row>
    <row r="909" spans="1:25">
      <c r="A909" s="270"/>
      <c r="B909" s="270"/>
      <c r="C909" s="270"/>
      <c r="D909" s="270"/>
      <c r="E909" s="270"/>
      <c r="F909" s="270"/>
      <c r="G909" s="270"/>
      <c r="H909" s="270"/>
      <c r="I909" s="270"/>
      <c r="J909" s="270"/>
      <c r="K909" s="270"/>
      <c r="L909" s="270"/>
      <c r="M909" s="270"/>
      <c r="N909" s="270"/>
      <c r="O909" s="270"/>
      <c r="P909" s="270"/>
      <c r="Q909" s="270"/>
      <c r="R909" s="270"/>
      <c r="S909" s="270"/>
      <c r="T909" s="270"/>
      <c r="U909" s="270"/>
      <c r="V909" s="270"/>
      <c r="W909" s="270"/>
      <c r="X909" s="270"/>
      <c r="Y909" s="270"/>
    </row>
    <row r="910" spans="1:25">
      <c r="A910" s="270"/>
      <c r="B910" s="270"/>
      <c r="C910" s="270"/>
      <c r="D910" s="270"/>
      <c r="E910" s="270"/>
      <c r="F910" s="270"/>
      <c r="G910" s="270"/>
      <c r="H910" s="270"/>
      <c r="I910" s="270"/>
      <c r="J910" s="270"/>
      <c r="K910" s="270"/>
      <c r="L910" s="270"/>
      <c r="M910" s="270"/>
      <c r="N910" s="270"/>
      <c r="O910" s="270"/>
      <c r="P910" s="270"/>
      <c r="Q910" s="270"/>
      <c r="R910" s="270"/>
      <c r="S910" s="270"/>
      <c r="T910" s="270"/>
      <c r="U910" s="270"/>
      <c r="V910" s="270"/>
      <c r="W910" s="270"/>
      <c r="X910" s="270"/>
      <c r="Y910" s="270"/>
    </row>
    <row r="911" spans="1:25">
      <c r="A911" s="270"/>
      <c r="B911" s="270"/>
      <c r="C911" s="270"/>
      <c r="D911" s="270"/>
      <c r="E911" s="270"/>
      <c r="F911" s="270"/>
      <c r="G911" s="270"/>
      <c r="H911" s="270"/>
      <c r="I911" s="270"/>
      <c r="J911" s="270"/>
      <c r="K911" s="270"/>
      <c r="L911" s="270"/>
      <c r="M911" s="270"/>
      <c r="N911" s="270"/>
      <c r="O911" s="270"/>
      <c r="P911" s="270"/>
      <c r="Q911" s="270"/>
      <c r="R911" s="270"/>
      <c r="S911" s="270"/>
      <c r="T911" s="270"/>
      <c r="U911" s="270"/>
      <c r="V911" s="270"/>
      <c r="W911" s="270"/>
      <c r="X911" s="270"/>
      <c r="Y911" s="270"/>
    </row>
    <row r="912" spans="1:25">
      <c r="A912" s="270"/>
      <c r="B912" s="270"/>
      <c r="C912" s="270"/>
      <c r="D912" s="270"/>
      <c r="E912" s="270"/>
      <c r="F912" s="270"/>
      <c r="G912" s="270"/>
      <c r="H912" s="270"/>
      <c r="I912" s="270"/>
      <c r="J912" s="270"/>
      <c r="K912" s="270"/>
      <c r="L912" s="270"/>
      <c r="M912" s="270"/>
      <c r="N912" s="270"/>
      <c r="O912" s="270"/>
      <c r="P912" s="270"/>
      <c r="Q912" s="270"/>
      <c r="R912" s="270"/>
      <c r="S912" s="270"/>
      <c r="T912" s="270"/>
      <c r="U912" s="270"/>
      <c r="V912" s="270"/>
      <c r="W912" s="270"/>
      <c r="X912" s="270"/>
      <c r="Y912" s="270"/>
    </row>
    <row r="913" spans="1:25">
      <c r="A913" s="270"/>
      <c r="B913" s="270"/>
      <c r="C913" s="270"/>
      <c r="D913" s="270"/>
      <c r="E913" s="270"/>
      <c r="F913" s="270"/>
      <c r="G913" s="270"/>
      <c r="H913" s="270"/>
      <c r="I913" s="270"/>
      <c r="J913" s="270"/>
      <c r="K913" s="270"/>
      <c r="L913" s="270"/>
      <c r="M913" s="270"/>
      <c r="N913" s="270"/>
      <c r="O913" s="270"/>
      <c r="P913" s="270"/>
      <c r="Q913" s="270"/>
      <c r="R913" s="270"/>
      <c r="S913" s="270"/>
      <c r="T913" s="270"/>
      <c r="U913" s="270"/>
      <c r="V913" s="270"/>
      <c r="W913" s="270"/>
      <c r="X913" s="270"/>
      <c r="Y913" s="270"/>
    </row>
    <row r="914" spans="1:25">
      <c r="A914" s="270"/>
      <c r="B914" s="270"/>
      <c r="C914" s="270"/>
      <c r="D914" s="270"/>
      <c r="E914" s="270"/>
      <c r="F914" s="270"/>
      <c r="G914" s="270"/>
      <c r="H914" s="270"/>
      <c r="I914" s="270"/>
      <c r="J914" s="270"/>
      <c r="K914" s="270"/>
      <c r="L914" s="270"/>
      <c r="M914" s="270"/>
      <c r="N914" s="270"/>
      <c r="O914" s="270"/>
      <c r="P914" s="270"/>
      <c r="Q914" s="270"/>
      <c r="R914" s="270"/>
      <c r="S914" s="270"/>
      <c r="T914" s="270"/>
      <c r="U914" s="270"/>
      <c r="V914" s="270"/>
      <c r="W914" s="270"/>
      <c r="X914" s="270"/>
      <c r="Y914" s="270"/>
    </row>
    <row r="915" spans="1:25">
      <c r="A915" s="270"/>
      <c r="B915" s="270"/>
      <c r="C915" s="270"/>
      <c r="D915" s="270"/>
      <c r="E915" s="270"/>
      <c r="F915" s="270"/>
      <c r="G915" s="270"/>
      <c r="H915" s="270"/>
      <c r="I915" s="270"/>
      <c r="J915" s="270"/>
      <c r="K915" s="270"/>
      <c r="L915" s="270"/>
      <c r="M915" s="270"/>
      <c r="N915" s="270"/>
      <c r="O915" s="270"/>
      <c r="P915" s="270"/>
      <c r="Q915" s="270"/>
      <c r="R915" s="270"/>
      <c r="S915" s="270"/>
      <c r="T915" s="270"/>
      <c r="U915" s="270"/>
      <c r="V915" s="270"/>
      <c r="W915" s="270"/>
      <c r="X915" s="270"/>
      <c r="Y915" s="270"/>
    </row>
    <row r="916" spans="1:25">
      <c r="A916" s="270"/>
      <c r="B916" s="270"/>
      <c r="C916" s="270"/>
      <c r="D916" s="270"/>
      <c r="E916" s="270"/>
      <c r="F916" s="270"/>
      <c r="G916" s="270"/>
      <c r="H916" s="270"/>
      <c r="I916" s="270"/>
      <c r="J916" s="270"/>
      <c r="K916" s="270"/>
      <c r="L916" s="270"/>
      <c r="M916" s="270"/>
      <c r="N916" s="270"/>
      <c r="O916" s="270"/>
      <c r="P916" s="270"/>
      <c r="Q916" s="270"/>
      <c r="R916" s="270"/>
      <c r="S916" s="270"/>
      <c r="T916" s="270"/>
      <c r="U916" s="270"/>
      <c r="V916" s="270"/>
      <c r="W916" s="270"/>
      <c r="X916" s="270"/>
      <c r="Y916" s="270"/>
    </row>
    <row r="917" spans="1:25">
      <c r="A917" s="270"/>
      <c r="B917" s="270"/>
      <c r="C917" s="270"/>
      <c r="D917" s="270"/>
      <c r="E917" s="270"/>
      <c r="F917" s="270"/>
      <c r="G917" s="270"/>
      <c r="H917" s="270"/>
      <c r="I917" s="270"/>
      <c r="J917" s="270"/>
      <c r="K917" s="270"/>
      <c r="L917" s="270"/>
      <c r="M917" s="270"/>
      <c r="N917" s="270"/>
      <c r="O917" s="270"/>
      <c r="P917" s="270"/>
      <c r="Q917" s="270"/>
      <c r="R917" s="270"/>
      <c r="S917" s="270"/>
      <c r="T917" s="270"/>
      <c r="U917" s="270"/>
      <c r="V917" s="270"/>
      <c r="W917" s="270"/>
      <c r="X917" s="270"/>
      <c r="Y917" s="270"/>
    </row>
    <row r="918" spans="1:25">
      <c r="A918" s="270"/>
      <c r="B918" s="270"/>
      <c r="C918" s="270"/>
      <c r="D918" s="270"/>
      <c r="E918" s="270"/>
      <c r="F918" s="270"/>
      <c r="G918" s="270"/>
      <c r="H918" s="270"/>
      <c r="I918" s="270"/>
      <c r="J918" s="270"/>
      <c r="K918" s="270"/>
      <c r="L918" s="270"/>
      <c r="M918" s="270"/>
      <c r="N918" s="270"/>
      <c r="O918" s="270"/>
      <c r="P918" s="270"/>
      <c r="Q918" s="270"/>
      <c r="R918" s="270"/>
      <c r="S918" s="270"/>
      <c r="T918" s="270"/>
      <c r="U918" s="270"/>
      <c r="V918" s="270"/>
      <c r="W918" s="270"/>
      <c r="X918" s="270"/>
      <c r="Y918" s="270"/>
    </row>
    <row r="919" spans="1:25">
      <c r="A919" s="270"/>
      <c r="B919" s="270"/>
      <c r="C919" s="270"/>
      <c r="D919" s="270"/>
      <c r="E919" s="270"/>
      <c r="F919" s="270"/>
      <c r="G919" s="270"/>
      <c r="H919" s="270"/>
      <c r="I919" s="270"/>
      <c r="J919" s="270"/>
      <c r="K919" s="270"/>
      <c r="L919" s="270"/>
      <c r="M919" s="270"/>
      <c r="N919" s="270"/>
      <c r="O919" s="270"/>
      <c r="P919" s="270"/>
      <c r="Q919" s="270"/>
      <c r="R919" s="270"/>
      <c r="S919" s="270"/>
      <c r="T919" s="270"/>
      <c r="U919" s="270"/>
      <c r="V919" s="270"/>
      <c r="W919" s="270"/>
      <c r="X919" s="270"/>
      <c r="Y919" s="270"/>
    </row>
    <row r="920" spans="1:25">
      <c r="A920" s="270"/>
      <c r="B920" s="270"/>
      <c r="C920" s="270"/>
      <c r="D920" s="270"/>
      <c r="E920" s="270"/>
      <c r="F920" s="270"/>
      <c r="G920" s="270"/>
      <c r="H920" s="270"/>
      <c r="I920" s="270"/>
      <c r="J920" s="270"/>
      <c r="K920" s="270"/>
      <c r="L920" s="270"/>
      <c r="M920" s="270"/>
      <c r="N920" s="270"/>
      <c r="O920" s="270"/>
      <c r="P920" s="270"/>
      <c r="Q920" s="270"/>
      <c r="R920" s="270"/>
      <c r="S920" s="270"/>
      <c r="T920" s="270"/>
      <c r="U920" s="270"/>
      <c r="V920" s="270"/>
      <c r="W920" s="270"/>
      <c r="X920" s="270"/>
      <c r="Y920" s="270"/>
    </row>
    <row r="921" spans="1:25">
      <c r="A921" s="270"/>
      <c r="B921" s="270"/>
      <c r="C921" s="270"/>
      <c r="D921" s="270"/>
      <c r="E921" s="270"/>
      <c r="F921" s="270"/>
      <c r="G921" s="270"/>
      <c r="H921" s="270"/>
      <c r="I921" s="270"/>
      <c r="J921" s="270"/>
      <c r="K921" s="270"/>
      <c r="L921" s="270"/>
      <c r="M921" s="270"/>
      <c r="N921" s="270"/>
      <c r="O921" s="270"/>
      <c r="P921" s="270"/>
      <c r="Q921" s="270"/>
      <c r="R921" s="270"/>
      <c r="S921" s="270"/>
      <c r="T921" s="270"/>
      <c r="U921" s="270"/>
      <c r="V921" s="270"/>
      <c r="W921" s="270"/>
      <c r="X921" s="270"/>
      <c r="Y921" s="270"/>
    </row>
    <row r="922" spans="1:25">
      <c r="A922" s="270"/>
      <c r="B922" s="270"/>
      <c r="C922" s="270"/>
      <c r="D922" s="270"/>
      <c r="E922" s="270"/>
      <c r="F922" s="270"/>
      <c r="G922" s="270"/>
      <c r="H922" s="270"/>
      <c r="I922" s="270"/>
      <c r="J922" s="270"/>
      <c r="K922" s="270"/>
      <c r="L922" s="270"/>
      <c r="M922" s="270"/>
      <c r="N922" s="270"/>
      <c r="O922" s="270"/>
      <c r="P922" s="270"/>
      <c r="Q922" s="270"/>
      <c r="R922" s="270"/>
      <c r="S922" s="270"/>
      <c r="T922" s="270"/>
      <c r="U922" s="270"/>
      <c r="V922" s="270"/>
      <c r="W922" s="270"/>
      <c r="X922" s="270"/>
      <c r="Y922" s="270"/>
    </row>
    <row r="923" spans="1:25">
      <c r="A923" s="270"/>
      <c r="B923" s="270"/>
      <c r="C923" s="270"/>
      <c r="D923" s="270"/>
      <c r="E923" s="270"/>
      <c r="F923" s="270"/>
      <c r="G923" s="270"/>
      <c r="H923" s="270"/>
      <c r="I923" s="270"/>
      <c r="J923" s="270"/>
      <c r="K923" s="270"/>
      <c r="L923" s="270"/>
      <c r="M923" s="270"/>
      <c r="N923" s="270"/>
      <c r="O923" s="270"/>
      <c r="P923" s="270"/>
      <c r="Q923" s="270"/>
      <c r="R923" s="270"/>
      <c r="S923" s="270"/>
      <c r="T923" s="270"/>
      <c r="U923" s="270"/>
      <c r="V923" s="270"/>
      <c r="W923" s="270"/>
      <c r="X923" s="270"/>
      <c r="Y923" s="270"/>
    </row>
    <row r="924" spans="1:25">
      <c r="A924" s="270"/>
      <c r="B924" s="270"/>
      <c r="C924" s="270"/>
      <c r="D924" s="270"/>
      <c r="E924" s="270"/>
      <c r="F924" s="270"/>
      <c r="G924" s="270"/>
      <c r="H924" s="270"/>
      <c r="I924" s="270"/>
      <c r="J924" s="270"/>
      <c r="K924" s="270"/>
      <c r="L924" s="270"/>
      <c r="M924" s="270"/>
      <c r="N924" s="270"/>
      <c r="O924" s="270"/>
      <c r="P924" s="270"/>
      <c r="Q924" s="270"/>
      <c r="R924" s="270"/>
      <c r="S924" s="270"/>
      <c r="T924" s="270"/>
      <c r="U924" s="270"/>
      <c r="V924" s="270"/>
      <c r="W924" s="270"/>
      <c r="X924" s="270"/>
      <c r="Y924" s="270"/>
    </row>
    <row r="925" spans="1:25">
      <c r="A925" s="270"/>
      <c r="B925" s="270"/>
      <c r="C925" s="270"/>
      <c r="D925" s="270"/>
      <c r="E925" s="270"/>
      <c r="F925" s="270"/>
      <c r="G925" s="270"/>
      <c r="H925" s="270"/>
      <c r="I925" s="270"/>
      <c r="J925" s="270"/>
      <c r="K925" s="270"/>
      <c r="L925" s="270"/>
      <c r="M925" s="270"/>
      <c r="N925" s="270"/>
      <c r="O925" s="270"/>
      <c r="P925" s="270"/>
      <c r="Q925" s="270"/>
      <c r="R925" s="270"/>
      <c r="S925" s="270"/>
      <c r="T925" s="270"/>
      <c r="U925" s="270"/>
      <c r="V925" s="270"/>
      <c r="W925" s="270"/>
      <c r="X925" s="270"/>
      <c r="Y925" s="270"/>
    </row>
    <row r="926" spans="1:25">
      <c r="A926" s="270"/>
      <c r="B926" s="270"/>
      <c r="C926" s="270"/>
      <c r="D926" s="270"/>
      <c r="E926" s="270"/>
      <c r="F926" s="270"/>
      <c r="G926" s="270"/>
      <c r="H926" s="270"/>
      <c r="I926" s="270"/>
      <c r="J926" s="270"/>
      <c r="K926" s="270"/>
      <c r="L926" s="270"/>
      <c r="M926" s="270"/>
      <c r="N926" s="270"/>
      <c r="O926" s="270"/>
      <c r="P926" s="270"/>
      <c r="Q926" s="270"/>
      <c r="R926" s="270"/>
      <c r="S926" s="270"/>
      <c r="T926" s="270"/>
      <c r="U926" s="270"/>
      <c r="V926" s="270"/>
      <c r="W926" s="270"/>
      <c r="X926" s="270"/>
      <c r="Y926" s="270"/>
    </row>
    <row r="927" spans="1:25">
      <c r="A927" s="270"/>
      <c r="B927" s="270"/>
      <c r="C927" s="270"/>
      <c r="D927" s="270"/>
      <c r="E927" s="270"/>
      <c r="F927" s="270"/>
      <c r="G927" s="270"/>
      <c r="H927" s="270"/>
      <c r="I927" s="270"/>
      <c r="J927" s="270"/>
      <c r="K927" s="270"/>
      <c r="L927" s="270"/>
      <c r="M927" s="270"/>
      <c r="N927" s="270"/>
      <c r="O927" s="270"/>
      <c r="P927" s="270"/>
      <c r="Q927" s="270"/>
      <c r="R927" s="270"/>
      <c r="S927" s="270"/>
      <c r="T927" s="270"/>
      <c r="U927" s="270"/>
      <c r="V927" s="270"/>
      <c r="W927" s="270"/>
      <c r="X927" s="270"/>
      <c r="Y927" s="270"/>
    </row>
    <row r="928" spans="1:25">
      <c r="A928" s="270"/>
      <c r="B928" s="270"/>
      <c r="C928" s="270"/>
      <c r="D928" s="270"/>
      <c r="E928" s="270"/>
      <c r="F928" s="270"/>
      <c r="G928" s="270"/>
      <c r="H928" s="270"/>
      <c r="I928" s="270"/>
      <c r="J928" s="270"/>
      <c r="K928" s="270"/>
      <c r="L928" s="270"/>
      <c r="M928" s="270"/>
      <c r="N928" s="270"/>
      <c r="O928" s="270"/>
      <c r="P928" s="270"/>
      <c r="Q928" s="270"/>
      <c r="R928" s="270"/>
      <c r="S928" s="270"/>
      <c r="T928" s="270"/>
      <c r="U928" s="270"/>
      <c r="V928" s="270"/>
      <c r="W928" s="270"/>
      <c r="X928" s="270"/>
      <c r="Y928" s="270"/>
    </row>
    <row r="929" spans="1:25">
      <c r="A929" s="270"/>
      <c r="B929" s="270"/>
      <c r="C929" s="270"/>
      <c r="D929" s="270"/>
      <c r="E929" s="270"/>
      <c r="F929" s="270"/>
      <c r="G929" s="270"/>
      <c r="H929" s="270"/>
      <c r="I929" s="270"/>
      <c r="J929" s="270"/>
      <c r="K929" s="270"/>
      <c r="L929" s="270"/>
      <c r="M929" s="270"/>
      <c r="N929" s="270"/>
      <c r="O929" s="270"/>
      <c r="P929" s="270"/>
      <c r="Q929" s="270"/>
      <c r="R929" s="270"/>
      <c r="S929" s="270"/>
      <c r="T929" s="270"/>
      <c r="U929" s="270"/>
      <c r="V929" s="270"/>
      <c r="W929" s="270"/>
      <c r="X929" s="270"/>
      <c r="Y929" s="270"/>
    </row>
    <row r="930" spans="1:25">
      <c r="A930" s="270"/>
      <c r="B930" s="270"/>
      <c r="C930" s="270"/>
      <c r="D930" s="270"/>
      <c r="E930" s="270"/>
      <c r="F930" s="270"/>
      <c r="G930" s="270"/>
      <c r="H930" s="270"/>
      <c r="I930" s="270"/>
      <c r="J930" s="270"/>
      <c r="K930" s="270"/>
      <c r="L930" s="270"/>
      <c r="M930" s="270"/>
      <c r="N930" s="270"/>
      <c r="O930" s="270"/>
      <c r="P930" s="270"/>
      <c r="Q930" s="270"/>
      <c r="R930" s="270"/>
      <c r="S930" s="270"/>
      <c r="T930" s="270"/>
      <c r="U930" s="270"/>
      <c r="V930" s="270"/>
      <c r="W930" s="270"/>
      <c r="X930" s="270"/>
      <c r="Y930" s="270"/>
    </row>
    <row r="931" spans="1:25">
      <c r="A931" s="270"/>
      <c r="B931" s="270"/>
      <c r="C931" s="270"/>
      <c r="D931" s="270"/>
      <c r="E931" s="270"/>
      <c r="F931" s="270"/>
      <c r="G931" s="270"/>
      <c r="H931" s="270"/>
      <c r="I931" s="270"/>
      <c r="J931" s="270"/>
      <c r="K931" s="270"/>
      <c r="L931" s="270"/>
      <c r="M931" s="270"/>
      <c r="N931" s="270"/>
      <c r="O931" s="270"/>
      <c r="P931" s="270"/>
      <c r="Q931" s="270"/>
      <c r="R931" s="270"/>
      <c r="S931" s="270"/>
      <c r="T931" s="270"/>
      <c r="U931" s="270"/>
      <c r="V931" s="270"/>
      <c r="W931" s="270"/>
      <c r="X931" s="270"/>
      <c r="Y931" s="270"/>
    </row>
    <row r="932" spans="1:25">
      <c r="A932" s="270"/>
      <c r="B932" s="270"/>
      <c r="C932" s="270"/>
      <c r="D932" s="270"/>
      <c r="E932" s="270"/>
      <c r="F932" s="270"/>
      <c r="G932" s="270"/>
      <c r="H932" s="270"/>
      <c r="I932" s="270"/>
      <c r="J932" s="270"/>
      <c r="K932" s="270"/>
      <c r="L932" s="270"/>
      <c r="M932" s="270"/>
      <c r="N932" s="270"/>
      <c r="O932" s="270"/>
      <c r="P932" s="270"/>
      <c r="Q932" s="270"/>
      <c r="R932" s="270"/>
      <c r="S932" s="270"/>
      <c r="T932" s="270"/>
      <c r="U932" s="270"/>
      <c r="V932" s="270"/>
      <c r="W932" s="270"/>
      <c r="X932" s="270"/>
      <c r="Y932" s="270"/>
    </row>
    <row r="933" spans="1:25">
      <c r="A933" s="270"/>
      <c r="B933" s="270"/>
      <c r="C933" s="270"/>
      <c r="D933" s="270"/>
      <c r="E933" s="270"/>
      <c r="F933" s="270"/>
      <c r="G933" s="270"/>
      <c r="H933" s="270"/>
      <c r="I933" s="270"/>
      <c r="J933" s="270"/>
      <c r="K933" s="270"/>
      <c r="L933" s="270"/>
      <c r="M933" s="270"/>
      <c r="N933" s="270"/>
      <c r="O933" s="270"/>
      <c r="P933" s="270"/>
      <c r="Q933" s="270"/>
      <c r="R933" s="270"/>
      <c r="S933" s="270"/>
      <c r="T933" s="270"/>
      <c r="U933" s="270"/>
      <c r="V933" s="270"/>
      <c r="W933" s="270"/>
      <c r="X933" s="270"/>
      <c r="Y933" s="270"/>
    </row>
    <row r="934" spans="1:25">
      <c r="A934" s="270"/>
      <c r="B934" s="270"/>
      <c r="C934" s="270"/>
      <c r="D934" s="270"/>
      <c r="E934" s="270"/>
      <c r="F934" s="270"/>
      <c r="G934" s="270"/>
      <c r="H934" s="270"/>
      <c r="I934" s="270"/>
      <c r="J934" s="270"/>
      <c r="K934" s="270"/>
      <c r="L934" s="270"/>
      <c r="M934" s="270"/>
      <c r="N934" s="270"/>
      <c r="O934" s="270"/>
      <c r="P934" s="270"/>
      <c r="Q934" s="270"/>
      <c r="R934" s="270"/>
      <c r="S934" s="270"/>
      <c r="T934" s="270"/>
      <c r="U934" s="270"/>
      <c r="V934" s="270"/>
      <c r="W934" s="270"/>
      <c r="X934" s="270"/>
      <c r="Y934" s="270"/>
    </row>
    <row r="935" spans="1:25">
      <c r="A935" s="270"/>
      <c r="B935" s="270"/>
      <c r="C935" s="270"/>
      <c r="D935" s="270"/>
      <c r="E935" s="270"/>
      <c r="F935" s="270"/>
      <c r="G935" s="270"/>
      <c r="H935" s="270"/>
      <c r="I935" s="270"/>
      <c r="J935" s="270"/>
      <c r="K935" s="270"/>
      <c r="L935" s="270"/>
      <c r="M935" s="270"/>
      <c r="N935" s="270"/>
      <c r="O935" s="270"/>
      <c r="P935" s="270"/>
      <c r="Q935" s="270"/>
      <c r="R935" s="270"/>
      <c r="S935" s="270"/>
      <c r="T935" s="270"/>
      <c r="U935" s="270"/>
      <c r="V935" s="270"/>
      <c r="W935" s="270"/>
      <c r="X935" s="270"/>
      <c r="Y935" s="270"/>
    </row>
    <row r="936" spans="1:25">
      <c r="A936" s="270"/>
      <c r="B936" s="270"/>
      <c r="C936" s="270"/>
      <c r="D936" s="270"/>
      <c r="E936" s="270"/>
      <c r="F936" s="270"/>
      <c r="G936" s="270"/>
      <c r="H936" s="270"/>
      <c r="I936" s="270"/>
      <c r="J936" s="270"/>
      <c r="K936" s="270"/>
      <c r="L936" s="270"/>
      <c r="M936" s="270"/>
      <c r="N936" s="270"/>
      <c r="O936" s="270"/>
      <c r="P936" s="270"/>
      <c r="Q936" s="270"/>
      <c r="R936" s="270"/>
      <c r="S936" s="270"/>
      <c r="T936" s="270"/>
      <c r="U936" s="270"/>
      <c r="V936" s="270"/>
      <c r="W936" s="270"/>
      <c r="X936" s="270"/>
      <c r="Y936" s="270"/>
    </row>
    <row r="937" spans="1:25">
      <c r="A937" s="270"/>
      <c r="B937" s="270"/>
      <c r="C937" s="270"/>
      <c r="D937" s="270"/>
      <c r="E937" s="270"/>
      <c r="F937" s="270"/>
      <c r="G937" s="270"/>
      <c r="H937" s="270"/>
      <c r="I937" s="270"/>
      <c r="J937" s="270"/>
      <c r="K937" s="270"/>
      <c r="L937" s="270"/>
      <c r="M937" s="270"/>
      <c r="N937" s="270"/>
      <c r="O937" s="270"/>
      <c r="P937" s="270"/>
      <c r="Q937" s="270"/>
      <c r="R937" s="270"/>
      <c r="S937" s="270"/>
      <c r="T937" s="270"/>
      <c r="U937" s="270"/>
      <c r="V937" s="270"/>
      <c r="W937" s="270"/>
      <c r="X937" s="270"/>
      <c r="Y937" s="270"/>
    </row>
    <row r="938" spans="1:25">
      <c r="A938" s="270"/>
      <c r="B938" s="270"/>
      <c r="C938" s="270"/>
      <c r="D938" s="270"/>
      <c r="E938" s="270"/>
      <c r="F938" s="270"/>
      <c r="G938" s="270"/>
      <c r="H938" s="270"/>
      <c r="I938" s="270"/>
      <c r="J938" s="270"/>
      <c r="K938" s="270"/>
      <c r="L938" s="270"/>
      <c r="M938" s="270"/>
      <c r="N938" s="270"/>
      <c r="O938" s="270"/>
      <c r="P938" s="270"/>
      <c r="Q938" s="270"/>
      <c r="R938" s="270"/>
      <c r="S938" s="270"/>
      <c r="T938" s="270"/>
      <c r="U938" s="270"/>
      <c r="V938" s="270"/>
      <c r="W938" s="270"/>
      <c r="X938" s="270"/>
      <c r="Y938" s="270"/>
    </row>
    <row r="939" spans="1:25">
      <c r="A939" s="270"/>
      <c r="B939" s="270"/>
      <c r="C939" s="270"/>
      <c r="D939" s="270"/>
      <c r="E939" s="270"/>
      <c r="F939" s="270"/>
      <c r="G939" s="270"/>
      <c r="H939" s="270"/>
      <c r="I939" s="270"/>
      <c r="J939" s="270"/>
      <c r="K939" s="270"/>
      <c r="L939" s="270"/>
      <c r="M939" s="270"/>
      <c r="N939" s="270"/>
      <c r="O939" s="270"/>
      <c r="P939" s="270"/>
      <c r="Q939" s="270"/>
      <c r="R939" s="270"/>
      <c r="S939" s="270"/>
      <c r="T939" s="270"/>
      <c r="U939" s="270"/>
      <c r="V939" s="270"/>
      <c r="W939" s="270"/>
      <c r="X939" s="270"/>
      <c r="Y939" s="270"/>
    </row>
    <row r="940" spans="1:25">
      <c r="A940" s="270"/>
      <c r="B940" s="270"/>
      <c r="C940" s="270"/>
      <c r="D940" s="270"/>
      <c r="E940" s="270"/>
      <c r="F940" s="270"/>
      <c r="G940" s="270"/>
      <c r="H940" s="270"/>
      <c r="I940" s="270"/>
      <c r="J940" s="270"/>
      <c r="K940" s="270"/>
      <c r="L940" s="270"/>
      <c r="M940" s="270"/>
      <c r="N940" s="270"/>
      <c r="O940" s="270"/>
      <c r="P940" s="270"/>
      <c r="Q940" s="270"/>
      <c r="R940" s="270"/>
      <c r="S940" s="270"/>
      <c r="T940" s="270"/>
      <c r="U940" s="270"/>
      <c r="V940" s="270"/>
      <c r="W940" s="270"/>
      <c r="X940" s="270"/>
      <c r="Y940" s="270"/>
    </row>
    <row r="941" spans="1:25">
      <c r="A941" s="270"/>
      <c r="B941" s="270"/>
      <c r="C941" s="270"/>
      <c r="D941" s="270"/>
      <c r="E941" s="270"/>
      <c r="F941" s="270"/>
      <c r="G941" s="270"/>
      <c r="H941" s="270"/>
      <c r="I941" s="270"/>
      <c r="J941" s="270"/>
      <c r="K941" s="270"/>
      <c r="L941" s="270"/>
      <c r="M941" s="270"/>
      <c r="N941" s="270"/>
      <c r="O941" s="270"/>
      <c r="P941" s="270"/>
      <c r="Q941" s="270"/>
      <c r="R941" s="270"/>
      <c r="S941" s="270"/>
      <c r="T941" s="270"/>
      <c r="U941" s="270"/>
      <c r="V941" s="270"/>
      <c r="W941" s="270"/>
      <c r="X941" s="270"/>
      <c r="Y941" s="270"/>
    </row>
    <row r="942" spans="1:25">
      <c r="A942" s="270"/>
      <c r="B942" s="270"/>
      <c r="C942" s="270"/>
      <c r="D942" s="270"/>
      <c r="E942" s="270"/>
      <c r="F942" s="270"/>
      <c r="G942" s="270"/>
      <c r="H942" s="270"/>
      <c r="I942" s="270"/>
      <c r="J942" s="270"/>
      <c r="K942" s="270"/>
      <c r="L942" s="270"/>
      <c r="M942" s="270"/>
      <c r="N942" s="270"/>
      <c r="O942" s="270"/>
      <c r="P942" s="270"/>
      <c r="Q942" s="270"/>
      <c r="R942" s="270"/>
      <c r="S942" s="270"/>
      <c r="T942" s="270"/>
      <c r="U942" s="270"/>
      <c r="V942" s="270"/>
      <c r="W942" s="270"/>
      <c r="X942" s="270"/>
      <c r="Y942" s="270"/>
    </row>
    <row r="943" spans="1:25">
      <c r="A943" s="270"/>
      <c r="B943" s="270"/>
      <c r="C943" s="270"/>
      <c r="D943" s="270"/>
      <c r="E943" s="270"/>
      <c r="F943" s="270"/>
      <c r="G943" s="270"/>
      <c r="H943" s="270"/>
      <c r="I943" s="270"/>
      <c r="J943" s="270"/>
      <c r="K943" s="270"/>
      <c r="L943" s="270"/>
      <c r="M943" s="270"/>
      <c r="N943" s="270"/>
      <c r="O943" s="270"/>
      <c r="P943" s="270"/>
      <c r="Q943" s="270"/>
      <c r="R943" s="270"/>
      <c r="S943" s="270"/>
      <c r="T943" s="270"/>
      <c r="U943" s="270"/>
      <c r="V943" s="270"/>
      <c r="W943" s="270"/>
      <c r="X943" s="270"/>
      <c r="Y943" s="270"/>
    </row>
    <row r="944" spans="1:25">
      <c r="A944" s="270"/>
      <c r="B944" s="270"/>
      <c r="C944" s="270"/>
      <c r="D944" s="270"/>
      <c r="E944" s="270"/>
      <c r="F944" s="270"/>
      <c r="G944" s="270"/>
      <c r="H944" s="270"/>
      <c r="I944" s="270"/>
      <c r="J944" s="270"/>
      <c r="K944" s="270"/>
      <c r="L944" s="270"/>
      <c r="M944" s="270"/>
      <c r="N944" s="270"/>
      <c r="O944" s="270"/>
      <c r="P944" s="270"/>
      <c r="Q944" s="270"/>
      <c r="R944" s="270"/>
      <c r="S944" s="270"/>
      <c r="T944" s="270"/>
      <c r="U944" s="270"/>
      <c r="V944" s="270"/>
      <c r="W944" s="270"/>
      <c r="X944" s="270"/>
      <c r="Y944" s="270"/>
    </row>
    <row r="945" spans="1:25">
      <c r="A945" s="270"/>
      <c r="B945" s="270"/>
      <c r="C945" s="270"/>
      <c r="D945" s="270"/>
      <c r="E945" s="270"/>
      <c r="F945" s="270"/>
      <c r="G945" s="270"/>
      <c r="H945" s="270"/>
      <c r="I945" s="270"/>
      <c r="J945" s="270"/>
      <c r="K945" s="270"/>
      <c r="L945" s="270"/>
      <c r="M945" s="270"/>
      <c r="N945" s="270"/>
      <c r="O945" s="270"/>
      <c r="P945" s="270"/>
      <c r="Q945" s="270"/>
      <c r="R945" s="270"/>
      <c r="S945" s="270"/>
      <c r="T945" s="270"/>
      <c r="U945" s="270"/>
      <c r="V945" s="270"/>
      <c r="W945" s="270"/>
      <c r="X945" s="270"/>
      <c r="Y945" s="270"/>
    </row>
    <row r="946" spans="1:25">
      <c r="A946" s="270"/>
      <c r="B946" s="270"/>
      <c r="C946" s="270"/>
      <c r="D946" s="270"/>
      <c r="E946" s="270"/>
      <c r="F946" s="270"/>
      <c r="G946" s="270"/>
      <c r="H946" s="270"/>
      <c r="I946" s="270"/>
      <c r="J946" s="270"/>
      <c r="K946" s="270"/>
      <c r="L946" s="270"/>
      <c r="M946" s="270"/>
      <c r="N946" s="270"/>
      <c r="O946" s="270"/>
      <c r="P946" s="270"/>
      <c r="Q946" s="270"/>
      <c r="R946" s="270"/>
      <c r="S946" s="270"/>
      <c r="T946" s="270"/>
      <c r="U946" s="270"/>
      <c r="V946" s="270"/>
      <c r="W946" s="270"/>
      <c r="X946" s="270"/>
      <c r="Y946" s="270"/>
    </row>
    <row r="947" spans="1:25">
      <c r="A947" s="270"/>
      <c r="B947" s="270"/>
      <c r="C947" s="270"/>
      <c r="D947" s="270"/>
      <c r="E947" s="270"/>
      <c r="F947" s="270"/>
      <c r="G947" s="270"/>
      <c r="H947" s="270"/>
      <c r="I947" s="270"/>
      <c r="J947" s="270"/>
      <c r="K947" s="270"/>
      <c r="L947" s="270"/>
      <c r="M947" s="270"/>
      <c r="N947" s="270"/>
      <c r="O947" s="270"/>
      <c r="P947" s="270"/>
      <c r="Q947" s="270"/>
      <c r="R947" s="270"/>
      <c r="S947" s="270"/>
      <c r="T947" s="270"/>
      <c r="U947" s="270"/>
      <c r="V947" s="270"/>
      <c r="W947" s="270"/>
      <c r="X947" s="270"/>
      <c r="Y947" s="270"/>
    </row>
    <row r="948" spans="1:25">
      <c r="L948" s="270"/>
      <c r="M948" s="270"/>
      <c r="N948" s="270"/>
      <c r="O948" s="270"/>
      <c r="P948" s="270"/>
      <c r="Q948" s="270"/>
      <c r="R948" s="270"/>
      <c r="S948" s="270"/>
      <c r="T948" s="270"/>
      <c r="U948" s="270"/>
      <c r="V948" s="270"/>
      <c r="W948" s="270"/>
      <c r="X948" s="270"/>
      <c r="Y948" s="270"/>
    </row>
    <row r="949" spans="1:25">
      <c r="L949" s="270"/>
      <c r="M949" s="270"/>
      <c r="N949" s="270"/>
      <c r="O949" s="270"/>
      <c r="P949" s="270"/>
      <c r="Q949" s="270"/>
      <c r="R949" s="270"/>
      <c r="S949" s="270"/>
      <c r="T949" s="270"/>
      <c r="U949" s="270"/>
      <c r="V949" s="270"/>
      <c r="W949" s="270"/>
      <c r="X949" s="270"/>
      <c r="Y949" s="270"/>
    </row>
  </sheetData>
  <sheetProtection selectLockedCells="1" selectUnlockedCells="1"/>
  <hyperlinks>
    <hyperlink ref="K10" r:id="rId1" xr:uid="{44AA467B-155C-4373-BA3F-12D9FAAC477C}"/>
    <hyperlink ref="K13" r:id="rId2" xr:uid="{9100AAA1-CE48-4964-A3BC-BDF8DCA00D74}"/>
  </hyperlinks>
  <pageMargins left="0.70000000000000007" right="0.70000000000000007" top="0.78749999999999998" bottom="0.78749999999999998" header="0.51181102362204722" footer="0.51181102362204722"/>
  <pageSetup paperSize="9" firstPageNumber="0" orientation="portrait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B09D0-0E9A-4368-98C3-6BA63816E4D7}">
  <dimension ref="A1:BE77"/>
  <sheetViews>
    <sheetView topLeftCell="A55" workbookViewId="0">
      <selection activeCell="Z27" sqref="Z27"/>
    </sheetView>
  </sheetViews>
  <sheetFormatPr defaultRowHeight="20.25"/>
  <cols>
    <col min="1" max="1" width="14.28515625" style="512" customWidth="1"/>
    <col min="2" max="2" width="5.7109375" customWidth="1"/>
    <col min="3" max="3" width="1.42578125" customWidth="1"/>
    <col min="4" max="5" width="5.7109375" customWidth="1"/>
    <col min="6" max="6" width="1.42578125" customWidth="1"/>
    <col min="7" max="8" width="5.7109375" customWidth="1"/>
    <col min="9" max="9" width="1.42578125" customWidth="1"/>
    <col min="10" max="11" width="5.7109375" customWidth="1"/>
    <col min="12" max="12" width="1.42578125" customWidth="1"/>
    <col min="13" max="13" width="5.7109375" customWidth="1"/>
    <col min="14" max="14" width="3.28515625" bestFit="1" customWidth="1"/>
    <col min="15" max="15" width="1.5703125" bestFit="1" customWidth="1"/>
    <col min="16" max="16" width="7.42578125" bestFit="1" customWidth="1"/>
    <col min="17" max="17" width="3.28515625" bestFit="1" customWidth="1"/>
    <col min="18" max="18" width="3.28515625" customWidth="1"/>
    <col min="19" max="19" width="4.42578125" bestFit="1" customWidth="1"/>
    <col min="20" max="20" width="3.85546875" bestFit="1" customWidth="1"/>
    <col min="21" max="21" width="1.5703125" bestFit="1" customWidth="1"/>
    <col min="22" max="22" width="4.28515625" customWidth="1"/>
    <col min="23" max="23" width="4.140625" customWidth="1"/>
    <col min="24" max="24" width="1.140625" customWidth="1"/>
    <col min="25" max="25" width="4" customWidth="1"/>
    <col min="27" max="27" width="5.42578125" customWidth="1"/>
    <col min="28" max="28" width="5" customWidth="1"/>
    <col min="29" max="29" width="9.140625" customWidth="1"/>
    <col min="30" max="30" width="3.7109375" customWidth="1"/>
    <col min="34" max="34" width="5.85546875" customWidth="1"/>
    <col min="35" max="35" width="9.140625" hidden="1" customWidth="1"/>
    <col min="36" max="36" width="5.140625" customWidth="1"/>
    <col min="37" max="37" width="9" customWidth="1"/>
    <col min="38" max="38" width="9.140625" hidden="1" customWidth="1"/>
    <col min="39" max="39" width="4.140625" customWidth="1"/>
    <col min="41" max="41" width="0.28515625" customWidth="1"/>
    <col min="42" max="42" width="4.85546875" customWidth="1"/>
    <col min="44" max="44" width="0.28515625" customWidth="1"/>
    <col min="45" max="45" width="6.42578125" customWidth="1"/>
    <col min="46" max="47" width="9.140625" hidden="1" customWidth="1"/>
    <col min="49" max="49" width="5.140625" customWidth="1"/>
    <col min="50" max="50" width="3.42578125" customWidth="1"/>
    <col min="51" max="51" width="4.140625" customWidth="1"/>
    <col min="52" max="52" width="5.140625" customWidth="1"/>
    <col min="53" max="53" width="3.140625" customWidth="1"/>
    <col min="54" max="54" width="5.42578125" customWidth="1"/>
  </cols>
  <sheetData>
    <row r="1" spans="1:29" ht="21" thickBot="1"/>
    <row r="2" spans="1:29" ht="33" customHeight="1" thickBot="1">
      <c r="A2" s="895" t="s">
        <v>929</v>
      </c>
      <c r="B2" s="1958" t="str">
        <f>A3</f>
        <v>Soma</v>
      </c>
      <c r="C2" s="1959"/>
      <c r="D2" s="1959"/>
      <c r="E2" s="1958" t="str">
        <f>A5</f>
        <v>Heat tech</v>
      </c>
      <c r="F2" s="1959"/>
      <c r="G2" s="1959"/>
      <c r="H2" s="1958" t="str">
        <f>A7</f>
        <v>Nuget</v>
      </c>
      <c r="I2" s="1959"/>
      <c r="J2" s="1959"/>
      <c r="K2" s="1958" t="str">
        <f>A9</f>
        <v>Tygři</v>
      </c>
      <c r="L2" s="1959"/>
      <c r="M2" s="1959"/>
      <c r="P2" s="19" t="s">
        <v>23</v>
      </c>
      <c r="Q2" s="19" t="s">
        <v>24</v>
      </c>
      <c r="R2" s="19" t="s">
        <v>25</v>
      </c>
      <c r="S2" s="20" t="s">
        <v>26</v>
      </c>
      <c r="T2" s="1955" t="s">
        <v>27</v>
      </c>
      <c r="U2" s="1956"/>
      <c r="V2" s="1957"/>
      <c r="W2" s="19" t="s">
        <v>28</v>
      </c>
      <c r="X2" s="21"/>
      <c r="Y2" s="19" t="s">
        <v>29</v>
      </c>
      <c r="Z2" s="17"/>
      <c r="AC2" s="1838">
        <f>196+P11+P22+P33+P44+P54+P64+P75</f>
        <v>280</v>
      </c>
    </row>
    <row r="3" spans="1:29" ht="20.100000000000001" customHeight="1">
      <c r="A3" s="1962" t="s">
        <v>18</v>
      </c>
      <c r="B3" s="492"/>
      <c r="C3" s="491"/>
      <c r="D3" s="491"/>
      <c r="E3" s="510">
        <v>5</v>
      </c>
      <c r="F3" s="488"/>
      <c r="G3" s="500">
        <v>0</v>
      </c>
      <c r="H3" s="510">
        <v>11</v>
      </c>
      <c r="I3" s="488"/>
      <c r="J3" s="500">
        <v>4</v>
      </c>
      <c r="K3" s="499">
        <v>5</v>
      </c>
      <c r="L3" s="488"/>
      <c r="M3" s="500">
        <v>0</v>
      </c>
      <c r="P3" s="413">
        <f t="shared" ref="P3:P9" si="0">Q3+R3+S3</f>
        <v>6</v>
      </c>
      <c r="Q3" s="415">
        <v>6</v>
      </c>
      <c r="R3" s="415"/>
      <c r="S3" s="415"/>
      <c r="T3" s="414">
        <f>B3+E3+H3+K3+B4+E4+H4+K4</f>
        <v>53</v>
      </c>
      <c r="U3" s="412" t="s">
        <v>2</v>
      </c>
      <c r="V3" s="414">
        <f>D3+J3+M3+M4+J4+G4+D4+G3</f>
        <v>11</v>
      </c>
      <c r="W3" s="413">
        <f t="shared" ref="W3:W9" si="1">Q3*2+R3*1</f>
        <v>12</v>
      </c>
      <c r="X3" s="22"/>
      <c r="Y3" s="913">
        <v>1</v>
      </c>
      <c r="Z3" s="2134"/>
    </row>
    <row r="4" spans="1:29" ht="20.100000000000001" customHeight="1" thickBot="1">
      <c r="A4" s="1963"/>
      <c r="B4" s="494"/>
      <c r="C4" s="489"/>
      <c r="D4" s="489"/>
      <c r="E4" s="487">
        <v>11</v>
      </c>
      <c r="F4" s="398"/>
      <c r="G4" s="507">
        <v>3</v>
      </c>
      <c r="H4" s="487">
        <v>12</v>
      </c>
      <c r="I4" s="398"/>
      <c r="J4" s="507">
        <v>1</v>
      </c>
      <c r="K4" s="506">
        <v>9</v>
      </c>
      <c r="L4" s="398"/>
      <c r="M4" s="507">
        <v>3</v>
      </c>
      <c r="P4" s="413"/>
      <c r="Q4" s="415"/>
      <c r="R4" s="415"/>
      <c r="S4" s="415"/>
      <c r="T4" s="414"/>
      <c r="U4" s="412"/>
      <c r="V4" s="414"/>
      <c r="W4" s="413"/>
      <c r="Y4" s="914"/>
      <c r="Z4" s="17"/>
    </row>
    <row r="5" spans="1:29" ht="20.100000000000001" customHeight="1">
      <c r="A5" s="1964" t="s">
        <v>9</v>
      </c>
      <c r="B5" s="501">
        <v>0</v>
      </c>
      <c r="C5" s="495" t="s">
        <v>2</v>
      </c>
      <c r="D5" s="496">
        <v>5</v>
      </c>
      <c r="E5" s="492"/>
      <c r="F5" s="491"/>
      <c r="G5" s="493"/>
      <c r="H5" s="501">
        <v>8</v>
      </c>
      <c r="I5" s="495"/>
      <c r="J5" s="505">
        <v>6</v>
      </c>
      <c r="K5" s="504">
        <v>3</v>
      </c>
      <c r="L5" s="495"/>
      <c r="M5" s="505">
        <v>5</v>
      </c>
      <c r="P5" s="413">
        <f t="shared" si="0"/>
        <v>6</v>
      </c>
      <c r="Q5" s="416">
        <v>3</v>
      </c>
      <c r="R5" s="416"/>
      <c r="S5" s="416">
        <v>3</v>
      </c>
      <c r="T5" s="414">
        <f t="shared" ref="T5:T7" si="2">B5+E5+H5+K5+B6+E6+H6+K6</f>
        <v>28</v>
      </c>
      <c r="U5" s="412" t="s">
        <v>2</v>
      </c>
      <c r="V5" s="414">
        <f t="shared" ref="V5:V9" si="3">D5+J5+M5+M6+J6+G6+D6+G5</f>
        <v>32</v>
      </c>
      <c r="W5" s="413">
        <f t="shared" si="1"/>
        <v>6</v>
      </c>
      <c r="Y5" s="914">
        <v>2</v>
      </c>
      <c r="Z5" s="2134"/>
    </row>
    <row r="6" spans="1:29" ht="20.100000000000001" customHeight="1" thickBot="1">
      <c r="A6" s="1965"/>
      <c r="B6" s="508">
        <v>3</v>
      </c>
      <c r="C6" s="495" t="s">
        <v>2</v>
      </c>
      <c r="D6" s="509">
        <v>11</v>
      </c>
      <c r="E6" s="494"/>
      <c r="F6" s="489"/>
      <c r="G6" s="490"/>
      <c r="H6" s="508">
        <v>4</v>
      </c>
      <c r="I6" s="498"/>
      <c r="J6" s="502">
        <v>2</v>
      </c>
      <c r="K6" s="497">
        <v>10</v>
      </c>
      <c r="L6" s="498"/>
      <c r="M6" s="502">
        <v>3</v>
      </c>
      <c r="P6" s="413"/>
      <c r="Q6" s="416"/>
      <c r="R6" s="416"/>
      <c r="S6" s="416"/>
      <c r="T6" s="414"/>
      <c r="U6" s="412"/>
      <c r="V6" s="414"/>
      <c r="W6" s="413"/>
      <c r="Y6" s="914"/>
      <c r="Z6" s="17"/>
    </row>
    <row r="7" spans="1:29" ht="20.100000000000001" customHeight="1">
      <c r="A7" s="1964" t="s">
        <v>17</v>
      </c>
      <c r="B7" s="510">
        <v>4</v>
      </c>
      <c r="C7" s="495" t="s">
        <v>2</v>
      </c>
      <c r="D7" s="511">
        <v>11</v>
      </c>
      <c r="E7" s="510">
        <v>6</v>
      </c>
      <c r="F7" s="488"/>
      <c r="G7" s="500">
        <v>8</v>
      </c>
      <c r="H7" s="492"/>
      <c r="I7" s="491"/>
      <c r="J7" s="493"/>
      <c r="K7" s="499">
        <v>2</v>
      </c>
      <c r="L7" s="488"/>
      <c r="M7" s="500">
        <v>9</v>
      </c>
      <c r="P7" s="413">
        <f t="shared" si="0"/>
        <v>6</v>
      </c>
      <c r="Q7" s="416"/>
      <c r="R7" s="416"/>
      <c r="S7" s="416">
        <v>6</v>
      </c>
      <c r="T7" s="414">
        <f t="shared" si="2"/>
        <v>17</v>
      </c>
      <c r="U7" s="412" t="s">
        <v>2</v>
      </c>
      <c r="V7" s="414">
        <f t="shared" si="3"/>
        <v>51</v>
      </c>
      <c r="W7" s="413">
        <f t="shared" si="1"/>
        <v>0</v>
      </c>
      <c r="Y7" s="915">
        <v>4</v>
      </c>
      <c r="Z7" s="1712"/>
    </row>
    <row r="8" spans="1:29" ht="20.100000000000001" customHeight="1" thickBot="1">
      <c r="A8" s="1965"/>
      <c r="B8" s="487">
        <v>1</v>
      </c>
      <c r="C8" s="495" t="s">
        <v>2</v>
      </c>
      <c r="D8" s="503">
        <v>12</v>
      </c>
      <c r="E8" s="487">
        <v>2</v>
      </c>
      <c r="F8" s="398"/>
      <c r="G8" s="507">
        <v>4</v>
      </c>
      <c r="H8" s="494"/>
      <c r="I8" s="489"/>
      <c r="J8" s="490"/>
      <c r="K8" s="506">
        <v>2</v>
      </c>
      <c r="L8" s="398"/>
      <c r="M8" s="507">
        <v>7</v>
      </c>
      <c r="P8" s="413"/>
      <c r="Q8" s="416"/>
      <c r="R8" s="416"/>
      <c r="S8" s="416"/>
      <c r="T8" s="414"/>
      <c r="U8" s="412"/>
      <c r="V8" s="414"/>
      <c r="W8" s="413"/>
      <c r="Y8" s="915"/>
    </row>
    <row r="9" spans="1:29" ht="20.100000000000001" customHeight="1">
      <c r="A9" s="1964" t="s">
        <v>19</v>
      </c>
      <c r="B9" s="501">
        <v>0</v>
      </c>
      <c r="C9" s="495" t="s">
        <v>2</v>
      </c>
      <c r="D9" s="496">
        <v>5</v>
      </c>
      <c r="E9" s="501">
        <v>5</v>
      </c>
      <c r="F9" s="495"/>
      <c r="G9" s="505">
        <v>3</v>
      </c>
      <c r="H9" s="501">
        <v>9</v>
      </c>
      <c r="I9" s="495"/>
      <c r="J9" s="505">
        <v>2</v>
      </c>
      <c r="K9" s="491"/>
      <c r="L9" s="491"/>
      <c r="M9" s="493"/>
      <c r="P9" s="413">
        <f t="shared" si="0"/>
        <v>6</v>
      </c>
      <c r="Q9" s="416">
        <v>3</v>
      </c>
      <c r="R9" s="416"/>
      <c r="S9" s="416">
        <v>3</v>
      </c>
      <c r="T9" s="414">
        <f>B9+E9+H9+K9+B10+E10+H10+K10</f>
        <v>27</v>
      </c>
      <c r="U9" s="412" t="s">
        <v>2</v>
      </c>
      <c r="V9" s="414">
        <f t="shared" si="3"/>
        <v>31</v>
      </c>
      <c r="W9" s="413">
        <f t="shared" si="1"/>
        <v>6</v>
      </c>
      <c r="Y9" s="915">
        <v>3</v>
      </c>
      <c r="Z9" s="1712"/>
    </row>
    <row r="10" spans="1:29" ht="20.100000000000001" customHeight="1" thickBot="1">
      <c r="A10" s="1965"/>
      <c r="B10" s="487">
        <v>3</v>
      </c>
      <c r="C10" s="495" t="s">
        <v>2</v>
      </c>
      <c r="D10" s="503">
        <v>9</v>
      </c>
      <c r="E10" s="487">
        <v>3</v>
      </c>
      <c r="F10" s="398"/>
      <c r="G10" s="507">
        <v>10</v>
      </c>
      <c r="H10" s="487">
        <v>7</v>
      </c>
      <c r="I10" s="398"/>
      <c r="J10" s="507">
        <v>2</v>
      </c>
      <c r="K10" s="489"/>
      <c r="L10" s="489"/>
      <c r="M10" s="490"/>
      <c r="P10" s="274"/>
      <c r="Q10" s="274"/>
      <c r="R10" s="274"/>
      <c r="S10" s="274"/>
      <c r="T10" s="414"/>
      <c r="U10" s="274"/>
      <c r="V10" s="414"/>
      <c r="W10" s="274"/>
      <c r="Y10" s="915"/>
    </row>
    <row r="11" spans="1:29">
      <c r="P11" s="869">
        <f>SUM(P3:P10)/2</f>
        <v>12</v>
      </c>
    </row>
    <row r="12" spans="1:29" ht="21" thickBot="1"/>
    <row r="13" spans="1:29" ht="33" customHeight="1" thickBot="1">
      <c r="A13" s="894" t="s">
        <v>930</v>
      </c>
      <c r="B13" s="1966" t="str">
        <f>A14</f>
        <v>HT Zábřeh</v>
      </c>
      <c r="C13" s="1967"/>
      <c r="D13" s="1967"/>
      <c r="E13" s="1966" t="str">
        <f>A16</f>
        <v>Nekoř</v>
      </c>
      <c r="F13" s="1967"/>
      <c r="G13" s="1967"/>
      <c r="H13" s="1966" t="str">
        <f>A18</f>
        <v>Těchonín</v>
      </c>
      <c r="I13" s="1967"/>
      <c r="J13" s="1967"/>
      <c r="K13" s="1966" t="str">
        <f>A20</f>
        <v>Bobři</v>
      </c>
      <c r="L13" s="1967"/>
      <c r="M13" s="1967"/>
      <c r="P13" s="19" t="s">
        <v>23</v>
      </c>
      <c r="Q13" s="19" t="s">
        <v>24</v>
      </c>
      <c r="R13" s="19" t="s">
        <v>25</v>
      </c>
      <c r="S13" s="20" t="s">
        <v>26</v>
      </c>
      <c r="T13" s="1955" t="s">
        <v>27</v>
      </c>
      <c r="U13" s="1956"/>
      <c r="V13" s="1957"/>
      <c r="W13" s="19" t="s">
        <v>28</v>
      </c>
      <c r="X13" s="21"/>
      <c r="Y13" s="19" t="s">
        <v>29</v>
      </c>
      <c r="Z13" s="17"/>
    </row>
    <row r="14" spans="1:29" ht="20.100000000000001" customHeight="1">
      <c r="A14" s="1968" t="s">
        <v>730</v>
      </c>
      <c r="B14" s="492"/>
      <c r="C14" s="491"/>
      <c r="D14" s="491"/>
      <c r="E14" s="510">
        <v>3</v>
      </c>
      <c r="F14" s="488"/>
      <c r="G14" s="500">
        <v>8</v>
      </c>
      <c r="H14" s="510">
        <v>1</v>
      </c>
      <c r="I14" s="488"/>
      <c r="J14" s="500">
        <v>4</v>
      </c>
      <c r="K14" s="499">
        <v>7</v>
      </c>
      <c r="L14" s="488"/>
      <c r="M14" s="500">
        <v>2</v>
      </c>
      <c r="P14" s="413">
        <f t="shared" ref="P14" si="4">Q14+R14+S14</f>
        <v>6</v>
      </c>
      <c r="Q14" s="415">
        <v>2</v>
      </c>
      <c r="R14" s="415">
        <v>1</v>
      </c>
      <c r="S14" s="415">
        <v>3</v>
      </c>
      <c r="T14" s="414">
        <f>B14+E14+H14+K14+K15+H15+E15</f>
        <v>26</v>
      </c>
      <c r="U14" s="412" t="s">
        <v>2</v>
      </c>
      <c r="V14" s="414">
        <f>M14+J14+G14+D14+M15+J15+G15+D15</f>
        <v>29</v>
      </c>
      <c r="W14" s="413">
        <f t="shared" ref="W14" si="5">Q14*2+R14*1</f>
        <v>5</v>
      </c>
      <c r="X14" s="22"/>
      <c r="Y14" s="916">
        <v>3</v>
      </c>
      <c r="Z14" s="17"/>
    </row>
    <row r="15" spans="1:29" ht="20.100000000000001" customHeight="1" thickBot="1">
      <c r="A15" s="1969"/>
      <c r="B15" s="494"/>
      <c r="C15" s="489"/>
      <c r="D15" s="489"/>
      <c r="E15" s="487">
        <v>2</v>
      </c>
      <c r="F15" s="398"/>
      <c r="G15" s="507">
        <v>6</v>
      </c>
      <c r="H15" s="487">
        <v>4</v>
      </c>
      <c r="I15" s="398"/>
      <c r="J15" s="507">
        <v>4</v>
      </c>
      <c r="K15" s="506">
        <v>9</v>
      </c>
      <c r="L15" s="398"/>
      <c r="M15" s="507">
        <v>5</v>
      </c>
      <c r="P15" s="413"/>
      <c r="Q15" s="415"/>
      <c r="R15" s="415"/>
      <c r="S15" s="415"/>
      <c r="T15" s="414"/>
      <c r="U15" s="412"/>
      <c r="V15" s="414"/>
      <c r="W15" s="413"/>
      <c r="Y15" s="917"/>
      <c r="Z15" s="17"/>
    </row>
    <row r="16" spans="1:29" ht="20.100000000000001" customHeight="1">
      <c r="A16" s="1970" t="s">
        <v>746</v>
      </c>
      <c r="B16" s="501">
        <v>8</v>
      </c>
      <c r="C16" s="495"/>
      <c r="D16" s="496">
        <v>3</v>
      </c>
      <c r="E16" s="492"/>
      <c r="F16" s="491"/>
      <c r="G16" s="493"/>
      <c r="H16" s="501">
        <v>3</v>
      </c>
      <c r="I16" s="495"/>
      <c r="J16" s="505">
        <v>2</v>
      </c>
      <c r="K16" s="504">
        <v>9</v>
      </c>
      <c r="L16" s="495"/>
      <c r="M16" s="505">
        <v>4</v>
      </c>
      <c r="P16" s="413">
        <f t="shared" ref="P16" si="6">Q16+R16+S16</f>
        <v>6</v>
      </c>
      <c r="Q16" s="416">
        <v>6</v>
      </c>
      <c r="R16" s="416"/>
      <c r="S16" s="416"/>
      <c r="T16" s="414">
        <f>B16+E16+H16+K16+B17+E17+H17+K17</f>
        <v>43</v>
      </c>
      <c r="U16" s="412" t="s">
        <v>2</v>
      </c>
      <c r="V16" s="414">
        <f>M16+J16+G16+D16+J17+M17</f>
        <v>15</v>
      </c>
      <c r="W16" s="413">
        <f t="shared" ref="W16" si="7">Q16*2+R16*1</f>
        <v>12</v>
      </c>
      <c r="Y16" s="917">
        <v>1</v>
      </c>
      <c r="Z16" s="17"/>
    </row>
    <row r="17" spans="1:29" ht="20.100000000000001" customHeight="1" thickBot="1">
      <c r="A17" s="1971"/>
      <c r="B17" s="508">
        <v>6</v>
      </c>
      <c r="C17" s="498"/>
      <c r="D17" s="509">
        <v>2</v>
      </c>
      <c r="E17" s="494"/>
      <c r="F17" s="489"/>
      <c r="G17" s="490"/>
      <c r="H17" s="508">
        <v>10</v>
      </c>
      <c r="I17" s="498"/>
      <c r="J17" s="502">
        <v>1</v>
      </c>
      <c r="K17" s="497">
        <v>7</v>
      </c>
      <c r="L17" s="498"/>
      <c r="M17" s="502">
        <v>5</v>
      </c>
      <c r="P17" s="413"/>
      <c r="Q17" s="416"/>
      <c r="R17" s="416"/>
      <c r="S17" s="416"/>
      <c r="T17" s="414"/>
      <c r="U17" s="412"/>
      <c r="V17" s="414"/>
      <c r="W17" s="413"/>
      <c r="Y17" s="917"/>
      <c r="Z17" s="17"/>
    </row>
    <row r="18" spans="1:29" ht="20.100000000000001" customHeight="1">
      <c r="A18" s="1970" t="s">
        <v>22</v>
      </c>
      <c r="B18" s="510">
        <v>4</v>
      </c>
      <c r="C18" s="488"/>
      <c r="D18" s="511">
        <v>1</v>
      </c>
      <c r="E18" s="510">
        <v>2</v>
      </c>
      <c r="F18" s="488"/>
      <c r="G18" s="500">
        <v>3</v>
      </c>
      <c r="H18" s="492"/>
      <c r="I18" s="491"/>
      <c r="J18" s="493"/>
      <c r="K18" s="499">
        <v>5</v>
      </c>
      <c r="L18" s="488"/>
      <c r="M18" s="500">
        <v>0</v>
      </c>
      <c r="P18" s="413">
        <f t="shared" ref="P18" si="8">Q18+R18+S18</f>
        <v>6</v>
      </c>
      <c r="Q18" s="416">
        <v>3</v>
      </c>
      <c r="R18" s="416">
        <v>1</v>
      </c>
      <c r="S18" s="416">
        <v>2</v>
      </c>
      <c r="T18" s="414">
        <f>B18+E18+H18+K18+B19+E19+H19+K19</f>
        <v>23</v>
      </c>
      <c r="U18" s="412" t="s">
        <v>2</v>
      </c>
      <c r="V18" s="414">
        <f>D18+G18+J18+M18+M19+J19+G19+D19</f>
        <v>22</v>
      </c>
      <c r="W18" s="413">
        <f t="shared" ref="W18" si="9">Q18*2+R18*1</f>
        <v>7</v>
      </c>
      <c r="Y18" s="1900">
        <v>2</v>
      </c>
      <c r="Z18" s="1713"/>
    </row>
    <row r="19" spans="1:29" ht="20.100000000000001" customHeight="1" thickBot="1">
      <c r="A19" s="1971"/>
      <c r="B19" s="487">
        <v>4</v>
      </c>
      <c r="C19" s="398"/>
      <c r="D19" s="503">
        <v>4</v>
      </c>
      <c r="E19" s="487">
        <v>1</v>
      </c>
      <c r="F19" s="398"/>
      <c r="G19" s="507">
        <v>10</v>
      </c>
      <c r="H19" s="494"/>
      <c r="I19" s="489"/>
      <c r="J19" s="490"/>
      <c r="K19" s="506">
        <v>7</v>
      </c>
      <c r="L19" s="398"/>
      <c r="M19" s="507">
        <v>4</v>
      </c>
      <c r="P19" s="413"/>
      <c r="Q19" s="416"/>
      <c r="R19" s="416"/>
      <c r="S19" s="416"/>
      <c r="T19" s="414"/>
      <c r="U19" s="412"/>
      <c r="V19" s="414"/>
      <c r="W19" s="413"/>
      <c r="Y19" s="1900"/>
    </row>
    <row r="20" spans="1:29" ht="20.100000000000001" customHeight="1">
      <c r="A20" s="1970" t="s">
        <v>20</v>
      </c>
      <c r="B20" s="501">
        <v>2</v>
      </c>
      <c r="C20" s="495"/>
      <c r="D20" s="496">
        <v>7</v>
      </c>
      <c r="E20" s="501">
        <v>4</v>
      </c>
      <c r="F20" s="495"/>
      <c r="G20" s="505">
        <v>9</v>
      </c>
      <c r="H20" s="501">
        <v>0</v>
      </c>
      <c r="I20" s="495"/>
      <c r="J20" s="505">
        <v>5</v>
      </c>
      <c r="K20" s="491"/>
      <c r="L20" s="491"/>
      <c r="M20" s="493"/>
      <c r="P20" s="413">
        <f t="shared" ref="P20" si="10">Q20+R20+S20</f>
        <v>6</v>
      </c>
      <c r="Q20" s="416"/>
      <c r="R20" s="416"/>
      <c r="S20" s="416">
        <v>6</v>
      </c>
      <c r="T20" s="414">
        <f>B20+E20+H20+K20+B21+E21+H21+K21</f>
        <v>20</v>
      </c>
      <c r="U20" s="412" t="s">
        <v>2</v>
      </c>
      <c r="V20" s="414">
        <f>M20+J20+G20+D20+D21+J21+M21</f>
        <v>37</v>
      </c>
      <c r="W20" s="413">
        <f t="shared" ref="W20" si="11">Q20*2+R20*1</f>
        <v>0</v>
      </c>
      <c r="Y20" s="1900">
        <v>4</v>
      </c>
      <c r="Z20" s="1713"/>
    </row>
    <row r="21" spans="1:29" ht="20.100000000000001" customHeight="1" thickBot="1">
      <c r="A21" s="1971"/>
      <c r="B21" s="487">
        <v>5</v>
      </c>
      <c r="C21" s="398"/>
      <c r="D21" s="503">
        <v>9</v>
      </c>
      <c r="E21" s="487">
        <v>5</v>
      </c>
      <c r="F21" s="398"/>
      <c r="G21" s="507">
        <v>7</v>
      </c>
      <c r="H21" s="487">
        <v>4</v>
      </c>
      <c r="I21" s="398"/>
      <c r="J21" s="507">
        <v>7</v>
      </c>
      <c r="K21" s="489"/>
      <c r="L21" s="489"/>
      <c r="M21" s="490"/>
      <c r="P21" s="274"/>
      <c r="Q21" s="274"/>
      <c r="R21" s="274"/>
      <c r="S21" s="274"/>
      <c r="T21" s="274"/>
      <c r="U21" s="274"/>
      <c r="V21" s="274"/>
      <c r="W21" s="274"/>
      <c r="Y21" s="918"/>
    </row>
    <row r="22" spans="1:29">
      <c r="P22" s="843">
        <f>SUM(P14:P21)/2</f>
        <v>12</v>
      </c>
    </row>
    <row r="23" spans="1:29" ht="21" thickBot="1"/>
    <row r="24" spans="1:29" ht="33" customHeight="1" thickBot="1">
      <c r="A24" s="893" t="s">
        <v>931</v>
      </c>
      <c r="B24" s="1960" t="str">
        <f>A25</f>
        <v>Flyers</v>
      </c>
      <c r="C24" s="1961"/>
      <c r="D24" s="1961"/>
      <c r="E24" s="1960" t="str">
        <f>A27</f>
        <v>Islanders</v>
      </c>
      <c r="F24" s="1961"/>
      <c r="G24" s="1961"/>
      <c r="H24" s="1960" t="str">
        <f>A29</f>
        <v>Udánky</v>
      </c>
      <c r="I24" s="1961"/>
      <c r="J24" s="1961"/>
      <c r="K24" s="1960" t="str">
        <f>A31</f>
        <v>Rafani</v>
      </c>
      <c r="L24" s="1961"/>
      <c r="M24" s="1961"/>
      <c r="P24" s="19" t="s">
        <v>23</v>
      </c>
      <c r="Q24" s="19" t="s">
        <v>24</v>
      </c>
      <c r="R24" s="19" t="s">
        <v>25</v>
      </c>
      <c r="S24" s="20" t="s">
        <v>26</v>
      </c>
      <c r="T24" s="1955" t="s">
        <v>27</v>
      </c>
      <c r="U24" s="1956"/>
      <c r="V24" s="1957"/>
      <c r="W24" s="19" t="s">
        <v>28</v>
      </c>
      <c r="X24" s="21"/>
      <c r="Y24" s="19" t="s">
        <v>29</v>
      </c>
      <c r="Z24" s="17"/>
    </row>
    <row r="25" spans="1:29" ht="20.100000000000001" customHeight="1">
      <c r="A25" s="1972" t="s">
        <v>16</v>
      </c>
      <c r="B25" s="492"/>
      <c r="C25" s="491"/>
      <c r="D25" s="491"/>
      <c r="E25" s="510">
        <v>5</v>
      </c>
      <c r="F25" s="488"/>
      <c r="G25" s="500">
        <v>3</v>
      </c>
      <c r="H25" s="510">
        <v>5</v>
      </c>
      <c r="I25" s="488"/>
      <c r="J25" s="500">
        <v>2</v>
      </c>
      <c r="K25" s="499">
        <v>4</v>
      </c>
      <c r="L25" s="488"/>
      <c r="M25" s="500">
        <v>0</v>
      </c>
      <c r="P25" s="413">
        <f t="shared" ref="P25" si="12">Q25+R25+S25</f>
        <v>6</v>
      </c>
      <c r="Q25" s="415">
        <v>5</v>
      </c>
      <c r="R25" s="415"/>
      <c r="S25" s="415">
        <v>1</v>
      </c>
      <c r="T25" s="414">
        <f>K25+H25+E25+B25+K26+H26+E26+B26</f>
        <v>26</v>
      </c>
      <c r="U25" s="412" t="s">
        <v>2</v>
      </c>
      <c r="V25" s="414">
        <f>M25+J25+G25+D25+M26+J26+G26+D26</f>
        <v>12</v>
      </c>
      <c r="W25" s="413">
        <f t="shared" ref="W25" si="13">Q25*2+R25*1</f>
        <v>10</v>
      </c>
      <c r="X25" s="1912"/>
      <c r="Y25" s="1913">
        <v>1</v>
      </c>
      <c r="Z25" s="1706"/>
      <c r="AC25">
        <v>12</v>
      </c>
    </row>
    <row r="26" spans="1:29" ht="20.100000000000001" customHeight="1" thickBot="1">
      <c r="A26" s="1973"/>
      <c r="B26" s="494"/>
      <c r="C26" s="489"/>
      <c r="D26" s="489"/>
      <c r="E26" s="487">
        <v>3</v>
      </c>
      <c r="F26" s="398"/>
      <c r="G26" s="507">
        <v>5</v>
      </c>
      <c r="H26" s="487">
        <v>5</v>
      </c>
      <c r="I26" s="398"/>
      <c r="J26" s="507">
        <v>0</v>
      </c>
      <c r="K26" s="506">
        <v>4</v>
      </c>
      <c r="L26" s="398"/>
      <c r="M26" s="507">
        <v>2</v>
      </c>
      <c r="P26" s="413"/>
      <c r="Q26" s="415"/>
      <c r="R26" s="415"/>
      <c r="S26" s="415"/>
      <c r="T26" s="414"/>
      <c r="U26" s="412"/>
      <c r="V26" s="414"/>
      <c r="W26" s="413"/>
      <c r="X26" s="1636"/>
      <c r="Y26" s="1914"/>
      <c r="Z26" s="17"/>
    </row>
    <row r="27" spans="1:29" ht="20.100000000000001" customHeight="1">
      <c r="A27" s="1974" t="s">
        <v>737</v>
      </c>
      <c r="B27" s="501">
        <v>3</v>
      </c>
      <c r="C27" s="495"/>
      <c r="D27" s="496">
        <v>5</v>
      </c>
      <c r="E27" s="492"/>
      <c r="F27" s="491"/>
      <c r="G27" s="493"/>
      <c r="H27" s="501">
        <v>5</v>
      </c>
      <c r="I27" s="495"/>
      <c r="J27" s="505">
        <v>0</v>
      </c>
      <c r="K27" s="504">
        <v>5</v>
      </c>
      <c r="L27" s="495"/>
      <c r="M27" s="505">
        <v>0</v>
      </c>
      <c r="P27" s="413">
        <f t="shared" ref="P27" si="14">Q27+R27+S27</f>
        <v>6</v>
      </c>
      <c r="Q27" s="416">
        <v>4</v>
      </c>
      <c r="R27" s="416"/>
      <c r="S27" s="416">
        <v>2</v>
      </c>
      <c r="T27" s="414">
        <f>K27+H27+E27+B27+K28+H28+E28+B28</f>
        <v>28</v>
      </c>
      <c r="U27" s="412" t="s">
        <v>2</v>
      </c>
      <c r="V27" s="414">
        <f t="shared" ref="V27:V31" si="15">M27+J27+G27+D27+M28+J28+G28+D28</f>
        <v>19</v>
      </c>
      <c r="W27" s="413">
        <f t="shared" ref="W27" si="16">Q27*2+R27*1</f>
        <v>8</v>
      </c>
      <c r="X27" s="1636"/>
      <c r="Y27" s="1914">
        <v>2</v>
      </c>
      <c r="Z27" s="2135"/>
      <c r="AC27">
        <v>9</v>
      </c>
    </row>
    <row r="28" spans="1:29" ht="20.100000000000001" customHeight="1" thickBot="1">
      <c r="A28" s="1975"/>
      <c r="B28" s="508">
        <v>5</v>
      </c>
      <c r="C28" s="498"/>
      <c r="D28" s="509">
        <v>3</v>
      </c>
      <c r="E28" s="494"/>
      <c r="F28" s="489"/>
      <c r="G28" s="490"/>
      <c r="H28" s="508">
        <v>7</v>
      </c>
      <c r="I28" s="498"/>
      <c r="J28" s="502">
        <v>9</v>
      </c>
      <c r="K28" s="497">
        <v>3</v>
      </c>
      <c r="L28" s="498"/>
      <c r="M28" s="502">
        <v>2</v>
      </c>
      <c r="P28" s="413"/>
      <c r="Q28" s="416"/>
      <c r="R28" s="416"/>
      <c r="S28" s="416"/>
      <c r="T28" s="414"/>
      <c r="U28" s="412"/>
      <c r="V28" s="414"/>
      <c r="W28" s="413"/>
      <c r="Y28" s="912"/>
      <c r="Z28" s="17"/>
    </row>
    <row r="29" spans="1:29" ht="20.100000000000001" customHeight="1">
      <c r="A29" s="1974" t="s">
        <v>6</v>
      </c>
      <c r="B29" s="510">
        <v>2</v>
      </c>
      <c r="C29" s="488"/>
      <c r="D29" s="511">
        <v>5</v>
      </c>
      <c r="E29" s="510">
        <v>0</v>
      </c>
      <c r="F29" s="488"/>
      <c r="G29" s="500">
        <v>5</v>
      </c>
      <c r="H29" s="492"/>
      <c r="I29" s="491"/>
      <c r="J29" s="493"/>
      <c r="K29" s="499">
        <v>2</v>
      </c>
      <c r="L29" s="488"/>
      <c r="M29" s="500">
        <v>4</v>
      </c>
      <c r="P29" s="413">
        <f t="shared" ref="P29" si="17">Q29+R29+S29</f>
        <v>6</v>
      </c>
      <c r="Q29" s="416">
        <v>1</v>
      </c>
      <c r="R29" s="416">
        <v>1</v>
      </c>
      <c r="S29" s="416">
        <v>4</v>
      </c>
      <c r="T29" s="414">
        <f t="shared" ref="T29:T31" si="18">K29+H29+E29+B29+K30+H30+E30+B30</f>
        <v>17</v>
      </c>
      <c r="U29" s="412" t="s">
        <v>2</v>
      </c>
      <c r="V29" s="414">
        <f t="shared" si="15"/>
        <v>30</v>
      </c>
      <c r="W29" s="413">
        <f t="shared" ref="W29" si="19">Q29*2+R29*1</f>
        <v>3</v>
      </c>
      <c r="Y29" s="1901">
        <v>4</v>
      </c>
    </row>
    <row r="30" spans="1:29" ht="20.100000000000001" customHeight="1" thickBot="1">
      <c r="A30" s="1975"/>
      <c r="B30" s="487">
        <v>0</v>
      </c>
      <c r="C30" s="398"/>
      <c r="D30" s="503">
        <v>5</v>
      </c>
      <c r="E30" s="487">
        <v>9</v>
      </c>
      <c r="F30" s="398"/>
      <c r="G30" s="507">
        <v>7</v>
      </c>
      <c r="H30" s="494"/>
      <c r="I30" s="489"/>
      <c r="J30" s="490"/>
      <c r="K30" s="506">
        <v>4</v>
      </c>
      <c r="L30" s="398"/>
      <c r="M30" s="507">
        <v>4</v>
      </c>
      <c r="P30" s="413"/>
      <c r="Q30" s="416"/>
      <c r="R30" s="416"/>
      <c r="S30" s="416"/>
      <c r="T30" s="414"/>
      <c r="U30" s="412"/>
      <c r="V30" s="414"/>
      <c r="W30" s="413"/>
      <c r="Y30" s="1901"/>
    </row>
    <row r="31" spans="1:29" ht="20.100000000000001" customHeight="1">
      <c r="A31" s="1974" t="s">
        <v>1</v>
      </c>
      <c r="B31" s="501">
        <v>0</v>
      </c>
      <c r="C31" s="495"/>
      <c r="D31" s="496">
        <v>4</v>
      </c>
      <c r="E31" s="501">
        <v>0</v>
      </c>
      <c r="F31" s="495"/>
      <c r="G31" s="505">
        <v>5</v>
      </c>
      <c r="H31" s="501">
        <v>4</v>
      </c>
      <c r="I31" s="495"/>
      <c r="J31" s="505">
        <v>2</v>
      </c>
      <c r="K31" s="491"/>
      <c r="L31" s="491"/>
      <c r="M31" s="493"/>
      <c r="P31" s="413">
        <f t="shared" ref="P31" si="20">Q31+R31+S31</f>
        <v>6</v>
      </c>
      <c r="Q31" s="416">
        <v>1</v>
      </c>
      <c r="R31" s="416">
        <v>1</v>
      </c>
      <c r="S31" s="416">
        <v>4</v>
      </c>
      <c r="T31" s="414">
        <f t="shared" si="18"/>
        <v>12</v>
      </c>
      <c r="U31" s="412" t="s">
        <v>2</v>
      </c>
      <c r="V31" s="414">
        <f t="shared" si="15"/>
        <v>22</v>
      </c>
      <c r="W31" s="413">
        <f t="shared" ref="W31" si="21">Q31*2+R31*1</f>
        <v>3</v>
      </c>
      <c r="Y31" s="1901">
        <v>3</v>
      </c>
      <c r="Z31" s="642"/>
    </row>
    <row r="32" spans="1:29" ht="20.100000000000001" customHeight="1" thickBot="1">
      <c r="A32" s="1975"/>
      <c r="B32" s="487">
        <v>2</v>
      </c>
      <c r="C32" s="398"/>
      <c r="D32" s="503">
        <v>4</v>
      </c>
      <c r="E32" s="487">
        <v>2</v>
      </c>
      <c r="F32" s="398"/>
      <c r="G32" s="507">
        <v>3</v>
      </c>
      <c r="H32" s="487">
        <v>4</v>
      </c>
      <c r="I32" s="398"/>
      <c r="J32" s="507">
        <v>4</v>
      </c>
      <c r="K32" s="489"/>
      <c r="L32" s="489"/>
      <c r="M32" s="490"/>
      <c r="P32" s="274"/>
      <c r="Q32" s="274"/>
      <c r="R32" s="274"/>
      <c r="S32" s="274"/>
      <c r="T32" s="414"/>
      <c r="U32" s="274"/>
      <c r="V32" s="414"/>
      <c r="W32" s="274"/>
    </row>
    <row r="33" spans="1:57">
      <c r="P33" s="909">
        <f>SUM(P25:P32)/2</f>
        <v>12</v>
      </c>
    </row>
    <row r="34" spans="1:57" ht="21" thickBot="1"/>
    <row r="35" spans="1:57" ht="33" customHeight="1" thickBot="1">
      <c r="A35" s="892" t="s">
        <v>932</v>
      </c>
      <c r="B35" s="1952" t="str">
        <f>A36</f>
        <v>Luková</v>
      </c>
      <c r="C35" s="1953"/>
      <c r="D35" s="1953"/>
      <c r="E35" s="1952" t="str">
        <f>A38</f>
        <v>H.Třeš.</v>
      </c>
      <c r="F35" s="1953"/>
      <c r="G35" s="1954"/>
      <c r="H35" s="1952" t="str">
        <f>A40</f>
        <v>LDM</v>
      </c>
      <c r="I35" s="1953"/>
      <c r="J35" s="1954"/>
      <c r="K35" s="1953" t="str">
        <f>A42</f>
        <v>Jedlí</v>
      </c>
      <c r="L35" s="1953"/>
      <c r="M35" s="1954"/>
      <c r="P35" s="19" t="s">
        <v>23</v>
      </c>
      <c r="Q35" s="19" t="s">
        <v>24</v>
      </c>
      <c r="R35" s="19" t="s">
        <v>25</v>
      </c>
      <c r="S35" s="20" t="s">
        <v>26</v>
      </c>
      <c r="T35" s="1955" t="s">
        <v>27</v>
      </c>
      <c r="U35" s="1956"/>
      <c r="V35" s="1957"/>
      <c r="W35" s="19" t="s">
        <v>28</v>
      </c>
      <c r="X35" s="21"/>
      <c r="Y35" s="19" t="s">
        <v>29</v>
      </c>
      <c r="Z35" s="17"/>
      <c r="AG35" s="892" t="s">
        <v>932</v>
      </c>
      <c r="AH35" s="1952" t="str">
        <f>AG36</f>
        <v>Luková</v>
      </c>
      <c r="AI35" s="1953"/>
      <c r="AJ35" s="1953"/>
      <c r="AK35" s="1952" t="str">
        <f>AG38</f>
        <v>H.Třeš.</v>
      </c>
      <c r="AL35" s="1953"/>
      <c r="AM35" s="1954"/>
      <c r="AN35" s="1952" t="str">
        <f>AG40</f>
        <v>LDM</v>
      </c>
      <c r="AO35" s="1953"/>
      <c r="AP35" s="1954"/>
      <c r="AQ35" s="1953" t="str">
        <f>AG42</f>
        <v>Jedlí</v>
      </c>
      <c r="AR35" s="1953"/>
      <c r="AS35" s="1954"/>
      <c r="AV35" s="19" t="s">
        <v>23</v>
      </c>
      <c r="AW35" s="19" t="s">
        <v>24</v>
      </c>
      <c r="AX35" s="19" t="s">
        <v>25</v>
      </c>
      <c r="AY35" s="20" t="s">
        <v>26</v>
      </c>
      <c r="AZ35" s="1955" t="s">
        <v>27</v>
      </c>
      <c r="BA35" s="1956"/>
      <c r="BB35" s="1957"/>
      <c r="BC35" s="19" t="s">
        <v>28</v>
      </c>
      <c r="BD35" s="21"/>
      <c r="BE35" s="19" t="s">
        <v>29</v>
      </c>
    </row>
    <row r="36" spans="1:57" ht="20.100000000000001" customHeight="1">
      <c r="A36" s="1948" t="s">
        <v>8</v>
      </c>
      <c r="B36" s="492"/>
      <c r="C36" s="491"/>
      <c r="D36" s="491"/>
      <c r="E36" s="510">
        <v>1</v>
      </c>
      <c r="F36" s="488"/>
      <c r="G36" s="500">
        <v>7</v>
      </c>
      <c r="H36" s="510">
        <v>1</v>
      </c>
      <c r="I36" s="488"/>
      <c r="J36" s="500">
        <v>0</v>
      </c>
      <c r="K36" s="499">
        <v>5</v>
      </c>
      <c r="L36" s="488"/>
      <c r="M36" s="500">
        <v>2</v>
      </c>
      <c r="P36" s="413">
        <f t="shared" ref="P36" si="22">Q36+R36+S36</f>
        <v>6</v>
      </c>
      <c r="Q36" s="415">
        <v>4</v>
      </c>
      <c r="R36" s="415"/>
      <c r="S36" s="415">
        <v>2</v>
      </c>
      <c r="T36" s="414">
        <f>K36+H36+E36+B36+B37+E37+H37+K37</f>
        <v>19</v>
      </c>
      <c r="U36" s="412" t="s">
        <v>2</v>
      </c>
      <c r="V36" s="414">
        <f>M36+J36+G36+D36+D37+G37+J37+M37</f>
        <v>16</v>
      </c>
      <c r="W36" s="413">
        <f t="shared" ref="W36" si="23">Q36*2+R36*1</f>
        <v>8</v>
      </c>
      <c r="X36" s="22"/>
      <c r="Y36" s="924">
        <v>3</v>
      </c>
      <c r="Z36" s="17"/>
      <c r="AE36">
        <v>3</v>
      </c>
      <c r="AF36">
        <v>-3</v>
      </c>
      <c r="AG36" s="1948" t="s">
        <v>8</v>
      </c>
      <c r="AH36" s="492"/>
      <c r="AI36" s="491"/>
      <c r="AJ36" s="491"/>
      <c r="AK36" s="510">
        <v>1</v>
      </c>
      <c r="AL36" s="488"/>
      <c r="AM36" s="500">
        <v>7</v>
      </c>
      <c r="AN36" s="510"/>
      <c r="AO36" s="488"/>
      <c r="AP36" s="500"/>
      <c r="AQ36" s="499">
        <v>5</v>
      </c>
      <c r="AR36" s="488"/>
      <c r="AS36" s="500">
        <v>2</v>
      </c>
      <c r="AV36" s="413">
        <f t="shared" ref="AV36" si="24">AW36+AX36+AY36</f>
        <v>4</v>
      </c>
      <c r="AW36" s="415">
        <v>2</v>
      </c>
      <c r="AX36" s="415"/>
      <c r="AY36" s="415">
        <v>2</v>
      </c>
      <c r="AZ36" s="414">
        <f>AQ36+AN36+AK36+AH36+AH37+AK37+AN37+AQ37</f>
        <v>13</v>
      </c>
      <c r="BA36" s="412" t="s">
        <v>2</v>
      </c>
      <c r="BB36" s="414">
        <f>AS36+AP36+AM36+AJ36+AJ37+AM37+AP37+AS37</f>
        <v>16</v>
      </c>
      <c r="BC36" s="413">
        <f t="shared" ref="BC36" si="25">AW36*2+AX36*1</f>
        <v>4</v>
      </c>
      <c r="BD36" s="22"/>
      <c r="BE36" s="924"/>
    </row>
    <row r="37" spans="1:57" ht="20.100000000000001" customHeight="1" thickBot="1">
      <c r="A37" s="1949"/>
      <c r="B37" s="494"/>
      <c r="C37" s="489"/>
      <c r="D37" s="489"/>
      <c r="E37" s="487">
        <v>4</v>
      </c>
      <c r="F37" s="398"/>
      <c r="G37" s="507">
        <v>3</v>
      </c>
      <c r="H37" s="487">
        <v>5</v>
      </c>
      <c r="I37" s="398"/>
      <c r="J37" s="507">
        <v>0</v>
      </c>
      <c r="K37" s="506">
        <v>3</v>
      </c>
      <c r="L37" s="398"/>
      <c r="M37" s="507">
        <v>4</v>
      </c>
      <c r="P37" s="413"/>
      <c r="Q37" s="415"/>
      <c r="R37" s="415"/>
      <c r="S37" s="415"/>
      <c r="T37" s="414"/>
      <c r="U37" s="412"/>
      <c r="V37" s="414"/>
      <c r="W37" s="413"/>
      <c r="Y37" s="925"/>
      <c r="Z37" s="17"/>
      <c r="AG37" s="1949"/>
      <c r="AH37" s="494"/>
      <c r="AI37" s="489"/>
      <c r="AJ37" s="489"/>
      <c r="AK37" s="487">
        <v>4</v>
      </c>
      <c r="AL37" s="398"/>
      <c r="AM37" s="507">
        <v>3</v>
      </c>
      <c r="AN37" s="487"/>
      <c r="AO37" s="398"/>
      <c r="AP37" s="507"/>
      <c r="AQ37" s="506">
        <v>3</v>
      </c>
      <c r="AR37" s="398"/>
      <c r="AS37" s="507">
        <v>4</v>
      </c>
      <c r="AV37" s="413"/>
      <c r="AW37" s="415"/>
      <c r="AX37" s="415"/>
      <c r="AY37" s="415"/>
      <c r="AZ37" s="414"/>
      <c r="BA37" s="412"/>
      <c r="BB37" s="414"/>
      <c r="BC37" s="413"/>
      <c r="BE37" s="925"/>
    </row>
    <row r="38" spans="1:57" ht="20.100000000000001" customHeight="1">
      <c r="A38" s="1950" t="s">
        <v>1284</v>
      </c>
      <c r="B38" s="501">
        <v>7</v>
      </c>
      <c r="C38" s="495"/>
      <c r="D38" s="496">
        <v>1</v>
      </c>
      <c r="E38" s="492"/>
      <c r="F38" s="491"/>
      <c r="G38" s="493"/>
      <c r="H38" s="501">
        <v>9</v>
      </c>
      <c r="I38" s="495"/>
      <c r="J38" s="505">
        <v>4</v>
      </c>
      <c r="K38" s="504">
        <v>8</v>
      </c>
      <c r="L38" s="495"/>
      <c r="M38" s="505">
        <v>6</v>
      </c>
      <c r="P38" s="413">
        <f t="shared" ref="P38" si="26">Q38+R38+S38</f>
        <v>6</v>
      </c>
      <c r="Q38" s="416">
        <v>4</v>
      </c>
      <c r="R38" s="416"/>
      <c r="S38" s="416">
        <v>2</v>
      </c>
      <c r="T38" s="414">
        <f t="shared" ref="T38:T42" si="27">K38+H38+E38+B38+B39+E39+H39+K39</f>
        <v>29</v>
      </c>
      <c r="U38" s="412" t="s">
        <v>2</v>
      </c>
      <c r="V38" s="414">
        <f t="shared" ref="V38:V42" si="28">M38+J38+G38+D38+D39+G39+J39+M39</f>
        <v>20</v>
      </c>
      <c r="W38" s="413">
        <f t="shared" ref="W38" si="29">Q38*2+R38*1</f>
        <v>8</v>
      </c>
      <c r="Y38" s="925">
        <v>1</v>
      </c>
      <c r="Z38" s="1916"/>
      <c r="AE38">
        <v>1</v>
      </c>
      <c r="AF38">
        <v>4</v>
      </c>
      <c r="AG38" s="1950" t="s">
        <v>1284</v>
      </c>
      <c r="AH38" s="501">
        <v>7</v>
      </c>
      <c r="AI38" s="495"/>
      <c r="AJ38" s="496">
        <v>1</v>
      </c>
      <c r="AK38" s="492"/>
      <c r="AL38" s="491"/>
      <c r="AM38" s="493"/>
      <c r="AN38" s="501"/>
      <c r="AO38" s="495"/>
      <c r="AP38" s="505"/>
      <c r="AQ38" s="504">
        <v>8</v>
      </c>
      <c r="AR38" s="495"/>
      <c r="AS38" s="505">
        <v>6</v>
      </c>
      <c r="AV38" s="413">
        <f t="shared" ref="AV38" si="30">AW38+AX38+AY38</f>
        <v>4</v>
      </c>
      <c r="AW38" s="416">
        <v>2</v>
      </c>
      <c r="AX38" s="416"/>
      <c r="AY38" s="416">
        <v>2</v>
      </c>
      <c r="AZ38" s="414">
        <f t="shared" ref="AZ38" si="31">AQ38+AN38+AK38+AH38+AH39+AK39+AN39+AQ39</f>
        <v>20</v>
      </c>
      <c r="BA38" s="412" t="s">
        <v>2</v>
      </c>
      <c r="BB38" s="414">
        <f t="shared" ref="BB38" si="32">AS38+AP38+AM38+AJ38+AJ39+AM39+AP39+AS39</f>
        <v>16</v>
      </c>
      <c r="BC38" s="413">
        <f t="shared" ref="BC38" si="33">AW38*2+AX38*1</f>
        <v>4</v>
      </c>
      <c r="BE38" s="925"/>
    </row>
    <row r="39" spans="1:57" ht="20.100000000000001" customHeight="1" thickBot="1">
      <c r="A39" s="1951"/>
      <c r="B39" s="508">
        <v>3</v>
      </c>
      <c r="C39" s="498"/>
      <c r="D39" s="509">
        <v>4</v>
      </c>
      <c r="E39" s="494"/>
      <c r="F39" s="489"/>
      <c r="G39" s="490"/>
      <c r="H39" s="508"/>
      <c r="I39" s="498"/>
      <c r="J39" s="502"/>
      <c r="K39" s="497">
        <v>2</v>
      </c>
      <c r="L39" s="498"/>
      <c r="M39" s="502">
        <v>5</v>
      </c>
      <c r="P39" s="413"/>
      <c r="Q39" s="416"/>
      <c r="R39" s="416"/>
      <c r="S39" s="416"/>
      <c r="T39" s="414"/>
      <c r="U39" s="412"/>
      <c r="V39" s="414"/>
      <c r="W39" s="413"/>
      <c r="Y39" s="925"/>
      <c r="Z39" s="17"/>
      <c r="AG39" s="1951"/>
      <c r="AH39" s="508">
        <v>3</v>
      </c>
      <c r="AI39" s="498"/>
      <c r="AJ39" s="509">
        <v>4</v>
      </c>
      <c r="AK39" s="494"/>
      <c r="AL39" s="489"/>
      <c r="AM39" s="490"/>
      <c r="AN39" s="508"/>
      <c r="AO39" s="498"/>
      <c r="AP39" s="502"/>
      <c r="AQ39" s="497">
        <v>2</v>
      </c>
      <c r="AR39" s="498"/>
      <c r="AS39" s="502">
        <v>5</v>
      </c>
      <c r="AV39" s="413"/>
      <c r="AW39" s="416"/>
      <c r="AX39" s="416"/>
      <c r="AY39" s="416"/>
      <c r="AZ39" s="414"/>
      <c r="BA39" s="412"/>
      <c r="BB39" s="414"/>
      <c r="BC39" s="413"/>
      <c r="BE39" s="925"/>
    </row>
    <row r="40" spans="1:57" ht="20.100000000000001" customHeight="1">
      <c r="A40" s="1950" t="s">
        <v>15</v>
      </c>
      <c r="B40" s="510">
        <v>0</v>
      </c>
      <c r="C40" s="488"/>
      <c r="D40" s="511">
        <v>1</v>
      </c>
      <c r="E40" s="510">
        <v>4</v>
      </c>
      <c r="F40" s="488"/>
      <c r="G40" s="500">
        <v>9</v>
      </c>
      <c r="H40" s="492"/>
      <c r="I40" s="491"/>
      <c r="J40" s="493"/>
      <c r="K40" s="499">
        <v>4</v>
      </c>
      <c r="L40" s="488"/>
      <c r="M40" s="500">
        <v>10</v>
      </c>
      <c r="P40" s="413">
        <f t="shared" ref="P40" si="34">Q40+R40+S40</f>
        <v>6</v>
      </c>
      <c r="Q40" s="416"/>
      <c r="R40" s="416"/>
      <c r="S40" s="416">
        <v>6</v>
      </c>
      <c r="T40" s="414">
        <f t="shared" si="27"/>
        <v>16</v>
      </c>
      <c r="U40" s="412" t="s">
        <v>2</v>
      </c>
      <c r="V40" s="414">
        <f t="shared" si="28"/>
        <v>35</v>
      </c>
      <c r="W40" s="413">
        <f t="shared" ref="W40" si="35">Q40*2+R40*1</f>
        <v>0</v>
      </c>
      <c r="Y40" s="926">
        <v>4</v>
      </c>
      <c r="Z40" s="1714"/>
      <c r="AG40" s="1950" t="s">
        <v>15</v>
      </c>
      <c r="AH40" s="510"/>
      <c r="AI40" s="488"/>
      <c r="AJ40" s="511"/>
      <c r="AK40" s="510"/>
      <c r="AL40" s="488"/>
      <c r="AM40" s="500"/>
      <c r="AN40" s="492"/>
      <c r="AO40" s="491"/>
      <c r="AP40" s="493"/>
      <c r="AQ40" s="499"/>
      <c r="AR40" s="488"/>
      <c r="AS40" s="500"/>
      <c r="AV40" s="413">
        <f t="shared" ref="AV40" si="36">AW40+AX40+AY40</f>
        <v>0</v>
      </c>
      <c r="AW40" s="416"/>
      <c r="AX40" s="416"/>
      <c r="AY40" s="416">
        <v>0</v>
      </c>
      <c r="AZ40" s="414">
        <f t="shared" ref="AZ40" si="37">AQ40+AN40+AK40+AH40+AH41+AK41+AN41+AQ41</f>
        <v>0</v>
      </c>
      <c r="BA40" s="412" t="s">
        <v>2</v>
      </c>
      <c r="BB40" s="414">
        <f t="shared" ref="BB40" si="38">AS40+AP40+AM40+AJ40+AJ41+AM41+AP41+AS41</f>
        <v>0</v>
      </c>
      <c r="BC40" s="413">
        <f t="shared" ref="BC40" si="39">AW40*2+AX40*1</f>
        <v>0</v>
      </c>
      <c r="BE40" s="926">
        <v>4</v>
      </c>
    </row>
    <row r="41" spans="1:57" ht="20.100000000000001" customHeight="1" thickBot="1">
      <c r="A41" s="1951"/>
      <c r="B41" s="487">
        <v>0</v>
      </c>
      <c r="C41" s="398"/>
      <c r="D41" s="503">
        <v>5</v>
      </c>
      <c r="E41" s="487"/>
      <c r="F41" s="398"/>
      <c r="G41" s="507"/>
      <c r="H41" s="494"/>
      <c r="I41" s="489"/>
      <c r="J41" s="490"/>
      <c r="K41" s="506">
        <v>8</v>
      </c>
      <c r="L41" s="398"/>
      <c r="M41" s="507">
        <v>10</v>
      </c>
      <c r="P41" s="413"/>
      <c r="Q41" s="416"/>
      <c r="R41" s="416"/>
      <c r="S41" s="416"/>
      <c r="T41" s="414"/>
      <c r="U41" s="412"/>
      <c r="V41" s="414"/>
      <c r="W41" s="413"/>
      <c r="Y41" s="926"/>
      <c r="AG41" s="1951"/>
      <c r="AH41" s="487"/>
      <c r="AI41" s="398"/>
      <c r="AJ41" s="503"/>
      <c r="AK41" s="487"/>
      <c r="AL41" s="398"/>
      <c r="AM41" s="507"/>
      <c r="AN41" s="494"/>
      <c r="AO41" s="489"/>
      <c r="AP41" s="490"/>
      <c r="AQ41" s="506"/>
      <c r="AR41" s="398"/>
      <c r="AS41" s="507"/>
      <c r="AV41" s="413"/>
      <c r="AW41" s="416"/>
      <c r="AX41" s="416"/>
      <c r="AY41" s="416"/>
      <c r="AZ41" s="414"/>
      <c r="BA41" s="412"/>
      <c r="BB41" s="414"/>
      <c r="BC41" s="413"/>
      <c r="BE41" s="926"/>
    </row>
    <row r="42" spans="1:57" ht="20.100000000000001" customHeight="1">
      <c r="A42" s="1950" t="s">
        <v>13</v>
      </c>
      <c r="B42" s="501">
        <v>2</v>
      </c>
      <c r="C42" s="495"/>
      <c r="D42" s="496">
        <v>5</v>
      </c>
      <c r="E42" s="501">
        <v>6</v>
      </c>
      <c r="F42" s="495"/>
      <c r="G42" s="505">
        <v>8</v>
      </c>
      <c r="H42" s="501">
        <v>10</v>
      </c>
      <c r="I42" s="495"/>
      <c r="J42" s="505">
        <v>4</v>
      </c>
      <c r="K42" s="491"/>
      <c r="L42" s="491"/>
      <c r="M42" s="493"/>
      <c r="P42" s="413">
        <f t="shared" ref="P42" si="40">Q42+R42+S42</f>
        <v>6</v>
      </c>
      <c r="Q42" s="416">
        <v>4</v>
      </c>
      <c r="R42" s="416"/>
      <c r="S42" s="416">
        <v>2</v>
      </c>
      <c r="T42" s="414">
        <f t="shared" si="27"/>
        <v>37</v>
      </c>
      <c r="U42" s="412" t="s">
        <v>2</v>
      </c>
      <c r="V42" s="414">
        <f t="shared" si="28"/>
        <v>30</v>
      </c>
      <c r="W42" s="413">
        <f t="shared" ref="W42" si="41">Q42*2+R42*1</f>
        <v>8</v>
      </c>
      <c r="Y42" s="926">
        <v>2</v>
      </c>
      <c r="Z42" s="1714"/>
      <c r="AE42">
        <v>2</v>
      </c>
      <c r="AF42">
        <v>-1</v>
      </c>
      <c r="AG42" s="1950" t="s">
        <v>13</v>
      </c>
      <c r="AH42" s="501">
        <v>2</v>
      </c>
      <c r="AI42" s="495"/>
      <c r="AJ42" s="496">
        <v>5</v>
      </c>
      <c r="AK42" s="501">
        <v>6</v>
      </c>
      <c r="AL42" s="495"/>
      <c r="AM42" s="505">
        <v>8</v>
      </c>
      <c r="AN42" s="501"/>
      <c r="AO42" s="495"/>
      <c r="AP42" s="505"/>
      <c r="AQ42" s="491"/>
      <c r="AR42" s="491"/>
      <c r="AS42" s="493"/>
      <c r="AV42" s="413">
        <f t="shared" ref="AV42" si="42">AW42+AX42+AY42</f>
        <v>4</v>
      </c>
      <c r="AW42" s="416">
        <v>2</v>
      </c>
      <c r="AX42" s="416"/>
      <c r="AY42" s="416">
        <v>2</v>
      </c>
      <c r="AZ42" s="414">
        <f t="shared" ref="AZ42" si="43">AQ42+AN42+AK42+AH42+AH43+AK43+AN43+AQ43</f>
        <v>17</v>
      </c>
      <c r="BA42" s="412" t="s">
        <v>2</v>
      </c>
      <c r="BB42" s="414">
        <f t="shared" ref="BB42" si="44">AS42+AP42+AM42+AJ42+AJ43+AM43+AP43+AS43</f>
        <v>18</v>
      </c>
      <c r="BC42" s="413">
        <f t="shared" ref="BC42" si="45">AW42*2+AX42*1</f>
        <v>4</v>
      </c>
      <c r="BE42" s="926"/>
    </row>
    <row r="43" spans="1:57" ht="20.100000000000001" customHeight="1" thickBot="1">
      <c r="A43" s="1951"/>
      <c r="B43" s="487">
        <v>4</v>
      </c>
      <c r="C43" s="398"/>
      <c r="D43" s="503">
        <v>3</v>
      </c>
      <c r="E43" s="487">
        <v>5</v>
      </c>
      <c r="F43" s="398"/>
      <c r="G43" s="507">
        <v>2</v>
      </c>
      <c r="H43" s="487">
        <v>10</v>
      </c>
      <c r="I43" s="398"/>
      <c r="J43" s="507">
        <v>8</v>
      </c>
      <c r="K43" s="489"/>
      <c r="L43" s="489"/>
      <c r="M43" s="490"/>
      <c r="P43" s="274"/>
      <c r="Q43" s="274"/>
      <c r="R43" s="274"/>
      <c r="S43" s="274"/>
      <c r="T43" s="274"/>
      <c r="U43" s="274"/>
      <c r="V43" s="274"/>
      <c r="W43" s="274"/>
      <c r="AG43" s="1951"/>
      <c r="AH43" s="487">
        <v>4</v>
      </c>
      <c r="AI43" s="398"/>
      <c r="AJ43" s="503">
        <v>3</v>
      </c>
      <c r="AK43" s="487">
        <v>5</v>
      </c>
      <c r="AL43" s="398"/>
      <c r="AM43" s="507">
        <v>2</v>
      </c>
      <c r="AN43" s="487"/>
      <c r="AO43" s="398"/>
      <c r="AP43" s="507"/>
      <c r="AQ43" s="489"/>
      <c r="AR43" s="489"/>
      <c r="AS43" s="490"/>
      <c r="AV43" s="274"/>
      <c r="AW43" s="274"/>
      <c r="AX43" s="274"/>
      <c r="AY43" s="274"/>
      <c r="AZ43" s="274"/>
      <c r="BA43" s="274"/>
      <c r="BB43" s="274"/>
      <c r="BC43" s="274"/>
    </row>
    <row r="44" spans="1:57" ht="21" thickBot="1">
      <c r="P44" s="869">
        <f>SUM(P36:P43)/2</f>
        <v>12</v>
      </c>
    </row>
    <row r="45" spans="1:57" ht="54.75" customHeight="1" thickBot="1">
      <c r="A45" s="896" t="s">
        <v>933</v>
      </c>
      <c r="B45" s="1991" t="str">
        <f>A46</f>
        <v>Sršni</v>
      </c>
      <c r="C45" s="1992"/>
      <c r="D45" s="1992"/>
      <c r="E45" s="1991" t="str">
        <f>A48</f>
        <v>Lukavice</v>
      </c>
      <c r="F45" s="1992"/>
      <c r="G45" s="1993"/>
      <c r="H45" s="1994" t="str">
        <f>A50</f>
        <v>Cyklo</v>
      </c>
      <c r="I45" s="1992"/>
      <c r="J45" s="1993"/>
      <c r="K45" s="1992" t="str">
        <f>A52</f>
        <v>Sloni</v>
      </c>
      <c r="L45" s="1992"/>
      <c r="M45" s="1993"/>
      <c r="P45" s="19" t="s">
        <v>23</v>
      </c>
      <c r="Q45" s="19" t="s">
        <v>24</v>
      </c>
      <c r="R45" s="19" t="s">
        <v>25</v>
      </c>
      <c r="S45" s="20" t="s">
        <v>26</v>
      </c>
      <c r="T45" s="1955" t="s">
        <v>27</v>
      </c>
      <c r="U45" s="1956"/>
      <c r="V45" s="1957"/>
      <c r="W45" s="19" t="s">
        <v>28</v>
      </c>
      <c r="X45" s="21"/>
      <c r="Y45" s="19" t="s">
        <v>29</v>
      </c>
      <c r="Z45" s="17"/>
    </row>
    <row r="46" spans="1:57" ht="18">
      <c r="A46" s="1976" t="s">
        <v>3</v>
      </c>
      <c r="B46" s="492"/>
      <c r="C46" s="491"/>
      <c r="D46" s="491"/>
      <c r="E46" s="510">
        <v>8</v>
      </c>
      <c r="F46" s="488"/>
      <c r="G46" s="500">
        <v>4</v>
      </c>
      <c r="H46" s="510">
        <v>4</v>
      </c>
      <c r="I46" s="488"/>
      <c r="J46" s="500">
        <v>3</v>
      </c>
      <c r="K46" s="499">
        <v>5</v>
      </c>
      <c r="L46" s="488"/>
      <c r="M46" s="500">
        <v>0</v>
      </c>
      <c r="P46" s="413">
        <f t="shared" ref="P46" si="46">Q46+R46+S46</f>
        <v>6</v>
      </c>
      <c r="Q46" s="415">
        <v>4</v>
      </c>
      <c r="R46" s="415">
        <v>1</v>
      </c>
      <c r="S46" s="415">
        <v>1</v>
      </c>
      <c r="T46" s="414">
        <f>K46+H46+E46+B46+B47+E47+H47+K47</f>
        <v>30</v>
      </c>
      <c r="U46" s="412" t="s">
        <v>2</v>
      </c>
      <c r="V46" s="414">
        <f>M46+J46+G46+D46+D47+G47+J47+M47</f>
        <v>16</v>
      </c>
      <c r="W46" s="413">
        <f t="shared" ref="W46" si="47">Q46*2+R46*1</f>
        <v>9</v>
      </c>
      <c r="X46" s="22"/>
      <c r="Y46" s="921">
        <v>1</v>
      </c>
      <c r="Z46" s="1721"/>
    </row>
    <row r="47" spans="1:57" ht="18.75" thickBot="1">
      <c r="A47" s="1977"/>
      <c r="B47" s="494"/>
      <c r="C47" s="489"/>
      <c r="D47" s="489"/>
      <c r="E47" s="487">
        <v>5</v>
      </c>
      <c r="F47" s="398"/>
      <c r="G47" s="507">
        <v>6</v>
      </c>
      <c r="H47" s="487">
        <v>3</v>
      </c>
      <c r="I47" s="398"/>
      <c r="J47" s="507">
        <v>3</v>
      </c>
      <c r="K47" s="506">
        <v>5</v>
      </c>
      <c r="L47" s="398"/>
      <c r="M47" s="507">
        <v>0</v>
      </c>
      <c r="P47" s="413"/>
      <c r="Q47" s="415"/>
      <c r="R47" s="415"/>
      <c r="S47" s="415"/>
      <c r="T47" s="414"/>
      <c r="U47" s="412"/>
      <c r="V47" s="414"/>
      <c r="W47" s="413"/>
      <c r="Y47" s="922"/>
      <c r="Z47" s="17"/>
    </row>
    <row r="48" spans="1:57" ht="18">
      <c r="A48" s="1978" t="s">
        <v>782</v>
      </c>
      <c r="B48" s="501">
        <v>4</v>
      </c>
      <c r="C48" s="495"/>
      <c r="D48" s="496">
        <v>8</v>
      </c>
      <c r="E48" s="492"/>
      <c r="F48" s="491"/>
      <c r="G48" s="493"/>
      <c r="H48" s="501">
        <v>6</v>
      </c>
      <c r="I48" s="495"/>
      <c r="J48" s="505">
        <v>8</v>
      </c>
      <c r="K48" s="504">
        <v>8</v>
      </c>
      <c r="L48" s="495"/>
      <c r="M48" s="505">
        <v>5</v>
      </c>
      <c r="P48" s="413">
        <f t="shared" ref="P48" si="48">Q48+R48+S48</f>
        <v>6</v>
      </c>
      <c r="Q48" s="416">
        <v>2</v>
      </c>
      <c r="R48" s="416">
        <v>1</v>
      </c>
      <c r="S48" s="416">
        <v>3</v>
      </c>
      <c r="T48" s="414">
        <f t="shared" ref="T48:T52" si="49">K48+H48+E48+B48+B49+E49+H49+K49</f>
        <v>34</v>
      </c>
      <c r="U48" s="412" t="s">
        <v>2</v>
      </c>
      <c r="V48" s="414">
        <f t="shared" ref="V48:V52" si="50">M48+J48+G48+D48+D49+G49+J49+M49</f>
        <v>41</v>
      </c>
      <c r="W48" s="413">
        <f t="shared" ref="W48" si="51">Q48*2+R48*1</f>
        <v>5</v>
      </c>
      <c r="Y48" s="922">
        <v>3</v>
      </c>
      <c r="Z48" s="1721"/>
    </row>
    <row r="49" spans="1:26" ht="18.75" thickBot="1">
      <c r="A49" s="1979"/>
      <c r="B49" s="508">
        <v>6</v>
      </c>
      <c r="C49" s="498"/>
      <c r="D49" s="509">
        <v>5</v>
      </c>
      <c r="E49" s="494"/>
      <c r="F49" s="489"/>
      <c r="G49" s="490"/>
      <c r="H49" s="508">
        <v>6</v>
      </c>
      <c r="I49" s="498"/>
      <c r="J49" s="502">
        <v>6</v>
      </c>
      <c r="K49" s="497">
        <v>4</v>
      </c>
      <c r="L49" s="498"/>
      <c r="M49" s="502">
        <v>9</v>
      </c>
      <c r="P49" s="413"/>
      <c r="Q49" s="416"/>
      <c r="R49" s="416"/>
      <c r="S49" s="416"/>
      <c r="T49" s="414"/>
      <c r="U49" s="412"/>
      <c r="V49" s="414"/>
      <c r="W49" s="413"/>
      <c r="Y49" s="922"/>
      <c r="Z49" s="17"/>
    </row>
    <row r="50" spans="1:26" ht="18">
      <c r="A50" s="1980" t="s">
        <v>10</v>
      </c>
      <c r="B50" s="510">
        <v>3</v>
      </c>
      <c r="C50" s="488"/>
      <c r="D50" s="511">
        <v>4</v>
      </c>
      <c r="E50" s="510">
        <v>8</v>
      </c>
      <c r="F50" s="488"/>
      <c r="G50" s="500">
        <v>6</v>
      </c>
      <c r="H50" s="492"/>
      <c r="I50" s="491"/>
      <c r="J50" s="493"/>
      <c r="K50" s="499">
        <v>11</v>
      </c>
      <c r="L50" s="488"/>
      <c r="M50" s="500">
        <v>3</v>
      </c>
      <c r="P50" s="413">
        <f t="shared" ref="P50" si="52">Q50+R50+S50</f>
        <v>6</v>
      </c>
      <c r="Q50" s="416">
        <v>3</v>
      </c>
      <c r="R50" s="416">
        <v>2</v>
      </c>
      <c r="S50" s="416">
        <v>1</v>
      </c>
      <c r="T50" s="414">
        <f t="shared" si="49"/>
        <v>35</v>
      </c>
      <c r="U50" s="412" t="s">
        <v>2</v>
      </c>
      <c r="V50" s="414">
        <f t="shared" si="50"/>
        <v>24</v>
      </c>
      <c r="W50" s="413">
        <f t="shared" ref="W50" si="53">Q50*2+R50*1</f>
        <v>8</v>
      </c>
      <c r="Y50" s="923">
        <v>2</v>
      </c>
      <c r="Z50" s="959"/>
    </row>
    <row r="51" spans="1:26" ht="18.75" thickBot="1">
      <c r="A51" s="1979"/>
      <c r="B51" s="487">
        <v>3</v>
      </c>
      <c r="C51" s="398"/>
      <c r="D51" s="503">
        <v>3</v>
      </c>
      <c r="E51" s="487">
        <v>6</v>
      </c>
      <c r="F51" s="398"/>
      <c r="G51" s="507">
        <v>6</v>
      </c>
      <c r="H51" s="494"/>
      <c r="I51" s="489"/>
      <c r="J51" s="490"/>
      <c r="K51" s="506">
        <v>4</v>
      </c>
      <c r="L51" s="398"/>
      <c r="M51" s="507">
        <v>2</v>
      </c>
      <c r="P51" s="413"/>
      <c r="Q51" s="416"/>
      <c r="R51" s="416"/>
      <c r="S51" s="416"/>
      <c r="T51" s="414"/>
      <c r="U51" s="412"/>
      <c r="V51" s="414"/>
      <c r="W51" s="413"/>
      <c r="Y51" s="923"/>
    </row>
    <row r="52" spans="1:26" ht="18">
      <c r="A52" s="1978" t="s">
        <v>5</v>
      </c>
      <c r="B52" s="501">
        <v>0</v>
      </c>
      <c r="C52" s="495"/>
      <c r="D52" s="496">
        <v>5</v>
      </c>
      <c r="E52" s="501">
        <v>5</v>
      </c>
      <c r="F52" s="495"/>
      <c r="G52" s="505">
        <v>8</v>
      </c>
      <c r="H52" s="501">
        <v>3</v>
      </c>
      <c r="I52" s="495"/>
      <c r="J52" s="505">
        <v>11</v>
      </c>
      <c r="K52" s="491"/>
      <c r="L52" s="491"/>
      <c r="M52" s="493"/>
      <c r="P52" s="413">
        <f t="shared" ref="P52" si="54">Q52+R52+S52</f>
        <v>6</v>
      </c>
      <c r="Q52" s="416">
        <v>1</v>
      </c>
      <c r="R52" s="416"/>
      <c r="S52" s="416">
        <v>5</v>
      </c>
      <c r="T52" s="414">
        <f t="shared" si="49"/>
        <v>19</v>
      </c>
      <c r="U52" s="412" t="s">
        <v>2</v>
      </c>
      <c r="V52" s="414">
        <f t="shared" si="50"/>
        <v>37</v>
      </c>
      <c r="W52" s="413">
        <f t="shared" ref="W52" si="55">Q52*2+R52*1</f>
        <v>2</v>
      </c>
      <c r="Y52" s="923">
        <v>4</v>
      </c>
      <c r="Z52" s="959"/>
    </row>
    <row r="53" spans="1:26" ht="13.5" thickBot="1">
      <c r="A53" s="1979"/>
      <c r="B53" s="487">
        <v>0</v>
      </c>
      <c r="C53" s="398"/>
      <c r="D53" s="503">
        <v>5</v>
      </c>
      <c r="E53" s="487">
        <v>9</v>
      </c>
      <c r="F53" s="398"/>
      <c r="G53" s="507">
        <v>4</v>
      </c>
      <c r="H53" s="487">
        <v>2</v>
      </c>
      <c r="I53" s="398"/>
      <c r="J53" s="507">
        <v>4</v>
      </c>
      <c r="K53" s="489"/>
      <c r="L53" s="489"/>
      <c r="M53" s="490"/>
      <c r="P53" s="274"/>
      <c r="Q53" s="274"/>
      <c r="R53" s="274"/>
      <c r="S53" s="274"/>
      <c r="T53" s="274"/>
      <c r="U53" s="274"/>
      <c r="V53" s="274"/>
      <c r="W53" s="274"/>
    </row>
    <row r="54" spans="1:26" ht="21" thickBot="1">
      <c r="P54" s="869">
        <f>SUM(P46:P53)/2</f>
        <v>12</v>
      </c>
    </row>
    <row r="55" spans="1:26" ht="33" customHeight="1" thickBot="1">
      <c r="A55" s="897" t="s">
        <v>939</v>
      </c>
      <c r="B55" s="1996" t="str">
        <f>A56</f>
        <v>Rájec</v>
      </c>
      <c r="C55" s="1997"/>
      <c r="D55" s="1997"/>
      <c r="E55" s="1996" t="str">
        <f>A58</f>
        <v>Č. Voda</v>
      </c>
      <c r="F55" s="1997"/>
      <c r="G55" s="1997"/>
      <c r="H55" s="1996" t="str">
        <f>A60</f>
        <v>Bystřec</v>
      </c>
      <c r="I55" s="1997"/>
      <c r="J55" s="1997"/>
      <c r="K55" s="1996" t="str">
        <f>A62</f>
        <v>Petrovice</v>
      </c>
      <c r="L55" s="1997"/>
      <c r="M55" s="1997"/>
      <c r="P55" s="19" t="s">
        <v>23</v>
      </c>
      <c r="Q55" s="19" t="s">
        <v>24</v>
      </c>
      <c r="R55" s="19" t="s">
        <v>25</v>
      </c>
      <c r="S55" s="20" t="s">
        <v>26</v>
      </c>
      <c r="T55" s="1955" t="s">
        <v>27</v>
      </c>
      <c r="U55" s="1956"/>
      <c r="V55" s="1957"/>
      <c r="W55" s="19" t="s">
        <v>28</v>
      </c>
      <c r="X55" s="21"/>
      <c r="Y55" s="19" t="s">
        <v>29</v>
      </c>
      <c r="Z55" s="17"/>
    </row>
    <row r="56" spans="1:26" ht="20.100000000000001" customHeight="1">
      <c r="A56" s="1983" t="s">
        <v>1187</v>
      </c>
      <c r="B56" s="492"/>
      <c r="C56" s="491"/>
      <c r="D56" s="491"/>
      <c r="E56" s="510">
        <v>2</v>
      </c>
      <c r="F56" s="488"/>
      <c r="G56" s="500">
        <v>5</v>
      </c>
      <c r="H56" s="510">
        <v>5</v>
      </c>
      <c r="I56" s="488"/>
      <c r="J56" s="500">
        <v>0</v>
      </c>
      <c r="K56" s="499">
        <v>11</v>
      </c>
      <c r="L56" s="488"/>
      <c r="M56" s="500">
        <v>1</v>
      </c>
      <c r="P56" s="413">
        <f t="shared" ref="P56" si="56">Q56+R56+S56</f>
        <v>6</v>
      </c>
      <c r="Q56" s="415">
        <v>5</v>
      </c>
      <c r="R56" s="415"/>
      <c r="S56" s="415">
        <v>1</v>
      </c>
      <c r="T56" s="414">
        <f>K56+H56+E56+B56+K57+H57+E57+B57</f>
        <v>38</v>
      </c>
      <c r="U56" s="412" t="s">
        <v>2</v>
      </c>
      <c r="V56" s="414">
        <f>M56+J56+G56+D56+M57+J57+G57+D57</f>
        <v>12</v>
      </c>
      <c r="W56" s="413">
        <f t="shared" ref="W56" si="57">Q56*2+R56*1</f>
        <v>10</v>
      </c>
      <c r="X56" s="22"/>
      <c r="Y56" s="927">
        <v>1</v>
      </c>
      <c r="Z56" s="1920"/>
    </row>
    <row r="57" spans="1:26" ht="20.100000000000001" customHeight="1" thickBot="1">
      <c r="A57" s="1984"/>
      <c r="B57" s="494"/>
      <c r="C57" s="489"/>
      <c r="D57" s="489"/>
      <c r="E57" s="487">
        <v>11</v>
      </c>
      <c r="F57" s="398"/>
      <c r="G57" s="507">
        <v>3</v>
      </c>
      <c r="H57" s="487">
        <v>4</v>
      </c>
      <c r="I57" s="398"/>
      <c r="J57" s="507">
        <v>2</v>
      </c>
      <c r="K57" s="506">
        <v>5</v>
      </c>
      <c r="L57" s="398"/>
      <c r="M57" s="507">
        <v>1</v>
      </c>
      <c r="P57" s="413"/>
      <c r="Q57" s="415"/>
      <c r="R57" s="415"/>
      <c r="S57" s="415"/>
      <c r="T57" s="414"/>
      <c r="U57" s="412"/>
      <c r="V57" s="414"/>
      <c r="W57" s="413"/>
      <c r="Y57" s="928"/>
      <c r="Z57" s="17"/>
    </row>
    <row r="58" spans="1:26" ht="20.100000000000001" customHeight="1">
      <c r="A58" s="1985" t="s">
        <v>1188</v>
      </c>
      <c r="B58" s="501">
        <v>5</v>
      </c>
      <c r="C58" s="495"/>
      <c r="D58" s="496">
        <v>2</v>
      </c>
      <c r="E58" s="492"/>
      <c r="F58" s="491"/>
      <c r="G58" s="493"/>
      <c r="H58" s="501">
        <v>2</v>
      </c>
      <c r="I58" s="495"/>
      <c r="J58" s="505">
        <v>11</v>
      </c>
      <c r="K58" s="504">
        <v>3</v>
      </c>
      <c r="L58" s="495"/>
      <c r="M58" s="505">
        <v>7</v>
      </c>
      <c r="P58" s="413">
        <f t="shared" ref="P58" si="58">Q58+R58+S58</f>
        <v>6</v>
      </c>
      <c r="Q58" s="416">
        <v>2</v>
      </c>
      <c r="R58" s="416">
        <v>1</v>
      </c>
      <c r="S58" s="416">
        <v>3</v>
      </c>
      <c r="T58" s="414">
        <f>K58+H58+E58+B58+K59+H59+E59+B59</f>
        <v>28</v>
      </c>
      <c r="U58" s="412" t="s">
        <v>2</v>
      </c>
      <c r="V58" s="414">
        <f t="shared" ref="V58" si="59">M58+J58+G58+D58+M59+J59+G59+D59</f>
        <v>41</v>
      </c>
      <c r="W58" s="413">
        <f t="shared" ref="W58" si="60">Q58*2+R58*1</f>
        <v>5</v>
      </c>
      <c r="Y58" s="928">
        <v>3</v>
      </c>
      <c r="Z58" s="1921"/>
    </row>
    <row r="59" spans="1:26" ht="20.100000000000001" customHeight="1" thickBot="1">
      <c r="A59" s="1986"/>
      <c r="B59" s="508">
        <v>3</v>
      </c>
      <c r="C59" s="498"/>
      <c r="D59" s="509">
        <v>11</v>
      </c>
      <c r="E59" s="494"/>
      <c r="F59" s="489"/>
      <c r="G59" s="490"/>
      <c r="H59" s="508">
        <v>6</v>
      </c>
      <c r="I59" s="498"/>
      <c r="J59" s="502">
        <v>6</v>
      </c>
      <c r="K59" s="497">
        <v>9</v>
      </c>
      <c r="L59" s="498"/>
      <c r="M59" s="502">
        <v>4</v>
      </c>
      <c r="P59" s="413"/>
      <c r="Q59" s="416"/>
      <c r="R59" s="416"/>
      <c r="S59" s="416"/>
      <c r="T59" s="414"/>
      <c r="U59" s="412"/>
      <c r="V59" s="414"/>
      <c r="W59" s="413"/>
      <c r="Y59" s="928"/>
      <c r="Z59" s="17"/>
    </row>
    <row r="60" spans="1:26" ht="20.100000000000001" customHeight="1">
      <c r="A60" s="1985" t="s">
        <v>4</v>
      </c>
      <c r="B60" s="510">
        <v>0</v>
      </c>
      <c r="C60" s="488"/>
      <c r="D60" s="511">
        <v>5</v>
      </c>
      <c r="E60" s="510">
        <v>11</v>
      </c>
      <c r="F60" s="488"/>
      <c r="G60" s="500">
        <v>2</v>
      </c>
      <c r="H60" s="492"/>
      <c r="I60" s="491"/>
      <c r="J60" s="493"/>
      <c r="K60" s="499">
        <v>5</v>
      </c>
      <c r="L60" s="488"/>
      <c r="M60" s="500">
        <v>5</v>
      </c>
      <c r="P60" s="413">
        <f t="shared" ref="P60" si="61">Q60+R60+S60</f>
        <v>6</v>
      </c>
      <c r="Q60" s="416">
        <v>2</v>
      </c>
      <c r="R60" s="416">
        <v>2</v>
      </c>
      <c r="S60" s="416">
        <v>2</v>
      </c>
      <c r="T60" s="414">
        <f t="shared" ref="T60" si="62">K60+H60+E60+B60+K61+H61+E61+B61</f>
        <v>30</v>
      </c>
      <c r="U60" s="412" t="s">
        <v>2</v>
      </c>
      <c r="V60" s="414">
        <f t="shared" ref="V60" si="63">M60+J60+G60+D60+M61+J61+G61+D61</f>
        <v>23</v>
      </c>
      <c r="W60" s="413">
        <f t="shared" ref="W60" si="64">Q60*2+R60*1</f>
        <v>6</v>
      </c>
      <c r="Y60" s="929">
        <v>2</v>
      </c>
      <c r="Z60" s="930"/>
    </row>
    <row r="61" spans="1:26" ht="20.100000000000001" customHeight="1" thickBot="1">
      <c r="A61" s="1986"/>
      <c r="B61" s="487">
        <v>2</v>
      </c>
      <c r="C61" s="398"/>
      <c r="D61" s="503">
        <v>4</v>
      </c>
      <c r="E61" s="487">
        <v>6</v>
      </c>
      <c r="F61" s="398"/>
      <c r="G61" s="507">
        <v>6</v>
      </c>
      <c r="H61" s="494"/>
      <c r="I61" s="489"/>
      <c r="J61" s="490"/>
      <c r="K61" s="506">
        <v>6</v>
      </c>
      <c r="L61" s="398"/>
      <c r="M61" s="507">
        <v>1</v>
      </c>
      <c r="P61" s="413"/>
      <c r="Q61" s="416"/>
      <c r="R61" s="416"/>
      <c r="S61" s="416"/>
      <c r="T61" s="414"/>
      <c r="U61" s="412"/>
      <c r="V61" s="414"/>
      <c r="W61" s="413"/>
      <c r="Y61" s="930"/>
    </row>
    <row r="62" spans="1:26" ht="20.100000000000001" customHeight="1">
      <c r="A62" s="1985" t="s">
        <v>11</v>
      </c>
      <c r="B62" s="501">
        <v>1</v>
      </c>
      <c r="C62" s="495"/>
      <c r="D62" s="496">
        <v>11</v>
      </c>
      <c r="E62" s="501">
        <v>7</v>
      </c>
      <c r="F62" s="495"/>
      <c r="G62" s="505">
        <v>3</v>
      </c>
      <c r="H62" s="501">
        <v>5</v>
      </c>
      <c r="I62" s="495"/>
      <c r="J62" s="505">
        <v>5</v>
      </c>
      <c r="K62" s="491"/>
      <c r="L62" s="491"/>
      <c r="M62" s="493"/>
      <c r="P62" s="413">
        <f t="shared" ref="P62" si="65">Q62+R62+S62</f>
        <v>6</v>
      </c>
      <c r="Q62" s="416">
        <v>1</v>
      </c>
      <c r="R62" s="416">
        <v>1</v>
      </c>
      <c r="S62" s="416">
        <v>4</v>
      </c>
      <c r="T62" s="414">
        <f t="shared" ref="T62" si="66">K62+H62+E62+B62+K63+H63+E63+B63</f>
        <v>19</v>
      </c>
      <c r="U62" s="412" t="s">
        <v>2</v>
      </c>
      <c r="V62" s="414">
        <f t="shared" ref="V62" si="67">M62+J62+G62+D62+M63+J63+G63+D63</f>
        <v>39</v>
      </c>
      <c r="W62" s="413">
        <f t="shared" ref="W62" si="68">Q62*2+R62*1</f>
        <v>3</v>
      </c>
      <c r="Y62" s="885">
        <v>4</v>
      </c>
      <c r="Z62" s="930"/>
    </row>
    <row r="63" spans="1:26" ht="20.100000000000001" customHeight="1" thickBot="1">
      <c r="A63" s="1986"/>
      <c r="B63" s="487">
        <v>1</v>
      </c>
      <c r="C63" s="398"/>
      <c r="D63" s="503">
        <v>5</v>
      </c>
      <c r="E63" s="487">
        <v>4</v>
      </c>
      <c r="F63" s="398"/>
      <c r="G63" s="507">
        <v>9</v>
      </c>
      <c r="H63" s="487">
        <v>1</v>
      </c>
      <c r="I63" s="398"/>
      <c r="J63" s="507">
        <v>6</v>
      </c>
      <c r="K63" s="489"/>
      <c r="L63" s="489"/>
      <c r="M63" s="490"/>
      <c r="P63" s="274"/>
      <c r="Q63" s="274"/>
      <c r="R63" s="274"/>
      <c r="S63" s="274"/>
      <c r="T63" s="414"/>
      <c r="U63" s="274"/>
      <c r="V63" s="414"/>
      <c r="W63" s="274"/>
    </row>
    <row r="64" spans="1:26">
      <c r="P64" s="869">
        <f>SUM(P56:P63)/2</f>
        <v>12</v>
      </c>
    </row>
    <row r="65" spans="1:26" ht="21" thickBot="1"/>
    <row r="66" spans="1:26" ht="33" customHeight="1" thickBot="1">
      <c r="A66" s="901" t="s">
        <v>940</v>
      </c>
      <c r="B66" s="1981" t="str">
        <f>A67</f>
        <v>Snakes</v>
      </c>
      <c r="C66" s="1982"/>
      <c r="D66" s="1982"/>
      <c r="E66" s="1981" t="str">
        <f>A69</f>
        <v>H.Čermná</v>
      </c>
      <c r="F66" s="1982"/>
      <c r="G66" s="1995"/>
      <c r="H66" s="1981" t="str">
        <f>A71</f>
        <v>OMB</v>
      </c>
      <c r="I66" s="1982"/>
      <c r="J66" s="1995"/>
      <c r="K66" s="1982" t="str">
        <f>A73</f>
        <v>Štíty</v>
      </c>
      <c r="L66" s="1982"/>
      <c r="M66" s="1995"/>
      <c r="P66" s="19" t="s">
        <v>23</v>
      </c>
      <c r="Q66" s="19" t="s">
        <v>24</v>
      </c>
      <c r="R66" s="19" t="s">
        <v>25</v>
      </c>
      <c r="S66" s="20" t="s">
        <v>26</v>
      </c>
      <c r="T66" s="1955" t="s">
        <v>27</v>
      </c>
      <c r="U66" s="1956"/>
      <c r="V66" s="1957"/>
      <c r="W66" s="19" t="s">
        <v>28</v>
      </c>
      <c r="X66" s="21"/>
      <c r="Y66" s="19" t="s">
        <v>29</v>
      </c>
      <c r="Z66" s="17"/>
    </row>
    <row r="67" spans="1:26" ht="20.100000000000001" customHeight="1">
      <c r="A67" s="1989" t="s">
        <v>862</v>
      </c>
      <c r="B67" s="492"/>
      <c r="C67" s="491"/>
      <c r="D67" s="491"/>
      <c r="E67" s="510">
        <v>6</v>
      </c>
      <c r="F67" s="488"/>
      <c r="G67" s="500">
        <v>6</v>
      </c>
      <c r="H67" s="510">
        <v>3</v>
      </c>
      <c r="I67" s="488"/>
      <c r="J67" s="500">
        <v>0</v>
      </c>
      <c r="K67" s="499">
        <v>3</v>
      </c>
      <c r="L67" s="488"/>
      <c r="M67" s="500">
        <v>11</v>
      </c>
      <c r="P67" s="413">
        <f t="shared" ref="P67" si="69">Q67+R67+S67</f>
        <v>6</v>
      </c>
      <c r="Q67" s="415">
        <v>3</v>
      </c>
      <c r="R67" s="415">
        <v>1</v>
      </c>
      <c r="S67" s="415">
        <v>2</v>
      </c>
      <c r="T67" s="414">
        <f>K67+H67+E67+B67+B68+E68+H68+K68</f>
        <v>27</v>
      </c>
      <c r="U67" s="412" t="s">
        <v>2</v>
      </c>
      <c r="V67" s="414">
        <f>M67+J67+G67+D67+D68+G68+J68+M68</f>
        <v>32</v>
      </c>
      <c r="W67" s="413">
        <f t="shared" ref="W67" si="70">Q67*2+R67*1</f>
        <v>7</v>
      </c>
      <c r="X67" s="22"/>
      <c r="Y67" s="919">
        <v>2</v>
      </c>
      <c r="Z67" s="17"/>
    </row>
    <row r="68" spans="1:26" ht="20.100000000000001" customHeight="1" thickBot="1">
      <c r="A68" s="1990"/>
      <c r="B68" s="494"/>
      <c r="C68" s="489"/>
      <c r="D68" s="489"/>
      <c r="E68" s="487">
        <v>4</v>
      </c>
      <c r="F68" s="398"/>
      <c r="G68" s="507">
        <v>2</v>
      </c>
      <c r="H68" s="487">
        <v>1</v>
      </c>
      <c r="I68" s="398"/>
      <c r="J68" s="507">
        <v>11</v>
      </c>
      <c r="K68" s="506">
        <v>10</v>
      </c>
      <c r="L68" s="398"/>
      <c r="M68" s="507">
        <v>2</v>
      </c>
      <c r="P68" s="413"/>
      <c r="Q68" s="415"/>
      <c r="R68" s="415"/>
      <c r="S68" s="415"/>
      <c r="T68" s="414"/>
      <c r="U68" s="412"/>
      <c r="V68" s="414"/>
      <c r="W68" s="413"/>
      <c r="Y68" s="920"/>
      <c r="Z68" s="17"/>
    </row>
    <row r="69" spans="1:26" ht="20.100000000000001" customHeight="1">
      <c r="A69" s="1987" t="s">
        <v>31</v>
      </c>
      <c r="B69" s="501">
        <v>6</v>
      </c>
      <c r="C69" s="495"/>
      <c r="D69" s="496">
        <v>6</v>
      </c>
      <c r="E69" s="492"/>
      <c r="F69" s="491"/>
      <c r="G69" s="493"/>
      <c r="H69" s="501">
        <v>4</v>
      </c>
      <c r="I69" s="495"/>
      <c r="J69" s="505">
        <v>4</v>
      </c>
      <c r="K69" s="504">
        <v>7</v>
      </c>
      <c r="L69" s="495"/>
      <c r="M69" s="505">
        <v>2</v>
      </c>
      <c r="P69" s="413">
        <f t="shared" ref="P69" si="71">Q69+R69+S69</f>
        <v>6</v>
      </c>
      <c r="Q69" s="416">
        <v>3</v>
      </c>
      <c r="R69" s="416">
        <v>2</v>
      </c>
      <c r="S69" s="416">
        <v>1</v>
      </c>
      <c r="T69" s="414">
        <f t="shared" ref="T69" si="72">K69+H69+E69+B69+B70+E70+H70+K70</f>
        <v>28</v>
      </c>
      <c r="U69" s="412" t="s">
        <v>2</v>
      </c>
      <c r="V69" s="414">
        <f t="shared" ref="V69" si="73">M69+J69+G69+D69+D70+G70+J70+M70</f>
        <v>18</v>
      </c>
      <c r="W69" s="413">
        <f t="shared" ref="W69" si="74">Q69*2+R69*1</f>
        <v>8</v>
      </c>
      <c r="Y69" s="920">
        <v>1</v>
      </c>
      <c r="Z69" s="1705"/>
    </row>
    <row r="70" spans="1:26" ht="20.100000000000001" customHeight="1" thickBot="1">
      <c r="A70" s="1988"/>
      <c r="B70" s="508">
        <v>2</v>
      </c>
      <c r="C70" s="498"/>
      <c r="D70" s="509">
        <v>4</v>
      </c>
      <c r="E70" s="494"/>
      <c r="F70" s="489"/>
      <c r="G70" s="490"/>
      <c r="H70" s="508">
        <v>5</v>
      </c>
      <c r="I70" s="498"/>
      <c r="J70" s="502">
        <v>1</v>
      </c>
      <c r="K70" s="497">
        <v>4</v>
      </c>
      <c r="L70" s="498"/>
      <c r="M70" s="502">
        <v>1</v>
      </c>
      <c r="P70" s="413"/>
      <c r="Q70" s="416"/>
      <c r="R70" s="416"/>
      <c r="S70" s="416"/>
      <c r="T70" s="414"/>
      <c r="U70" s="412"/>
      <c r="V70" s="414"/>
      <c r="W70" s="413"/>
      <c r="Y70" s="920"/>
      <c r="Z70" s="17"/>
    </row>
    <row r="71" spans="1:26" ht="20.100000000000001" customHeight="1">
      <c r="A71" s="1987" t="s">
        <v>21</v>
      </c>
      <c r="B71" s="510">
        <v>0</v>
      </c>
      <c r="C71" s="488"/>
      <c r="D71" s="511">
        <v>3</v>
      </c>
      <c r="E71" s="510">
        <v>4</v>
      </c>
      <c r="F71" s="488"/>
      <c r="G71" s="500">
        <v>4</v>
      </c>
      <c r="H71" s="492"/>
      <c r="I71" s="491"/>
      <c r="J71" s="493"/>
      <c r="K71" s="499">
        <v>6</v>
      </c>
      <c r="L71" s="488"/>
      <c r="M71" s="500">
        <v>9</v>
      </c>
      <c r="P71" s="413">
        <f t="shared" ref="P71" si="75">Q71+R71+S71</f>
        <v>6</v>
      </c>
      <c r="Q71" s="416">
        <v>1</v>
      </c>
      <c r="R71" s="416">
        <v>2</v>
      </c>
      <c r="S71" s="416">
        <v>3</v>
      </c>
      <c r="T71" s="414">
        <f t="shared" ref="T71" si="76">K71+H71+E71+B71+B72+E72+H72+K72</f>
        <v>30</v>
      </c>
      <c r="U71" s="412" t="s">
        <v>2</v>
      </c>
      <c r="V71" s="414">
        <f t="shared" ref="V71" si="77">M71+J71+G71+D71+D72+G72+J72+M72</f>
        <v>30</v>
      </c>
      <c r="W71" s="413">
        <f t="shared" ref="W71" si="78">Q71*2+R71*1</f>
        <v>4</v>
      </c>
      <c r="Y71" s="886">
        <v>4</v>
      </c>
      <c r="Z71" s="641"/>
    </row>
    <row r="72" spans="1:26" ht="20.100000000000001" customHeight="1" thickBot="1">
      <c r="A72" s="1988"/>
      <c r="B72" s="487">
        <v>11</v>
      </c>
      <c r="C72" s="398"/>
      <c r="D72" s="503">
        <v>1</v>
      </c>
      <c r="E72" s="487">
        <v>1</v>
      </c>
      <c r="F72" s="398"/>
      <c r="G72" s="507">
        <v>5</v>
      </c>
      <c r="H72" s="494"/>
      <c r="I72" s="489"/>
      <c r="J72" s="490"/>
      <c r="K72" s="506">
        <v>8</v>
      </c>
      <c r="L72" s="398"/>
      <c r="M72" s="507">
        <v>8</v>
      </c>
      <c r="P72" s="413"/>
      <c r="Q72" s="416"/>
      <c r="R72" s="416"/>
      <c r="S72" s="416"/>
      <c r="T72" s="414"/>
      <c r="U72" s="412"/>
      <c r="V72" s="414"/>
      <c r="W72" s="413"/>
      <c r="Y72" s="641"/>
    </row>
    <row r="73" spans="1:26" ht="20.100000000000001" customHeight="1">
      <c r="A73" s="1987" t="s">
        <v>14</v>
      </c>
      <c r="B73" s="501">
        <v>11</v>
      </c>
      <c r="C73" s="495"/>
      <c r="D73" s="496">
        <v>3</v>
      </c>
      <c r="E73" s="501">
        <v>2</v>
      </c>
      <c r="F73" s="495"/>
      <c r="G73" s="505">
        <v>7</v>
      </c>
      <c r="H73" s="501">
        <v>9</v>
      </c>
      <c r="I73" s="495"/>
      <c r="J73" s="505">
        <v>6</v>
      </c>
      <c r="K73" s="491"/>
      <c r="L73" s="491"/>
      <c r="M73" s="493"/>
      <c r="P73" s="413">
        <f t="shared" ref="P73" si="79">Q73+R73+S73</f>
        <v>6</v>
      </c>
      <c r="Q73" s="416">
        <v>2</v>
      </c>
      <c r="R73" s="416">
        <v>1</v>
      </c>
      <c r="S73" s="416">
        <v>3</v>
      </c>
      <c r="T73" s="414">
        <f t="shared" ref="T73" si="80">K73+H73+E73+B73+B74+E74+H74+K74</f>
        <v>33</v>
      </c>
      <c r="U73" s="412" t="s">
        <v>2</v>
      </c>
      <c r="V73" s="414">
        <f t="shared" ref="V73" si="81">M73+J73+G73+D73+D74+G74+J74+M74</f>
        <v>38</v>
      </c>
      <c r="W73" s="413">
        <f t="shared" ref="W73" si="82">Q73*2+R73*1</f>
        <v>5</v>
      </c>
      <c r="Y73" s="886">
        <v>3</v>
      </c>
      <c r="Z73" s="641"/>
    </row>
    <row r="74" spans="1:26" ht="20.100000000000001" customHeight="1" thickBot="1">
      <c r="A74" s="1988"/>
      <c r="B74" s="487">
        <v>2</v>
      </c>
      <c r="C74" s="398"/>
      <c r="D74" s="503">
        <v>10</v>
      </c>
      <c r="E74" s="487">
        <v>1</v>
      </c>
      <c r="F74" s="398"/>
      <c r="G74" s="507">
        <v>4</v>
      </c>
      <c r="H74" s="487">
        <v>8</v>
      </c>
      <c r="I74" s="398"/>
      <c r="J74" s="507">
        <v>8</v>
      </c>
      <c r="K74" s="489"/>
      <c r="L74" s="489"/>
      <c r="M74" s="490"/>
      <c r="P74" s="274"/>
      <c r="Q74" s="274"/>
      <c r="R74" s="274"/>
      <c r="S74" s="274"/>
      <c r="T74" s="274"/>
      <c r="U74" s="274"/>
      <c r="V74" s="274"/>
      <c r="W74" s="274"/>
      <c r="Y74" s="641"/>
    </row>
    <row r="75" spans="1:26">
      <c r="P75" s="869">
        <f>SUM(P67:P74)/2</f>
        <v>12</v>
      </c>
    </row>
    <row r="76" spans="1:26">
      <c r="P76" s="1857" t="e">
        <f>SUM(#REF!)/2</f>
        <v>#REF!</v>
      </c>
    </row>
    <row r="77" spans="1:26">
      <c r="J77" t="s">
        <v>942</v>
      </c>
      <c r="M77" s="869" t="e">
        <f>P76+P75+P64+P54+P44+P33+P22+P11+217</f>
        <v>#REF!</v>
      </c>
    </row>
  </sheetData>
  <mergeCells count="72">
    <mergeCell ref="T45:V45"/>
    <mergeCell ref="B45:D45"/>
    <mergeCell ref="E45:G45"/>
    <mergeCell ref="H45:J45"/>
    <mergeCell ref="T66:V66"/>
    <mergeCell ref="K66:M66"/>
    <mergeCell ref="B55:D55"/>
    <mergeCell ref="E55:G55"/>
    <mergeCell ref="H55:J55"/>
    <mergeCell ref="K55:M55"/>
    <mergeCell ref="T55:V55"/>
    <mergeCell ref="K45:M45"/>
    <mergeCell ref="E66:G66"/>
    <mergeCell ref="H66:J66"/>
    <mergeCell ref="A73:A74"/>
    <mergeCell ref="A62:A63"/>
    <mergeCell ref="A67:A68"/>
    <mergeCell ref="A69:A70"/>
    <mergeCell ref="A71:A72"/>
    <mergeCell ref="A46:A47"/>
    <mergeCell ref="A48:A49"/>
    <mergeCell ref="A50:A51"/>
    <mergeCell ref="A52:A53"/>
    <mergeCell ref="B66:D66"/>
    <mergeCell ref="A56:A57"/>
    <mergeCell ref="A58:A59"/>
    <mergeCell ref="A60:A61"/>
    <mergeCell ref="A42:A43"/>
    <mergeCell ref="T35:V35"/>
    <mergeCell ref="A36:A37"/>
    <mergeCell ref="A38:A39"/>
    <mergeCell ref="A40:A41"/>
    <mergeCell ref="A25:A26"/>
    <mergeCell ref="A27:A28"/>
    <mergeCell ref="A29:A30"/>
    <mergeCell ref="A31:A32"/>
    <mergeCell ref="B35:D35"/>
    <mergeCell ref="A14:A15"/>
    <mergeCell ref="A16:A17"/>
    <mergeCell ref="A18:A19"/>
    <mergeCell ref="A20:A21"/>
    <mergeCell ref="B24:D24"/>
    <mergeCell ref="B13:D13"/>
    <mergeCell ref="E13:G13"/>
    <mergeCell ref="H13:J13"/>
    <mergeCell ref="K13:M13"/>
    <mergeCell ref="T13:V13"/>
    <mergeCell ref="A3:A4"/>
    <mergeCell ref="A5:A6"/>
    <mergeCell ref="A7:A8"/>
    <mergeCell ref="A9:A10"/>
    <mergeCell ref="B2:D2"/>
    <mergeCell ref="AK35:AM35"/>
    <mergeCell ref="AN35:AP35"/>
    <mergeCell ref="AQ35:AS35"/>
    <mergeCell ref="AZ35:BB35"/>
    <mergeCell ref="E2:G2"/>
    <mergeCell ref="H2:J2"/>
    <mergeCell ref="K2:M2"/>
    <mergeCell ref="T2:V2"/>
    <mergeCell ref="E24:G24"/>
    <mergeCell ref="H24:J24"/>
    <mergeCell ref="K24:M24"/>
    <mergeCell ref="T24:V24"/>
    <mergeCell ref="E35:G35"/>
    <mergeCell ref="H35:J35"/>
    <mergeCell ref="K35:M35"/>
    <mergeCell ref="AG36:AG37"/>
    <mergeCell ref="AG38:AG39"/>
    <mergeCell ref="AG40:AG41"/>
    <mergeCell ref="AG42:AG43"/>
    <mergeCell ref="AH35:AJ35"/>
  </mergeCells>
  <pageMargins left="0.7" right="0.7" top="0.78740157499999996" bottom="0.78740157499999996" header="0.3" footer="0.3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T95"/>
  <sheetViews>
    <sheetView topLeftCell="A76" workbookViewId="0">
      <selection activeCell="Q102" sqref="Q102"/>
    </sheetView>
  </sheetViews>
  <sheetFormatPr defaultRowHeight="12.75"/>
  <cols>
    <col min="1" max="1" width="2.85546875" style="77" customWidth="1"/>
    <col min="2" max="2" width="4" customWidth="1"/>
    <col min="3" max="3" width="9.85546875" customWidth="1"/>
    <col min="5" max="5" width="10.42578125" customWidth="1"/>
    <col min="6" max="6" width="8.42578125" customWidth="1"/>
    <col min="7" max="7" width="12.5703125" customWidth="1"/>
    <col min="8" max="8" width="26.140625" customWidth="1"/>
    <col min="9" max="9" width="19.140625" customWidth="1"/>
    <col min="11" max="11" width="7.5703125" customWidth="1"/>
    <col min="12" max="12" width="12.7109375" customWidth="1"/>
    <col min="13" max="13" width="12.140625" customWidth="1"/>
  </cols>
  <sheetData>
    <row r="1" spans="1:11" ht="22.5">
      <c r="A1" s="118"/>
      <c r="B1" s="119" t="s">
        <v>429</v>
      </c>
      <c r="C1" s="120"/>
      <c r="D1" s="120"/>
      <c r="E1" s="120"/>
      <c r="F1" s="120"/>
      <c r="G1" s="120"/>
    </row>
    <row r="2" spans="1:11" ht="15">
      <c r="A2" s="118"/>
      <c r="B2" s="120"/>
      <c r="C2" s="120"/>
      <c r="D2" s="120"/>
      <c r="E2" s="120"/>
      <c r="F2" s="120"/>
      <c r="G2" s="120"/>
    </row>
    <row r="3" spans="1:11" ht="15">
      <c r="A3" s="118"/>
      <c r="B3" s="121" t="s">
        <v>230</v>
      </c>
      <c r="C3" s="121"/>
      <c r="D3" s="121"/>
      <c r="E3" s="121"/>
      <c r="F3" s="120"/>
      <c r="G3" s="121" t="s">
        <v>231</v>
      </c>
      <c r="H3" s="83"/>
    </row>
    <row r="4" spans="1:11" s="32" customFormat="1" ht="24.75">
      <c r="A4" s="122"/>
      <c r="B4" s="123" t="s">
        <v>665</v>
      </c>
      <c r="C4" s="121"/>
      <c r="D4" s="123"/>
      <c r="E4" s="123"/>
      <c r="F4" s="120"/>
      <c r="G4" s="124" t="s">
        <v>666</v>
      </c>
      <c r="H4" s="125"/>
      <c r="I4"/>
      <c r="J4"/>
      <c r="K4"/>
    </row>
    <row r="5" spans="1:11" s="32" customFormat="1" ht="15">
      <c r="A5" s="122"/>
      <c r="B5" s="120"/>
      <c r="C5" s="120"/>
      <c r="D5" s="120"/>
      <c r="E5" s="120"/>
      <c r="F5" s="120"/>
      <c r="G5" s="120"/>
      <c r="H5"/>
      <c r="I5"/>
      <c r="J5"/>
      <c r="K5"/>
    </row>
    <row r="6" spans="1:11" s="32" customFormat="1" ht="16.5">
      <c r="A6" s="122"/>
      <c r="B6" s="126" t="s">
        <v>233</v>
      </c>
      <c r="C6" s="120"/>
      <c r="D6" s="120"/>
      <c r="E6" s="120"/>
      <c r="F6" s="120"/>
      <c r="G6" s="120"/>
      <c r="H6"/>
      <c r="I6"/>
      <c r="J6"/>
      <c r="K6"/>
    </row>
    <row r="7" spans="1:11" s="32" customFormat="1" ht="15">
      <c r="A7" s="122"/>
      <c r="B7" s="121" t="s">
        <v>274</v>
      </c>
      <c r="C7" s="121"/>
      <c r="D7" s="121"/>
      <c r="E7" s="121"/>
      <c r="F7" s="120"/>
      <c r="G7" s="120"/>
      <c r="H7"/>
      <c r="I7"/>
      <c r="J7"/>
      <c r="K7"/>
    </row>
    <row r="8" spans="1:11" s="32" customFormat="1" ht="14.25">
      <c r="A8" s="122"/>
      <c r="B8" s="127"/>
      <c r="C8" s="127" t="s">
        <v>45</v>
      </c>
      <c r="D8" s="128" t="s">
        <v>46</v>
      </c>
      <c r="E8" s="128" t="s">
        <v>235</v>
      </c>
      <c r="F8" s="128"/>
      <c r="G8" s="129" t="s">
        <v>236</v>
      </c>
      <c r="H8" s="81"/>
      <c r="I8"/>
      <c r="J8"/>
      <c r="K8"/>
    </row>
    <row r="9" spans="1:11" s="32" customFormat="1" ht="16.5">
      <c r="A9" s="122"/>
      <c r="B9" s="130"/>
      <c r="C9" s="130" t="s">
        <v>667</v>
      </c>
      <c r="D9" s="146" t="s">
        <v>668</v>
      </c>
      <c r="E9" s="261" t="s">
        <v>669</v>
      </c>
      <c r="F9" s="82"/>
      <c r="G9" s="147">
        <v>734819493</v>
      </c>
      <c r="H9" s="131"/>
      <c r="I9"/>
      <c r="J9" s="109"/>
      <c r="K9"/>
    </row>
    <row r="10" spans="1:11" s="32" customFormat="1" ht="15">
      <c r="A10" s="122"/>
      <c r="B10" s="121" t="s">
        <v>276</v>
      </c>
      <c r="C10" s="121"/>
      <c r="D10" s="121"/>
      <c r="E10" s="121"/>
      <c r="F10" s="120"/>
      <c r="G10" s="120"/>
      <c r="H10"/>
      <c r="I10"/>
      <c r="J10"/>
      <c r="K10"/>
    </row>
    <row r="11" spans="1:11" s="32" customFormat="1" ht="14.25">
      <c r="A11" s="122"/>
      <c r="B11" s="132"/>
      <c r="C11" s="133" t="s">
        <v>45</v>
      </c>
      <c r="D11" s="134" t="s">
        <v>46</v>
      </c>
      <c r="E11" s="134" t="s">
        <v>235</v>
      </c>
      <c r="F11" s="134"/>
      <c r="G11" s="135" t="s">
        <v>236</v>
      </c>
      <c r="H11" s="81"/>
      <c r="I11"/>
      <c r="J11"/>
      <c r="K11"/>
    </row>
    <row r="12" spans="1:11" s="32" customFormat="1" ht="16.5">
      <c r="A12" s="122"/>
      <c r="B12" s="136"/>
      <c r="C12" s="262" t="s">
        <v>519</v>
      </c>
      <c r="D12" s="158" t="s">
        <v>99</v>
      </c>
      <c r="E12" s="261" t="s">
        <v>670</v>
      </c>
      <c r="F12" s="263"/>
      <c r="G12" s="137">
        <v>737932440</v>
      </c>
      <c r="H12" s="138"/>
      <c r="I12"/>
      <c r="J12"/>
      <c r="K12"/>
    </row>
    <row r="13" spans="1:11" s="32" customFormat="1" ht="14.25">
      <c r="A13" s="122"/>
      <c r="B13" s="139"/>
      <c r="C13" s="140"/>
      <c r="D13" s="141"/>
      <c r="E13" s="141"/>
      <c r="F13" s="141"/>
      <c r="G13" s="142"/>
      <c r="H13" s="143"/>
      <c r="I13"/>
      <c r="J13"/>
      <c r="K13"/>
    </row>
    <row r="14" spans="1:11" s="32" customFormat="1" ht="16.5">
      <c r="A14" s="122"/>
      <c r="B14" s="144"/>
      <c r="C14" s="145"/>
      <c r="D14" s="146"/>
      <c r="E14" s="82"/>
      <c r="F14" s="146"/>
      <c r="G14" s="147"/>
      <c r="H14" s="131"/>
      <c r="I14"/>
      <c r="J14"/>
      <c r="K14"/>
    </row>
    <row r="15" spans="1:11" s="32" customFormat="1">
      <c r="A15" s="148"/>
      <c r="B15"/>
      <c r="C15"/>
      <c r="D15"/>
      <c r="E15"/>
      <c r="F15"/>
      <c r="G15"/>
      <c r="H15"/>
      <c r="I15"/>
      <c r="J15"/>
      <c r="K15"/>
    </row>
    <row r="16" spans="1:11" s="32" customFormat="1">
      <c r="A16" s="148"/>
      <c r="B16" s="28" t="s">
        <v>242</v>
      </c>
      <c r="C16"/>
      <c r="D16"/>
      <c r="E16"/>
      <c r="F16"/>
      <c r="G16"/>
      <c r="H16"/>
      <c r="I16"/>
      <c r="J16"/>
      <c r="K16"/>
    </row>
    <row r="17" spans="1:11" s="32" customFormat="1">
      <c r="A17" s="148"/>
      <c r="B17" s="83"/>
      <c r="C17" s="83"/>
      <c r="D17" s="83"/>
      <c r="E17" s="83"/>
      <c r="F17" s="83"/>
      <c r="G17" s="83"/>
      <c r="H17" s="83"/>
      <c r="I17"/>
      <c r="J17"/>
      <c r="K17"/>
    </row>
    <row r="18" spans="1:11" s="32" customFormat="1">
      <c r="A18" s="148"/>
      <c r="B18" s="84" t="s">
        <v>244</v>
      </c>
      <c r="C18" s="85" t="s">
        <v>45</v>
      </c>
      <c r="D18" s="85" t="s">
        <v>46</v>
      </c>
      <c r="E18" s="85" t="s">
        <v>360</v>
      </c>
      <c r="F18" s="149" t="s">
        <v>281</v>
      </c>
      <c r="G18" s="150" t="s">
        <v>236</v>
      </c>
      <c r="H18" s="151"/>
      <c r="I18" s="87"/>
      <c r="J18" s="87"/>
      <c r="K18" s="87"/>
    </row>
    <row r="19" spans="1:11" s="32" customFormat="1" ht="17.25" customHeight="1">
      <c r="A19" s="148">
        <v>1</v>
      </c>
      <c r="B19" s="264">
        <v>16</v>
      </c>
      <c r="C19" s="265" t="s">
        <v>122</v>
      </c>
      <c r="D19" s="265" t="s">
        <v>62</v>
      </c>
      <c r="E19" s="113">
        <v>690924</v>
      </c>
      <c r="F19" s="266" t="s">
        <v>246</v>
      </c>
      <c r="G19" s="68"/>
      <c r="H19" s="29"/>
      <c r="I19"/>
      <c r="J19"/>
      <c r="K19"/>
    </row>
    <row r="20" spans="1:11" s="32" customFormat="1">
      <c r="A20" s="148">
        <v>2</v>
      </c>
      <c r="B20" s="264">
        <v>6</v>
      </c>
      <c r="C20" s="265" t="s">
        <v>671</v>
      </c>
      <c r="D20" s="265" t="s">
        <v>97</v>
      </c>
      <c r="E20" s="113">
        <v>900520</v>
      </c>
      <c r="F20" s="266" t="s">
        <v>246</v>
      </c>
      <c r="G20" s="68"/>
      <c r="H20" s="29"/>
      <c r="I20"/>
      <c r="J20"/>
      <c r="K20"/>
    </row>
    <row r="21" spans="1:11" s="32" customFormat="1">
      <c r="A21" s="148">
        <v>3</v>
      </c>
      <c r="B21" s="264">
        <v>21</v>
      </c>
      <c r="C21" s="265" t="s">
        <v>672</v>
      </c>
      <c r="D21" s="265" t="s">
        <v>353</v>
      </c>
      <c r="E21" s="113">
        <v>720921</v>
      </c>
      <c r="F21" s="266" t="s">
        <v>246</v>
      </c>
      <c r="G21" s="68"/>
      <c r="H21" s="29"/>
      <c r="I21"/>
      <c r="J21"/>
      <c r="K21"/>
    </row>
    <row r="22" spans="1:11" s="32" customFormat="1">
      <c r="A22" s="148">
        <v>4</v>
      </c>
      <c r="B22" s="264">
        <v>20</v>
      </c>
      <c r="C22" s="265" t="s">
        <v>520</v>
      </c>
      <c r="D22" s="265" t="s">
        <v>249</v>
      </c>
      <c r="E22" s="113">
        <v>710112</v>
      </c>
      <c r="F22" s="266" t="s">
        <v>246</v>
      </c>
      <c r="G22" s="68"/>
      <c r="H22" s="29"/>
      <c r="I22"/>
      <c r="J22"/>
      <c r="K22"/>
    </row>
    <row r="23" spans="1:11" s="32" customFormat="1">
      <c r="A23" s="148">
        <v>5</v>
      </c>
      <c r="B23" s="264">
        <v>1</v>
      </c>
      <c r="C23" s="265" t="s">
        <v>520</v>
      </c>
      <c r="D23" s="265" t="s">
        <v>673</v>
      </c>
      <c r="E23" s="113">
        <v>791112</v>
      </c>
      <c r="F23" s="266" t="s">
        <v>366</v>
      </c>
      <c r="G23" s="68"/>
      <c r="H23" s="29"/>
      <c r="I23"/>
      <c r="J23"/>
      <c r="K23"/>
    </row>
    <row r="24" spans="1:11" s="32" customFormat="1">
      <c r="A24" s="148">
        <v>6</v>
      </c>
      <c r="B24" s="264">
        <v>23</v>
      </c>
      <c r="C24" s="265" t="s">
        <v>519</v>
      </c>
      <c r="D24" s="265" t="s">
        <v>99</v>
      </c>
      <c r="E24" s="113">
        <v>751223</v>
      </c>
      <c r="F24" s="266" t="s">
        <v>246</v>
      </c>
      <c r="G24" s="68"/>
      <c r="H24" s="29"/>
      <c r="I24"/>
      <c r="J24"/>
      <c r="K24"/>
    </row>
    <row r="25" spans="1:11" s="32" customFormat="1">
      <c r="A25" s="148">
        <v>7</v>
      </c>
      <c r="B25" s="264">
        <v>22</v>
      </c>
      <c r="C25" s="265" t="s">
        <v>667</v>
      </c>
      <c r="D25" s="265" t="s">
        <v>668</v>
      </c>
      <c r="E25" s="113">
        <v>690412</v>
      </c>
      <c r="F25" s="266" t="s">
        <v>246</v>
      </c>
      <c r="G25" s="68"/>
      <c r="H25" s="152"/>
      <c r="I25"/>
      <c r="J25"/>
      <c r="K25"/>
    </row>
    <row r="26" spans="1:11" s="32" customFormat="1">
      <c r="A26" s="148">
        <v>8</v>
      </c>
      <c r="B26" s="264">
        <v>88</v>
      </c>
      <c r="C26" s="265" t="s">
        <v>674</v>
      </c>
      <c r="D26" s="265" t="s">
        <v>249</v>
      </c>
      <c r="E26" s="113">
        <v>900112</v>
      </c>
      <c r="F26" s="266" t="s">
        <v>246</v>
      </c>
      <c r="G26" s="68"/>
      <c r="H26" s="29"/>
      <c r="I26"/>
      <c r="J26"/>
      <c r="K26"/>
    </row>
    <row r="27" spans="1:11" s="32" customFormat="1">
      <c r="A27" s="148">
        <v>9</v>
      </c>
      <c r="B27" s="264">
        <v>11</v>
      </c>
      <c r="C27" s="265" t="s">
        <v>675</v>
      </c>
      <c r="D27" s="265" t="s">
        <v>90</v>
      </c>
      <c r="E27" s="113">
        <v>860504</v>
      </c>
      <c r="F27" s="266" t="s">
        <v>366</v>
      </c>
      <c r="G27" s="68"/>
      <c r="H27" s="29"/>
      <c r="I27"/>
      <c r="J27"/>
      <c r="K27"/>
    </row>
    <row r="28" spans="1:11" s="32" customFormat="1">
      <c r="A28" s="148">
        <v>10</v>
      </c>
      <c r="B28" s="264"/>
      <c r="C28" s="265" t="s">
        <v>523</v>
      </c>
      <c r="D28" s="265" t="s">
        <v>110</v>
      </c>
      <c r="E28" s="113">
        <v>710206</v>
      </c>
      <c r="F28" s="266" t="s">
        <v>246</v>
      </c>
      <c r="G28" s="68"/>
      <c r="H28" s="29"/>
      <c r="I28"/>
      <c r="J28"/>
      <c r="K28"/>
    </row>
    <row r="29" spans="1:11" s="32" customFormat="1">
      <c r="A29" s="148">
        <v>11</v>
      </c>
      <c r="B29" s="265"/>
      <c r="C29" s="265" t="s">
        <v>676</v>
      </c>
      <c r="D29" s="265" t="s">
        <v>62</v>
      </c>
      <c r="E29" s="113">
        <v>641105</v>
      </c>
      <c r="F29" s="266" t="s">
        <v>246</v>
      </c>
      <c r="G29" s="68" t="s">
        <v>677</v>
      </c>
      <c r="H29" s="29"/>
      <c r="I29"/>
      <c r="J29"/>
      <c r="K29"/>
    </row>
    <row r="30" spans="1:11" s="32" customFormat="1">
      <c r="A30" s="148">
        <v>12</v>
      </c>
      <c r="B30" s="265"/>
      <c r="C30" s="265" t="s">
        <v>678</v>
      </c>
      <c r="D30" s="265" t="s">
        <v>163</v>
      </c>
      <c r="E30" s="113"/>
      <c r="F30" s="266" t="s">
        <v>366</v>
      </c>
      <c r="G30" s="68"/>
      <c r="H30" s="29"/>
      <c r="I30"/>
      <c r="J30"/>
      <c r="K30"/>
    </row>
    <row r="31" spans="1:11" s="32" customFormat="1">
      <c r="A31" s="148">
        <v>13</v>
      </c>
      <c r="B31" s="265"/>
      <c r="C31" s="265" t="s">
        <v>679</v>
      </c>
      <c r="D31" s="265" t="s">
        <v>59</v>
      </c>
      <c r="E31" s="113">
        <v>910901</v>
      </c>
      <c r="F31" s="266" t="s">
        <v>246</v>
      </c>
      <c r="G31" s="68"/>
      <c r="H31" s="29"/>
      <c r="I31"/>
      <c r="J31"/>
      <c r="K31"/>
    </row>
    <row r="32" spans="1:11" s="32" customFormat="1">
      <c r="A32" s="148">
        <v>14</v>
      </c>
      <c r="B32" s="265">
        <v>8</v>
      </c>
      <c r="C32" s="265" t="s">
        <v>680</v>
      </c>
      <c r="D32" s="265" t="s">
        <v>321</v>
      </c>
      <c r="E32" s="113">
        <v>770520</v>
      </c>
      <c r="F32" s="266" t="s">
        <v>366</v>
      </c>
      <c r="G32" s="68"/>
      <c r="H32" s="29"/>
      <c r="I32"/>
      <c r="J32"/>
      <c r="K32"/>
    </row>
    <row r="33" spans="1:15" s="32" customFormat="1" ht="15">
      <c r="A33" s="148">
        <v>15</v>
      </c>
      <c r="B33" s="265"/>
      <c r="C33" s="265" t="s">
        <v>681</v>
      </c>
      <c r="D33" s="265" t="s">
        <v>62</v>
      </c>
      <c r="E33" s="113"/>
      <c r="F33" s="266" t="s">
        <v>366</v>
      </c>
      <c r="G33" s="68"/>
      <c r="H33" s="267"/>
      <c r="I33"/>
      <c r="J33"/>
      <c r="K33"/>
    </row>
    <row r="34" spans="1:15" s="32" customFormat="1">
      <c r="A34" s="148">
        <v>16</v>
      </c>
      <c r="B34" s="265">
        <v>96</v>
      </c>
      <c r="C34" s="265" t="s">
        <v>525</v>
      </c>
      <c r="D34" s="265" t="s">
        <v>321</v>
      </c>
      <c r="E34" s="113">
        <v>720308</v>
      </c>
      <c r="F34" s="266" t="s">
        <v>246</v>
      </c>
      <c r="G34" s="68"/>
      <c r="H34" s="29"/>
      <c r="I34"/>
      <c r="J34"/>
      <c r="K34"/>
    </row>
    <row r="35" spans="1:15" s="32" customFormat="1">
      <c r="A35" s="148">
        <v>17</v>
      </c>
      <c r="B35" s="265"/>
      <c r="C35" s="265" t="s">
        <v>682</v>
      </c>
      <c r="D35" s="265" t="s">
        <v>95</v>
      </c>
      <c r="E35" s="113">
        <v>710221</v>
      </c>
      <c r="F35" s="266" t="s">
        <v>246</v>
      </c>
      <c r="G35" s="68"/>
      <c r="H35" s="29"/>
      <c r="I35"/>
      <c r="J35"/>
      <c r="K35"/>
    </row>
    <row r="36" spans="1:15" s="32" customFormat="1">
      <c r="A36" s="148">
        <v>18</v>
      </c>
      <c r="B36" s="265"/>
      <c r="C36" s="265" t="s">
        <v>683</v>
      </c>
      <c r="D36" s="113" t="s">
        <v>104</v>
      </c>
      <c r="E36" s="113">
        <v>760124</v>
      </c>
      <c r="F36" s="266" t="s">
        <v>246</v>
      </c>
      <c r="G36" s="68"/>
      <c r="H36" s="29"/>
      <c r="I36"/>
      <c r="J36"/>
      <c r="K36"/>
    </row>
    <row r="37" spans="1:15" s="32" customFormat="1">
      <c r="A37" s="148">
        <v>19</v>
      </c>
      <c r="B37" s="265">
        <v>71</v>
      </c>
      <c r="C37" s="265" t="s">
        <v>562</v>
      </c>
      <c r="D37" s="265" t="s">
        <v>318</v>
      </c>
      <c r="E37" s="113">
        <v>931006</v>
      </c>
      <c r="F37" s="268" t="s">
        <v>366</v>
      </c>
      <c r="G37" s="68"/>
      <c r="H37" s="29"/>
      <c r="I37"/>
      <c r="J37"/>
      <c r="K37"/>
    </row>
    <row r="38" spans="1:15" s="32" customFormat="1">
      <c r="A38" s="148">
        <v>20</v>
      </c>
      <c r="B38" s="265">
        <v>33</v>
      </c>
      <c r="C38" s="265" t="s">
        <v>684</v>
      </c>
      <c r="D38" s="265" t="s">
        <v>95</v>
      </c>
      <c r="E38" s="113">
        <v>620309</v>
      </c>
      <c r="F38" s="268" t="s">
        <v>246</v>
      </c>
      <c r="G38" s="68"/>
      <c r="H38" s="29"/>
      <c r="I38"/>
      <c r="J38"/>
      <c r="K38"/>
    </row>
    <row r="39" spans="1:15" s="32" customFormat="1">
      <c r="A39" s="148">
        <v>21</v>
      </c>
      <c r="B39" s="265"/>
      <c r="C39" s="265" t="s">
        <v>685</v>
      </c>
      <c r="D39" s="265" t="s">
        <v>93</v>
      </c>
      <c r="E39" s="113">
        <v>681031</v>
      </c>
      <c r="F39" s="268" t="s">
        <v>246</v>
      </c>
      <c r="G39" s="68"/>
      <c r="H39" s="29"/>
      <c r="I39"/>
      <c r="J39"/>
      <c r="K39"/>
    </row>
    <row r="40" spans="1:15" s="32" customFormat="1">
      <c r="A40" s="148">
        <v>22</v>
      </c>
      <c r="B40" s="265"/>
      <c r="C40" s="265" t="s">
        <v>686</v>
      </c>
      <c r="D40" s="265" t="s">
        <v>93</v>
      </c>
      <c r="E40" s="113">
        <v>701108</v>
      </c>
      <c r="F40" s="266" t="s">
        <v>246</v>
      </c>
      <c r="G40" s="68"/>
      <c r="H40" s="29"/>
      <c r="I40"/>
      <c r="J40"/>
      <c r="K40"/>
    </row>
    <row r="41" spans="1:15" s="32" customFormat="1">
      <c r="A41" s="148">
        <v>23</v>
      </c>
      <c r="B41" s="265"/>
      <c r="C41" s="265" t="s">
        <v>477</v>
      </c>
      <c r="D41" s="265" t="s">
        <v>211</v>
      </c>
      <c r="E41" s="113">
        <v>710730</v>
      </c>
      <c r="F41" s="266" t="s">
        <v>246</v>
      </c>
      <c r="G41" s="68"/>
      <c r="H41" s="29"/>
      <c r="I41"/>
      <c r="J41"/>
      <c r="K41"/>
    </row>
    <row r="42" spans="1:15" s="32" customFormat="1">
      <c r="A42" s="148">
        <v>24</v>
      </c>
      <c r="B42" s="265"/>
      <c r="C42" s="265" t="s">
        <v>675</v>
      </c>
      <c r="D42" s="265" t="s">
        <v>314</v>
      </c>
      <c r="E42" s="265">
        <v>910907</v>
      </c>
      <c r="F42" s="266" t="s">
        <v>366</v>
      </c>
      <c r="G42" s="68"/>
      <c r="H42" s="29"/>
      <c r="I42"/>
      <c r="J42"/>
      <c r="K42"/>
    </row>
    <row r="43" spans="1:15" s="32" customFormat="1">
      <c r="A43" s="148">
        <v>25</v>
      </c>
      <c r="B43" s="265"/>
      <c r="C43" s="265" t="s">
        <v>687</v>
      </c>
      <c r="D43" s="265" t="s">
        <v>93</v>
      </c>
      <c r="E43" s="265">
        <v>750325</v>
      </c>
      <c r="F43" s="266" t="s">
        <v>366</v>
      </c>
      <c r="G43" s="68"/>
      <c r="H43" s="29"/>
      <c r="I43"/>
      <c r="J43"/>
      <c r="K43"/>
    </row>
    <row r="44" spans="1:15" s="32" customFormat="1">
      <c r="A44" s="148"/>
      <c r="B44"/>
      <c r="C44"/>
      <c r="D44"/>
      <c r="E44"/>
      <c r="F44"/>
      <c r="G44" s="98"/>
      <c r="H44"/>
      <c r="I44"/>
      <c r="J44"/>
      <c r="K44"/>
    </row>
    <row r="45" spans="1:15" s="32" customFormat="1" ht="16.5">
      <c r="A45" s="148"/>
      <c r="B45" s="121" t="s">
        <v>267</v>
      </c>
      <c r="C45" s="121"/>
      <c r="D45" s="121"/>
      <c r="E45" s="121"/>
      <c r="F45" s="120"/>
      <c r="G45" s="153"/>
      <c r="H45" s="153"/>
      <c r="I45"/>
      <c r="J45"/>
      <c r="K45"/>
    </row>
    <row r="46" spans="1:15" s="32" customFormat="1" ht="16.5">
      <c r="A46" s="148"/>
      <c r="B46" s="154" t="s">
        <v>244</v>
      </c>
      <c r="C46" s="155" t="s">
        <v>45</v>
      </c>
      <c r="D46" s="155" t="s">
        <v>46</v>
      </c>
      <c r="E46" s="155" t="s">
        <v>388</v>
      </c>
      <c r="F46" s="120"/>
      <c r="G46" s="153"/>
      <c r="H46" s="153"/>
      <c r="I46"/>
      <c r="J46"/>
      <c r="K46"/>
    </row>
    <row r="47" spans="1:15" s="32" customFormat="1" ht="15">
      <c r="A47" s="148"/>
      <c r="B47" s="156"/>
      <c r="C47" s="73" t="s">
        <v>688</v>
      </c>
      <c r="D47" s="73" t="s">
        <v>93</v>
      </c>
      <c r="E47" s="157">
        <v>680913</v>
      </c>
      <c r="F47" s="158"/>
      <c r="G47" s="158"/>
      <c r="H47" s="120"/>
      <c r="I47"/>
      <c r="J47" s="854">
        <v>1</v>
      </c>
      <c r="K47" s="854" t="s">
        <v>2</v>
      </c>
      <c r="L47" s="855">
        <v>8</v>
      </c>
      <c r="O47" s="32">
        <v>1</v>
      </c>
    </row>
    <row r="48" spans="1:15" s="32" customFormat="1" ht="15">
      <c r="A48" s="148"/>
      <c r="B48" s="73"/>
      <c r="C48" s="159" t="s">
        <v>689</v>
      </c>
      <c r="D48" s="159" t="s">
        <v>690</v>
      </c>
      <c r="E48" s="157"/>
      <c r="F48" s="158"/>
      <c r="G48" s="160"/>
      <c r="H48" s="120"/>
      <c r="I48"/>
      <c r="J48" s="854">
        <v>1</v>
      </c>
      <c r="K48" s="854" t="s">
        <v>2</v>
      </c>
      <c r="L48" s="855">
        <v>6</v>
      </c>
      <c r="O48" s="32">
        <v>2</v>
      </c>
    </row>
    <row r="49" spans="1:15" s="32" customFormat="1" ht="16.5">
      <c r="A49" s="148"/>
      <c r="B49" s="73"/>
      <c r="C49" s="73"/>
      <c r="D49" s="73"/>
      <c r="E49" s="157"/>
      <c r="F49" s="158"/>
      <c r="G49" s="161"/>
      <c r="H49" s="153"/>
      <c r="I49"/>
      <c r="J49" s="854">
        <v>1</v>
      </c>
      <c r="K49" s="854" t="s">
        <v>2</v>
      </c>
      <c r="L49" s="855">
        <v>4</v>
      </c>
      <c r="O49" s="32">
        <v>3</v>
      </c>
    </row>
    <row r="50" spans="1:15" s="32" customFormat="1" ht="16.5">
      <c r="A50" s="148"/>
      <c r="B50" s="73"/>
      <c r="C50" s="73"/>
      <c r="D50" s="73"/>
      <c r="E50" s="157"/>
      <c r="F50" s="158"/>
      <c r="G50" s="161"/>
      <c r="H50" s="153"/>
      <c r="I50"/>
      <c r="J50" s="854">
        <v>1</v>
      </c>
      <c r="K50" s="854" t="s">
        <v>2</v>
      </c>
      <c r="L50" s="855">
        <v>2</v>
      </c>
      <c r="O50" s="32">
        <v>4</v>
      </c>
    </row>
    <row r="51" spans="1:15" s="32" customFormat="1" ht="15">
      <c r="A51" s="148"/>
      <c r="B51" s="120"/>
      <c r="C51" s="120"/>
      <c r="D51" s="120"/>
      <c r="E51" s="120"/>
      <c r="F51" s="120"/>
      <c r="G51" s="120"/>
      <c r="H51" s="120"/>
      <c r="I51"/>
      <c r="J51" s="854">
        <v>3</v>
      </c>
      <c r="K51" s="854" t="s">
        <v>2</v>
      </c>
      <c r="L51" s="855">
        <v>1</v>
      </c>
      <c r="O51" s="32">
        <v>5</v>
      </c>
    </row>
    <row r="52" spans="1:15" s="32" customFormat="1" ht="15">
      <c r="A52" s="148"/>
      <c r="B52" s="162"/>
      <c r="C52" s="162"/>
      <c r="D52" s="162"/>
      <c r="E52" s="162"/>
      <c r="F52" s="162"/>
      <c r="G52" s="163" t="s">
        <v>269</v>
      </c>
      <c r="H52" s="120"/>
      <c r="I52"/>
      <c r="J52" s="854">
        <v>5</v>
      </c>
      <c r="K52" s="854" t="s">
        <v>2</v>
      </c>
      <c r="L52" s="855">
        <v>1</v>
      </c>
      <c r="O52" s="32">
        <v>6</v>
      </c>
    </row>
    <row r="53" spans="1:15" s="32" customFormat="1" ht="16.5">
      <c r="A53" s="148"/>
      <c r="B53" s="162"/>
      <c r="C53" s="162"/>
      <c r="D53" s="162"/>
      <c r="E53" s="162"/>
      <c r="F53" s="162"/>
      <c r="G53" s="164"/>
      <c r="H53" s="164" t="s">
        <v>691</v>
      </c>
      <c r="I53"/>
      <c r="J53" s="854">
        <v>7</v>
      </c>
      <c r="K53" s="854" t="s">
        <v>2</v>
      </c>
      <c r="L53" s="855">
        <v>1</v>
      </c>
      <c r="O53" s="32">
        <v>7</v>
      </c>
    </row>
    <row r="54" spans="1:15" s="32" customFormat="1" ht="16.5">
      <c r="A54" s="148"/>
      <c r="B54" s="120"/>
      <c r="C54" s="120"/>
      <c r="D54" s="120"/>
      <c r="E54" s="120"/>
      <c r="F54" s="120"/>
      <c r="G54" s="164"/>
      <c r="H54" s="164"/>
      <c r="I54"/>
      <c r="J54" s="854">
        <v>2</v>
      </c>
      <c r="K54" s="854" t="s">
        <v>2</v>
      </c>
      <c r="L54" s="855">
        <v>5</v>
      </c>
      <c r="O54" s="32">
        <v>8</v>
      </c>
    </row>
    <row r="55" spans="1:15" s="32" customFormat="1">
      <c r="A55" s="148"/>
      <c r="B55"/>
      <c r="C55"/>
      <c r="D55"/>
      <c r="E55"/>
      <c r="F55"/>
      <c r="G55" s="104"/>
      <c r="H55" s="104"/>
      <c r="I55"/>
      <c r="J55" s="854">
        <v>2</v>
      </c>
      <c r="K55" s="854" t="s">
        <v>2</v>
      </c>
      <c r="L55" s="855">
        <v>8</v>
      </c>
      <c r="O55" s="32">
        <v>9</v>
      </c>
    </row>
    <row r="56" spans="1:15" s="32" customFormat="1">
      <c r="A56" s="148"/>
      <c r="B56"/>
      <c r="C56"/>
      <c r="D56"/>
      <c r="E56"/>
      <c r="F56"/>
      <c r="J56" s="854">
        <v>3</v>
      </c>
      <c r="K56" s="854" t="s">
        <v>2</v>
      </c>
      <c r="L56" s="855">
        <v>2</v>
      </c>
      <c r="O56" s="32">
        <v>10</v>
      </c>
    </row>
    <row r="57" spans="1:15" s="32" customFormat="1">
      <c r="A57" s="148"/>
      <c r="B57"/>
      <c r="C57"/>
      <c r="D57"/>
      <c r="E57"/>
      <c r="F57"/>
      <c r="J57" s="854">
        <v>6</v>
      </c>
      <c r="K57" s="854" t="s">
        <v>2</v>
      </c>
      <c r="L57" s="855">
        <v>2</v>
      </c>
      <c r="O57" s="32">
        <v>11</v>
      </c>
    </row>
    <row r="58" spans="1:15" s="32" customFormat="1" ht="15" customHeight="1">
      <c r="A58" s="148"/>
      <c r="B58"/>
      <c r="C58"/>
      <c r="D58"/>
      <c r="E58"/>
      <c r="F58"/>
      <c r="J58" s="854">
        <v>7</v>
      </c>
      <c r="K58" s="854" t="s">
        <v>2</v>
      </c>
      <c r="L58" s="855">
        <v>2</v>
      </c>
      <c r="O58" s="32">
        <v>12</v>
      </c>
    </row>
    <row r="59" spans="1:15" s="32" customFormat="1" ht="15" customHeight="1">
      <c r="A59" s="148"/>
      <c r="B59"/>
      <c r="C59"/>
      <c r="D59"/>
      <c r="E59"/>
      <c r="F59"/>
      <c r="J59" s="854">
        <v>2</v>
      </c>
      <c r="K59" s="854"/>
      <c r="L59" s="855">
        <v>4</v>
      </c>
      <c r="O59" s="32">
        <v>13</v>
      </c>
    </row>
    <row r="60" spans="1:15" s="32" customFormat="1">
      <c r="A60" s="148"/>
      <c r="B60"/>
      <c r="C60"/>
      <c r="D60"/>
      <c r="E60"/>
      <c r="F60"/>
      <c r="J60" s="854">
        <v>3</v>
      </c>
      <c r="K60" s="854" t="s">
        <v>2</v>
      </c>
      <c r="L60" s="855">
        <v>5</v>
      </c>
      <c r="O60" s="32">
        <v>14</v>
      </c>
    </row>
    <row r="61" spans="1:15" s="32" customFormat="1">
      <c r="A61" s="148"/>
      <c r="B61"/>
      <c r="C61"/>
      <c r="D61"/>
      <c r="E61"/>
      <c r="F61"/>
      <c r="J61" s="854">
        <v>3</v>
      </c>
      <c r="K61" s="854" t="s">
        <v>2</v>
      </c>
      <c r="L61" s="855">
        <v>6</v>
      </c>
      <c r="O61" s="32">
        <v>15</v>
      </c>
    </row>
    <row r="62" spans="1:15" s="32" customFormat="1">
      <c r="A62" s="148"/>
      <c r="B62"/>
      <c r="C62"/>
      <c r="D62"/>
      <c r="E62"/>
      <c r="F62"/>
      <c r="J62" s="854">
        <v>4</v>
      </c>
      <c r="K62" s="854" t="s">
        <v>2</v>
      </c>
      <c r="L62" s="855">
        <v>3</v>
      </c>
      <c r="O62" s="32">
        <v>16</v>
      </c>
    </row>
    <row r="63" spans="1:15" s="32" customFormat="1">
      <c r="A63" s="148"/>
      <c r="B63"/>
      <c r="C63"/>
      <c r="D63"/>
      <c r="E63"/>
      <c r="F63"/>
      <c r="G63"/>
      <c r="H63"/>
      <c r="I63"/>
      <c r="J63" s="854">
        <v>4</v>
      </c>
      <c r="K63" s="854" t="s">
        <v>2</v>
      </c>
      <c r="L63" s="855">
        <v>6</v>
      </c>
      <c r="O63" s="32">
        <v>17</v>
      </c>
    </row>
    <row r="64" spans="1:15" s="32" customFormat="1">
      <c r="A64" s="148"/>
      <c r="B64"/>
      <c r="C64"/>
      <c r="D64"/>
      <c r="E64"/>
      <c r="F64"/>
      <c r="G64"/>
      <c r="H64"/>
      <c r="I64"/>
      <c r="J64" s="854">
        <v>4</v>
      </c>
      <c r="K64" s="854" t="s">
        <v>2</v>
      </c>
      <c r="L64" s="855">
        <v>7</v>
      </c>
      <c r="O64" s="32">
        <v>18</v>
      </c>
    </row>
    <row r="65" spans="1:15" s="32" customFormat="1">
      <c r="A65" s="148"/>
      <c r="B65"/>
      <c r="C65"/>
      <c r="D65"/>
      <c r="E65"/>
      <c r="F65"/>
      <c r="G65"/>
      <c r="H65"/>
      <c r="I65"/>
      <c r="J65" s="854">
        <v>5</v>
      </c>
      <c r="K65" s="854" t="s">
        <v>2</v>
      </c>
      <c r="L65" s="855">
        <v>4</v>
      </c>
      <c r="O65" s="32">
        <v>19</v>
      </c>
    </row>
    <row r="66" spans="1:15" s="32" customFormat="1">
      <c r="A66" s="148"/>
      <c r="B66"/>
      <c r="C66"/>
      <c r="D66"/>
      <c r="E66"/>
      <c r="F66"/>
      <c r="G66"/>
      <c r="H66"/>
      <c r="I66"/>
      <c r="J66" s="854">
        <v>5</v>
      </c>
      <c r="K66" s="854" t="s">
        <v>2</v>
      </c>
      <c r="L66" s="855">
        <v>7</v>
      </c>
      <c r="O66" s="32">
        <v>20</v>
      </c>
    </row>
    <row r="67" spans="1:15" s="32" customFormat="1">
      <c r="A67" s="148"/>
      <c r="B67"/>
      <c r="C67"/>
      <c r="D67"/>
      <c r="E67"/>
      <c r="F67"/>
      <c r="G67"/>
      <c r="H67"/>
      <c r="I67"/>
      <c r="J67" s="854">
        <v>5</v>
      </c>
      <c r="K67" s="854" t="s">
        <v>2</v>
      </c>
      <c r="L67" s="855">
        <v>8</v>
      </c>
      <c r="O67" s="32">
        <v>21</v>
      </c>
    </row>
    <row r="68" spans="1:15">
      <c r="J68" s="854">
        <v>6</v>
      </c>
      <c r="K68" s="854" t="s">
        <v>2</v>
      </c>
      <c r="L68" s="855">
        <v>5</v>
      </c>
      <c r="O68" s="32">
        <v>22</v>
      </c>
    </row>
    <row r="69" spans="1:15">
      <c r="J69" s="854">
        <v>6</v>
      </c>
      <c r="K69" s="854" t="s">
        <v>2</v>
      </c>
      <c r="L69" s="855">
        <v>8</v>
      </c>
      <c r="O69" s="32">
        <v>23</v>
      </c>
    </row>
    <row r="70" spans="1:15">
      <c r="J70" s="854">
        <v>7</v>
      </c>
      <c r="K70" s="854" t="s">
        <v>2</v>
      </c>
      <c r="L70" s="855">
        <v>3</v>
      </c>
      <c r="O70" s="32">
        <v>24</v>
      </c>
    </row>
    <row r="71" spans="1:15">
      <c r="J71" s="854">
        <v>7</v>
      </c>
      <c r="K71" s="854" t="s">
        <v>2</v>
      </c>
      <c r="L71" s="855">
        <v>6</v>
      </c>
      <c r="O71" s="32">
        <v>25</v>
      </c>
    </row>
    <row r="72" spans="1:15">
      <c r="J72" s="854">
        <v>8</v>
      </c>
      <c r="K72" s="854" t="s">
        <v>2</v>
      </c>
      <c r="L72" s="855">
        <v>3</v>
      </c>
      <c r="O72" s="32">
        <v>26</v>
      </c>
    </row>
    <row r="73" spans="1:15">
      <c r="J73" s="854">
        <v>8</v>
      </c>
      <c r="K73" s="854" t="s">
        <v>2</v>
      </c>
      <c r="L73" s="855">
        <v>4</v>
      </c>
      <c r="O73" s="32">
        <v>27</v>
      </c>
    </row>
    <row r="74" spans="1:15">
      <c r="J74" s="854">
        <v>8</v>
      </c>
      <c r="K74" s="854" t="s">
        <v>2</v>
      </c>
      <c r="L74" s="855">
        <v>7</v>
      </c>
      <c r="O74" s="32">
        <v>28</v>
      </c>
    </row>
    <row r="79" spans="1:15">
      <c r="J79">
        <v>2</v>
      </c>
      <c r="L79">
        <v>3</v>
      </c>
    </row>
    <row r="86" spans="1:46" ht="13.5" thickBot="1"/>
    <row r="87" spans="1:46" ht="68.25" customHeight="1" thickBot="1">
      <c r="A87" s="1696" t="s">
        <v>1158</v>
      </c>
      <c r="B87" s="1922" t="str">
        <f>A88</f>
        <v>Tygři</v>
      </c>
      <c r="C87" s="1923"/>
      <c r="D87" s="1924"/>
      <c r="E87" s="1922" t="str">
        <f>A89</f>
        <v>Nekoř</v>
      </c>
      <c r="F87" s="1923"/>
      <c r="G87" s="1924"/>
      <c r="H87" s="1922" t="str">
        <f>A90</f>
        <v>Soma</v>
      </c>
      <c r="I87" s="1923"/>
      <c r="J87" s="1924"/>
      <c r="K87" s="1922" t="str">
        <f>A91</f>
        <v>Heat tech</v>
      </c>
      <c r="L87" s="1923"/>
      <c r="M87" s="1924"/>
      <c r="N87" s="1922" t="str">
        <f>A92</f>
        <v>Nuget</v>
      </c>
      <c r="O87" s="1923"/>
      <c r="P87" s="1924"/>
      <c r="Q87" s="1922" t="str">
        <f>A93</f>
        <v>Islanders</v>
      </c>
      <c r="R87" s="1923"/>
      <c r="S87" s="1924"/>
      <c r="T87" s="1922" t="str">
        <f>A94</f>
        <v>Bobři</v>
      </c>
      <c r="U87" s="1923"/>
      <c r="V87" s="1924"/>
      <c r="W87" s="1922" t="e">
        <f>#REF!</f>
        <v>#REF!</v>
      </c>
      <c r="X87" s="1923"/>
      <c r="Y87" s="1924"/>
      <c r="AA87" s="19" t="s">
        <v>23</v>
      </c>
      <c r="AB87" s="19" t="s">
        <v>24</v>
      </c>
      <c r="AC87" s="19" t="s">
        <v>25</v>
      </c>
      <c r="AD87" s="20" t="s">
        <v>26</v>
      </c>
      <c r="AE87" s="1925" t="s">
        <v>27</v>
      </c>
      <c r="AF87" s="1926"/>
      <c r="AG87" s="1927"/>
      <c r="AH87" s="19" t="s">
        <v>28</v>
      </c>
      <c r="AI87" s="21"/>
      <c r="AJ87" s="19" t="s">
        <v>29</v>
      </c>
      <c r="AK87" s="869"/>
      <c r="AM87" t="s">
        <v>1237</v>
      </c>
      <c r="AN87" t="s">
        <v>1238</v>
      </c>
      <c r="AO87" t="s">
        <v>1239</v>
      </c>
      <c r="AP87" t="s">
        <v>1240</v>
      </c>
      <c r="AQ87" t="s">
        <v>1241</v>
      </c>
      <c r="AR87" t="s">
        <v>1242</v>
      </c>
      <c r="AS87" t="s">
        <v>1243</v>
      </c>
      <c r="AT87" s="1773">
        <f>112+AA95+AA105+AA116+AA126</f>
        <v>129</v>
      </c>
    </row>
    <row r="88" spans="1:46" ht="20.25">
      <c r="A88" s="1698" t="s">
        <v>19</v>
      </c>
      <c r="B88" s="607"/>
      <c r="C88" s="607"/>
      <c r="D88" s="608"/>
      <c r="E88" s="609">
        <v>4</v>
      </c>
      <c r="F88" s="420" t="s">
        <v>2</v>
      </c>
      <c r="G88" s="610">
        <v>2</v>
      </c>
      <c r="H88" s="609">
        <v>3</v>
      </c>
      <c r="I88" s="420" t="s">
        <v>2</v>
      </c>
      <c r="J88" s="610">
        <v>14</v>
      </c>
      <c r="K88" s="609">
        <v>6</v>
      </c>
      <c r="L88" s="420" t="s">
        <v>2</v>
      </c>
      <c r="M88" s="610">
        <v>5</v>
      </c>
      <c r="N88" s="609">
        <v>5</v>
      </c>
      <c r="O88" s="420" t="s">
        <v>2</v>
      </c>
      <c r="P88" s="610">
        <v>8</v>
      </c>
      <c r="Q88" s="609"/>
      <c r="R88" s="420" t="s">
        <v>2</v>
      </c>
      <c r="S88" s="610"/>
      <c r="T88" s="609"/>
      <c r="U88" s="420" t="s">
        <v>2</v>
      </c>
      <c r="V88" s="610"/>
      <c r="W88" s="609"/>
      <c r="X88" s="420" t="s">
        <v>2</v>
      </c>
      <c r="Y88" s="610"/>
      <c r="AA88" s="413">
        <f t="shared" ref="AA88:AA94" si="0">AB88+AC88+AD88</f>
        <v>4</v>
      </c>
      <c r="AB88" s="415">
        <v>2</v>
      </c>
      <c r="AC88" s="415"/>
      <c r="AD88" s="415">
        <v>2</v>
      </c>
      <c r="AE88" s="414">
        <f>B88+E88+H88+K88+N88+Q88+T88+W88</f>
        <v>18</v>
      </c>
      <c r="AF88" s="412" t="s">
        <v>2</v>
      </c>
      <c r="AG88" s="414">
        <f>D88+G88+J88+M88+P88+S88+V88+Y88</f>
        <v>29</v>
      </c>
      <c r="AH88" s="413">
        <f t="shared" ref="AH88:AH94" si="1">AB88*2+AC88*1</f>
        <v>4</v>
      </c>
      <c r="AI88" s="22"/>
      <c r="AJ88" s="23"/>
      <c r="AM88" s="1712"/>
    </row>
    <row r="89" spans="1:46" ht="20.25">
      <c r="A89" s="1698" t="s">
        <v>746</v>
      </c>
      <c r="B89" s="418">
        <v>2</v>
      </c>
      <c r="C89" s="418" t="s">
        <v>2</v>
      </c>
      <c r="D89" s="612">
        <v>4</v>
      </c>
      <c r="E89" s="613"/>
      <c r="F89" s="614"/>
      <c r="G89" s="615"/>
      <c r="H89" s="611">
        <v>4</v>
      </c>
      <c r="I89" s="418" t="s">
        <v>2</v>
      </c>
      <c r="J89" s="612">
        <v>13</v>
      </c>
      <c r="K89" s="611">
        <v>2</v>
      </c>
      <c r="L89" s="418" t="s">
        <v>2</v>
      </c>
      <c r="M89" s="612">
        <v>3</v>
      </c>
      <c r="N89" s="611">
        <v>7</v>
      </c>
      <c r="O89" s="418" t="s">
        <v>2</v>
      </c>
      <c r="P89" s="612">
        <v>5</v>
      </c>
      <c r="Q89" s="611">
        <v>7</v>
      </c>
      <c r="R89" s="418" t="s">
        <v>2</v>
      </c>
      <c r="S89" s="612">
        <v>1</v>
      </c>
      <c r="T89" s="611">
        <v>5</v>
      </c>
      <c r="U89" s="418" t="s">
        <v>2</v>
      </c>
      <c r="V89" s="612">
        <v>1</v>
      </c>
      <c r="W89" s="611"/>
      <c r="X89" s="418" t="s">
        <v>2</v>
      </c>
      <c r="Y89" s="612"/>
      <c r="AA89" s="413">
        <f t="shared" si="0"/>
        <v>6</v>
      </c>
      <c r="AB89" s="416">
        <v>3</v>
      </c>
      <c r="AC89" s="416"/>
      <c r="AD89" s="416">
        <v>3</v>
      </c>
      <c r="AE89" s="414">
        <f>B89+E89+H89+K89+N89+Q89+T89+W89</f>
        <v>27</v>
      </c>
      <c r="AF89" s="412" t="s">
        <v>2</v>
      </c>
      <c r="AG89" s="414">
        <f t="shared" ref="AG89:AG93" si="2">D89+G89+J89+M89+P89+S89+V89+Y89</f>
        <v>27</v>
      </c>
      <c r="AH89" s="413">
        <f t="shared" si="1"/>
        <v>6</v>
      </c>
      <c r="AJ89" s="24"/>
      <c r="AM89" s="1712"/>
    </row>
    <row r="90" spans="1:46" ht="20.25">
      <c r="A90" s="1698" t="s">
        <v>18</v>
      </c>
      <c r="B90" s="418">
        <v>14</v>
      </c>
      <c r="C90" s="418" t="s">
        <v>2</v>
      </c>
      <c r="D90" s="612">
        <v>3</v>
      </c>
      <c r="E90" s="611">
        <v>13</v>
      </c>
      <c r="F90" s="418" t="s">
        <v>2</v>
      </c>
      <c r="G90" s="612">
        <v>4</v>
      </c>
      <c r="H90" s="613"/>
      <c r="I90" s="614"/>
      <c r="J90" s="615"/>
      <c r="K90" s="611">
        <v>12</v>
      </c>
      <c r="L90" s="418" t="s">
        <v>2</v>
      </c>
      <c r="M90" s="612">
        <v>1</v>
      </c>
      <c r="N90" s="611">
        <v>6</v>
      </c>
      <c r="O90" s="418" t="s">
        <v>2</v>
      </c>
      <c r="P90" s="612">
        <v>4</v>
      </c>
      <c r="Q90" s="611"/>
      <c r="R90" s="418" t="s">
        <v>2</v>
      </c>
      <c r="S90" s="612"/>
      <c r="T90" s="611">
        <v>5</v>
      </c>
      <c r="U90" s="418" t="s">
        <v>2</v>
      </c>
      <c r="V90" s="612">
        <v>0</v>
      </c>
      <c r="W90" s="611"/>
      <c r="X90" s="418" t="s">
        <v>2</v>
      </c>
      <c r="Y90" s="612"/>
      <c r="AA90" s="413">
        <f t="shared" si="0"/>
        <v>5</v>
      </c>
      <c r="AB90" s="416">
        <v>5</v>
      </c>
      <c r="AC90" s="416"/>
      <c r="AD90" s="416"/>
      <c r="AE90" s="414">
        <f t="shared" ref="AE90:AE94" si="3">B90+E90+H90+K90+N90+Q90+T90+W90</f>
        <v>50</v>
      </c>
      <c r="AF90" s="412" t="s">
        <v>2</v>
      </c>
      <c r="AG90" s="414">
        <f t="shared" si="2"/>
        <v>12</v>
      </c>
      <c r="AH90" s="413">
        <f t="shared" si="1"/>
        <v>10</v>
      </c>
      <c r="AI90" s="1712"/>
      <c r="AJ90" s="24"/>
      <c r="AM90" s="1712"/>
    </row>
    <row r="91" spans="1:46" ht="20.25">
      <c r="A91" s="1698" t="s">
        <v>9</v>
      </c>
      <c r="B91" s="418">
        <v>5</v>
      </c>
      <c r="C91" s="418" t="s">
        <v>2</v>
      </c>
      <c r="D91" s="612">
        <v>6</v>
      </c>
      <c r="E91" s="611">
        <v>3</v>
      </c>
      <c r="F91" s="418" t="s">
        <v>2</v>
      </c>
      <c r="G91" s="612">
        <v>2</v>
      </c>
      <c r="H91" s="611">
        <v>1</v>
      </c>
      <c r="I91" s="418" t="s">
        <v>2</v>
      </c>
      <c r="J91" s="612">
        <v>12</v>
      </c>
      <c r="K91" s="613"/>
      <c r="L91" s="614"/>
      <c r="M91" s="615"/>
      <c r="N91" s="611"/>
      <c r="O91" s="418" t="s">
        <v>2</v>
      </c>
      <c r="P91" s="612"/>
      <c r="Q91" s="611">
        <v>9</v>
      </c>
      <c r="R91" s="418" t="s">
        <v>2</v>
      </c>
      <c r="S91" s="612">
        <v>4</v>
      </c>
      <c r="T91" s="611">
        <v>8</v>
      </c>
      <c r="U91" s="418" t="s">
        <v>2</v>
      </c>
      <c r="V91" s="612">
        <v>5</v>
      </c>
      <c r="W91" s="611"/>
      <c r="X91" s="418" t="s">
        <v>2</v>
      </c>
      <c r="Y91" s="612"/>
      <c r="AA91" s="413">
        <f t="shared" si="0"/>
        <v>5</v>
      </c>
      <c r="AB91" s="416">
        <v>3</v>
      </c>
      <c r="AC91" s="416"/>
      <c r="AD91" s="416">
        <v>2</v>
      </c>
      <c r="AE91" s="414">
        <f>B91+E91+H91+K91+N91+Q91+T91+W91</f>
        <v>26</v>
      </c>
      <c r="AF91" s="412" t="s">
        <v>2</v>
      </c>
      <c r="AG91" s="414">
        <f t="shared" si="2"/>
        <v>29</v>
      </c>
      <c r="AH91" s="413">
        <f t="shared" si="1"/>
        <v>6</v>
      </c>
      <c r="AJ91" s="24"/>
      <c r="AM91" s="1712"/>
    </row>
    <row r="92" spans="1:46" ht="20.25">
      <c r="A92" s="1698" t="s">
        <v>17</v>
      </c>
      <c r="B92" s="418">
        <v>8</v>
      </c>
      <c r="C92" s="418" t="s">
        <v>2</v>
      </c>
      <c r="D92" s="612">
        <v>5</v>
      </c>
      <c r="E92" s="611">
        <v>5</v>
      </c>
      <c r="F92" s="418" t="s">
        <v>2</v>
      </c>
      <c r="G92" s="612">
        <v>7</v>
      </c>
      <c r="H92" s="611">
        <v>4</v>
      </c>
      <c r="I92" s="418" t="s">
        <v>2</v>
      </c>
      <c r="J92" s="612">
        <v>6</v>
      </c>
      <c r="K92" s="611"/>
      <c r="L92" s="418" t="s">
        <v>2</v>
      </c>
      <c r="M92" s="612"/>
      <c r="N92" s="613"/>
      <c r="O92" s="614"/>
      <c r="P92" s="615"/>
      <c r="Q92" s="611">
        <v>12</v>
      </c>
      <c r="R92" s="418" t="s">
        <v>2</v>
      </c>
      <c r="S92" s="612">
        <v>3</v>
      </c>
      <c r="T92" s="611">
        <v>4</v>
      </c>
      <c r="U92" s="418" t="s">
        <v>2</v>
      </c>
      <c r="V92" s="612">
        <v>2</v>
      </c>
      <c r="W92" s="611"/>
      <c r="X92" s="418" t="s">
        <v>2</v>
      </c>
      <c r="Y92" s="612"/>
      <c r="AA92" s="413">
        <f t="shared" si="0"/>
        <v>5</v>
      </c>
      <c r="AB92" s="416">
        <v>3</v>
      </c>
      <c r="AC92" s="416"/>
      <c r="AD92" s="416">
        <v>2</v>
      </c>
      <c r="AE92" s="414">
        <f>B92+E92+H92+K92+N92+Q92+T92+W92</f>
        <v>33</v>
      </c>
      <c r="AF92" s="412" t="s">
        <v>2</v>
      </c>
      <c r="AG92" s="414">
        <f t="shared" si="2"/>
        <v>23</v>
      </c>
      <c r="AH92" s="413">
        <f t="shared" si="1"/>
        <v>6</v>
      </c>
      <c r="AJ92" s="24"/>
      <c r="AN92" s="1713"/>
    </row>
    <row r="93" spans="1:46" ht="20.25">
      <c r="A93" s="1698" t="s">
        <v>737</v>
      </c>
      <c r="B93" s="418"/>
      <c r="C93" s="418" t="s">
        <v>2</v>
      </c>
      <c r="D93" s="612"/>
      <c r="E93" s="611">
        <v>1</v>
      </c>
      <c r="F93" s="418" t="s">
        <v>2</v>
      </c>
      <c r="G93" s="612">
        <v>7</v>
      </c>
      <c r="H93" s="611"/>
      <c r="I93" s="418" t="s">
        <v>2</v>
      </c>
      <c r="J93" s="612"/>
      <c r="K93" s="611">
        <v>4</v>
      </c>
      <c r="L93" s="418" t="s">
        <v>2</v>
      </c>
      <c r="M93" s="612">
        <v>9</v>
      </c>
      <c r="N93" s="611">
        <v>3</v>
      </c>
      <c r="O93" s="418" t="s">
        <v>2</v>
      </c>
      <c r="P93" s="612">
        <v>12</v>
      </c>
      <c r="Q93" s="613"/>
      <c r="R93" s="614"/>
      <c r="S93" s="615"/>
      <c r="T93" s="611">
        <v>5</v>
      </c>
      <c r="U93" s="418" t="s">
        <v>2</v>
      </c>
      <c r="V93" s="612">
        <v>6</v>
      </c>
      <c r="W93" s="616"/>
      <c r="X93" s="418" t="s">
        <v>2</v>
      </c>
      <c r="Y93" s="419"/>
      <c r="AA93" s="413">
        <f t="shared" si="0"/>
        <v>4</v>
      </c>
      <c r="AB93" s="416"/>
      <c r="AC93" s="416"/>
      <c r="AD93" s="416">
        <v>4</v>
      </c>
      <c r="AE93" s="414">
        <f t="shared" si="3"/>
        <v>13</v>
      </c>
      <c r="AF93" s="412" t="s">
        <v>2</v>
      </c>
      <c r="AG93" s="414">
        <f t="shared" si="2"/>
        <v>34</v>
      </c>
      <c r="AH93" s="413">
        <f t="shared" si="1"/>
        <v>0</v>
      </c>
      <c r="AJ93" s="24"/>
      <c r="AN93" s="1713"/>
    </row>
    <row r="94" spans="1:46" ht="20.25">
      <c r="A94" s="1698" t="s">
        <v>20</v>
      </c>
      <c r="B94" s="418"/>
      <c r="C94" s="418" t="s">
        <v>2</v>
      </c>
      <c r="D94" s="612"/>
      <c r="E94" s="611">
        <v>1</v>
      </c>
      <c r="F94" s="418" t="s">
        <v>2</v>
      </c>
      <c r="G94" s="612">
        <v>5</v>
      </c>
      <c r="H94" s="611">
        <v>0</v>
      </c>
      <c r="I94" s="418" t="s">
        <v>2</v>
      </c>
      <c r="J94" s="612">
        <v>5</v>
      </c>
      <c r="K94" s="611">
        <v>5</v>
      </c>
      <c r="L94" s="418" t="s">
        <v>2</v>
      </c>
      <c r="M94" s="612">
        <v>8</v>
      </c>
      <c r="N94" s="611">
        <v>2</v>
      </c>
      <c r="O94" s="418" t="s">
        <v>2</v>
      </c>
      <c r="P94" s="612">
        <v>4</v>
      </c>
      <c r="Q94" s="611">
        <v>6</v>
      </c>
      <c r="R94" s="418" t="s">
        <v>2</v>
      </c>
      <c r="S94" s="612">
        <v>5</v>
      </c>
      <c r="T94" s="613"/>
      <c r="U94" s="614"/>
      <c r="V94" s="615"/>
      <c r="W94" s="616"/>
      <c r="X94" s="418" t="s">
        <v>2</v>
      </c>
      <c r="Y94" s="419"/>
      <c r="AA94" s="413">
        <f t="shared" si="0"/>
        <v>5</v>
      </c>
      <c r="AB94" s="416">
        <v>1</v>
      </c>
      <c r="AC94" s="416"/>
      <c r="AD94" s="416">
        <v>4</v>
      </c>
      <c r="AE94" s="414">
        <f t="shared" si="3"/>
        <v>14</v>
      </c>
      <c r="AF94" s="412" t="s">
        <v>2</v>
      </c>
      <c r="AG94" s="414">
        <f>D94+G94+J94+M94+P94+S94+V94+Y94</f>
        <v>27</v>
      </c>
      <c r="AH94" s="413">
        <f t="shared" si="1"/>
        <v>2</v>
      </c>
      <c r="AJ94" s="24"/>
      <c r="AO94" s="642"/>
    </row>
    <row r="95" spans="1:46" ht="14.25">
      <c r="A95" s="16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26">
        <f>(AA94+AA93+AA92+AA91+AA90+AA89+AA88)/2</f>
        <v>17</v>
      </c>
      <c r="AB95" s="3"/>
      <c r="AC95" s="3"/>
      <c r="AD95" s="3"/>
      <c r="AE95" s="27">
        <f>SUM(AE88:AE94)</f>
        <v>181</v>
      </c>
      <c r="AF95" s="17"/>
      <c r="AG95" s="27">
        <f>SUM(AG88:AG94)</f>
        <v>181</v>
      </c>
      <c r="AH95" s="17"/>
      <c r="AI95" s="17"/>
      <c r="AJ95" s="17"/>
    </row>
  </sheetData>
  <sheetProtection selectLockedCells="1" selectUnlockedCells="1"/>
  <sortState xmlns:xlrd2="http://schemas.microsoft.com/office/spreadsheetml/2017/richdata2" ref="J60:L74">
    <sortCondition ref="J60:J74"/>
  </sortState>
  <mergeCells count="9">
    <mergeCell ref="T87:V87"/>
    <mergeCell ref="W87:Y87"/>
    <mergeCell ref="AE87:AG87"/>
    <mergeCell ref="B87:D87"/>
    <mergeCell ref="E87:G87"/>
    <mergeCell ref="H87:J87"/>
    <mergeCell ref="K87:M87"/>
    <mergeCell ref="N87:P87"/>
    <mergeCell ref="Q87:S87"/>
  </mergeCells>
  <hyperlinks>
    <hyperlink ref="E9" r:id="rId1" xr:uid="{00000000-0004-0000-2C00-000000000000}"/>
    <hyperlink ref="E12" r:id="rId2" xr:uid="{00000000-0004-0000-2C00-000001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1EC9D-26FE-4248-938C-90FC59B7109A}">
  <dimension ref="B1:S43"/>
  <sheetViews>
    <sheetView topLeftCell="A19" workbookViewId="0">
      <selection activeCell="F1" sqref="F1"/>
    </sheetView>
  </sheetViews>
  <sheetFormatPr defaultRowHeight="18.75"/>
  <cols>
    <col min="1" max="1" width="9.140625" style="1367"/>
    <col min="2" max="2" width="15.5703125" style="1367" customWidth="1"/>
    <col min="3" max="3" width="10.42578125" style="1367" customWidth="1"/>
    <col min="4" max="4" width="14.7109375" style="1493" bestFit="1" customWidth="1"/>
    <col min="5" max="5" width="14.7109375" style="1493" customWidth="1"/>
    <col min="6" max="6" width="17.42578125" style="1493" customWidth="1"/>
    <col min="7" max="16384" width="9.140625" style="1367"/>
  </cols>
  <sheetData>
    <row r="1" spans="2:6" s="1675" customFormat="1">
      <c r="B1" s="1675" t="s">
        <v>1310</v>
      </c>
      <c r="C1" s="1675" t="s">
        <v>1260</v>
      </c>
      <c r="D1" s="1676"/>
      <c r="E1" s="1676" t="s">
        <v>14</v>
      </c>
      <c r="F1" s="1676" t="s">
        <v>730</v>
      </c>
    </row>
    <row r="2" spans="2:6">
      <c r="B2" s="1504" t="s">
        <v>213</v>
      </c>
      <c r="C2" s="1504" t="s">
        <v>95</v>
      </c>
      <c r="E2" s="1493" t="s">
        <v>3</v>
      </c>
      <c r="F2" s="1493" t="s">
        <v>8</v>
      </c>
    </row>
    <row r="3" spans="2:6" s="1675" customFormat="1">
      <c r="B3" s="1743" t="s">
        <v>1180</v>
      </c>
      <c r="C3" s="1743" t="s">
        <v>99</v>
      </c>
      <c r="D3" s="1390">
        <v>950628</v>
      </c>
      <c r="E3" s="1676" t="s">
        <v>746</v>
      </c>
      <c r="F3" s="1676" t="s">
        <v>862</v>
      </c>
    </row>
    <row r="4" spans="2:6" s="1675" customFormat="1">
      <c r="B4" s="1743" t="s">
        <v>572</v>
      </c>
      <c r="C4" s="1743" t="s">
        <v>262</v>
      </c>
      <c r="D4" s="1775"/>
      <c r="E4" s="1676" t="s">
        <v>737</v>
      </c>
      <c r="F4" s="1676" t="s">
        <v>16</v>
      </c>
    </row>
    <row r="5" spans="2:6">
      <c r="B5" s="1367" t="s">
        <v>421</v>
      </c>
      <c r="C5" s="1367" t="s">
        <v>68</v>
      </c>
      <c r="E5" s="1493" t="s">
        <v>152</v>
      </c>
      <c r="F5" s="1493" t="s">
        <v>157</v>
      </c>
    </row>
    <row r="6" spans="2:6">
      <c r="B6" s="1367" t="s">
        <v>571</v>
      </c>
      <c r="C6" s="1367" t="s">
        <v>97</v>
      </c>
      <c r="E6" s="1493" t="s">
        <v>737</v>
      </c>
      <c r="F6" s="1493" t="s">
        <v>15</v>
      </c>
    </row>
    <row r="7" spans="2:6" s="1675" customFormat="1">
      <c r="B7" s="1675" t="s">
        <v>860</v>
      </c>
      <c r="C7" s="1675" t="s">
        <v>163</v>
      </c>
      <c r="D7" s="1676"/>
      <c r="E7" s="1676" t="s">
        <v>737</v>
      </c>
      <c r="F7" s="1676" t="s">
        <v>9</v>
      </c>
    </row>
    <row r="8" spans="2:6" s="1675" customFormat="1">
      <c r="B8" s="1675" t="s">
        <v>658</v>
      </c>
      <c r="C8" s="1675" t="s">
        <v>93</v>
      </c>
      <c r="D8" s="1759">
        <v>970115</v>
      </c>
      <c r="E8" s="1676" t="s">
        <v>31</v>
      </c>
      <c r="F8" s="1676" t="s">
        <v>3</v>
      </c>
    </row>
    <row r="9" spans="2:6">
      <c r="B9" s="1367" t="s">
        <v>216</v>
      </c>
      <c r="C9" s="1367" t="s">
        <v>93</v>
      </c>
      <c r="E9" s="1493" t="s">
        <v>1091</v>
      </c>
      <c r="F9" s="1493" t="s">
        <v>8</v>
      </c>
    </row>
    <row r="10" spans="2:6">
      <c r="B10" s="1375" t="s">
        <v>1033</v>
      </c>
      <c r="C10" s="1375" t="s">
        <v>62</v>
      </c>
      <c r="D10" s="1491">
        <v>830625</v>
      </c>
      <c r="E10" s="1491" t="s">
        <v>8</v>
      </c>
      <c r="F10" s="1493" t="s">
        <v>10</v>
      </c>
    </row>
    <row r="11" spans="2:6">
      <c r="B11" s="1499" t="s">
        <v>313</v>
      </c>
      <c r="C11" s="1499" t="s">
        <v>314</v>
      </c>
      <c r="E11" s="1493" t="s">
        <v>3</v>
      </c>
      <c r="F11" s="1493" t="s">
        <v>9</v>
      </c>
    </row>
    <row r="12" spans="2:6">
      <c r="B12" s="1499" t="s">
        <v>333</v>
      </c>
      <c r="C12" s="1500" t="s">
        <v>497</v>
      </c>
      <c r="D12" s="1501">
        <v>780228</v>
      </c>
      <c r="E12" s="1493" t="s">
        <v>14</v>
      </c>
      <c r="F12" s="1493" t="s">
        <v>13</v>
      </c>
    </row>
    <row r="13" spans="2:6">
      <c r="B13" s="1502" t="s">
        <v>333</v>
      </c>
      <c r="C13" s="1502" t="s">
        <v>62</v>
      </c>
      <c r="D13" s="1497" t="s">
        <v>1071</v>
      </c>
      <c r="E13" s="1493" t="s">
        <v>14</v>
      </c>
      <c r="F13" s="1493" t="s">
        <v>13</v>
      </c>
    </row>
    <row r="14" spans="2:6">
      <c r="B14" s="1500" t="s">
        <v>639</v>
      </c>
      <c r="C14" s="1500" t="s">
        <v>97</v>
      </c>
      <c r="D14" s="1497">
        <v>820814</v>
      </c>
      <c r="E14" s="1493" t="s">
        <v>14</v>
      </c>
      <c r="F14" s="1493" t="s">
        <v>13</v>
      </c>
    </row>
    <row r="15" spans="2:6">
      <c r="B15" s="1367" t="s">
        <v>549</v>
      </c>
      <c r="C15" s="1367" t="s">
        <v>68</v>
      </c>
      <c r="E15" s="1493" t="s">
        <v>20</v>
      </c>
      <c r="F15" s="1493" t="s">
        <v>3</v>
      </c>
    </row>
    <row r="16" spans="2:6">
      <c r="B16" s="1371" t="s">
        <v>502</v>
      </c>
      <c r="C16" s="1371" t="s">
        <v>163</v>
      </c>
      <c r="D16" s="1497">
        <v>21126</v>
      </c>
      <c r="E16" s="1494" t="s">
        <v>119</v>
      </c>
      <c r="F16" s="1493" t="s">
        <v>4</v>
      </c>
    </row>
    <row r="17" spans="2:19">
      <c r="B17" s="1504" t="s">
        <v>310</v>
      </c>
      <c r="C17" s="1504" t="s">
        <v>125</v>
      </c>
      <c r="E17" s="1493" t="s">
        <v>9</v>
      </c>
      <c r="F17" s="1493" t="s">
        <v>3</v>
      </c>
    </row>
    <row r="18" spans="2:19" s="1675" customFormat="1">
      <c r="B18" s="1834" t="s">
        <v>786</v>
      </c>
      <c r="C18" s="1834" t="s">
        <v>202</v>
      </c>
      <c r="D18" s="1676"/>
      <c r="E18" s="1676" t="s">
        <v>19</v>
      </c>
      <c r="F18" s="1676" t="s">
        <v>6</v>
      </c>
    </row>
    <row r="19" spans="2:19">
      <c r="B19" s="1371" t="s">
        <v>426</v>
      </c>
      <c r="C19" s="1371" t="s">
        <v>68</v>
      </c>
      <c r="D19" s="1497">
        <v>20704</v>
      </c>
      <c r="E19" s="1494" t="s">
        <v>119</v>
      </c>
      <c r="F19" s="1493" t="s">
        <v>4</v>
      </c>
      <c r="Q19" s="1835"/>
      <c r="R19" s="1835"/>
      <c r="S19" s="1675"/>
    </row>
    <row r="20" spans="2:19">
      <c r="B20" s="1500" t="s">
        <v>899</v>
      </c>
      <c r="C20" s="1500" t="s">
        <v>125</v>
      </c>
      <c r="D20" s="1503">
        <v>941105</v>
      </c>
      <c r="E20" s="1493" t="s">
        <v>14</v>
      </c>
      <c r="F20" s="1493" t="s">
        <v>18</v>
      </c>
    </row>
    <row r="21" spans="2:19">
      <c r="B21" s="1499" t="s">
        <v>1072</v>
      </c>
      <c r="C21" s="1499" t="s">
        <v>99</v>
      </c>
      <c r="D21" s="1497">
        <v>850704</v>
      </c>
      <c r="E21" s="1493" t="s">
        <v>14</v>
      </c>
      <c r="F21" s="1493" t="s">
        <v>18</v>
      </c>
    </row>
    <row r="22" spans="2:19" s="1675" customFormat="1">
      <c r="B22" s="1702" t="s">
        <v>453</v>
      </c>
      <c r="C22" s="1702" t="s">
        <v>99</v>
      </c>
      <c r="D22" s="660">
        <v>920716</v>
      </c>
      <c r="E22" s="1676" t="s">
        <v>737</v>
      </c>
      <c r="F22" s="1676" t="s">
        <v>10</v>
      </c>
    </row>
    <row r="23" spans="2:19">
      <c r="B23" s="1502" t="s">
        <v>804</v>
      </c>
      <c r="C23" s="1502" t="s">
        <v>125</v>
      </c>
      <c r="D23" s="1497">
        <v>940615</v>
      </c>
      <c r="E23" s="1493" t="s">
        <v>14</v>
      </c>
      <c r="F23" s="1493" t="s">
        <v>819</v>
      </c>
    </row>
    <row r="24" spans="2:19">
      <c r="B24" s="1499" t="s">
        <v>419</v>
      </c>
      <c r="C24" s="1499" t="s">
        <v>99</v>
      </c>
      <c r="D24" s="1497"/>
      <c r="E24" s="1497" t="s">
        <v>1074</v>
      </c>
    </row>
    <row r="25" spans="2:19">
      <c r="B25" s="1368" t="s">
        <v>562</v>
      </c>
      <c r="C25" s="1369" t="s">
        <v>62</v>
      </c>
      <c r="D25" s="1494">
        <v>720827</v>
      </c>
      <c r="E25" s="1494" t="s">
        <v>1039</v>
      </c>
      <c r="F25" s="1495" t="s">
        <v>13</v>
      </c>
    </row>
    <row r="26" spans="2:19">
      <c r="B26" s="1368" t="s">
        <v>562</v>
      </c>
      <c r="C26" s="1369" t="s">
        <v>1021</v>
      </c>
      <c r="D26" s="1494">
        <v>931006</v>
      </c>
      <c r="E26" s="1494" t="s">
        <v>731</v>
      </c>
      <c r="F26" s="1493" t="s">
        <v>13</v>
      </c>
    </row>
    <row r="27" spans="2:19">
      <c r="B27" s="1370" t="s">
        <v>349</v>
      </c>
      <c r="C27" s="1370" t="s">
        <v>62</v>
      </c>
      <c r="D27" s="1496">
        <v>840509</v>
      </c>
      <c r="E27" s="1494" t="s">
        <v>13</v>
      </c>
      <c r="F27" s="1495" t="s">
        <v>731</v>
      </c>
    </row>
    <row r="28" spans="2:19" s="1675" customFormat="1">
      <c r="B28" s="1684" t="s">
        <v>870</v>
      </c>
      <c r="C28" s="1684" t="s">
        <v>112</v>
      </c>
      <c r="D28" s="1685"/>
      <c r="E28" s="1686" t="s">
        <v>5</v>
      </c>
      <c r="F28" s="1687" t="s">
        <v>819</v>
      </c>
    </row>
    <row r="29" spans="2:19">
      <c r="B29" s="1367" t="s">
        <v>445</v>
      </c>
      <c r="C29" s="1367" t="s">
        <v>321</v>
      </c>
      <c r="E29" s="1493" t="s">
        <v>15</v>
      </c>
      <c r="F29" s="1493" t="s">
        <v>3</v>
      </c>
    </row>
    <row r="30" spans="2:19">
      <c r="B30" s="1504" t="s">
        <v>315</v>
      </c>
      <c r="C30" s="1504" t="s">
        <v>59</v>
      </c>
      <c r="E30" s="1493" t="s">
        <v>9</v>
      </c>
      <c r="F30" s="1493" t="s">
        <v>3</v>
      </c>
    </row>
    <row r="31" spans="2:19">
      <c r="B31" s="1498" t="s">
        <v>662</v>
      </c>
      <c r="C31" s="1498" t="s">
        <v>59</v>
      </c>
      <c r="D31" s="1492"/>
      <c r="E31" s="1492" t="s">
        <v>1</v>
      </c>
      <c r="F31" s="1492" t="s">
        <v>31</v>
      </c>
    </row>
    <row r="32" spans="2:19">
      <c r="B32" s="1372" t="s">
        <v>266</v>
      </c>
      <c r="C32" s="1372" t="s">
        <v>95</v>
      </c>
      <c r="D32" s="1489">
        <v>890517</v>
      </c>
      <c r="E32" s="1494" t="s">
        <v>9</v>
      </c>
      <c r="F32" s="1493" t="s">
        <v>1038</v>
      </c>
    </row>
    <row r="33" spans="2:6">
      <c r="B33" s="1373" t="s">
        <v>264</v>
      </c>
      <c r="C33" s="1373" t="s">
        <v>99</v>
      </c>
      <c r="D33" s="1490">
        <v>861121</v>
      </c>
      <c r="E33" s="1494" t="s">
        <v>18</v>
      </c>
      <c r="F33" s="1493" t="s">
        <v>1038</v>
      </c>
    </row>
    <row r="34" spans="2:6">
      <c r="B34" s="1367" t="s">
        <v>215</v>
      </c>
      <c r="C34" s="1367" t="s">
        <v>142</v>
      </c>
      <c r="E34" s="1493" t="s">
        <v>1</v>
      </c>
      <c r="F34" s="1493" t="s">
        <v>8</v>
      </c>
    </row>
    <row r="35" spans="2:6" s="1675" customFormat="1">
      <c r="B35" s="1675" t="s">
        <v>210</v>
      </c>
      <c r="C35" s="1675" t="s">
        <v>95</v>
      </c>
      <c r="D35" s="1692"/>
      <c r="E35" s="1676" t="s">
        <v>1</v>
      </c>
      <c r="F35" s="1676" t="s">
        <v>8</v>
      </c>
    </row>
    <row r="36" spans="2:6" s="1675" customFormat="1">
      <c r="B36" s="1675" t="s">
        <v>462</v>
      </c>
      <c r="C36" s="1675" t="s">
        <v>93</v>
      </c>
      <c r="D36" s="296">
        <v>950104</v>
      </c>
      <c r="E36" s="1676" t="s">
        <v>10</v>
      </c>
      <c r="F36" s="1676" t="s">
        <v>20</v>
      </c>
    </row>
    <row r="37" spans="2:6">
      <c r="B37" s="1374" t="s">
        <v>488</v>
      </c>
      <c r="C37" s="1374" t="s">
        <v>93</v>
      </c>
      <c r="D37" s="1491">
        <v>881503</v>
      </c>
      <c r="E37" s="1494" t="s">
        <v>1039</v>
      </c>
      <c r="F37" s="1493" t="s">
        <v>5</v>
      </c>
    </row>
    <row r="38" spans="2:6">
      <c r="B38" s="1374" t="s">
        <v>974</v>
      </c>
      <c r="C38" s="1374" t="s">
        <v>257</v>
      </c>
      <c r="D38" s="1491">
        <v>790409</v>
      </c>
      <c r="E38" s="1494" t="s">
        <v>1181</v>
      </c>
      <c r="F38" s="1493" t="s">
        <v>5</v>
      </c>
    </row>
    <row r="39" spans="2:6">
      <c r="B39" s="1498" t="s">
        <v>656</v>
      </c>
      <c r="C39" s="1498" t="s">
        <v>856</v>
      </c>
      <c r="D39" s="1492"/>
      <c r="E39" s="1492" t="s">
        <v>1062</v>
      </c>
      <c r="F39" s="1492" t="s">
        <v>31</v>
      </c>
    </row>
    <row r="40" spans="2:6">
      <c r="B40" s="1373" t="s">
        <v>735</v>
      </c>
      <c r="C40" s="1373" t="s">
        <v>90</v>
      </c>
      <c r="D40" s="1490">
        <v>791025</v>
      </c>
      <c r="E40" s="1494" t="s">
        <v>13</v>
      </c>
      <c r="F40" s="1493" t="s">
        <v>1038</v>
      </c>
    </row>
    <row r="41" spans="2:6">
      <c r="B41" s="1367" t="s">
        <v>102</v>
      </c>
      <c r="C41" s="1367" t="s">
        <v>147</v>
      </c>
      <c r="E41" s="1493" t="s">
        <v>862</v>
      </c>
      <c r="F41" s="1493" t="s">
        <v>913</v>
      </c>
    </row>
    <row r="42" spans="2:6">
      <c r="B42" s="1499" t="s">
        <v>102</v>
      </c>
      <c r="C42" s="1499" t="s">
        <v>84</v>
      </c>
      <c r="D42" s="1497"/>
      <c r="E42" s="1497" t="s">
        <v>20</v>
      </c>
      <c r="F42" s="1493" t="s">
        <v>913</v>
      </c>
    </row>
    <row r="43" spans="2:6">
      <c r="B43" s="1367" t="s">
        <v>248</v>
      </c>
      <c r="C43" s="1367" t="s">
        <v>84</v>
      </c>
      <c r="E43" s="1493" t="s">
        <v>14</v>
      </c>
      <c r="F43" s="1493" t="s">
        <v>13</v>
      </c>
    </row>
  </sheetData>
  <sortState xmlns:xlrd2="http://schemas.microsoft.com/office/spreadsheetml/2017/richdata2" ref="B2:H44">
    <sortCondition ref="B2:B44"/>
  </sortState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5E3D7-FC38-439E-8391-67F7E7991FB6}">
  <dimension ref="A1:CG461"/>
  <sheetViews>
    <sheetView topLeftCell="B1" workbookViewId="0">
      <selection activeCell="H29" sqref="H29"/>
    </sheetView>
  </sheetViews>
  <sheetFormatPr defaultColWidth="17.85546875" defaultRowHeight="15"/>
  <cols>
    <col min="1" max="2" width="18" style="1627" bestFit="1" customWidth="1"/>
    <col min="3" max="3" width="17.85546875" style="1627"/>
    <col min="4" max="4" width="1.140625" style="1627" customWidth="1"/>
    <col min="5" max="6" width="18" style="1627" bestFit="1" customWidth="1"/>
    <col min="7" max="7" width="17.85546875" style="1627"/>
    <col min="8" max="27" width="18" style="1627" bestFit="1" customWidth="1"/>
    <col min="28" max="28" width="17.85546875" style="1627"/>
    <col min="29" max="48" width="18" style="1627" bestFit="1" customWidth="1"/>
    <col min="49" max="49" width="17.85546875" style="1627"/>
    <col min="50" max="69" width="18" style="1627" bestFit="1" customWidth="1"/>
    <col min="70" max="16384" width="17.85546875" style="1627"/>
  </cols>
  <sheetData>
    <row r="1" spans="1:85">
      <c r="A1" s="1635">
        <f t="shared" ref="A1:A63" si="0">D1</f>
        <v>490301</v>
      </c>
      <c r="B1" s="1627" t="str">
        <f>Bob!C28</f>
        <v>Dvořák</v>
      </c>
      <c r="C1" s="1627" t="str">
        <f>Bob!D28</f>
        <v>Jiří</v>
      </c>
      <c r="D1" s="1627">
        <f>Bob!E28</f>
        <v>490301</v>
      </c>
      <c r="E1" s="1627" t="str">
        <f>Bob!F28</f>
        <v>JH</v>
      </c>
      <c r="F1" s="1627" t="s">
        <v>143</v>
      </c>
      <c r="H1" s="1628"/>
      <c r="I1" s="1628"/>
      <c r="J1" s="1628"/>
      <c r="K1" s="1628"/>
      <c r="L1" s="1628"/>
      <c r="M1" s="1628"/>
      <c r="N1" s="1628"/>
      <c r="O1" s="1628"/>
      <c r="P1" s="1628"/>
      <c r="Q1" s="1628"/>
      <c r="R1" s="1628"/>
      <c r="S1" s="1628"/>
      <c r="T1" s="1628"/>
      <c r="U1" s="1628"/>
      <c r="V1" s="1628"/>
      <c r="W1" s="1628"/>
      <c r="X1" s="1628"/>
      <c r="Y1" s="1628"/>
      <c r="Z1" s="1628"/>
      <c r="AA1" s="1628"/>
      <c r="AB1" s="1628"/>
      <c r="AC1" s="1628"/>
      <c r="AD1" s="1628"/>
      <c r="AE1" s="1628"/>
      <c r="AF1" s="1628"/>
      <c r="AG1" s="1628"/>
      <c r="AH1" s="1628"/>
      <c r="AI1" s="1628"/>
      <c r="AJ1" s="1628"/>
      <c r="AK1" s="1628"/>
      <c r="AL1" s="1628"/>
      <c r="AM1" s="1628"/>
      <c r="AN1" s="1628"/>
      <c r="AO1" s="1628"/>
      <c r="AP1" s="1628"/>
      <c r="AQ1" s="1628"/>
      <c r="AR1" s="1628"/>
      <c r="AS1" s="1628"/>
      <c r="AT1" s="1628"/>
      <c r="AU1" s="1628"/>
      <c r="AV1" s="1628"/>
      <c r="BR1" s="1629"/>
    </row>
    <row r="2" spans="1:85">
      <c r="A2" s="1635">
        <f t="shared" si="0"/>
        <v>500516</v>
      </c>
      <c r="B2" s="1628" t="str">
        <f>OMB!C26</f>
        <v>Adámek</v>
      </c>
      <c r="C2" s="1628" t="str">
        <f>OMB!D26</f>
        <v>Ivan</v>
      </c>
      <c r="D2" s="1628">
        <f>OMB!E26</f>
        <v>500516</v>
      </c>
      <c r="E2" s="1628" t="str">
        <f>OMB!F26</f>
        <v>J.H.</v>
      </c>
      <c r="F2" s="1628" t="s">
        <v>21</v>
      </c>
      <c r="H2" s="1628"/>
      <c r="I2" s="1628"/>
      <c r="J2" s="1628"/>
      <c r="K2" s="1628"/>
      <c r="L2" s="1628"/>
      <c r="M2" s="1628"/>
      <c r="N2" s="1628"/>
      <c r="O2" s="1628"/>
      <c r="P2" s="1628"/>
      <c r="Q2" s="1628"/>
      <c r="R2" s="1628"/>
      <c r="S2" s="1628"/>
      <c r="T2" s="1628"/>
      <c r="U2" s="1628"/>
      <c r="V2" s="1628"/>
      <c r="W2" s="1628"/>
      <c r="X2" s="1628"/>
      <c r="Y2" s="1628"/>
      <c r="Z2" s="1628"/>
      <c r="AA2" s="1628"/>
      <c r="AB2" s="1628"/>
      <c r="AC2" s="1628"/>
      <c r="AD2" s="1628"/>
      <c r="AE2" s="1628"/>
      <c r="AF2" s="1628"/>
      <c r="AG2" s="1628"/>
      <c r="AH2" s="1628"/>
      <c r="AI2" s="1628"/>
      <c r="AJ2" s="1628"/>
      <c r="AK2" s="1628"/>
      <c r="AL2" s="1628"/>
      <c r="AM2" s="1628"/>
      <c r="AN2" s="1628"/>
      <c r="AO2" s="1628"/>
      <c r="AP2" s="1628"/>
      <c r="AQ2" s="1628"/>
      <c r="AR2" s="1628"/>
      <c r="AS2" s="1628"/>
      <c r="AT2" s="1628"/>
      <c r="AU2" s="1628"/>
      <c r="AV2" s="1628"/>
      <c r="BR2" s="1629"/>
    </row>
    <row r="3" spans="1:85">
      <c r="A3" s="1635">
        <f t="shared" si="0"/>
        <v>570219</v>
      </c>
      <c r="B3" s="1630" t="str">
        <f>SOM!B21</f>
        <v>Verner</v>
      </c>
      <c r="C3" s="1630" t="str">
        <f>SOM!C21</f>
        <v>Ladislav</v>
      </c>
      <c r="D3" s="1630">
        <f>SOM!D21</f>
        <v>570219</v>
      </c>
      <c r="E3" s="1630" t="str">
        <f>SOM!E21</f>
        <v>JH</v>
      </c>
      <c r="F3" s="1630" t="s">
        <v>56</v>
      </c>
      <c r="H3" s="1628"/>
      <c r="I3" s="1628"/>
      <c r="J3" s="1628"/>
      <c r="K3" s="1628"/>
      <c r="L3" s="1628"/>
      <c r="M3" s="1628"/>
      <c r="N3" s="1628"/>
      <c r="O3" s="1628"/>
      <c r="P3" s="1628"/>
      <c r="Q3" s="1628"/>
      <c r="R3" s="1628"/>
      <c r="S3" s="1628"/>
      <c r="T3" s="1628"/>
      <c r="U3" s="1628"/>
      <c r="V3" s="1628"/>
      <c r="W3" s="1628"/>
      <c r="X3" s="1628"/>
      <c r="Y3" s="1628"/>
      <c r="Z3" s="1628"/>
      <c r="AA3" s="1628"/>
      <c r="AB3" s="1628"/>
      <c r="AC3" s="1628"/>
      <c r="AD3" s="1628"/>
      <c r="AE3" s="1628"/>
      <c r="AF3" s="1628"/>
      <c r="AG3" s="1628"/>
      <c r="AH3" s="1628"/>
      <c r="AI3" s="1628"/>
      <c r="AJ3" s="1628"/>
      <c r="AK3" s="1628"/>
      <c r="AL3" s="1628"/>
      <c r="AM3" s="1628"/>
      <c r="AN3" s="1628"/>
      <c r="AO3" s="1628"/>
      <c r="AP3" s="1628"/>
      <c r="AQ3" s="1628"/>
      <c r="AR3" s="1628"/>
      <c r="AS3" s="1628"/>
      <c r="AT3" s="1628"/>
      <c r="AU3" s="1628"/>
      <c r="AV3" s="1628"/>
    </row>
    <row r="4" spans="1:85">
      <c r="A4" s="1635">
        <f t="shared" si="0"/>
        <v>571219</v>
      </c>
      <c r="B4" s="1628" t="str">
        <f>ČVO!C20</f>
        <v>Milták</v>
      </c>
      <c r="C4" s="1628" t="str">
        <f>ČVO!D20</f>
        <v>Jan</v>
      </c>
      <c r="D4" s="1628">
        <f>ČVO!E20</f>
        <v>571219</v>
      </c>
      <c r="E4" s="1628" t="str">
        <f>ČVO!F20</f>
        <v>JH</v>
      </c>
      <c r="F4" s="1628" t="s">
        <v>887</v>
      </c>
      <c r="H4" s="1628"/>
      <c r="I4" s="1628"/>
      <c r="J4" s="1628"/>
      <c r="K4" s="1628"/>
      <c r="L4" s="1628"/>
      <c r="M4" s="1628"/>
      <c r="N4" s="1628"/>
      <c r="O4" s="1628"/>
      <c r="P4" s="1628"/>
      <c r="Q4" s="1628"/>
      <c r="R4" s="1628"/>
      <c r="S4" s="1628"/>
      <c r="T4" s="1628"/>
      <c r="U4" s="1628"/>
      <c r="V4" s="1628"/>
      <c r="W4" s="1628"/>
      <c r="X4" s="1628"/>
      <c r="Y4" s="1628"/>
      <c r="Z4" s="1628"/>
      <c r="AA4" s="1628"/>
      <c r="AB4" s="1628"/>
      <c r="AC4" s="1628"/>
      <c r="AD4" s="1628"/>
      <c r="AE4" s="1628"/>
      <c r="AF4" s="1628"/>
      <c r="AG4" s="1628"/>
      <c r="AH4" s="1628"/>
      <c r="AI4" s="1628"/>
      <c r="AJ4" s="1628"/>
      <c r="AK4" s="1628"/>
      <c r="AL4" s="1628"/>
      <c r="AM4" s="1628"/>
      <c r="AN4" s="1628"/>
      <c r="AO4" s="1628"/>
      <c r="AP4" s="1628"/>
      <c r="AQ4" s="1628"/>
      <c r="AR4" s="1628"/>
      <c r="AS4" s="1628"/>
      <c r="AT4" s="1628"/>
      <c r="AU4" s="1628"/>
      <c r="AV4" s="1628"/>
      <c r="BR4" s="1629"/>
    </row>
    <row r="5" spans="1:85">
      <c r="A5" s="1635">
        <f t="shared" si="0"/>
        <v>580122</v>
      </c>
      <c r="B5" s="1628" t="str">
        <f>Srš!C21</f>
        <v>Černý</v>
      </c>
      <c r="C5" s="1628" t="str">
        <f>Srš!D21</f>
        <v>Jiří</v>
      </c>
      <c r="D5" s="1628">
        <f>Srš!E21</f>
        <v>580122</v>
      </c>
      <c r="E5" s="1628" t="str">
        <f>Srš!F21</f>
        <v>JH</v>
      </c>
      <c r="F5" s="1628" t="s">
        <v>127</v>
      </c>
      <c r="H5" s="1628"/>
      <c r="I5" s="1628"/>
      <c r="J5" s="1628"/>
      <c r="K5" s="1628"/>
      <c r="L5" s="1628"/>
      <c r="M5" s="1628"/>
      <c r="N5" s="1628"/>
      <c r="O5" s="1628"/>
      <c r="P5" s="1628"/>
      <c r="Q5" s="1628"/>
      <c r="R5" s="1628"/>
      <c r="S5" s="1628"/>
      <c r="T5" s="1628"/>
      <c r="U5" s="1628"/>
      <c r="V5" s="1628"/>
      <c r="W5" s="1628"/>
      <c r="X5" s="1628"/>
      <c r="Y5" s="1628"/>
      <c r="Z5" s="1628"/>
      <c r="AA5" s="1628"/>
      <c r="AB5" s="1628"/>
      <c r="AC5" s="1628"/>
      <c r="AD5" s="1628"/>
      <c r="AE5" s="1628"/>
      <c r="AF5" s="1628"/>
      <c r="AG5" s="1628"/>
      <c r="AH5" s="1628"/>
      <c r="AI5" s="1628"/>
      <c r="AJ5" s="1628"/>
      <c r="AK5" s="1628"/>
      <c r="AL5" s="1628"/>
      <c r="AM5" s="1628"/>
      <c r="AN5" s="1628"/>
      <c r="AO5" s="1628"/>
      <c r="AP5" s="1628"/>
      <c r="AQ5" s="1628"/>
      <c r="AR5" s="1628"/>
      <c r="AS5" s="1628"/>
      <c r="AT5" s="1628"/>
      <c r="AU5" s="1628"/>
      <c r="AV5" s="1628"/>
      <c r="BR5" s="1629"/>
    </row>
    <row r="6" spans="1:85">
      <c r="A6" s="1635">
        <f t="shared" si="0"/>
        <v>600120</v>
      </c>
      <c r="B6" s="1628" t="str">
        <f>Ští!C19</f>
        <v>Doležel</v>
      </c>
      <c r="C6" s="1628" t="str">
        <f>Ští!D19</f>
        <v>Vladislav</v>
      </c>
      <c r="D6" s="1628">
        <f>Ští!E19</f>
        <v>600120</v>
      </c>
      <c r="E6" s="1628" t="str">
        <f>Ští!F19</f>
        <v>JH</v>
      </c>
      <c r="F6" s="1628" t="s">
        <v>183</v>
      </c>
      <c r="H6" s="1628"/>
      <c r="I6" s="1628"/>
      <c r="J6" s="1628"/>
      <c r="K6" s="1628"/>
      <c r="L6" s="1628"/>
      <c r="M6" s="1628"/>
      <c r="N6" s="1628"/>
      <c r="O6" s="1628"/>
      <c r="P6" s="1628"/>
      <c r="Q6" s="1628"/>
      <c r="R6" s="1628"/>
      <c r="S6" s="1628"/>
      <c r="T6" s="1628"/>
      <c r="U6" s="1628"/>
      <c r="V6" s="1628"/>
      <c r="W6" s="1628"/>
      <c r="X6" s="1628"/>
      <c r="Y6" s="1628"/>
      <c r="Z6" s="1628"/>
      <c r="AA6" s="1628"/>
      <c r="AB6" s="1628"/>
      <c r="AC6" s="1628"/>
      <c r="AD6" s="1628"/>
      <c r="AE6" s="1628"/>
      <c r="AF6" s="1628"/>
      <c r="AG6" s="1628"/>
      <c r="AH6" s="1628"/>
      <c r="AI6" s="1628"/>
      <c r="AJ6" s="1628"/>
      <c r="AK6" s="1628"/>
      <c r="AL6" s="1628"/>
      <c r="AM6" s="1628"/>
      <c r="AN6" s="1628"/>
      <c r="AO6" s="1628"/>
      <c r="AP6" s="1628"/>
      <c r="AQ6" s="1628"/>
      <c r="AR6" s="1628"/>
      <c r="AS6" s="1628"/>
      <c r="AT6" s="1628"/>
      <c r="AU6" s="1628"/>
      <c r="AV6" s="1628"/>
    </row>
    <row r="7" spans="1:85">
      <c r="A7" s="1635">
        <f t="shared" si="0"/>
        <v>610422</v>
      </c>
      <c r="B7" s="1628" t="str">
        <f>OMB!C23</f>
        <v>Černohous</v>
      </c>
      <c r="C7" s="1628" t="str">
        <f>OMB!D23</f>
        <v>Pavel</v>
      </c>
      <c r="D7" s="1628">
        <f>OMB!E23</f>
        <v>610422</v>
      </c>
      <c r="E7" s="1628" t="str">
        <f>OMB!F23</f>
        <v>J.H.</v>
      </c>
      <c r="F7" s="1628" t="s">
        <v>21</v>
      </c>
      <c r="H7" s="1628"/>
      <c r="I7" s="1628"/>
      <c r="J7" s="1628"/>
      <c r="K7" s="1628"/>
      <c r="L7" s="1628"/>
      <c r="M7" s="1628"/>
      <c r="N7" s="1628"/>
      <c r="O7" s="1628"/>
      <c r="P7" s="1628"/>
      <c r="Q7" s="1628"/>
      <c r="R7" s="1628"/>
      <c r="S7" s="1628"/>
      <c r="T7" s="1628"/>
      <c r="U7" s="1628"/>
      <c r="V7" s="1628"/>
      <c r="W7" s="1628"/>
      <c r="X7" s="1628"/>
      <c r="Y7" s="1628"/>
      <c r="Z7" s="1628"/>
      <c r="AA7" s="1628"/>
      <c r="AB7" s="1628"/>
      <c r="AC7" s="1628"/>
      <c r="AD7" s="1628"/>
      <c r="AE7" s="1628"/>
      <c r="AF7" s="1628"/>
      <c r="AG7" s="1628"/>
      <c r="AH7" s="1628"/>
      <c r="AI7" s="1628"/>
      <c r="AJ7" s="1628"/>
      <c r="AK7" s="1628"/>
      <c r="AL7" s="1628"/>
      <c r="AM7" s="1628"/>
      <c r="AN7" s="1628"/>
      <c r="AO7" s="1628"/>
      <c r="AP7" s="1628"/>
      <c r="AQ7" s="1628"/>
      <c r="AR7" s="1628"/>
      <c r="AS7" s="1628"/>
      <c r="AT7" s="1628"/>
      <c r="AU7" s="1628"/>
      <c r="AV7" s="1628"/>
      <c r="BR7" s="1629"/>
    </row>
    <row r="8" spans="1:85" s="1629" customFormat="1">
      <c r="A8" s="1635">
        <f t="shared" si="0"/>
        <v>610724</v>
      </c>
      <c r="B8" s="1628" t="str">
        <f>OMB!C25</f>
        <v>Vaníček</v>
      </c>
      <c r="C8" s="1628" t="str">
        <f>OMB!D25</f>
        <v>Václav</v>
      </c>
      <c r="D8" s="1628">
        <f>OMB!E25</f>
        <v>610724</v>
      </c>
      <c r="E8" s="1628" t="str">
        <f>OMB!F25</f>
        <v>J.H.</v>
      </c>
      <c r="F8" s="1628" t="s">
        <v>21</v>
      </c>
      <c r="G8" s="1627"/>
      <c r="H8" s="1628"/>
      <c r="I8" s="1628"/>
      <c r="J8" s="1628"/>
      <c r="K8" s="1628"/>
      <c r="L8" s="1628"/>
      <c r="M8" s="1628"/>
      <c r="N8" s="1628"/>
      <c r="O8" s="1628"/>
      <c r="P8" s="1628"/>
      <c r="Q8" s="1628"/>
      <c r="R8" s="1628"/>
      <c r="S8" s="1628"/>
      <c r="T8" s="1628"/>
      <c r="U8" s="1628"/>
      <c r="V8" s="1628"/>
      <c r="W8" s="1628"/>
      <c r="X8" s="1628"/>
      <c r="Y8" s="1628"/>
      <c r="Z8" s="1628"/>
      <c r="AA8" s="1628"/>
      <c r="AB8" s="1628"/>
      <c r="AC8" s="1628"/>
      <c r="AD8" s="1628"/>
      <c r="AE8" s="1628"/>
      <c r="AF8" s="1628"/>
      <c r="AG8" s="1628"/>
      <c r="AH8" s="1628"/>
      <c r="AI8" s="1628"/>
      <c r="AJ8" s="1628"/>
      <c r="AK8" s="1628"/>
      <c r="AL8" s="1628"/>
      <c r="AM8" s="1628"/>
      <c r="AN8" s="1628"/>
      <c r="AO8" s="1628"/>
      <c r="AP8" s="1628"/>
      <c r="AQ8" s="1628"/>
      <c r="AR8" s="1628"/>
      <c r="AS8" s="1628"/>
      <c r="AT8" s="1628"/>
      <c r="AU8" s="1628"/>
      <c r="AV8" s="1628"/>
      <c r="AW8" s="1627"/>
      <c r="AX8" s="1627"/>
      <c r="AY8" s="1627"/>
      <c r="AZ8" s="1627"/>
      <c r="BA8" s="1627"/>
      <c r="BB8" s="1627"/>
      <c r="BC8" s="1627"/>
      <c r="BD8" s="1627"/>
      <c r="BE8" s="1627"/>
      <c r="BF8" s="1627"/>
      <c r="BG8" s="1627"/>
      <c r="BH8" s="1627"/>
      <c r="BI8" s="1627"/>
      <c r="BJ8" s="1627"/>
      <c r="BK8" s="1627"/>
      <c r="BL8" s="1627"/>
      <c r="BM8" s="1627"/>
      <c r="BN8" s="1627"/>
      <c r="BO8" s="1627"/>
      <c r="BP8" s="1627"/>
      <c r="BQ8" s="1627"/>
      <c r="BS8" s="1627"/>
      <c r="BT8" s="1627"/>
      <c r="BU8" s="1627"/>
      <c r="BV8" s="1627"/>
      <c r="BW8" s="1627"/>
      <c r="BX8" s="1627"/>
      <c r="BY8" s="1627"/>
      <c r="BZ8" s="1627"/>
      <c r="CA8" s="1627"/>
      <c r="CB8" s="1627"/>
      <c r="CC8" s="1627"/>
      <c r="CD8" s="1627"/>
      <c r="CE8" s="1627"/>
      <c r="CF8" s="1627"/>
      <c r="CG8" s="1627"/>
    </row>
    <row r="9" spans="1:85">
      <c r="A9" s="1635">
        <f t="shared" si="0"/>
        <v>610818</v>
      </c>
      <c r="B9" s="1628" t="str">
        <f>Hea!B10</f>
        <v>Mík st</v>
      </c>
      <c r="C9" s="1628" t="str">
        <f>Hea!C10</f>
        <v>Petr</v>
      </c>
      <c r="D9" s="1628">
        <f>Hea!D10</f>
        <v>610818</v>
      </c>
      <c r="E9" s="1628" t="str">
        <f>Hea!E10</f>
        <v>JH</v>
      </c>
      <c r="F9" s="1628" t="s">
        <v>66</v>
      </c>
      <c r="H9" s="1628"/>
      <c r="I9" s="1628"/>
      <c r="J9" s="1628"/>
      <c r="K9" s="1628"/>
      <c r="L9" s="1628"/>
      <c r="M9" s="1628"/>
      <c r="N9" s="1628"/>
      <c r="O9" s="1628"/>
      <c r="P9" s="1628"/>
      <c r="Q9" s="1628"/>
      <c r="R9" s="1628"/>
      <c r="S9" s="1628"/>
      <c r="T9" s="1628"/>
      <c r="U9" s="1628"/>
      <c r="V9" s="1628"/>
      <c r="W9" s="1628"/>
      <c r="X9" s="1628"/>
      <c r="Y9" s="1628"/>
      <c r="Z9" s="1628"/>
      <c r="AA9" s="1628"/>
      <c r="AB9" s="1628"/>
      <c r="AC9" s="1628"/>
      <c r="AD9" s="1628"/>
      <c r="AE9" s="1628"/>
      <c r="AF9" s="1628"/>
      <c r="AG9" s="1628"/>
      <c r="AH9" s="1628"/>
      <c r="AI9" s="1628"/>
      <c r="AJ9" s="1628"/>
      <c r="AK9" s="1628"/>
      <c r="AL9" s="1628"/>
      <c r="AM9" s="1628"/>
      <c r="AN9" s="1628"/>
      <c r="AO9" s="1628"/>
      <c r="AP9" s="1628"/>
      <c r="AQ9" s="1628"/>
      <c r="AR9" s="1628"/>
      <c r="AS9" s="1628"/>
      <c r="AT9" s="1628"/>
      <c r="AU9" s="1628"/>
      <c r="AV9" s="1628"/>
    </row>
    <row r="10" spans="1:85">
      <c r="A10" s="1635">
        <f t="shared" si="0"/>
        <v>621205</v>
      </c>
      <c r="B10" s="1631" t="str">
        <f>HTZ!C23</f>
        <v>Horák</v>
      </c>
      <c r="C10" s="1631" t="str">
        <f>HTZ!D23</f>
        <v>Aleš</v>
      </c>
      <c r="D10" s="1631">
        <f>HTZ!E23</f>
        <v>621205</v>
      </c>
      <c r="E10" s="1631" t="str">
        <f>HTZ!F23</f>
        <v>JH</v>
      </c>
      <c r="F10" s="1627" t="s">
        <v>731</v>
      </c>
      <c r="H10" s="1628"/>
      <c r="I10" s="1628"/>
      <c r="J10" s="1628"/>
      <c r="K10" s="1628"/>
      <c r="L10" s="1628"/>
      <c r="M10" s="1628"/>
      <c r="N10" s="1628"/>
      <c r="O10" s="1628"/>
      <c r="P10" s="1628"/>
      <c r="Q10" s="1628"/>
      <c r="R10" s="1628"/>
      <c r="S10" s="1628"/>
      <c r="T10" s="1628"/>
      <c r="U10" s="1628"/>
      <c r="V10" s="1628"/>
      <c r="W10" s="1628"/>
      <c r="X10" s="1628"/>
      <c r="Y10" s="1628"/>
      <c r="Z10" s="1628"/>
      <c r="AA10" s="1628"/>
      <c r="AB10" s="1628"/>
      <c r="AC10" s="1628"/>
      <c r="AD10" s="1628"/>
      <c r="AE10" s="1628"/>
      <c r="AF10" s="1628"/>
      <c r="AG10" s="1628"/>
      <c r="AH10" s="1628"/>
      <c r="AI10" s="1628"/>
      <c r="AJ10" s="1628"/>
      <c r="AK10" s="1628"/>
      <c r="AL10" s="1628"/>
      <c r="AM10" s="1628"/>
      <c r="AN10" s="1628"/>
      <c r="AO10" s="1628"/>
      <c r="AP10" s="1628"/>
      <c r="AQ10" s="1628"/>
      <c r="AR10" s="1628"/>
      <c r="AS10" s="1628"/>
      <c r="AT10" s="1628"/>
      <c r="AU10" s="1628"/>
      <c r="AV10" s="1628"/>
    </row>
    <row r="11" spans="1:85">
      <c r="A11" s="1635">
        <f t="shared" si="0"/>
        <v>630419</v>
      </c>
      <c r="B11" s="1628" t="str">
        <f>LUK!B25</f>
        <v>Fišer</v>
      </c>
      <c r="C11" s="1628" t="str">
        <f>LUK!C25</f>
        <v>Zbyněk</v>
      </c>
      <c r="D11" s="1628">
        <f>LUK!D25</f>
        <v>630419</v>
      </c>
      <c r="E11" s="1628" t="str">
        <f>LUK!E25</f>
        <v>JH</v>
      </c>
      <c r="F11" s="1628" t="s">
        <v>179</v>
      </c>
      <c r="H11" s="1628"/>
      <c r="I11" s="1628"/>
      <c r="J11" s="1628"/>
      <c r="K11" s="1628"/>
      <c r="L11" s="1628"/>
      <c r="M11" s="1628"/>
      <c r="N11" s="1628"/>
      <c r="O11" s="1628"/>
      <c r="P11" s="1628"/>
      <c r="Q11" s="1628"/>
      <c r="R11" s="1628"/>
      <c r="S11" s="1628"/>
      <c r="T11" s="1628"/>
      <c r="U11" s="1628"/>
      <c r="V11" s="1628"/>
      <c r="W11" s="1628"/>
      <c r="X11" s="1628"/>
      <c r="Y11" s="1628"/>
      <c r="Z11" s="1628"/>
      <c r="AA11" s="1628"/>
      <c r="AB11" s="1628"/>
      <c r="AC11" s="1628"/>
      <c r="AD11" s="1628"/>
      <c r="AE11" s="1628"/>
      <c r="AF11" s="1628"/>
      <c r="AG11" s="1628"/>
      <c r="AH11" s="1628"/>
      <c r="AI11" s="1628"/>
      <c r="AJ11" s="1628"/>
      <c r="AK11" s="1628"/>
      <c r="AL11" s="1628"/>
      <c r="AM11" s="1628"/>
      <c r="AN11" s="1628"/>
      <c r="AO11" s="1628"/>
      <c r="AP11" s="1628"/>
      <c r="AQ11" s="1628"/>
      <c r="AR11" s="1628"/>
      <c r="AS11" s="1628"/>
      <c r="AT11" s="1628"/>
      <c r="AU11" s="1628"/>
      <c r="AV11" s="1628"/>
      <c r="BR11" s="1629"/>
    </row>
    <row r="12" spans="1:85">
      <c r="A12" s="1635">
        <f t="shared" si="0"/>
        <v>640408</v>
      </c>
      <c r="B12" s="1628" t="str">
        <f>OMB!C21</f>
        <v>Ondráček</v>
      </c>
      <c r="C12" s="1628" t="str">
        <f>OMB!D21</f>
        <v>Rostislav</v>
      </c>
      <c r="D12" s="1628">
        <f>OMB!E21</f>
        <v>640408</v>
      </c>
      <c r="E12" s="1628" t="str">
        <f>OMB!F21</f>
        <v>J.H.</v>
      </c>
      <c r="F12" s="1628" t="s">
        <v>21</v>
      </c>
      <c r="H12" s="1628"/>
      <c r="I12" s="1628"/>
      <c r="J12" s="1628"/>
      <c r="K12" s="1628"/>
      <c r="L12" s="1628"/>
      <c r="M12" s="1628"/>
      <c r="N12" s="1628"/>
      <c r="O12" s="1628"/>
      <c r="P12" s="1628"/>
      <c r="Q12" s="1628"/>
      <c r="R12" s="1628"/>
      <c r="S12" s="1628"/>
      <c r="T12" s="1628"/>
      <c r="U12" s="1628"/>
      <c r="V12" s="1628"/>
      <c r="W12" s="1628"/>
      <c r="X12" s="1628"/>
      <c r="Y12" s="1628"/>
      <c r="Z12" s="1628"/>
      <c r="AA12" s="1628"/>
      <c r="AB12" s="1628"/>
      <c r="AC12" s="1628"/>
      <c r="AD12" s="1628"/>
      <c r="AE12" s="1628"/>
      <c r="AF12" s="1628"/>
      <c r="AG12" s="1628"/>
      <c r="AH12" s="1628"/>
      <c r="AI12" s="1628"/>
      <c r="AJ12" s="1628"/>
      <c r="AK12" s="1628"/>
      <c r="AL12" s="1628"/>
      <c r="AM12" s="1628"/>
      <c r="AN12" s="1628"/>
      <c r="AO12" s="1628"/>
      <c r="AP12" s="1628"/>
      <c r="AQ12" s="1628"/>
      <c r="AR12" s="1628"/>
      <c r="AS12" s="1628"/>
      <c r="AT12" s="1628"/>
      <c r="AU12" s="1628"/>
      <c r="AV12" s="1628"/>
    </row>
    <row r="13" spans="1:85">
      <c r="A13" s="1635">
        <f t="shared" si="0"/>
        <v>660609</v>
      </c>
      <c r="B13" s="1628" t="str">
        <f>HČe!C31</f>
        <v>Pecháček</v>
      </c>
      <c r="C13" s="1628" t="str">
        <f>HČe!D31</f>
        <v>Jaroslav</v>
      </c>
      <c r="D13" s="1628">
        <f>HČe!E31</f>
        <v>660609</v>
      </c>
      <c r="E13" s="1628" t="str">
        <f>HČe!F31</f>
        <v>JH</v>
      </c>
      <c r="F13" s="1628" t="s">
        <v>157</v>
      </c>
      <c r="H13" s="1628"/>
      <c r="I13" s="1628"/>
      <c r="J13" s="1628"/>
      <c r="K13" s="1628"/>
      <c r="L13" s="1628"/>
      <c r="M13" s="1628"/>
      <c r="N13" s="1628"/>
      <c r="O13" s="1628"/>
      <c r="P13" s="1628"/>
      <c r="Q13" s="1628"/>
      <c r="R13" s="1628"/>
      <c r="S13" s="1628"/>
      <c r="T13" s="1628"/>
      <c r="U13" s="1628"/>
      <c r="V13" s="1628"/>
      <c r="W13" s="1628"/>
      <c r="X13" s="1628"/>
      <c r="Y13" s="1628"/>
      <c r="Z13" s="1628"/>
      <c r="AA13" s="1628"/>
      <c r="AB13" s="1628"/>
      <c r="AC13" s="1628"/>
      <c r="AD13" s="1628"/>
      <c r="AE13" s="1628"/>
      <c r="AF13" s="1628"/>
      <c r="AG13" s="1628"/>
      <c r="AH13" s="1628"/>
      <c r="AI13" s="1628"/>
      <c r="AJ13" s="1628"/>
      <c r="AK13" s="1628"/>
      <c r="AL13" s="1628"/>
      <c r="AM13" s="1628"/>
      <c r="AN13" s="1628"/>
      <c r="AO13" s="1628"/>
      <c r="AP13" s="1628"/>
      <c r="AQ13" s="1628"/>
      <c r="AR13" s="1628"/>
      <c r="AS13" s="1628"/>
      <c r="AT13" s="1628"/>
      <c r="AU13" s="1628"/>
      <c r="AV13" s="1628"/>
    </row>
    <row r="14" spans="1:85">
      <c r="A14" s="1635">
        <f t="shared" si="0"/>
        <v>660908</v>
      </c>
      <c r="B14" s="1631" t="str">
        <f>HTZ!C27</f>
        <v>Hašek</v>
      </c>
      <c r="C14" s="1631" t="str">
        <f>HTZ!D27</f>
        <v>Stanislav</v>
      </c>
      <c r="D14" s="1631">
        <f>HTZ!E27</f>
        <v>660908</v>
      </c>
      <c r="E14" s="1631" t="str">
        <f>HTZ!F27</f>
        <v>JH</v>
      </c>
      <c r="F14" s="1627" t="s">
        <v>731</v>
      </c>
      <c r="H14" s="1628"/>
      <c r="I14" s="1628"/>
      <c r="J14" s="1628"/>
      <c r="K14" s="1628"/>
      <c r="L14" s="1628"/>
      <c r="M14" s="1628"/>
      <c r="N14" s="1628"/>
      <c r="O14" s="1628"/>
      <c r="P14" s="1628"/>
      <c r="Q14" s="1628"/>
      <c r="R14" s="1628"/>
      <c r="S14" s="1628"/>
      <c r="T14" s="1628"/>
      <c r="U14" s="1628"/>
      <c r="V14" s="1628"/>
      <c r="W14" s="1628"/>
      <c r="X14" s="1628"/>
      <c r="Y14" s="1628"/>
      <c r="Z14" s="1628"/>
      <c r="AA14" s="1628"/>
      <c r="AB14" s="1628"/>
      <c r="AC14" s="1628"/>
      <c r="AD14" s="1628"/>
      <c r="AE14" s="1628"/>
      <c r="AF14" s="1628"/>
      <c r="AG14" s="1628"/>
      <c r="AH14" s="1628"/>
      <c r="AI14" s="1628"/>
      <c r="AJ14" s="1628"/>
      <c r="AK14" s="1628"/>
      <c r="AL14" s="1628"/>
      <c r="AM14" s="1628"/>
      <c r="AN14" s="1628"/>
      <c r="AO14" s="1628"/>
      <c r="AP14" s="1628"/>
      <c r="AQ14" s="1628"/>
      <c r="AR14" s="1628"/>
      <c r="AS14" s="1628"/>
      <c r="AT14" s="1628"/>
      <c r="AU14" s="1628"/>
      <c r="AV14" s="1628"/>
    </row>
    <row r="15" spans="1:85">
      <c r="A15" s="1635">
        <f t="shared" si="0"/>
        <v>661103</v>
      </c>
      <c r="B15" s="1628" t="str">
        <f>UDA!C22</f>
        <v>Hapala st.</v>
      </c>
      <c r="C15" s="1628" t="str">
        <f>UDA!D22</f>
        <v>Martin</v>
      </c>
      <c r="D15" s="1628">
        <f>UDA!E22</f>
        <v>661103</v>
      </c>
      <c r="E15" s="1628" t="str">
        <f>UDA!F22</f>
        <v>J.H.</v>
      </c>
      <c r="F15" s="1628" t="s">
        <v>159</v>
      </c>
      <c r="H15" s="1628"/>
      <c r="I15" s="1628"/>
      <c r="J15" s="1628"/>
      <c r="K15" s="1628"/>
      <c r="L15" s="1628"/>
      <c r="M15" s="1628"/>
      <c r="N15" s="1628"/>
      <c r="O15" s="1628"/>
      <c r="P15" s="1628"/>
      <c r="Q15" s="1628"/>
      <c r="R15" s="1628"/>
      <c r="S15" s="1628"/>
      <c r="T15" s="1628"/>
      <c r="U15" s="1628"/>
      <c r="V15" s="1628"/>
      <c r="W15" s="1628"/>
      <c r="X15" s="1628"/>
      <c r="Y15" s="1628"/>
      <c r="Z15" s="1628"/>
      <c r="AA15" s="1628"/>
      <c r="AB15" s="1628"/>
      <c r="AC15" s="1628"/>
      <c r="AD15" s="1628"/>
      <c r="AE15" s="1628"/>
      <c r="AF15" s="1628"/>
      <c r="AG15" s="1628"/>
      <c r="AH15" s="1628"/>
      <c r="AI15" s="1628"/>
      <c r="AJ15" s="1628"/>
      <c r="AK15" s="1628"/>
      <c r="AL15" s="1628"/>
      <c r="AM15" s="1628"/>
      <c r="AN15" s="1628"/>
      <c r="AO15" s="1628"/>
      <c r="AP15" s="1628"/>
      <c r="AQ15" s="1628"/>
      <c r="AR15" s="1628"/>
      <c r="AS15" s="1628"/>
      <c r="AT15" s="1628"/>
      <c r="AU15" s="1628"/>
      <c r="AV15" s="1628"/>
      <c r="BR15" s="1629"/>
    </row>
    <row r="16" spans="1:85">
      <c r="A16" s="1635">
        <f t="shared" si="0"/>
        <v>661227</v>
      </c>
      <c r="B16" s="1631" t="str">
        <f>HTZ!C29</f>
        <v xml:space="preserve">Smolík </v>
      </c>
      <c r="C16" s="1631" t="str">
        <f>HTZ!D29</f>
        <v>Zdenek</v>
      </c>
      <c r="D16" s="1631">
        <f>HTZ!E29</f>
        <v>661227</v>
      </c>
      <c r="E16" s="1631" t="str">
        <f>HTZ!F29</f>
        <v>JH</v>
      </c>
      <c r="F16" s="1627" t="s">
        <v>731</v>
      </c>
      <c r="H16" s="1628"/>
      <c r="I16" s="1628"/>
      <c r="J16" s="1628"/>
      <c r="K16" s="1628"/>
      <c r="L16" s="1628"/>
      <c r="M16" s="1628"/>
      <c r="N16" s="1628"/>
      <c r="O16" s="1628"/>
      <c r="P16" s="1628"/>
      <c r="Q16" s="1628"/>
      <c r="R16" s="1628"/>
      <c r="S16" s="1628"/>
      <c r="T16" s="1628"/>
      <c r="U16" s="1628"/>
      <c r="V16" s="1628"/>
      <c r="W16" s="1628"/>
      <c r="X16" s="1628"/>
      <c r="Y16" s="1628"/>
      <c r="Z16" s="1628"/>
      <c r="AA16" s="1628"/>
      <c r="AB16" s="1628"/>
      <c r="AC16" s="1628"/>
      <c r="AD16" s="1628"/>
      <c r="AE16" s="1628"/>
      <c r="AF16" s="1628"/>
      <c r="AG16" s="1628"/>
      <c r="AH16" s="1628"/>
      <c r="AI16" s="1628"/>
      <c r="AJ16" s="1628"/>
      <c r="AK16" s="1628"/>
      <c r="AL16" s="1628"/>
      <c r="AM16" s="1628"/>
      <c r="AN16" s="1628"/>
      <c r="AO16" s="1628"/>
      <c r="AP16" s="1628"/>
      <c r="AQ16" s="1628"/>
      <c r="AR16" s="1628"/>
      <c r="AS16" s="1628"/>
      <c r="AT16" s="1628"/>
      <c r="AU16" s="1628"/>
      <c r="AV16" s="1628"/>
    </row>
    <row r="17" spans="1:85">
      <c r="A17" s="1635">
        <f t="shared" si="0"/>
        <v>670121</v>
      </c>
      <c r="B17" s="1628" t="str">
        <f>Nek!C28</f>
        <v>FIŠER</v>
      </c>
      <c r="C17" s="1628" t="str">
        <f>Nek!D28</f>
        <v>MILAN</v>
      </c>
      <c r="D17" s="1628">
        <f>Nek!E28</f>
        <v>670121</v>
      </c>
      <c r="E17" s="1628" t="str">
        <f>Nek!F28</f>
        <v>JH</v>
      </c>
      <c r="F17" s="1628" t="s">
        <v>86</v>
      </c>
      <c r="H17" s="1628"/>
      <c r="I17" s="1628"/>
      <c r="J17" s="1628"/>
      <c r="K17" s="1628"/>
      <c r="L17" s="1628"/>
      <c r="M17" s="1628"/>
      <c r="N17" s="1628"/>
      <c r="O17" s="1628"/>
      <c r="P17" s="1628"/>
      <c r="Q17" s="1628"/>
      <c r="R17" s="1628"/>
      <c r="S17" s="1628"/>
      <c r="T17" s="1628"/>
      <c r="U17" s="1628"/>
      <c r="V17" s="1628"/>
      <c r="W17" s="1628"/>
      <c r="X17" s="1628"/>
      <c r="Y17" s="1628"/>
      <c r="Z17" s="1628"/>
      <c r="AA17" s="1628"/>
      <c r="AB17" s="1628"/>
      <c r="AC17" s="1628"/>
      <c r="AD17" s="1628"/>
      <c r="AE17" s="1628"/>
      <c r="AF17" s="1628"/>
      <c r="AG17" s="1628"/>
      <c r="AH17" s="1628"/>
      <c r="AI17" s="1628"/>
      <c r="AJ17" s="1628"/>
      <c r="AK17" s="1628"/>
      <c r="AL17" s="1628"/>
      <c r="AM17" s="1628"/>
      <c r="AN17" s="1628"/>
      <c r="AO17" s="1628"/>
      <c r="AP17" s="1628"/>
      <c r="AQ17" s="1628"/>
      <c r="AR17" s="1628"/>
      <c r="AS17" s="1628"/>
      <c r="AT17" s="1628"/>
      <c r="AU17" s="1628"/>
      <c r="AV17" s="1628"/>
      <c r="BR17" s="1629"/>
      <c r="BT17" s="1629"/>
      <c r="BU17" s="1629"/>
      <c r="BV17" s="1629"/>
      <c r="BW17" s="1629"/>
      <c r="BX17" s="1629"/>
      <c r="BY17" s="1629"/>
      <c r="BZ17" s="1629"/>
      <c r="CA17" s="1629"/>
      <c r="CB17" s="1629"/>
      <c r="CC17" s="1629"/>
      <c r="CD17" s="1629"/>
      <c r="CE17" s="1629"/>
      <c r="CF17" s="1629"/>
      <c r="CG17" s="1629"/>
    </row>
    <row r="18" spans="1:85">
      <c r="A18" s="1635">
        <f t="shared" si="0"/>
        <v>670212</v>
      </c>
      <c r="B18" s="1628" t="str">
        <f>Jed!B20</f>
        <v>Navrátil</v>
      </c>
      <c r="C18" s="1628" t="str">
        <f>Jed!C20</f>
        <v>Radek</v>
      </c>
      <c r="D18" s="1628">
        <f>Jed!D20</f>
        <v>670212</v>
      </c>
      <c r="E18" s="1628" t="str">
        <f>Jed!E20</f>
        <v>JH</v>
      </c>
      <c r="F18" s="1628" t="s">
        <v>778</v>
      </c>
      <c r="H18" s="1628"/>
      <c r="I18" s="1628"/>
      <c r="J18" s="1628"/>
      <c r="K18" s="1628"/>
      <c r="L18" s="1628"/>
      <c r="M18" s="1628"/>
      <c r="N18" s="1628"/>
      <c r="O18" s="1628"/>
      <c r="P18" s="1628"/>
      <c r="Q18" s="1628"/>
      <c r="R18" s="1628"/>
      <c r="S18" s="1628"/>
      <c r="T18" s="1628"/>
      <c r="U18" s="1628"/>
      <c r="V18" s="1628"/>
      <c r="W18" s="1628"/>
      <c r="X18" s="1628"/>
      <c r="Y18" s="1628"/>
      <c r="Z18" s="1628"/>
      <c r="AA18" s="1628"/>
      <c r="AB18" s="1628"/>
      <c r="AC18" s="1628"/>
      <c r="AD18" s="1628"/>
      <c r="AE18" s="1628"/>
      <c r="AF18" s="1628"/>
      <c r="AG18" s="1628"/>
      <c r="AH18" s="1628"/>
      <c r="AI18" s="1628"/>
      <c r="AJ18" s="1628"/>
      <c r="AK18" s="1628"/>
      <c r="AL18" s="1628"/>
      <c r="AM18" s="1628"/>
      <c r="AN18" s="1628"/>
      <c r="AO18" s="1628"/>
      <c r="AP18" s="1628"/>
      <c r="AQ18" s="1628"/>
      <c r="AR18" s="1628"/>
      <c r="AS18" s="1628"/>
      <c r="AT18" s="1628"/>
      <c r="AU18" s="1628"/>
      <c r="AV18" s="1628"/>
      <c r="BR18" s="1629"/>
    </row>
    <row r="19" spans="1:85">
      <c r="A19" s="1635">
        <f t="shared" si="0"/>
        <v>670806</v>
      </c>
      <c r="B19" s="1628" t="str">
        <f>ISL!C19</f>
        <v>Karlík</v>
      </c>
      <c r="C19" s="1628" t="str">
        <f>ISL!D19</f>
        <v>Martin</v>
      </c>
      <c r="D19" s="1628">
        <f>ISL!E19</f>
        <v>670806</v>
      </c>
      <c r="E19" s="1628" t="str">
        <f>ISL!F19</f>
        <v>JH</v>
      </c>
      <c r="F19" s="1628" t="s">
        <v>738</v>
      </c>
      <c r="H19" s="1628"/>
      <c r="I19" s="1628"/>
      <c r="J19" s="1628"/>
      <c r="K19" s="1628"/>
      <c r="L19" s="1628"/>
      <c r="M19" s="1628"/>
      <c r="N19" s="1628"/>
      <c r="O19" s="1628"/>
      <c r="P19" s="1628"/>
      <c r="Q19" s="1628"/>
      <c r="R19" s="1628"/>
      <c r="S19" s="1628"/>
      <c r="T19" s="1628"/>
      <c r="U19" s="1628"/>
      <c r="V19" s="1628"/>
      <c r="W19" s="1628"/>
      <c r="X19" s="1628"/>
      <c r="Y19" s="1628"/>
      <c r="Z19" s="1628"/>
      <c r="AA19" s="1628"/>
      <c r="AB19" s="1628"/>
      <c r="AC19" s="1628"/>
      <c r="AD19" s="1628"/>
      <c r="AE19" s="1628"/>
      <c r="AF19" s="1628"/>
      <c r="AG19" s="1628"/>
      <c r="AH19" s="1628"/>
      <c r="AI19" s="1628"/>
      <c r="AJ19" s="1628"/>
      <c r="AK19" s="1628"/>
      <c r="AL19" s="1628"/>
      <c r="AM19" s="1628"/>
      <c r="AN19" s="1628"/>
      <c r="AO19" s="1628"/>
      <c r="AP19" s="1628"/>
      <c r="AQ19" s="1628"/>
      <c r="AR19" s="1628"/>
      <c r="AS19" s="1628"/>
      <c r="AT19" s="1628"/>
      <c r="AU19" s="1628"/>
      <c r="AV19" s="1628"/>
    </row>
    <row r="20" spans="1:85">
      <c r="A20" s="1635">
        <f t="shared" si="0"/>
        <v>1001201</v>
      </c>
      <c r="B20" s="1630" t="str">
        <f>SOM!B33</f>
        <v>Haluza</v>
      </c>
      <c r="C20" s="1630" t="str">
        <f>SOM!C33</f>
        <v>David</v>
      </c>
      <c r="D20" s="1630">
        <f>SOM!D33</f>
        <v>1001201</v>
      </c>
      <c r="E20" s="1630" t="str">
        <f>SOM!E33</f>
        <v>UOH</v>
      </c>
      <c r="F20" s="1630" t="s">
        <v>56</v>
      </c>
      <c r="H20" s="1628"/>
      <c r="I20" s="1628"/>
      <c r="J20" s="1628"/>
      <c r="K20" s="1628"/>
      <c r="L20" s="1628"/>
      <c r="M20" s="1628"/>
      <c r="N20" s="1628"/>
      <c r="O20" s="1628"/>
      <c r="P20" s="1628"/>
      <c r="Q20" s="1628"/>
      <c r="R20" s="1628"/>
      <c r="S20" s="1628"/>
      <c r="T20" s="1628"/>
      <c r="U20" s="1628"/>
      <c r="V20" s="1628"/>
      <c r="W20" s="1628"/>
      <c r="X20" s="1628"/>
      <c r="Y20" s="1628"/>
      <c r="Z20" s="1628"/>
      <c r="AA20" s="1628"/>
      <c r="AB20" s="1628"/>
      <c r="AC20" s="1628"/>
      <c r="AD20" s="1628"/>
      <c r="AE20" s="1628"/>
      <c r="AF20" s="1628"/>
      <c r="AG20" s="1628"/>
      <c r="AH20" s="1628"/>
      <c r="AI20" s="1628"/>
      <c r="AJ20" s="1628"/>
      <c r="AK20" s="1628"/>
      <c r="AL20" s="1628"/>
      <c r="AM20" s="1628"/>
      <c r="AN20" s="1628"/>
      <c r="AO20" s="1628"/>
      <c r="AP20" s="1628"/>
      <c r="AQ20" s="1628"/>
      <c r="AR20" s="1628"/>
      <c r="AS20" s="1628"/>
      <c r="AT20" s="1628"/>
      <c r="AU20" s="1628"/>
      <c r="AV20" s="1628"/>
    </row>
    <row r="21" spans="1:85">
      <c r="A21" s="1635">
        <f t="shared" si="0"/>
        <v>681103</v>
      </c>
      <c r="B21" s="1628" t="str">
        <f>ISL!C25</f>
        <v>Faltus</v>
      </c>
      <c r="C21" s="1628" t="str">
        <f>ISL!D25</f>
        <v>Serge</v>
      </c>
      <c r="D21" s="1628">
        <f>ISL!E25</f>
        <v>681103</v>
      </c>
      <c r="E21" s="1628" t="str">
        <f>ISL!F25</f>
        <v>JH</v>
      </c>
      <c r="F21" s="1628" t="s">
        <v>738</v>
      </c>
      <c r="H21" s="1628"/>
      <c r="I21" s="1628"/>
      <c r="J21" s="1628"/>
      <c r="K21" s="1628"/>
      <c r="L21" s="1628"/>
      <c r="M21" s="1628"/>
      <c r="N21" s="1628"/>
      <c r="O21" s="1628"/>
      <c r="P21" s="1628"/>
      <c r="Q21" s="1628"/>
      <c r="R21" s="1628"/>
      <c r="S21" s="1628"/>
      <c r="T21" s="1628"/>
      <c r="U21" s="1628"/>
      <c r="V21" s="1628"/>
      <c r="W21" s="1628"/>
      <c r="X21" s="1628"/>
      <c r="Y21" s="1628"/>
      <c r="Z21" s="1628"/>
      <c r="AA21" s="1628"/>
      <c r="AB21" s="1628"/>
      <c r="AC21" s="1628"/>
      <c r="AD21" s="1628"/>
      <c r="AE21" s="1628"/>
      <c r="AF21" s="1628"/>
      <c r="AG21" s="1628"/>
      <c r="AH21" s="1628"/>
      <c r="AI21" s="1628"/>
      <c r="AJ21" s="1628"/>
      <c r="AK21" s="1628"/>
      <c r="AL21" s="1628"/>
      <c r="AM21" s="1628"/>
      <c r="AN21" s="1628"/>
      <c r="AO21" s="1628"/>
      <c r="AP21" s="1628"/>
      <c r="AQ21" s="1628"/>
      <c r="AR21" s="1628"/>
      <c r="AS21" s="1628"/>
      <c r="AT21" s="1628"/>
      <c r="AU21" s="1628"/>
      <c r="AV21" s="1628"/>
      <c r="BR21" s="1629"/>
    </row>
    <row r="22" spans="1:85">
      <c r="A22" s="1635">
        <f t="shared" si="0"/>
        <v>681218</v>
      </c>
      <c r="B22" s="1628" t="str">
        <f>Tyg!C18</f>
        <v>Vičar</v>
      </c>
      <c r="C22" s="1628" t="str">
        <f>Tyg!D18</f>
        <v>Milan</v>
      </c>
      <c r="D22" s="1628">
        <f>Tyg!E18</f>
        <v>681218</v>
      </c>
      <c r="E22" s="1628" t="str">
        <f>Tyg!F18</f>
        <v>JH</v>
      </c>
      <c r="F22" s="1628" t="s">
        <v>79</v>
      </c>
      <c r="H22" s="1628"/>
      <c r="I22" s="1628"/>
      <c r="J22" s="1628"/>
      <c r="K22" s="1628"/>
      <c r="L22" s="1628"/>
      <c r="M22" s="1628"/>
      <c r="N22" s="1628"/>
      <c r="O22" s="1628"/>
      <c r="P22" s="1628"/>
      <c r="Q22" s="1628"/>
      <c r="R22" s="1628"/>
      <c r="S22" s="1628"/>
      <c r="T22" s="1628"/>
      <c r="U22" s="1628"/>
      <c r="V22" s="1628"/>
      <c r="W22" s="1628"/>
      <c r="X22" s="1628"/>
      <c r="Y22" s="1628"/>
      <c r="Z22" s="1628"/>
      <c r="AA22" s="1628"/>
      <c r="AB22" s="1628"/>
      <c r="AC22" s="1628"/>
      <c r="AD22" s="1628"/>
      <c r="AE22" s="1628"/>
      <c r="AF22" s="1628"/>
      <c r="AG22" s="1628"/>
      <c r="AH22" s="1628"/>
      <c r="AI22" s="1628"/>
      <c r="AJ22" s="1628"/>
      <c r="AK22" s="1628"/>
      <c r="AL22" s="1628"/>
      <c r="AM22" s="1628"/>
      <c r="AN22" s="1628"/>
      <c r="AO22" s="1628"/>
      <c r="AP22" s="1628"/>
      <c r="AQ22" s="1628"/>
      <c r="AR22" s="1628"/>
      <c r="AS22" s="1628"/>
      <c r="AT22" s="1628"/>
      <c r="AU22" s="1628"/>
      <c r="AV22" s="1628"/>
    </row>
    <row r="23" spans="1:85">
      <c r="A23" s="1635">
        <f t="shared" si="0"/>
        <v>681230</v>
      </c>
      <c r="B23" s="1628" t="str">
        <f>LDM!C38</f>
        <v>Vavřina</v>
      </c>
      <c r="C23" s="1628" t="str">
        <f>LDM!D38</f>
        <v>Tomáš</v>
      </c>
      <c r="D23" s="1628">
        <f>LDM!E38</f>
        <v>681230</v>
      </c>
      <c r="E23" s="1628" t="str">
        <f>LDM!F38</f>
        <v>JH</v>
      </c>
      <c r="F23" s="1628" t="s">
        <v>15</v>
      </c>
      <c r="H23" s="1628"/>
      <c r="I23" s="1628"/>
      <c r="J23" s="1628"/>
      <c r="K23" s="1628"/>
      <c r="L23" s="1628"/>
      <c r="M23" s="1628"/>
      <c r="N23" s="1628"/>
      <c r="O23" s="1628"/>
      <c r="P23" s="1628"/>
      <c r="Q23" s="1628"/>
      <c r="R23" s="1628"/>
      <c r="S23" s="1628"/>
      <c r="T23" s="1628"/>
      <c r="U23" s="1628"/>
      <c r="V23" s="1628"/>
      <c r="W23" s="1628"/>
      <c r="X23" s="1628"/>
      <c r="Y23" s="1628"/>
      <c r="Z23" s="1628"/>
      <c r="AA23" s="1628"/>
      <c r="AB23" s="1628"/>
      <c r="AC23" s="1628"/>
      <c r="AD23" s="1628"/>
      <c r="AE23" s="1628"/>
      <c r="AF23" s="1628"/>
      <c r="AG23" s="1628"/>
      <c r="AH23" s="1628"/>
      <c r="AI23" s="1628"/>
      <c r="AJ23" s="1628"/>
      <c r="AK23" s="1628"/>
      <c r="AL23" s="1628"/>
      <c r="AM23" s="1628"/>
      <c r="AN23" s="1628"/>
      <c r="AO23" s="1628"/>
      <c r="AP23" s="1628"/>
      <c r="AQ23" s="1628"/>
      <c r="AR23" s="1628"/>
      <c r="AS23" s="1628"/>
      <c r="AT23" s="1628"/>
      <c r="AU23" s="1628"/>
      <c r="AV23" s="1628"/>
    </row>
    <row r="24" spans="1:85">
      <c r="A24" s="1635">
        <f t="shared" si="0"/>
        <v>690105</v>
      </c>
      <c r="B24" s="1631" t="str">
        <f>HTZ!C18</f>
        <v>Štrbík</v>
      </c>
      <c r="C24" s="1631" t="str">
        <f>HTZ!D18</f>
        <v>Libor</v>
      </c>
      <c r="D24" s="1631">
        <f>HTZ!E18</f>
        <v>690105</v>
      </c>
      <c r="E24" s="1631" t="str">
        <f>HTZ!F18</f>
        <v>JH</v>
      </c>
      <c r="F24" s="1627" t="s">
        <v>731</v>
      </c>
      <c r="H24" s="1628"/>
      <c r="I24" s="1628"/>
      <c r="J24" s="1628"/>
      <c r="K24" s="1628"/>
      <c r="L24" s="1628"/>
      <c r="M24" s="1628"/>
      <c r="N24" s="1628"/>
      <c r="O24" s="1628"/>
      <c r="P24" s="1628"/>
      <c r="Q24" s="1628"/>
      <c r="R24" s="1628"/>
      <c r="S24" s="1628"/>
      <c r="T24" s="1628"/>
      <c r="U24" s="1628"/>
      <c r="V24" s="1628"/>
      <c r="W24" s="1628"/>
      <c r="X24" s="1628"/>
      <c r="Y24" s="1628"/>
      <c r="Z24" s="1628"/>
      <c r="AA24" s="1628"/>
      <c r="AB24" s="1628"/>
      <c r="AC24" s="1628"/>
      <c r="AD24" s="1628"/>
      <c r="AE24" s="1628"/>
      <c r="AF24" s="1628"/>
      <c r="AG24" s="1628"/>
      <c r="AH24" s="1628"/>
      <c r="AI24" s="1628"/>
      <c r="AJ24" s="1628"/>
      <c r="AK24" s="1628"/>
      <c r="AL24" s="1628"/>
      <c r="AM24" s="1628"/>
      <c r="AN24" s="1628"/>
      <c r="AO24" s="1628"/>
      <c r="AP24" s="1628"/>
      <c r="AQ24" s="1628"/>
      <c r="AR24" s="1628"/>
      <c r="AS24" s="1628"/>
      <c r="AT24" s="1628"/>
      <c r="AU24" s="1628"/>
      <c r="AV24" s="1628"/>
    </row>
    <row r="25" spans="1:85">
      <c r="A25" s="1635">
        <f t="shared" si="0"/>
        <v>690218</v>
      </c>
      <c r="B25" s="1628" t="str">
        <f>Nek!C18</f>
        <v>LEHKÝ</v>
      </c>
      <c r="C25" s="1628" t="str">
        <f>Nek!D18</f>
        <v>VÁCLAV</v>
      </c>
      <c r="D25" s="1628">
        <f>Nek!E18</f>
        <v>690218</v>
      </c>
      <c r="E25" s="1628" t="str">
        <f>Nek!F18</f>
        <v>JH</v>
      </c>
      <c r="F25" s="1628" t="s">
        <v>86</v>
      </c>
      <c r="H25" s="1628"/>
      <c r="I25" s="1628"/>
      <c r="J25" s="1628"/>
      <c r="K25" s="1628"/>
      <c r="L25" s="1628"/>
      <c r="M25" s="1628"/>
      <c r="N25" s="1628"/>
      <c r="O25" s="1628"/>
      <c r="P25" s="1628"/>
      <c r="Q25" s="1628"/>
      <c r="R25" s="1628"/>
      <c r="S25" s="1628"/>
      <c r="T25" s="1628"/>
      <c r="U25" s="1628"/>
      <c r="V25" s="1628"/>
      <c r="W25" s="1628"/>
      <c r="X25" s="1628"/>
      <c r="Y25" s="1628"/>
      <c r="Z25" s="1628"/>
      <c r="AA25" s="1628"/>
      <c r="AB25" s="1628"/>
      <c r="AC25" s="1628"/>
      <c r="AD25" s="1628"/>
      <c r="AE25" s="1628"/>
      <c r="AF25" s="1628"/>
      <c r="AG25" s="1628"/>
      <c r="AH25" s="1628"/>
      <c r="AI25" s="1628"/>
      <c r="AJ25" s="1628"/>
      <c r="AK25" s="1628"/>
      <c r="AL25" s="1628"/>
      <c r="AM25" s="1628"/>
      <c r="AN25" s="1628"/>
      <c r="AO25" s="1628"/>
      <c r="AP25" s="1628"/>
      <c r="AQ25" s="1628"/>
      <c r="AR25" s="1628"/>
      <c r="AS25" s="1628"/>
      <c r="AT25" s="1628"/>
      <c r="AU25" s="1628"/>
      <c r="AV25" s="1628"/>
      <c r="BR25" s="1629"/>
    </row>
    <row r="26" spans="1:85">
      <c r="A26" s="1635">
        <f t="shared" si="0"/>
        <v>690801</v>
      </c>
      <c r="B26" s="1628" t="str">
        <f>BYS!C26</f>
        <v>Hrdina</v>
      </c>
      <c r="C26" s="1628" t="str">
        <f>BYS!D26</f>
        <v>František st.</v>
      </c>
      <c r="D26" s="1628">
        <f>BYS!E26</f>
        <v>690801</v>
      </c>
      <c r="E26" s="1628" t="str">
        <f>BYS!F26</f>
        <v>J.H.</v>
      </c>
      <c r="F26" s="1628" t="s">
        <v>137</v>
      </c>
      <c r="H26" s="1628"/>
      <c r="I26" s="1628"/>
      <c r="J26" s="1628"/>
      <c r="K26" s="1628"/>
      <c r="L26" s="1628"/>
      <c r="M26" s="1628"/>
      <c r="N26" s="1628"/>
      <c r="O26" s="1628"/>
      <c r="P26" s="1628"/>
      <c r="Q26" s="1628"/>
      <c r="R26" s="1628"/>
      <c r="S26" s="1628"/>
      <c r="T26" s="1628"/>
      <c r="U26" s="1628"/>
      <c r="V26" s="1628"/>
      <c r="W26" s="1628"/>
      <c r="X26" s="1628"/>
      <c r="Y26" s="1628"/>
      <c r="Z26" s="1628"/>
      <c r="AA26" s="1628"/>
      <c r="AB26" s="1628"/>
      <c r="AC26" s="1628"/>
      <c r="AD26" s="1628"/>
      <c r="AE26" s="1628"/>
      <c r="AF26" s="1628"/>
      <c r="AG26" s="1628"/>
      <c r="AH26" s="1628"/>
      <c r="AI26" s="1628"/>
      <c r="AJ26" s="1628"/>
      <c r="AK26" s="1628"/>
      <c r="AL26" s="1628"/>
      <c r="AM26" s="1628"/>
      <c r="AN26" s="1628"/>
      <c r="AO26" s="1628"/>
      <c r="AP26" s="1628"/>
      <c r="AQ26" s="1628"/>
      <c r="AR26" s="1628"/>
      <c r="AS26" s="1628"/>
      <c r="AT26" s="1628"/>
      <c r="AU26" s="1628"/>
      <c r="AV26" s="1628"/>
      <c r="BR26" s="1629"/>
    </row>
    <row r="27" spans="1:85">
      <c r="A27" s="1635">
        <f t="shared" si="0"/>
        <v>690801</v>
      </c>
      <c r="B27" s="1628" t="str">
        <f>LDM!C34</f>
        <v>Špatenka</v>
      </c>
      <c r="C27" s="1628" t="str">
        <f>LDM!D34</f>
        <v>Roman</v>
      </c>
      <c r="D27" s="1628">
        <f>LDM!E34</f>
        <v>690801</v>
      </c>
      <c r="E27" s="1628" t="str">
        <f>LDM!F34</f>
        <v>JH</v>
      </c>
      <c r="F27" s="1628" t="s">
        <v>15</v>
      </c>
      <c r="H27" s="1628"/>
      <c r="I27" s="1628"/>
      <c r="J27" s="1628"/>
      <c r="K27" s="1628"/>
      <c r="L27" s="1628"/>
      <c r="M27" s="1628"/>
      <c r="N27" s="1628"/>
      <c r="O27" s="1628"/>
      <c r="P27" s="1628"/>
      <c r="Q27" s="1628"/>
      <c r="R27" s="1628"/>
      <c r="S27" s="1628"/>
      <c r="T27" s="1628"/>
      <c r="U27" s="1628"/>
      <c r="V27" s="1628"/>
      <c r="W27" s="1628"/>
      <c r="X27" s="1628"/>
      <c r="Y27" s="1628"/>
      <c r="Z27" s="1628"/>
      <c r="AA27" s="1628"/>
      <c r="AB27" s="1628"/>
      <c r="AC27" s="1628"/>
      <c r="AD27" s="1628"/>
      <c r="AE27" s="1628"/>
      <c r="AF27" s="1628"/>
      <c r="AG27" s="1628"/>
      <c r="AH27" s="1628"/>
      <c r="AI27" s="1628"/>
      <c r="AJ27" s="1628"/>
      <c r="AK27" s="1628"/>
      <c r="AL27" s="1628"/>
      <c r="AM27" s="1628"/>
      <c r="AN27" s="1628"/>
      <c r="AO27" s="1628"/>
      <c r="AP27" s="1628"/>
      <c r="AQ27" s="1628"/>
      <c r="AR27" s="1628"/>
      <c r="AS27" s="1628"/>
      <c r="AT27" s="1628"/>
      <c r="AU27" s="1628"/>
      <c r="AV27" s="1628"/>
    </row>
    <row r="28" spans="1:85">
      <c r="A28" s="1635">
        <f t="shared" si="0"/>
        <v>690822</v>
      </c>
      <c r="B28" s="1631" t="str">
        <f>HTZ!C20</f>
        <v>Herzig</v>
      </c>
      <c r="C28" s="1631" t="str">
        <f>HTZ!D20</f>
        <v>Zdenek</v>
      </c>
      <c r="D28" s="1631">
        <f>HTZ!E20</f>
        <v>690822</v>
      </c>
      <c r="E28" s="1631" t="str">
        <f>HTZ!F20</f>
        <v>JH</v>
      </c>
      <c r="F28" s="1627" t="s">
        <v>731</v>
      </c>
      <c r="H28" s="1628"/>
      <c r="I28" s="1628"/>
      <c r="J28" s="1628"/>
      <c r="K28" s="1628"/>
      <c r="L28" s="1628"/>
      <c r="M28" s="1628"/>
      <c r="N28" s="1628"/>
      <c r="O28" s="1628"/>
      <c r="P28" s="1628"/>
      <c r="Q28" s="1628"/>
      <c r="R28" s="1628"/>
      <c r="S28" s="1628"/>
      <c r="T28" s="1628"/>
      <c r="U28" s="1628"/>
      <c r="V28" s="1628"/>
      <c r="W28" s="1628"/>
      <c r="X28" s="1628"/>
      <c r="Y28" s="1628"/>
      <c r="Z28" s="1628"/>
      <c r="AA28" s="1628"/>
      <c r="AB28" s="1628"/>
      <c r="AC28" s="1628"/>
      <c r="AD28" s="1628"/>
      <c r="AE28" s="1628"/>
      <c r="AF28" s="1628"/>
      <c r="AG28" s="1628"/>
      <c r="AH28" s="1628"/>
      <c r="AI28" s="1628"/>
      <c r="AJ28" s="1628"/>
      <c r="AK28" s="1628"/>
      <c r="AL28" s="1628"/>
      <c r="AM28" s="1628"/>
      <c r="AN28" s="1628"/>
      <c r="AO28" s="1628"/>
      <c r="AP28" s="1628"/>
      <c r="AQ28" s="1628"/>
      <c r="AR28" s="1628"/>
      <c r="AS28" s="1628"/>
      <c r="AT28" s="1628"/>
      <c r="AU28" s="1628"/>
      <c r="AV28" s="1628"/>
    </row>
    <row r="29" spans="1:85">
      <c r="A29" s="1635">
        <f t="shared" si="0"/>
        <v>690924</v>
      </c>
      <c r="B29" s="1628" t="str">
        <f>BYS!C30</f>
        <v>Kalousek</v>
      </c>
      <c r="C29" s="1628" t="str">
        <f>BYS!D30</f>
        <v>Petr</v>
      </c>
      <c r="D29" s="1628">
        <f>BYS!E30</f>
        <v>690924</v>
      </c>
      <c r="E29" s="1628" t="str">
        <f>BYS!F30</f>
        <v>J.H.</v>
      </c>
      <c r="F29" s="1628" t="s">
        <v>137</v>
      </c>
      <c r="H29" s="1628"/>
      <c r="I29" s="1628"/>
      <c r="J29" s="1628"/>
      <c r="K29" s="1628"/>
      <c r="L29" s="1628"/>
      <c r="M29" s="1628"/>
      <c r="N29" s="1628"/>
      <c r="O29" s="1628"/>
      <c r="P29" s="1628"/>
      <c r="Q29" s="1628"/>
      <c r="R29" s="1628"/>
      <c r="S29" s="1628"/>
      <c r="T29" s="1628"/>
      <c r="U29" s="1628"/>
      <c r="V29" s="1628"/>
      <c r="W29" s="1628"/>
      <c r="X29" s="1628"/>
      <c r="Y29" s="1628"/>
      <c r="Z29" s="1628"/>
      <c r="AA29" s="1628"/>
      <c r="AB29" s="1628"/>
      <c r="AC29" s="1628"/>
      <c r="AD29" s="1628"/>
      <c r="AE29" s="1628"/>
      <c r="AF29" s="1628"/>
      <c r="AG29" s="1628"/>
      <c r="AH29" s="1628"/>
      <c r="AI29" s="1628"/>
      <c r="AJ29" s="1628"/>
      <c r="AK29" s="1628"/>
      <c r="AL29" s="1628"/>
      <c r="AM29" s="1628"/>
      <c r="AN29" s="1628"/>
      <c r="AO29" s="1628"/>
      <c r="AP29" s="1628"/>
      <c r="AQ29" s="1628"/>
      <c r="AR29" s="1628"/>
      <c r="AS29" s="1628"/>
      <c r="AT29" s="1628"/>
      <c r="AU29" s="1628"/>
      <c r="AV29" s="1628"/>
      <c r="BR29" s="1629"/>
    </row>
    <row r="30" spans="1:85">
      <c r="A30" s="1635">
        <f t="shared" si="0"/>
        <v>691201</v>
      </c>
      <c r="B30" s="1630" t="str">
        <f>SOM!B23</f>
        <v>Holinka</v>
      </c>
      <c r="C30" s="1630" t="str">
        <f>SOM!C23</f>
        <v>Radek</v>
      </c>
      <c r="D30" s="1630">
        <f>SOM!D23</f>
        <v>691201</v>
      </c>
      <c r="E30" s="1630" t="str">
        <f>SOM!E23</f>
        <v>JH</v>
      </c>
      <c r="F30" s="1630" t="s">
        <v>56</v>
      </c>
      <c r="H30" s="1628"/>
      <c r="I30" s="1628"/>
      <c r="J30" s="1628"/>
      <c r="K30" s="1628"/>
      <c r="L30" s="1628"/>
      <c r="M30" s="1628"/>
      <c r="N30" s="1628"/>
      <c r="O30" s="1628"/>
      <c r="P30" s="1628"/>
      <c r="Q30" s="1628"/>
      <c r="R30" s="1628"/>
      <c r="S30" s="1628"/>
      <c r="T30" s="1628"/>
      <c r="U30" s="1628"/>
      <c r="V30" s="1628"/>
      <c r="W30" s="1628"/>
      <c r="X30" s="1628"/>
      <c r="Y30" s="1628"/>
      <c r="Z30" s="1628"/>
      <c r="AA30" s="1628"/>
      <c r="AB30" s="1628"/>
      <c r="AC30" s="1628"/>
      <c r="AD30" s="1628"/>
      <c r="AE30" s="1628"/>
      <c r="AF30" s="1628"/>
      <c r="AG30" s="1628"/>
      <c r="AH30" s="1628"/>
      <c r="AI30" s="1628"/>
      <c r="AJ30" s="1628"/>
      <c r="AK30" s="1628"/>
      <c r="AL30" s="1628"/>
      <c r="AM30" s="1628"/>
      <c r="AN30" s="1628"/>
      <c r="AO30" s="1628"/>
      <c r="AP30" s="1628"/>
      <c r="AQ30" s="1628"/>
      <c r="AR30" s="1628"/>
      <c r="AS30" s="1628"/>
      <c r="AT30" s="1628"/>
      <c r="AU30" s="1628"/>
      <c r="AV30" s="1628"/>
    </row>
    <row r="31" spans="1:85">
      <c r="A31" s="1635">
        <f t="shared" si="0"/>
        <v>700110</v>
      </c>
      <c r="B31" s="1628" t="str">
        <f>SLO!C23</f>
        <v>Valčík st.</v>
      </c>
      <c r="C31" s="1628" t="str">
        <f>SLO!D23</f>
        <v>Roman</v>
      </c>
      <c r="D31" s="1628">
        <f>SLO!E23</f>
        <v>700110</v>
      </c>
      <c r="E31" s="1628" t="str">
        <f>SLO!F23</f>
        <v>JH</v>
      </c>
      <c r="F31" s="1628" t="s">
        <v>105</v>
      </c>
      <c r="H31" s="1628"/>
      <c r="I31" s="1628"/>
      <c r="J31" s="1628"/>
      <c r="K31" s="1628"/>
      <c r="L31" s="1628"/>
      <c r="M31" s="1628"/>
      <c r="N31" s="1628"/>
      <c r="O31" s="1628"/>
      <c r="P31" s="1628"/>
      <c r="Q31" s="1628"/>
      <c r="R31" s="1628"/>
      <c r="S31" s="1628"/>
      <c r="T31" s="1628"/>
      <c r="U31" s="1628"/>
      <c r="V31" s="1628"/>
      <c r="W31" s="1628"/>
      <c r="X31" s="1628"/>
      <c r="Y31" s="1628"/>
      <c r="Z31" s="1628"/>
      <c r="AA31" s="1628"/>
      <c r="AB31" s="1628"/>
      <c r="AC31" s="1628"/>
      <c r="AD31" s="1628"/>
      <c r="AE31" s="1628"/>
      <c r="AF31" s="1628"/>
      <c r="AG31" s="1628"/>
      <c r="AH31" s="1628"/>
      <c r="AI31" s="1628"/>
      <c r="AJ31" s="1628"/>
      <c r="AK31" s="1628"/>
      <c r="AL31" s="1628"/>
      <c r="AM31" s="1628"/>
      <c r="AN31" s="1628"/>
      <c r="AO31" s="1628"/>
      <c r="AP31" s="1628"/>
      <c r="AQ31" s="1628"/>
      <c r="AR31" s="1628"/>
      <c r="AS31" s="1628"/>
      <c r="AT31" s="1628"/>
      <c r="AU31" s="1628"/>
      <c r="AV31" s="1628"/>
    </row>
    <row r="32" spans="1:85">
      <c r="A32" s="1635">
        <f t="shared" si="0"/>
        <v>700114</v>
      </c>
      <c r="B32" s="1628" t="str">
        <f>HČe!C19</f>
        <v>Švec</v>
      </c>
      <c r="C32" s="1628" t="str">
        <f>HČe!D19</f>
        <v>Martin</v>
      </c>
      <c r="D32" s="1628">
        <f>HČe!E19</f>
        <v>700114</v>
      </c>
      <c r="E32" s="1628" t="str">
        <f>HČe!F19</f>
        <v>JH</v>
      </c>
      <c r="F32" s="1628" t="s">
        <v>157</v>
      </c>
      <c r="H32" s="1628"/>
      <c r="I32" s="1628"/>
      <c r="J32" s="1628"/>
      <c r="K32" s="1628"/>
      <c r="L32" s="1628"/>
      <c r="M32" s="1628"/>
      <c r="N32" s="1628"/>
      <c r="O32" s="1628"/>
      <c r="P32" s="1628"/>
      <c r="Q32" s="1628"/>
      <c r="R32" s="1628"/>
      <c r="S32" s="1628"/>
      <c r="T32" s="1628"/>
      <c r="U32" s="1628"/>
      <c r="V32" s="1628"/>
      <c r="W32" s="1628"/>
      <c r="X32" s="1628"/>
      <c r="Y32" s="1628"/>
      <c r="Z32" s="1628"/>
      <c r="AA32" s="1628"/>
      <c r="AB32" s="1628"/>
      <c r="AC32" s="1628"/>
      <c r="AD32" s="1628"/>
      <c r="AE32" s="1628"/>
      <c r="AF32" s="1628"/>
      <c r="AG32" s="1628"/>
      <c r="AH32" s="1628"/>
      <c r="AI32" s="1628"/>
      <c r="AJ32" s="1628"/>
      <c r="AK32" s="1628"/>
      <c r="AL32" s="1628"/>
      <c r="AM32" s="1628"/>
      <c r="AN32" s="1628"/>
      <c r="AO32" s="1628"/>
      <c r="AP32" s="1628"/>
      <c r="AQ32" s="1628"/>
      <c r="AR32" s="1628"/>
      <c r="AS32" s="1628"/>
      <c r="AT32" s="1628"/>
      <c r="AU32" s="1628"/>
      <c r="AV32" s="1628"/>
      <c r="BR32" s="1629"/>
    </row>
    <row r="33" spans="1:85">
      <c r="A33" s="1635">
        <f t="shared" si="0"/>
        <v>700305</v>
      </c>
      <c r="B33" s="1628" t="str">
        <f>NUG!B28</f>
        <v>Mazák</v>
      </c>
      <c r="C33" s="1628" t="str">
        <f>NUG!C28</f>
        <v>Roman</v>
      </c>
      <c r="D33" s="1628">
        <f>NUG!D28</f>
        <v>700305</v>
      </c>
      <c r="E33" s="1628" t="str">
        <f>NUG!E28</f>
        <v>JH</v>
      </c>
      <c r="F33" s="1628" t="s">
        <v>73</v>
      </c>
      <c r="H33" s="1628"/>
      <c r="I33" s="1628"/>
      <c r="J33" s="1628"/>
      <c r="K33" s="1628"/>
      <c r="L33" s="1628"/>
      <c r="M33" s="1628"/>
      <c r="N33" s="1628"/>
      <c r="O33" s="1628"/>
      <c r="P33" s="1628"/>
      <c r="Q33" s="1628"/>
      <c r="R33" s="1628"/>
      <c r="S33" s="1628"/>
      <c r="T33" s="1628"/>
      <c r="U33" s="1628"/>
      <c r="V33" s="1628"/>
      <c r="W33" s="1628"/>
      <c r="X33" s="1628"/>
      <c r="Y33" s="1628"/>
      <c r="Z33" s="1628"/>
      <c r="AA33" s="1628"/>
      <c r="AB33" s="1628"/>
      <c r="AC33" s="1628"/>
      <c r="AD33" s="1628"/>
      <c r="AE33" s="1628"/>
      <c r="AF33" s="1628"/>
      <c r="AG33" s="1628"/>
      <c r="AH33" s="1628"/>
      <c r="AI33" s="1628"/>
      <c r="AJ33" s="1628"/>
      <c r="AK33" s="1628"/>
      <c r="AL33" s="1628"/>
      <c r="AM33" s="1628"/>
      <c r="AN33" s="1628"/>
      <c r="AO33" s="1628"/>
      <c r="AP33" s="1628"/>
      <c r="AQ33" s="1628"/>
      <c r="AR33" s="1628"/>
      <c r="AS33" s="1628"/>
      <c r="AT33" s="1628"/>
      <c r="AU33" s="1628"/>
      <c r="AV33" s="1628"/>
      <c r="BR33" s="1629"/>
    </row>
    <row r="34" spans="1:85">
      <c r="A34" s="1635">
        <f t="shared" si="0"/>
        <v>700701</v>
      </c>
      <c r="B34" s="1628" t="str">
        <f>LDM!C35</f>
        <v>Šplíchal</v>
      </c>
      <c r="C34" s="1628" t="str">
        <f>LDM!D35</f>
        <v>Libor</v>
      </c>
      <c r="D34" s="1628">
        <f>LDM!E35</f>
        <v>700701</v>
      </c>
      <c r="E34" s="1628" t="str">
        <f>LDM!F35</f>
        <v>JH</v>
      </c>
      <c r="F34" s="1628" t="s">
        <v>15</v>
      </c>
      <c r="H34" s="1628"/>
      <c r="I34" s="1628"/>
      <c r="J34" s="1628"/>
      <c r="K34" s="1628"/>
      <c r="L34" s="1628"/>
      <c r="M34" s="1628"/>
      <c r="N34" s="1628"/>
      <c r="O34" s="1628"/>
      <c r="P34" s="1628"/>
      <c r="Q34" s="1628"/>
      <c r="R34" s="1628"/>
      <c r="S34" s="1628"/>
      <c r="T34" s="1628"/>
      <c r="U34" s="1628"/>
      <c r="V34" s="1628"/>
      <c r="W34" s="1628"/>
      <c r="X34" s="1628"/>
      <c r="Y34" s="1628"/>
      <c r="Z34" s="1628"/>
      <c r="AA34" s="1628"/>
      <c r="AB34" s="1628"/>
      <c r="AC34" s="1628"/>
      <c r="AD34" s="1628"/>
      <c r="AE34" s="1628"/>
      <c r="AF34" s="1628"/>
      <c r="AG34" s="1628"/>
      <c r="AH34" s="1628"/>
      <c r="AI34" s="1628"/>
      <c r="AJ34" s="1628"/>
      <c r="AK34" s="1628"/>
      <c r="AL34" s="1628"/>
      <c r="AM34" s="1628"/>
      <c r="AN34" s="1628"/>
      <c r="AO34" s="1628"/>
      <c r="AP34" s="1628"/>
      <c r="AQ34" s="1628"/>
      <c r="AR34" s="1628"/>
      <c r="AS34" s="1628"/>
      <c r="AT34" s="1628"/>
      <c r="AU34" s="1628"/>
      <c r="AV34" s="1628"/>
    </row>
    <row r="35" spans="1:85">
      <c r="A35" s="1635">
        <f t="shared" si="0"/>
        <v>701110</v>
      </c>
      <c r="B35" s="1628" t="str">
        <f>Srš!C25</f>
        <v>Čevora</v>
      </c>
      <c r="C35" s="1628" t="str">
        <f>Srš!D25</f>
        <v>Oldřich</v>
      </c>
      <c r="D35" s="1628">
        <f>Srš!E25</f>
        <v>701110</v>
      </c>
      <c r="E35" s="1628" t="str">
        <f>Srš!F25</f>
        <v>JH</v>
      </c>
      <c r="F35" s="1628" t="s">
        <v>127</v>
      </c>
      <c r="H35" s="1628"/>
      <c r="I35" s="1628"/>
      <c r="J35" s="1628"/>
      <c r="K35" s="1628"/>
      <c r="L35" s="1628"/>
      <c r="M35" s="1628"/>
      <c r="N35" s="1628"/>
      <c r="O35" s="1628"/>
      <c r="P35" s="1628"/>
      <c r="Q35" s="1628"/>
      <c r="R35" s="1628"/>
      <c r="S35" s="1628"/>
      <c r="T35" s="1628"/>
      <c r="U35" s="1628"/>
      <c r="V35" s="1628"/>
      <c r="W35" s="1628"/>
      <c r="X35" s="1628"/>
      <c r="Y35" s="1628"/>
      <c r="Z35" s="1628"/>
      <c r="AA35" s="1628"/>
      <c r="AB35" s="1628"/>
      <c r="AC35" s="1628"/>
      <c r="AD35" s="1628"/>
      <c r="AE35" s="1628"/>
      <c r="AF35" s="1628"/>
      <c r="AG35" s="1628"/>
      <c r="AH35" s="1628"/>
      <c r="AI35" s="1628"/>
      <c r="AJ35" s="1628"/>
      <c r="AK35" s="1628"/>
      <c r="AL35" s="1628"/>
      <c r="AM35" s="1628"/>
      <c r="AN35" s="1628"/>
      <c r="AO35" s="1628"/>
      <c r="AP35" s="1628"/>
      <c r="AQ35" s="1628"/>
      <c r="AR35" s="1628"/>
      <c r="AS35" s="1628"/>
      <c r="AT35" s="1628"/>
      <c r="AU35" s="1628"/>
      <c r="AV35" s="1628"/>
      <c r="BR35" s="1629"/>
    </row>
    <row r="36" spans="1:85">
      <c r="A36" s="1635">
        <f t="shared" si="0"/>
        <v>710119</v>
      </c>
      <c r="B36" s="1628" t="str">
        <f>ČVO!C33</f>
        <v>Bílý</v>
      </c>
      <c r="C36" s="1628" t="str">
        <f>ČVO!D33</f>
        <v>Luděk</v>
      </c>
      <c r="D36" s="1628">
        <f>ČVO!E33</f>
        <v>710119</v>
      </c>
      <c r="E36" s="1628" t="str">
        <f>ČVO!F33</f>
        <v>JH</v>
      </c>
      <c r="F36" s="1628" t="s">
        <v>887</v>
      </c>
      <c r="G36" s="1629"/>
      <c r="H36" s="1628"/>
      <c r="I36" s="1628"/>
      <c r="J36" s="1628"/>
      <c r="K36" s="1628"/>
      <c r="L36" s="1628"/>
      <c r="M36" s="1628"/>
      <c r="N36" s="1628"/>
      <c r="O36" s="1628"/>
      <c r="P36" s="1628"/>
      <c r="Q36" s="1628"/>
      <c r="R36" s="1628"/>
      <c r="S36" s="1628"/>
      <c r="T36" s="1628"/>
      <c r="U36" s="1628"/>
      <c r="V36" s="1628"/>
      <c r="W36" s="1628"/>
      <c r="X36" s="1628"/>
      <c r="Y36" s="1628"/>
      <c r="Z36" s="1628"/>
      <c r="AA36" s="1628"/>
      <c r="AB36" s="1628"/>
      <c r="AC36" s="1628"/>
      <c r="AD36" s="1628"/>
      <c r="AE36" s="1628"/>
      <c r="AF36" s="1628"/>
      <c r="AG36" s="1628"/>
      <c r="AH36" s="1628"/>
      <c r="AI36" s="1628"/>
      <c r="AJ36" s="1628"/>
      <c r="AK36" s="1628"/>
      <c r="AL36" s="1628"/>
      <c r="AM36" s="1628"/>
      <c r="AN36" s="1628"/>
      <c r="AO36" s="1628"/>
      <c r="AP36" s="1628"/>
      <c r="AQ36" s="1628"/>
      <c r="AR36" s="1628"/>
      <c r="AS36" s="1628"/>
      <c r="AT36" s="1628"/>
      <c r="AU36" s="1628"/>
      <c r="AV36" s="1628"/>
      <c r="AW36" s="1629"/>
      <c r="AX36" s="1629"/>
      <c r="AY36" s="1629"/>
      <c r="AZ36" s="1629"/>
      <c r="BA36" s="1629"/>
      <c r="BB36" s="1629"/>
      <c r="BC36" s="1629"/>
      <c r="BD36" s="1629"/>
      <c r="BE36" s="1629"/>
      <c r="BF36" s="1629"/>
      <c r="BG36" s="1629"/>
      <c r="BH36" s="1629"/>
      <c r="BI36" s="1629"/>
      <c r="BJ36" s="1629"/>
      <c r="BK36" s="1629"/>
      <c r="BL36" s="1629"/>
      <c r="BM36" s="1629"/>
      <c r="BN36" s="1629"/>
      <c r="BO36" s="1629"/>
      <c r="BP36" s="1629"/>
      <c r="BQ36" s="1629"/>
      <c r="BS36" s="1629"/>
    </row>
    <row r="37" spans="1:85">
      <c r="A37" s="1635">
        <f t="shared" si="0"/>
        <v>710206</v>
      </c>
      <c r="B37" s="1628" t="str">
        <f>LDM!C21</f>
        <v>Herman</v>
      </c>
      <c r="C37" s="1628" t="str">
        <f>LDM!D21</f>
        <v>Pavel</v>
      </c>
      <c r="D37" s="1628">
        <f>LDM!E21</f>
        <v>710206</v>
      </c>
      <c r="E37" s="1628" t="str">
        <f>LDM!F21</f>
        <v>JH</v>
      </c>
      <c r="F37" s="1628" t="s">
        <v>15</v>
      </c>
      <c r="H37" s="1628"/>
      <c r="I37" s="1628"/>
      <c r="J37" s="1628"/>
      <c r="K37" s="1628"/>
      <c r="L37" s="1628"/>
      <c r="M37" s="1628"/>
      <c r="N37" s="1628"/>
      <c r="O37" s="1628"/>
      <c r="P37" s="1628"/>
      <c r="Q37" s="1628"/>
      <c r="R37" s="1628"/>
      <c r="S37" s="1628"/>
      <c r="T37" s="1628"/>
      <c r="U37" s="1628"/>
      <c r="V37" s="1628"/>
      <c r="W37" s="1628"/>
      <c r="X37" s="1628"/>
      <c r="Y37" s="1628"/>
      <c r="Z37" s="1628"/>
      <c r="AA37" s="1628"/>
      <c r="AB37" s="1628"/>
      <c r="AC37" s="1628"/>
      <c r="AD37" s="1628"/>
      <c r="AE37" s="1628"/>
      <c r="AF37" s="1628"/>
      <c r="AG37" s="1628"/>
      <c r="AH37" s="1628"/>
      <c r="AI37" s="1628"/>
      <c r="AJ37" s="1628"/>
      <c r="AK37" s="1628"/>
      <c r="AL37" s="1628"/>
      <c r="AM37" s="1628"/>
      <c r="AN37" s="1628"/>
      <c r="AO37" s="1628"/>
      <c r="AP37" s="1628"/>
      <c r="AQ37" s="1628"/>
      <c r="AR37" s="1628"/>
      <c r="AS37" s="1628"/>
      <c r="AT37" s="1628"/>
      <c r="AU37" s="1628"/>
      <c r="AV37" s="1628"/>
    </row>
    <row r="38" spans="1:85">
      <c r="A38" s="1635">
        <f t="shared" si="0"/>
        <v>710410</v>
      </c>
      <c r="B38" s="1628" t="str">
        <f>ČVO!C17</f>
        <v>Řepková</v>
      </c>
      <c r="C38" s="1628" t="str">
        <f>ČVO!D17</f>
        <v>Monika</v>
      </c>
      <c r="D38" s="1628">
        <f>ČVO!E17</f>
        <v>710410</v>
      </c>
      <c r="E38" s="1628" t="str">
        <f>ČVO!F17</f>
        <v>JH</v>
      </c>
      <c r="F38" s="1628" t="s">
        <v>887</v>
      </c>
      <c r="H38" s="1628"/>
      <c r="I38" s="1628"/>
      <c r="J38" s="1628"/>
      <c r="K38" s="1628"/>
      <c r="L38" s="1628"/>
      <c r="M38" s="1628"/>
      <c r="N38" s="1628"/>
      <c r="O38" s="1628"/>
      <c r="P38" s="1628"/>
      <c r="Q38" s="1628"/>
      <c r="R38" s="1628"/>
      <c r="S38" s="1628"/>
      <c r="T38" s="1628"/>
      <c r="U38" s="1628"/>
      <c r="V38" s="1628"/>
      <c r="W38" s="1628"/>
      <c r="X38" s="1628"/>
      <c r="Y38" s="1628"/>
      <c r="Z38" s="1628"/>
      <c r="AA38" s="1628"/>
      <c r="AB38" s="1628"/>
      <c r="AC38" s="1628"/>
      <c r="AD38" s="1628"/>
      <c r="AE38" s="1628"/>
      <c r="AF38" s="1628"/>
      <c r="AG38" s="1628"/>
      <c r="AH38" s="1628"/>
      <c r="AI38" s="1628"/>
      <c r="AJ38" s="1628"/>
      <c r="AK38" s="1628"/>
      <c r="AL38" s="1628"/>
      <c r="AM38" s="1628"/>
      <c r="AN38" s="1628"/>
      <c r="AO38" s="1628"/>
      <c r="AP38" s="1628"/>
      <c r="AQ38" s="1628"/>
      <c r="AR38" s="1628"/>
      <c r="AS38" s="1628"/>
      <c r="AT38" s="1628"/>
      <c r="AU38" s="1628"/>
      <c r="AV38" s="1628"/>
    </row>
    <row r="39" spans="1:85">
      <c r="A39" s="1635">
        <f t="shared" si="0"/>
        <v>710526</v>
      </c>
      <c r="B39" s="1628" t="str">
        <f>LDM!C30</f>
        <v>Řehák</v>
      </c>
      <c r="C39" s="1628" t="str">
        <f>LDM!D30</f>
        <v>Zdenek</v>
      </c>
      <c r="D39" s="1628">
        <f>LDM!E30</f>
        <v>710526</v>
      </c>
      <c r="E39" s="1628" t="str">
        <f>LDM!F30</f>
        <v>JH</v>
      </c>
      <c r="F39" s="1628" t="s">
        <v>15</v>
      </c>
      <c r="G39" s="1629"/>
      <c r="H39" s="1628"/>
      <c r="I39" s="1628"/>
      <c r="J39" s="1628"/>
      <c r="K39" s="1628"/>
      <c r="L39" s="1628"/>
      <c r="M39" s="1628"/>
      <c r="N39" s="1628"/>
      <c r="O39" s="1628"/>
      <c r="P39" s="1628"/>
      <c r="Q39" s="1628"/>
      <c r="R39" s="1628"/>
      <c r="S39" s="1628"/>
      <c r="T39" s="1628"/>
      <c r="U39" s="1628"/>
      <c r="V39" s="1628"/>
      <c r="W39" s="1628"/>
      <c r="X39" s="1628"/>
      <c r="Y39" s="1628"/>
      <c r="Z39" s="1628"/>
      <c r="AA39" s="1628"/>
      <c r="AB39" s="1628"/>
      <c r="AC39" s="1628"/>
      <c r="AD39" s="1628"/>
      <c r="AE39" s="1628"/>
      <c r="AF39" s="1628"/>
      <c r="AG39" s="1628"/>
      <c r="AH39" s="1628"/>
      <c r="AI39" s="1628"/>
      <c r="AJ39" s="1628"/>
      <c r="AK39" s="1628"/>
      <c r="AL39" s="1628"/>
      <c r="AM39" s="1628"/>
      <c r="AN39" s="1628"/>
      <c r="AO39" s="1628"/>
      <c r="AP39" s="1628"/>
      <c r="AQ39" s="1628"/>
      <c r="AR39" s="1628"/>
      <c r="AS39" s="1628"/>
      <c r="AT39" s="1628"/>
      <c r="AU39" s="1628"/>
      <c r="AV39" s="1628"/>
      <c r="AW39" s="1629"/>
      <c r="AX39" s="1629"/>
      <c r="AY39" s="1629"/>
      <c r="AZ39" s="1629"/>
      <c r="BA39" s="1629"/>
      <c r="BB39" s="1629"/>
      <c r="BC39" s="1629"/>
      <c r="BD39" s="1629"/>
      <c r="BE39" s="1629"/>
      <c r="BF39" s="1629"/>
      <c r="BG39" s="1629"/>
      <c r="BH39" s="1629"/>
      <c r="BI39" s="1629"/>
      <c r="BJ39" s="1629"/>
      <c r="BK39" s="1629"/>
      <c r="BL39" s="1629"/>
      <c r="BM39" s="1629"/>
      <c r="BN39" s="1629"/>
      <c r="BO39" s="1629"/>
      <c r="BP39" s="1629"/>
      <c r="BQ39" s="1629"/>
      <c r="BS39" s="1629"/>
    </row>
    <row r="40" spans="1:85">
      <c r="A40" s="1635">
        <f t="shared" si="0"/>
        <v>711125</v>
      </c>
      <c r="B40" s="1628" t="str">
        <f>Ští!C21</f>
        <v>Žerníček</v>
      </c>
      <c r="C40" s="1628" t="str">
        <f>Ští!D21</f>
        <v>Petr</v>
      </c>
      <c r="D40" s="1628">
        <f>Ští!E21</f>
        <v>711125</v>
      </c>
      <c r="E40" s="1628" t="str">
        <f>Ští!F21</f>
        <v>JH</v>
      </c>
      <c r="F40" s="1628" t="s">
        <v>183</v>
      </c>
      <c r="H40" s="1628"/>
      <c r="I40" s="1628"/>
      <c r="J40" s="1628"/>
      <c r="K40" s="1628"/>
      <c r="L40" s="1628"/>
      <c r="M40" s="1628"/>
      <c r="N40" s="1628"/>
      <c r="O40" s="1628"/>
      <c r="P40" s="1628"/>
      <c r="Q40" s="1628"/>
      <c r="R40" s="1628"/>
      <c r="S40" s="1628"/>
      <c r="T40" s="1628"/>
      <c r="U40" s="1628"/>
      <c r="V40" s="1628"/>
      <c r="W40" s="1628"/>
      <c r="X40" s="1628"/>
      <c r="Y40" s="1628"/>
      <c r="Z40" s="1628"/>
      <c r="AA40" s="1628"/>
      <c r="AB40" s="1628"/>
      <c r="AC40" s="1628"/>
      <c r="AD40" s="1628"/>
      <c r="AE40" s="1628"/>
      <c r="AF40" s="1628"/>
      <c r="AG40" s="1628"/>
      <c r="AH40" s="1628"/>
      <c r="AI40" s="1628"/>
      <c r="AJ40" s="1628"/>
      <c r="AK40" s="1628"/>
      <c r="AL40" s="1628"/>
      <c r="AM40" s="1628"/>
      <c r="AN40" s="1628"/>
      <c r="AO40" s="1628"/>
      <c r="AP40" s="1628"/>
      <c r="AQ40" s="1628"/>
      <c r="AR40" s="1628"/>
      <c r="AS40" s="1628"/>
      <c r="AT40" s="1628"/>
      <c r="AU40" s="1628"/>
      <c r="AV40" s="1628"/>
      <c r="BR40" s="1629"/>
    </row>
    <row r="41" spans="1:85" s="1629" customFormat="1">
      <c r="A41" s="1635">
        <f t="shared" si="0"/>
        <v>720606</v>
      </c>
      <c r="B41" s="1628" t="str">
        <f>Cyk!C24</f>
        <v>Šembera</v>
      </c>
      <c r="C41" s="1628" t="str">
        <f>Cyk!D24</f>
        <v>Petr</v>
      </c>
      <c r="D41" s="1628">
        <f>Cyk!E24</f>
        <v>720606</v>
      </c>
      <c r="E41" s="1628" t="str">
        <f>Cyk!F24</f>
        <v>JH</v>
      </c>
      <c r="F41" s="1628" t="s">
        <v>114</v>
      </c>
      <c r="G41" s="1627"/>
      <c r="H41" s="1628"/>
      <c r="I41" s="1628"/>
      <c r="J41" s="1628"/>
      <c r="K41" s="1628"/>
      <c r="L41" s="1628"/>
      <c r="M41" s="1628"/>
      <c r="N41" s="1628"/>
      <c r="O41" s="1628"/>
      <c r="P41" s="1628"/>
      <c r="Q41" s="1628"/>
      <c r="R41" s="1628"/>
      <c r="S41" s="1628"/>
      <c r="T41" s="1628"/>
      <c r="U41" s="1628"/>
      <c r="V41" s="1628"/>
      <c r="W41" s="1628"/>
      <c r="X41" s="1628"/>
      <c r="Y41" s="1628"/>
      <c r="Z41" s="1628"/>
      <c r="AA41" s="1628"/>
      <c r="AB41" s="1628"/>
      <c r="AC41" s="1628"/>
      <c r="AD41" s="1628"/>
      <c r="AE41" s="1628"/>
      <c r="AF41" s="1628"/>
      <c r="AG41" s="1628"/>
      <c r="AH41" s="1628"/>
      <c r="AI41" s="1628"/>
      <c r="AJ41" s="1628"/>
      <c r="AK41" s="1628"/>
      <c r="AL41" s="1628"/>
      <c r="AM41" s="1628"/>
      <c r="AN41" s="1628"/>
      <c r="AO41" s="1628"/>
      <c r="AP41" s="1628"/>
      <c r="AQ41" s="1628"/>
      <c r="AR41" s="1628"/>
      <c r="AS41" s="1628"/>
      <c r="AT41" s="1628"/>
      <c r="AU41" s="1628"/>
      <c r="AV41" s="1628"/>
      <c r="AW41" s="1627"/>
      <c r="AX41" s="1627"/>
      <c r="AY41" s="1627"/>
      <c r="AZ41" s="1627"/>
      <c r="BA41" s="1627"/>
      <c r="BB41" s="1627"/>
      <c r="BC41" s="1627"/>
      <c r="BD41" s="1627"/>
      <c r="BE41" s="1627"/>
      <c r="BF41" s="1627"/>
      <c r="BG41" s="1627"/>
      <c r="BH41" s="1627"/>
      <c r="BI41" s="1627"/>
      <c r="BJ41" s="1627"/>
      <c r="BK41" s="1627"/>
      <c r="BL41" s="1627"/>
      <c r="BM41" s="1627"/>
      <c r="BN41" s="1627"/>
      <c r="BO41" s="1627"/>
      <c r="BP41" s="1627"/>
      <c r="BQ41" s="1627"/>
      <c r="BS41" s="1627"/>
      <c r="BT41" s="1627"/>
      <c r="BU41" s="1627"/>
      <c r="BV41" s="1627"/>
      <c r="BW41" s="1627"/>
      <c r="BX41" s="1627"/>
      <c r="BY41" s="1627"/>
      <c r="BZ41" s="1627"/>
      <c r="CA41" s="1627"/>
      <c r="CB41" s="1627"/>
      <c r="CC41" s="1627"/>
      <c r="CD41" s="1627"/>
      <c r="CE41" s="1627"/>
      <c r="CF41" s="1627"/>
      <c r="CG41" s="1627"/>
    </row>
    <row r="42" spans="1:85">
      <c r="A42" s="1635">
        <f t="shared" si="0"/>
        <v>720720</v>
      </c>
      <c r="B42" s="1628" t="str">
        <f>Tyg!C35</f>
        <v>Husák st.</v>
      </c>
      <c r="C42" s="1628" t="str">
        <f>Tyg!D35</f>
        <v>Stanislav</v>
      </c>
      <c r="D42" s="1628">
        <f>Tyg!E35</f>
        <v>720720</v>
      </c>
      <c r="E42" s="1628" t="str">
        <f>Tyg!F35</f>
        <v>N</v>
      </c>
      <c r="F42" s="1628" t="s">
        <v>79</v>
      </c>
      <c r="H42" s="1628"/>
      <c r="I42" s="1628"/>
      <c r="J42" s="1628"/>
      <c r="K42" s="1628"/>
      <c r="L42" s="1628"/>
      <c r="M42" s="1628"/>
      <c r="N42" s="1628"/>
      <c r="O42" s="1628"/>
      <c r="P42" s="1628"/>
      <c r="Q42" s="1628"/>
      <c r="R42" s="1628"/>
      <c r="S42" s="1628"/>
      <c r="T42" s="1628"/>
      <c r="U42" s="1628"/>
      <c r="V42" s="1628"/>
      <c r="W42" s="1628"/>
      <c r="X42" s="1628"/>
      <c r="Y42" s="1628"/>
      <c r="Z42" s="1628"/>
      <c r="AA42" s="1628"/>
      <c r="AB42" s="1628"/>
      <c r="AC42" s="1628"/>
      <c r="AD42" s="1628"/>
      <c r="AE42" s="1628"/>
      <c r="AF42" s="1628"/>
      <c r="AG42" s="1628"/>
      <c r="AH42" s="1628"/>
      <c r="AI42" s="1628"/>
      <c r="AJ42" s="1628"/>
      <c r="AK42" s="1628"/>
      <c r="AL42" s="1628"/>
      <c r="AM42" s="1628"/>
      <c r="AN42" s="1628"/>
      <c r="AO42" s="1628"/>
      <c r="AP42" s="1628"/>
      <c r="AQ42" s="1628"/>
      <c r="AR42" s="1628"/>
      <c r="AS42" s="1628"/>
      <c r="AT42" s="1628"/>
      <c r="AU42" s="1628"/>
      <c r="AV42" s="1628"/>
    </row>
    <row r="43" spans="1:85">
      <c r="A43" s="1635">
        <f t="shared" si="0"/>
        <v>720827</v>
      </c>
      <c r="B43" s="1628" t="str">
        <f>Jed!B25</f>
        <v>Minář</v>
      </c>
      <c r="C43" s="1628" t="str">
        <f>Jed!C25</f>
        <v>Petr</v>
      </c>
      <c r="D43" s="1628">
        <f>Jed!D25</f>
        <v>720827</v>
      </c>
      <c r="E43" s="1628" t="str">
        <f>Jed!E25</f>
        <v>JH2</v>
      </c>
      <c r="F43" s="1628" t="s">
        <v>778</v>
      </c>
      <c r="H43" s="1628"/>
      <c r="I43" s="1628"/>
      <c r="J43" s="1628"/>
      <c r="K43" s="1628"/>
      <c r="L43" s="1628"/>
      <c r="M43" s="1628"/>
      <c r="N43" s="1628"/>
      <c r="O43" s="1628"/>
      <c r="P43" s="1628"/>
      <c r="Q43" s="1628"/>
      <c r="R43" s="1628"/>
      <c r="S43" s="1628"/>
      <c r="T43" s="1628"/>
      <c r="U43" s="1628"/>
      <c r="V43" s="1628"/>
      <c r="W43" s="1628"/>
      <c r="X43" s="1628"/>
      <c r="Y43" s="1628"/>
      <c r="Z43" s="1628"/>
      <c r="AA43" s="1628"/>
      <c r="AB43" s="1628"/>
      <c r="AC43" s="1628"/>
      <c r="AD43" s="1628"/>
      <c r="AE43" s="1628"/>
      <c r="AF43" s="1628"/>
      <c r="AG43" s="1628"/>
      <c r="AH43" s="1628"/>
      <c r="AI43" s="1628"/>
      <c r="AJ43" s="1628"/>
      <c r="AK43" s="1628"/>
      <c r="AL43" s="1628"/>
      <c r="AM43" s="1628"/>
      <c r="AN43" s="1628"/>
      <c r="AO43" s="1628"/>
      <c r="AP43" s="1628"/>
      <c r="AQ43" s="1628"/>
      <c r="AR43" s="1628"/>
      <c r="AS43" s="1628"/>
      <c r="AT43" s="1628"/>
      <c r="AU43" s="1628"/>
      <c r="AV43" s="1628"/>
      <c r="BR43" s="1629"/>
    </row>
    <row r="44" spans="1:85">
      <c r="A44" s="1635">
        <f t="shared" si="0"/>
        <v>721022</v>
      </c>
      <c r="B44" s="1628" t="str">
        <f>HČe!C25</f>
        <v>Kropáček</v>
      </c>
      <c r="C44" s="1628" t="str">
        <f>HČe!D25</f>
        <v>Josef</v>
      </c>
      <c r="D44" s="1628">
        <f>HČe!E25</f>
        <v>721022</v>
      </c>
      <c r="E44" s="1628" t="str">
        <f>HČe!F25</f>
        <v>JH</v>
      </c>
      <c r="F44" s="1628" t="s">
        <v>157</v>
      </c>
      <c r="H44" s="1628"/>
      <c r="I44" s="1628"/>
      <c r="J44" s="1628"/>
      <c r="K44" s="1628"/>
      <c r="L44" s="1628"/>
      <c r="M44" s="1628"/>
      <c r="N44" s="1628"/>
      <c r="O44" s="1628"/>
      <c r="P44" s="1628"/>
      <c r="Q44" s="1628"/>
      <c r="R44" s="1628"/>
      <c r="S44" s="1628"/>
      <c r="T44" s="1628"/>
      <c r="U44" s="1628"/>
      <c r="V44" s="1628"/>
      <c r="W44" s="1628"/>
      <c r="X44" s="1628"/>
      <c r="Y44" s="1628"/>
      <c r="Z44" s="1628"/>
      <c r="AA44" s="1628"/>
      <c r="AB44" s="1628"/>
      <c r="AC44" s="1628"/>
      <c r="AD44" s="1628"/>
      <c r="AE44" s="1628"/>
      <c r="AF44" s="1628"/>
      <c r="AG44" s="1628"/>
      <c r="AH44" s="1628"/>
      <c r="AI44" s="1628"/>
      <c r="AJ44" s="1628"/>
      <c r="AK44" s="1628"/>
      <c r="AL44" s="1628"/>
      <c r="AM44" s="1628"/>
      <c r="AN44" s="1628"/>
      <c r="AO44" s="1628"/>
      <c r="AP44" s="1628"/>
      <c r="AQ44" s="1628"/>
      <c r="AR44" s="1628"/>
      <c r="AS44" s="1628"/>
      <c r="AT44" s="1628"/>
      <c r="AU44" s="1628"/>
      <c r="AV44" s="1628"/>
      <c r="BR44" s="1629"/>
    </row>
    <row r="45" spans="1:85">
      <c r="A45" s="1635">
        <f t="shared" si="0"/>
        <v>721029</v>
      </c>
      <c r="B45" s="1628" t="str">
        <f>UDA!C26</f>
        <v>Mazel</v>
      </c>
      <c r="C45" s="1628" t="str">
        <f>UDA!D26</f>
        <v>Lubomír</v>
      </c>
      <c r="D45" s="1628">
        <f>UDA!E26</f>
        <v>721029</v>
      </c>
      <c r="E45" s="1628" t="str">
        <f>UDA!F26</f>
        <v>J.H.</v>
      </c>
      <c r="F45" s="1628" t="s">
        <v>159</v>
      </c>
      <c r="H45" s="1628"/>
      <c r="I45" s="1628"/>
      <c r="J45" s="1628"/>
      <c r="K45" s="1628"/>
      <c r="L45" s="1628"/>
      <c r="M45" s="1628"/>
      <c r="N45" s="1628"/>
      <c r="O45" s="1628"/>
      <c r="P45" s="1628"/>
      <c r="Q45" s="1628"/>
      <c r="R45" s="1628"/>
      <c r="S45" s="1628"/>
      <c r="T45" s="1628"/>
      <c r="U45" s="1628"/>
      <c r="V45" s="1628"/>
      <c r="W45" s="1628"/>
      <c r="X45" s="1628"/>
      <c r="Y45" s="1628"/>
      <c r="Z45" s="1628"/>
      <c r="AA45" s="1628"/>
      <c r="AB45" s="1628"/>
      <c r="AC45" s="1628"/>
      <c r="AD45" s="1628"/>
      <c r="AE45" s="1628"/>
      <c r="AF45" s="1628"/>
      <c r="AG45" s="1628"/>
      <c r="AH45" s="1628"/>
      <c r="AI45" s="1628"/>
      <c r="AJ45" s="1628"/>
      <c r="AK45" s="1628"/>
      <c r="AL45" s="1628"/>
      <c r="AM45" s="1628"/>
      <c r="AN45" s="1628"/>
      <c r="AO45" s="1628"/>
      <c r="AP45" s="1628"/>
      <c r="AQ45" s="1628"/>
      <c r="AR45" s="1628"/>
      <c r="AS45" s="1628"/>
      <c r="AT45" s="1628"/>
      <c r="AU45" s="1628"/>
      <c r="AV45" s="1628"/>
      <c r="BR45" s="1629"/>
    </row>
    <row r="46" spans="1:85">
      <c r="A46" s="1635">
        <f t="shared" si="0"/>
        <v>721126</v>
      </c>
      <c r="B46" s="1628" t="str">
        <f>ČVO!C22</f>
        <v>Zecha</v>
      </c>
      <c r="C46" s="1628" t="str">
        <f>ČVO!D22</f>
        <v>Roman</v>
      </c>
      <c r="D46" s="1628">
        <f>ČVO!E22</f>
        <v>721126</v>
      </c>
      <c r="E46" s="1628" t="str">
        <f>ČVO!F22</f>
        <v>JH</v>
      </c>
      <c r="F46" s="1628" t="s">
        <v>887</v>
      </c>
      <c r="H46" s="1628"/>
      <c r="I46" s="1628"/>
      <c r="J46" s="1628"/>
      <c r="K46" s="1628"/>
      <c r="L46" s="1628"/>
      <c r="M46" s="1628"/>
      <c r="N46" s="1628"/>
      <c r="O46" s="1628"/>
      <c r="P46" s="1628"/>
      <c r="Q46" s="1628"/>
      <c r="R46" s="1628"/>
      <c r="S46" s="1628"/>
      <c r="T46" s="1628"/>
      <c r="U46" s="1628"/>
      <c r="V46" s="1628"/>
      <c r="W46" s="1628"/>
      <c r="X46" s="1628"/>
      <c r="Y46" s="1628"/>
      <c r="Z46" s="1628"/>
      <c r="AA46" s="1628"/>
      <c r="AB46" s="1628"/>
      <c r="AC46" s="1628"/>
      <c r="AD46" s="1628"/>
      <c r="AE46" s="1628"/>
      <c r="AF46" s="1628"/>
      <c r="AG46" s="1628"/>
      <c r="AH46" s="1628"/>
      <c r="AI46" s="1628"/>
      <c r="AJ46" s="1628"/>
      <c r="AK46" s="1628"/>
      <c r="AL46" s="1628"/>
      <c r="AM46" s="1628"/>
      <c r="AN46" s="1628"/>
      <c r="AO46" s="1628"/>
      <c r="AP46" s="1628"/>
      <c r="AQ46" s="1628"/>
      <c r="AR46" s="1628"/>
      <c r="AS46" s="1628"/>
      <c r="AT46" s="1628"/>
      <c r="AU46" s="1628"/>
      <c r="AV46" s="1628"/>
    </row>
    <row r="47" spans="1:85">
      <c r="A47" s="1635">
        <f t="shared" si="0"/>
        <v>721229</v>
      </c>
      <c r="B47" s="1628" t="str">
        <f>FL!C22</f>
        <v>Dejdar</v>
      </c>
      <c r="C47" s="1628" t="str">
        <f>FL!D22</f>
        <v>Miroslav</v>
      </c>
      <c r="D47" s="1628">
        <f>FL!E22</f>
        <v>721229</v>
      </c>
      <c r="E47" s="1628" t="str">
        <f>FL!F22</f>
        <v>JH</v>
      </c>
      <c r="F47" s="1628" t="str">
        <f>FL!G22</f>
        <v>FLY</v>
      </c>
      <c r="H47" s="1628"/>
      <c r="I47" s="1628"/>
      <c r="J47" s="1628"/>
      <c r="K47" s="1628"/>
      <c r="L47" s="1628"/>
      <c r="M47" s="1628"/>
      <c r="N47" s="1628"/>
      <c r="O47" s="1628"/>
      <c r="P47" s="1628"/>
      <c r="Q47" s="1628"/>
      <c r="R47" s="1628"/>
      <c r="S47" s="1628"/>
      <c r="T47" s="1628"/>
      <c r="U47" s="1628"/>
      <c r="V47" s="1628"/>
      <c r="W47" s="1628"/>
      <c r="X47" s="1628"/>
      <c r="Y47" s="1628"/>
      <c r="Z47" s="1628"/>
      <c r="AA47" s="1628"/>
      <c r="AB47" s="1628"/>
      <c r="AC47" s="1628"/>
      <c r="AD47" s="1628"/>
      <c r="AE47" s="1628"/>
      <c r="AF47" s="1628"/>
      <c r="AG47" s="1628"/>
      <c r="AH47" s="1628"/>
      <c r="AI47" s="1628"/>
      <c r="AJ47" s="1628"/>
      <c r="AK47" s="1628"/>
      <c r="AL47" s="1628"/>
      <c r="AM47" s="1628"/>
      <c r="AN47" s="1628"/>
      <c r="AO47" s="1628"/>
      <c r="AP47" s="1628"/>
      <c r="AQ47" s="1628"/>
      <c r="AR47" s="1628"/>
      <c r="AS47" s="1628"/>
      <c r="AT47" s="1628"/>
      <c r="AU47" s="1628"/>
      <c r="AV47" s="1628"/>
      <c r="BR47" s="1629"/>
    </row>
    <row r="48" spans="1:85">
      <c r="A48" s="1635">
        <f t="shared" si="0"/>
        <v>730120</v>
      </c>
      <c r="B48" s="1628" t="str">
        <f>Cyk!C23</f>
        <v>Juruj</v>
      </c>
      <c r="C48" s="1628" t="str">
        <f>Cyk!D23</f>
        <v>Radim</v>
      </c>
      <c r="D48" s="1628">
        <f>Cyk!E23</f>
        <v>730120</v>
      </c>
      <c r="E48" s="1628" t="str">
        <f>Cyk!F23</f>
        <v>JH</v>
      </c>
      <c r="F48" s="1628" t="s">
        <v>114</v>
      </c>
      <c r="H48" s="1628"/>
      <c r="I48" s="1628"/>
      <c r="J48" s="1628"/>
      <c r="K48" s="1628"/>
      <c r="L48" s="1628"/>
      <c r="M48" s="1628"/>
      <c r="N48" s="1628"/>
      <c r="O48" s="1628"/>
      <c r="P48" s="1628"/>
      <c r="Q48" s="1628"/>
      <c r="R48" s="1628"/>
      <c r="S48" s="1628"/>
      <c r="T48" s="1628"/>
      <c r="U48" s="1628"/>
      <c r="V48" s="1628"/>
      <c r="W48" s="1628"/>
      <c r="X48" s="1628"/>
      <c r="Y48" s="1628"/>
      <c r="Z48" s="1628"/>
      <c r="AA48" s="1628"/>
      <c r="AB48" s="1628"/>
      <c r="AC48" s="1628"/>
      <c r="AD48" s="1628"/>
      <c r="AE48" s="1628"/>
      <c r="AF48" s="1628"/>
      <c r="AG48" s="1628"/>
      <c r="AH48" s="1628"/>
      <c r="AI48" s="1628"/>
      <c r="AJ48" s="1628"/>
      <c r="AK48" s="1628"/>
      <c r="AL48" s="1628"/>
      <c r="AM48" s="1628"/>
      <c r="AN48" s="1628"/>
      <c r="AO48" s="1628"/>
      <c r="AP48" s="1628"/>
      <c r="AQ48" s="1628"/>
      <c r="AR48" s="1628"/>
      <c r="AS48" s="1628"/>
      <c r="AT48" s="1628"/>
      <c r="AU48" s="1628"/>
      <c r="AV48" s="1628"/>
    </row>
    <row r="49" spans="1:70">
      <c r="A49" s="1635">
        <f t="shared" si="0"/>
        <v>730211</v>
      </c>
      <c r="B49" s="1628" t="str">
        <f>Cyk!C20</f>
        <v>Souček</v>
      </c>
      <c r="C49" s="1628" t="str">
        <f>Cyk!D20</f>
        <v>Martin</v>
      </c>
      <c r="D49" s="1628">
        <f>Cyk!E20</f>
        <v>730211</v>
      </c>
      <c r="E49" s="1628" t="str">
        <f>Cyk!F20</f>
        <v>JH</v>
      </c>
      <c r="F49" s="1628" t="s">
        <v>114</v>
      </c>
      <c r="H49" s="1628"/>
      <c r="I49" s="1628"/>
      <c r="J49" s="1628"/>
      <c r="K49" s="1628"/>
      <c r="L49" s="1628"/>
      <c r="M49" s="1628"/>
      <c r="N49" s="1628"/>
      <c r="O49" s="1628"/>
      <c r="P49" s="1628"/>
      <c r="Q49" s="1628"/>
      <c r="R49" s="1628"/>
      <c r="S49" s="1628"/>
      <c r="T49" s="1628"/>
      <c r="U49" s="1628"/>
      <c r="V49" s="1628"/>
      <c r="W49" s="1628"/>
      <c r="X49" s="1628"/>
      <c r="Y49" s="1628"/>
      <c r="Z49" s="1628"/>
      <c r="AA49" s="1628"/>
      <c r="AB49" s="1628"/>
      <c r="AC49" s="1628"/>
      <c r="AD49" s="1628"/>
      <c r="AE49" s="1628"/>
      <c r="AF49" s="1628"/>
      <c r="AG49" s="1628"/>
      <c r="AH49" s="1628"/>
      <c r="AI49" s="1628"/>
      <c r="AJ49" s="1628"/>
      <c r="AK49" s="1628"/>
      <c r="AL49" s="1628"/>
      <c r="AM49" s="1628"/>
      <c r="AN49" s="1628"/>
      <c r="AO49" s="1628"/>
      <c r="AP49" s="1628"/>
      <c r="AQ49" s="1628"/>
      <c r="AR49" s="1628"/>
      <c r="AS49" s="1628"/>
      <c r="AT49" s="1628"/>
      <c r="AU49" s="1628"/>
      <c r="AV49" s="1628"/>
    </row>
    <row r="50" spans="1:70">
      <c r="A50" s="1635">
        <f t="shared" si="0"/>
        <v>730221</v>
      </c>
      <c r="B50" s="1627" t="str">
        <f>Bob!C22</f>
        <v>Štancl</v>
      </c>
      <c r="C50" s="1627" t="str">
        <f>Bob!D22</f>
        <v>Josef</v>
      </c>
      <c r="D50" s="1627">
        <f>Bob!E22</f>
        <v>730221</v>
      </c>
      <c r="E50" s="1627" t="str">
        <f>Bob!F22</f>
        <v>JH</v>
      </c>
      <c r="F50" s="1627" t="s">
        <v>143</v>
      </c>
      <c r="G50" s="1632"/>
      <c r="AX50" s="1632"/>
      <c r="AY50" s="1632"/>
      <c r="AZ50" s="1632"/>
      <c r="BA50" s="1632"/>
      <c r="BB50" s="1632"/>
      <c r="BC50" s="1632"/>
      <c r="BD50" s="1632"/>
      <c r="BE50" s="1632"/>
      <c r="BF50" s="1632"/>
      <c r="BG50" s="1632"/>
      <c r="BH50" s="1632"/>
      <c r="BI50" s="1632"/>
      <c r="BJ50" s="1632"/>
      <c r="BK50" s="1632"/>
      <c r="BL50" s="1632"/>
      <c r="BM50" s="1632"/>
      <c r="BN50" s="1632"/>
      <c r="BO50" s="1632"/>
      <c r="BP50" s="1632"/>
      <c r="BQ50" s="1632"/>
    </row>
    <row r="51" spans="1:70">
      <c r="A51" s="1635">
        <f t="shared" si="0"/>
        <v>730308</v>
      </c>
      <c r="B51" s="1628" t="str">
        <f>HČe!C23</f>
        <v>Doskočil</v>
      </c>
      <c r="C51" s="1628" t="str">
        <f>HČe!D23</f>
        <v>Martin</v>
      </c>
      <c r="D51" s="1628">
        <f>HČe!E23</f>
        <v>730308</v>
      </c>
      <c r="E51" s="1628" t="str">
        <f>HČe!F23</f>
        <v>JH</v>
      </c>
      <c r="F51" s="1628" t="s">
        <v>157</v>
      </c>
      <c r="H51" s="1628"/>
      <c r="I51" s="1628"/>
      <c r="J51" s="1628"/>
      <c r="K51" s="1628"/>
      <c r="L51" s="1628"/>
      <c r="M51" s="1628"/>
      <c r="N51" s="1628"/>
      <c r="O51" s="1628"/>
      <c r="P51" s="1628"/>
      <c r="Q51" s="1628"/>
      <c r="R51" s="1628"/>
      <c r="S51" s="1628"/>
      <c r="T51" s="1628"/>
      <c r="U51" s="1628"/>
      <c r="V51" s="1628"/>
      <c r="W51" s="1628"/>
      <c r="X51" s="1628"/>
      <c r="Y51" s="1628"/>
      <c r="Z51" s="1628"/>
      <c r="AA51" s="1628"/>
      <c r="AB51" s="1628"/>
      <c r="AC51" s="1628"/>
      <c r="AD51" s="1628"/>
      <c r="AE51" s="1628"/>
      <c r="AF51" s="1628"/>
      <c r="AG51" s="1628"/>
      <c r="AH51" s="1628"/>
      <c r="AI51" s="1628"/>
      <c r="AJ51" s="1628"/>
      <c r="AK51" s="1628"/>
      <c r="AL51" s="1628"/>
      <c r="AM51" s="1628"/>
      <c r="AN51" s="1628"/>
      <c r="AO51" s="1628"/>
      <c r="AP51" s="1628"/>
      <c r="AQ51" s="1628"/>
      <c r="AR51" s="1628"/>
      <c r="AS51" s="1628"/>
      <c r="AT51" s="1628"/>
      <c r="AU51" s="1628"/>
      <c r="AV51" s="1628"/>
      <c r="BR51" s="1629"/>
    </row>
    <row r="52" spans="1:70">
      <c r="A52" s="1635">
        <f t="shared" si="0"/>
        <v>730615</v>
      </c>
      <c r="B52" s="1628" t="str">
        <f>Cyk!C19</f>
        <v>Jirků</v>
      </c>
      <c r="C52" s="1628" t="str">
        <f>Cyk!D19</f>
        <v>Pavel</v>
      </c>
      <c r="D52" s="1628">
        <f>Cyk!E19</f>
        <v>730615</v>
      </c>
      <c r="E52" s="1628" t="str">
        <f>Cyk!F19</f>
        <v>HS</v>
      </c>
      <c r="F52" s="1628" t="s">
        <v>114</v>
      </c>
      <c r="H52" s="1628"/>
      <c r="I52" s="1628"/>
      <c r="J52" s="1628"/>
      <c r="K52" s="1628"/>
      <c r="L52" s="1628"/>
      <c r="M52" s="1628"/>
      <c r="N52" s="1628"/>
      <c r="O52" s="1628"/>
      <c r="P52" s="1628"/>
      <c r="Q52" s="1628"/>
      <c r="R52" s="1628"/>
      <c r="S52" s="1628"/>
      <c r="T52" s="1628"/>
      <c r="U52" s="1628"/>
      <c r="V52" s="1628"/>
      <c r="W52" s="1628"/>
      <c r="X52" s="1628"/>
      <c r="Y52" s="1628"/>
      <c r="Z52" s="1628"/>
      <c r="AA52" s="1628"/>
      <c r="AB52" s="1628"/>
      <c r="AC52" s="1628"/>
      <c r="AD52" s="1628"/>
      <c r="AE52" s="1628"/>
      <c r="AF52" s="1628"/>
      <c r="AG52" s="1628"/>
      <c r="AH52" s="1628"/>
      <c r="AI52" s="1628"/>
      <c r="AJ52" s="1628"/>
      <c r="AK52" s="1628"/>
      <c r="AL52" s="1628"/>
      <c r="AM52" s="1628"/>
      <c r="AN52" s="1628"/>
      <c r="AO52" s="1628"/>
      <c r="AP52" s="1628"/>
      <c r="AQ52" s="1628"/>
      <c r="AR52" s="1628"/>
      <c r="AS52" s="1628"/>
      <c r="AT52" s="1628"/>
      <c r="AU52" s="1628"/>
      <c r="AV52" s="1628"/>
    </row>
    <row r="53" spans="1:70">
      <c r="A53" s="1635">
        <f t="shared" si="0"/>
        <v>730626</v>
      </c>
      <c r="B53" s="1628" t="str">
        <f>OMB!C36</f>
        <v>Pavlík</v>
      </c>
      <c r="C53" s="1628" t="str">
        <f>OMB!D36</f>
        <v>Radek</v>
      </c>
      <c r="D53" s="1628">
        <f>OMB!E36</f>
        <v>730626</v>
      </c>
      <c r="E53" s="1628" t="str">
        <f>OMB!F36</f>
        <v>J.H.</v>
      </c>
      <c r="F53" s="1628" t="s">
        <v>21</v>
      </c>
      <c r="H53" s="1628"/>
      <c r="I53" s="1628"/>
      <c r="J53" s="1628"/>
      <c r="K53" s="1628"/>
      <c r="L53" s="1628"/>
      <c r="M53" s="1628"/>
      <c r="N53" s="1628"/>
      <c r="O53" s="1628"/>
      <c r="P53" s="1628"/>
      <c r="Q53" s="1628"/>
      <c r="R53" s="1628"/>
      <c r="S53" s="1628"/>
      <c r="T53" s="1628"/>
      <c r="U53" s="1628"/>
      <c r="V53" s="1628"/>
      <c r="W53" s="1628"/>
      <c r="X53" s="1628"/>
      <c r="Y53" s="1628"/>
      <c r="Z53" s="1628"/>
      <c r="AA53" s="1628"/>
      <c r="AB53" s="1628"/>
      <c r="AC53" s="1628"/>
      <c r="AD53" s="1628"/>
      <c r="AE53" s="1628"/>
      <c r="AF53" s="1628"/>
      <c r="AG53" s="1628"/>
      <c r="AH53" s="1628"/>
      <c r="AI53" s="1628"/>
      <c r="AJ53" s="1628"/>
      <c r="AK53" s="1628"/>
      <c r="AL53" s="1628"/>
      <c r="AM53" s="1628"/>
      <c r="AN53" s="1628"/>
      <c r="AO53" s="1628"/>
      <c r="AP53" s="1628"/>
      <c r="AQ53" s="1628"/>
      <c r="AR53" s="1628"/>
      <c r="AS53" s="1628"/>
      <c r="AT53" s="1628"/>
      <c r="AU53" s="1628"/>
      <c r="AV53" s="1628"/>
    </row>
    <row r="54" spans="1:70">
      <c r="A54" s="1635">
        <f t="shared" si="0"/>
        <v>730703</v>
      </c>
      <c r="B54" s="1628" t="str">
        <f>UDA!C32</f>
        <v>Kudrna</v>
      </c>
      <c r="C54" s="1628" t="str">
        <f>UDA!D32</f>
        <v>Martin</v>
      </c>
      <c r="D54" s="1628">
        <f>UDA!E32</f>
        <v>730703</v>
      </c>
      <c r="E54" s="1628" t="str">
        <f>UDA!F32</f>
        <v>J.H.</v>
      </c>
      <c r="F54" s="1628" t="s">
        <v>159</v>
      </c>
      <c r="H54" s="1628"/>
      <c r="I54" s="1628"/>
      <c r="J54" s="1628"/>
      <c r="K54" s="1628"/>
      <c r="L54" s="1628"/>
      <c r="M54" s="1628"/>
      <c r="N54" s="1628"/>
      <c r="O54" s="1628"/>
      <c r="P54" s="1628"/>
      <c r="Q54" s="1628"/>
      <c r="R54" s="1628"/>
      <c r="S54" s="1628"/>
      <c r="T54" s="1628"/>
      <c r="U54" s="1628"/>
      <c r="V54" s="1628"/>
      <c r="W54" s="1628"/>
      <c r="X54" s="1628"/>
      <c r="Y54" s="1628"/>
      <c r="Z54" s="1628"/>
      <c r="AA54" s="1628"/>
      <c r="AB54" s="1628"/>
      <c r="AC54" s="1628"/>
      <c r="AD54" s="1628"/>
      <c r="AE54" s="1628"/>
      <c r="AF54" s="1628"/>
      <c r="AG54" s="1628"/>
      <c r="AH54" s="1628"/>
      <c r="AI54" s="1628"/>
      <c r="AJ54" s="1628"/>
      <c r="AK54" s="1628"/>
      <c r="AL54" s="1628"/>
      <c r="AM54" s="1628"/>
      <c r="AN54" s="1628"/>
      <c r="AO54" s="1628"/>
      <c r="AP54" s="1628"/>
      <c r="AQ54" s="1628"/>
      <c r="AR54" s="1628"/>
      <c r="AS54" s="1628"/>
      <c r="AT54" s="1628"/>
      <c r="AU54" s="1628"/>
      <c r="AV54" s="1628"/>
    </row>
    <row r="55" spans="1:70">
      <c r="A55" s="1635">
        <f t="shared" si="0"/>
        <v>730904</v>
      </c>
      <c r="B55" s="1628" t="str">
        <f>FL!C23</f>
        <v>Hejč</v>
      </c>
      <c r="C55" s="1628" t="str">
        <f>FL!D23</f>
        <v>Milan st.</v>
      </c>
      <c r="D55" s="1628">
        <f>FL!E23</f>
        <v>730904</v>
      </c>
      <c r="E55" s="1628" t="str">
        <f>FL!F23</f>
        <v>JH</v>
      </c>
      <c r="F55" s="1628" t="str">
        <f>FL!G23</f>
        <v>FLY</v>
      </c>
      <c r="H55" s="1628"/>
      <c r="I55" s="1628"/>
      <c r="J55" s="1628"/>
      <c r="K55" s="1628"/>
      <c r="L55" s="1628"/>
      <c r="M55" s="1628"/>
      <c r="N55" s="1628"/>
      <c r="O55" s="1628"/>
      <c r="P55" s="1628"/>
      <c r="Q55" s="1628"/>
      <c r="R55" s="1628"/>
      <c r="S55" s="1628"/>
      <c r="T55" s="1628"/>
      <c r="U55" s="1628"/>
      <c r="V55" s="1628"/>
      <c r="W55" s="1628"/>
      <c r="X55" s="1628"/>
      <c r="Y55" s="1628"/>
      <c r="Z55" s="1628"/>
      <c r="AA55" s="1628"/>
      <c r="AB55" s="1628"/>
      <c r="AC55" s="1628"/>
      <c r="AD55" s="1628"/>
      <c r="AE55" s="1628"/>
      <c r="AF55" s="1628"/>
      <c r="AG55" s="1628"/>
      <c r="AH55" s="1628"/>
      <c r="AI55" s="1628"/>
      <c r="AJ55" s="1628"/>
      <c r="AK55" s="1628"/>
      <c r="AL55" s="1628"/>
      <c r="AM55" s="1628"/>
      <c r="AN55" s="1628"/>
      <c r="AO55" s="1628"/>
      <c r="AP55" s="1628"/>
      <c r="AQ55" s="1628"/>
      <c r="AR55" s="1628"/>
      <c r="AS55" s="1628"/>
      <c r="AT55" s="1628"/>
      <c r="AU55" s="1628"/>
      <c r="AV55" s="1628"/>
      <c r="BR55" s="1629"/>
    </row>
    <row r="56" spans="1:70">
      <c r="A56" s="1635">
        <f t="shared" si="0"/>
        <v>730917</v>
      </c>
      <c r="B56" s="1628" t="str">
        <f>LDM!C18</f>
        <v>Dobroucký</v>
      </c>
      <c r="C56" s="1628" t="str">
        <f>LDM!D18</f>
        <v>Erik</v>
      </c>
      <c r="D56" s="1628">
        <f>LDM!E18</f>
        <v>730917</v>
      </c>
      <c r="E56" s="1628" t="str">
        <f>LDM!F18</f>
        <v>JH</v>
      </c>
      <c r="F56" s="1628" t="s">
        <v>15</v>
      </c>
      <c r="H56" s="1628"/>
      <c r="I56" s="1628"/>
      <c r="J56" s="1628"/>
      <c r="K56" s="1628"/>
      <c r="L56" s="1628"/>
      <c r="M56" s="1628"/>
      <c r="N56" s="1628"/>
      <c r="O56" s="1628"/>
      <c r="P56" s="1628"/>
      <c r="Q56" s="1628"/>
      <c r="R56" s="1628"/>
      <c r="S56" s="1628"/>
      <c r="T56" s="1628"/>
      <c r="U56" s="1628"/>
      <c r="V56" s="1628"/>
      <c r="W56" s="1628"/>
      <c r="X56" s="1628"/>
      <c r="Y56" s="1628"/>
      <c r="Z56" s="1628"/>
      <c r="AA56" s="1628"/>
      <c r="AB56" s="1628"/>
      <c r="AC56" s="1628"/>
      <c r="AD56" s="1628"/>
      <c r="AE56" s="1628"/>
      <c r="AF56" s="1628"/>
      <c r="AG56" s="1628"/>
      <c r="AH56" s="1628"/>
      <c r="AI56" s="1628"/>
      <c r="AJ56" s="1628"/>
      <c r="AK56" s="1628"/>
      <c r="AL56" s="1628"/>
      <c r="AM56" s="1628"/>
      <c r="AN56" s="1628"/>
      <c r="AO56" s="1628"/>
      <c r="AP56" s="1628"/>
      <c r="AQ56" s="1628"/>
      <c r="AR56" s="1628"/>
      <c r="AS56" s="1628"/>
      <c r="AT56" s="1628"/>
      <c r="AU56" s="1628"/>
      <c r="AV56" s="1628"/>
      <c r="BR56" s="1629"/>
    </row>
    <row r="57" spans="1:70">
      <c r="A57" s="1635">
        <f t="shared" si="0"/>
        <v>731019</v>
      </c>
      <c r="B57" s="1628" t="str">
        <f>ČVO!C23</f>
        <v>Podolský</v>
      </c>
      <c r="C57" s="1628" t="str">
        <f>ČVO!D23</f>
        <v>Richard</v>
      </c>
      <c r="D57" s="1628">
        <f>ČVO!E23</f>
        <v>731019</v>
      </c>
      <c r="E57" s="1628" t="str">
        <f>ČVO!F23</f>
        <v>JH</v>
      </c>
      <c r="F57" s="1628" t="s">
        <v>887</v>
      </c>
      <c r="H57" s="1628"/>
      <c r="I57" s="1628"/>
      <c r="J57" s="1628"/>
      <c r="K57" s="1628"/>
      <c r="L57" s="1628"/>
      <c r="M57" s="1628"/>
      <c r="N57" s="1628"/>
      <c r="O57" s="1628"/>
      <c r="P57" s="1628"/>
      <c r="Q57" s="1628"/>
      <c r="R57" s="1628"/>
      <c r="S57" s="1628"/>
      <c r="T57" s="1628"/>
      <c r="U57" s="1628"/>
      <c r="V57" s="1628"/>
      <c r="W57" s="1628"/>
      <c r="X57" s="1628"/>
      <c r="Y57" s="1628"/>
      <c r="Z57" s="1628"/>
      <c r="AA57" s="1628"/>
      <c r="AB57" s="1628"/>
      <c r="AC57" s="1628"/>
      <c r="AD57" s="1628"/>
      <c r="AE57" s="1628"/>
      <c r="AF57" s="1628"/>
      <c r="AG57" s="1628"/>
      <c r="AH57" s="1628"/>
      <c r="AI57" s="1628"/>
      <c r="AJ57" s="1628"/>
      <c r="AK57" s="1628"/>
      <c r="AL57" s="1628"/>
      <c r="AM57" s="1628"/>
      <c r="AN57" s="1628"/>
      <c r="AO57" s="1628"/>
      <c r="AP57" s="1628"/>
      <c r="AQ57" s="1628"/>
      <c r="AR57" s="1628"/>
      <c r="AS57" s="1628"/>
      <c r="AT57" s="1628"/>
      <c r="AU57" s="1628"/>
      <c r="AV57" s="1628"/>
      <c r="BR57" s="1629"/>
    </row>
    <row r="58" spans="1:70">
      <c r="A58" s="1635">
        <f t="shared" si="0"/>
        <v>731218</v>
      </c>
      <c r="B58" s="1628" t="str">
        <f>Srš!C28</f>
        <v>Gremlica</v>
      </c>
      <c r="C58" s="1628" t="str">
        <f>Srš!D28</f>
        <v>Libor</v>
      </c>
      <c r="D58" s="1628">
        <f>Srš!E28</f>
        <v>731218</v>
      </c>
      <c r="E58" s="1628" t="str">
        <f>Srš!F28</f>
        <v>JH</v>
      </c>
      <c r="F58" s="1628" t="s">
        <v>127</v>
      </c>
      <c r="H58" s="1628"/>
      <c r="I58" s="1628"/>
      <c r="J58" s="1628"/>
      <c r="K58" s="1628"/>
      <c r="L58" s="1628"/>
      <c r="M58" s="1628"/>
      <c r="N58" s="1628"/>
      <c r="O58" s="1628"/>
      <c r="P58" s="1628"/>
      <c r="Q58" s="1628"/>
      <c r="R58" s="1628"/>
      <c r="S58" s="1628"/>
      <c r="T58" s="1628"/>
      <c r="U58" s="1628"/>
      <c r="V58" s="1628"/>
      <c r="W58" s="1628"/>
      <c r="X58" s="1628"/>
      <c r="Y58" s="1628"/>
      <c r="Z58" s="1628"/>
      <c r="AA58" s="1628"/>
      <c r="AB58" s="1628"/>
      <c r="AC58" s="1628"/>
      <c r="AD58" s="1628"/>
      <c r="AE58" s="1628"/>
      <c r="AF58" s="1628"/>
      <c r="AG58" s="1628"/>
      <c r="AH58" s="1628"/>
      <c r="AI58" s="1628"/>
      <c r="AJ58" s="1628"/>
      <c r="AK58" s="1628"/>
      <c r="AL58" s="1628"/>
      <c r="AM58" s="1628"/>
      <c r="AN58" s="1628"/>
      <c r="AO58" s="1628"/>
      <c r="AP58" s="1628"/>
      <c r="AQ58" s="1628"/>
      <c r="AR58" s="1628"/>
      <c r="AS58" s="1628"/>
      <c r="AT58" s="1628"/>
      <c r="AU58" s="1628"/>
      <c r="AV58" s="1628"/>
      <c r="BR58" s="1629"/>
    </row>
    <row r="59" spans="1:70">
      <c r="A59" s="1635">
        <f t="shared" si="0"/>
        <v>740215</v>
      </c>
      <c r="B59" s="1628" t="str">
        <f>Ráj!C25</f>
        <v xml:space="preserve">Kašpar </v>
      </c>
      <c r="C59" s="1628" t="str">
        <f>Ráj!D25</f>
        <v xml:space="preserve">Jaroslav </v>
      </c>
      <c r="D59" s="1628">
        <f>Ráj!E25</f>
        <v>740215</v>
      </c>
      <c r="E59" s="1628" t="str">
        <f>Ráj!F25</f>
        <v>J.H.</v>
      </c>
      <c r="F59" s="1628" t="s">
        <v>717</v>
      </c>
      <c r="H59" s="1628"/>
      <c r="I59" s="1628"/>
      <c r="J59" s="1628"/>
      <c r="K59" s="1628"/>
      <c r="L59" s="1628"/>
      <c r="M59" s="1628"/>
      <c r="N59" s="1628"/>
      <c r="O59" s="1628"/>
      <c r="P59" s="1628"/>
      <c r="Q59" s="1628"/>
      <c r="R59" s="1628"/>
      <c r="S59" s="1628"/>
      <c r="T59" s="1628"/>
      <c r="U59" s="1628"/>
      <c r="V59" s="1628"/>
      <c r="W59" s="1628"/>
      <c r="X59" s="1628"/>
      <c r="Y59" s="1628"/>
      <c r="Z59" s="1628"/>
      <c r="AA59" s="1628"/>
      <c r="AB59" s="1628"/>
      <c r="AC59" s="1628"/>
      <c r="AD59" s="1628"/>
      <c r="AE59" s="1628"/>
      <c r="AF59" s="1628"/>
      <c r="AG59" s="1628"/>
      <c r="AH59" s="1628"/>
      <c r="AI59" s="1628"/>
      <c r="AJ59" s="1628"/>
      <c r="AK59" s="1628"/>
      <c r="AL59" s="1628"/>
      <c r="AM59" s="1628"/>
      <c r="AN59" s="1628"/>
      <c r="AO59" s="1628"/>
      <c r="AP59" s="1628"/>
      <c r="AQ59" s="1628"/>
      <c r="AR59" s="1628"/>
      <c r="AS59" s="1628"/>
      <c r="AT59" s="1628"/>
      <c r="AU59" s="1628"/>
      <c r="AV59" s="1628"/>
      <c r="BR59" s="1629"/>
    </row>
    <row r="60" spans="1:70">
      <c r="A60" s="1635">
        <f t="shared" si="0"/>
        <v>740401</v>
      </c>
      <c r="B60" s="1628" t="str">
        <f>Tyg!C26</f>
        <v>Andrle</v>
      </c>
      <c r="C60" s="1628" t="str">
        <f>Tyg!D26</f>
        <v>René</v>
      </c>
      <c r="D60" s="1628">
        <f>Tyg!E26</f>
        <v>740401</v>
      </c>
      <c r="E60" s="1628" t="str">
        <f>Tyg!F26</f>
        <v>JH</v>
      </c>
      <c r="F60" s="1628" t="s">
        <v>79</v>
      </c>
      <c r="H60" s="1628"/>
      <c r="I60" s="1628"/>
      <c r="J60" s="1628"/>
      <c r="K60" s="1628"/>
      <c r="L60" s="1628"/>
      <c r="M60" s="1628"/>
      <c r="N60" s="1628"/>
      <c r="O60" s="1628"/>
      <c r="P60" s="1628"/>
      <c r="Q60" s="1628"/>
      <c r="R60" s="1628"/>
      <c r="S60" s="1628"/>
      <c r="T60" s="1628"/>
      <c r="U60" s="1628"/>
      <c r="V60" s="1628"/>
      <c r="W60" s="1628"/>
      <c r="X60" s="1628"/>
      <c r="Y60" s="1628"/>
      <c r="Z60" s="1628"/>
      <c r="AA60" s="1628"/>
      <c r="AB60" s="1628"/>
      <c r="AC60" s="1628"/>
      <c r="AD60" s="1628"/>
      <c r="AE60" s="1628"/>
      <c r="AF60" s="1628"/>
      <c r="AG60" s="1628"/>
      <c r="AH60" s="1628"/>
      <c r="AI60" s="1628"/>
      <c r="AJ60" s="1628"/>
      <c r="AK60" s="1628"/>
      <c r="AL60" s="1628"/>
      <c r="AM60" s="1628"/>
      <c r="AN60" s="1628"/>
      <c r="AO60" s="1628"/>
      <c r="AP60" s="1628"/>
      <c r="AQ60" s="1628"/>
      <c r="AR60" s="1628"/>
      <c r="AS60" s="1628"/>
      <c r="AT60" s="1628"/>
      <c r="AU60" s="1628"/>
      <c r="AV60" s="1628"/>
      <c r="BR60" s="1629"/>
    </row>
    <row r="61" spans="1:70">
      <c r="A61" s="1635">
        <f t="shared" si="0"/>
        <v>740411</v>
      </c>
      <c r="B61" s="1628" t="str">
        <f>Cyk!C30</f>
        <v>Hanzlíček</v>
      </c>
      <c r="C61" s="1628" t="str">
        <f>Cyk!D30</f>
        <v>Aleš</v>
      </c>
      <c r="D61" s="1628">
        <f>Cyk!E30</f>
        <v>740411</v>
      </c>
      <c r="E61" s="1628" t="str">
        <f>Cyk!F30</f>
        <v>JH</v>
      </c>
      <c r="F61" s="1628" t="s">
        <v>114</v>
      </c>
      <c r="H61" s="1628"/>
      <c r="I61" s="1628"/>
      <c r="J61" s="1628"/>
      <c r="K61" s="1628"/>
      <c r="L61" s="1628"/>
      <c r="M61" s="1628"/>
      <c r="N61" s="1628"/>
      <c r="O61" s="1628"/>
      <c r="P61" s="1628"/>
      <c r="Q61" s="1628"/>
      <c r="R61" s="1628"/>
      <c r="S61" s="1628"/>
      <c r="T61" s="1628"/>
      <c r="U61" s="1628"/>
      <c r="V61" s="1628"/>
      <c r="W61" s="1628"/>
      <c r="X61" s="1628"/>
      <c r="Y61" s="1628"/>
      <c r="Z61" s="1628"/>
      <c r="AA61" s="1628"/>
      <c r="AB61" s="1628"/>
      <c r="AC61" s="1628"/>
      <c r="AD61" s="1628"/>
      <c r="AE61" s="1628"/>
      <c r="AF61" s="1628"/>
      <c r="AG61" s="1628"/>
      <c r="AH61" s="1628"/>
      <c r="AI61" s="1628"/>
      <c r="AJ61" s="1628"/>
      <c r="AK61" s="1628"/>
      <c r="AL61" s="1628"/>
      <c r="AM61" s="1628"/>
      <c r="AN61" s="1628"/>
      <c r="AO61" s="1628"/>
      <c r="AP61" s="1628"/>
      <c r="AQ61" s="1628"/>
      <c r="AR61" s="1628"/>
      <c r="AS61" s="1628"/>
      <c r="AT61" s="1628"/>
      <c r="AU61" s="1628"/>
      <c r="AV61" s="1628"/>
      <c r="BR61" s="1629"/>
    </row>
    <row r="62" spans="1:70">
      <c r="A62" s="1635">
        <f t="shared" si="0"/>
        <v>740704</v>
      </c>
      <c r="B62" s="1628" t="str">
        <f>Raf!C18</f>
        <v>Janků</v>
      </c>
      <c r="C62" s="1628" t="str">
        <f>Raf!D18</f>
        <v>Robert</v>
      </c>
      <c r="D62" s="1628">
        <f>Raf!E18</f>
        <v>740704</v>
      </c>
      <c r="E62" s="1628" t="str">
        <f>Raf!F18</f>
        <v>JH</v>
      </c>
      <c r="F62" s="1628" t="s">
        <v>148</v>
      </c>
      <c r="H62" s="1628"/>
      <c r="I62" s="1628"/>
      <c r="J62" s="1628"/>
      <c r="K62" s="1628"/>
      <c r="L62" s="1628"/>
      <c r="M62" s="1628"/>
      <c r="N62" s="1628"/>
      <c r="O62" s="1628"/>
      <c r="P62" s="1628"/>
      <c r="Q62" s="1628"/>
      <c r="R62" s="1628"/>
      <c r="S62" s="1628"/>
      <c r="T62" s="1628"/>
      <c r="U62" s="1628"/>
      <c r="V62" s="1628"/>
      <c r="W62" s="1628"/>
      <c r="X62" s="1628"/>
      <c r="Y62" s="1628"/>
      <c r="Z62" s="1628"/>
      <c r="AA62" s="1628"/>
      <c r="AB62" s="1628"/>
      <c r="AC62" s="1628"/>
      <c r="AD62" s="1628"/>
      <c r="AE62" s="1628"/>
      <c r="AF62" s="1628"/>
      <c r="AG62" s="1628"/>
      <c r="AH62" s="1628"/>
      <c r="AI62" s="1628"/>
      <c r="AJ62" s="1628"/>
      <c r="AK62" s="1628"/>
      <c r="AL62" s="1628"/>
      <c r="AM62" s="1628"/>
      <c r="AN62" s="1628"/>
      <c r="AO62" s="1628"/>
      <c r="AP62" s="1628"/>
      <c r="AQ62" s="1628"/>
      <c r="AR62" s="1628"/>
      <c r="AS62" s="1628"/>
      <c r="AT62" s="1628"/>
      <c r="AU62" s="1628"/>
      <c r="AV62" s="1628"/>
    </row>
    <row r="63" spans="1:70">
      <c r="A63" s="1635">
        <f t="shared" si="0"/>
        <v>740710</v>
      </c>
      <c r="B63" s="1628" t="str">
        <f>Nek!C24</f>
        <v>HUBÁLEK</v>
      </c>
      <c r="C63" s="1628" t="str">
        <f>Nek!D24</f>
        <v>MILAN</v>
      </c>
      <c r="D63" s="1628">
        <f>Nek!E24</f>
        <v>740710</v>
      </c>
      <c r="E63" s="1628" t="str">
        <f>Nek!F24</f>
        <v>JH</v>
      </c>
      <c r="F63" s="1628" t="s">
        <v>86</v>
      </c>
      <c r="H63" s="1628"/>
      <c r="I63" s="1628"/>
      <c r="J63" s="1628"/>
      <c r="K63" s="1628"/>
      <c r="L63" s="1628"/>
      <c r="M63" s="1628"/>
      <c r="N63" s="1628"/>
      <c r="O63" s="1628"/>
      <c r="P63" s="1628"/>
      <c r="Q63" s="1628"/>
      <c r="R63" s="1628"/>
      <c r="S63" s="1628"/>
      <c r="T63" s="1628"/>
      <c r="U63" s="1628"/>
      <c r="V63" s="1628"/>
      <c r="W63" s="1628"/>
      <c r="X63" s="1628"/>
      <c r="Y63" s="1628"/>
      <c r="Z63" s="1628"/>
      <c r="AA63" s="1628"/>
      <c r="AB63" s="1628"/>
      <c r="AC63" s="1628"/>
      <c r="AD63" s="1628"/>
      <c r="AE63" s="1628"/>
      <c r="AF63" s="1628"/>
      <c r="AG63" s="1628"/>
      <c r="AH63" s="1628"/>
      <c r="AI63" s="1628"/>
      <c r="AJ63" s="1628"/>
      <c r="AK63" s="1628"/>
      <c r="AL63" s="1628"/>
      <c r="AM63" s="1628"/>
      <c r="AN63" s="1628"/>
      <c r="AO63" s="1628"/>
      <c r="AP63" s="1628"/>
      <c r="AQ63" s="1628"/>
      <c r="AR63" s="1628"/>
      <c r="AS63" s="1628"/>
      <c r="AT63" s="1628"/>
      <c r="AU63" s="1628"/>
      <c r="AV63" s="1628"/>
      <c r="BR63" s="1629"/>
    </row>
    <row r="64" spans="1:70">
      <c r="A64" s="1635">
        <f t="shared" ref="A64:A127" si="1">D64</f>
        <v>740806</v>
      </c>
      <c r="B64" s="1628" t="str">
        <f>BYS!C21</f>
        <v>Hrdina</v>
      </c>
      <c r="C64" s="1628" t="str">
        <f>BYS!D21</f>
        <v>Josef</v>
      </c>
      <c r="D64" s="1628">
        <f>BYS!E21</f>
        <v>740806</v>
      </c>
      <c r="E64" s="1628" t="str">
        <f>BYS!F21</f>
        <v>J.H.</v>
      </c>
      <c r="F64" s="1628" t="s">
        <v>137</v>
      </c>
      <c r="H64" s="1628"/>
      <c r="I64" s="1628"/>
      <c r="J64" s="1628"/>
      <c r="K64" s="1628"/>
      <c r="L64" s="1628"/>
      <c r="M64" s="1628"/>
      <c r="N64" s="1628"/>
      <c r="O64" s="1628"/>
      <c r="P64" s="1628"/>
      <c r="Q64" s="1628"/>
      <c r="R64" s="1628"/>
      <c r="S64" s="1628"/>
      <c r="T64" s="1628"/>
      <c r="U64" s="1628"/>
      <c r="V64" s="1628"/>
      <c r="W64" s="1628"/>
      <c r="X64" s="1628"/>
      <c r="Y64" s="1628"/>
      <c r="Z64" s="1628"/>
      <c r="AA64" s="1628"/>
      <c r="AB64" s="1628"/>
      <c r="AC64" s="1628"/>
      <c r="AD64" s="1628"/>
      <c r="AE64" s="1628"/>
      <c r="AF64" s="1628"/>
      <c r="AG64" s="1628"/>
      <c r="AH64" s="1628"/>
      <c r="AI64" s="1628"/>
      <c r="AJ64" s="1628"/>
      <c r="AK64" s="1628"/>
      <c r="AL64" s="1628"/>
      <c r="AM64" s="1628"/>
      <c r="AN64" s="1628"/>
      <c r="AO64" s="1628"/>
      <c r="AP64" s="1628"/>
      <c r="AQ64" s="1628"/>
      <c r="AR64" s="1628"/>
      <c r="AS64" s="1628"/>
      <c r="AT64" s="1628"/>
      <c r="AU64" s="1628"/>
      <c r="AV64" s="1628"/>
      <c r="BR64" s="1629"/>
    </row>
    <row r="65" spans="1:85">
      <c r="A65" s="1635">
        <f t="shared" si="1"/>
        <v>740806</v>
      </c>
      <c r="B65" s="1628" t="str">
        <f>BYS!C27</f>
        <v>Hrdina</v>
      </c>
      <c r="C65" s="1628" t="str">
        <f>BYS!D27</f>
        <v>Jan st.</v>
      </c>
      <c r="D65" s="1628">
        <f>BYS!E27</f>
        <v>740806</v>
      </c>
      <c r="E65" s="1628" t="str">
        <f>BYS!F27</f>
        <v>J.H.</v>
      </c>
      <c r="F65" s="1628" t="s">
        <v>137</v>
      </c>
      <c r="H65" s="1628"/>
      <c r="I65" s="1628"/>
      <c r="J65" s="1628"/>
      <c r="K65" s="1628"/>
      <c r="L65" s="1628"/>
      <c r="M65" s="1628"/>
      <c r="N65" s="1628"/>
      <c r="O65" s="1628"/>
      <c r="P65" s="1628"/>
      <c r="Q65" s="1628"/>
      <c r="R65" s="1628"/>
      <c r="S65" s="1628"/>
      <c r="T65" s="1628"/>
      <c r="U65" s="1628"/>
      <c r="V65" s="1628"/>
      <c r="W65" s="1628"/>
      <c r="X65" s="1628"/>
      <c r="Y65" s="1628"/>
      <c r="Z65" s="1628"/>
      <c r="AA65" s="1628"/>
      <c r="AB65" s="1628"/>
      <c r="AC65" s="1628"/>
      <c r="AD65" s="1628"/>
      <c r="AE65" s="1628"/>
      <c r="AF65" s="1628"/>
      <c r="AG65" s="1628"/>
      <c r="AH65" s="1628"/>
      <c r="AI65" s="1628"/>
      <c r="AJ65" s="1628"/>
      <c r="AK65" s="1628"/>
      <c r="AL65" s="1628"/>
      <c r="AM65" s="1628"/>
      <c r="AN65" s="1628"/>
      <c r="AO65" s="1628"/>
      <c r="AP65" s="1628"/>
      <c r="AQ65" s="1628"/>
      <c r="AR65" s="1628"/>
      <c r="AS65" s="1628"/>
      <c r="AT65" s="1628"/>
      <c r="AU65" s="1628"/>
      <c r="AV65" s="1628"/>
      <c r="BR65" s="1629"/>
    </row>
    <row r="66" spans="1:85" s="1629" customFormat="1">
      <c r="A66" s="1635">
        <f t="shared" si="1"/>
        <v>740904</v>
      </c>
      <c r="B66" s="1628" t="str">
        <f>LUK!B24</f>
        <v>Štefl</v>
      </c>
      <c r="C66" s="1628" t="str">
        <f>LUK!C24</f>
        <v>Michal</v>
      </c>
      <c r="D66" s="1628">
        <f>LUK!D24</f>
        <v>740904</v>
      </c>
      <c r="E66" s="1628" t="str">
        <f>LUK!E24</f>
        <v>JH</v>
      </c>
      <c r="F66" s="1628" t="s">
        <v>179</v>
      </c>
      <c r="G66" s="1627"/>
      <c r="H66" s="1628"/>
      <c r="I66" s="1628"/>
      <c r="J66" s="1628"/>
      <c r="K66" s="1628"/>
      <c r="L66" s="1628"/>
      <c r="M66" s="1628"/>
      <c r="N66" s="1628"/>
      <c r="O66" s="1628"/>
      <c r="P66" s="1628"/>
      <c r="Q66" s="1628"/>
      <c r="R66" s="1628"/>
      <c r="S66" s="1628"/>
      <c r="T66" s="1628"/>
      <c r="U66" s="1628"/>
      <c r="V66" s="1628"/>
      <c r="W66" s="1628"/>
      <c r="X66" s="1628"/>
      <c r="Y66" s="1628"/>
      <c r="Z66" s="1628"/>
      <c r="AA66" s="1628"/>
      <c r="AB66" s="1628"/>
      <c r="AC66" s="1628"/>
      <c r="AD66" s="1628"/>
      <c r="AE66" s="1628"/>
      <c r="AF66" s="1628"/>
      <c r="AG66" s="1628"/>
      <c r="AH66" s="1628"/>
      <c r="AI66" s="1628"/>
      <c r="AJ66" s="1628"/>
      <c r="AK66" s="1628"/>
      <c r="AL66" s="1628"/>
      <c r="AM66" s="1628"/>
      <c r="AN66" s="1628"/>
      <c r="AO66" s="1628"/>
      <c r="AP66" s="1628"/>
      <c r="AQ66" s="1628"/>
      <c r="AR66" s="1628"/>
      <c r="AS66" s="1628"/>
      <c r="AT66" s="1628"/>
      <c r="AU66" s="1628"/>
      <c r="AV66" s="1628"/>
      <c r="AW66" s="1627"/>
      <c r="AX66" s="1627"/>
      <c r="AY66" s="1627"/>
      <c r="AZ66" s="1627"/>
      <c r="BA66" s="1627"/>
      <c r="BB66" s="1627"/>
      <c r="BC66" s="1627"/>
      <c r="BD66" s="1627"/>
      <c r="BE66" s="1627"/>
      <c r="BF66" s="1627"/>
      <c r="BG66" s="1627"/>
      <c r="BH66" s="1627"/>
      <c r="BI66" s="1627"/>
      <c r="BJ66" s="1627"/>
      <c r="BK66" s="1627"/>
      <c r="BL66" s="1627"/>
      <c r="BM66" s="1627"/>
      <c r="BN66" s="1627"/>
      <c r="BO66" s="1627"/>
      <c r="BP66" s="1627"/>
      <c r="BQ66" s="1627"/>
      <c r="BR66" s="1627"/>
      <c r="BS66" s="1627"/>
      <c r="BT66" s="1627"/>
      <c r="BU66" s="1627"/>
      <c r="BV66" s="1627"/>
      <c r="BW66" s="1627"/>
      <c r="BX66" s="1627"/>
      <c r="BY66" s="1627"/>
      <c r="BZ66" s="1627"/>
      <c r="CA66" s="1627"/>
      <c r="CB66" s="1627"/>
      <c r="CC66" s="1627"/>
      <c r="CD66" s="1627"/>
      <c r="CE66" s="1627"/>
      <c r="CF66" s="1627"/>
      <c r="CG66" s="1627"/>
    </row>
    <row r="67" spans="1:85">
      <c r="A67" s="1635">
        <f t="shared" si="1"/>
        <v>740913</v>
      </c>
      <c r="B67" s="1628" t="str">
        <f>BYS!C32</f>
        <v>Mlynář</v>
      </c>
      <c r="C67" s="1628" t="str">
        <f>BYS!D32</f>
        <v>Václav</v>
      </c>
      <c r="D67" s="1628">
        <f>BYS!E32</f>
        <v>740913</v>
      </c>
      <c r="E67" s="1628" t="str">
        <f>BYS!F32</f>
        <v>J.H.</v>
      </c>
      <c r="F67" s="1628" t="s">
        <v>137</v>
      </c>
      <c r="H67" s="1628"/>
      <c r="I67" s="1628"/>
      <c r="J67" s="1628"/>
      <c r="K67" s="1628"/>
      <c r="L67" s="1628"/>
      <c r="M67" s="1628"/>
      <c r="N67" s="1628"/>
      <c r="O67" s="1628"/>
      <c r="P67" s="1628"/>
      <c r="Q67" s="1628"/>
      <c r="R67" s="1628"/>
      <c r="S67" s="1628"/>
      <c r="T67" s="1628"/>
      <c r="U67" s="1628"/>
      <c r="V67" s="1628"/>
      <c r="W67" s="1628"/>
      <c r="X67" s="1628"/>
      <c r="Y67" s="1628"/>
      <c r="Z67" s="1628"/>
      <c r="AA67" s="1628"/>
      <c r="AB67" s="1628"/>
      <c r="AC67" s="1628"/>
      <c r="AD67" s="1628"/>
      <c r="AE67" s="1628"/>
      <c r="AF67" s="1628"/>
      <c r="AG67" s="1628"/>
      <c r="AH67" s="1628"/>
      <c r="AI67" s="1628"/>
      <c r="AJ67" s="1628"/>
      <c r="AK67" s="1628"/>
      <c r="AL67" s="1628"/>
      <c r="AM67" s="1628"/>
      <c r="AN67" s="1628"/>
      <c r="AO67" s="1628"/>
      <c r="AP67" s="1628"/>
      <c r="AQ67" s="1628"/>
      <c r="AR67" s="1628"/>
      <c r="AS67" s="1628"/>
      <c r="AT67" s="1628"/>
      <c r="AU67" s="1628"/>
      <c r="AV67" s="1628"/>
      <c r="BR67" s="1629"/>
      <c r="BT67" s="1629"/>
      <c r="BU67" s="1629"/>
      <c r="BV67" s="1629"/>
      <c r="BW67" s="1629"/>
      <c r="BX67" s="1629"/>
      <c r="BY67" s="1629"/>
      <c r="BZ67" s="1629"/>
      <c r="CA67" s="1629"/>
      <c r="CB67" s="1629"/>
      <c r="CC67" s="1629"/>
      <c r="CD67" s="1629"/>
      <c r="CE67" s="1629"/>
      <c r="CF67" s="1629"/>
      <c r="CG67" s="1629"/>
    </row>
    <row r="68" spans="1:85">
      <c r="A68" s="1635">
        <f t="shared" si="1"/>
        <v>741028</v>
      </c>
      <c r="B68" s="1628" t="str">
        <f>Raf!C26</f>
        <v xml:space="preserve">Vacek </v>
      </c>
      <c r="C68" s="1628" t="str">
        <f>Raf!D26</f>
        <v>Lukáš</v>
      </c>
      <c r="D68" s="1628">
        <f>Raf!E26</f>
        <v>741028</v>
      </c>
      <c r="E68" s="1628" t="str">
        <f>Raf!F26</f>
        <v>JH</v>
      </c>
      <c r="F68" s="1628" t="s">
        <v>148</v>
      </c>
      <c r="H68" s="1628"/>
      <c r="I68" s="1628"/>
      <c r="J68" s="1628"/>
      <c r="K68" s="1628"/>
      <c r="L68" s="1628"/>
      <c r="M68" s="1628"/>
      <c r="N68" s="1628"/>
      <c r="O68" s="1628"/>
      <c r="P68" s="1628"/>
      <c r="Q68" s="1628"/>
      <c r="R68" s="1628"/>
      <c r="S68" s="1628"/>
      <c r="T68" s="1628"/>
      <c r="U68" s="1628"/>
      <c r="V68" s="1628"/>
      <c r="W68" s="1628"/>
      <c r="X68" s="1628"/>
      <c r="Y68" s="1628"/>
      <c r="Z68" s="1628"/>
      <c r="AA68" s="1628"/>
      <c r="AB68" s="1628"/>
      <c r="AC68" s="1628"/>
      <c r="AD68" s="1628"/>
      <c r="AE68" s="1628"/>
      <c r="AF68" s="1628"/>
      <c r="AG68" s="1628"/>
      <c r="AH68" s="1628"/>
      <c r="AI68" s="1628"/>
      <c r="AJ68" s="1628"/>
      <c r="AK68" s="1628"/>
      <c r="AL68" s="1628"/>
      <c r="AM68" s="1628"/>
      <c r="AN68" s="1628"/>
      <c r="AO68" s="1628"/>
      <c r="AP68" s="1628"/>
      <c r="AQ68" s="1628"/>
      <c r="AR68" s="1628"/>
      <c r="AS68" s="1628"/>
      <c r="AT68" s="1628"/>
      <c r="AU68" s="1628"/>
      <c r="AV68" s="1628"/>
      <c r="BR68" s="1629"/>
    </row>
    <row r="69" spans="1:85" ht="13.9" customHeight="1">
      <c r="A69" s="1635">
        <f t="shared" si="1"/>
        <v>750210</v>
      </c>
      <c r="B69" s="1628" t="str">
        <f>OMB!C28</f>
        <v>Harcula</v>
      </c>
      <c r="C69" s="1628" t="str">
        <f>OMB!D28</f>
        <v>Marek</v>
      </c>
      <c r="D69" s="1628">
        <f>OMB!E28</f>
        <v>750210</v>
      </c>
      <c r="E69" s="1628" t="str">
        <f>OMB!F28</f>
        <v>N.</v>
      </c>
      <c r="F69" s="1628" t="s">
        <v>21</v>
      </c>
      <c r="H69" s="1628"/>
      <c r="I69" s="1628"/>
      <c r="J69" s="1628"/>
      <c r="K69" s="1628"/>
      <c r="L69" s="1628"/>
      <c r="M69" s="1628"/>
      <c r="N69" s="1628"/>
      <c r="O69" s="1628"/>
      <c r="P69" s="1628"/>
      <c r="Q69" s="1628"/>
      <c r="R69" s="1628"/>
      <c r="S69" s="1628"/>
      <c r="T69" s="1628"/>
      <c r="U69" s="1628"/>
      <c r="V69" s="1628"/>
      <c r="W69" s="1628"/>
      <c r="X69" s="1628"/>
      <c r="Y69" s="1628"/>
      <c r="Z69" s="1628"/>
      <c r="AA69" s="1628"/>
      <c r="AB69" s="1628"/>
      <c r="AC69" s="1628"/>
      <c r="AD69" s="1628"/>
      <c r="AE69" s="1628"/>
      <c r="AF69" s="1628"/>
      <c r="AG69" s="1628"/>
      <c r="AH69" s="1628"/>
      <c r="AI69" s="1628"/>
      <c r="AJ69" s="1628"/>
      <c r="AK69" s="1628"/>
      <c r="AL69" s="1628"/>
      <c r="AM69" s="1628"/>
      <c r="AN69" s="1628"/>
      <c r="AO69" s="1628"/>
      <c r="AP69" s="1628"/>
      <c r="AQ69" s="1628"/>
      <c r="AR69" s="1628"/>
      <c r="AS69" s="1628"/>
      <c r="AT69" s="1628"/>
      <c r="AU69" s="1628"/>
      <c r="AV69" s="1628"/>
      <c r="BR69" s="1629"/>
    </row>
    <row r="70" spans="1:85">
      <c r="A70" s="1635">
        <f t="shared" si="1"/>
        <v>750226</v>
      </c>
      <c r="B70" s="1628" t="str">
        <f>LUK!B28</f>
        <v>Klubrt</v>
      </c>
      <c r="C70" s="1628" t="str">
        <f>LUK!C28</f>
        <v>František</v>
      </c>
      <c r="D70" s="1628">
        <f>LUK!D28</f>
        <v>750226</v>
      </c>
      <c r="E70" s="1628" t="str">
        <f>LUK!E28</f>
        <v>JH</v>
      </c>
      <c r="F70" s="1628" t="s">
        <v>179</v>
      </c>
      <c r="H70" s="1628"/>
      <c r="I70" s="1628"/>
      <c r="J70" s="1628"/>
      <c r="K70" s="1628"/>
      <c r="L70" s="1628"/>
      <c r="M70" s="1628"/>
      <c r="N70" s="1628"/>
      <c r="O70" s="1628"/>
      <c r="P70" s="1628"/>
      <c r="Q70" s="1628"/>
      <c r="R70" s="1628"/>
      <c r="S70" s="1628"/>
      <c r="T70" s="1628"/>
      <c r="U70" s="1628"/>
      <c r="V70" s="1628"/>
      <c r="W70" s="1628"/>
      <c r="X70" s="1628"/>
      <c r="Y70" s="1628"/>
      <c r="Z70" s="1628"/>
      <c r="AA70" s="1628"/>
      <c r="AB70" s="1628"/>
      <c r="AC70" s="1628"/>
      <c r="AD70" s="1628"/>
      <c r="AE70" s="1628"/>
      <c r="AF70" s="1628"/>
      <c r="AG70" s="1628"/>
      <c r="AH70" s="1628"/>
      <c r="AI70" s="1628"/>
      <c r="AJ70" s="1628"/>
      <c r="AK70" s="1628"/>
      <c r="AL70" s="1628"/>
      <c r="AM70" s="1628"/>
      <c r="AN70" s="1628"/>
      <c r="AO70" s="1628"/>
      <c r="AP70" s="1628"/>
      <c r="AQ70" s="1628"/>
      <c r="AR70" s="1628"/>
      <c r="AS70" s="1628"/>
      <c r="AT70" s="1628"/>
      <c r="AU70" s="1628"/>
      <c r="AV70" s="1628"/>
      <c r="BR70" s="1629"/>
    </row>
    <row r="71" spans="1:85">
      <c r="A71" s="1635">
        <f t="shared" si="1"/>
        <v>750228</v>
      </c>
      <c r="B71" s="1628" t="str">
        <f>BYS!C22</f>
        <v>Kulhánek</v>
      </c>
      <c r="C71" s="1628" t="str">
        <f>BYS!D22</f>
        <v>František</v>
      </c>
      <c r="D71" s="1628">
        <f>BYS!E22</f>
        <v>750228</v>
      </c>
      <c r="E71" s="1628" t="str">
        <f>BYS!F22</f>
        <v>J.H.</v>
      </c>
      <c r="F71" s="1628" t="s">
        <v>137</v>
      </c>
      <c r="H71" s="1628"/>
      <c r="I71" s="1628"/>
      <c r="J71" s="1628"/>
      <c r="K71" s="1628"/>
      <c r="L71" s="1628"/>
      <c r="M71" s="1628"/>
      <c r="N71" s="1628"/>
      <c r="O71" s="1628"/>
      <c r="P71" s="1628"/>
      <c r="Q71" s="1628"/>
      <c r="R71" s="1628"/>
      <c r="S71" s="1628"/>
      <c r="T71" s="1628"/>
      <c r="U71" s="1628"/>
      <c r="V71" s="1628"/>
      <c r="W71" s="1628"/>
      <c r="X71" s="1628"/>
      <c r="Y71" s="1628"/>
      <c r="Z71" s="1628"/>
      <c r="AA71" s="1628"/>
      <c r="AB71" s="1628"/>
      <c r="AC71" s="1628"/>
      <c r="AD71" s="1628"/>
      <c r="AE71" s="1628"/>
      <c r="AF71" s="1628"/>
      <c r="AG71" s="1628"/>
      <c r="AH71" s="1628"/>
      <c r="AI71" s="1628"/>
      <c r="AJ71" s="1628"/>
      <c r="AK71" s="1628"/>
      <c r="AL71" s="1628"/>
      <c r="AM71" s="1628"/>
      <c r="AN71" s="1628"/>
      <c r="AO71" s="1628"/>
      <c r="AP71" s="1628"/>
      <c r="AQ71" s="1628"/>
      <c r="AR71" s="1628"/>
      <c r="AS71" s="1628"/>
      <c r="AT71" s="1628"/>
      <c r="AU71" s="1628"/>
      <c r="AV71" s="1628"/>
      <c r="BR71" s="1629"/>
    </row>
    <row r="72" spans="1:85">
      <c r="A72" s="1635">
        <f t="shared" si="1"/>
        <v>750307</v>
      </c>
      <c r="B72" s="1628" t="str">
        <f>FL!C31</f>
        <v>Mastík</v>
      </c>
      <c r="C72" s="1628" t="str">
        <f>FL!D31</f>
        <v>Roman</v>
      </c>
      <c r="D72" s="1628">
        <f>FL!E31</f>
        <v>750307</v>
      </c>
      <c r="E72" s="1628" t="str">
        <f>FL!F31</f>
        <v>JH</v>
      </c>
      <c r="F72" s="1628" t="str">
        <f>FL!G31</f>
        <v>FLY</v>
      </c>
      <c r="H72" s="1628"/>
      <c r="I72" s="1628"/>
      <c r="J72" s="1628"/>
      <c r="K72" s="1628"/>
      <c r="L72" s="1628"/>
      <c r="M72" s="1628"/>
      <c r="N72" s="1628"/>
      <c r="O72" s="1628"/>
      <c r="P72" s="1628"/>
      <c r="Q72" s="1628"/>
      <c r="R72" s="1628"/>
      <c r="S72" s="1628"/>
      <c r="T72" s="1628"/>
      <c r="U72" s="1628"/>
      <c r="V72" s="1628"/>
      <c r="W72" s="1628"/>
      <c r="X72" s="1628"/>
      <c r="Y72" s="1628"/>
      <c r="Z72" s="1628"/>
      <c r="AA72" s="1628"/>
      <c r="AB72" s="1628"/>
      <c r="AC72" s="1628"/>
      <c r="AD72" s="1628"/>
      <c r="AE72" s="1628"/>
      <c r="AF72" s="1628"/>
      <c r="AG72" s="1628"/>
      <c r="AH72" s="1628"/>
      <c r="AI72" s="1628"/>
      <c r="AJ72" s="1628"/>
      <c r="AK72" s="1628"/>
      <c r="AL72" s="1628"/>
      <c r="AM72" s="1628"/>
      <c r="AN72" s="1628"/>
      <c r="AO72" s="1628"/>
      <c r="AP72" s="1628"/>
      <c r="AQ72" s="1628"/>
      <c r="AR72" s="1628"/>
      <c r="AS72" s="1628"/>
      <c r="AT72" s="1628"/>
      <c r="AU72" s="1628"/>
      <c r="AV72" s="1628"/>
    </row>
    <row r="73" spans="1:85">
      <c r="A73" s="1635">
        <f t="shared" si="1"/>
        <v>750513</v>
      </c>
      <c r="B73" s="1628" t="str">
        <f>NUG!B20</f>
        <v>Budina</v>
      </c>
      <c r="C73" s="1628" t="str">
        <f>NUG!C20</f>
        <v>Roman</v>
      </c>
      <c r="D73" s="1628">
        <f>NUG!D20</f>
        <v>750513</v>
      </c>
      <c r="E73" s="1628" t="str">
        <f>NUG!E20</f>
        <v>JH</v>
      </c>
      <c r="F73" s="1628" t="s">
        <v>73</v>
      </c>
      <c r="H73" s="1628"/>
      <c r="I73" s="1628"/>
      <c r="J73" s="1628"/>
      <c r="K73" s="1628"/>
      <c r="L73" s="1628"/>
      <c r="M73" s="1628"/>
      <c r="N73" s="1628"/>
      <c r="O73" s="1628"/>
      <c r="P73" s="1628"/>
      <c r="Q73" s="1628"/>
      <c r="R73" s="1628"/>
      <c r="S73" s="1628"/>
      <c r="T73" s="1628"/>
      <c r="U73" s="1628"/>
      <c r="V73" s="1628"/>
      <c r="W73" s="1628"/>
      <c r="X73" s="1628"/>
      <c r="Y73" s="1628"/>
      <c r="Z73" s="1628"/>
      <c r="AA73" s="1628"/>
      <c r="AB73" s="1628"/>
      <c r="AC73" s="1628"/>
      <c r="AD73" s="1628"/>
      <c r="AE73" s="1628"/>
      <c r="AF73" s="1628"/>
      <c r="AG73" s="1628"/>
      <c r="AH73" s="1628"/>
      <c r="AI73" s="1628"/>
      <c r="AJ73" s="1628"/>
      <c r="AK73" s="1628"/>
      <c r="AL73" s="1628"/>
      <c r="AM73" s="1628"/>
      <c r="AN73" s="1628"/>
      <c r="AO73" s="1628"/>
      <c r="AP73" s="1628"/>
      <c r="AQ73" s="1628"/>
      <c r="AR73" s="1628"/>
      <c r="AS73" s="1628"/>
      <c r="AT73" s="1628"/>
      <c r="AU73" s="1628"/>
      <c r="AV73" s="1628"/>
      <c r="BR73" s="1629"/>
    </row>
    <row r="74" spans="1:85">
      <c r="A74" s="1635">
        <f t="shared" si="1"/>
        <v>750519</v>
      </c>
      <c r="B74" s="1631" t="str">
        <f>HTZ!C19</f>
        <v>Charvát</v>
      </c>
      <c r="C74" s="1631" t="str">
        <f>HTZ!D19</f>
        <v>Martin</v>
      </c>
      <c r="D74" s="1631">
        <f>HTZ!E19</f>
        <v>750519</v>
      </c>
      <c r="E74" s="1631" t="str">
        <f>HTZ!F19</f>
        <v>JH</v>
      </c>
      <c r="F74" s="1627" t="s">
        <v>731</v>
      </c>
      <c r="H74" s="1628"/>
      <c r="I74" s="1628"/>
      <c r="J74" s="1628"/>
      <c r="K74" s="1628"/>
      <c r="L74" s="1628"/>
      <c r="M74" s="1628"/>
      <c r="N74" s="1628"/>
      <c r="O74" s="1628"/>
      <c r="P74" s="1628"/>
      <c r="Q74" s="1628"/>
      <c r="R74" s="1628"/>
      <c r="S74" s="1628"/>
      <c r="T74" s="1628"/>
      <c r="U74" s="1628"/>
      <c r="V74" s="1628"/>
      <c r="W74" s="1628"/>
      <c r="X74" s="1628"/>
      <c r="Y74" s="1628"/>
      <c r="Z74" s="1628"/>
      <c r="AA74" s="1628"/>
      <c r="AB74" s="1628"/>
      <c r="AC74" s="1628"/>
      <c r="AD74" s="1628"/>
      <c r="AE74" s="1628"/>
      <c r="AF74" s="1628"/>
      <c r="AG74" s="1628"/>
      <c r="AH74" s="1628"/>
      <c r="AI74" s="1628"/>
      <c r="AJ74" s="1628"/>
      <c r="AK74" s="1628"/>
      <c r="AL74" s="1628"/>
      <c r="AM74" s="1628"/>
      <c r="AN74" s="1628"/>
      <c r="AO74" s="1628"/>
      <c r="AP74" s="1628"/>
      <c r="AQ74" s="1628"/>
      <c r="AR74" s="1628"/>
      <c r="AS74" s="1628"/>
      <c r="AT74" s="1628"/>
      <c r="AU74" s="1628"/>
      <c r="AV74" s="1628"/>
    </row>
    <row r="75" spans="1:85">
      <c r="A75" s="1635">
        <f t="shared" si="1"/>
        <v>750522</v>
      </c>
      <c r="B75" s="1630" t="str">
        <f>SOM!B19</f>
        <v>Zeman</v>
      </c>
      <c r="C75" s="1630" t="str">
        <f>SOM!C19</f>
        <v>Břetislav</v>
      </c>
      <c r="D75" s="1630">
        <f>SOM!D19</f>
        <v>750522</v>
      </c>
      <c r="E75" s="1630" t="str">
        <f>SOM!E19</f>
        <v>JH</v>
      </c>
      <c r="F75" s="1630" t="s">
        <v>56</v>
      </c>
      <c r="H75" s="1628"/>
      <c r="I75" s="1628"/>
      <c r="J75" s="1628"/>
      <c r="K75" s="1628"/>
      <c r="L75" s="1628"/>
      <c r="M75" s="1628"/>
      <c r="N75" s="1628"/>
      <c r="O75" s="1628"/>
      <c r="P75" s="1628"/>
      <c r="Q75" s="1628"/>
      <c r="R75" s="1628"/>
      <c r="S75" s="1628"/>
      <c r="T75" s="1628"/>
      <c r="U75" s="1628"/>
      <c r="V75" s="1628"/>
      <c r="W75" s="1628"/>
      <c r="X75" s="1628"/>
      <c r="Y75" s="1628"/>
      <c r="Z75" s="1628"/>
      <c r="AA75" s="1628"/>
      <c r="AB75" s="1628"/>
      <c r="AC75" s="1628"/>
      <c r="AD75" s="1628"/>
      <c r="AE75" s="1628"/>
      <c r="AF75" s="1628"/>
      <c r="AG75" s="1628"/>
      <c r="AH75" s="1628"/>
      <c r="AI75" s="1628"/>
      <c r="AJ75" s="1628"/>
      <c r="AK75" s="1628"/>
      <c r="AL75" s="1628"/>
      <c r="AM75" s="1628"/>
      <c r="AN75" s="1628"/>
      <c r="AO75" s="1628"/>
      <c r="AP75" s="1628"/>
      <c r="AQ75" s="1628"/>
      <c r="AR75" s="1628"/>
      <c r="AS75" s="1628"/>
      <c r="AT75" s="1628"/>
      <c r="AU75" s="1628"/>
      <c r="AV75" s="1628"/>
    </row>
    <row r="76" spans="1:85">
      <c r="A76" s="1635">
        <f t="shared" si="1"/>
        <v>750527</v>
      </c>
      <c r="B76" s="1631" t="str">
        <f>HTZ!C24</f>
        <v>Hajtmar</v>
      </c>
      <c r="C76" s="1631" t="str">
        <f>HTZ!D24</f>
        <v>Milan</v>
      </c>
      <c r="D76" s="1631">
        <f>HTZ!E24</f>
        <v>750527</v>
      </c>
      <c r="E76" s="1631" t="str">
        <f>HTZ!F24</f>
        <v>JH</v>
      </c>
      <c r="F76" s="1627" t="s">
        <v>731</v>
      </c>
      <c r="H76" s="1628"/>
      <c r="I76" s="1628"/>
      <c r="J76" s="1628"/>
      <c r="K76" s="1628"/>
      <c r="L76" s="1628"/>
      <c r="M76" s="1628"/>
      <c r="N76" s="1628"/>
      <c r="O76" s="1628"/>
      <c r="P76" s="1628"/>
      <c r="Q76" s="1628"/>
      <c r="R76" s="1628"/>
      <c r="S76" s="1628"/>
      <c r="T76" s="1628"/>
      <c r="U76" s="1628"/>
      <c r="V76" s="1628"/>
      <c r="W76" s="1628"/>
      <c r="X76" s="1628"/>
      <c r="Y76" s="1628"/>
      <c r="Z76" s="1628"/>
      <c r="AA76" s="1628"/>
      <c r="AB76" s="1628"/>
      <c r="AC76" s="1628"/>
      <c r="AD76" s="1628"/>
      <c r="AE76" s="1628"/>
      <c r="AF76" s="1628"/>
      <c r="AG76" s="1628"/>
      <c r="AH76" s="1628"/>
      <c r="AI76" s="1628"/>
      <c r="AJ76" s="1628"/>
      <c r="AK76" s="1628"/>
      <c r="AL76" s="1628"/>
      <c r="AM76" s="1628"/>
      <c r="AN76" s="1628"/>
      <c r="AO76" s="1628"/>
      <c r="AP76" s="1628"/>
      <c r="AQ76" s="1628"/>
      <c r="AR76" s="1628"/>
      <c r="AS76" s="1628"/>
      <c r="AT76" s="1628"/>
      <c r="AU76" s="1628"/>
      <c r="AV76" s="1628"/>
    </row>
    <row r="77" spans="1:85">
      <c r="A77" s="1635">
        <f t="shared" si="1"/>
        <v>750709</v>
      </c>
      <c r="B77" s="1628" t="str">
        <f>Srš!C19</f>
        <v>Skalický</v>
      </c>
      <c r="C77" s="1628" t="str">
        <f>Srš!D19</f>
        <v>Martin</v>
      </c>
      <c r="D77" s="1628">
        <f>Srš!E19</f>
        <v>750709</v>
      </c>
      <c r="E77" s="1628" t="str">
        <f>Srš!F19</f>
        <v>jh</v>
      </c>
      <c r="F77" s="1628" t="s">
        <v>127</v>
      </c>
      <c r="H77" s="1628"/>
      <c r="I77" s="1628"/>
      <c r="J77" s="1628"/>
      <c r="K77" s="1628"/>
      <c r="L77" s="1628"/>
      <c r="M77" s="1628"/>
      <c r="N77" s="1628"/>
      <c r="O77" s="1628"/>
      <c r="P77" s="1628"/>
      <c r="Q77" s="1628"/>
      <c r="R77" s="1628"/>
      <c r="S77" s="1628"/>
      <c r="T77" s="1628"/>
      <c r="U77" s="1628"/>
      <c r="V77" s="1628"/>
      <c r="W77" s="1628"/>
      <c r="X77" s="1628"/>
      <c r="Y77" s="1628"/>
      <c r="Z77" s="1628"/>
      <c r="AA77" s="1628"/>
      <c r="AB77" s="1628"/>
      <c r="AC77" s="1628"/>
      <c r="AD77" s="1628"/>
      <c r="AE77" s="1628"/>
      <c r="AF77" s="1628"/>
      <c r="AG77" s="1628"/>
      <c r="AH77" s="1628"/>
      <c r="AI77" s="1628"/>
      <c r="AJ77" s="1628"/>
      <c r="AK77" s="1628"/>
      <c r="AL77" s="1628"/>
      <c r="AM77" s="1628"/>
      <c r="AN77" s="1628"/>
      <c r="AO77" s="1628"/>
      <c r="AP77" s="1628"/>
      <c r="AQ77" s="1628"/>
      <c r="AR77" s="1628"/>
      <c r="AS77" s="1628"/>
      <c r="AT77" s="1628"/>
      <c r="AU77" s="1628"/>
      <c r="AV77" s="1628"/>
      <c r="BR77" s="1629"/>
    </row>
    <row r="78" spans="1:85">
      <c r="A78" s="1635">
        <f t="shared" si="1"/>
        <v>750716</v>
      </c>
      <c r="B78" s="1628" t="str">
        <f>Raf!C19</f>
        <v xml:space="preserve">Blažek </v>
      </c>
      <c r="C78" s="1628" t="str">
        <f>Raf!D19</f>
        <v>Miroslav</v>
      </c>
      <c r="D78" s="1628">
        <f>Raf!E19</f>
        <v>750716</v>
      </c>
      <c r="E78" s="1628" t="str">
        <f>Raf!F19</f>
        <v>JH</v>
      </c>
      <c r="F78" s="1628" t="s">
        <v>148</v>
      </c>
      <c r="H78" s="1628"/>
      <c r="I78" s="1628"/>
      <c r="J78" s="1628"/>
      <c r="K78" s="1628"/>
      <c r="L78" s="1628"/>
      <c r="M78" s="1628"/>
      <c r="N78" s="1628"/>
      <c r="O78" s="1628"/>
      <c r="P78" s="1628"/>
      <c r="Q78" s="1628"/>
      <c r="R78" s="1628"/>
      <c r="S78" s="1628"/>
      <c r="T78" s="1628"/>
      <c r="U78" s="1628"/>
      <c r="V78" s="1628"/>
      <c r="W78" s="1628"/>
      <c r="X78" s="1628"/>
      <c r="Y78" s="1628"/>
      <c r="Z78" s="1628"/>
      <c r="AA78" s="1628"/>
      <c r="AB78" s="1628"/>
      <c r="AC78" s="1628"/>
      <c r="AD78" s="1628"/>
      <c r="AE78" s="1628"/>
      <c r="AF78" s="1628"/>
      <c r="AG78" s="1628"/>
      <c r="AH78" s="1628"/>
      <c r="AI78" s="1628"/>
      <c r="AJ78" s="1628"/>
      <c r="AK78" s="1628"/>
      <c r="AL78" s="1628"/>
      <c r="AM78" s="1628"/>
      <c r="AN78" s="1628"/>
      <c r="AO78" s="1628"/>
      <c r="AP78" s="1628"/>
      <c r="AQ78" s="1628"/>
      <c r="AR78" s="1628"/>
      <c r="AS78" s="1628"/>
      <c r="AT78" s="1628"/>
      <c r="AU78" s="1628"/>
      <c r="AV78" s="1628"/>
      <c r="BR78" s="1629"/>
    </row>
    <row r="79" spans="1:85">
      <c r="A79" s="1635">
        <f t="shared" si="1"/>
        <v>750723</v>
      </c>
      <c r="B79" s="1628" t="str">
        <f>Cyk!C22</f>
        <v>Luka</v>
      </c>
      <c r="C79" s="1628" t="str">
        <f>Cyk!D22</f>
        <v>Josef</v>
      </c>
      <c r="D79" s="1628">
        <f>Cyk!E22</f>
        <v>750723</v>
      </c>
      <c r="E79" s="1628" t="str">
        <f>Cyk!F22</f>
        <v>JH</v>
      </c>
      <c r="F79" s="1628" t="s">
        <v>114</v>
      </c>
      <c r="H79" s="1628"/>
      <c r="I79" s="1628"/>
      <c r="J79" s="1628"/>
      <c r="K79" s="1628"/>
      <c r="L79" s="1628"/>
      <c r="M79" s="1628"/>
      <c r="N79" s="1628"/>
      <c r="O79" s="1628"/>
      <c r="P79" s="1628"/>
      <c r="Q79" s="1628"/>
      <c r="R79" s="1628"/>
      <c r="S79" s="1628"/>
      <c r="T79" s="1628"/>
      <c r="U79" s="1628"/>
      <c r="V79" s="1628"/>
      <c r="W79" s="1628"/>
      <c r="X79" s="1628"/>
      <c r="Y79" s="1628"/>
      <c r="Z79" s="1628"/>
      <c r="AA79" s="1628"/>
      <c r="AB79" s="1628"/>
      <c r="AC79" s="1628"/>
      <c r="AD79" s="1628"/>
      <c r="AE79" s="1628"/>
      <c r="AF79" s="1628"/>
      <c r="AG79" s="1628"/>
      <c r="AH79" s="1628"/>
      <c r="AI79" s="1628"/>
      <c r="AJ79" s="1628"/>
      <c r="AK79" s="1628"/>
      <c r="AL79" s="1628"/>
      <c r="AM79" s="1628"/>
      <c r="AN79" s="1628"/>
      <c r="AO79" s="1628"/>
      <c r="AP79" s="1628"/>
      <c r="AQ79" s="1628"/>
      <c r="AR79" s="1628"/>
      <c r="AS79" s="1628"/>
      <c r="AT79" s="1628"/>
      <c r="AU79" s="1628"/>
      <c r="AV79" s="1628"/>
      <c r="BR79" s="1629"/>
    </row>
    <row r="80" spans="1:85">
      <c r="A80" s="1635">
        <f t="shared" si="1"/>
        <v>750728</v>
      </c>
      <c r="B80" s="1628" t="str">
        <f>Raf!C20</f>
        <v>Faltejsek</v>
      </c>
      <c r="C80" s="1628" t="str">
        <f>Raf!D20</f>
        <v>Radim</v>
      </c>
      <c r="D80" s="1628">
        <f>Raf!E20</f>
        <v>750728</v>
      </c>
      <c r="E80" s="1628" t="str">
        <f>Raf!F20</f>
        <v>JH</v>
      </c>
      <c r="F80" s="1628" t="s">
        <v>148</v>
      </c>
      <c r="H80" s="1628"/>
      <c r="I80" s="1628"/>
      <c r="J80" s="1628"/>
      <c r="K80" s="1628"/>
      <c r="L80" s="1628"/>
      <c r="M80" s="1628"/>
      <c r="N80" s="1628"/>
      <c r="O80" s="1628"/>
      <c r="P80" s="1628"/>
      <c r="Q80" s="1628"/>
      <c r="R80" s="1628"/>
      <c r="S80" s="1628"/>
      <c r="T80" s="1628"/>
      <c r="U80" s="1628"/>
      <c r="V80" s="1628"/>
      <c r="W80" s="1628"/>
      <c r="X80" s="1628"/>
      <c r="Y80" s="1628"/>
      <c r="Z80" s="1628"/>
      <c r="AA80" s="1628"/>
      <c r="AB80" s="1628"/>
      <c r="AC80" s="1628"/>
      <c r="AD80" s="1628"/>
      <c r="AE80" s="1628"/>
      <c r="AF80" s="1628"/>
      <c r="AG80" s="1628"/>
      <c r="AH80" s="1628"/>
      <c r="AI80" s="1628"/>
      <c r="AJ80" s="1628"/>
      <c r="AK80" s="1628"/>
      <c r="AL80" s="1628"/>
      <c r="AM80" s="1628"/>
      <c r="AN80" s="1628"/>
      <c r="AO80" s="1628"/>
      <c r="AP80" s="1628"/>
      <c r="AQ80" s="1628"/>
      <c r="AR80" s="1628"/>
      <c r="AS80" s="1628"/>
      <c r="AT80" s="1628"/>
      <c r="AU80" s="1628"/>
      <c r="AV80" s="1628"/>
      <c r="BR80" s="1629"/>
    </row>
    <row r="81" spans="1:70">
      <c r="A81" s="1635">
        <f t="shared" si="1"/>
        <v>750826</v>
      </c>
      <c r="B81" s="1630" t="str">
        <f>SOM!B39</f>
        <v>Bařica</v>
      </c>
      <c r="C81" s="1630" t="str">
        <f>SOM!C39</f>
        <v>Dušan</v>
      </c>
      <c r="D81" s="1630">
        <f>SOM!D39</f>
        <v>750826</v>
      </c>
      <c r="E81" s="1630" t="str">
        <f>SOM!E39</f>
        <v>JH</v>
      </c>
      <c r="F81" s="1630" t="s">
        <v>56</v>
      </c>
      <c r="H81" s="1628"/>
      <c r="I81" s="1628"/>
      <c r="J81" s="1628"/>
      <c r="K81" s="1628"/>
      <c r="L81" s="1628"/>
      <c r="M81" s="1628"/>
      <c r="N81" s="1628"/>
      <c r="O81" s="1628"/>
      <c r="P81" s="1628"/>
      <c r="Q81" s="1628"/>
      <c r="R81" s="1628"/>
      <c r="S81" s="1628"/>
      <c r="T81" s="1628"/>
      <c r="U81" s="1628"/>
      <c r="V81" s="1628"/>
      <c r="W81" s="1628"/>
      <c r="X81" s="1628"/>
      <c r="Y81" s="1628"/>
      <c r="Z81" s="1628"/>
      <c r="AA81" s="1628"/>
      <c r="AB81" s="1628"/>
      <c r="AC81" s="1628"/>
      <c r="AD81" s="1628"/>
      <c r="AE81" s="1628"/>
      <c r="AF81" s="1628"/>
      <c r="AG81" s="1628"/>
      <c r="AH81" s="1628"/>
      <c r="AI81" s="1628"/>
      <c r="AJ81" s="1628"/>
      <c r="AK81" s="1628"/>
      <c r="AL81" s="1628"/>
      <c r="AM81" s="1628"/>
      <c r="AN81" s="1628"/>
      <c r="AO81" s="1628"/>
      <c r="AP81" s="1628"/>
      <c r="AQ81" s="1628"/>
      <c r="AR81" s="1628"/>
      <c r="AS81" s="1628"/>
      <c r="AT81" s="1628"/>
      <c r="AU81" s="1628"/>
      <c r="AV81" s="1628"/>
      <c r="BR81" s="1629"/>
    </row>
    <row r="82" spans="1:70">
      <c r="A82" s="1635">
        <f t="shared" si="1"/>
        <v>750918</v>
      </c>
      <c r="B82" s="1628" t="str">
        <f>LDM!C29</f>
        <v>Pávíček</v>
      </c>
      <c r="C82" s="1628" t="str">
        <f>LDM!D29</f>
        <v>Jiří</v>
      </c>
      <c r="D82" s="1628">
        <f>LDM!E29</f>
        <v>750918</v>
      </c>
      <c r="E82" s="1628" t="str">
        <f>LDM!F29</f>
        <v>JH</v>
      </c>
      <c r="F82" s="1628" t="s">
        <v>15</v>
      </c>
      <c r="H82" s="1628"/>
      <c r="I82" s="1628"/>
      <c r="J82" s="1628"/>
      <c r="K82" s="1628"/>
      <c r="L82" s="1628"/>
      <c r="M82" s="1628"/>
      <c r="N82" s="1628"/>
      <c r="O82" s="1628"/>
      <c r="P82" s="1628"/>
      <c r="Q82" s="1628"/>
      <c r="R82" s="1628"/>
      <c r="S82" s="1628"/>
      <c r="T82" s="1628"/>
      <c r="U82" s="1628"/>
      <c r="V82" s="1628"/>
      <c r="W82" s="1628"/>
      <c r="X82" s="1628"/>
      <c r="Y82" s="1628"/>
      <c r="Z82" s="1628"/>
      <c r="AA82" s="1628"/>
      <c r="AB82" s="1628"/>
      <c r="AC82" s="1628"/>
      <c r="AD82" s="1628"/>
      <c r="AE82" s="1628"/>
      <c r="AF82" s="1628"/>
      <c r="AG82" s="1628"/>
      <c r="AH82" s="1628"/>
      <c r="AI82" s="1628"/>
      <c r="AJ82" s="1628"/>
      <c r="AK82" s="1628"/>
      <c r="AL82" s="1628"/>
      <c r="AM82" s="1628"/>
      <c r="AN82" s="1628"/>
      <c r="AO82" s="1628"/>
      <c r="AP82" s="1628"/>
      <c r="AQ82" s="1628"/>
      <c r="AR82" s="1628"/>
      <c r="AS82" s="1628"/>
      <c r="AT82" s="1628"/>
      <c r="AU82" s="1628"/>
      <c r="AV82" s="1628"/>
      <c r="BR82" s="1629"/>
    </row>
    <row r="83" spans="1:70">
      <c r="A83" s="1635">
        <f t="shared" si="1"/>
        <v>750921</v>
      </c>
      <c r="B83" s="1628" t="str">
        <f>Ští!C30</f>
        <v xml:space="preserve">Veselý </v>
      </c>
      <c r="C83" s="1628" t="str">
        <f>Ští!D30</f>
        <v>Jaroslav</v>
      </c>
      <c r="D83" s="1628">
        <f>Ští!E30</f>
        <v>750921</v>
      </c>
      <c r="E83" s="1628" t="str">
        <f>Ští!F30</f>
        <v>JH</v>
      </c>
      <c r="F83" s="1628" t="s">
        <v>183</v>
      </c>
      <c r="H83" s="1628"/>
      <c r="I83" s="1628"/>
      <c r="J83" s="1628"/>
      <c r="K83" s="1628"/>
      <c r="L83" s="1628"/>
      <c r="M83" s="1628"/>
      <c r="N83" s="1628"/>
      <c r="O83" s="1628"/>
      <c r="P83" s="1628"/>
      <c r="Q83" s="1628"/>
      <c r="R83" s="1628"/>
      <c r="S83" s="1628"/>
      <c r="T83" s="1628"/>
      <c r="U83" s="1628"/>
      <c r="V83" s="1628"/>
      <c r="W83" s="1628"/>
      <c r="X83" s="1628"/>
      <c r="Y83" s="1628"/>
      <c r="Z83" s="1628"/>
      <c r="AA83" s="1628"/>
      <c r="AB83" s="1628"/>
      <c r="AC83" s="1628"/>
      <c r="AD83" s="1628"/>
      <c r="AE83" s="1628"/>
      <c r="AF83" s="1628"/>
      <c r="AG83" s="1628"/>
      <c r="AH83" s="1628"/>
      <c r="AI83" s="1628"/>
      <c r="AJ83" s="1628"/>
      <c r="AK83" s="1628"/>
      <c r="AL83" s="1628"/>
      <c r="AM83" s="1628"/>
      <c r="AN83" s="1628"/>
      <c r="AO83" s="1628"/>
      <c r="AP83" s="1628"/>
      <c r="AQ83" s="1628"/>
      <c r="AR83" s="1628"/>
      <c r="AS83" s="1628"/>
      <c r="AT83" s="1628"/>
      <c r="AU83" s="1628"/>
      <c r="AV83" s="1628"/>
      <c r="BR83" s="1629"/>
    </row>
    <row r="84" spans="1:70">
      <c r="A84" s="1635">
        <f t="shared" si="1"/>
        <v>751019</v>
      </c>
      <c r="B84" s="1628" t="str">
        <f>BYS!C19</f>
        <v>Tomeš</v>
      </c>
      <c r="C84" s="1628" t="str">
        <f>BYS!D19</f>
        <v>Martin</v>
      </c>
      <c r="D84" s="1628">
        <f>BYS!E19</f>
        <v>751019</v>
      </c>
      <c r="E84" s="1628" t="str">
        <f>BYS!F19</f>
        <v>J.H.</v>
      </c>
      <c r="F84" s="1628" t="s">
        <v>137</v>
      </c>
      <c r="H84" s="1628"/>
      <c r="I84" s="1628"/>
      <c r="J84" s="1628"/>
      <c r="K84" s="1628"/>
      <c r="L84" s="1628"/>
      <c r="M84" s="1628"/>
      <c r="N84" s="1628"/>
      <c r="O84" s="1628"/>
      <c r="P84" s="1628"/>
      <c r="Q84" s="1628"/>
      <c r="R84" s="1628"/>
      <c r="S84" s="1628"/>
      <c r="T84" s="1628"/>
      <c r="U84" s="1628"/>
      <c r="V84" s="1628"/>
      <c r="W84" s="1628"/>
      <c r="X84" s="1628"/>
      <c r="Y84" s="1628"/>
      <c r="Z84" s="1628"/>
      <c r="AA84" s="1628"/>
      <c r="AB84" s="1628"/>
      <c r="AC84" s="1628"/>
      <c r="AD84" s="1628"/>
      <c r="AE84" s="1628"/>
      <c r="AF84" s="1628"/>
      <c r="AG84" s="1628"/>
      <c r="AH84" s="1628"/>
      <c r="AI84" s="1628"/>
      <c r="AJ84" s="1628"/>
      <c r="AK84" s="1628"/>
      <c r="AL84" s="1628"/>
      <c r="AM84" s="1628"/>
      <c r="AN84" s="1628"/>
      <c r="AO84" s="1628"/>
      <c r="AP84" s="1628"/>
      <c r="AQ84" s="1628"/>
      <c r="AR84" s="1628"/>
      <c r="AS84" s="1628"/>
      <c r="AT84" s="1628"/>
      <c r="AU84" s="1628"/>
      <c r="AV84" s="1628"/>
    </row>
    <row r="85" spans="1:70">
      <c r="A85" s="1635">
        <f t="shared" si="1"/>
        <v>751129</v>
      </c>
      <c r="B85" s="1628" t="str">
        <f>Raf!C23</f>
        <v>Helekal</v>
      </c>
      <c r="C85" s="1628" t="str">
        <f>Raf!D23</f>
        <v>Martin</v>
      </c>
      <c r="D85" s="1628">
        <f>Raf!E23</f>
        <v>751129</v>
      </c>
      <c r="E85" s="1628" t="str">
        <f>Raf!F23</f>
        <v>JH</v>
      </c>
      <c r="F85" s="1628" t="s">
        <v>148</v>
      </c>
      <c r="H85" s="1628"/>
      <c r="I85" s="1628"/>
      <c r="J85" s="1628"/>
      <c r="K85" s="1628"/>
      <c r="L85" s="1628"/>
      <c r="M85" s="1628"/>
      <c r="N85" s="1628"/>
      <c r="O85" s="1628"/>
      <c r="P85" s="1628"/>
      <c r="Q85" s="1628"/>
      <c r="R85" s="1628"/>
      <c r="S85" s="1628"/>
      <c r="T85" s="1628"/>
      <c r="U85" s="1628"/>
      <c r="V85" s="1628"/>
      <c r="W85" s="1628"/>
      <c r="X85" s="1628"/>
      <c r="Y85" s="1628"/>
      <c r="Z85" s="1628"/>
      <c r="AA85" s="1628"/>
      <c r="AB85" s="1628"/>
      <c r="AC85" s="1628"/>
      <c r="AD85" s="1628"/>
      <c r="AE85" s="1628"/>
      <c r="AF85" s="1628"/>
      <c r="AG85" s="1628"/>
      <c r="AH85" s="1628"/>
      <c r="AI85" s="1628"/>
      <c r="AJ85" s="1628"/>
      <c r="AK85" s="1628"/>
      <c r="AL85" s="1628"/>
      <c r="AM85" s="1628"/>
      <c r="AN85" s="1628"/>
      <c r="AO85" s="1628"/>
      <c r="AP85" s="1628"/>
      <c r="AQ85" s="1628"/>
      <c r="AR85" s="1628"/>
      <c r="AS85" s="1628"/>
      <c r="AT85" s="1628"/>
      <c r="AU85" s="1628"/>
      <c r="AV85" s="1628"/>
      <c r="BR85" s="1629"/>
    </row>
    <row r="86" spans="1:70">
      <c r="A86" s="1635">
        <f t="shared" si="1"/>
        <v>751223</v>
      </c>
      <c r="B86" s="1628" t="str">
        <f>BYS!C29</f>
        <v>Baum</v>
      </c>
      <c r="C86" s="1628" t="str">
        <f>BYS!D29</f>
        <v>David</v>
      </c>
      <c r="D86" s="1628">
        <f>BYS!E29</f>
        <v>751223</v>
      </c>
      <c r="E86" s="1628" t="str">
        <f>BYS!F29</f>
        <v>J.H.</v>
      </c>
      <c r="F86" s="1628" t="s">
        <v>137</v>
      </c>
      <c r="H86" s="1628"/>
      <c r="I86" s="1628"/>
      <c r="J86" s="1628"/>
      <c r="K86" s="1628"/>
      <c r="L86" s="1628"/>
      <c r="M86" s="1628"/>
      <c r="N86" s="1628"/>
      <c r="O86" s="1628"/>
      <c r="P86" s="1628"/>
      <c r="Q86" s="1628"/>
      <c r="R86" s="1628"/>
      <c r="S86" s="1628"/>
      <c r="T86" s="1628"/>
      <c r="U86" s="1628"/>
      <c r="V86" s="1628"/>
      <c r="W86" s="1628"/>
      <c r="X86" s="1628"/>
      <c r="Y86" s="1628"/>
      <c r="Z86" s="1628"/>
      <c r="AA86" s="1628"/>
      <c r="AB86" s="1628"/>
      <c r="AC86" s="1628"/>
      <c r="AD86" s="1628"/>
      <c r="AE86" s="1628"/>
      <c r="AF86" s="1628"/>
      <c r="AG86" s="1628"/>
      <c r="AH86" s="1628"/>
      <c r="AI86" s="1628"/>
      <c r="AJ86" s="1628"/>
      <c r="AK86" s="1628"/>
      <c r="AL86" s="1628"/>
      <c r="AM86" s="1628"/>
      <c r="AN86" s="1628"/>
      <c r="AO86" s="1628"/>
      <c r="AP86" s="1628"/>
      <c r="AQ86" s="1628"/>
      <c r="AR86" s="1628"/>
      <c r="AS86" s="1628"/>
      <c r="AT86" s="1628"/>
      <c r="AU86" s="1628"/>
      <c r="AV86" s="1628"/>
      <c r="BR86" s="1629"/>
    </row>
    <row r="87" spans="1:70">
      <c r="A87" s="1635">
        <f t="shared" si="1"/>
        <v>760124</v>
      </c>
      <c r="B87" s="1628" t="str">
        <f>LDM!C23</f>
        <v>Hošpes</v>
      </c>
      <c r="C87" s="1628" t="str">
        <f>LDM!D23</f>
        <v>Josef</v>
      </c>
      <c r="D87" s="1628">
        <f>LDM!E23</f>
        <v>760124</v>
      </c>
      <c r="E87" s="1628" t="str">
        <f>LDM!F23</f>
        <v>JH</v>
      </c>
      <c r="F87" s="1628" t="s">
        <v>15</v>
      </c>
      <c r="H87" s="1628"/>
      <c r="I87" s="1628"/>
      <c r="J87" s="1628"/>
      <c r="K87" s="1628"/>
      <c r="L87" s="1628"/>
      <c r="M87" s="1628"/>
      <c r="N87" s="1628"/>
      <c r="O87" s="1628"/>
      <c r="P87" s="1628"/>
      <c r="Q87" s="1628"/>
      <c r="R87" s="1628"/>
      <c r="S87" s="1628"/>
      <c r="T87" s="1628"/>
      <c r="U87" s="1628"/>
      <c r="V87" s="1628"/>
      <c r="W87" s="1628"/>
      <c r="X87" s="1628"/>
      <c r="Y87" s="1628"/>
      <c r="Z87" s="1628"/>
      <c r="AA87" s="1628"/>
      <c r="AB87" s="1628"/>
      <c r="AC87" s="1628"/>
      <c r="AD87" s="1628"/>
      <c r="AE87" s="1628"/>
      <c r="AF87" s="1628"/>
      <c r="AG87" s="1628"/>
      <c r="AH87" s="1628"/>
      <c r="AI87" s="1628"/>
      <c r="AJ87" s="1628"/>
      <c r="AK87" s="1628"/>
      <c r="AL87" s="1628"/>
      <c r="AM87" s="1628"/>
      <c r="AN87" s="1628"/>
      <c r="AO87" s="1628"/>
      <c r="AP87" s="1628"/>
      <c r="AQ87" s="1628"/>
      <c r="AR87" s="1628"/>
      <c r="AS87" s="1628"/>
      <c r="AT87" s="1628"/>
      <c r="AU87" s="1628"/>
      <c r="AV87" s="1628"/>
      <c r="BR87" s="1629"/>
    </row>
    <row r="88" spans="1:70">
      <c r="A88" s="1635">
        <f t="shared" si="1"/>
        <v>760212</v>
      </c>
      <c r="B88" s="1628" t="str">
        <f>Těch!C21</f>
        <v>Šegita</v>
      </c>
      <c r="C88" s="1628" t="str">
        <f>Těch!D21</f>
        <v>Václav</v>
      </c>
      <c r="D88" s="1628">
        <f>Těch!E21</f>
        <v>760212</v>
      </c>
      <c r="E88" s="1628" t="str">
        <f>Těch!F21</f>
        <v>JH</v>
      </c>
      <c r="F88" s="1628" t="s">
        <v>81</v>
      </c>
      <c r="H88" s="1628"/>
      <c r="I88" s="1628"/>
      <c r="J88" s="1628"/>
      <c r="K88" s="1628"/>
      <c r="L88" s="1628"/>
      <c r="M88" s="1628"/>
      <c r="N88" s="1628"/>
      <c r="O88" s="1628"/>
      <c r="P88" s="1628"/>
      <c r="Q88" s="1628"/>
      <c r="R88" s="1628"/>
      <c r="S88" s="1628"/>
      <c r="T88" s="1628"/>
      <c r="U88" s="1628"/>
      <c r="V88" s="1628"/>
      <c r="W88" s="1628"/>
      <c r="X88" s="1628"/>
      <c r="Y88" s="1628"/>
      <c r="Z88" s="1628"/>
      <c r="AA88" s="1628"/>
      <c r="AB88" s="1628"/>
      <c r="AC88" s="1628"/>
      <c r="AD88" s="1628"/>
      <c r="AE88" s="1628"/>
      <c r="AF88" s="1628"/>
      <c r="AG88" s="1628"/>
      <c r="AH88" s="1628"/>
      <c r="AI88" s="1628"/>
      <c r="AJ88" s="1628"/>
      <c r="AK88" s="1628"/>
      <c r="AL88" s="1628"/>
      <c r="AM88" s="1628"/>
      <c r="AN88" s="1628"/>
      <c r="AO88" s="1628"/>
      <c r="AP88" s="1628"/>
      <c r="AQ88" s="1628"/>
      <c r="AR88" s="1628"/>
      <c r="AS88" s="1628"/>
      <c r="AT88" s="1628"/>
      <c r="AU88" s="1628"/>
      <c r="AV88" s="1628"/>
    </row>
    <row r="89" spans="1:70">
      <c r="A89" s="1635">
        <f t="shared" si="1"/>
        <v>760403</v>
      </c>
      <c r="B89" s="1633" t="str">
        <f>Pet!C22</f>
        <v xml:space="preserve">Dušek </v>
      </c>
      <c r="C89" s="1633" t="str">
        <f>Pet!D22</f>
        <v>Martin</v>
      </c>
      <c r="D89" s="1633">
        <f>Pet!E22</f>
        <v>760403</v>
      </c>
      <c r="E89" s="1633" t="str">
        <f>Pet!F22</f>
        <v>JH</v>
      </c>
      <c r="F89" s="1633" t="s">
        <v>119</v>
      </c>
      <c r="H89" s="1628"/>
      <c r="I89" s="1628"/>
      <c r="J89" s="1628"/>
      <c r="K89" s="1628"/>
      <c r="L89" s="1628"/>
      <c r="M89" s="1628"/>
      <c r="N89" s="1628"/>
      <c r="O89" s="1628"/>
      <c r="P89" s="1628"/>
      <c r="Q89" s="1628"/>
      <c r="R89" s="1628"/>
      <c r="S89" s="1628"/>
      <c r="T89" s="1628"/>
      <c r="U89" s="1628"/>
      <c r="V89" s="1628"/>
      <c r="W89" s="1628"/>
      <c r="X89" s="1628"/>
      <c r="Y89" s="1628"/>
      <c r="Z89" s="1628"/>
      <c r="AA89" s="1628"/>
      <c r="AB89" s="1628"/>
      <c r="AC89" s="1628"/>
      <c r="AD89" s="1628"/>
      <c r="AE89" s="1628"/>
      <c r="AF89" s="1628"/>
      <c r="AG89" s="1628"/>
      <c r="AH89" s="1628"/>
      <c r="AI89" s="1628"/>
      <c r="AJ89" s="1628"/>
      <c r="AK89" s="1628"/>
      <c r="AL89" s="1628"/>
      <c r="AM89" s="1628"/>
      <c r="AN89" s="1628"/>
      <c r="AO89" s="1628"/>
      <c r="AP89" s="1628"/>
      <c r="AQ89" s="1628"/>
      <c r="AR89" s="1628"/>
      <c r="AS89" s="1628"/>
      <c r="AT89" s="1628"/>
      <c r="AU89" s="1628"/>
      <c r="AV89" s="1628"/>
      <c r="BR89" s="1629"/>
    </row>
    <row r="90" spans="1:70">
      <c r="A90" s="1635">
        <f t="shared" si="1"/>
        <v>760506</v>
      </c>
      <c r="B90" s="1628" t="str">
        <f>LDM!C20</f>
        <v>Gremlica</v>
      </c>
      <c r="C90" s="1628" t="str">
        <f>LDM!D20</f>
        <v>Dušan</v>
      </c>
      <c r="D90" s="1628">
        <f>LDM!E20</f>
        <v>760506</v>
      </c>
      <c r="E90" s="1628" t="str">
        <f>LDM!F20</f>
        <v>JH</v>
      </c>
      <c r="F90" s="1628" t="s">
        <v>15</v>
      </c>
      <c r="H90" s="1628"/>
      <c r="I90" s="1628"/>
      <c r="J90" s="1628"/>
      <c r="K90" s="1628"/>
      <c r="L90" s="1628"/>
      <c r="M90" s="1628"/>
      <c r="N90" s="1628"/>
      <c r="O90" s="1628"/>
      <c r="P90" s="1628"/>
      <c r="Q90" s="1628"/>
      <c r="R90" s="1628"/>
      <c r="S90" s="1628"/>
      <c r="T90" s="1628"/>
      <c r="U90" s="1628"/>
      <c r="V90" s="1628"/>
      <c r="W90" s="1628"/>
      <c r="X90" s="1628"/>
      <c r="Y90" s="1628"/>
      <c r="Z90" s="1628"/>
      <c r="AA90" s="1628"/>
      <c r="AB90" s="1628"/>
      <c r="AC90" s="1628"/>
      <c r="AD90" s="1628"/>
      <c r="AE90" s="1628"/>
      <c r="AF90" s="1628"/>
      <c r="AG90" s="1628"/>
      <c r="AH90" s="1628"/>
      <c r="AI90" s="1628"/>
      <c r="AJ90" s="1628"/>
      <c r="AK90" s="1628"/>
      <c r="AL90" s="1628"/>
      <c r="AM90" s="1628"/>
      <c r="AN90" s="1628"/>
      <c r="AO90" s="1628"/>
      <c r="AP90" s="1628"/>
      <c r="AQ90" s="1628"/>
      <c r="AR90" s="1628"/>
      <c r="AS90" s="1628"/>
      <c r="AT90" s="1628"/>
      <c r="AU90" s="1628"/>
      <c r="AV90" s="1628"/>
      <c r="BR90" s="1629"/>
    </row>
    <row r="91" spans="1:70">
      <c r="A91" s="1635">
        <f t="shared" si="1"/>
        <v>760512</v>
      </c>
      <c r="B91" s="1628" t="str">
        <f>ČVO!C28</f>
        <v>Sagan</v>
      </c>
      <c r="C91" s="1628" t="str">
        <f>ČVO!D28</f>
        <v>Marian</v>
      </c>
      <c r="D91" s="1628">
        <f>ČVO!E28</f>
        <v>760512</v>
      </c>
      <c r="E91" s="1628" t="str">
        <f>ČVO!F28</f>
        <v>JH</v>
      </c>
      <c r="F91" s="1628" t="s">
        <v>887</v>
      </c>
      <c r="H91" s="1628"/>
      <c r="I91" s="1628"/>
      <c r="J91" s="1628"/>
      <c r="K91" s="1628"/>
      <c r="L91" s="1628"/>
      <c r="M91" s="1628"/>
      <c r="N91" s="1628"/>
      <c r="O91" s="1628"/>
      <c r="P91" s="1628"/>
      <c r="Q91" s="1628"/>
      <c r="R91" s="1628"/>
      <c r="S91" s="1628"/>
      <c r="T91" s="1628"/>
      <c r="U91" s="1628"/>
      <c r="V91" s="1628"/>
      <c r="W91" s="1628"/>
      <c r="X91" s="1628"/>
      <c r="Y91" s="1628"/>
      <c r="Z91" s="1628"/>
      <c r="AA91" s="1628"/>
      <c r="AB91" s="1628"/>
      <c r="AC91" s="1628"/>
      <c r="AD91" s="1628"/>
      <c r="AE91" s="1628"/>
      <c r="AF91" s="1628"/>
      <c r="AG91" s="1628"/>
      <c r="AH91" s="1628"/>
      <c r="AI91" s="1628"/>
      <c r="AJ91" s="1628"/>
      <c r="AK91" s="1628"/>
      <c r="AL91" s="1628"/>
      <c r="AM91" s="1628"/>
      <c r="AN91" s="1628"/>
      <c r="AO91" s="1628"/>
      <c r="AP91" s="1628"/>
      <c r="AQ91" s="1628"/>
      <c r="AR91" s="1628"/>
      <c r="AS91" s="1628"/>
      <c r="AT91" s="1628"/>
      <c r="AU91" s="1628"/>
      <c r="AV91" s="1628"/>
      <c r="BR91" s="1629"/>
    </row>
    <row r="92" spans="1:70">
      <c r="A92" s="1635">
        <f t="shared" si="1"/>
        <v>760512</v>
      </c>
      <c r="B92" s="1628" t="str">
        <f>Ráj!C24</f>
        <v xml:space="preserve">Bartoň  </v>
      </c>
      <c r="C92" s="1628" t="str">
        <f>Ráj!D24</f>
        <v>Ctirad</v>
      </c>
      <c r="D92" s="1628">
        <f>Ráj!E24</f>
        <v>760512</v>
      </c>
      <c r="E92" s="1628" t="str">
        <f>Ráj!F24</f>
        <v>J.H.</v>
      </c>
      <c r="F92" s="1628" t="s">
        <v>717</v>
      </c>
      <c r="H92" s="1628"/>
      <c r="I92" s="1628"/>
      <c r="J92" s="1628"/>
      <c r="K92" s="1628"/>
      <c r="L92" s="1628"/>
      <c r="M92" s="1628"/>
      <c r="N92" s="1628"/>
      <c r="O92" s="1628"/>
      <c r="P92" s="1628"/>
      <c r="Q92" s="1628"/>
      <c r="R92" s="1628"/>
      <c r="S92" s="1628"/>
      <c r="T92" s="1628"/>
      <c r="U92" s="1628"/>
      <c r="V92" s="1628"/>
      <c r="W92" s="1628"/>
      <c r="X92" s="1628"/>
      <c r="Y92" s="1628"/>
      <c r="Z92" s="1628"/>
      <c r="AA92" s="1628"/>
      <c r="AB92" s="1628"/>
      <c r="AC92" s="1628"/>
      <c r="AD92" s="1628"/>
      <c r="AE92" s="1628"/>
      <c r="AF92" s="1628"/>
      <c r="AG92" s="1628"/>
      <c r="AH92" s="1628"/>
      <c r="AI92" s="1628"/>
      <c r="AJ92" s="1628"/>
      <c r="AK92" s="1628"/>
      <c r="AL92" s="1628"/>
      <c r="AM92" s="1628"/>
      <c r="AN92" s="1628"/>
      <c r="AO92" s="1628"/>
      <c r="AP92" s="1628"/>
      <c r="AQ92" s="1628"/>
      <c r="AR92" s="1628"/>
      <c r="AS92" s="1628"/>
      <c r="AT92" s="1628"/>
      <c r="AU92" s="1628"/>
      <c r="AV92" s="1628"/>
      <c r="BR92" s="1629"/>
    </row>
    <row r="93" spans="1:70">
      <c r="A93" s="1635">
        <f t="shared" si="1"/>
        <v>760518</v>
      </c>
      <c r="B93" s="1628" t="str">
        <f>Sna!C18</f>
        <v>Renčín</v>
      </c>
      <c r="C93" s="1628" t="str">
        <f>Sna!D18</f>
        <v>Miloslav</v>
      </c>
      <c r="D93" s="1628">
        <f>Sna!E18</f>
        <v>760518</v>
      </c>
      <c r="E93" s="1628" t="str">
        <f>Sna!F18</f>
        <v>JH</v>
      </c>
      <c r="F93" s="1628" t="s">
        <v>1086</v>
      </c>
      <c r="H93" s="1628"/>
      <c r="I93" s="1628"/>
      <c r="J93" s="1628"/>
      <c r="K93" s="1628"/>
      <c r="L93" s="1628"/>
      <c r="M93" s="1628"/>
      <c r="N93" s="1628"/>
      <c r="O93" s="1628"/>
      <c r="P93" s="1628"/>
      <c r="Q93" s="1628"/>
      <c r="R93" s="1628"/>
      <c r="S93" s="1628"/>
      <c r="T93" s="1628"/>
      <c r="U93" s="1628"/>
      <c r="V93" s="1628"/>
      <c r="W93" s="1628"/>
      <c r="X93" s="1628"/>
      <c r="Y93" s="1628"/>
      <c r="Z93" s="1628"/>
      <c r="AA93" s="1628"/>
      <c r="AB93" s="1628"/>
      <c r="AC93" s="1628"/>
      <c r="AD93" s="1628"/>
      <c r="AE93" s="1628"/>
      <c r="AF93" s="1628"/>
      <c r="AG93" s="1628"/>
      <c r="AH93" s="1628"/>
      <c r="AI93" s="1628"/>
      <c r="AJ93" s="1628"/>
      <c r="AK93" s="1628"/>
      <c r="AL93" s="1628"/>
      <c r="AM93" s="1628"/>
      <c r="AN93" s="1628"/>
      <c r="AO93" s="1628"/>
      <c r="AP93" s="1628"/>
      <c r="AQ93" s="1628"/>
      <c r="AR93" s="1628"/>
      <c r="AS93" s="1628"/>
      <c r="AT93" s="1628"/>
      <c r="AU93" s="1628"/>
      <c r="AV93" s="1628"/>
    </row>
    <row r="94" spans="1:70">
      <c r="A94" s="1635">
        <f t="shared" si="1"/>
        <v>760531</v>
      </c>
      <c r="B94" s="1628" t="str">
        <f>LDM!C17</f>
        <v>Čečotka</v>
      </c>
      <c r="C94" s="1628" t="str">
        <f>LDM!D17</f>
        <v>Miroslav</v>
      </c>
      <c r="D94" s="1628">
        <f>LDM!E17</f>
        <v>760531</v>
      </c>
      <c r="E94" s="1628" t="str">
        <f>LDM!F17</f>
        <v>JH</v>
      </c>
      <c r="F94" s="1628" t="s">
        <v>15</v>
      </c>
      <c r="H94" s="1628"/>
      <c r="I94" s="1628"/>
      <c r="J94" s="1628"/>
      <c r="K94" s="1628"/>
      <c r="L94" s="1628"/>
      <c r="M94" s="1628"/>
      <c r="N94" s="1628"/>
      <c r="O94" s="1628"/>
      <c r="P94" s="1628"/>
      <c r="Q94" s="1628"/>
      <c r="R94" s="1628"/>
      <c r="S94" s="1628"/>
      <c r="T94" s="1628"/>
      <c r="U94" s="1628"/>
      <c r="V94" s="1628"/>
      <c r="W94" s="1628"/>
      <c r="X94" s="1628"/>
      <c r="Y94" s="1628"/>
      <c r="Z94" s="1628"/>
      <c r="AA94" s="1628"/>
      <c r="AB94" s="1628"/>
      <c r="AC94" s="1628"/>
      <c r="AD94" s="1628"/>
      <c r="AE94" s="1628"/>
      <c r="AF94" s="1628"/>
      <c r="AG94" s="1628"/>
      <c r="AH94" s="1628"/>
      <c r="AI94" s="1628"/>
      <c r="AJ94" s="1628"/>
      <c r="AK94" s="1628"/>
      <c r="AL94" s="1628"/>
      <c r="AM94" s="1628"/>
      <c r="AN94" s="1628"/>
      <c r="AO94" s="1628"/>
      <c r="AP94" s="1628"/>
      <c r="AQ94" s="1628"/>
      <c r="AR94" s="1628"/>
      <c r="AS94" s="1628"/>
      <c r="AT94" s="1628"/>
      <c r="AU94" s="1628"/>
      <c r="AV94" s="1628"/>
    </row>
    <row r="95" spans="1:70">
      <c r="A95" s="1635">
        <f t="shared" si="1"/>
        <v>760714</v>
      </c>
      <c r="B95" s="1628" t="str">
        <f>OMB!C33</f>
        <v>Pačínek</v>
      </c>
      <c r="C95" s="1628" t="str">
        <f>OMB!D33</f>
        <v>Tomáš</v>
      </c>
      <c r="D95" s="1628">
        <f>OMB!E33</f>
        <v>760714</v>
      </c>
      <c r="E95" s="1628" t="str">
        <f>OMB!F33</f>
        <v>J.H.</v>
      </c>
      <c r="F95" s="1628" t="s">
        <v>21</v>
      </c>
      <c r="H95" s="1628"/>
      <c r="I95" s="1628"/>
      <c r="J95" s="1628"/>
      <c r="K95" s="1628"/>
      <c r="L95" s="1628"/>
      <c r="M95" s="1628"/>
      <c r="N95" s="1628"/>
      <c r="O95" s="1628"/>
      <c r="P95" s="1628"/>
      <c r="Q95" s="1628"/>
      <c r="R95" s="1628"/>
      <c r="S95" s="1628"/>
      <c r="T95" s="1628"/>
      <c r="U95" s="1628"/>
      <c r="V95" s="1628"/>
      <c r="W95" s="1628"/>
      <c r="X95" s="1628"/>
      <c r="Y95" s="1628"/>
      <c r="Z95" s="1628"/>
      <c r="AA95" s="1628"/>
      <c r="AB95" s="1628"/>
      <c r="AC95" s="1628"/>
      <c r="AD95" s="1628"/>
      <c r="AE95" s="1628"/>
      <c r="AF95" s="1628"/>
      <c r="AG95" s="1628"/>
      <c r="AH95" s="1628"/>
      <c r="AI95" s="1628"/>
      <c r="AJ95" s="1628"/>
      <c r="AK95" s="1628"/>
      <c r="AL95" s="1628"/>
      <c r="AM95" s="1628"/>
      <c r="AN95" s="1628"/>
      <c r="AO95" s="1628"/>
      <c r="AP95" s="1628"/>
      <c r="AQ95" s="1628"/>
      <c r="AR95" s="1628"/>
      <c r="AS95" s="1628"/>
      <c r="AT95" s="1628"/>
      <c r="AU95" s="1628"/>
      <c r="AV95" s="1628"/>
    </row>
    <row r="96" spans="1:70">
      <c r="A96" s="1635">
        <f t="shared" si="1"/>
        <v>760822</v>
      </c>
      <c r="B96" s="1628" t="str">
        <f>Ráj!C22</f>
        <v>Plánička</v>
      </c>
      <c r="C96" s="1628" t="str">
        <f>Ráj!D22</f>
        <v>Robert</v>
      </c>
      <c r="D96" s="1628">
        <f>Ráj!E22</f>
        <v>760822</v>
      </c>
      <c r="E96" s="1628" t="str">
        <f>Ráj!F22</f>
        <v>J.H.</v>
      </c>
      <c r="F96" s="1628" t="s">
        <v>717</v>
      </c>
      <c r="H96" s="1628"/>
      <c r="I96" s="1628"/>
      <c r="J96" s="1628"/>
      <c r="K96" s="1628"/>
      <c r="L96" s="1628"/>
      <c r="M96" s="1628"/>
      <c r="N96" s="1628"/>
      <c r="O96" s="1628"/>
      <c r="P96" s="1628"/>
      <c r="Q96" s="1628"/>
      <c r="R96" s="1628"/>
      <c r="S96" s="1628"/>
      <c r="T96" s="1628"/>
      <c r="U96" s="1628"/>
      <c r="V96" s="1628"/>
      <c r="W96" s="1628"/>
      <c r="X96" s="1628"/>
      <c r="Y96" s="1628"/>
      <c r="Z96" s="1628"/>
      <c r="AA96" s="1628"/>
      <c r="AB96" s="1628"/>
      <c r="AC96" s="1628"/>
      <c r="AD96" s="1628"/>
      <c r="AE96" s="1628"/>
      <c r="AF96" s="1628"/>
      <c r="AG96" s="1628"/>
      <c r="AH96" s="1628"/>
      <c r="AI96" s="1628"/>
      <c r="AJ96" s="1628"/>
      <c r="AK96" s="1628"/>
      <c r="AL96" s="1628"/>
      <c r="AM96" s="1628"/>
      <c r="AN96" s="1628"/>
      <c r="AO96" s="1628"/>
      <c r="AP96" s="1628"/>
      <c r="AQ96" s="1628"/>
      <c r="AR96" s="1628"/>
      <c r="AS96" s="1628"/>
      <c r="AT96" s="1628"/>
      <c r="AU96" s="1628"/>
      <c r="AV96" s="1628"/>
    </row>
    <row r="97" spans="1:85" s="1629" customFormat="1">
      <c r="A97" s="1635">
        <f t="shared" si="1"/>
        <v>761004</v>
      </c>
      <c r="B97" s="1628" t="str">
        <f>OMB!C38</f>
        <v>Krejsa</v>
      </c>
      <c r="C97" s="1628" t="str">
        <f>OMB!D38</f>
        <v>David</v>
      </c>
      <c r="D97" s="1628">
        <f>OMB!E38</f>
        <v>761004</v>
      </c>
      <c r="E97" s="1628" t="str">
        <f>OMB!F38</f>
        <v>J.H.</v>
      </c>
      <c r="F97" s="1628" t="s">
        <v>21</v>
      </c>
      <c r="G97" s="1627"/>
      <c r="H97" s="1628"/>
      <c r="I97" s="1628"/>
      <c r="J97" s="1628"/>
      <c r="K97" s="1628"/>
      <c r="L97" s="1628"/>
      <c r="M97" s="1628"/>
      <c r="N97" s="1628"/>
      <c r="O97" s="1628"/>
      <c r="P97" s="1628"/>
      <c r="Q97" s="1628"/>
      <c r="R97" s="1628"/>
      <c r="S97" s="1628"/>
      <c r="T97" s="1628"/>
      <c r="U97" s="1628"/>
      <c r="V97" s="1628"/>
      <c r="W97" s="1628"/>
      <c r="X97" s="1628"/>
      <c r="Y97" s="1628"/>
      <c r="Z97" s="1628"/>
      <c r="AA97" s="1628"/>
      <c r="AB97" s="1628"/>
      <c r="AC97" s="1628"/>
      <c r="AD97" s="1628"/>
      <c r="AE97" s="1628"/>
      <c r="AF97" s="1628"/>
      <c r="AG97" s="1628"/>
      <c r="AH97" s="1628"/>
      <c r="AI97" s="1628"/>
      <c r="AJ97" s="1628"/>
      <c r="AK97" s="1628"/>
      <c r="AL97" s="1628"/>
      <c r="AM97" s="1628"/>
      <c r="AN97" s="1628"/>
      <c r="AO97" s="1628"/>
      <c r="AP97" s="1628"/>
      <c r="AQ97" s="1628"/>
      <c r="AR97" s="1628"/>
      <c r="AS97" s="1628"/>
      <c r="AT97" s="1628"/>
      <c r="AU97" s="1628"/>
      <c r="AV97" s="1628"/>
      <c r="AW97" s="1627"/>
      <c r="AX97" s="1627"/>
      <c r="AY97" s="1627"/>
      <c r="AZ97" s="1627"/>
      <c r="BA97" s="1627"/>
      <c r="BB97" s="1627"/>
      <c r="BC97" s="1627"/>
      <c r="BD97" s="1627"/>
      <c r="BE97" s="1627"/>
      <c r="BF97" s="1627"/>
      <c r="BG97" s="1627"/>
      <c r="BH97" s="1627"/>
      <c r="BI97" s="1627"/>
      <c r="BJ97" s="1627"/>
      <c r="BK97" s="1627"/>
      <c r="BL97" s="1627"/>
      <c r="BM97" s="1627"/>
      <c r="BN97" s="1627"/>
      <c r="BO97" s="1627"/>
      <c r="BP97" s="1627"/>
      <c r="BQ97" s="1627"/>
      <c r="BR97" s="1627"/>
      <c r="BS97" s="1627"/>
      <c r="BT97" s="1627"/>
      <c r="BU97" s="1627"/>
      <c r="BV97" s="1627"/>
      <c r="BW97" s="1627"/>
      <c r="BX97" s="1627"/>
      <c r="BY97" s="1627"/>
      <c r="BZ97" s="1627"/>
      <c r="CA97" s="1627"/>
      <c r="CB97" s="1627"/>
      <c r="CC97" s="1627"/>
      <c r="CD97" s="1627"/>
      <c r="CE97" s="1627"/>
      <c r="CF97" s="1627"/>
      <c r="CG97" s="1627"/>
    </row>
    <row r="98" spans="1:85">
      <c r="A98" s="1635">
        <f t="shared" si="1"/>
        <v>761012</v>
      </c>
      <c r="B98" s="1628" t="str">
        <f>LDM!C22</f>
        <v>Herman</v>
      </c>
      <c r="C98" s="1628" t="str">
        <f>LDM!D22</f>
        <v>Petr</v>
      </c>
      <c r="D98" s="1628">
        <f>LDM!E22</f>
        <v>761012</v>
      </c>
      <c r="E98" s="1628" t="str">
        <f>LDM!F22</f>
        <v>JH</v>
      </c>
      <c r="F98" s="1628" t="s">
        <v>15</v>
      </c>
      <c r="H98" s="1628"/>
      <c r="I98" s="1628"/>
      <c r="J98" s="1628"/>
      <c r="K98" s="1628"/>
      <c r="L98" s="1628"/>
      <c r="M98" s="1628"/>
      <c r="N98" s="1628"/>
      <c r="O98" s="1628"/>
      <c r="P98" s="1628"/>
      <c r="Q98" s="1628"/>
      <c r="R98" s="1628"/>
      <c r="S98" s="1628"/>
      <c r="T98" s="1628"/>
      <c r="U98" s="1628"/>
      <c r="V98" s="1628"/>
      <c r="W98" s="1628"/>
      <c r="X98" s="1628"/>
      <c r="Y98" s="1628"/>
      <c r="Z98" s="1628"/>
      <c r="AA98" s="1628"/>
      <c r="AB98" s="1628"/>
      <c r="AC98" s="1628"/>
      <c r="AD98" s="1628"/>
      <c r="AE98" s="1628"/>
      <c r="AF98" s="1628"/>
      <c r="AG98" s="1628"/>
      <c r="AH98" s="1628"/>
      <c r="AI98" s="1628"/>
      <c r="AJ98" s="1628"/>
      <c r="AK98" s="1628"/>
      <c r="AL98" s="1628"/>
      <c r="AM98" s="1628"/>
      <c r="AN98" s="1628"/>
      <c r="AO98" s="1628"/>
      <c r="AP98" s="1628"/>
      <c r="AQ98" s="1628"/>
      <c r="AR98" s="1628"/>
      <c r="AS98" s="1628"/>
      <c r="AT98" s="1628"/>
      <c r="AU98" s="1628"/>
      <c r="AV98" s="1628"/>
      <c r="BR98" s="1629"/>
    </row>
    <row r="99" spans="1:85">
      <c r="A99" s="1635">
        <f t="shared" si="1"/>
        <v>761027</v>
      </c>
      <c r="B99" s="1628" t="str">
        <f>ISL!C26</f>
        <v>Břehovský</v>
      </c>
      <c r="C99" s="1628" t="str">
        <f>ISL!D26</f>
        <v>Marek</v>
      </c>
      <c r="D99" s="1628">
        <f>ISL!E26</f>
        <v>761027</v>
      </c>
      <c r="E99" s="1628" t="str">
        <f>ISL!F26</f>
        <v>JH2</v>
      </c>
      <c r="F99" s="1628" t="s">
        <v>738</v>
      </c>
      <c r="H99" s="1628"/>
      <c r="I99" s="1628"/>
      <c r="J99" s="1628"/>
      <c r="K99" s="1628"/>
      <c r="L99" s="1628"/>
      <c r="M99" s="1628"/>
      <c r="N99" s="1628"/>
      <c r="O99" s="1628"/>
      <c r="P99" s="1628"/>
      <c r="Q99" s="1628"/>
      <c r="R99" s="1628"/>
      <c r="S99" s="1628"/>
      <c r="T99" s="1628"/>
      <c r="U99" s="1628"/>
      <c r="V99" s="1628"/>
      <c r="W99" s="1628"/>
      <c r="X99" s="1628"/>
      <c r="Y99" s="1628"/>
      <c r="Z99" s="1628"/>
      <c r="AA99" s="1628"/>
      <c r="AB99" s="1628"/>
      <c r="AC99" s="1628"/>
      <c r="AD99" s="1628"/>
      <c r="AE99" s="1628"/>
      <c r="AF99" s="1628"/>
      <c r="AG99" s="1628"/>
      <c r="AH99" s="1628"/>
      <c r="AI99" s="1628"/>
      <c r="AJ99" s="1628"/>
      <c r="AK99" s="1628"/>
      <c r="AL99" s="1628"/>
      <c r="AM99" s="1628"/>
      <c r="AN99" s="1628"/>
      <c r="AO99" s="1628"/>
      <c r="AP99" s="1628"/>
      <c r="AQ99" s="1628"/>
      <c r="AR99" s="1628"/>
      <c r="AS99" s="1628"/>
      <c r="AT99" s="1628"/>
      <c r="AU99" s="1628"/>
      <c r="AV99" s="1628"/>
      <c r="BR99" s="1629"/>
    </row>
    <row r="100" spans="1:85">
      <c r="A100" s="1635">
        <f t="shared" si="1"/>
        <v>761112</v>
      </c>
      <c r="B100" s="1627" t="str">
        <f>Bob!C25</f>
        <v>Dvořák ml.</v>
      </c>
      <c r="C100" s="1627" t="str">
        <f>Bob!D25</f>
        <v>Jiří</v>
      </c>
      <c r="D100" s="1627">
        <f>Bob!E25</f>
        <v>761112</v>
      </c>
      <c r="E100" s="1627" t="str">
        <f>Bob!F25</f>
        <v>JH</v>
      </c>
      <c r="F100" s="1627" t="s">
        <v>143</v>
      </c>
    </row>
    <row r="101" spans="1:85">
      <c r="A101" s="1635">
        <f t="shared" si="1"/>
        <v>761126</v>
      </c>
      <c r="B101" s="1628" t="str">
        <f>SLO!C20</f>
        <v>Zecha</v>
      </c>
      <c r="C101" s="1628" t="str">
        <f>SLO!D20</f>
        <v>Roman</v>
      </c>
      <c r="D101" s="1628">
        <f>SLO!E20</f>
        <v>761126</v>
      </c>
      <c r="E101" s="1628" t="str">
        <f>SLO!F20</f>
        <v>JH</v>
      </c>
      <c r="F101" s="1628" t="s">
        <v>105</v>
      </c>
      <c r="H101" s="1628"/>
      <c r="I101" s="1628"/>
      <c r="J101" s="1628"/>
      <c r="K101" s="1628"/>
      <c r="L101" s="1628"/>
      <c r="M101" s="1628"/>
      <c r="N101" s="1628"/>
      <c r="O101" s="1628"/>
      <c r="P101" s="1628"/>
      <c r="Q101" s="1628"/>
      <c r="R101" s="1628"/>
      <c r="S101" s="1628"/>
      <c r="T101" s="1628"/>
      <c r="U101" s="1628"/>
      <c r="V101" s="1628"/>
      <c r="W101" s="1628"/>
      <c r="X101" s="1628"/>
      <c r="Y101" s="1628"/>
      <c r="Z101" s="1628"/>
      <c r="AA101" s="1628"/>
      <c r="AB101" s="1628"/>
      <c r="AC101" s="1628"/>
      <c r="AD101" s="1628"/>
      <c r="AE101" s="1628"/>
      <c r="AF101" s="1628"/>
      <c r="AG101" s="1628"/>
      <c r="AH101" s="1628"/>
      <c r="AI101" s="1628"/>
      <c r="AJ101" s="1628"/>
      <c r="AK101" s="1628"/>
      <c r="AL101" s="1628"/>
      <c r="AM101" s="1628"/>
      <c r="AN101" s="1628"/>
      <c r="AO101" s="1628"/>
      <c r="AP101" s="1628"/>
      <c r="AQ101" s="1628"/>
      <c r="AR101" s="1628"/>
      <c r="AS101" s="1628"/>
      <c r="AT101" s="1628"/>
      <c r="AU101" s="1628"/>
      <c r="AV101" s="1628"/>
      <c r="BR101" s="1629"/>
    </row>
    <row r="102" spans="1:85">
      <c r="A102" s="1635">
        <f t="shared" si="1"/>
        <v>761201</v>
      </c>
      <c r="B102" s="1628" t="str">
        <f>Těch!C28</f>
        <v>Fišer</v>
      </c>
      <c r="C102" s="1628" t="str">
        <f>Těch!D28</f>
        <v>Radek st.</v>
      </c>
      <c r="D102" s="1628">
        <f>Těch!E28</f>
        <v>761201</v>
      </c>
      <c r="E102" s="1628" t="str">
        <f>Těch!F28</f>
        <v>JH</v>
      </c>
      <c r="F102" s="1628" t="s">
        <v>81</v>
      </c>
      <c r="H102" s="1628"/>
      <c r="I102" s="1628"/>
      <c r="J102" s="1628"/>
      <c r="K102" s="1628"/>
      <c r="L102" s="1628"/>
      <c r="M102" s="1628"/>
      <c r="N102" s="1628"/>
      <c r="O102" s="1628"/>
      <c r="P102" s="1628"/>
      <c r="Q102" s="1628"/>
      <c r="R102" s="1628"/>
      <c r="S102" s="1628"/>
      <c r="T102" s="1628"/>
      <c r="U102" s="1628"/>
      <c r="V102" s="1628"/>
      <c r="W102" s="1628"/>
      <c r="X102" s="1628"/>
      <c r="Y102" s="1628"/>
      <c r="Z102" s="1628"/>
      <c r="AA102" s="1628"/>
      <c r="AB102" s="1628"/>
      <c r="AC102" s="1628"/>
      <c r="AD102" s="1628"/>
      <c r="AE102" s="1628"/>
      <c r="AF102" s="1628"/>
      <c r="AG102" s="1628"/>
      <c r="AH102" s="1628"/>
      <c r="AI102" s="1628"/>
      <c r="AJ102" s="1628"/>
      <c r="AK102" s="1628"/>
      <c r="AL102" s="1628"/>
      <c r="AM102" s="1628"/>
      <c r="AN102" s="1628"/>
      <c r="AO102" s="1628"/>
      <c r="AP102" s="1628"/>
      <c r="AQ102" s="1628"/>
      <c r="AR102" s="1628"/>
      <c r="AS102" s="1628"/>
      <c r="AT102" s="1628"/>
      <c r="AU102" s="1628"/>
      <c r="AV102" s="1628"/>
      <c r="BR102" s="1629"/>
    </row>
    <row r="103" spans="1:85">
      <c r="A103" s="1635">
        <f t="shared" si="1"/>
        <v>761216</v>
      </c>
      <c r="B103" s="1628" t="str">
        <f>Tyg!C21</f>
        <v>Pánek</v>
      </c>
      <c r="C103" s="1628" t="str">
        <f>Tyg!D21</f>
        <v>Luboš</v>
      </c>
      <c r="D103" s="1628">
        <f>Tyg!E21</f>
        <v>761216</v>
      </c>
      <c r="E103" s="1628" t="str">
        <f>Tyg!F21</f>
        <v>JH</v>
      </c>
      <c r="F103" s="1628" t="s">
        <v>79</v>
      </c>
      <c r="H103" s="1628"/>
      <c r="I103" s="1628"/>
      <c r="J103" s="1628"/>
      <c r="K103" s="1628"/>
      <c r="L103" s="1628"/>
      <c r="M103" s="1628"/>
      <c r="N103" s="1628"/>
      <c r="O103" s="1628"/>
      <c r="P103" s="1628"/>
      <c r="Q103" s="1628"/>
      <c r="R103" s="1628"/>
      <c r="S103" s="1628"/>
      <c r="T103" s="1628"/>
      <c r="U103" s="1628"/>
      <c r="V103" s="1628"/>
      <c r="W103" s="1628"/>
      <c r="X103" s="1628"/>
      <c r="Y103" s="1628"/>
      <c r="Z103" s="1628"/>
      <c r="AA103" s="1628"/>
      <c r="AB103" s="1628"/>
      <c r="AC103" s="1628"/>
      <c r="AD103" s="1628"/>
      <c r="AE103" s="1628"/>
      <c r="AF103" s="1628"/>
      <c r="AG103" s="1628"/>
      <c r="AH103" s="1628"/>
      <c r="AI103" s="1628"/>
      <c r="AJ103" s="1628"/>
      <c r="AK103" s="1628"/>
      <c r="AL103" s="1628"/>
      <c r="AM103" s="1628"/>
      <c r="AN103" s="1628"/>
      <c r="AO103" s="1628"/>
      <c r="AP103" s="1628"/>
      <c r="AQ103" s="1628"/>
      <c r="AR103" s="1628"/>
      <c r="AS103" s="1628"/>
      <c r="AT103" s="1628"/>
      <c r="AU103" s="1628"/>
      <c r="AV103" s="1628"/>
      <c r="BR103" s="1629"/>
    </row>
    <row r="104" spans="1:85">
      <c r="A104" s="1635">
        <f t="shared" si="1"/>
        <v>770101</v>
      </c>
      <c r="B104" s="1628" t="str">
        <f>LDM!C24</f>
        <v>Jandera</v>
      </c>
      <c r="C104" s="1628" t="str">
        <f>LDM!D24</f>
        <v>Jaroslav</v>
      </c>
      <c r="D104" s="1628">
        <f>LDM!E24</f>
        <v>770101</v>
      </c>
      <c r="E104" s="1628" t="str">
        <f>LDM!F24</f>
        <v>JH</v>
      </c>
      <c r="F104" s="1628" t="s">
        <v>15</v>
      </c>
      <c r="H104" s="1628"/>
      <c r="I104" s="1628"/>
      <c r="J104" s="1628"/>
      <c r="K104" s="1628"/>
      <c r="L104" s="1628"/>
      <c r="M104" s="1628"/>
      <c r="N104" s="1628"/>
      <c r="O104" s="1628"/>
      <c r="P104" s="1628"/>
      <c r="Q104" s="1628"/>
      <c r="R104" s="1628"/>
      <c r="S104" s="1628"/>
      <c r="T104" s="1628"/>
      <c r="U104" s="1628"/>
      <c r="V104" s="1628"/>
      <c r="W104" s="1628"/>
      <c r="X104" s="1628"/>
      <c r="Y104" s="1628"/>
      <c r="Z104" s="1628"/>
      <c r="AA104" s="1628"/>
      <c r="AB104" s="1628"/>
      <c r="AC104" s="1628"/>
      <c r="AD104" s="1628"/>
      <c r="AE104" s="1628"/>
      <c r="AF104" s="1628"/>
      <c r="AG104" s="1628"/>
      <c r="AH104" s="1628"/>
      <c r="AI104" s="1628"/>
      <c r="AJ104" s="1628"/>
      <c r="AK104" s="1628"/>
      <c r="AL104" s="1628"/>
      <c r="AM104" s="1628"/>
      <c r="AN104" s="1628"/>
      <c r="AO104" s="1628"/>
      <c r="AP104" s="1628"/>
      <c r="AQ104" s="1628"/>
      <c r="AR104" s="1628"/>
      <c r="AS104" s="1628"/>
      <c r="AT104" s="1628"/>
      <c r="AU104" s="1628"/>
      <c r="AV104" s="1628"/>
      <c r="BR104" s="1629"/>
    </row>
    <row r="105" spans="1:85">
      <c r="A105" s="1635">
        <f t="shared" si="1"/>
        <v>770214</v>
      </c>
      <c r="B105" s="1628" t="str">
        <f>Těch!C29</f>
        <v>Leicht</v>
      </c>
      <c r="C105" s="1628" t="str">
        <f>Těch!D29</f>
        <v>Roman</v>
      </c>
      <c r="D105" s="1628">
        <f>Těch!E29</f>
        <v>770214</v>
      </c>
      <c r="E105" s="1628" t="str">
        <f>Těch!F29</f>
        <v>JH</v>
      </c>
      <c r="F105" s="1628" t="s">
        <v>81</v>
      </c>
      <c r="H105" s="1628"/>
      <c r="I105" s="1628"/>
      <c r="J105" s="1628"/>
      <c r="K105" s="1628"/>
      <c r="L105" s="1628"/>
      <c r="M105" s="1628"/>
      <c r="N105" s="1628"/>
      <c r="O105" s="1628"/>
      <c r="P105" s="1628"/>
      <c r="Q105" s="1628"/>
      <c r="R105" s="1628"/>
      <c r="S105" s="1628"/>
      <c r="T105" s="1628"/>
      <c r="U105" s="1628"/>
      <c r="V105" s="1628"/>
      <c r="W105" s="1628"/>
      <c r="X105" s="1628"/>
      <c r="Y105" s="1628"/>
      <c r="Z105" s="1628"/>
      <c r="AA105" s="1628"/>
      <c r="AB105" s="1628"/>
      <c r="AC105" s="1628"/>
      <c r="AD105" s="1628"/>
      <c r="AE105" s="1628"/>
      <c r="AF105" s="1628"/>
      <c r="AG105" s="1628"/>
      <c r="AH105" s="1628"/>
      <c r="AI105" s="1628"/>
      <c r="AJ105" s="1628"/>
      <c r="AK105" s="1628"/>
      <c r="AL105" s="1628"/>
      <c r="AM105" s="1628"/>
      <c r="AN105" s="1628"/>
      <c r="AO105" s="1628"/>
      <c r="AP105" s="1628"/>
      <c r="AQ105" s="1628"/>
      <c r="AR105" s="1628"/>
      <c r="AS105" s="1628"/>
      <c r="AT105" s="1628"/>
      <c r="AU105" s="1628"/>
      <c r="AV105" s="1628"/>
      <c r="BR105" s="1629"/>
    </row>
    <row r="106" spans="1:85">
      <c r="A106" s="1635">
        <f t="shared" si="1"/>
        <v>770304</v>
      </c>
      <c r="B106" s="1628" t="str">
        <f>ČVO!C35</f>
        <v xml:space="preserve">Jančák </v>
      </c>
      <c r="C106" s="1628" t="str">
        <f>ČVO!D35</f>
        <v>Dušan</v>
      </c>
      <c r="D106" s="1628">
        <f>ČVO!E35</f>
        <v>770304</v>
      </c>
      <c r="E106" s="1628" t="str">
        <f>ČVO!F35</f>
        <v>JH</v>
      </c>
      <c r="F106" s="1628" t="s">
        <v>887</v>
      </c>
      <c r="H106" s="1628"/>
      <c r="I106" s="1628"/>
      <c r="J106" s="1628"/>
      <c r="K106" s="1628"/>
      <c r="L106" s="1628"/>
      <c r="M106" s="1628"/>
      <c r="N106" s="1628"/>
      <c r="O106" s="1628"/>
      <c r="P106" s="1628"/>
      <c r="Q106" s="1628"/>
      <c r="R106" s="1628"/>
      <c r="S106" s="1628"/>
      <c r="T106" s="1628"/>
      <c r="U106" s="1628"/>
      <c r="V106" s="1628"/>
      <c r="W106" s="1628"/>
      <c r="X106" s="1628"/>
      <c r="Y106" s="1628"/>
      <c r="Z106" s="1628"/>
      <c r="AA106" s="1628"/>
      <c r="AB106" s="1628"/>
      <c r="AC106" s="1628"/>
      <c r="AD106" s="1628"/>
      <c r="AE106" s="1628"/>
      <c r="AF106" s="1628"/>
      <c r="AG106" s="1628"/>
      <c r="AH106" s="1628"/>
      <c r="AI106" s="1628"/>
      <c r="AJ106" s="1628"/>
      <c r="AK106" s="1628"/>
      <c r="AL106" s="1628"/>
      <c r="AM106" s="1628"/>
      <c r="AN106" s="1628"/>
      <c r="AO106" s="1628"/>
      <c r="AP106" s="1628"/>
      <c r="AQ106" s="1628"/>
      <c r="AR106" s="1628"/>
      <c r="AS106" s="1628"/>
      <c r="AT106" s="1628"/>
      <c r="AU106" s="1628"/>
      <c r="AV106" s="1628"/>
    </row>
    <row r="107" spans="1:85">
      <c r="A107" s="1635">
        <f t="shared" si="1"/>
        <v>770304</v>
      </c>
      <c r="B107" s="1628" t="str">
        <f>OMB!C41</f>
        <v>Jančák</v>
      </c>
      <c r="C107" s="1628" t="str">
        <f>OMB!D41</f>
        <v>Dušan</v>
      </c>
      <c r="D107" s="1628">
        <f>OMB!E41</f>
        <v>770304</v>
      </c>
      <c r="E107" s="1628" t="str">
        <f>OMB!F41</f>
        <v>J.H.</v>
      </c>
      <c r="F107" s="1628" t="s">
        <v>21</v>
      </c>
      <c r="H107" s="1628"/>
      <c r="I107" s="1628"/>
      <c r="J107" s="1628"/>
      <c r="K107" s="1628"/>
      <c r="L107" s="1628"/>
      <c r="M107" s="1628"/>
      <c r="N107" s="1628"/>
      <c r="O107" s="1628"/>
      <c r="P107" s="1628"/>
      <c r="Q107" s="1628"/>
      <c r="R107" s="1628"/>
      <c r="S107" s="1628"/>
      <c r="T107" s="1628"/>
      <c r="U107" s="1628"/>
      <c r="V107" s="1628"/>
      <c r="W107" s="1628"/>
      <c r="X107" s="1628"/>
      <c r="Y107" s="1628"/>
      <c r="Z107" s="1628"/>
      <c r="AA107" s="1628"/>
      <c r="AB107" s="1628"/>
      <c r="AC107" s="1628"/>
      <c r="AD107" s="1628"/>
      <c r="AE107" s="1628"/>
      <c r="AF107" s="1628"/>
      <c r="AG107" s="1628"/>
      <c r="AH107" s="1628"/>
      <c r="AI107" s="1628"/>
      <c r="AJ107" s="1628"/>
      <c r="AK107" s="1628"/>
      <c r="AL107" s="1628"/>
      <c r="AM107" s="1628"/>
      <c r="AN107" s="1628"/>
      <c r="AO107" s="1628"/>
      <c r="AP107" s="1628"/>
      <c r="AQ107" s="1628"/>
      <c r="AR107" s="1628"/>
      <c r="AS107" s="1628"/>
      <c r="AT107" s="1628"/>
      <c r="AU107" s="1628"/>
      <c r="AV107" s="1628"/>
    </row>
    <row r="108" spans="1:85">
      <c r="A108" s="1635">
        <f t="shared" si="1"/>
        <v>770317</v>
      </c>
      <c r="B108" s="1628" t="str">
        <f>LDM!C28</f>
        <v>Paclík</v>
      </c>
      <c r="C108" s="1628" t="str">
        <f>LDM!D28</f>
        <v>Libor</v>
      </c>
      <c r="D108" s="1628">
        <f>LDM!E28</f>
        <v>770317</v>
      </c>
      <c r="E108" s="1628" t="str">
        <f>LDM!F28</f>
        <v>JH2</v>
      </c>
      <c r="F108" s="1628" t="s">
        <v>15</v>
      </c>
      <c r="H108" s="1628"/>
      <c r="I108" s="1628"/>
      <c r="J108" s="1628"/>
      <c r="K108" s="1628"/>
      <c r="L108" s="1628"/>
      <c r="M108" s="1628"/>
      <c r="N108" s="1628"/>
      <c r="O108" s="1628"/>
      <c r="P108" s="1628"/>
      <c r="Q108" s="1628"/>
      <c r="R108" s="1628"/>
      <c r="S108" s="1628"/>
      <c r="T108" s="1628"/>
      <c r="U108" s="1628"/>
      <c r="V108" s="1628"/>
      <c r="W108" s="1628"/>
      <c r="X108" s="1628"/>
      <c r="Y108" s="1628"/>
      <c r="Z108" s="1628"/>
      <c r="AA108" s="1628"/>
      <c r="AB108" s="1628"/>
      <c r="AC108" s="1628"/>
      <c r="AD108" s="1628"/>
      <c r="AE108" s="1628"/>
      <c r="AF108" s="1628"/>
      <c r="AG108" s="1628"/>
      <c r="AH108" s="1628"/>
      <c r="AI108" s="1628"/>
      <c r="AJ108" s="1628"/>
      <c r="AK108" s="1628"/>
      <c r="AL108" s="1628"/>
      <c r="AM108" s="1628"/>
      <c r="AN108" s="1628"/>
      <c r="AO108" s="1628"/>
      <c r="AP108" s="1628"/>
      <c r="AQ108" s="1628"/>
      <c r="AR108" s="1628"/>
      <c r="AS108" s="1628"/>
      <c r="AT108" s="1628"/>
      <c r="AU108" s="1628"/>
      <c r="AV108" s="1628"/>
      <c r="BR108" s="1629"/>
      <c r="BT108" s="1629"/>
      <c r="BU108" s="1629"/>
      <c r="BV108" s="1629"/>
      <c r="BW108" s="1629"/>
      <c r="BX108" s="1629"/>
      <c r="BY108" s="1629"/>
      <c r="BZ108" s="1629"/>
      <c r="CA108" s="1629"/>
      <c r="CB108" s="1629"/>
      <c r="CC108" s="1629"/>
      <c r="CD108" s="1629"/>
      <c r="CE108" s="1629"/>
      <c r="CF108" s="1629"/>
      <c r="CG108" s="1629"/>
    </row>
    <row r="109" spans="1:85">
      <c r="A109" s="1635">
        <f t="shared" si="1"/>
        <v>770317</v>
      </c>
      <c r="B109" s="1628" t="str">
        <f>Srš!C26</f>
        <v>Paclík</v>
      </c>
      <c r="C109" s="1628" t="str">
        <f>Srš!D26</f>
        <v>Libor</v>
      </c>
      <c r="D109" s="1628">
        <f>Srš!E26</f>
        <v>770317</v>
      </c>
      <c r="E109" s="1628" t="str">
        <f>Srš!F26</f>
        <v>JH</v>
      </c>
      <c r="F109" s="1628" t="s">
        <v>127</v>
      </c>
      <c r="H109" s="1628"/>
      <c r="I109" s="1628"/>
      <c r="J109" s="1628"/>
      <c r="K109" s="1628"/>
      <c r="L109" s="1628"/>
      <c r="M109" s="1628"/>
      <c r="N109" s="1628"/>
      <c r="O109" s="1628"/>
      <c r="P109" s="1628"/>
      <c r="Q109" s="1628"/>
      <c r="R109" s="1628"/>
      <c r="S109" s="1628"/>
      <c r="T109" s="1628"/>
      <c r="U109" s="1628"/>
      <c r="V109" s="1628"/>
      <c r="W109" s="1628"/>
      <c r="X109" s="1628"/>
      <c r="Y109" s="1628"/>
      <c r="Z109" s="1628"/>
      <c r="AA109" s="1628"/>
      <c r="AB109" s="1628"/>
      <c r="AC109" s="1628"/>
      <c r="AD109" s="1628"/>
      <c r="AE109" s="1628"/>
      <c r="AF109" s="1628"/>
      <c r="AG109" s="1628"/>
      <c r="AH109" s="1628"/>
      <c r="AI109" s="1628"/>
      <c r="AJ109" s="1628"/>
      <c r="AK109" s="1628"/>
      <c r="AL109" s="1628"/>
      <c r="AM109" s="1628"/>
      <c r="AN109" s="1628"/>
      <c r="AO109" s="1628"/>
      <c r="AP109" s="1628"/>
      <c r="AQ109" s="1628"/>
      <c r="AR109" s="1628"/>
      <c r="AS109" s="1628"/>
      <c r="AT109" s="1628"/>
      <c r="AU109" s="1628"/>
      <c r="AV109" s="1628"/>
      <c r="BR109" s="1629"/>
    </row>
    <row r="110" spans="1:85">
      <c r="A110" s="1635">
        <f t="shared" si="1"/>
        <v>770508</v>
      </c>
      <c r="B110" s="1628" t="str">
        <f>HTr!B21</f>
        <v>Šmika</v>
      </c>
      <c r="C110" s="1628" t="str">
        <f>HTr!C21</f>
        <v>Jaroslav</v>
      </c>
      <c r="D110" s="1628">
        <f>HTr!D21</f>
        <v>770508</v>
      </c>
      <c r="E110" s="1628" t="str">
        <f>HTr!E21</f>
        <v>JH</v>
      </c>
      <c r="F110" s="1628" t="s">
        <v>171</v>
      </c>
      <c r="H110" s="1628"/>
      <c r="I110" s="1628"/>
      <c r="J110" s="1628"/>
      <c r="K110" s="1628"/>
      <c r="L110" s="1628"/>
      <c r="M110" s="1628"/>
      <c r="N110" s="1628"/>
      <c r="O110" s="1628"/>
      <c r="P110" s="1628"/>
      <c r="Q110" s="1628"/>
      <c r="R110" s="1628"/>
      <c r="S110" s="1628"/>
      <c r="T110" s="1628"/>
      <c r="U110" s="1628"/>
      <c r="V110" s="1628"/>
      <c r="W110" s="1628"/>
      <c r="X110" s="1628"/>
      <c r="Y110" s="1628"/>
      <c r="Z110" s="1628"/>
      <c r="AA110" s="1628"/>
      <c r="AB110" s="1628"/>
      <c r="AC110" s="1628"/>
      <c r="AD110" s="1628"/>
      <c r="AE110" s="1628"/>
      <c r="AF110" s="1628"/>
      <c r="AG110" s="1628"/>
      <c r="AH110" s="1628"/>
      <c r="AI110" s="1628"/>
      <c r="AJ110" s="1628"/>
      <c r="AK110" s="1628"/>
      <c r="AL110" s="1628"/>
      <c r="AM110" s="1628"/>
      <c r="AN110" s="1628"/>
      <c r="AO110" s="1628"/>
      <c r="AP110" s="1628"/>
      <c r="AQ110" s="1628"/>
      <c r="AR110" s="1628"/>
      <c r="AS110" s="1628"/>
      <c r="AT110" s="1628"/>
      <c r="AU110" s="1628"/>
      <c r="AV110" s="1628"/>
      <c r="BR110" s="1629"/>
    </row>
    <row r="111" spans="1:85">
      <c r="A111" s="1635">
        <f t="shared" si="1"/>
        <v>770530</v>
      </c>
      <c r="B111" s="1628" t="str">
        <f>Raf!C25</f>
        <v>Bedrníček</v>
      </c>
      <c r="C111" s="1628" t="str">
        <f>Raf!D25</f>
        <v>Kamil</v>
      </c>
      <c r="D111" s="1628">
        <f>Raf!E25</f>
        <v>770530</v>
      </c>
      <c r="E111" s="1628" t="str">
        <f>Raf!F25</f>
        <v>JH</v>
      </c>
      <c r="F111" s="1628" t="s">
        <v>148</v>
      </c>
      <c r="H111" s="1628"/>
      <c r="I111" s="1628"/>
      <c r="J111" s="1628"/>
      <c r="K111" s="1628"/>
      <c r="L111" s="1628"/>
      <c r="M111" s="1628"/>
      <c r="N111" s="1628"/>
      <c r="O111" s="1628"/>
      <c r="P111" s="1628"/>
      <c r="Q111" s="1628"/>
      <c r="R111" s="1628"/>
      <c r="S111" s="1628"/>
      <c r="T111" s="1628"/>
      <c r="U111" s="1628"/>
      <c r="V111" s="1628"/>
      <c r="W111" s="1628"/>
      <c r="X111" s="1628"/>
      <c r="Y111" s="1628"/>
      <c r="Z111" s="1628"/>
      <c r="AA111" s="1628"/>
      <c r="AB111" s="1628"/>
      <c r="AC111" s="1628"/>
      <c r="AD111" s="1628"/>
      <c r="AE111" s="1628"/>
      <c r="AF111" s="1628"/>
      <c r="AG111" s="1628"/>
      <c r="AH111" s="1628"/>
      <c r="AI111" s="1628"/>
      <c r="AJ111" s="1628"/>
      <c r="AK111" s="1628"/>
      <c r="AL111" s="1628"/>
      <c r="AM111" s="1628"/>
      <c r="AN111" s="1628"/>
      <c r="AO111" s="1628"/>
      <c r="AP111" s="1628"/>
      <c r="AQ111" s="1628"/>
      <c r="AR111" s="1628"/>
      <c r="AS111" s="1628"/>
      <c r="AT111" s="1628"/>
      <c r="AU111" s="1628"/>
      <c r="AV111" s="1628"/>
      <c r="BR111" s="1629"/>
    </row>
    <row r="112" spans="1:85">
      <c r="A112" s="1635">
        <f t="shared" si="1"/>
        <v>770703</v>
      </c>
      <c r="B112" s="1627" t="str">
        <f>Bob!C27</f>
        <v>Kasal</v>
      </c>
      <c r="C112" s="1627" t="str">
        <f>Bob!D27</f>
        <v>Zdeněk</v>
      </c>
      <c r="D112" s="1627">
        <f>Bob!E27</f>
        <v>770703</v>
      </c>
      <c r="E112" s="1627" t="str">
        <f>Bob!F27</f>
        <v>JH</v>
      </c>
      <c r="F112" s="1627" t="s">
        <v>143</v>
      </c>
      <c r="H112" s="1628"/>
      <c r="I112" s="1628"/>
      <c r="J112" s="1628"/>
      <c r="K112" s="1628"/>
      <c r="L112" s="1628"/>
      <c r="M112" s="1628"/>
      <c r="N112" s="1628"/>
      <c r="O112" s="1628"/>
      <c r="P112" s="1628"/>
      <c r="Q112" s="1628"/>
      <c r="R112" s="1628"/>
      <c r="S112" s="1628"/>
      <c r="T112" s="1628"/>
      <c r="U112" s="1628"/>
      <c r="V112" s="1628"/>
      <c r="W112" s="1628"/>
      <c r="X112" s="1628"/>
      <c r="Y112" s="1628"/>
      <c r="Z112" s="1628"/>
      <c r="AA112" s="1628"/>
      <c r="AB112" s="1628"/>
      <c r="AC112" s="1628"/>
      <c r="AD112" s="1628"/>
      <c r="AE112" s="1628"/>
      <c r="AF112" s="1628"/>
      <c r="AG112" s="1628"/>
      <c r="AH112" s="1628"/>
      <c r="AI112" s="1628"/>
      <c r="AJ112" s="1628"/>
      <c r="AK112" s="1628"/>
      <c r="AL112" s="1628"/>
      <c r="AM112" s="1628"/>
      <c r="AN112" s="1628"/>
      <c r="AO112" s="1628"/>
      <c r="AP112" s="1628"/>
      <c r="AQ112" s="1628"/>
      <c r="AR112" s="1628"/>
      <c r="AS112" s="1628"/>
      <c r="AT112" s="1628"/>
      <c r="AU112" s="1628"/>
      <c r="AV112" s="1628"/>
      <c r="BR112" s="1629"/>
    </row>
    <row r="113" spans="1:85">
      <c r="A113" s="1635">
        <f t="shared" si="1"/>
        <v>770814</v>
      </c>
      <c r="B113" s="1628" t="str">
        <f>ČVO!C29</f>
        <v>Heger</v>
      </c>
      <c r="C113" s="1628" t="str">
        <f>ČVO!D29</f>
        <v>Miroslav</v>
      </c>
      <c r="D113" s="1628">
        <f>ČVO!E29</f>
        <v>770814</v>
      </c>
      <c r="E113" s="1628" t="str">
        <f>ČVO!F29</f>
        <v>JH</v>
      </c>
      <c r="F113" s="1628" t="s">
        <v>887</v>
      </c>
      <c r="H113" s="1628"/>
      <c r="I113" s="1628"/>
      <c r="J113" s="1628"/>
      <c r="K113" s="1628"/>
      <c r="L113" s="1628"/>
      <c r="M113" s="1628"/>
      <c r="N113" s="1628"/>
      <c r="O113" s="1628"/>
      <c r="P113" s="1628"/>
      <c r="Q113" s="1628"/>
      <c r="R113" s="1628"/>
      <c r="S113" s="1628"/>
      <c r="T113" s="1628"/>
      <c r="U113" s="1628"/>
      <c r="V113" s="1628"/>
      <c r="W113" s="1628"/>
      <c r="X113" s="1628"/>
      <c r="Y113" s="1628"/>
      <c r="Z113" s="1628"/>
      <c r="AA113" s="1628"/>
      <c r="AB113" s="1628"/>
      <c r="AC113" s="1628"/>
      <c r="AD113" s="1628"/>
      <c r="AE113" s="1628"/>
      <c r="AF113" s="1628"/>
      <c r="AG113" s="1628"/>
      <c r="AH113" s="1628"/>
      <c r="AI113" s="1628"/>
      <c r="AJ113" s="1628"/>
      <c r="AK113" s="1628"/>
      <c r="AL113" s="1628"/>
      <c r="AM113" s="1628"/>
      <c r="AN113" s="1628"/>
      <c r="AO113" s="1628"/>
      <c r="AP113" s="1628"/>
      <c r="AQ113" s="1628"/>
      <c r="AR113" s="1628"/>
      <c r="AS113" s="1628"/>
      <c r="AT113" s="1628"/>
      <c r="AU113" s="1628"/>
      <c r="AV113" s="1628"/>
      <c r="BR113" s="1629"/>
    </row>
    <row r="114" spans="1:85">
      <c r="A114" s="1635">
        <f t="shared" si="1"/>
        <v>780228</v>
      </c>
      <c r="B114" s="1628" t="str">
        <f>Ští!C33</f>
        <v>Havlíček</v>
      </c>
      <c r="C114" s="1628" t="str">
        <f>Ští!D33</f>
        <v>Vlastimil</v>
      </c>
      <c r="D114" s="1628">
        <f>Ští!E33</f>
        <v>780228</v>
      </c>
      <c r="E114" s="1628" t="str">
        <f>Ští!F33</f>
        <v>JH2</v>
      </c>
      <c r="F114" s="1628" t="s">
        <v>183</v>
      </c>
      <c r="H114" s="1628"/>
      <c r="I114" s="1628"/>
      <c r="J114" s="1628"/>
      <c r="K114" s="1628"/>
      <c r="L114" s="1628"/>
      <c r="M114" s="1628"/>
      <c r="N114" s="1628"/>
      <c r="O114" s="1628"/>
      <c r="P114" s="1628"/>
      <c r="Q114" s="1628"/>
      <c r="R114" s="1628"/>
      <c r="S114" s="1628"/>
      <c r="T114" s="1628"/>
      <c r="U114" s="1628"/>
      <c r="V114" s="1628"/>
      <c r="W114" s="1628"/>
      <c r="X114" s="1628"/>
      <c r="Y114" s="1628"/>
      <c r="Z114" s="1628"/>
      <c r="AA114" s="1628"/>
      <c r="AB114" s="1628"/>
      <c r="AC114" s="1628"/>
      <c r="AD114" s="1628"/>
      <c r="AE114" s="1628"/>
      <c r="AF114" s="1628"/>
      <c r="AG114" s="1628"/>
      <c r="AH114" s="1628"/>
      <c r="AI114" s="1628"/>
      <c r="AJ114" s="1628"/>
      <c r="AK114" s="1628"/>
      <c r="AL114" s="1628"/>
      <c r="AM114" s="1628"/>
      <c r="AN114" s="1628"/>
      <c r="AO114" s="1628"/>
      <c r="AP114" s="1628"/>
      <c r="AQ114" s="1628"/>
      <c r="AR114" s="1628"/>
      <c r="AS114" s="1628"/>
      <c r="AT114" s="1628"/>
      <c r="AU114" s="1628"/>
      <c r="AV114" s="1628"/>
      <c r="BR114" s="1629"/>
    </row>
    <row r="115" spans="1:85">
      <c r="A115" s="1635">
        <f t="shared" si="1"/>
        <v>780228</v>
      </c>
      <c r="B115" s="1628" t="str">
        <f>Jed!B22</f>
        <v>Havlíček</v>
      </c>
      <c r="C115" s="1628" t="str">
        <f>Jed!C22</f>
        <v>Vlastimil</v>
      </c>
      <c r="D115" s="1628">
        <f>Jed!D22</f>
        <v>780228</v>
      </c>
      <c r="E115" s="1628" t="str">
        <f>Jed!E22</f>
        <v>JH2</v>
      </c>
      <c r="F115" s="1628" t="s">
        <v>778</v>
      </c>
      <c r="H115" s="1628"/>
      <c r="I115" s="1628"/>
      <c r="J115" s="1628"/>
      <c r="K115" s="1628"/>
      <c r="L115" s="1628"/>
      <c r="M115" s="1628"/>
      <c r="N115" s="1628"/>
      <c r="O115" s="1628"/>
      <c r="P115" s="1628"/>
      <c r="Q115" s="1628"/>
      <c r="R115" s="1628"/>
      <c r="S115" s="1628"/>
      <c r="T115" s="1628"/>
      <c r="U115" s="1628"/>
      <c r="V115" s="1628"/>
      <c r="W115" s="1628"/>
      <c r="X115" s="1628"/>
      <c r="Y115" s="1628"/>
      <c r="Z115" s="1628"/>
      <c r="AA115" s="1628"/>
      <c r="AB115" s="1628"/>
      <c r="AC115" s="1628"/>
      <c r="AD115" s="1628"/>
      <c r="AE115" s="1628"/>
      <c r="AF115" s="1628"/>
      <c r="AG115" s="1628"/>
      <c r="AH115" s="1628"/>
      <c r="AI115" s="1628"/>
      <c r="AJ115" s="1628"/>
      <c r="AK115" s="1628"/>
      <c r="AL115" s="1628"/>
      <c r="AM115" s="1628"/>
      <c r="AN115" s="1628"/>
      <c r="AO115" s="1628"/>
      <c r="AP115" s="1628"/>
      <c r="AQ115" s="1628"/>
      <c r="AR115" s="1628"/>
      <c r="AS115" s="1628"/>
      <c r="AT115" s="1628"/>
      <c r="AU115" s="1628"/>
      <c r="AV115" s="1628"/>
    </row>
    <row r="116" spans="1:85">
      <c r="A116" s="1635">
        <f t="shared" si="1"/>
        <v>780313</v>
      </c>
      <c r="B116" s="1628" t="str">
        <f>Ští!C26</f>
        <v>Zeman</v>
      </c>
      <c r="C116" s="1628" t="str">
        <f>Ští!D26</f>
        <v>Tomáš</v>
      </c>
      <c r="D116" s="1628">
        <f>Ští!E26</f>
        <v>780313</v>
      </c>
      <c r="E116" s="1628" t="str">
        <f>Ští!F26</f>
        <v>JH</v>
      </c>
      <c r="F116" s="1628" t="s">
        <v>183</v>
      </c>
      <c r="H116" s="1628"/>
      <c r="I116" s="1628"/>
      <c r="J116" s="1628"/>
      <c r="K116" s="1628"/>
      <c r="L116" s="1628"/>
      <c r="M116" s="1628"/>
      <c r="N116" s="1628"/>
      <c r="O116" s="1628"/>
      <c r="P116" s="1628"/>
      <c r="Q116" s="1628"/>
      <c r="R116" s="1628"/>
      <c r="S116" s="1628"/>
      <c r="T116" s="1628"/>
      <c r="U116" s="1628"/>
      <c r="V116" s="1628"/>
      <c r="W116" s="1628"/>
      <c r="X116" s="1628"/>
      <c r="Y116" s="1628"/>
      <c r="Z116" s="1628"/>
      <c r="AA116" s="1628"/>
      <c r="AB116" s="1628"/>
      <c r="AC116" s="1628"/>
      <c r="AD116" s="1628"/>
      <c r="AE116" s="1628"/>
      <c r="AF116" s="1628"/>
      <c r="AG116" s="1628"/>
      <c r="AH116" s="1628"/>
      <c r="AI116" s="1628"/>
      <c r="AJ116" s="1628"/>
      <c r="AK116" s="1628"/>
      <c r="AL116" s="1628"/>
      <c r="AM116" s="1628"/>
      <c r="AN116" s="1628"/>
      <c r="AO116" s="1628"/>
      <c r="AP116" s="1628"/>
      <c r="AQ116" s="1628"/>
      <c r="AR116" s="1628"/>
      <c r="AS116" s="1628"/>
      <c r="AT116" s="1628"/>
      <c r="AU116" s="1628"/>
      <c r="AV116" s="1628"/>
      <c r="BR116" s="1629"/>
    </row>
    <row r="117" spans="1:85">
      <c r="A117" s="1635">
        <f t="shared" si="1"/>
        <v>780324</v>
      </c>
      <c r="B117" s="1628" t="str">
        <f>OMB!C19</f>
        <v xml:space="preserve">Jánský </v>
      </c>
      <c r="C117" s="1628" t="str">
        <f>OMB!D19</f>
        <v>Bohuslav</v>
      </c>
      <c r="D117" s="1628">
        <f>OMB!E19</f>
        <v>780324</v>
      </c>
      <c r="E117" s="1628" t="str">
        <f>OMB!F19</f>
        <v>J.H.</v>
      </c>
      <c r="F117" s="1628" t="s">
        <v>21</v>
      </c>
      <c r="H117" s="1628"/>
      <c r="I117" s="1628"/>
      <c r="J117" s="1628"/>
      <c r="K117" s="1628"/>
      <c r="L117" s="1628"/>
      <c r="M117" s="1628"/>
      <c r="N117" s="1628"/>
      <c r="O117" s="1628"/>
      <c r="P117" s="1628"/>
      <c r="Q117" s="1628"/>
      <c r="R117" s="1628"/>
      <c r="S117" s="1628"/>
      <c r="T117" s="1628"/>
      <c r="U117" s="1628"/>
      <c r="V117" s="1628"/>
      <c r="W117" s="1628"/>
      <c r="X117" s="1628"/>
      <c r="Y117" s="1628"/>
      <c r="Z117" s="1628"/>
      <c r="AA117" s="1628"/>
      <c r="AB117" s="1628"/>
      <c r="AC117" s="1628"/>
      <c r="AD117" s="1628"/>
      <c r="AE117" s="1628"/>
      <c r="AF117" s="1628"/>
      <c r="AG117" s="1628"/>
      <c r="AH117" s="1628"/>
      <c r="AI117" s="1628"/>
      <c r="AJ117" s="1628"/>
      <c r="AK117" s="1628"/>
      <c r="AL117" s="1628"/>
      <c r="AM117" s="1628"/>
      <c r="AN117" s="1628"/>
      <c r="AO117" s="1628"/>
      <c r="AP117" s="1628"/>
      <c r="AQ117" s="1628"/>
      <c r="AR117" s="1628"/>
      <c r="AS117" s="1628"/>
      <c r="AT117" s="1628"/>
      <c r="AU117" s="1628"/>
      <c r="AV117" s="1628"/>
      <c r="BR117" s="1629"/>
    </row>
    <row r="118" spans="1:85">
      <c r="A118" s="1635">
        <f t="shared" si="1"/>
        <v>780325</v>
      </c>
      <c r="B118" s="1628" t="str">
        <f>LDM!C32</f>
        <v xml:space="preserve">Stránský </v>
      </c>
      <c r="C118" s="1628" t="str">
        <f>LDM!D32</f>
        <v>Petr</v>
      </c>
      <c r="D118" s="1628">
        <f>LDM!E32</f>
        <v>780325</v>
      </c>
      <c r="E118" s="1628" t="str">
        <f>LDM!F32</f>
        <v>JH</v>
      </c>
      <c r="F118" s="1628" t="s">
        <v>15</v>
      </c>
      <c r="H118" s="1628"/>
      <c r="I118" s="1628"/>
      <c r="J118" s="1628"/>
      <c r="K118" s="1628"/>
      <c r="L118" s="1628"/>
      <c r="M118" s="1628"/>
      <c r="N118" s="1628"/>
      <c r="O118" s="1628"/>
      <c r="P118" s="1628"/>
      <c r="Q118" s="1628"/>
      <c r="R118" s="1628"/>
      <c r="S118" s="1628"/>
      <c r="T118" s="1628"/>
      <c r="U118" s="1628"/>
      <c r="V118" s="1628"/>
      <c r="W118" s="1628"/>
      <c r="X118" s="1628"/>
      <c r="Y118" s="1628"/>
      <c r="Z118" s="1628"/>
      <c r="AA118" s="1628"/>
      <c r="AB118" s="1628"/>
      <c r="AC118" s="1628"/>
      <c r="AD118" s="1628"/>
      <c r="AE118" s="1628"/>
      <c r="AF118" s="1628"/>
      <c r="AG118" s="1628"/>
      <c r="AH118" s="1628"/>
      <c r="AI118" s="1628"/>
      <c r="AJ118" s="1628"/>
      <c r="AK118" s="1628"/>
      <c r="AL118" s="1628"/>
      <c r="AM118" s="1628"/>
      <c r="AN118" s="1628"/>
      <c r="AO118" s="1628"/>
      <c r="AP118" s="1628"/>
      <c r="AQ118" s="1628"/>
      <c r="AR118" s="1628"/>
      <c r="AS118" s="1628"/>
      <c r="AT118" s="1628"/>
      <c r="AU118" s="1628"/>
      <c r="AV118" s="1628"/>
    </row>
    <row r="119" spans="1:85">
      <c r="A119" s="1635">
        <f t="shared" si="1"/>
        <v>780408</v>
      </c>
      <c r="B119" s="1628" t="str">
        <f>Hea!B13</f>
        <v>Bednář</v>
      </c>
      <c r="C119" s="1628" t="str">
        <f>Hea!C13</f>
        <v>David</v>
      </c>
      <c r="D119" s="1628">
        <f>Hea!D13</f>
        <v>780408</v>
      </c>
      <c r="E119" s="1628" t="str">
        <f>Hea!E13</f>
        <v>JH</v>
      </c>
      <c r="F119" s="1628" t="s">
        <v>66</v>
      </c>
      <c r="H119" s="1628"/>
      <c r="I119" s="1628"/>
      <c r="J119" s="1628"/>
      <c r="K119" s="1628"/>
      <c r="L119" s="1628"/>
      <c r="M119" s="1628"/>
      <c r="N119" s="1628"/>
      <c r="O119" s="1628"/>
      <c r="P119" s="1628"/>
      <c r="Q119" s="1628"/>
      <c r="R119" s="1628"/>
      <c r="S119" s="1628"/>
      <c r="T119" s="1628"/>
      <c r="U119" s="1628"/>
      <c r="V119" s="1628"/>
      <c r="W119" s="1628"/>
      <c r="X119" s="1628"/>
      <c r="Y119" s="1628"/>
      <c r="Z119" s="1628"/>
      <c r="AA119" s="1628"/>
      <c r="AB119" s="1628"/>
      <c r="AC119" s="1628"/>
      <c r="AD119" s="1628"/>
      <c r="AE119" s="1628"/>
      <c r="AF119" s="1628"/>
      <c r="AG119" s="1628"/>
      <c r="AH119" s="1628"/>
      <c r="AI119" s="1628"/>
      <c r="AJ119" s="1628"/>
      <c r="AK119" s="1628"/>
      <c r="AL119" s="1628"/>
      <c r="AM119" s="1628"/>
      <c r="AN119" s="1628"/>
      <c r="AO119" s="1628"/>
      <c r="AP119" s="1628"/>
      <c r="AQ119" s="1628"/>
      <c r="AR119" s="1628"/>
      <c r="AS119" s="1628"/>
      <c r="AT119" s="1628"/>
      <c r="AU119" s="1628"/>
      <c r="AV119" s="1628"/>
      <c r="BR119" s="1629"/>
    </row>
    <row r="120" spans="1:85">
      <c r="A120" s="1635">
        <f t="shared" si="1"/>
        <v>780504</v>
      </c>
      <c r="B120" s="1628" t="str">
        <f>Tyg!C19</f>
        <v xml:space="preserve">Budina </v>
      </c>
      <c r="C120" s="1628" t="str">
        <f>Tyg!D19</f>
        <v>Michal</v>
      </c>
      <c r="D120" s="1628">
        <f>Tyg!E19</f>
        <v>780504</v>
      </c>
      <c r="E120" s="1628" t="str">
        <f>Tyg!F19</f>
        <v>JH</v>
      </c>
      <c r="F120" s="1628" t="s">
        <v>79</v>
      </c>
      <c r="H120" s="1628"/>
      <c r="I120" s="1628"/>
      <c r="J120" s="1628"/>
      <c r="K120" s="1628"/>
      <c r="L120" s="1628"/>
      <c r="M120" s="1628"/>
      <c r="N120" s="1628"/>
      <c r="O120" s="1628"/>
      <c r="P120" s="1628"/>
      <c r="Q120" s="1628"/>
      <c r="R120" s="1628"/>
      <c r="S120" s="1628"/>
      <c r="T120" s="1628"/>
      <c r="U120" s="1628"/>
      <c r="V120" s="1628"/>
      <c r="W120" s="1628"/>
      <c r="X120" s="1628"/>
      <c r="Y120" s="1628"/>
      <c r="Z120" s="1628"/>
      <c r="AA120" s="1628"/>
      <c r="AB120" s="1628"/>
      <c r="AC120" s="1628"/>
      <c r="AD120" s="1628"/>
      <c r="AE120" s="1628"/>
      <c r="AF120" s="1628"/>
      <c r="AG120" s="1628"/>
      <c r="AH120" s="1628"/>
      <c r="AI120" s="1628"/>
      <c r="AJ120" s="1628"/>
      <c r="AK120" s="1628"/>
      <c r="AL120" s="1628"/>
      <c r="AM120" s="1628"/>
      <c r="AN120" s="1628"/>
      <c r="AO120" s="1628"/>
      <c r="AP120" s="1628"/>
      <c r="AQ120" s="1628"/>
      <c r="AR120" s="1628"/>
      <c r="AS120" s="1628"/>
      <c r="AT120" s="1628"/>
      <c r="AU120" s="1628"/>
      <c r="AV120" s="1628"/>
    </row>
    <row r="121" spans="1:85">
      <c r="A121" s="1635">
        <f t="shared" si="1"/>
        <v>780506</v>
      </c>
      <c r="B121" s="1627" t="str">
        <f>Bob!C30</f>
        <v>Křivohlávek</v>
      </c>
      <c r="C121" s="1627" t="str">
        <f>Bob!D30</f>
        <v>Jan</v>
      </c>
      <c r="D121" s="1627">
        <f>Bob!E30</f>
        <v>780506</v>
      </c>
      <c r="E121" s="1627" t="str">
        <f>Bob!F30</f>
        <v>JH</v>
      </c>
      <c r="F121" s="1627" t="s">
        <v>143</v>
      </c>
      <c r="H121" s="1628"/>
      <c r="I121" s="1628"/>
      <c r="J121" s="1628"/>
      <c r="K121" s="1628"/>
      <c r="L121" s="1628"/>
      <c r="M121" s="1628"/>
      <c r="N121" s="1628"/>
      <c r="O121" s="1628"/>
      <c r="P121" s="1628"/>
      <c r="Q121" s="1628"/>
      <c r="R121" s="1628"/>
      <c r="S121" s="1628"/>
      <c r="T121" s="1628"/>
      <c r="U121" s="1628"/>
      <c r="V121" s="1628"/>
      <c r="W121" s="1628"/>
      <c r="X121" s="1628"/>
      <c r="Y121" s="1628"/>
      <c r="Z121" s="1628"/>
      <c r="AA121" s="1628"/>
      <c r="AB121" s="1628"/>
      <c r="AC121" s="1628"/>
      <c r="AD121" s="1628"/>
      <c r="AE121" s="1628"/>
      <c r="AF121" s="1628"/>
      <c r="AG121" s="1628"/>
      <c r="AH121" s="1628"/>
      <c r="AI121" s="1628"/>
      <c r="AJ121" s="1628"/>
      <c r="AK121" s="1628"/>
      <c r="AL121" s="1628"/>
      <c r="AM121" s="1628"/>
      <c r="AN121" s="1628"/>
      <c r="AO121" s="1628"/>
      <c r="AP121" s="1628"/>
      <c r="AQ121" s="1628"/>
      <c r="AR121" s="1628"/>
      <c r="AS121" s="1628"/>
      <c r="AT121" s="1628"/>
      <c r="AU121" s="1628"/>
      <c r="AV121" s="1628"/>
      <c r="BR121" s="1629"/>
    </row>
    <row r="122" spans="1:85">
      <c r="A122" s="1635">
        <f t="shared" si="1"/>
        <v>780823</v>
      </c>
      <c r="B122" s="1628" t="str">
        <f>Raf!C24</f>
        <v>Mareš</v>
      </c>
      <c r="C122" s="1628" t="str">
        <f>Raf!D24</f>
        <v>Michal</v>
      </c>
      <c r="D122" s="1628">
        <f>Raf!E24</f>
        <v>780823</v>
      </c>
      <c r="E122" s="1628" t="str">
        <f>Raf!F24</f>
        <v>JH</v>
      </c>
      <c r="F122" s="1628" t="s">
        <v>148</v>
      </c>
      <c r="H122" s="1628"/>
      <c r="I122" s="1628"/>
      <c r="J122" s="1628"/>
      <c r="K122" s="1628"/>
      <c r="L122" s="1628"/>
      <c r="M122" s="1628"/>
      <c r="N122" s="1628"/>
      <c r="O122" s="1628"/>
      <c r="P122" s="1628"/>
      <c r="Q122" s="1628"/>
      <c r="R122" s="1628"/>
      <c r="S122" s="1628"/>
      <c r="T122" s="1628"/>
      <c r="U122" s="1628"/>
      <c r="V122" s="1628"/>
      <c r="W122" s="1628"/>
      <c r="X122" s="1628"/>
      <c r="Y122" s="1628"/>
      <c r="Z122" s="1628"/>
      <c r="AA122" s="1628"/>
      <c r="AB122" s="1628"/>
      <c r="AC122" s="1628"/>
      <c r="AD122" s="1628"/>
      <c r="AE122" s="1628"/>
      <c r="AF122" s="1628"/>
      <c r="AG122" s="1628"/>
      <c r="AH122" s="1628"/>
      <c r="AI122" s="1628"/>
      <c r="AJ122" s="1628"/>
      <c r="AK122" s="1628"/>
      <c r="AL122" s="1628"/>
      <c r="AM122" s="1628"/>
      <c r="AN122" s="1628"/>
      <c r="AO122" s="1628"/>
      <c r="AP122" s="1628"/>
      <c r="AQ122" s="1628"/>
      <c r="AR122" s="1628"/>
      <c r="AS122" s="1628"/>
      <c r="AT122" s="1628"/>
      <c r="AU122" s="1628"/>
      <c r="AV122" s="1628"/>
      <c r="BR122" s="1629"/>
    </row>
    <row r="123" spans="1:85">
      <c r="A123" s="1635">
        <f t="shared" si="1"/>
        <v>780911</v>
      </c>
      <c r="B123" s="1628" t="str">
        <f>ČVO!C31</f>
        <v>Netušil</v>
      </c>
      <c r="C123" s="1628" t="str">
        <f>ČVO!D31</f>
        <v>Marcel</v>
      </c>
      <c r="D123" s="1628">
        <f>ČVO!E31</f>
        <v>780911</v>
      </c>
      <c r="E123" s="1628" t="str">
        <f>ČVO!F31</f>
        <v>JH</v>
      </c>
      <c r="F123" s="1628" t="s">
        <v>887</v>
      </c>
      <c r="H123" s="1628"/>
      <c r="I123" s="1628"/>
      <c r="J123" s="1628"/>
      <c r="K123" s="1628"/>
      <c r="L123" s="1628"/>
      <c r="M123" s="1628"/>
      <c r="N123" s="1628"/>
      <c r="O123" s="1628"/>
      <c r="P123" s="1628"/>
      <c r="Q123" s="1628"/>
      <c r="R123" s="1629"/>
      <c r="S123" s="1628"/>
      <c r="T123" s="1628"/>
      <c r="U123" s="1628"/>
      <c r="V123" s="1628"/>
      <c r="W123" s="1628"/>
      <c r="X123" s="1628"/>
      <c r="Y123" s="1628"/>
      <c r="Z123" s="1628"/>
      <c r="AA123" s="1628"/>
      <c r="AB123" s="1628"/>
      <c r="AC123" s="1628"/>
      <c r="AD123" s="1628"/>
      <c r="AE123" s="1628"/>
      <c r="AF123" s="1628"/>
      <c r="AG123" s="1628"/>
      <c r="AH123" s="1628"/>
      <c r="AI123" s="1628"/>
      <c r="AJ123" s="1628"/>
      <c r="AK123" s="1628"/>
      <c r="AL123" s="1628"/>
      <c r="AM123" s="1628"/>
      <c r="AN123" s="1628"/>
      <c r="AO123" s="1628"/>
      <c r="AP123" s="1628"/>
      <c r="AQ123" s="1628"/>
      <c r="AR123" s="1628"/>
      <c r="AS123" s="1628"/>
      <c r="AT123" s="1628"/>
      <c r="AU123" s="1628"/>
      <c r="AV123" s="1628"/>
      <c r="BR123" s="1629"/>
      <c r="BT123" s="1629"/>
      <c r="BU123" s="1629"/>
      <c r="BV123" s="1629"/>
      <c r="BW123" s="1629"/>
      <c r="BX123" s="1629"/>
      <c r="BY123" s="1629"/>
      <c r="BZ123" s="1629"/>
      <c r="CA123" s="1629"/>
      <c r="CB123" s="1629"/>
      <c r="CC123" s="1629"/>
      <c r="CD123" s="1629"/>
      <c r="CE123" s="1629"/>
      <c r="CF123" s="1629"/>
      <c r="CG123" s="1629"/>
    </row>
    <row r="124" spans="1:85">
      <c r="A124" s="1635">
        <f t="shared" si="1"/>
        <v>781004</v>
      </c>
      <c r="B124" s="1630" t="str">
        <f>SOM!B22</f>
        <v>Gereš</v>
      </c>
      <c r="C124" s="1630" t="str">
        <f>SOM!C22</f>
        <v>Stanislav</v>
      </c>
      <c r="D124" s="1630">
        <f>SOM!D22</f>
        <v>781004</v>
      </c>
      <c r="E124" s="1630" t="str">
        <f>SOM!E22</f>
        <v>JH</v>
      </c>
      <c r="F124" s="1630" t="s">
        <v>56</v>
      </c>
      <c r="H124" s="1628"/>
      <c r="I124" s="1628"/>
      <c r="J124" s="1628"/>
      <c r="K124" s="1628"/>
      <c r="L124" s="1628"/>
      <c r="M124" s="1628"/>
      <c r="N124" s="1628"/>
      <c r="O124" s="1628"/>
      <c r="P124" s="1628"/>
      <c r="Q124" s="1628"/>
      <c r="R124" s="1628"/>
      <c r="S124" s="1628"/>
      <c r="T124" s="1628"/>
      <c r="U124" s="1628"/>
      <c r="V124" s="1628"/>
      <c r="W124" s="1628"/>
      <c r="X124" s="1628"/>
      <c r="Y124" s="1628"/>
      <c r="Z124" s="1628"/>
      <c r="AA124" s="1628"/>
      <c r="AB124" s="1628"/>
      <c r="AC124" s="1628"/>
      <c r="AD124" s="1628"/>
      <c r="AE124" s="1628"/>
      <c r="AF124" s="1628"/>
      <c r="AG124" s="1628"/>
      <c r="AH124" s="1628"/>
      <c r="AI124" s="1628"/>
      <c r="AJ124" s="1628"/>
      <c r="AK124" s="1628"/>
      <c r="AL124" s="1628"/>
      <c r="AM124" s="1628"/>
      <c r="AN124" s="1628"/>
      <c r="AO124" s="1628"/>
      <c r="AP124" s="1628"/>
      <c r="AQ124" s="1628"/>
      <c r="AR124" s="1628"/>
      <c r="AS124" s="1628"/>
      <c r="AT124" s="1628"/>
      <c r="AU124" s="1628"/>
      <c r="AV124" s="1628"/>
    </row>
    <row r="125" spans="1:85">
      <c r="A125" s="1635">
        <f t="shared" si="1"/>
        <v>781007</v>
      </c>
      <c r="B125" s="1628" t="str">
        <f>Ráj!C20</f>
        <v>Kočí</v>
      </c>
      <c r="C125" s="1628" t="str">
        <f>Ráj!D20</f>
        <v xml:space="preserve">Martin </v>
      </c>
      <c r="D125" s="1628">
        <f>Ráj!E20</f>
        <v>781007</v>
      </c>
      <c r="E125" s="1628" t="str">
        <f>Ráj!F20</f>
        <v>N</v>
      </c>
      <c r="F125" s="1628" t="s">
        <v>717</v>
      </c>
      <c r="H125" s="1628"/>
      <c r="I125" s="1628"/>
      <c r="J125" s="1628"/>
      <c r="K125" s="1628"/>
      <c r="L125" s="1628"/>
      <c r="M125" s="1628"/>
      <c r="N125" s="1628"/>
      <c r="O125" s="1628"/>
      <c r="P125" s="1628"/>
      <c r="Q125" s="1628"/>
      <c r="R125" s="1628"/>
      <c r="S125" s="1628"/>
      <c r="T125" s="1628"/>
      <c r="U125" s="1628"/>
      <c r="V125" s="1628"/>
      <c r="W125" s="1628"/>
      <c r="X125" s="1628"/>
      <c r="Y125" s="1628"/>
      <c r="Z125" s="1628"/>
      <c r="AA125" s="1628"/>
      <c r="AB125" s="1628"/>
      <c r="AC125" s="1628"/>
      <c r="AD125" s="1628"/>
      <c r="AE125" s="1628"/>
      <c r="AF125" s="1628"/>
      <c r="AG125" s="1628"/>
      <c r="AH125" s="1628"/>
      <c r="AI125" s="1628"/>
      <c r="AJ125" s="1628"/>
      <c r="AK125" s="1628"/>
      <c r="AL125" s="1628"/>
      <c r="AM125" s="1628"/>
      <c r="AN125" s="1628"/>
      <c r="AO125" s="1628"/>
      <c r="AP125" s="1628"/>
      <c r="AQ125" s="1628"/>
      <c r="AR125" s="1628"/>
      <c r="AS125" s="1628"/>
      <c r="AT125" s="1628"/>
      <c r="AU125" s="1628"/>
      <c r="AV125" s="1628"/>
      <c r="BR125" s="1629"/>
    </row>
    <row r="126" spans="1:85">
      <c r="A126" s="1635">
        <f t="shared" si="1"/>
        <v>781022</v>
      </c>
      <c r="B126" s="1628" t="str">
        <f>NUG!B24</f>
        <v>Pavlus</v>
      </c>
      <c r="C126" s="1628" t="str">
        <f>NUG!C24</f>
        <v>Roman</v>
      </c>
      <c r="D126" s="1628">
        <f>NUG!D24</f>
        <v>781022</v>
      </c>
      <c r="E126" s="1628" t="str">
        <f>NUG!E24</f>
        <v>JH</v>
      </c>
      <c r="F126" s="1628" t="s">
        <v>73</v>
      </c>
      <c r="H126" s="1628"/>
      <c r="I126" s="1628"/>
      <c r="J126" s="1628"/>
      <c r="K126" s="1628"/>
      <c r="L126" s="1628"/>
      <c r="M126" s="1628"/>
      <c r="N126" s="1628"/>
      <c r="O126" s="1628"/>
      <c r="P126" s="1628"/>
      <c r="Q126" s="1628"/>
      <c r="R126" s="1628"/>
      <c r="S126" s="1628"/>
      <c r="T126" s="1628"/>
      <c r="U126" s="1628"/>
      <c r="V126" s="1628"/>
      <c r="W126" s="1628"/>
      <c r="X126" s="1628"/>
      <c r="Y126" s="1628"/>
      <c r="Z126" s="1628"/>
      <c r="AA126" s="1628"/>
      <c r="AB126" s="1628"/>
      <c r="AC126" s="1628"/>
      <c r="AD126" s="1628"/>
      <c r="AE126" s="1628"/>
      <c r="AF126" s="1628"/>
      <c r="AG126" s="1628"/>
      <c r="AH126" s="1628"/>
      <c r="AI126" s="1628"/>
      <c r="AJ126" s="1628"/>
      <c r="AK126" s="1628"/>
      <c r="AL126" s="1628"/>
      <c r="AM126" s="1628"/>
      <c r="AN126" s="1628"/>
      <c r="AO126" s="1628"/>
      <c r="AP126" s="1628"/>
      <c r="AQ126" s="1628"/>
      <c r="AR126" s="1628"/>
      <c r="AS126" s="1628"/>
      <c r="AT126" s="1628"/>
      <c r="AU126" s="1628"/>
      <c r="AV126" s="1628"/>
      <c r="BR126" s="1629"/>
    </row>
    <row r="127" spans="1:85">
      <c r="A127" s="1627">
        <f t="shared" si="1"/>
        <v>781212</v>
      </c>
      <c r="B127" s="1628" t="str">
        <f>NUG!B17</f>
        <v xml:space="preserve">Havlíček </v>
      </c>
      <c r="C127" s="1628" t="str">
        <f>NUG!C17</f>
        <v>Petr</v>
      </c>
      <c r="D127" s="1628">
        <f>NUG!D17</f>
        <v>781212</v>
      </c>
      <c r="E127" s="1628" t="str">
        <f>NUG!E17</f>
        <v>JH</v>
      </c>
      <c r="F127" s="1628" t="s">
        <v>73</v>
      </c>
      <c r="H127" s="1628"/>
      <c r="I127" s="1628"/>
      <c r="J127" s="1628"/>
      <c r="K127" s="1628"/>
      <c r="L127" s="1628"/>
      <c r="M127" s="1628"/>
      <c r="N127" s="1628"/>
      <c r="O127" s="1628"/>
      <c r="P127" s="1628"/>
      <c r="Q127" s="1628"/>
      <c r="R127" s="1628"/>
      <c r="S127" s="1628"/>
      <c r="T127" s="1628"/>
      <c r="U127" s="1628"/>
      <c r="V127" s="1628"/>
      <c r="W127" s="1628"/>
      <c r="X127" s="1628"/>
      <c r="Y127" s="1628"/>
      <c r="Z127" s="1628"/>
      <c r="AA127" s="1628"/>
      <c r="AB127" s="1628"/>
      <c r="AC127" s="1628"/>
      <c r="AD127" s="1628"/>
      <c r="AE127" s="1628"/>
      <c r="AF127" s="1628"/>
      <c r="AG127" s="1628"/>
      <c r="AH127" s="1628"/>
      <c r="AI127" s="1628"/>
      <c r="AJ127" s="1628"/>
      <c r="AK127" s="1628"/>
      <c r="AL127" s="1628"/>
      <c r="AM127" s="1628"/>
      <c r="AN127" s="1628"/>
      <c r="AO127" s="1628"/>
      <c r="AP127" s="1628"/>
      <c r="AQ127" s="1628"/>
      <c r="AR127" s="1628"/>
      <c r="AS127" s="1628"/>
      <c r="AT127" s="1628"/>
      <c r="AU127" s="1628"/>
      <c r="AV127" s="1628"/>
    </row>
    <row r="128" spans="1:85">
      <c r="A128" s="1627">
        <f t="shared" ref="A128:A191" si="2">D128</f>
        <v>790116</v>
      </c>
      <c r="B128" s="1631" t="str">
        <f>HTZ!C32</f>
        <v>Tomášek</v>
      </c>
      <c r="C128" s="1631" t="str">
        <f>HTZ!D32</f>
        <v>Richard</v>
      </c>
      <c r="D128" s="1631">
        <f>HTZ!E32</f>
        <v>790116</v>
      </c>
      <c r="E128" s="1631" t="str">
        <f>HTZ!F32</f>
        <v>JH</v>
      </c>
      <c r="F128" s="1627" t="s">
        <v>731</v>
      </c>
      <c r="H128" s="1628"/>
      <c r="I128" s="1628"/>
      <c r="J128" s="1628"/>
      <c r="K128" s="1628"/>
      <c r="L128" s="1628"/>
      <c r="M128" s="1628"/>
      <c r="N128" s="1628"/>
      <c r="O128" s="1628"/>
      <c r="P128" s="1628"/>
      <c r="Q128" s="1628"/>
      <c r="R128" s="1628"/>
      <c r="S128" s="1628"/>
      <c r="T128" s="1628"/>
      <c r="U128" s="1628"/>
      <c r="V128" s="1628"/>
      <c r="W128" s="1628"/>
      <c r="X128" s="1628"/>
      <c r="Y128" s="1628"/>
      <c r="Z128" s="1628"/>
      <c r="AA128" s="1628"/>
      <c r="AB128" s="1628"/>
      <c r="AC128" s="1628"/>
      <c r="AD128" s="1628"/>
      <c r="AE128" s="1628"/>
      <c r="AF128" s="1628"/>
      <c r="AG128" s="1628"/>
      <c r="AH128" s="1628"/>
      <c r="AI128" s="1628"/>
      <c r="AJ128" s="1628"/>
      <c r="AK128" s="1628"/>
      <c r="AL128" s="1628"/>
      <c r="AM128" s="1628"/>
      <c r="AN128" s="1628"/>
      <c r="AO128" s="1628"/>
      <c r="AP128" s="1628"/>
      <c r="AQ128" s="1628"/>
      <c r="AR128" s="1628"/>
      <c r="AS128" s="1628"/>
      <c r="AT128" s="1628"/>
      <c r="AU128" s="1628"/>
      <c r="AV128" s="1628"/>
    </row>
    <row r="129" spans="1:85">
      <c r="A129" s="1627">
        <f t="shared" si="2"/>
        <v>790212</v>
      </c>
      <c r="B129" s="1628" t="str">
        <f>Ráj!C27</f>
        <v xml:space="preserve">Žák </v>
      </c>
      <c r="C129" s="1628" t="str">
        <f>Ráj!D27</f>
        <v>Stanislav st.</v>
      </c>
      <c r="D129" s="1628">
        <f>Ráj!E27</f>
        <v>790212</v>
      </c>
      <c r="E129" s="1628" t="str">
        <f>Ráj!F27</f>
        <v>J.H.</v>
      </c>
      <c r="F129" s="1628" t="s">
        <v>717</v>
      </c>
      <c r="H129" s="1628"/>
      <c r="I129" s="1628"/>
      <c r="J129" s="1628"/>
      <c r="K129" s="1628"/>
      <c r="L129" s="1628"/>
      <c r="M129" s="1628"/>
      <c r="N129" s="1628"/>
      <c r="O129" s="1628"/>
      <c r="P129" s="1628"/>
      <c r="Q129" s="1628"/>
      <c r="R129" s="1628"/>
      <c r="S129" s="1628"/>
      <c r="T129" s="1628"/>
      <c r="U129" s="1628"/>
      <c r="V129" s="1628"/>
      <c r="W129" s="1628"/>
      <c r="X129" s="1628"/>
      <c r="Y129" s="1628"/>
      <c r="Z129" s="1628"/>
      <c r="AA129" s="1628"/>
      <c r="AB129" s="1628"/>
      <c r="AC129" s="1628"/>
      <c r="AD129" s="1628"/>
      <c r="AE129" s="1628"/>
      <c r="AF129" s="1628"/>
      <c r="AG129" s="1628"/>
      <c r="AH129" s="1628"/>
      <c r="AI129" s="1628"/>
      <c r="AJ129" s="1628"/>
      <c r="AK129" s="1628"/>
      <c r="AL129" s="1628"/>
      <c r="AM129" s="1628"/>
      <c r="AN129" s="1628"/>
      <c r="AO129" s="1628"/>
      <c r="AP129" s="1628"/>
      <c r="AQ129" s="1628"/>
      <c r="AR129" s="1628"/>
      <c r="AS129" s="1628"/>
      <c r="AT129" s="1628"/>
      <c r="AU129" s="1628"/>
      <c r="AV129" s="1628"/>
      <c r="BR129" s="1629"/>
    </row>
    <row r="130" spans="1:85">
      <c r="A130" s="1627">
        <f t="shared" si="2"/>
        <v>790216</v>
      </c>
      <c r="B130" s="1628" t="str">
        <f>NUG!B25</f>
        <v>Pazourek</v>
      </c>
      <c r="C130" s="1628" t="str">
        <f>NUG!C25</f>
        <v>Kamil</v>
      </c>
      <c r="D130" s="1628">
        <f>NUG!D25</f>
        <v>790216</v>
      </c>
      <c r="E130" s="1628" t="str">
        <f>NUG!E25</f>
        <v>JH</v>
      </c>
      <c r="F130" s="1628" t="s">
        <v>73</v>
      </c>
      <c r="H130" s="1628"/>
      <c r="I130" s="1628"/>
      <c r="J130" s="1628"/>
      <c r="K130" s="1628"/>
      <c r="L130" s="1628"/>
      <c r="M130" s="1628"/>
      <c r="N130" s="1628"/>
      <c r="O130" s="1628"/>
      <c r="P130" s="1628"/>
      <c r="Q130" s="1628"/>
      <c r="R130" s="1628"/>
      <c r="S130" s="1628"/>
      <c r="T130" s="1628"/>
      <c r="U130" s="1628"/>
      <c r="V130" s="1628"/>
      <c r="W130" s="1628"/>
      <c r="X130" s="1628"/>
      <c r="Y130" s="1628"/>
      <c r="Z130" s="1628"/>
      <c r="AA130" s="1628"/>
      <c r="AB130" s="1628"/>
      <c r="AC130" s="1628"/>
      <c r="AD130" s="1628"/>
      <c r="AE130" s="1628"/>
      <c r="AF130" s="1628"/>
      <c r="AG130" s="1628"/>
      <c r="AH130" s="1628"/>
      <c r="AI130" s="1628"/>
      <c r="AJ130" s="1628"/>
      <c r="AK130" s="1628"/>
      <c r="AL130" s="1628"/>
      <c r="AM130" s="1628"/>
      <c r="AN130" s="1628"/>
      <c r="AO130" s="1628"/>
      <c r="AP130" s="1628"/>
      <c r="AQ130" s="1628"/>
      <c r="AR130" s="1628"/>
      <c r="AS130" s="1628"/>
      <c r="AT130" s="1628"/>
      <c r="AU130" s="1628"/>
      <c r="AV130" s="1628"/>
      <c r="BR130" s="1629"/>
    </row>
    <row r="131" spans="1:85">
      <c r="A131" s="1627">
        <f t="shared" si="2"/>
        <v>790221</v>
      </c>
      <c r="B131" s="1628" t="str">
        <f>OMB!C31</f>
        <v>Hubálek</v>
      </c>
      <c r="C131" s="1628" t="str">
        <f>OMB!D31</f>
        <v>Jan</v>
      </c>
      <c r="D131" s="1628">
        <f>OMB!E31</f>
        <v>790221</v>
      </c>
      <c r="E131" s="1628" t="str">
        <f>OMB!F31</f>
        <v>J.H.</v>
      </c>
      <c r="F131" s="1628" t="s">
        <v>21</v>
      </c>
      <c r="H131" s="1628"/>
      <c r="I131" s="1628"/>
      <c r="J131" s="1628"/>
      <c r="K131" s="1628"/>
      <c r="L131" s="1628"/>
      <c r="M131" s="1628"/>
      <c r="N131" s="1628"/>
      <c r="O131" s="1628"/>
      <c r="P131" s="1628"/>
      <c r="Q131" s="1628"/>
      <c r="R131" s="1628"/>
      <c r="S131" s="1628"/>
      <c r="T131" s="1628"/>
      <c r="U131" s="1628"/>
      <c r="V131" s="1628"/>
      <c r="W131" s="1628"/>
      <c r="X131" s="1628"/>
      <c r="Y131" s="1628"/>
      <c r="Z131" s="1628"/>
      <c r="AA131" s="1628"/>
      <c r="AB131" s="1628"/>
      <c r="AC131" s="1628"/>
      <c r="AD131" s="1628"/>
      <c r="AE131" s="1628"/>
      <c r="AF131" s="1628"/>
      <c r="AG131" s="1628"/>
      <c r="AH131" s="1628"/>
      <c r="AI131" s="1628"/>
      <c r="AJ131" s="1628"/>
      <c r="AK131" s="1628"/>
      <c r="AL131" s="1628"/>
      <c r="AM131" s="1628"/>
      <c r="AN131" s="1628"/>
      <c r="AO131" s="1628"/>
      <c r="AP131" s="1628"/>
      <c r="AQ131" s="1628"/>
      <c r="AR131" s="1628"/>
      <c r="AS131" s="1628"/>
      <c r="AT131" s="1628"/>
      <c r="AU131" s="1628"/>
      <c r="AV131" s="1628"/>
      <c r="BR131" s="1629"/>
    </row>
    <row r="132" spans="1:85" s="1629" customFormat="1">
      <c r="A132" s="1627">
        <f t="shared" si="2"/>
        <v>790228</v>
      </c>
      <c r="B132" s="1628" t="str">
        <f>Tyg!C20</f>
        <v>Pilavka</v>
      </c>
      <c r="C132" s="1628" t="str">
        <f>Tyg!D20</f>
        <v>Rostislav</v>
      </c>
      <c r="D132" s="1628">
        <f>Tyg!E20</f>
        <v>790228</v>
      </c>
      <c r="E132" s="1628" t="str">
        <f>Tyg!F20</f>
        <v>JH</v>
      </c>
      <c r="F132" s="1628" t="s">
        <v>79</v>
      </c>
      <c r="G132" s="1627"/>
      <c r="H132" s="1628"/>
      <c r="I132" s="1628"/>
      <c r="J132" s="1628"/>
      <c r="K132" s="1628"/>
      <c r="L132" s="1628"/>
      <c r="M132" s="1628"/>
      <c r="N132" s="1628"/>
      <c r="O132" s="1628"/>
      <c r="P132" s="1628"/>
      <c r="Q132" s="1628"/>
      <c r="R132" s="1628"/>
      <c r="S132" s="1628"/>
      <c r="T132" s="1628"/>
      <c r="U132" s="1628"/>
      <c r="V132" s="1628"/>
      <c r="W132" s="1628"/>
      <c r="X132" s="1628"/>
      <c r="Y132" s="1628"/>
      <c r="Z132" s="1628"/>
      <c r="AA132" s="1628"/>
      <c r="AB132" s="1628"/>
      <c r="AC132" s="1628"/>
      <c r="AD132" s="1628"/>
      <c r="AE132" s="1628"/>
      <c r="AF132" s="1628"/>
      <c r="AG132" s="1628"/>
      <c r="AH132" s="1628"/>
      <c r="AI132" s="1628"/>
      <c r="AJ132" s="1628"/>
      <c r="AK132" s="1628"/>
      <c r="AL132" s="1628"/>
      <c r="AM132" s="1628"/>
      <c r="AN132" s="1628"/>
      <c r="AO132" s="1628"/>
      <c r="AP132" s="1628"/>
      <c r="AQ132" s="1628"/>
      <c r="AR132" s="1628"/>
      <c r="AS132" s="1628"/>
      <c r="AT132" s="1628"/>
      <c r="AU132" s="1628"/>
      <c r="AV132" s="1628"/>
      <c r="AW132" s="1627"/>
      <c r="AX132" s="1627"/>
      <c r="AY132" s="1627"/>
      <c r="AZ132" s="1627"/>
      <c r="BA132" s="1627"/>
      <c r="BB132" s="1627"/>
      <c r="BC132" s="1627"/>
      <c r="BD132" s="1627"/>
      <c r="BE132" s="1627"/>
      <c r="BF132" s="1627"/>
      <c r="BG132" s="1627"/>
      <c r="BH132" s="1627"/>
      <c r="BI132" s="1627"/>
      <c r="BJ132" s="1627"/>
      <c r="BK132" s="1627"/>
      <c r="BL132" s="1627"/>
      <c r="BM132" s="1627"/>
      <c r="BN132" s="1627"/>
      <c r="BO132" s="1627"/>
      <c r="BP132" s="1627"/>
      <c r="BQ132" s="1627"/>
      <c r="BS132" s="1627"/>
      <c r="BT132" s="1627"/>
      <c r="BU132" s="1627"/>
      <c r="BV132" s="1627"/>
      <c r="BW132" s="1627"/>
      <c r="BX132" s="1627"/>
      <c r="BY132" s="1627"/>
      <c r="BZ132" s="1627"/>
      <c r="CA132" s="1627"/>
      <c r="CB132" s="1627"/>
      <c r="CC132" s="1627"/>
      <c r="CD132" s="1627"/>
      <c r="CE132" s="1627"/>
      <c r="CF132" s="1627"/>
      <c r="CG132" s="1627"/>
    </row>
    <row r="133" spans="1:85">
      <c r="A133" s="1627">
        <f t="shared" si="2"/>
        <v>790312</v>
      </c>
      <c r="B133" s="1628" t="str">
        <f>Tyg!C29</f>
        <v>Morkes</v>
      </c>
      <c r="C133" s="1628" t="str">
        <f>Tyg!D29</f>
        <v>Radek</v>
      </c>
      <c r="D133" s="1628">
        <f>Tyg!E29</f>
        <v>790312</v>
      </c>
      <c r="E133" s="1628" t="str">
        <f>Tyg!F29</f>
        <v>JH</v>
      </c>
      <c r="F133" s="1628" t="s">
        <v>79</v>
      </c>
      <c r="H133" s="1628"/>
      <c r="I133" s="1628"/>
      <c r="J133" s="1628"/>
      <c r="K133" s="1628"/>
      <c r="L133" s="1628"/>
      <c r="M133" s="1628"/>
      <c r="N133" s="1628"/>
      <c r="O133" s="1628"/>
      <c r="P133" s="1628"/>
      <c r="Q133" s="1628"/>
      <c r="R133" s="1628"/>
      <c r="S133" s="1628"/>
      <c r="T133" s="1628"/>
      <c r="U133" s="1628"/>
      <c r="V133" s="1628"/>
      <c r="W133" s="1628"/>
      <c r="X133" s="1628"/>
      <c r="Y133" s="1628"/>
      <c r="Z133" s="1628"/>
      <c r="AA133" s="1628"/>
      <c r="AB133" s="1628"/>
      <c r="AC133" s="1628"/>
      <c r="AD133" s="1628"/>
      <c r="AE133" s="1628"/>
      <c r="AF133" s="1628"/>
      <c r="AG133" s="1628"/>
      <c r="AH133" s="1628"/>
      <c r="AI133" s="1628"/>
      <c r="AJ133" s="1628"/>
      <c r="AK133" s="1628"/>
      <c r="AL133" s="1628"/>
      <c r="AM133" s="1628"/>
      <c r="AN133" s="1628"/>
      <c r="AO133" s="1628"/>
      <c r="AP133" s="1628"/>
      <c r="AQ133" s="1628"/>
      <c r="AR133" s="1628"/>
      <c r="AS133" s="1628"/>
      <c r="AT133" s="1628"/>
      <c r="AU133" s="1628"/>
      <c r="AV133" s="1628"/>
      <c r="BR133" s="1629"/>
    </row>
    <row r="134" spans="1:85">
      <c r="A134" s="1627">
        <f t="shared" si="2"/>
        <v>790328</v>
      </c>
      <c r="B134" s="1628" t="str">
        <f>FL!C32</f>
        <v xml:space="preserve">Nastoupil </v>
      </c>
      <c r="C134" s="1628" t="str">
        <f>FL!D32</f>
        <v>Tomáš</v>
      </c>
      <c r="D134" s="1628">
        <f>FL!E32</f>
        <v>790328</v>
      </c>
      <c r="E134" s="1628" t="str">
        <f>FL!F32</f>
        <v>JH</v>
      </c>
      <c r="F134" s="1628" t="str">
        <f>FL!G32</f>
        <v>FLY</v>
      </c>
      <c r="H134" s="1628"/>
      <c r="I134" s="1628"/>
      <c r="J134" s="1628"/>
      <c r="K134" s="1628"/>
      <c r="L134" s="1628"/>
      <c r="M134" s="1628"/>
      <c r="N134" s="1628"/>
      <c r="O134" s="1628"/>
      <c r="P134" s="1628"/>
      <c r="Q134" s="1628"/>
      <c r="R134" s="1628"/>
      <c r="S134" s="1628"/>
      <c r="T134" s="1628"/>
      <c r="U134" s="1628"/>
      <c r="V134" s="1628"/>
      <c r="W134" s="1628"/>
      <c r="X134" s="1628"/>
      <c r="Y134" s="1628"/>
      <c r="Z134" s="1628"/>
      <c r="AA134" s="1628"/>
      <c r="AB134" s="1628"/>
      <c r="AC134" s="1628"/>
      <c r="AD134" s="1628"/>
      <c r="AE134" s="1628"/>
      <c r="AF134" s="1628"/>
      <c r="AG134" s="1628"/>
      <c r="AH134" s="1628"/>
      <c r="AI134" s="1628"/>
      <c r="AJ134" s="1628"/>
      <c r="AK134" s="1628"/>
      <c r="AL134" s="1628"/>
      <c r="AM134" s="1628"/>
      <c r="AN134" s="1628"/>
      <c r="AO134" s="1628"/>
      <c r="AP134" s="1628"/>
      <c r="AQ134" s="1628"/>
      <c r="AR134" s="1628"/>
      <c r="AS134" s="1628"/>
      <c r="AT134" s="1628"/>
      <c r="AU134" s="1628"/>
      <c r="AV134" s="1628"/>
    </row>
    <row r="135" spans="1:85">
      <c r="A135" s="1627">
        <f t="shared" si="2"/>
        <v>790409</v>
      </c>
      <c r="B135" s="1628" t="str">
        <f>SLO!C32</f>
        <v xml:space="preserve">Šponar </v>
      </c>
      <c r="C135" s="1628" t="str">
        <f>SLO!D32</f>
        <v>Jaroslav</v>
      </c>
      <c r="D135" s="1628">
        <f>SLO!E32</f>
        <v>790409</v>
      </c>
      <c r="E135" s="1628" t="str">
        <f>SLO!F32</f>
        <v>JH2</v>
      </c>
      <c r="F135" s="1628" t="s">
        <v>105</v>
      </c>
      <c r="H135" s="1628"/>
      <c r="I135" s="1628"/>
      <c r="J135" s="1628"/>
      <c r="K135" s="1628"/>
      <c r="L135" s="1628"/>
      <c r="M135" s="1628"/>
      <c r="N135" s="1628"/>
      <c r="O135" s="1628"/>
      <c r="P135" s="1628"/>
      <c r="Q135" s="1628"/>
      <c r="R135" s="1628"/>
      <c r="S135" s="1628"/>
      <c r="T135" s="1628"/>
      <c r="U135" s="1628"/>
      <c r="V135" s="1628"/>
      <c r="W135" s="1628"/>
      <c r="X135" s="1628"/>
      <c r="Y135" s="1628"/>
      <c r="Z135" s="1628"/>
      <c r="AA135" s="1628"/>
      <c r="AB135" s="1628"/>
      <c r="AC135" s="1628"/>
      <c r="AD135" s="1628"/>
      <c r="AE135" s="1628"/>
      <c r="AF135" s="1628"/>
      <c r="AG135" s="1628"/>
      <c r="AH135" s="1628"/>
      <c r="AI135" s="1628"/>
      <c r="AJ135" s="1628"/>
      <c r="AK135" s="1628"/>
      <c r="AL135" s="1628"/>
      <c r="AM135" s="1628"/>
      <c r="AN135" s="1628"/>
      <c r="AO135" s="1628"/>
      <c r="AP135" s="1628"/>
      <c r="AQ135" s="1628"/>
      <c r="AR135" s="1628"/>
      <c r="AS135" s="1628"/>
      <c r="AT135" s="1628"/>
      <c r="AU135" s="1628"/>
      <c r="AV135" s="1628"/>
      <c r="BR135" s="1629"/>
      <c r="BT135" s="1629"/>
      <c r="BU135" s="1629"/>
      <c r="BV135" s="1629"/>
      <c r="BW135" s="1629"/>
      <c r="BX135" s="1629"/>
      <c r="BY135" s="1629"/>
      <c r="BZ135" s="1629"/>
      <c r="CA135" s="1629"/>
      <c r="CB135" s="1629"/>
      <c r="CC135" s="1629"/>
      <c r="CD135" s="1629"/>
      <c r="CE135" s="1629"/>
      <c r="CF135" s="1629"/>
      <c r="CG135" s="1629"/>
    </row>
    <row r="136" spans="1:85">
      <c r="A136" s="1627">
        <f t="shared" si="2"/>
        <v>790427</v>
      </c>
      <c r="B136" s="1628" t="str">
        <f>Nek!C21</f>
        <v>SKALICKÝ</v>
      </c>
      <c r="C136" s="1628" t="str">
        <f>Nek!D21</f>
        <v>LUBOŠ</v>
      </c>
      <c r="D136" s="1628">
        <f>Nek!E21</f>
        <v>790427</v>
      </c>
      <c r="E136" s="1628" t="str">
        <f>Nek!F21</f>
        <v>JH</v>
      </c>
      <c r="F136" s="1628" t="s">
        <v>86</v>
      </c>
      <c r="H136" s="1628"/>
      <c r="I136" s="1628"/>
      <c r="J136" s="1628"/>
      <c r="K136" s="1628"/>
      <c r="L136" s="1628"/>
      <c r="M136" s="1628"/>
      <c r="N136" s="1628"/>
      <c r="O136" s="1628"/>
      <c r="P136" s="1628"/>
      <c r="Q136" s="1628"/>
      <c r="R136" s="1628"/>
      <c r="S136" s="1628"/>
      <c r="T136" s="1628"/>
      <c r="U136" s="1628"/>
      <c r="V136" s="1628"/>
      <c r="W136" s="1628"/>
      <c r="X136" s="1628"/>
      <c r="Y136" s="1628"/>
      <c r="Z136" s="1628"/>
      <c r="AA136" s="1628"/>
      <c r="AB136" s="1628"/>
      <c r="AC136" s="1628"/>
      <c r="AD136" s="1628"/>
      <c r="AE136" s="1628"/>
      <c r="AF136" s="1628"/>
      <c r="AG136" s="1628"/>
      <c r="AH136" s="1628"/>
      <c r="AI136" s="1628"/>
      <c r="AJ136" s="1628"/>
      <c r="AK136" s="1628"/>
      <c r="AL136" s="1628"/>
      <c r="AM136" s="1628"/>
      <c r="AN136" s="1628"/>
      <c r="AO136" s="1628"/>
      <c r="AP136" s="1628"/>
      <c r="AQ136" s="1628"/>
      <c r="AR136" s="1628"/>
      <c r="AS136" s="1628"/>
      <c r="AT136" s="1628"/>
      <c r="AU136" s="1628"/>
      <c r="AV136" s="1628"/>
      <c r="BR136" s="1629"/>
    </row>
    <row r="137" spans="1:85">
      <c r="A137" s="1627">
        <f t="shared" si="2"/>
        <v>790427</v>
      </c>
      <c r="B137" s="1628" t="str">
        <f>UDA!C27</f>
        <v>Valíček</v>
      </c>
      <c r="C137" s="1628" t="str">
        <f>UDA!D27</f>
        <v>Petr</v>
      </c>
      <c r="D137" s="1628">
        <f>UDA!E27</f>
        <v>790427</v>
      </c>
      <c r="E137" s="1628" t="str">
        <f>UDA!F27</f>
        <v>J.H.</v>
      </c>
      <c r="F137" s="1628" t="s">
        <v>159</v>
      </c>
      <c r="H137" s="1628"/>
      <c r="I137" s="1628"/>
      <c r="J137" s="1628"/>
      <c r="K137" s="1628"/>
      <c r="L137" s="1628"/>
      <c r="M137" s="1628"/>
      <c r="N137" s="1628"/>
      <c r="O137" s="1628"/>
      <c r="P137" s="1628"/>
      <c r="Q137" s="1628"/>
      <c r="R137" s="1628"/>
      <c r="S137" s="1628"/>
      <c r="T137" s="1628"/>
      <c r="U137" s="1628"/>
      <c r="V137" s="1628"/>
      <c r="W137" s="1628"/>
      <c r="X137" s="1628"/>
      <c r="Y137" s="1628"/>
      <c r="Z137" s="1628"/>
      <c r="AA137" s="1628"/>
      <c r="AB137" s="1628"/>
      <c r="AC137" s="1628"/>
      <c r="AD137" s="1628"/>
      <c r="AE137" s="1628"/>
      <c r="AF137" s="1628"/>
      <c r="AG137" s="1628"/>
      <c r="AH137" s="1628"/>
      <c r="AI137" s="1628"/>
      <c r="AJ137" s="1628"/>
      <c r="AK137" s="1628"/>
      <c r="AL137" s="1628"/>
      <c r="AM137" s="1628"/>
      <c r="AN137" s="1628"/>
      <c r="AO137" s="1628"/>
      <c r="AP137" s="1628"/>
      <c r="AQ137" s="1628"/>
      <c r="AR137" s="1628"/>
      <c r="AS137" s="1628"/>
      <c r="AT137" s="1628"/>
      <c r="AU137" s="1628"/>
      <c r="AV137" s="1628"/>
      <c r="BR137" s="1629"/>
    </row>
    <row r="138" spans="1:85">
      <c r="A138" s="1627">
        <f t="shared" si="2"/>
        <v>790728</v>
      </c>
      <c r="B138" s="1628" t="str">
        <f>Těch!C38</f>
        <v>Doha</v>
      </c>
      <c r="C138" s="1628" t="str">
        <f>Těch!D38</f>
        <v>Vladimír</v>
      </c>
      <c r="D138" s="1628">
        <f>Těch!E38</f>
        <v>790728</v>
      </c>
      <c r="E138" s="1628" t="str">
        <f>Těch!F38</f>
        <v>JH</v>
      </c>
      <c r="F138" s="1628" t="s">
        <v>922</v>
      </c>
      <c r="G138" s="1629"/>
      <c r="H138" s="1628"/>
      <c r="I138" s="1628"/>
      <c r="J138" s="1628"/>
      <c r="K138" s="1628"/>
      <c r="L138" s="1628"/>
      <c r="M138" s="1628"/>
      <c r="N138" s="1628"/>
      <c r="O138" s="1628"/>
      <c r="P138" s="1628"/>
      <c r="Q138" s="1628"/>
      <c r="R138" s="1628"/>
      <c r="S138" s="1628"/>
      <c r="T138" s="1628"/>
      <c r="U138" s="1628"/>
      <c r="V138" s="1628"/>
      <c r="W138" s="1628"/>
      <c r="X138" s="1628"/>
      <c r="Y138" s="1628"/>
      <c r="Z138" s="1628"/>
      <c r="AA138" s="1628"/>
      <c r="AB138" s="1628"/>
      <c r="AC138" s="1628"/>
      <c r="AD138" s="1628"/>
      <c r="AE138" s="1628"/>
      <c r="AF138" s="1628"/>
      <c r="AG138" s="1628"/>
      <c r="AH138" s="1628"/>
      <c r="AI138" s="1628"/>
      <c r="AJ138" s="1628"/>
      <c r="AK138" s="1628"/>
      <c r="AL138" s="1628"/>
      <c r="AM138" s="1628"/>
      <c r="AN138" s="1628"/>
      <c r="AO138" s="1628"/>
      <c r="AP138" s="1628"/>
      <c r="AQ138" s="1628"/>
      <c r="AR138" s="1628"/>
      <c r="AS138" s="1628"/>
      <c r="AT138" s="1628"/>
      <c r="AU138" s="1628"/>
      <c r="AV138" s="1628"/>
      <c r="AW138" s="1629"/>
      <c r="AX138" s="1629"/>
      <c r="AY138" s="1629"/>
      <c r="AZ138" s="1629"/>
      <c r="BA138" s="1629"/>
      <c r="BB138" s="1629"/>
      <c r="BC138" s="1629"/>
      <c r="BD138" s="1629"/>
      <c r="BE138" s="1629"/>
      <c r="BF138" s="1629"/>
      <c r="BG138" s="1629"/>
      <c r="BH138" s="1629"/>
      <c r="BI138" s="1629"/>
      <c r="BJ138" s="1629"/>
      <c r="BK138" s="1629"/>
      <c r="BL138" s="1629"/>
      <c r="BM138" s="1629"/>
      <c r="BN138" s="1629"/>
      <c r="BO138" s="1629"/>
      <c r="BP138" s="1629"/>
      <c r="BQ138" s="1629"/>
      <c r="BS138" s="1629"/>
    </row>
    <row r="139" spans="1:85">
      <c r="A139" s="1627">
        <f t="shared" si="2"/>
        <v>790805</v>
      </c>
      <c r="B139" s="1628" t="str">
        <f>Těch!C30</f>
        <v>Petr</v>
      </c>
      <c r="C139" s="1628" t="str">
        <f>Těch!D30</f>
        <v>Martin</v>
      </c>
      <c r="D139" s="1628">
        <f>Těch!E30</f>
        <v>790805</v>
      </c>
      <c r="E139" s="1628" t="str">
        <f>Těch!F30</f>
        <v>JH</v>
      </c>
      <c r="F139" s="1628" t="s">
        <v>81</v>
      </c>
      <c r="H139" s="1628"/>
      <c r="I139" s="1628"/>
      <c r="J139" s="1628"/>
      <c r="K139" s="1628"/>
      <c r="L139" s="1628"/>
      <c r="M139" s="1628"/>
      <c r="N139" s="1628"/>
      <c r="O139" s="1628"/>
      <c r="P139" s="1628"/>
      <c r="Q139" s="1628"/>
      <c r="R139" s="1628"/>
      <c r="S139" s="1628"/>
      <c r="T139" s="1628"/>
      <c r="U139" s="1628"/>
      <c r="V139" s="1628"/>
      <c r="W139" s="1628"/>
      <c r="X139" s="1628"/>
      <c r="Y139" s="1628"/>
      <c r="Z139" s="1628"/>
      <c r="AA139" s="1628"/>
      <c r="AB139" s="1628"/>
      <c r="AC139" s="1628"/>
      <c r="AD139" s="1628"/>
      <c r="AE139" s="1628"/>
      <c r="AF139" s="1628"/>
      <c r="AG139" s="1628"/>
      <c r="AH139" s="1628"/>
      <c r="AI139" s="1628"/>
      <c r="AJ139" s="1628"/>
      <c r="AK139" s="1628"/>
      <c r="AL139" s="1628"/>
      <c r="AM139" s="1628"/>
      <c r="AN139" s="1628"/>
      <c r="AO139" s="1628"/>
      <c r="AP139" s="1628"/>
      <c r="AQ139" s="1628"/>
      <c r="AR139" s="1628"/>
      <c r="AS139" s="1628"/>
      <c r="AT139" s="1628"/>
      <c r="AU139" s="1628"/>
      <c r="AV139" s="1628"/>
      <c r="BR139" s="1629"/>
    </row>
    <row r="140" spans="1:85">
      <c r="A140" s="1627">
        <f t="shared" si="2"/>
        <v>790813</v>
      </c>
      <c r="B140" s="1628" t="str">
        <f>Tyg!C24</f>
        <v>Maršík</v>
      </c>
      <c r="C140" s="1628" t="str">
        <f>Tyg!D24</f>
        <v>Jan</v>
      </c>
      <c r="D140" s="1628">
        <f>Tyg!E24</f>
        <v>790813</v>
      </c>
      <c r="E140" s="1628" t="str">
        <f>Tyg!F24</f>
        <v>JH</v>
      </c>
      <c r="F140" s="1628" t="s">
        <v>79</v>
      </c>
      <c r="H140" s="1628"/>
      <c r="I140" s="1628"/>
      <c r="J140" s="1628"/>
      <c r="K140" s="1628"/>
      <c r="L140" s="1628"/>
      <c r="M140" s="1628"/>
      <c r="N140" s="1628"/>
      <c r="O140" s="1628"/>
      <c r="P140" s="1628"/>
      <c r="Q140" s="1628"/>
      <c r="R140" s="1628"/>
      <c r="S140" s="1628"/>
      <c r="T140" s="1628"/>
      <c r="U140" s="1628"/>
      <c r="V140" s="1628"/>
      <c r="W140" s="1628"/>
      <c r="X140" s="1628"/>
      <c r="Y140" s="1628"/>
      <c r="Z140" s="1628"/>
      <c r="AA140" s="1628"/>
      <c r="AB140" s="1628"/>
      <c r="AC140" s="1628"/>
      <c r="AD140" s="1628"/>
      <c r="AE140" s="1628"/>
      <c r="AF140" s="1628"/>
      <c r="AG140" s="1628"/>
      <c r="AH140" s="1628"/>
      <c r="AI140" s="1628"/>
      <c r="AJ140" s="1628"/>
      <c r="AK140" s="1628"/>
      <c r="AL140" s="1628"/>
      <c r="AM140" s="1628"/>
      <c r="AN140" s="1628"/>
      <c r="AO140" s="1628"/>
      <c r="AP140" s="1628"/>
      <c r="AQ140" s="1628"/>
      <c r="AR140" s="1628"/>
      <c r="AS140" s="1628"/>
      <c r="AT140" s="1628"/>
      <c r="AU140" s="1628"/>
      <c r="AV140" s="1628"/>
      <c r="BR140" s="1629"/>
    </row>
    <row r="141" spans="1:85">
      <c r="A141" s="1627">
        <f t="shared" si="2"/>
        <v>790916</v>
      </c>
      <c r="B141" s="1628" t="str">
        <f>Raf!C28</f>
        <v>Ešpandr</v>
      </c>
      <c r="C141" s="1628" t="str">
        <f>Raf!D28</f>
        <v>Josef ml.</v>
      </c>
      <c r="D141" s="1628">
        <f>Raf!E28</f>
        <v>790916</v>
      </c>
      <c r="E141" s="1628" t="str">
        <f>Raf!F28</f>
        <v>JH</v>
      </c>
      <c r="F141" s="1628" t="s">
        <v>148</v>
      </c>
      <c r="H141" s="1628"/>
      <c r="I141" s="1628"/>
      <c r="J141" s="1628"/>
      <c r="K141" s="1628"/>
      <c r="L141" s="1628"/>
      <c r="M141" s="1628"/>
      <c r="N141" s="1628"/>
      <c r="O141" s="1628"/>
      <c r="P141" s="1628"/>
      <c r="Q141" s="1628"/>
      <c r="R141" s="1628"/>
      <c r="S141" s="1628"/>
      <c r="T141" s="1628"/>
      <c r="U141" s="1628"/>
      <c r="V141" s="1628"/>
      <c r="W141" s="1628"/>
      <c r="X141" s="1628"/>
      <c r="Y141" s="1628"/>
      <c r="Z141" s="1628"/>
      <c r="AA141" s="1628"/>
      <c r="AB141" s="1628"/>
      <c r="AC141" s="1628"/>
      <c r="AD141" s="1628"/>
      <c r="AE141" s="1628"/>
      <c r="AF141" s="1628"/>
      <c r="AG141" s="1628"/>
      <c r="AH141" s="1628"/>
      <c r="AI141" s="1628"/>
      <c r="AJ141" s="1628"/>
      <c r="AK141" s="1628"/>
      <c r="AL141" s="1628"/>
      <c r="AM141" s="1628"/>
      <c r="AN141" s="1628"/>
      <c r="AO141" s="1628"/>
      <c r="AP141" s="1628"/>
      <c r="AQ141" s="1628"/>
      <c r="AR141" s="1628"/>
      <c r="AS141" s="1628"/>
      <c r="AT141" s="1628"/>
      <c r="AU141" s="1628"/>
      <c r="AV141" s="1628"/>
      <c r="BR141" s="1629"/>
    </row>
    <row r="142" spans="1:85">
      <c r="A142" s="1627">
        <f t="shared" si="2"/>
        <v>790927</v>
      </c>
      <c r="B142" s="1628" t="str">
        <f>Srš!C17</f>
        <v>Hohn</v>
      </c>
      <c r="C142" s="1628" t="str">
        <f>Srš!D17</f>
        <v>David</v>
      </c>
      <c r="D142" s="1628">
        <f>Srš!E17</f>
        <v>790927</v>
      </c>
      <c r="E142" s="1628" t="str">
        <f>Srš!F17</f>
        <v>JH</v>
      </c>
      <c r="F142" s="1628" t="s">
        <v>127</v>
      </c>
      <c r="H142" s="1628"/>
      <c r="I142" s="1628"/>
      <c r="J142" s="1628"/>
      <c r="K142" s="1628"/>
      <c r="L142" s="1628"/>
      <c r="M142" s="1628"/>
      <c r="N142" s="1628"/>
      <c r="O142" s="1628"/>
      <c r="P142" s="1628"/>
      <c r="Q142" s="1628"/>
      <c r="R142" s="1628"/>
      <c r="S142" s="1628"/>
      <c r="T142" s="1628"/>
      <c r="U142" s="1628"/>
      <c r="V142" s="1628"/>
      <c r="W142" s="1628"/>
      <c r="X142" s="1628"/>
      <c r="Y142" s="1628"/>
      <c r="Z142" s="1628"/>
      <c r="AA142" s="1628"/>
      <c r="AB142" s="1628"/>
      <c r="AC142" s="1628"/>
      <c r="AD142" s="1628"/>
      <c r="AE142" s="1628"/>
      <c r="AF142" s="1628"/>
      <c r="AG142" s="1628"/>
      <c r="AH142" s="1628"/>
      <c r="AI142" s="1628"/>
      <c r="AJ142" s="1628"/>
      <c r="AK142" s="1628"/>
      <c r="AL142" s="1628"/>
      <c r="AM142" s="1628"/>
      <c r="AN142" s="1628"/>
      <c r="AO142" s="1628"/>
      <c r="AP142" s="1628"/>
      <c r="AQ142" s="1628"/>
      <c r="AR142" s="1628"/>
      <c r="AS142" s="1628"/>
      <c r="AT142" s="1628"/>
      <c r="AU142" s="1628"/>
      <c r="AV142" s="1628"/>
    </row>
    <row r="143" spans="1:85">
      <c r="A143" s="1627">
        <f t="shared" si="2"/>
        <v>791025</v>
      </c>
      <c r="B143" s="1631" t="str">
        <f>HTZ!C31</f>
        <v>Švéda</v>
      </c>
      <c r="C143" s="1631" t="str">
        <f>HTZ!D31</f>
        <v>Lukáš</v>
      </c>
      <c r="D143" s="1631">
        <f>HTZ!E31</f>
        <v>791025</v>
      </c>
      <c r="E143" s="1631" t="str">
        <f>HTZ!F31</f>
        <v>JH2</v>
      </c>
      <c r="F143" s="1627" t="s">
        <v>731</v>
      </c>
      <c r="H143" s="1628"/>
      <c r="I143" s="1628"/>
      <c r="J143" s="1628"/>
      <c r="K143" s="1628"/>
      <c r="L143" s="1628"/>
      <c r="M143" s="1628"/>
      <c r="N143" s="1628"/>
      <c r="O143" s="1628"/>
      <c r="P143" s="1628"/>
      <c r="Q143" s="1628"/>
      <c r="R143" s="1628"/>
      <c r="S143" s="1628"/>
      <c r="T143" s="1628"/>
      <c r="U143" s="1628"/>
      <c r="V143" s="1628"/>
      <c r="W143" s="1628"/>
      <c r="X143" s="1628"/>
      <c r="Y143" s="1628"/>
      <c r="Z143" s="1628"/>
      <c r="AA143" s="1628"/>
      <c r="AB143" s="1628"/>
      <c r="AC143" s="1628"/>
      <c r="AD143" s="1628"/>
      <c r="AE143" s="1628"/>
      <c r="AF143" s="1628"/>
      <c r="AG143" s="1628"/>
      <c r="AH143" s="1628"/>
      <c r="AI143" s="1628"/>
      <c r="AJ143" s="1628"/>
      <c r="AK143" s="1628"/>
      <c r="AL143" s="1628"/>
      <c r="AM143" s="1628"/>
      <c r="AN143" s="1628"/>
      <c r="AO143" s="1628"/>
      <c r="AP143" s="1628"/>
      <c r="AQ143" s="1628"/>
      <c r="AR143" s="1628"/>
      <c r="AS143" s="1628"/>
      <c r="AT143" s="1628"/>
      <c r="AU143" s="1628"/>
      <c r="AV143" s="1628"/>
    </row>
    <row r="144" spans="1:85">
      <c r="A144" s="1627">
        <f t="shared" si="2"/>
        <v>791025</v>
      </c>
      <c r="B144" s="1628" t="str">
        <f>Jed!B27</f>
        <v xml:space="preserve">Šveda </v>
      </c>
      <c r="C144" s="1628" t="str">
        <f>Jed!C27</f>
        <v>Lukáš</v>
      </c>
      <c r="D144" s="1628">
        <f>Jed!D27</f>
        <v>791025</v>
      </c>
      <c r="E144" s="1628" t="str">
        <f>Jed!E27</f>
        <v xml:space="preserve">      JH2</v>
      </c>
      <c r="F144" s="1628" t="s">
        <v>778</v>
      </c>
      <c r="H144" s="1628"/>
      <c r="I144" s="1628"/>
      <c r="J144" s="1628"/>
      <c r="K144" s="1628"/>
      <c r="L144" s="1628"/>
      <c r="M144" s="1628"/>
      <c r="N144" s="1628"/>
      <c r="O144" s="1628"/>
      <c r="P144" s="1628"/>
      <c r="Q144" s="1628"/>
      <c r="R144" s="1628"/>
      <c r="S144" s="1628"/>
      <c r="T144" s="1628"/>
      <c r="U144" s="1628"/>
      <c r="V144" s="1628"/>
      <c r="W144" s="1628"/>
      <c r="X144" s="1628"/>
      <c r="Y144" s="1628"/>
      <c r="Z144" s="1628"/>
      <c r="AA144" s="1628"/>
      <c r="AB144" s="1628"/>
      <c r="AC144" s="1628"/>
      <c r="AD144" s="1628"/>
      <c r="AE144" s="1628"/>
      <c r="AF144" s="1628"/>
      <c r="AG144" s="1628"/>
      <c r="AH144" s="1628"/>
      <c r="AI144" s="1628"/>
      <c r="AJ144" s="1628"/>
      <c r="AK144" s="1628"/>
      <c r="AL144" s="1628"/>
      <c r="AM144" s="1628"/>
      <c r="AN144" s="1628"/>
      <c r="AO144" s="1628"/>
      <c r="AP144" s="1628"/>
      <c r="AQ144" s="1628"/>
      <c r="AR144" s="1628"/>
      <c r="AS144" s="1628"/>
      <c r="AT144" s="1628"/>
      <c r="AU144" s="1628"/>
      <c r="AV144" s="1628"/>
      <c r="BR144" s="1629"/>
    </row>
    <row r="145" spans="1:85">
      <c r="A145" s="1627">
        <f t="shared" si="2"/>
        <v>791123</v>
      </c>
      <c r="B145" s="1628" t="str">
        <f>Sna!C26</f>
        <v>Havlíček</v>
      </c>
      <c r="C145" s="1628" t="str">
        <f>Sna!D26</f>
        <v>Tomáš</v>
      </c>
      <c r="D145" s="1628">
        <f>Sna!E26</f>
        <v>791123</v>
      </c>
      <c r="E145" s="1628" t="str">
        <f>Sna!F26</f>
        <v>JH</v>
      </c>
      <c r="F145" s="1628" t="s">
        <v>175</v>
      </c>
      <c r="H145" s="1628"/>
      <c r="I145" s="1628"/>
      <c r="J145" s="1628"/>
      <c r="K145" s="1628"/>
      <c r="L145" s="1628"/>
      <c r="M145" s="1628"/>
      <c r="N145" s="1628"/>
      <c r="O145" s="1628"/>
      <c r="P145" s="1628"/>
      <c r="Q145" s="1628"/>
      <c r="R145" s="1628"/>
      <c r="S145" s="1628"/>
      <c r="T145" s="1628"/>
      <c r="U145" s="1628"/>
      <c r="V145" s="1628"/>
      <c r="W145" s="1628"/>
      <c r="X145" s="1628"/>
      <c r="Y145" s="1628"/>
      <c r="Z145" s="1628"/>
      <c r="AA145" s="1628"/>
      <c r="AB145" s="1628"/>
      <c r="AC145" s="1628"/>
      <c r="AD145" s="1628"/>
      <c r="AE145" s="1628"/>
      <c r="AF145" s="1628"/>
      <c r="AG145" s="1628"/>
      <c r="AH145" s="1628"/>
      <c r="AI145" s="1628"/>
      <c r="AJ145" s="1628"/>
      <c r="AK145" s="1628"/>
      <c r="AL145" s="1628"/>
      <c r="AM145" s="1628"/>
      <c r="AN145" s="1628"/>
      <c r="AO145" s="1628"/>
      <c r="AP145" s="1628"/>
      <c r="AQ145" s="1628"/>
      <c r="AR145" s="1628"/>
      <c r="AS145" s="1628"/>
      <c r="AT145" s="1628"/>
      <c r="AU145" s="1628"/>
      <c r="AV145" s="1628"/>
      <c r="BR145" s="1629"/>
    </row>
    <row r="146" spans="1:85">
      <c r="A146" s="1627">
        <f t="shared" si="2"/>
        <v>800217</v>
      </c>
      <c r="B146" s="1628" t="str">
        <f>Těch!C43</f>
        <v>Rolínek</v>
      </c>
      <c r="C146" s="1628" t="str">
        <f>Těch!D43</f>
        <v>Tomáš</v>
      </c>
      <c r="D146" s="1628">
        <f>Těch!E43</f>
        <v>800217</v>
      </c>
      <c r="E146" s="1628" t="str">
        <f>Těch!F43</f>
        <v>N</v>
      </c>
      <c r="F146" s="1628" t="s">
        <v>81</v>
      </c>
      <c r="H146" s="1628"/>
      <c r="I146" s="1628"/>
      <c r="J146" s="1628"/>
      <c r="K146" s="1628"/>
      <c r="L146" s="1628"/>
      <c r="M146" s="1628"/>
      <c r="N146" s="1628"/>
      <c r="O146" s="1628"/>
      <c r="P146" s="1628"/>
      <c r="Q146" s="1628"/>
      <c r="R146" s="1628"/>
      <c r="S146" s="1628"/>
      <c r="T146" s="1628"/>
      <c r="U146" s="1628"/>
      <c r="V146" s="1628"/>
      <c r="W146" s="1628"/>
      <c r="X146" s="1628"/>
      <c r="Y146" s="1628"/>
      <c r="Z146" s="1628"/>
      <c r="AA146" s="1628"/>
      <c r="AB146" s="1628"/>
      <c r="AC146" s="1628"/>
      <c r="AD146" s="1628"/>
      <c r="AE146" s="1628"/>
      <c r="AF146" s="1628"/>
      <c r="AG146" s="1628"/>
      <c r="AH146" s="1628"/>
      <c r="AI146" s="1628"/>
      <c r="AJ146" s="1628"/>
      <c r="AK146" s="1628"/>
      <c r="AL146" s="1628"/>
      <c r="AM146" s="1628"/>
      <c r="AN146" s="1628"/>
      <c r="AO146" s="1628"/>
      <c r="AP146" s="1628"/>
      <c r="AQ146" s="1628"/>
      <c r="AR146" s="1628"/>
      <c r="AS146" s="1628"/>
      <c r="AT146" s="1628"/>
      <c r="AU146" s="1628"/>
      <c r="AV146" s="1628"/>
    </row>
    <row r="147" spans="1:85">
      <c r="A147" s="1627">
        <f t="shared" si="2"/>
        <v>800405</v>
      </c>
      <c r="B147" s="1628" t="str">
        <f>LDM!C19</f>
        <v>Fečko</v>
      </c>
      <c r="C147" s="1628" t="str">
        <f>LDM!D19</f>
        <v>Emil</v>
      </c>
      <c r="D147" s="1628">
        <f>LDM!E19</f>
        <v>800405</v>
      </c>
      <c r="E147" s="1628" t="str">
        <f>LDM!F19</f>
        <v>JH</v>
      </c>
      <c r="F147" s="1628" t="s">
        <v>15</v>
      </c>
      <c r="H147" s="1628"/>
      <c r="I147" s="1628"/>
      <c r="J147" s="1628"/>
      <c r="K147" s="1628"/>
      <c r="L147" s="1628"/>
      <c r="M147" s="1628"/>
      <c r="N147" s="1628"/>
      <c r="O147" s="1628"/>
      <c r="P147" s="1628"/>
      <c r="Q147" s="1628"/>
      <c r="R147" s="1628"/>
      <c r="S147" s="1628"/>
      <c r="T147" s="1628"/>
      <c r="U147" s="1628"/>
      <c r="V147" s="1628"/>
      <c r="W147" s="1628"/>
      <c r="X147" s="1628"/>
      <c r="Y147" s="1628"/>
      <c r="Z147" s="1628"/>
      <c r="AA147" s="1628"/>
      <c r="AB147" s="1628"/>
      <c r="AC147" s="1628"/>
      <c r="AD147" s="1628"/>
      <c r="AE147" s="1628"/>
      <c r="AF147" s="1628"/>
      <c r="AG147" s="1628"/>
      <c r="AH147" s="1628"/>
      <c r="AI147" s="1628"/>
      <c r="AJ147" s="1628"/>
      <c r="AK147" s="1628"/>
      <c r="AL147" s="1628"/>
      <c r="AM147" s="1628"/>
      <c r="AN147" s="1628"/>
      <c r="AO147" s="1628"/>
      <c r="AP147" s="1628"/>
      <c r="AQ147" s="1628"/>
      <c r="AR147" s="1628"/>
      <c r="AS147" s="1628"/>
      <c r="AT147" s="1628"/>
      <c r="AU147" s="1628"/>
      <c r="AV147" s="1628"/>
      <c r="BR147" s="1629"/>
    </row>
    <row r="148" spans="1:85">
      <c r="A148" s="1627">
        <f t="shared" si="2"/>
        <v>800409</v>
      </c>
      <c r="B148" s="1628" t="str">
        <f>Jed!B30</f>
        <v xml:space="preserve">Vašíček </v>
      </c>
      <c r="C148" s="1628" t="str">
        <f>Jed!C30</f>
        <v>Zbyněk</v>
      </c>
      <c r="D148" s="1628">
        <f>Jed!D30</f>
        <v>800409</v>
      </c>
      <c r="E148" s="1628" t="str">
        <f>Jed!E30</f>
        <v>JH</v>
      </c>
      <c r="F148" s="1628" t="s">
        <v>778</v>
      </c>
      <c r="H148" s="1628"/>
      <c r="I148" s="1628"/>
      <c r="J148" s="1628"/>
      <c r="K148" s="1628"/>
      <c r="L148" s="1628"/>
      <c r="M148" s="1628"/>
      <c r="N148" s="1628"/>
      <c r="O148" s="1628"/>
      <c r="P148" s="1628"/>
      <c r="Q148" s="1628"/>
      <c r="R148" s="1628"/>
      <c r="S148" s="1628"/>
      <c r="T148" s="1628"/>
      <c r="U148" s="1628"/>
      <c r="V148" s="1628"/>
      <c r="W148" s="1628"/>
      <c r="X148" s="1628"/>
      <c r="Y148" s="1628"/>
      <c r="Z148" s="1628"/>
      <c r="AA148" s="1628"/>
      <c r="AB148" s="1628"/>
      <c r="AC148" s="1628"/>
      <c r="AD148" s="1628"/>
      <c r="AE148" s="1628"/>
      <c r="AF148" s="1628"/>
      <c r="AG148" s="1628"/>
      <c r="AH148" s="1628"/>
      <c r="AI148" s="1628"/>
      <c r="AJ148" s="1628"/>
      <c r="AK148" s="1628"/>
      <c r="AL148" s="1628"/>
      <c r="AM148" s="1628"/>
      <c r="AN148" s="1628"/>
      <c r="AO148" s="1628"/>
      <c r="AP148" s="1628"/>
      <c r="AQ148" s="1628"/>
      <c r="AR148" s="1628"/>
      <c r="AS148" s="1628"/>
      <c r="AT148" s="1628"/>
      <c r="AU148" s="1628"/>
      <c r="AV148" s="1628"/>
      <c r="BR148" s="1629"/>
    </row>
    <row r="149" spans="1:85">
      <c r="A149" s="1627">
        <f t="shared" si="2"/>
        <v>800426</v>
      </c>
      <c r="B149" s="1628" t="str">
        <f>UDA!C25</f>
        <v>Zdražil</v>
      </c>
      <c r="C149" s="1628" t="str">
        <f>UDA!D25</f>
        <v xml:space="preserve">Jiří </v>
      </c>
      <c r="D149" s="1628">
        <f>UDA!E25</f>
        <v>800426</v>
      </c>
      <c r="E149" s="1628" t="str">
        <f>UDA!F25</f>
        <v>J.H.</v>
      </c>
      <c r="F149" s="1628" t="s">
        <v>159</v>
      </c>
      <c r="H149" s="1628"/>
      <c r="I149" s="1628"/>
      <c r="J149" s="1628"/>
      <c r="K149" s="1628"/>
      <c r="L149" s="1628"/>
      <c r="M149" s="1628"/>
      <c r="N149" s="1628"/>
      <c r="O149" s="1628"/>
      <c r="P149" s="1628"/>
      <c r="Q149" s="1628"/>
      <c r="R149" s="1628"/>
      <c r="S149" s="1628"/>
      <c r="T149" s="1628"/>
      <c r="U149" s="1628"/>
      <c r="V149" s="1628"/>
      <c r="W149" s="1628"/>
      <c r="X149" s="1628"/>
      <c r="Y149" s="1628"/>
      <c r="Z149" s="1628"/>
      <c r="AA149" s="1628"/>
      <c r="AB149" s="1628"/>
      <c r="AC149" s="1628"/>
      <c r="AD149" s="1628"/>
      <c r="AE149" s="1628"/>
      <c r="AF149" s="1628"/>
      <c r="AG149" s="1628"/>
      <c r="AH149" s="1628"/>
      <c r="AI149" s="1628"/>
      <c r="AJ149" s="1628"/>
      <c r="AK149" s="1628"/>
      <c r="AL149" s="1628"/>
      <c r="AM149" s="1628"/>
      <c r="AN149" s="1628"/>
      <c r="AO149" s="1628"/>
      <c r="AP149" s="1628"/>
      <c r="AQ149" s="1628"/>
      <c r="AR149" s="1628"/>
      <c r="AS149" s="1628"/>
      <c r="AT149" s="1628"/>
      <c r="AU149" s="1628"/>
      <c r="AV149" s="1628"/>
      <c r="BR149" s="1629"/>
    </row>
    <row r="150" spans="1:85">
      <c r="A150" s="1627">
        <f t="shared" si="2"/>
        <v>800519</v>
      </c>
      <c r="B150" s="1627" t="str">
        <f>Bob!C20</f>
        <v>Kárský</v>
      </c>
      <c r="C150" s="1627" t="str">
        <f>Bob!D20</f>
        <v>Jaroslav</v>
      </c>
      <c r="D150" s="1627">
        <f>Bob!E20</f>
        <v>800519</v>
      </c>
      <c r="E150" s="1627" t="str">
        <f>Bob!F20</f>
        <v>JH</v>
      </c>
      <c r="F150" s="1627" t="s">
        <v>143</v>
      </c>
      <c r="G150" s="1632"/>
      <c r="AX150" s="1632"/>
      <c r="AY150" s="1632"/>
      <c r="AZ150" s="1632"/>
      <c r="BA150" s="1632"/>
      <c r="BB150" s="1632"/>
      <c r="BC150" s="1632"/>
      <c r="BD150" s="1632"/>
      <c r="BE150" s="1632"/>
      <c r="BF150" s="1632"/>
      <c r="BG150" s="1632"/>
      <c r="BH150" s="1632"/>
      <c r="BI150" s="1632"/>
      <c r="BJ150" s="1632"/>
      <c r="BK150" s="1632"/>
      <c r="BL150" s="1632"/>
      <c r="BM150" s="1632"/>
      <c r="BN150" s="1632"/>
      <c r="BO150" s="1632"/>
      <c r="BP150" s="1632"/>
      <c r="BQ150" s="1632"/>
    </row>
    <row r="151" spans="1:85">
      <c r="A151" s="1627">
        <f t="shared" si="2"/>
        <v>800531</v>
      </c>
      <c r="B151" s="1628" t="str">
        <f>Jed!B31</f>
        <v>Hendrich</v>
      </c>
      <c r="C151" s="1628" t="str">
        <f>Jed!C31</f>
        <v>Jiří</v>
      </c>
      <c r="D151" s="1628">
        <f>Jed!D31</f>
        <v>800531</v>
      </c>
      <c r="E151" s="1628" t="str">
        <f>Jed!E31</f>
        <v>JH</v>
      </c>
      <c r="F151" s="1628" t="s">
        <v>778</v>
      </c>
      <c r="H151" s="1628"/>
      <c r="I151" s="1628"/>
      <c r="J151" s="1628"/>
      <c r="K151" s="1628"/>
      <c r="L151" s="1628"/>
      <c r="M151" s="1628"/>
      <c r="N151" s="1628"/>
      <c r="O151" s="1628"/>
      <c r="P151" s="1628"/>
      <c r="Q151" s="1628"/>
      <c r="R151" s="1628"/>
      <c r="S151" s="1628"/>
      <c r="T151" s="1628"/>
      <c r="U151" s="1628"/>
      <c r="V151" s="1628"/>
      <c r="W151" s="1628"/>
      <c r="X151" s="1628"/>
      <c r="Y151" s="1628"/>
      <c r="Z151" s="1628"/>
      <c r="AA151" s="1628"/>
      <c r="AB151" s="1628"/>
      <c r="AC151" s="1628"/>
      <c r="AD151" s="1628"/>
      <c r="AE151" s="1628"/>
      <c r="AF151" s="1628"/>
      <c r="AG151" s="1628"/>
      <c r="AH151" s="1628"/>
      <c r="AI151" s="1628"/>
      <c r="AJ151" s="1628"/>
      <c r="AK151" s="1628"/>
      <c r="AL151" s="1628"/>
      <c r="AM151" s="1628"/>
      <c r="AN151" s="1628"/>
      <c r="AO151" s="1628"/>
      <c r="AP151" s="1628"/>
      <c r="AQ151" s="1628"/>
      <c r="AR151" s="1628"/>
      <c r="AS151" s="1628"/>
      <c r="AT151" s="1628"/>
      <c r="AU151" s="1628"/>
      <c r="AV151" s="1628"/>
      <c r="BR151" s="1629"/>
      <c r="BT151" s="1629"/>
      <c r="BU151" s="1629"/>
      <c r="BV151" s="1629"/>
      <c r="BW151" s="1629"/>
      <c r="BX151" s="1629"/>
      <c r="BY151" s="1629"/>
      <c r="BZ151" s="1629"/>
      <c r="CA151" s="1629"/>
      <c r="CB151" s="1629"/>
      <c r="CC151" s="1629"/>
      <c r="CD151" s="1629"/>
      <c r="CE151" s="1629"/>
      <c r="CF151" s="1629"/>
      <c r="CG151" s="1629"/>
    </row>
    <row r="152" spans="1:85">
      <c r="A152" s="1627">
        <f t="shared" si="2"/>
        <v>800803</v>
      </c>
      <c r="B152" s="1628" t="str">
        <f>LUK!B23</f>
        <v>Bednář</v>
      </c>
      <c r="C152" s="1628" t="str">
        <f>LUK!C23</f>
        <v>Jiří</v>
      </c>
      <c r="D152" s="1628">
        <f>LUK!D23</f>
        <v>800803</v>
      </c>
      <c r="E152" s="1628" t="str">
        <f>LUK!E23</f>
        <v>JH</v>
      </c>
      <c r="F152" s="1628" t="s">
        <v>179</v>
      </c>
      <c r="H152" s="1628"/>
      <c r="I152" s="1628"/>
      <c r="J152" s="1628"/>
      <c r="K152" s="1628"/>
      <c r="L152" s="1628"/>
      <c r="M152" s="1628"/>
      <c r="N152" s="1628"/>
      <c r="O152" s="1628"/>
      <c r="P152" s="1628"/>
      <c r="Q152" s="1628"/>
      <c r="R152" s="1628"/>
      <c r="S152" s="1628"/>
      <c r="T152" s="1628"/>
      <c r="U152" s="1628"/>
      <c r="V152" s="1628"/>
      <c r="W152" s="1628"/>
      <c r="X152" s="1628"/>
      <c r="Y152" s="1628"/>
      <c r="Z152" s="1628"/>
      <c r="AA152" s="1628"/>
      <c r="AB152" s="1628"/>
      <c r="AC152" s="1628"/>
      <c r="AD152" s="1628"/>
      <c r="AE152" s="1628"/>
      <c r="AF152" s="1628"/>
      <c r="AG152" s="1628"/>
      <c r="AH152" s="1628"/>
      <c r="AI152" s="1628"/>
      <c r="AJ152" s="1628"/>
      <c r="AK152" s="1628"/>
      <c r="AL152" s="1628"/>
      <c r="AM152" s="1628"/>
      <c r="AN152" s="1628"/>
      <c r="AO152" s="1628"/>
      <c r="AP152" s="1628"/>
      <c r="AQ152" s="1628"/>
      <c r="AR152" s="1628"/>
      <c r="AS152" s="1628"/>
      <c r="AT152" s="1628"/>
      <c r="AU152" s="1628"/>
      <c r="AV152" s="1628"/>
      <c r="BR152" s="1629"/>
    </row>
    <row r="153" spans="1:85">
      <c r="A153" s="1627">
        <f t="shared" si="2"/>
        <v>800806</v>
      </c>
      <c r="B153" s="1631" t="str">
        <f>HTZ!C21</f>
        <v>Brablc</v>
      </c>
      <c r="C153" s="1631" t="str">
        <f>HTZ!D21</f>
        <v>Tomáš</v>
      </c>
      <c r="D153" s="1631">
        <f>HTZ!E21</f>
        <v>800806</v>
      </c>
      <c r="E153" s="1631" t="str">
        <f>HTZ!F21</f>
        <v>JH</v>
      </c>
      <c r="F153" s="1627" t="s">
        <v>731</v>
      </c>
      <c r="H153" s="1628"/>
      <c r="I153" s="1628"/>
      <c r="J153" s="1628"/>
      <c r="K153" s="1628"/>
      <c r="L153" s="1628"/>
      <c r="M153" s="1628"/>
      <c r="N153" s="1628"/>
      <c r="O153" s="1628"/>
      <c r="P153" s="1628"/>
      <c r="Q153" s="1628"/>
      <c r="R153" s="1628"/>
      <c r="S153" s="1628"/>
      <c r="T153" s="1628"/>
      <c r="U153" s="1628"/>
      <c r="V153" s="1628"/>
      <c r="W153" s="1628"/>
      <c r="X153" s="1628"/>
      <c r="Y153" s="1628"/>
      <c r="Z153" s="1628"/>
      <c r="AA153" s="1628"/>
      <c r="AB153" s="1628"/>
      <c r="AC153" s="1628"/>
      <c r="AD153" s="1628"/>
      <c r="AE153" s="1628"/>
      <c r="AF153" s="1628"/>
      <c r="AG153" s="1628"/>
      <c r="AH153" s="1628"/>
      <c r="AI153" s="1628"/>
      <c r="AJ153" s="1628"/>
      <c r="AK153" s="1628"/>
      <c r="AL153" s="1628"/>
      <c r="AM153" s="1628"/>
      <c r="AN153" s="1628"/>
      <c r="AO153" s="1628"/>
      <c r="AP153" s="1628"/>
      <c r="AQ153" s="1628"/>
      <c r="AR153" s="1628"/>
      <c r="AS153" s="1628"/>
      <c r="AT153" s="1628"/>
      <c r="AU153" s="1628"/>
      <c r="AV153" s="1628"/>
    </row>
    <row r="154" spans="1:85">
      <c r="A154" s="1627">
        <f t="shared" si="2"/>
        <v>800809</v>
      </c>
      <c r="B154" s="1628" t="str">
        <f>Sna!C21</f>
        <v>Exler</v>
      </c>
      <c r="C154" s="1628" t="str">
        <f>Sna!D21</f>
        <v>Tomáš</v>
      </c>
      <c r="D154" s="1628">
        <f>Sna!E21</f>
        <v>800809</v>
      </c>
      <c r="E154" s="1628" t="str">
        <f>Sna!F21</f>
        <v>JH</v>
      </c>
      <c r="F154" s="1628" t="s">
        <v>175</v>
      </c>
      <c r="H154" s="1628"/>
      <c r="I154" s="1628"/>
      <c r="J154" s="1628"/>
      <c r="K154" s="1628"/>
      <c r="L154" s="1628"/>
      <c r="M154" s="1628"/>
      <c r="N154" s="1628"/>
      <c r="O154" s="1628"/>
      <c r="P154" s="1628"/>
      <c r="Q154" s="1628"/>
      <c r="R154" s="1628"/>
      <c r="S154" s="1628"/>
      <c r="T154" s="1628"/>
      <c r="U154" s="1628"/>
      <c r="V154" s="1628"/>
      <c r="W154" s="1628"/>
      <c r="X154" s="1628"/>
      <c r="Y154" s="1628"/>
      <c r="Z154" s="1628"/>
      <c r="AA154" s="1628"/>
      <c r="AB154" s="1628"/>
      <c r="AC154" s="1628"/>
      <c r="AD154" s="1628"/>
      <c r="AE154" s="1628"/>
      <c r="AF154" s="1628"/>
      <c r="AG154" s="1628"/>
      <c r="AH154" s="1628"/>
      <c r="AI154" s="1628"/>
      <c r="AJ154" s="1628"/>
      <c r="AK154" s="1628"/>
      <c r="AL154" s="1628"/>
      <c r="AM154" s="1628"/>
      <c r="AN154" s="1628"/>
      <c r="AO154" s="1628"/>
      <c r="AP154" s="1628"/>
      <c r="AQ154" s="1628"/>
      <c r="AR154" s="1628"/>
      <c r="AS154" s="1628"/>
      <c r="AT154" s="1628"/>
      <c r="AU154" s="1628"/>
      <c r="AV154" s="1628"/>
      <c r="BR154" s="1629"/>
    </row>
    <row r="155" spans="1:85">
      <c r="A155" s="1627">
        <f t="shared" si="2"/>
        <v>801224</v>
      </c>
      <c r="B155" s="1628" t="str">
        <f>Raf!C29</f>
        <v xml:space="preserve">Nerad </v>
      </c>
      <c r="C155" s="1628" t="str">
        <f>Raf!D29</f>
        <v>Leoš</v>
      </c>
      <c r="D155" s="1628">
        <f>Raf!E29</f>
        <v>801224</v>
      </c>
      <c r="E155" s="1628" t="str">
        <f>Raf!F29</f>
        <v>JH</v>
      </c>
      <c r="F155" s="1628" t="s">
        <v>148</v>
      </c>
      <c r="H155" s="1628"/>
      <c r="I155" s="1628"/>
      <c r="J155" s="1628"/>
      <c r="K155" s="1628"/>
      <c r="L155" s="1628"/>
      <c r="M155" s="1628"/>
      <c r="N155" s="1628"/>
      <c r="O155" s="1628"/>
      <c r="P155" s="1628"/>
      <c r="Q155" s="1628"/>
      <c r="R155" s="1628"/>
      <c r="S155" s="1628"/>
      <c r="T155" s="1628"/>
      <c r="U155" s="1628"/>
      <c r="V155" s="1628"/>
      <c r="W155" s="1628"/>
      <c r="X155" s="1628"/>
      <c r="Y155" s="1628"/>
      <c r="Z155" s="1628"/>
      <c r="AA155" s="1628"/>
      <c r="AB155" s="1628"/>
      <c r="AC155" s="1628"/>
      <c r="AD155" s="1628"/>
      <c r="AE155" s="1628"/>
      <c r="AF155" s="1628"/>
      <c r="AG155" s="1628"/>
      <c r="AH155" s="1628"/>
      <c r="AI155" s="1628"/>
      <c r="AJ155" s="1628"/>
      <c r="AK155" s="1628"/>
      <c r="AL155" s="1628"/>
      <c r="AM155" s="1628"/>
      <c r="AN155" s="1628"/>
      <c r="AO155" s="1628"/>
      <c r="AP155" s="1628"/>
      <c r="AQ155" s="1628"/>
      <c r="AR155" s="1628"/>
      <c r="AS155" s="1628"/>
      <c r="AT155" s="1628"/>
      <c r="AU155" s="1628"/>
      <c r="AV155" s="1628"/>
      <c r="BR155" s="1629"/>
    </row>
    <row r="156" spans="1:85">
      <c r="A156" s="1627">
        <f t="shared" si="2"/>
        <v>801224</v>
      </c>
      <c r="B156" s="1628" t="str">
        <f>HČe!C35</f>
        <v xml:space="preserve">Nerad </v>
      </c>
      <c r="C156" s="1628" t="str">
        <f>HČe!D35</f>
        <v>Leoš</v>
      </c>
      <c r="D156" s="1628">
        <f>HČe!E35</f>
        <v>801224</v>
      </c>
      <c r="E156" s="1628" t="str">
        <f>HČe!F35</f>
        <v>JH</v>
      </c>
      <c r="F156" s="1628" t="s">
        <v>157</v>
      </c>
      <c r="H156" s="1628"/>
      <c r="I156" s="1628"/>
      <c r="J156" s="1628"/>
      <c r="K156" s="1628"/>
      <c r="L156" s="1628"/>
      <c r="M156" s="1628"/>
      <c r="N156" s="1628"/>
      <c r="O156" s="1628"/>
      <c r="P156" s="1628"/>
      <c r="Q156" s="1628"/>
      <c r="R156" s="1628"/>
      <c r="S156" s="1628"/>
      <c r="T156" s="1628"/>
      <c r="U156" s="1628"/>
      <c r="V156" s="1628"/>
      <c r="W156" s="1628"/>
      <c r="X156" s="1628"/>
      <c r="Y156" s="1628"/>
      <c r="Z156" s="1628"/>
      <c r="AA156" s="1628"/>
      <c r="AB156" s="1628"/>
      <c r="AC156" s="1628"/>
      <c r="AD156" s="1628"/>
      <c r="AE156" s="1628"/>
      <c r="AF156" s="1628"/>
      <c r="AG156" s="1628"/>
      <c r="AH156" s="1628"/>
      <c r="AI156" s="1628"/>
      <c r="AJ156" s="1628"/>
      <c r="AK156" s="1628"/>
      <c r="AL156" s="1628"/>
      <c r="AM156" s="1628"/>
      <c r="AN156" s="1628"/>
      <c r="AO156" s="1628"/>
      <c r="AP156" s="1628"/>
      <c r="AQ156" s="1628"/>
      <c r="AR156" s="1628"/>
      <c r="AS156" s="1628"/>
      <c r="AT156" s="1628"/>
      <c r="AU156" s="1628"/>
      <c r="AV156" s="1628"/>
    </row>
    <row r="157" spans="1:85">
      <c r="A157" s="1627">
        <f t="shared" si="2"/>
        <v>801227</v>
      </c>
      <c r="B157" s="1630" t="str">
        <f>SOM!B32</f>
        <v>Kilčický</v>
      </c>
      <c r="C157" s="1630" t="str">
        <f>SOM!C32</f>
        <v>Michal</v>
      </c>
      <c r="D157" s="1630">
        <f>SOM!D32</f>
        <v>801227</v>
      </c>
      <c r="E157" s="1630" t="str">
        <f>SOM!E32</f>
        <v>UOH</v>
      </c>
      <c r="F157" s="1630" t="s">
        <v>56</v>
      </c>
      <c r="H157" s="1628"/>
      <c r="I157" s="1628"/>
      <c r="J157" s="1628"/>
      <c r="K157" s="1628"/>
      <c r="L157" s="1628"/>
      <c r="M157" s="1628"/>
      <c r="N157" s="1628"/>
      <c r="O157" s="1628"/>
      <c r="P157" s="1628"/>
      <c r="Q157" s="1628"/>
      <c r="R157" s="1628"/>
      <c r="S157" s="1628"/>
      <c r="T157" s="1628"/>
      <c r="U157" s="1628"/>
      <c r="V157" s="1628"/>
      <c r="W157" s="1628"/>
      <c r="X157" s="1628"/>
      <c r="Y157" s="1628"/>
      <c r="Z157" s="1628"/>
      <c r="AA157" s="1628"/>
      <c r="AB157" s="1628"/>
      <c r="AC157" s="1628"/>
      <c r="AD157" s="1628"/>
      <c r="AE157" s="1628"/>
      <c r="AF157" s="1628"/>
      <c r="AG157" s="1628"/>
      <c r="AH157" s="1628"/>
      <c r="AI157" s="1628"/>
      <c r="AJ157" s="1628"/>
      <c r="AK157" s="1628"/>
      <c r="AL157" s="1628"/>
      <c r="AM157" s="1628"/>
      <c r="AN157" s="1628"/>
      <c r="AO157" s="1628"/>
      <c r="AP157" s="1628"/>
      <c r="AQ157" s="1628"/>
      <c r="AR157" s="1628"/>
      <c r="AS157" s="1628"/>
      <c r="AT157" s="1628"/>
      <c r="AU157" s="1628"/>
      <c r="AV157" s="1628"/>
      <c r="BR157" s="1629"/>
    </row>
    <row r="158" spans="1:85">
      <c r="A158" s="1627">
        <f t="shared" si="2"/>
        <v>810104</v>
      </c>
      <c r="B158" s="1628" t="str">
        <f>Nek!C37</f>
        <v>ŠOUREK</v>
      </c>
      <c r="C158" s="1628" t="str">
        <f>Nek!D37</f>
        <v>PAVEL</v>
      </c>
      <c r="D158" s="1628">
        <f>Nek!E37</f>
        <v>810104</v>
      </c>
      <c r="E158" s="1628" t="str">
        <f>Nek!F37</f>
        <v>JH</v>
      </c>
      <c r="F158" s="1628" t="s">
        <v>86</v>
      </c>
      <c r="H158" s="1628"/>
      <c r="I158" s="1628"/>
      <c r="J158" s="1628"/>
      <c r="K158" s="1628"/>
      <c r="L158" s="1628"/>
      <c r="M158" s="1628"/>
      <c r="N158" s="1628"/>
      <c r="O158" s="1628"/>
      <c r="P158" s="1628"/>
      <c r="Q158" s="1628"/>
      <c r="R158" s="1628"/>
      <c r="S158" s="1628"/>
      <c r="T158" s="1628"/>
      <c r="U158" s="1628"/>
      <c r="V158" s="1628"/>
      <c r="W158" s="1628"/>
      <c r="X158" s="1628"/>
      <c r="Y158" s="1628"/>
      <c r="Z158" s="1628"/>
      <c r="AA158" s="1628"/>
      <c r="AB158" s="1628"/>
      <c r="AC158" s="1628"/>
      <c r="AD158" s="1628"/>
      <c r="AE158" s="1628"/>
      <c r="AF158" s="1628"/>
      <c r="AG158" s="1628"/>
      <c r="AH158" s="1628"/>
      <c r="AI158" s="1628"/>
      <c r="AJ158" s="1628"/>
      <c r="AK158" s="1628"/>
      <c r="AL158" s="1628"/>
      <c r="AM158" s="1628"/>
      <c r="AN158" s="1628"/>
      <c r="AO158" s="1628"/>
      <c r="AP158" s="1628"/>
      <c r="AQ158" s="1628"/>
      <c r="AR158" s="1628"/>
      <c r="AS158" s="1628"/>
      <c r="AT158" s="1628"/>
      <c r="AU158" s="1628"/>
      <c r="AV158" s="1628"/>
    </row>
    <row r="159" spans="1:85">
      <c r="A159" s="1627">
        <f t="shared" si="2"/>
        <v>810216</v>
      </c>
      <c r="B159" s="1628" t="str">
        <f>Cyk!C26</f>
        <v>Spáčil</v>
      </c>
      <c r="C159" s="1628" t="str">
        <f>Cyk!D26</f>
        <v>Václav</v>
      </c>
      <c r="D159" s="1628">
        <f>Cyk!E26</f>
        <v>810216</v>
      </c>
      <c r="E159" s="1628" t="str">
        <f>Cyk!F26</f>
        <v>JH</v>
      </c>
      <c r="F159" s="1628" t="s">
        <v>114</v>
      </c>
      <c r="H159" s="1628"/>
      <c r="I159" s="1628"/>
      <c r="J159" s="1628"/>
      <c r="K159" s="1628"/>
      <c r="L159" s="1628"/>
      <c r="M159" s="1628"/>
      <c r="N159" s="1628"/>
      <c r="O159" s="1628"/>
      <c r="P159" s="1628"/>
      <c r="Q159" s="1628"/>
      <c r="R159" s="1628"/>
      <c r="S159" s="1628"/>
      <c r="T159" s="1628"/>
      <c r="U159" s="1628"/>
      <c r="V159" s="1628"/>
      <c r="W159" s="1628"/>
      <c r="X159" s="1628"/>
      <c r="Y159" s="1628"/>
      <c r="Z159" s="1628"/>
      <c r="AA159" s="1628"/>
      <c r="AB159" s="1628"/>
      <c r="AC159" s="1628"/>
      <c r="AD159" s="1628"/>
      <c r="AE159" s="1628"/>
      <c r="AF159" s="1628"/>
      <c r="AG159" s="1628"/>
      <c r="AH159" s="1628"/>
      <c r="AI159" s="1628"/>
      <c r="AJ159" s="1628"/>
      <c r="AK159" s="1628"/>
      <c r="AL159" s="1628"/>
      <c r="AM159" s="1628"/>
      <c r="AN159" s="1628"/>
      <c r="AO159" s="1628"/>
      <c r="AP159" s="1628"/>
      <c r="AQ159" s="1628"/>
      <c r="AR159" s="1628"/>
      <c r="AS159" s="1628"/>
      <c r="AT159" s="1628"/>
      <c r="AU159" s="1628"/>
      <c r="AV159" s="1628"/>
      <c r="BR159" s="1629"/>
    </row>
    <row r="160" spans="1:85">
      <c r="A160" s="1627">
        <f t="shared" si="2"/>
        <v>810303</v>
      </c>
      <c r="B160" s="1628" t="str">
        <f>LUK!B26</f>
        <v>Šembera</v>
      </c>
      <c r="C160" s="1628" t="str">
        <f>LUK!C26</f>
        <v>Miroslav</v>
      </c>
      <c r="D160" s="1628">
        <f>LUK!D26</f>
        <v>810303</v>
      </c>
      <c r="E160" s="1628" t="str">
        <f>LUK!E26</f>
        <v>JH</v>
      </c>
      <c r="F160" s="1628" t="s">
        <v>179</v>
      </c>
      <c r="H160" s="1628"/>
      <c r="I160" s="1628"/>
      <c r="J160" s="1628"/>
      <c r="K160" s="1628"/>
      <c r="L160" s="1628"/>
      <c r="M160" s="1628"/>
      <c r="N160" s="1628"/>
      <c r="O160" s="1628"/>
      <c r="P160" s="1628"/>
      <c r="Q160" s="1628"/>
      <c r="R160" s="1628"/>
      <c r="S160" s="1628"/>
      <c r="T160" s="1628"/>
      <c r="U160" s="1628"/>
      <c r="V160" s="1628"/>
      <c r="W160" s="1628"/>
      <c r="X160" s="1628"/>
      <c r="Y160" s="1628"/>
      <c r="Z160" s="1628"/>
      <c r="AA160" s="1628"/>
      <c r="AB160" s="1628"/>
      <c r="AC160" s="1628"/>
      <c r="AD160" s="1628"/>
      <c r="AE160" s="1628"/>
      <c r="AF160" s="1628"/>
      <c r="AG160" s="1628"/>
      <c r="AH160" s="1628"/>
      <c r="AI160" s="1628"/>
      <c r="AJ160" s="1628"/>
      <c r="AK160" s="1628"/>
      <c r="AL160" s="1628"/>
      <c r="AM160" s="1628"/>
      <c r="AN160" s="1628"/>
      <c r="AO160" s="1628"/>
      <c r="AP160" s="1628"/>
      <c r="AQ160" s="1628"/>
      <c r="AR160" s="1628"/>
      <c r="AS160" s="1628"/>
      <c r="AT160" s="1628"/>
      <c r="AU160" s="1628"/>
      <c r="AV160" s="1628"/>
      <c r="BR160" s="1629"/>
    </row>
    <row r="161" spans="1:70">
      <c r="A161" s="1627">
        <f t="shared" si="2"/>
        <v>810411</v>
      </c>
      <c r="B161" s="1628" t="str">
        <f>ČVO!C30</f>
        <v xml:space="preserve">Hecl </v>
      </c>
      <c r="C161" s="1628" t="str">
        <f>ČVO!D30</f>
        <v>Otakar</v>
      </c>
      <c r="D161" s="1628">
        <f>ČVO!E30</f>
        <v>810411</v>
      </c>
      <c r="E161" s="1628" t="str">
        <f>ČVO!F30</f>
        <v>JH</v>
      </c>
      <c r="F161" s="1628" t="s">
        <v>887</v>
      </c>
      <c r="H161" s="1628"/>
      <c r="I161" s="1628"/>
      <c r="J161" s="1628"/>
      <c r="K161" s="1628"/>
      <c r="L161" s="1628"/>
      <c r="M161" s="1628"/>
      <c r="N161" s="1628"/>
      <c r="O161" s="1628"/>
      <c r="P161" s="1628"/>
      <c r="Q161" s="1628"/>
      <c r="R161" s="1628"/>
      <c r="S161" s="1628"/>
      <c r="T161" s="1628"/>
      <c r="U161" s="1628"/>
      <c r="V161" s="1628"/>
      <c r="W161" s="1628"/>
      <c r="X161" s="1628"/>
      <c r="Y161" s="1628"/>
      <c r="Z161" s="1628"/>
      <c r="AA161" s="1628"/>
      <c r="AB161" s="1628"/>
      <c r="AC161" s="1628"/>
      <c r="AD161" s="1628"/>
      <c r="AE161" s="1628"/>
      <c r="AF161" s="1628"/>
      <c r="AG161" s="1628"/>
      <c r="AH161" s="1628"/>
      <c r="AI161" s="1628"/>
      <c r="AJ161" s="1628"/>
      <c r="AK161" s="1628"/>
      <c r="AL161" s="1628"/>
      <c r="AM161" s="1628"/>
      <c r="AN161" s="1628"/>
      <c r="AO161" s="1628"/>
      <c r="AP161" s="1628"/>
      <c r="AQ161" s="1628"/>
      <c r="AR161" s="1628"/>
      <c r="AS161" s="1628"/>
      <c r="AT161" s="1628"/>
      <c r="AU161" s="1628"/>
      <c r="AV161" s="1628"/>
      <c r="BR161" s="1629"/>
    </row>
    <row r="162" spans="1:70">
      <c r="A162" s="1627">
        <f t="shared" si="2"/>
        <v>810531</v>
      </c>
      <c r="B162" s="1628" t="str">
        <f>OMB!C27</f>
        <v>Tejkl</v>
      </c>
      <c r="C162" s="1628" t="str">
        <f>OMB!D27</f>
        <v>Ondřej</v>
      </c>
      <c r="D162" s="1628">
        <f>OMB!E27</f>
        <v>810531</v>
      </c>
      <c r="E162" s="1628" t="str">
        <f>OMB!F27</f>
        <v>J.H.</v>
      </c>
      <c r="F162" s="1628" t="s">
        <v>21</v>
      </c>
      <c r="H162" s="1628"/>
      <c r="I162" s="1628"/>
      <c r="J162" s="1628"/>
      <c r="K162" s="1628"/>
      <c r="L162" s="1628"/>
      <c r="M162" s="1628"/>
      <c r="N162" s="1628"/>
      <c r="O162" s="1628"/>
      <c r="P162" s="1628"/>
      <c r="Q162" s="1628"/>
      <c r="R162" s="1628"/>
      <c r="S162" s="1628"/>
      <c r="T162" s="1628"/>
      <c r="U162" s="1628"/>
      <c r="V162" s="1628"/>
      <c r="W162" s="1628"/>
      <c r="X162" s="1628"/>
      <c r="Y162" s="1628"/>
      <c r="Z162" s="1628"/>
      <c r="AA162" s="1628"/>
      <c r="AB162" s="1628"/>
      <c r="AC162" s="1628"/>
      <c r="AD162" s="1628"/>
      <c r="AE162" s="1628"/>
      <c r="AF162" s="1628"/>
      <c r="AG162" s="1628"/>
      <c r="AH162" s="1628"/>
      <c r="AI162" s="1628"/>
      <c r="AJ162" s="1628"/>
      <c r="AK162" s="1628"/>
      <c r="AL162" s="1628"/>
      <c r="AM162" s="1628"/>
      <c r="AN162" s="1628"/>
      <c r="AO162" s="1628"/>
      <c r="AP162" s="1628"/>
      <c r="AQ162" s="1628"/>
      <c r="AR162" s="1628"/>
      <c r="AS162" s="1628"/>
      <c r="AT162" s="1628"/>
      <c r="AU162" s="1628"/>
      <c r="AV162" s="1628"/>
      <c r="BR162" s="1629"/>
    </row>
    <row r="163" spans="1:70">
      <c r="A163" s="1627">
        <f t="shared" si="2"/>
        <v>810624</v>
      </c>
      <c r="B163" s="1628" t="str">
        <f>ČVO!C18</f>
        <v>Večeř</v>
      </c>
      <c r="C163" s="1628" t="str">
        <f>ČVO!D18</f>
        <v>Filip</v>
      </c>
      <c r="D163" s="1628">
        <f>ČVO!E18</f>
        <v>810624</v>
      </c>
      <c r="E163" s="1628" t="str">
        <f>ČVO!F18</f>
        <v>JH</v>
      </c>
      <c r="F163" s="1628" t="s">
        <v>887</v>
      </c>
      <c r="H163" s="1628"/>
      <c r="I163" s="1628"/>
      <c r="J163" s="1628"/>
      <c r="K163" s="1628"/>
      <c r="L163" s="1628"/>
      <c r="M163" s="1628"/>
      <c r="N163" s="1628"/>
      <c r="O163" s="1628"/>
      <c r="P163" s="1628"/>
      <c r="Q163" s="1628"/>
      <c r="R163" s="1628"/>
      <c r="S163" s="1628"/>
      <c r="T163" s="1628"/>
      <c r="U163" s="1628"/>
      <c r="V163" s="1628"/>
      <c r="W163" s="1628"/>
      <c r="X163" s="1628"/>
      <c r="Y163" s="1628"/>
      <c r="Z163" s="1628"/>
      <c r="AA163" s="1628"/>
      <c r="AB163" s="1628"/>
      <c r="AC163" s="1628"/>
      <c r="AD163" s="1628"/>
      <c r="AE163" s="1628"/>
      <c r="AF163" s="1628"/>
      <c r="AG163" s="1628"/>
      <c r="AH163" s="1628"/>
      <c r="AI163" s="1628"/>
      <c r="AJ163" s="1628"/>
      <c r="AK163" s="1628"/>
      <c r="AL163" s="1628"/>
      <c r="AM163" s="1628"/>
      <c r="AN163" s="1628"/>
      <c r="AO163" s="1628"/>
      <c r="AP163" s="1628"/>
      <c r="AQ163" s="1628"/>
      <c r="AR163" s="1628"/>
      <c r="AS163" s="1628"/>
      <c r="AT163" s="1628"/>
      <c r="AU163" s="1628"/>
      <c r="AV163" s="1628"/>
    </row>
    <row r="164" spans="1:70">
      <c r="A164" s="1627">
        <f t="shared" si="2"/>
        <v>810922</v>
      </c>
      <c r="B164" s="1628" t="str">
        <f>ISL!C28</f>
        <v>Nechvíle</v>
      </c>
      <c r="C164" s="1628" t="str">
        <f>ISL!D28</f>
        <v>Tomáš</v>
      </c>
      <c r="D164" s="1628">
        <f>ISL!E28</f>
        <v>810922</v>
      </c>
      <c r="E164" s="1628" t="str">
        <f>ISL!F28</f>
        <v>JH</v>
      </c>
      <c r="F164" s="1628" t="s">
        <v>738</v>
      </c>
      <c r="H164" s="1628"/>
      <c r="I164" s="1628"/>
      <c r="J164" s="1628"/>
      <c r="K164" s="1628"/>
      <c r="L164" s="1628"/>
      <c r="M164" s="1628"/>
      <c r="N164" s="1628"/>
      <c r="O164" s="1628"/>
      <c r="P164" s="1628"/>
      <c r="Q164" s="1628"/>
      <c r="R164" s="1628"/>
      <c r="S164" s="1628"/>
      <c r="T164" s="1628"/>
      <c r="U164" s="1628"/>
      <c r="V164" s="1628"/>
      <c r="W164" s="1628"/>
      <c r="X164" s="1628"/>
      <c r="Y164" s="1628"/>
      <c r="Z164" s="1628"/>
      <c r="AA164" s="1628"/>
      <c r="AB164" s="1628"/>
      <c r="AC164" s="1628"/>
      <c r="AD164" s="1628"/>
      <c r="AE164" s="1628"/>
      <c r="AF164" s="1628"/>
      <c r="AG164" s="1628"/>
      <c r="AH164" s="1628"/>
      <c r="AI164" s="1628"/>
      <c r="AJ164" s="1628"/>
      <c r="AK164" s="1628"/>
      <c r="AL164" s="1628"/>
      <c r="AM164" s="1628"/>
      <c r="AN164" s="1628"/>
      <c r="AO164" s="1628"/>
      <c r="AP164" s="1628"/>
      <c r="AQ164" s="1628"/>
      <c r="AR164" s="1628"/>
      <c r="AS164" s="1628"/>
      <c r="AT164" s="1628"/>
      <c r="AU164" s="1628"/>
      <c r="AV164" s="1628"/>
      <c r="BR164" s="1629"/>
    </row>
    <row r="165" spans="1:70">
      <c r="A165" s="1627">
        <f t="shared" si="2"/>
        <v>811015</v>
      </c>
      <c r="B165" s="1628" t="str">
        <f>Raf!C27</f>
        <v>Skalický</v>
      </c>
      <c r="C165" s="1628" t="str">
        <f>Raf!D27</f>
        <v>Luděk</v>
      </c>
      <c r="D165" s="1628">
        <f>Raf!E27</f>
        <v>811015</v>
      </c>
      <c r="E165" s="1628" t="str">
        <f>Raf!F27</f>
        <v>JH</v>
      </c>
      <c r="F165" s="1628" t="s">
        <v>148</v>
      </c>
      <c r="H165" s="1628"/>
      <c r="I165" s="1628"/>
      <c r="J165" s="1628"/>
      <c r="K165" s="1628"/>
      <c r="L165" s="1628"/>
      <c r="M165" s="1628"/>
      <c r="N165" s="1628"/>
      <c r="O165" s="1628"/>
      <c r="P165" s="1628"/>
      <c r="Q165" s="1628"/>
      <c r="R165" s="1628"/>
      <c r="S165" s="1628"/>
      <c r="T165" s="1628"/>
      <c r="U165" s="1628"/>
      <c r="V165" s="1628"/>
      <c r="W165" s="1628"/>
      <c r="X165" s="1628"/>
      <c r="Y165" s="1628"/>
      <c r="Z165" s="1628"/>
      <c r="AA165" s="1628"/>
      <c r="AB165" s="1628"/>
      <c r="AC165" s="1628"/>
      <c r="AD165" s="1628"/>
      <c r="AE165" s="1628"/>
      <c r="AF165" s="1628"/>
      <c r="AG165" s="1628"/>
      <c r="AH165" s="1628"/>
      <c r="AI165" s="1628"/>
      <c r="AJ165" s="1628"/>
      <c r="AK165" s="1628"/>
      <c r="AL165" s="1628"/>
      <c r="AM165" s="1628"/>
      <c r="AN165" s="1628"/>
      <c r="AO165" s="1628"/>
      <c r="AP165" s="1628"/>
      <c r="AQ165" s="1628"/>
      <c r="AR165" s="1628"/>
      <c r="AS165" s="1628"/>
      <c r="AT165" s="1628"/>
      <c r="AU165" s="1628"/>
      <c r="AV165" s="1628"/>
      <c r="BR165" s="1629"/>
    </row>
    <row r="166" spans="1:70">
      <c r="A166" s="1627">
        <f t="shared" si="2"/>
        <v>811021</v>
      </c>
      <c r="B166" s="1628" t="str">
        <f>Nek!C30</f>
        <v>MAZURKIEWICZ</v>
      </c>
      <c r="C166" s="1628" t="str">
        <f>Nek!D30</f>
        <v>MARTIN</v>
      </c>
      <c r="D166" s="1628">
        <f>Nek!E30</f>
        <v>811021</v>
      </c>
      <c r="E166" s="1628" t="str">
        <f>Nek!F30</f>
        <v>JH</v>
      </c>
      <c r="F166" s="1628" t="s">
        <v>86</v>
      </c>
      <c r="H166" s="1628"/>
      <c r="I166" s="1628"/>
      <c r="J166" s="1628"/>
      <c r="K166" s="1628"/>
      <c r="L166" s="1628"/>
      <c r="M166" s="1628"/>
      <c r="N166" s="1628"/>
      <c r="O166" s="1628"/>
      <c r="P166" s="1628"/>
      <c r="Q166" s="1628"/>
      <c r="R166" s="1628"/>
      <c r="S166" s="1628"/>
      <c r="T166" s="1628"/>
      <c r="U166" s="1628"/>
      <c r="V166" s="1628"/>
      <c r="W166" s="1628"/>
      <c r="X166" s="1628"/>
      <c r="Y166" s="1628"/>
      <c r="Z166" s="1628"/>
      <c r="AA166" s="1628"/>
      <c r="AB166" s="1628"/>
      <c r="AC166" s="1628"/>
      <c r="AD166" s="1628"/>
      <c r="AE166" s="1628"/>
      <c r="AF166" s="1628"/>
      <c r="AG166" s="1628"/>
      <c r="AH166" s="1628"/>
      <c r="AI166" s="1628"/>
      <c r="AJ166" s="1628"/>
      <c r="AK166" s="1628"/>
      <c r="AL166" s="1628"/>
      <c r="AM166" s="1628"/>
      <c r="AN166" s="1628"/>
      <c r="AO166" s="1628"/>
      <c r="AP166" s="1628"/>
      <c r="AQ166" s="1628"/>
      <c r="AR166" s="1628"/>
      <c r="AS166" s="1628"/>
      <c r="AT166" s="1628"/>
      <c r="AU166" s="1628"/>
      <c r="AV166" s="1628"/>
    </row>
    <row r="167" spans="1:70">
      <c r="A167" s="1627">
        <f t="shared" si="2"/>
        <v>811101</v>
      </c>
      <c r="B167" s="1628" t="str">
        <f>ČVO!C34</f>
        <v>Diblík</v>
      </c>
      <c r="C167" s="1628" t="str">
        <f>ČVO!D34</f>
        <v>Tomáš</v>
      </c>
      <c r="D167" s="1628">
        <f>ČVO!E34</f>
        <v>811101</v>
      </c>
      <c r="E167" s="1628" t="str">
        <f>ČVO!F34</f>
        <v>JH</v>
      </c>
      <c r="F167" s="1628" t="s">
        <v>887</v>
      </c>
      <c r="H167" s="1628"/>
      <c r="I167" s="1628"/>
      <c r="J167" s="1628"/>
      <c r="K167" s="1628"/>
      <c r="L167" s="1628"/>
      <c r="M167" s="1628"/>
      <c r="N167" s="1628"/>
      <c r="O167" s="1628"/>
      <c r="P167" s="1628"/>
      <c r="Q167" s="1628"/>
      <c r="R167" s="1628"/>
      <c r="S167" s="1628"/>
      <c r="T167" s="1628"/>
      <c r="U167" s="1628"/>
      <c r="V167" s="1628"/>
      <c r="W167" s="1628"/>
      <c r="X167" s="1628"/>
      <c r="Y167" s="1628"/>
      <c r="Z167" s="1628"/>
      <c r="AA167" s="1628"/>
      <c r="AB167" s="1628"/>
      <c r="AC167" s="1628"/>
      <c r="AD167" s="1628"/>
      <c r="AE167" s="1628"/>
      <c r="AF167" s="1628"/>
      <c r="AG167" s="1628"/>
      <c r="AH167" s="1628"/>
      <c r="AI167" s="1628"/>
      <c r="AJ167" s="1628"/>
      <c r="AK167" s="1628"/>
      <c r="AL167" s="1628"/>
      <c r="AM167" s="1628"/>
      <c r="AN167" s="1628"/>
      <c r="AO167" s="1628"/>
      <c r="AP167" s="1628"/>
      <c r="AQ167" s="1628"/>
      <c r="AR167" s="1628"/>
      <c r="AS167" s="1628"/>
      <c r="AT167" s="1628"/>
      <c r="AU167" s="1628"/>
      <c r="AV167" s="1628"/>
    </row>
    <row r="168" spans="1:70">
      <c r="A168" s="1627">
        <f t="shared" si="2"/>
        <v>811101</v>
      </c>
      <c r="B168" s="1628" t="str">
        <f>OMB!C18</f>
        <v>Pirkl</v>
      </c>
      <c r="C168" s="1628" t="str">
        <f>OMB!D18</f>
        <v>Michal</v>
      </c>
      <c r="D168" s="1628">
        <f>OMB!E18</f>
        <v>811101</v>
      </c>
      <c r="E168" s="1628" t="str">
        <f>OMB!F18</f>
        <v>J.H.</v>
      </c>
      <c r="F168" s="1628" t="s">
        <v>21</v>
      </c>
      <c r="H168" s="1628"/>
      <c r="I168" s="1628"/>
      <c r="J168" s="1628"/>
      <c r="K168" s="1628"/>
      <c r="L168" s="1628"/>
      <c r="M168" s="1628"/>
      <c r="N168" s="1628"/>
      <c r="O168" s="1628"/>
      <c r="P168" s="1628"/>
      <c r="Q168" s="1628"/>
      <c r="R168" s="1628"/>
      <c r="S168" s="1628"/>
      <c r="T168" s="1628"/>
      <c r="U168" s="1628"/>
      <c r="V168" s="1628"/>
      <c r="W168" s="1628"/>
      <c r="X168" s="1628"/>
      <c r="Y168" s="1628"/>
      <c r="Z168" s="1628"/>
      <c r="AA168" s="1628"/>
      <c r="AB168" s="1628"/>
      <c r="AC168" s="1628"/>
      <c r="AD168" s="1628"/>
      <c r="AE168" s="1628"/>
      <c r="AF168" s="1628"/>
      <c r="AG168" s="1628"/>
      <c r="AH168" s="1628"/>
      <c r="AI168" s="1628"/>
      <c r="AJ168" s="1628"/>
      <c r="AK168" s="1628"/>
      <c r="AL168" s="1628"/>
      <c r="AM168" s="1628"/>
      <c r="AN168" s="1628"/>
      <c r="AO168" s="1628"/>
      <c r="AP168" s="1628"/>
      <c r="AQ168" s="1628"/>
      <c r="AR168" s="1628"/>
      <c r="AS168" s="1628"/>
      <c r="AT168" s="1628"/>
      <c r="AU168" s="1628"/>
      <c r="AV168" s="1628"/>
      <c r="BR168" s="1629"/>
    </row>
    <row r="169" spans="1:70">
      <c r="A169" s="1627">
        <f t="shared" si="2"/>
        <v>820111</v>
      </c>
      <c r="B169" s="1633" t="str">
        <f>Pet!C18</f>
        <v>Beneš</v>
      </c>
      <c r="C169" s="1633" t="str">
        <f>Pet!D18</f>
        <v>Petr</v>
      </c>
      <c r="D169" s="1633">
        <f>Pet!E18</f>
        <v>820111</v>
      </c>
      <c r="E169" s="1633" t="str">
        <f>Pet!F18</f>
        <v>JH</v>
      </c>
      <c r="F169" s="1633" t="s">
        <v>119</v>
      </c>
      <c r="H169" s="1628"/>
      <c r="I169" s="1628"/>
      <c r="J169" s="1628"/>
      <c r="K169" s="1628"/>
      <c r="L169" s="1628"/>
      <c r="M169" s="1628"/>
      <c r="N169" s="1628"/>
      <c r="O169" s="1628"/>
      <c r="P169" s="1628"/>
      <c r="Q169" s="1628"/>
      <c r="R169" s="1628"/>
      <c r="S169" s="1628"/>
      <c r="T169" s="1628"/>
      <c r="U169" s="1628"/>
      <c r="V169" s="1628"/>
      <c r="W169" s="1628"/>
      <c r="X169" s="1628"/>
      <c r="Y169" s="1628"/>
      <c r="Z169" s="1628"/>
      <c r="AA169" s="1628"/>
      <c r="AB169" s="1628"/>
      <c r="AC169" s="1628"/>
      <c r="AD169" s="1628"/>
      <c r="AE169" s="1628"/>
      <c r="AF169" s="1628"/>
      <c r="AG169" s="1628"/>
      <c r="AH169" s="1628"/>
      <c r="AI169" s="1628"/>
      <c r="AJ169" s="1628"/>
      <c r="AK169" s="1628"/>
      <c r="AL169" s="1628"/>
      <c r="AM169" s="1628"/>
      <c r="AN169" s="1628"/>
      <c r="AO169" s="1628"/>
      <c r="AP169" s="1628"/>
      <c r="AQ169" s="1628"/>
      <c r="AR169" s="1628"/>
      <c r="AS169" s="1628"/>
      <c r="AT169" s="1628"/>
      <c r="AU169" s="1628"/>
      <c r="AV169" s="1628"/>
    </row>
    <row r="170" spans="1:70">
      <c r="A170" s="1627">
        <f t="shared" si="2"/>
        <v>820112</v>
      </c>
      <c r="B170" s="1630" t="str">
        <f>SOM!B18</f>
        <v>Sonntag</v>
      </c>
      <c r="C170" s="1630" t="str">
        <f>SOM!C18</f>
        <v>Lukáš</v>
      </c>
      <c r="D170" s="1630">
        <f>SOM!D18</f>
        <v>820112</v>
      </c>
      <c r="E170" s="1630" t="str">
        <f>SOM!E18</f>
        <v>JH</v>
      </c>
      <c r="F170" s="1630" t="s">
        <v>56</v>
      </c>
      <c r="H170" s="1628"/>
      <c r="I170" s="1628"/>
      <c r="J170" s="1628"/>
      <c r="K170" s="1628"/>
      <c r="L170" s="1628"/>
      <c r="M170" s="1628"/>
      <c r="N170" s="1628"/>
      <c r="O170" s="1628"/>
      <c r="P170" s="1628"/>
      <c r="Q170" s="1628"/>
      <c r="R170" s="1628"/>
      <c r="S170" s="1628"/>
      <c r="T170" s="1628"/>
      <c r="U170" s="1628"/>
      <c r="V170" s="1628"/>
      <c r="W170" s="1628"/>
      <c r="X170" s="1628"/>
      <c r="Y170" s="1628"/>
      <c r="Z170" s="1628"/>
      <c r="AA170" s="1628"/>
      <c r="AB170" s="1628"/>
      <c r="AC170" s="1628"/>
      <c r="AD170" s="1628"/>
      <c r="AE170" s="1628"/>
      <c r="AF170" s="1628"/>
      <c r="AG170" s="1628"/>
      <c r="AH170" s="1628"/>
      <c r="AI170" s="1628"/>
      <c r="AJ170" s="1628"/>
      <c r="AK170" s="1628"/>
      <c r="AL170" s="1628"/>
      <c r="AM170" s="1628"/>
      <c r="AN170" s="1628"/>
      <c r="AO170" s="1628"/>
      <c r="AP170" s="1628"/>
      <c r="AQ170" s="1628"/>
      <c r="AR170" s="1628"/>
      <c r="AS170" s="1628"/>
      <c r="AT170" s="1628"/>
      <c r="AU170" s="1628"/>
      <c r="AV170" s="1628"/>
    </row>
    <row r="171" spans="1:70">
      <c r="A171" s="1627">
        <f t="shared" si="2"/>
        <v>820404</v>
      </c>
      <c r="B171" s="1628" t="str">
        <f>Nek!C25</f>
        <v>HAUSLER</v>
      </c>
      <c r="C171" s="1628" t="str">
        <f>Nek!D25</f>
        <v>MIROSLAV</v>
      </c>
      <c r="D171" s="1628">
        <f>Nek!E25</f>
        <v>820404</v>
      </c>
      <c r="E171" s="1628" t="str">
        <f>Nek!F25</f>
        <v>JH</v>
      </c>
      <c r="F171" s="1628" t="s">
        <v>86</v>
      </c>
      <c r="H171" s="1628"/>
      <c r="I171" s="1628"/>
      <c r="J171" s="1628"/>
      <c r="K171" s="1628"/>
      <c r="L171" s="1628"/>
      <c r="M171" s="1628"/>
      <c r="N171" s="1628"/>
      <c r="O171" s="1628"/>
      <c r="P171" s="1628"/>
      <c r="Q171" s="1628"/>
      <c r="R171" s="1628"/>
      <c r="S171" s="1628"/>
      <c r="T171" s="1628"/>
      <c r="U171" s="1628"/>
      <c r="V171" s="1628"/>
      <c r="W171" s="1628"/>
      <c r="X171" s="1628"/>
      <c r="Y171" s="1628"/>
      <c r="Z171" s="1628"/>
      <c r="AA171" s="1628"/>
      <c r="AB171" s="1628"/>
      <c r="AC171" s="1628"/>
      <c r="AD171" s="1628"/>
      <c r="AE171" s="1628"/>
      <c r="AF171" s="1628"/>
      <c r="AG171" s="1628"/>
      <c r="AH171" s="1628"/>
      <c r="AI171" s="1628"/>
      <c r="AJ171" s="1628"/>
      <c r="AK171" s="1628"/>
      <c r="AL171" s="1628"/>
      <c r="AM171" s="1628"/>
      <c r="AN171" s="1628"/>
      <c r="AO171" s="1628"/>
      <c r="AP171" s="1628"/>
      <c r="AQ171" s="1628"/>
      <c r="AR171" s="1628"/>
      <c r="AS171" s="1628"/>
      <c r="AT171" s="1628"/>
      <c r="AU171" s="1628"/>
      <c r="AV171" s="1628"/>
      <c r="BR171" s="1629"/>
    </row>
    <row r="172" spans="1:70">
      <c r="A172" s="1627">
        <f t="shared" si="2"/>
        <v>820416</v>
      </c>
      <c r="B172" s="1628" t="str">
        <f>Jed!B32</f>
        <v>Hendrich</v>
      </c>
      <c r="C172" s="1628" t="str">
        <f>Jed!C32</f>
        <v>Marek</v>
      </c>
      <c r="D172" s="1628">
        <f>Jed!D32</f>
        <v>820416</v>
      </c>
      <c r="E172" s="1628" t="str">
        <f>Jed!E32</f>
        <v>JH2</v>
      </c>
      <c r="F172" s="1628" t="s">
        <v>778</v>
      </c>
      <c r="H172" s="1628"/>
      <c r="I172" s="1628"/>
      <c r="J172" s="1628"/>
      <c r="K172" s="1628"/>
      <c r="L172" s="1628"/>
      <c r="M172" s="1628"/>
      <c r="N172" s="1628"/>
      <c r="O172" s="1628"/>
      <c r="P172" s="1628"/>
      <c r="Q172" s="1628"/>
      <c r="R172" s="1628"/>
      <c r="S172" s="1628"/>
      <c r="T172" s="1628"/>
      <c r="U172" s="1628"/>
      <c r="V172" s="1628"/>
      <c r="W172" s="1628"/>
      <c r="X172" s="1628"/>
      <c r="Y172" s="1628"/>
      <c r="Z172" s="1628"/>
      <c r="AA172" s="1628"/>
      <c r="AB172" s="1628"/>
      <c r="AC172" s="1628"/>
      <c r="AD172" s="1628"/>
      <c r="AE172" s="1628"/>
      <c r="AF172" s="1628"/>
      <c r="AG172" s="1628"/>
      <c r="AH172" s="1628"/>
      <c r="AI172" s="1628"/>
      <c r="AJ172" s="1628"/>
      <c r="AK172" s="1628"/>
      <c r="AL172" s="1628"/>
      <c r="AM172" s="1628"/>
      <c r="AN172" s="1628"/>
      <c r="AO172" s="1628"/>
      <c r="AP172" s="1628"/>
      <c r="AQ172" s="1628"/>
      <c r="AR172" s="1628"/>
      <c r="AS172" s="1628"/>
      <c r="AT172" s="1628"/>
      <c r="AU172" s="1628"/>
      <c r="AV172" s="1628"/>
      <c r="BR172" s="1629"/>
    </row>
    <row r="173" spans="1:70">
      <c r="A173" s="1627">
        <f t="shared" si="2"/>
        <v>820524</v>
      </c>
      <c r="B173" s="1628" t="str">
        <f>Hea!B14</f>
        <v>Vlček</v>
      </c>
      <c r="C173" s="1628" t="str">
        <f>Hea!C14</f>
        <v>Ondřej</v>
      </c>
      <c r="D173" s="1628">
        <f>Hea!D14</f>
        <v>820524</v>
      </c>
      <c r="E173" s="1628" t="str">
        <f>Hea!E14</f>
        <v>JH</v>
      </c>
      <c r="F173" s="1628" t="s">
        <v>66</v>
      </c>
      <c r="H173" s="1628"/>
      <c r="I173" s="1628"/>
      <c r="J173" s="1628"/>
      <c r="K173" s="1628"/>
      <c r="L173" s="1628"/>
      <c r="M173" s="1628"/>
      <c r="N173" s="1628"/>
      <c r="O173" s="1628"/>
      <c r="P173" s="1628"/>
      <c r="Q173" s="1628"/>
      <c r="R173" s="1628"/>
      <c r="S173" s="1628"/>
      <c r="T173" s="1628"/>
      <c r="U173" s="1628"/>
      <c r="V173" s="1628"/>
      <c r="W173" s="1628"/>
      <c r="X173" s="1628"/>
      <c r="Y173" s="1628"/>
      <c r="Z173" s="1628"/>
      <c r="AA173" s="1628"/>
      <c r="AB173" s="1628"/>
      <c r="AC173" s="1628"/>
      <c r="AD173" s="1628"/>
      <c r="AE173" s="1628"/>
      <c r="AF173" s="1628"/>
      <c r="AG173" s="1628"/>
      <c r="AH173" s="1628"/>
      <c r="AI173" s="1628"/>
      <c r="AJ173" s="1628"/>
      <c r="AK173" s="1628"/>
      <c r="AL173" s="1628"/>
      <c r="AM173" s="1628"/>
      <c r="AN173" s="1628"/>
      <c r="AO173" s="1628"/>
      <c r="AP173" s="1628"/>
      <c r="AQ173" s="1628"/>
      <c r="AR173" s="1628"/>
      <c r="AS173" s="1628"/>
      <c r="AT173" s="1628"/>
      <c r="AU173" s="1628"/>
      <c r="AV173" s="1628"/>
      <c r="BR173" s="1629"/>
    </row>
    <row r="174" spans="1:70">
      <c r="A174" s="1627">
        <f t="shared" si="2"/>
        <v>820714</v>
      </c>
      <c r="B174" s="1631" t="str">
        <f>HTZ!C26</f>
        <v>Hejl</v>
      </c>
      <c r="C174" s="1631" t="str">
        <f>HTZ!D26</f>
        <v>Pavel</v>
      </c>
      <c r="D174" s="1631">
        <f>HTZ!E26</f>
        <v>820714</v>
      </c>
      <c r="E174" s="1631" t="str">
        <f>HTZ!F26</f>
        <v>JH</v>
      </c>
      <c r="F174" s="1627" t="s">
        <v>731</v>
      </c>
      <c r="H174" s="1628"/>
      <c r="I174" s="1628"/>
      <c r="J174" s="1628"/>
      <c r="K174" s="1628"/>
      <c r="L174" s="1628"/>
      <c r="M174" s="1628"/>
      <c r="N174" s="1628"/>
      <c r="O174" s="1628"/>
      <c r="P174" s="1628"/>
      <c r="Q174" s="1628"/>
      <c r="R174" s="1628"/>
      <c r="S174" s="1628"/>
      <c r="T174" s="1628"/>
      <c r="U174" s="1628"/>
      <c r="V174" s="1628"/>
      <c r="W174" s="1628"/>
      <c r="X174" s="1628"/>
      <c r="Y174" s="1628"/>
      <c r="Z174" s="1628"/>
      <c r="AA174" s="1628"/>
      <c r="AB174" s="1628"/>
      <c r="AC174" s="1628"/>
      <c r="AD174" s="1628"/>
      <c r="AE174" s="1628"/>
      <c r="AF174" s="1628"/>
      <c r="AG174" s="1628"/>
      <c r="AH174" s="1628"/>
      <c r="AI174" s="1628"/>
      <c r="AJ174" s="1628"/>
      <c r="AK174" s="1628"/>
      <c r="AL174" s="1628"/>
      <c r="AM174" s="1628"/>
      <c r="AN174" s="1628"/>
      <c r="AO174" s="1628"/>
      <c r="AP174" s="1628"/>
      <c r="AQ174" s="1628"/>
      <c r="AR174" s="1628"/>
      <c r="AS174" s="1628"/>
      <c r="AT174" s="1628"/>
      <c r="AU174" s="1628"/>
      <c r="AV174" s="1628"/>
    </row>
    <row r="175" spans="1:70">
      <c r="A175" s="1627">
        <f t="shared" si="2"/>
        <v>820814</v>
      </c>
      <c r="B175" s="1628" t="str">
        <f>Ští!C35</f>
        <v>Hendrich</v>
      </c>
      <c r="C175" s="1628" t="str">
        <f>Ští!D35</f>
        <v>Marek</v>
      </c>
      <c r="D175" s="1628">
        <f>Ští!E35</f>
        <v>820814</v>
      </c>
      <c r="E175" s="1628" t="str">
        <f>Ští!F35</f>
        <v>JH2</v>
      </c>
      <c r="F175" s="1628" t="s">
        <v>183</v>
      </c>
      <c r="H175" s="1628"/>
      <c r="I175" s="1628"/>
      <c r="J175" s="1628"/>
      <c r="K175" s="1628"/>
      <c r="L175" s="1628"/>
      <c r="M175" s="1628"/>
      <c r="N175" s="1628"/>
      <c r="O175" s="1628"/>
      <c r="P175" s="1628"/>
      <c r="Q175" s="1628"/>
      <c r="R175" s="1628"/>
      <c r="S175" s="1628"/>
      <c r="T175" s="1628"/>
      <c r="U175" s="1628"/>
      <c r="V175" s="1628"/>
      <c r="W175" s="1628"/>
      <c r="X175" s="1628"/>
      <c r="Y175" s="1628"/>
      <c r="Z175" s="1628"/>
      <c r="AA175" s="1628"/>
      <c r="AB175" s="1628"/>
      <c r="AC175" s="1628"/>
      <c r="AD175" s="1628"/>
      <c r="AE175" s="1628"/>
      <c r="AF175" s="1628"/>
      <c r="AG175" s="1628"/>
      <c r="AH175" s="1628"/>
      <c r="AI175" s="1628"/>
      <c r="AJ175" s="1628"/>
      <c r="AK175" s="1628"/>
      <c r="AL175" s="1628"/>
      <c r="AM175" s="1628"/>
      <c r="AN175" s="1628"/>
      <c r="AO175" s="1628"/>
      <c r="AP175" s="1628"/>
      <c r="AQ175" s="1628"/>
      <c r="AR175" s="1628"/>
      <c r="AS175" s="1628"/>
      <c r="AT175" s="1628"/>
      <c r="AU175" s="1628"/>
      <c r="AV175" s="1628"/>
    </row>
    <row r="176" spans="1:70">
      <c r="A176" s="1627">
        <f t="shared" si="2"/>
        <v>821007</v>
      </c>
      <c r="B176" s="1628" t="str">
        <f>OMB!C39</f>
        <v>Adler</v>
      </c>
      <c r="C176" s="1628" t="str">
        <f>OMB!D39</f>
        <v>Václav</v>
      </c>
      <c r="D176" s="1628">
        <f>OMB!E39</f>
        <v>821007</v>
      </c>
      <c r="E176" s="1628" t="str">
        <f>OMB!F39</f>
        <v>N.</v>
      </c>
      <c r="F176" s="1628" t="s">
        <v>21</v>
      </c>
      <c r="H176" s="1628"/>
      <c r="I176" s="1628"/>
      <c r="J176" s="1628"/>
      <c r="K176" s="1628"/>
      <c r="L176" s="1628"/>
      <c r="M176" s="1628"/>
      <c r="N176" s="1628"/>
      <c r="O176" s="1628"/>
      <c r="P176" s="1628"/>
      <c r="Q176" s="1628"/>
      <c r="R176" s="1628"/>
      <c r="S176" s="1628"/>
      <c r="T176" s="1628"/>
      <c r="U176" s="1628"/>
      <c r="V176" s="1628"/>
      <c r="W176" s="1628"/>
      <c r="X176" s="1628"/>
      <c r="Y176" s="1628"/>
      <c r="Z176" s="1628"/>
      <c r="AA176" s="1628"/>
      <c r="AB176" s="1628"/>
      <c r="AC176" s="1628"/>
      <c r="AD176" s="1628"/>
      <c r="AE176" s="1628"/>
      <c r="AF176" s="1628"/>
      <c r="AG176" s="1628"/>
      <c r="AH176" s="1628"/>
      <c r="AI176" s="1628"/>
      <c r="AJ176" s="1628"/>
      <c r="AK176" s="1628"/>
      <c r="AL176" s="1628"/>
      <c r="AM176" s="1628"/>
      <c r="AN176" s="1628"/>
      <c r="AO176" s="1628"/>
      <c r="AP176" s="1628"/>
      <c r="AQ176" s="1628"/>
      <c r="AR176" s="1628"/>
      <c r="AS176" s="1628"/>
      <c r="AT176" s="1628"/>
      <c r="AU176" s="1628"/>
      <c r="AV176" s="1628"/>
    </row>
    <row r="177" spans="1:70">
      <c r="A177" s="1627">
        <f t="shared" si="2"/>
        <v>821112</v>
      </c>
      <c r="B177" s="1627" t="str">
        <f>Bob!C18</f>
        <v>Hubina</v>
      </c>
      <c r="C177" s="1627" t="str">
        <f>Bob!D18</f>
        <v>Michal</v>
      </c>
      <c r="D177" s="1627">
        <f>Bob!E18</f>
        <v>821112</v>
      </c>
      <c r="E177" s="1627" t="str">
        <f>Bob!F18</f>
        <v>JH2</v>
      </c>
      <c r="F177" s="1627" t="s">
        <v>143</v>
      </c>
      <c r="G177" s="1632"/>
      <c r="AX177" s="1632"/>
      <c r="AY177" s="1632"/>
      <c r="AZ177" s="1632"/>
      <c r="BA177" s="1632"/>
      <c r="BB177" s="1632"/>
      <c r="BC177" s="1632"/>
      <c r="BD177" s="1632"/>
      <c r="BE177" s="1632"/>
      <c r="BF177" s="1632"/>
      <c r="BG177" s="1632"/>
      <c r="BH177" s="1632"/>
      <c r="BI177" s="1632"/>
      <c r="BJ177" s="1632"/>
      <c r="BK177" s="1632"/>
      <c r="BL177" s="1632"/>
      <c r="BM177" s="1632"/>
      <c r="BN177" s="1632"/>
      <c r="BO177" s="1632"/>
      <c r="BP177" s="1632"/>
      <c r="BQ177" s="1632"/>
    </row>
    <row r="178" spans="1:70">
      <c r="A178" s="1627">
        <f t="shared" si="2"/>
        <v>821210</v>
      </c>
      <c r="B178" s="1628" t="str">
        <f>NUG!B22</f>
        <v xml:space="preserve">Valenta </v>
      </c>
      <c r="C178" s="1628" t="str">
        <f>NUG!C22</f>
        <v>Radek</v>
      </c>
      <c r="D178" s="1628">
        <f>NUG!D22</f>
        <v>821210</v>
      </c>
      <c r="E178" s="1628" t="str">
        <f>NUG!E22</f>
        <v>JH</v>
      </c>
      <c r="F178" s="1628" t="s">
        <v>73</v>
      </c>
      <c r="H178" s="1628"/>
      <c r="I178" s="1628"/>
      <c r="J178" s="1628"/>
      <c r="K178" s="1628"/>
      <c r="L178" s="1628"/>
      <c r="M178" s="1628"/>
      <c r="N178" s="1628"/>
      <c r="O178" s="1628"/>
      <c r="P178" s="1628"/>
      <c r="Q178" s="1628"/>
      <c r="R178" s="1628"/>
      <c r="S178" s="1628"/>
      <c r="T178" s="1628"/>
      <c r="U178" s="1628"/>
      <c r="V178" s="1628"/>
      <c r="W178" s="1628"/>
      <c r="X178" s="1628"/>
      <c r="Y178" s="1628"/>
      <c r="Z178" s="1628"/>
      <c r="AA178" s="1628"/>
      <c r="AB178" s="1628"/>
      <c r="AC178" s="1628"/>
      <c r="AD178" s="1628"/>
      <c r="AE178" s="1628"/>
      <c r="AF178" s="1628"/>
      <c r="AG178" s="1628"/>
      <c r="AH178" s="1628"/>
      <c r="AI178" s="1628"/>
      <c r="AJ178" s="1628"/>
      <c r="AK178" s="1628"/>
      <c r="AL178" s="1628"/>
      <c r="AM178" s="1628"/>
      <c r="AN178" s="1628"/>
      <c r="AO178" s="1628"/>
      <c r="AP178" s="1628"/>
      <c r="AQ178" s="1628"/>
      <c r="AR178" s="1628"/>
      <c r="AS178" s="1628"/>
      <c r="AT178" s="1628"/>
      <c r="AU178" s="1628"/>
      <c r="AV178" s="1628"/>
    </row>
    <row r="179" spans="1:70">
      <c r="A179" s="1627">
        <f t="shared" si="2"/>
        <v>830307</v>
      </c>
      <c r="B179" s="1628" t="str">
        <f>OMB!C17</f>
        <v xml:space="preserve">Kalous </v>
      </c>
      <c r="C179" s="1628" t="str">
        <f>OMB!D17</f>
        <v>Jakub</v>
      </c>
      <c r="D179" s="1628">
        <f>OMB!E17</f>
        <v>830307</v>
      </c>
      <c r="E179" s="1628" t="str">
        <f>OMB!F17</f>
        <v>J.H.</v>
      </c>
      <c r="F179" s="1628" t="s">
        <v>21</v>
      </c>
      <c r="H179" s="1628"/>
      <c r="I179" s="1628"/>
      <c r="J179" s="1628"/>
      <c r="K179" s="1628"/>
      <c r="L179" s="1628"/>
      <c r="M179" s="1628"/>
      <c r="N179" s="1628"/>
      <c r="O179" s="1628"/>
      <c r="P179" s="1628"/>
      <c r="Q179" s="1628"/>
      <c r="R179" s="1628"/>
      <c r="S179" s="1628"/>
      <c r="T179" s="1628"/>
      <c r="U179" s="1628"/>
      <c r="V179" s="1628"/>
      <c r="W179" s="1628"/>
      <c r="X179" s="1628"/>
      <c r="Y179" s="1628"/>
      <c r="Z179" s="1628"/>
      <c r="AA179" s="1628"/>
      <c r="AB179" s="1628"/>
      <c r="AC179" s="1628"/>
      <c r="AD179" s="1628"/>
      <c r="AE179" s="1628"/>
      <c r="AF179" s="1628"/>
      <c r="AG179" s="1628"/>
      <c r="AH179" s="1628"/>
      <c r="AI179" s="1628"/>
      <c r="AJ179" s="1628"/>
      <c r="AK179" s="1628"/>
      <c r="AL179" s="1628"/>
      <c r="AM179" s="1628"/>
      <c r="AN179" s="1628"/>
      <c r="AO179" s="1628"/>
      <c r="AP179" s="1628"/>
      <c r="AQ179" s="1628"/>
      <c r="AR179" s="1628"/>
      <c r="AS179" s="1628"/>
      <c r="AT179" s="1628"/>
      <c r="AU179" s="1628"/>
      <c r="AV179" s="1628"/>
    </row>
    <row r="180" spans="1:70">
      <c r="A180" s="1627">
        <f t="shared" si="2"/>
        <v>830318</v>
      </c>
      <c r="B180" s="1628" t="str">
        <f>Těch!C39</f>
        <v>Šána</v>
      </c>
      <c r="C180" s="1628" t="str">
        <f>Těch!D39</f>
        <v>Petr</v>
      </c>
      <c r="D180" s="1628">
        <f>Těch!E39</f>
        <v>830318</v>
      </c>
      <c r="E180" s="1628" t="str">
        <f>Těch!F39</f>
        <v>JH</v>
      </c>
      <c r="F180" s="1628" t="s">
        <v>81</v>
      </c>
      <c r="H180" s="1628"/>
      <c r="I180" s="1628"/>
      <c r="J180" s="1628"/>
      <c r="K180" s="1628"/>
      <c r="L180" s="1628"/>
      <c r="M180" s="1628"/>
      <c r="N180" s="1628"/>
      <c r="O180" s="1628"/>
      <c r="P180" s="1628"/>
      <c r="Q180" s="1628"/>
      <c r="R180" s="1628"/>
      <c r="S180" s="1628"/>
      <c r="T180" s="1628"/>
      <c r="U180" s="1628"/>
      <c r="V180" s="1628"/>
      <c r="W180" s="1628"/>
      <c r="X180" s="1628"/>
      <c r="Y180" s="1628"/>
      <c r="Z180" s="1628"/>
      <c r="AA180" s="1628"/>
      <c r="AB180" s="1628"/>
      <c r="AC180" s="1628"/>
      <c r="AD180" s="1628"/>
      <c r="AE180" s="1628"/>
      <c r="AF180" s="1628"/>
      <c r="AG180" s="1628"/>
      <c r="AH180" s="1628"/>
      <c r="AI180" s="1628"/>
      <c r="AJ180" s="1628"/>
      <c r="AK180" s="1628"/>
      <c r="AL180" s="1628"/>
      <c r="AM180" s="1628"/>
      <c r="AN180" s="1628"/>
      <c r="AO180" s="1628"/>
      <c r="AP180" s="1628"/>
      <c r="AQ180" s="1628"/>
      <c r="AR180" s="1628"/>
      <c r="AS180" s="1628"/>
      <c r="AT180" s="1628"/>
      <c r="AU180" s="1628"/>
      <c r="AV180" s="1628"/>
    </row>
    <row r="181" spans="1:70">
      <c r="A181" s="1627">
        <f t="shared" si="2"/>
        <v>830328</v>
      </c>
      <c r="B181" s="1628" t="str">
        <f>Těch!C32</f>
        <v>Vítek</v>
      </c>
      <c r="C181" s="1628" t="str">
        <f>Těch!D32</f>
        <v>Martin</v>
      </c>
      <c r="D181" s="1628">
        <f>Těch!E32</f>
        <v>830328</v>
      </c>
      <c r="E181" s="1628" t="str">
        <f>Těch!F32</f>
        <v>JH</v>
      </c>
      <c r="F181" s="1628" t="s">
        <v>81</v>
      </c>
      <c r="H181" s="1628"/>
      <c r="I181" s="1628"/>
      <c r="J181" s="1628"/>
      <c r="K181" s="1628"/>
      <c r="L181" s="1628"/>
      <c r="M181" s="1628"/>
      <c r="N181" s="1628"/>
      <c r="O181" s="1628"/>
      <c r="P181" s="1628"/>
      <c r="Q181" s="1628"/>
      <c r="R181" s="1628"/>
      <c r="S181" s="1628"/>
      <c r="T181" s="1628"/>
      <c r="U181" s="1628"/>
      <c r="V181" s="1628"/>
      <c r="W181" s="1628"/>
      <c r="X181" s="1628"/>
      <c r="Y181" s="1628"/>
      <c r="Z181" s="1628"/>
      <c r="AA181" s="1628"/>
      <c r="AB181" s="1628"/>
      <c r="AC181" s="1628"/>
      <c r="AD181" s="1628"/>
      <c r="AE181" s="1628"/>
      <c r="AF181" s="1628"/>
      <c r="AG181" s="1628"/>
      <c r="AH181" s="1628"/>
      <c r="AI181" s="1628"/>
      <c r="AJ181" s="1628"/>
      <c r="AK181" s="1628"/>
      <c r="AL181" s="1628"/>
      <c r="AM181" s="1628"/>
      <c r="AN181" s="1628"/>
      <c r="AO181" s="1628"/>
      <c r="AP181" s="1628"/>
      <c r="AQ181" s="1628"/>
      <c r="AR181" s="1628"/>
      <c r="AS181" s="1628"/>
      <c r="AT181" s="1628"/>
      <c r="AU181" s="1628"/>
      <c r="AV181" s="1628"/>
      <c r="BR181" s="1629"/>
    </row>
    <row r="182" spans="1:70">
      <c r="A182" s="1627">
        <f t="shared" si="2"/>
        <v>830402</v>
      </c>
      <c r="B182" s="1628" t="str">
        <f>NUG!B26</f>
        <v>Pazourek</v>
      </c>
      <c r="C182" s="1628" t="str">
        <f>NUG!C26</f>
        <v>Lukáš</v>
      </c>
      <c r="D182" s="1628">
        <f>NUG!D26</f>
        <v>830402</v>
      </c>
      <c r="E182" s="1628" t="str">
        <f>NUG!E26</f>
        <v>JH</v>
      </c>
      <c r="F182" s="1628" t="s">
        <v>73</v>
      </c>
      <c r="H182" s="1628"/>
      <c r="I182" s="1628"/>
      <c r="J182" s="1628"/>
      <c r="K182" s="1628"/>
      <c r="L182" s="1628"/>
      <c r="M182" s="1628"/>
      <c r="N182" s="1628"/>
      <c r="O182" s="1628"/>
      <c r="P182" s="1628"/>
      <c r="Q182" s="1628"/>
      <c r="R182" s="1628"/>
      <c r="S182" s="1628"/>
      <c r="T182" s="1628"/>
      <c r="U182" s="1628"/>
      <c r="V182" s="1628"/>
      <c r="W182" s="1628"/>
      <c r="X182" s="1628"/>
      <c r="Y182" s="1628"/>
      <c r="Z182" s="1628"/>
      <c r="AA182" s="1628"/>
      <c r="AB182" s="1628"/>
      <c r="AC182" s="1628"/>
      <c r="AD182" s="1628"/>
      <c r="AE182" s="1628"/>
      <c r="AF182" s="1628"/>
      <c r="AG182" s="1628"/>
      <c r="AH182" s="1628"/>
      <c r="AI182" s="1628"/>
      <c r="AJ182" s="1628"/>
      <c r="AK182" s="1628"/>
      <c r="AL182" s="1628"/>
      <c r="AM182" s="1628"/>
      <c r="AN182" s="1628"/>
      <c r="AO182" s="1628"/>
      <c r="AP182" s="1628"/>
      <c r="AQ182" s="1628"/>
      <c r="AR182" s="1628"/>
      <c r="AS182" s="1628"/>
      <c r="AT182" s="1628"/>
      <c r="AU182" s="1628"/>
      <c r="AV182" s="1628"/>
      <c r="BR182" s="1629"/>
    </row>
    <row r="183" spans="1:70">
      <c r="A183" s="1627">
        <f t="shared" si="2"/>
        <v>830511</v>
      </c>
      <c r="B183" s="1627" t="str">
        <f>Bob!C29</f>
        <v>Kořízek</v>
      </c>
      <c r="C183" s="1627" t="str">
        <f>Bob!D29</f>
        <v>Richard</v>
      </c>
      <c r="D183" s="1627">
        <f>Bob!E29</f>
        <v>830511</v>
      </c>
      <c r="E183" s="1627" t="str">
        <f>Bob!F29</f>
        <v>JH</v>
      </c>
      <c r="F183" s="1627" t="s">
        <v>143</v>
      </c>
      <c r="H183" s="1628"/>
      <c r="I183" s="1628"/>
      <c r="J183" s="1628"/>
      <c r="K183" s="1628"/>
      <c r="L183" s="1628"/>
      <c r="M183" s="1628"/>
      <c r="N183" s="1628"/>
      <c r="O183" s="1628"/>
      <c r="P183" s="1628"/>
      <c r="Q183" s="1628"/>
      <c r="R183" s="1628"/>
      <c r="S183" s="1628"/>
      <c r="T183" s="1628"/>
      <c r="U183" s="1628"/>
      <c r="V183" s="1628"/>
      <c r="W183" s="1628"/>
      <c r="X183" s="1628"/>
      <c r="Y183" s="1628"/>
      <c r="Z183" s="1628"/>
      <c r="AA183" s="1628"/>
      <c r="AB183" s="1628"/>
      <c r="AC183" s="1628"/>
      <c r="AD183" s="1628"/>
      <c r="AE183" s="1628"/>
      <c r="AF183" s="1628"/>
      <c r="AG183" s="1628"/>
      <c r="AH183" s="1628"/>
      <c r="AI183" s="1628"/>
      <c r="AJ183" s="1628"/>
      <c r="AK183" s="1628"/>
      <c r="AL183" s="1628"/>
      <c r="AM183" s="1628"/>
      <c r="AN183" s="1628"/>
      <c r="AO183" s="1628"/>
      <c r="AP183" s="1628"/>
      <c r="AQ183" s="1628"/>
      <c r="AR183" s="1628"/>
      <c r="AS183" s="1628"/>
      <c r="AT183" s="1628"/>
      <c r="AU183" s="1628"/>
      <c r="AV183" s="1628"/>
    </row>
    <row r="184" spans="1:70">
      <c r="A184" s="1627">
        <f t="shared" si="2"/>
        <v>830608</v>
      </c>
      <c r="B184" s="1628" t="str">
        <f>ČVO!C21</f>
        <v>Válek</v>
      </c>
      <c r="C184" s="1628" t="str">
        <f>ČVO!D21</f>
        <v>Radim</v>
      </c>
      <c r="D184" s="1628">
        <f>ČVO!E21</f>
        <v>830608</v>
      </c>
      <c r="E184" s="1628" t="str">
        <f>ČVO!F21</f>
        <v>JH</v>
      </c>
      <c r="F184" s="1628" t="s">
        <v>887</v>
      </c>
      <c r="H184" s="1628"/>
      <c r="I184" s="1628"/>
      <c r="J184" s="1628"/>
      <c r="K184" s="1628"/>
      <c r="L184" s="1628"/>
      <c r="M184" s="1628"/>
      <c r="N184" s="1628"/>
      <c r="O184" s="1628"/>
      <c r="P184" s="1628"/>
      <c r="Q184" s="1628"/>
      <c r="R184" s="1628"/>
      <c r="S184" s="1628"/>
      <c r="T184" s="1628"/>
      <c r="U184" s="1628"/>
      <c r="V184" s="1628"/>
      <c r="W184" s="1628"/>
      <c r="X184" s="1628"/>
      <c r="Y184" s="1628"/>
      <c r="Z184" s="1628"/>
      <c r="AA184" s="1628"/>
      <c r="AB184" s="1628"/>
      <c r="AC184" s="1628"/>
      <c r="AD184" s="1628"/>
      <c r="AE184" s="1628"/>
      <c r="AF184" s="1628"/>
      <c r="AG184" s="1628"/>
      <c r="AH184" s="1628"/>
      <c r="AI184" s="1628"/>
      <c r="AJ184" s="1628"/>
      <c r="AK184" s="1628"/>
      <c r="AL184" s="1628"/>
      <c r="AM184" s="1628"/>
      <c r="AN184" s="1628"/>
      <c r="AO184" s="1628"/>
      <c r="AP184" s="1628"/>
      <c r="AQ184" s="1628"/>
      <c r="AR184" s="1628"/>
      <c r="AS184" s="1628"/>
      <c r="AT184" s="1628"/>
      <c r="AU184" s="1628"/>
      <c r="AV184" s="1628"/>
      <c r="BR184" s="1629"/>
    </row>
    <row r="185" spans="1:70">
      <c r="A185" s="1627">
        <f t="shared" si="2"/>
        <v>830705</v>
      </c>
      <c r="B185" s="1631" t="str">
        <f>HTZ!C33</f>
        <v>Dalloš</v>
      </c>
      <c r="C185" s="1631" t="str">
        <f>HTZ!D33</f>
        <v>Marek</v>
      </c>
      <c r="D185" s="1631">
        <f>HTZ!E33</f>
        <v>830705</v>
      </c>
      <c r="E185" s="1631" t="str">
        <f>HTZ!F33</f>
        <v>JH</v>
      </c>
      <c r="F185" s="1627" t="s">
        <v>731</v>
      </c>
      <c r="H185" s="1628"/>
      <c r="I185" s="1628"/>
      <c r="J185" s="1628"/>
      <c r="K185" s="1628"/>
      <c r="L185" s="1628"/>
      <c r="M185" s="1628"/>
      <c r="N185" s="1628"/>
      <c r="O185" s="1628"/>
      <c r="P185" s="1628"/>
      <c r="Q185" s="1628"/>
      <c r="R185" s="1628"/>
      <c r="S185" s="1628"/>
      <c r="T185" s="1628"/>
      <c r="U185" s="1628"/>
      <c r="V185" s="1628"/>
      <c r="W185" s="1628"/>
      <c r="X185" s="1628"/>
      <c r="Y185" s="1628"/>
      <c r="Z185" s="1628"/>
      <c r="AA185" s="1628"/>
      <c r="AB185" s="1628"/>
      <c r="AC185" s="1628"/>
      <c r="AD185" s="1628"/>
      <c r="AE185" s="1628"/>
      <c r="AF185" s="1628"/>
      <c r="AG185" s="1628"/>
      <c r="AH185" s="1628"/>
      <c r="AI185" s="1628"/>
      <c r="AJ185" s="1628"/>
      <c r="AK185" s="1628"/>
      <c r="AL185" s="1628"/>
      <c r="AM185" s="1628"/>
      <c r="AN185" s="1628"/>
      <c r="AO185" s="1628"/>
      <c r="AP185" s="1628"/>
      <c r="AQ185" s="1628"/>
      <c r="AR185" s="1628"/>
      <c r="AS185" s="1628"/>
      <c r="AT185" s="1628"/>
      <c r="AU185" s="1628"/>
      <c r="AV185" s="1628"/>
    </row>
    <row r="186" spans="1:70">
      <c r="A186" s="1627">
        <f t="shared" si="2"/>
        <v>831027</v>
      </c>
      <c r="B186" s="1628" t="str">
        <f>Tyg!C30</f>
        <v>Musil</v>
      </c>
      <c r="C186" s="1628" t="str">
        <f>Tyg!D30</f>
        <v>Lukáš</v>
      </c>
      <c r="D186" s="1628">
        <f>Tyg!E30</f>
        <v>831027</v>
      </c>
      <c r="E186" s="1628" t="str">
        <f>Tyg!F30</f>
        <v>UOH</v>
      </c>
      <c r="F186" s="1628" t="s">
        <v>79</v>
      </c>
      <c r="H186" s="1628"/>
      <c r="I186" s="1628"/>
      <c r="J186" s="1628"/>
      <c r="K186" s="1628"/>
      <c r="L186" s="1628"/>
      <c r="M186" s="1628"/>
      <c r="N186" s="1628"/>
      <c r="O186" s="1628"/>
      <c r="P186" s="1628"/>
      <c r="Q186" s="1628"/>
      <c r="R186" s="1628"/>
      <c r="S186" s="1628"/>
      <c r="T186" s="1628"/>
      <c r="U186" s="1628"/>
      <c r="V186" s="1628"/>
      <c r="W186" s="1628"/>
      <c r="X186" s="1628"/>
      <c r="Y186" s="1628"/>
      <c r="Z186" s="1628"/>
      <c r="AA186" s="1628"/>
      <c r="AB186" s="1628"/>
      <c r="AC186" s="1628"/>
      <c r="AD186" s="1628"/>
      <c r="AE186" s="1628"/>
      <c r="AF186" s="1628"/>
      <c r="AG186" s="1628"/>
      <c r="AH186" s="1628"/>
      <c r="AI186" s="1628"/>
      <c r="AJ186" s="1628"/>
      <c r="AK186" s="1628"/>
      <c r="AL186" s="1628"/>
      <c r="AM186" s="1628"/>
      <c r="AN186" s="1628"/>
      <c r="AO186" s="1628"/>
      <c r="AP186" s="1628"/>
      <c r="AQ186" s="1628"/>
      <c r="AR186" s="1628"/>
      <c r="AS186" s="1628"/>
      <c r="AT186" s="1628"/>
      <c r="AU186" s="1628"/>
      <c r="AV186" s="1628"/>
      <c r="BR186" s="1629"/>
    </row>
    <row r="187" spans="1:70">
      <c r="A187" s="1627">
        <f t="shared" si="2"/>
        <v>831211</v>
      </c>
      <c r="B187" s="1627" t="str">
        <f>Bob!C26</f>
        <v>Kárský</v>
      </c>
      <c r="C187" s="1627" t="str">
        <f>Bob!D26</f>
        <v>Petr</v>
      </c>
      <c r="D187" s="1627">
        <f>Bob!E26</f>
        <v>831211</v>
      </c>
      <c r="E187" s="1627" t="str">
        <f>Bob!F26</f>
        <v>JH</v>
      </c>
      <c r="F187" s="1627" t="s">
        <v>143</v>
      </c>
      <c r="BR187" s="1629"/>
    </row>
    <row r="188" spans="1:70">
      <c r="A188" s="1627">
        <f t="shared" si="2"/>
        <v>831231</v>
      </c>
      <c r="B188" s="1628" t="str">
        <f>SLO!C19</f>
        <v>Feranec</v>
      </c>
      <c r="C188" s="1628" t="str">
        <f>SLO!D19</f>
        <v>Karel</v>
      </c>
      <c r="D188" s="1628">
        <f>SLO!E19</f>
        <v>831231</v>
      </c>
      <c r="E188" s="1628" t="str">
        <f>SLO!F19</f>
        <v>JH</v>
      </c>
      <c r="F188" s="1628" t="s">
        <v>105</v>
      </c>
      <c r="H188" s="1628"/>
      <c r="I188" s="1628"/>
      <c r="J188" s="1628"/>
      <c r="K188" s="1628"/>
      <c r="L188" s="1628"/>
      <c r="M188" s="1628"/>
      <c r="N188" s="1628"/>
      <c r="O188" s="1628"/>
      <c r="P188" s="1628"/>
      <c r="Q188" s="1628"/>
      <c r="R188" s="1628"/>
      <c r="S188" s="1628"/>
      <c r="T188" s="1628"/>
      <c r="U188" s="1628"/>
      <c r="V188" s="1628"/>
      <c r="W188" s="1628"/>
      <c r="X188" s="1628"/>
      <c r="Y188" s="1628"/>
      <c r="Z188" s="1628"/>
      <c r="AA188" s="1628"/>
      <c r="AB188" s="1628"/>
      <c r="AC188" s="1628"/>
      <c r="AD188" s="1628"/>
      <c r="AE188" s="1628"/>
      <c r="AF188" s="1628"/>
      <c r="AG188" s="1628"/>
      <c r="AH188" s="1628"/>
      <c r="AI188" s="1628"/>
      <c r="AJ188" s="1628"/>
      <c r="AK188" s="1628"/>
      <c r="AL188" s="1628"/>
      <c r="AM188" s="1628"/>
      <c r="AN188" s="1628"/>
      <c r="AO188" s="1628"/>
      <c r="AP188" s="1628"/>
      <c r="AQ188" s="1628"/>
      <c r="AR188" s="1628"/>
      <c r="AS188" s="1628"/>
      <c r="AT188" s="1628"/>
      <c r="AU188" s="1628"/>
      <c r="AV188" s="1628"/>
    </row>
    <row r="189" spans="1:70">
      <c r="A189" s="1627">
        <f t="shared" si="2"/>
        <v>840509</v>
      </c>
      <c r="B189" s="1631" t="str">
        <f>HTZ!C34</f>
        <v xml:space="preserve">Minář </v>
      </c>
      <c r="C189" s="1631" t="str">
        <f>HTZ!D34</f>
        <v>Petr</v>
      </c>
      <c r="D189" s="1631">
        <f>HTZ!E34</f>
        <v>840509</v>
      </c>
      <c r="E189" s="1631" t="str">
        <f>HTZ!F34</f>
        <v>JH2</v>
      </c>
      <c r="F189" s="1627" t="s">
        <v>731</v>
      </c>
      <c r="H189" s="1628"/>
      <c r="I189" s="1628"/>
      <c r="J189" s="1628"/>
      <c r="K189" s="1628"/>
      <c r="L189" s="1628"/>
      <c r="M189" s="1628"/>
      <c r="N189" s="1628"/>
      <c r="O189" s="1628"/>
      <c r="P189" s="1628"/>
      <c r="Q189" s="1628"/>
      <c r="R189" s="1628"/>
      <c r="S189" s="1628"/>
      <c r="T189" s="1628"/>
      <c r="U189" s="1628"/>
      <c r="V189" s="1628"/>
      <c r="W189" s="1628"/>
      <c r="X189" s="1628"/>
      <c r="Y189" s="1628"/>
      <c r="Z189" s="1628"/>
      <c r="AA189" s="1628"/>
      <c r="AB189" s="1628"/>
      <c r="AC189" s="1628"/>
      <c r="AD189" s="1628"/>
      <c r="AE189" s="1628"/>
      <c r="AF189" s="1628"/>
      <c r="AG189" s="1628"/>
      <c r="AH189" s="1628"/>
      <c r="AI189" s="1628"/>
      <c r="AJ189" s="1628"/>
      <c r="AK189" s="1628"/>
      <c r="AL189" s="1628"/>
      <c r="AM189" s="1628"/>
      <c r="AN189" s="1628"/>
      <c r="AO189" s="1628"/>
      <c r="AP189" s="1628"/>
      <c r="AQ189" s="1628"/>
      <c r="AR189" s="1628"/>
      <c r="AS189" s="1628"/>
      <c r="AT189" s="1628"/>
      <c r="AU189" s="1628"/>
      <c r="AV189" s="1628"/>
    </row>
    <row r="190" spans="1:70">
      <c r="A190" s="1627">
        <f t="shared" si="2"/>
        <v>840509</v>
      </c>
      <c r="B190" s="1628" t="str">
        <f>Jed!B19</f>
        <v>Minář</v>
      </c>
      <c r="C190" s="1628" t="str">
        <f>Jed!C19</f>
        <v>Petr</v>
      </c>
      <c r="D190" s="1628">
        <f>Jed!D19</f>
        <v>840509</v>
      </c>
      <c r="E190" s="1628" t="str">
        <f>Jed!E19</f>
        <v>JH</v>
      </c>
      <c r="F190" s="1628" t="s">
        <v>778</v>
      </c>
      <c r="H190" s="1628"/>
      <c r="I190" s="1628"/>
      <c r="J190" s="1628"/>
      <c r="K190" s="1628"/>
      <c r="L190" s="1628"/>
      <c r="M190" s="1628"/>
      <c r="N190" s="1628"/>
      <c r="O190" s="1628"/>
      <c r="P190" s="1628"/>
      <c r="Q190" s="1628"/>
      <c r="R190" s="1628"/>
      <c r="S190" s="1628"/>
      <c r="T190" s="1628"/>
      <c r="U190" s="1628"/>
      <c r="V190" s="1628"/>
      <c r="W190" s="1628"/>
      <c r="X190" s="1628"/>
      <c r="Y190" s="1628"/>
      <c r="Z190" s="1628"/>
      <c r="AA190" s="1628"/>
      <c r="AB190" s="1628"/>
      <c r="AC190" s="1628"/>
      <c r="AD190" s="1628"/>
      <c r="AE190" s="1628"/>
      <c r="AF190" s="1628"/>
      <c r="AG190" s="1628"/>
      <c r="AH190" s="1628"/>
      <c r="AI190" s="1628"/>
      <c r="AJ190" s="1628"/>
      <c r="AK190" s="1628"/>
      <c r="AL190" s="1628"/>
      <c r="AM190" s="1628"/>
      <c r="AN190" s="1628"/>
      <c r="AO190" s="1628"/>
      <c r="AP190" s="1628"/>
      <c r="AQ190" s="1628"/>
      <c r="AR190" s="1628"/>
      <c r="AS190" s="1628"/>
      <c r="AT190" s="1628"/>
      <c r="AU190" s="1628"/>
      <c r="AV190" s="1628"/>
      <c r="BR190" s="1629"/>
    </row>
    <row r="191" spans="1:70">
      <c r="A191" s="1627">
        <f t="shared" si="2"/>
        <v>840529</v>
      </c>
      <c r="B191" s="1628" t="str">
        <f>NUG!B18</f>
        <v>Daněk</v>
      </c>
      <c r="C191" s="1628" t="str">
        <f>NUG!C18</f>
        <v>Petr</v>
      </c>
      <c r="D191" s="1628">
        <f>NUG!D18</f>
        <v>840529</v>
      </c>
      <c r="E191" s="1628" t="str">
        <f>NUG!E18</f>
        <v>JH</v>
      </c>
      <c r="F191" s="1628" t="s">
        <v>73</v>
      </c>
      <c r="H191" s="1628"/>
      <c r="I191" s="1628"/>
      <c r="J191" s="1628"/>
      <c r="K191" s="1628"/>
      <c r="L191" s="1628"/>
      <c r="M191" s="1628"/>
      <c r="N191" s="1628"/>
      <c r="O191" s="1628"/>
      <c r="P191" s="1628"/>
      <c r="Q191" s="1628"/>
      <c r="R191" s="1628"/>
      <c r="S191" s="1628"/>
      <c r="T191" s="1628"/>
      <c r="U191" s="1628"/>
      <c r="V191" s="1628"/>
      <c r="W191" s="1628"/>
      <c r="X191" s="1628"/>
      <c r="Y191" s="1628"/>
      <c r="Z191" s="1628"/>
      <c r="AA191" s="1628"/>
      <c r="AB191" s="1628"/>
      <c r="AC191" s="1628"/>
      <c r="AD191" s="1628"/>
      <c r="AE191" s="1628"/>
      <c r="AF191" s="1628"/>
      <c r="AG191" s="1628"/>
      <c r="AH191" s="1628"/>
      <c r="AI191" s="1628"/>
      <c r="AJ191" s="1628"/>
      <c r="AK191" s="1628"/>
      <c r="AL191" s="1628"/>
      <c r="AM191" s="1628"/>
      <c r="AN191" s="1628"/>
      <c r="AO191" s="1628"/>
      <c r="AP191" s="1628"/>
      <c r="AQ191" s="1628"/>
      <c r="AR191" s="1628"/>
      <c r="AS191" s="1628"/>
      <c r="AT191" s="1628"/>
      <c r="AU191" s="1628"/>
      <c r="AV191" s="1628"/>
    </row>
    <row r="192" spans="1:70">
      <c r="A192" s="1627">
        <f t="shared" ref="A192:A255" si="3">D192</f>
        <v>840606</v>
      </c>
      <c r="B192" s="1628" t="str">
        <f>Těch!C31</f>
        <v>Ordoš</v>
      </c>
      <c r="C192" s="1628" t="str">
        <f>Těch!D31</f>
        <v>Michal</v>
      </c>
      <c r="D192" s="1628">
        <f>Těch!E31</f>
        <v>840606</v>
      </c>
      <c r="E192" s="1628" t="str">
        <f>Těch!F31</f>
        <v>JH</v>
      </c>
      <c r="F192" s="1628" t="s">
        <v>81</v>
      </c>
      <c r="H192" s="1628"/>
      <c r="I192" s="1628"/>
      <c r="J192" s="1628"/>
      <c r="K192" s="1628"/>
      <c r="L192" s="1628"/>
      <c r="M192" s="1628"/>
      <c r="N192" s="1628"/>
      <c r="O192" s="1628"/>
      <c r="P192" s="1628"/>
      <c r="Q192" s="1628"/>
      <c r="R192" s="1628"/>
      <c r="S192" s="1628"/>
      <c r="T192" s="1628"/>
      <c r="U192" s="1628"/>
      <c r="V192" s="1628"/>
      <c r="W192" s="1628"/>
      <c r="X192" s="1628"/>
      <c r="Y192" s="1628"/>
      <c r="Z192" s="1628"/>
      <c r="AA192" s="1628"/>
      <c r="AB192" s="1628"/>
      <c r="AC192" s="1628"/>
      <c r="AD192" s="1628"/>
      <c r="AE192" s="1628"/>
      <c r="AF192" s="1628"/>
      <c r="AG192" s="1628"/>
      <c r="AH192" s="1628"/>
      <c r="AI192" s="1628"/>
      <c r="AJ192" s="1628"/>
      <c r="AK192" s="1628"/>
      <c r="AL192" s="1628"/>
      <c r="AM192" s="1628"/>
      <c r="AN192" s="1628"/>
      <c r="AO192" s="1628"/>
      <c r="AP192" s="1628"/>
      <c r="AQ192" s="1628"/>
      <c r="AR192" s="1628"/>
      <c r="AS192" s="1628"/>
      <c r="AT192" s="1628"/>
      <c r="AU192" s="1628"/>
      <c r="AV192" s="1628"/>
      <c r="BR192" s="1629"/>
    </row>
    <row r="193" spans="1:85">
      <c r="A193" s="1627">
        <f t="shared" si="3"/>
        <v>840713</v>
      </c>
      <c r="B193" s="1628" t="str">
        <f>Cyk!C33</f>
        <v>Šrůtek</v>
      </c>
      <c r="C193" s="1628" t="str">
        <f>Cyk!D33</f>
        <v>David</v>
      </c>
      <c r="D193" s="1628">
        <f>Cyk!E33</f>
        <v>840713</v>
      </c>
      <c r="E193" s="1628" t="str">
        <f>Cyk!F33</f>
        <v>N</v>
      </c>
      <c r="F193" s="1628" t="s">
        <v>114</v>
      </c>
      <c r="G193" s="1629"/>
      <c r="H193" s="1628"/>
      <c r="I193" s="1628"/>
      <c r="J193" s="1628"/>
      <c r="K193" s="1628"/>
      <c r="L193" s="1628"/>
      <c r="M193" s="1628"/>
      <c r="N193" s="1628"/>
      <c r="O193" s="1628"/>
      <c r="P193" s="1628"/>
      <c r="Q193" s="1628"/>
      <c r="R193" s="1628"/>
      <c r="S193" s="1628"/>
      <c r="T193" s="1628"/>
      <c r="U193" s="1628"/>
      <c r="V193" s="1628"/>
      <c r="W193" s="1628"/>
      <c r="X193" s="1628"/>
      <c r="Y193" s="1628"/>
      <c r="Z193" s="1628"/>
      <c r="AA193" s="1628"/>
      <c r="AB193" s="1628"/>
      <c r="AC193" s="1628"/>
      <c r="AD193" s="1628"/>
      <c r="AE193" s="1628"/>
      <c r="AF193" s="1628"/>
      <c r="AG193" s="1628"/>
      <c r="AH193" s="1628"/>
      <c r="AI193" s="1628"/>
      <c r="AJ193" s="1628"/>
      <c r="AK193" s="1628"/>
      <c r="AL193" s="1628"/>
      <c r="AM193" s="1628"/>
      <c r="AN193" s="1628"/>
      <c r="AO193" s="1628"/>
      <c r="AP193" s="1628"/>
      <c r="AQ193" s="1628"/>
      <c r="AR193" s="1628"/>
      <c r="AS193" s="1628"/>
      <c r="AT193" s="1628"/>
      <c r="AU193" s="1628"/>
      <c r="AV193" s="1628"/>
      <c r="AW193" s="1629"/>
      <c r="AX193" s="1629"/>
      <c r="AY193" s="1629"/>
      <c r="AZ193" s="1629"/>
      <c r="BA193" s="1629"/>
      <c r="BB193" s="1629"/>
      <c r="BC193" s="1629"/>
      <c r="BD193" s="1629"/>
      <c r="BE193" s="1629"/>
      <c r="BF193" s="1629"/>
      <c r="BG193" s="1629"/>
      <c r="BH193" s="1629"/>
      <c r="BI193" s="1629"/>
      <c r="BJ193" s="1629"/>
      <c r="BK193" s="1629"/>
      <c r="BL193" s="1629"/>
      <c r="BM193" s="1629"/>
      <c r="BN193" s="1629"/>
      <c r="BO193" s="1629"/>
      <c r="BP193" s="1629"/>
      <c r="BQ193" s="1629"/>
      <c r="BS193" s="1629"/>
    </row>
    <row r="194" spans="1:85">
      <c r="A194" s="1627">
        <f t="shared" si="3"/>
        <v>840725</v>
      </c>
      <c r="B194" s="1628" t="str">
        <f>Ráj!C35</f>
        <v>Černoch</v>
      </c>
      <c r="C194" s="1628" t="str">
        <f>Ráj!D35</f>
        <v>Robert</v>
      </c>
      <c r="D194" s="1628">
        <f>Ráj!E35</f>
        <v>840725</v>
      </c>
      <c r="E194" s="1628" t="str">
        <f>Ráj!F35</f>
        <v>J.H.</v>
      </c>
      <c r="F194" s="1628" t="s">
        <v>717</v>
      </c>
      <c r="H194" s="1628"/>
      <c r="I194" s="1628"/>
      <c r="J194" s="1628"/>
      <c r="K194" s="1628"/>
      <c r="L194" s="1628"/>
      <c r="M194" s="1628"/>
      <c r="N194" s="1628"/>
      <c r="O194" s="1628"/>
      <c r="P194" s="1628"/>
      <c r="Q194" s="1628"/>
      <c r="R194" s="1628"/>
      <c r="S194" s="1628"/>
      <c r="T194" s="1628"/>
      <c r="U194" s="1628"/>
      <c r="V194" s="1628"/>
      <c r="W194" s="1628"/>
      <c r="X194" s="1628"/>
      <c r="Y194" s="1628"/>
      <c r="Z194" s="1628"/>
      <c r="AA194" s="1628"/>
      <c r="AB194" s="1628"/>
      <c r="AC194" s="1628"/>
      <c r="AD194" s="1628"/>
      <c r="AE194" s="1628"/>
      <c r="AF194" s="1628"/>
      <c r="AG194" s="1628"/>
      <c r="AH194" s="1628"/>
      <c r="AI194" s="1628"/>
      <c r="AJ194" s="1628"/>
      <c r="AK194" s="1628"/>
      <c r="AL194" s="1628"/>
      <c r="AM194" s="1628"/>
      <c r="AN194" s="1628"/>
      <c r="AO194" s="1628"/>
      <c r="AP194" s="1628"/>
      <c r="AQ194" s="1628"/>
      <c r="AR194" s="1628"/>
      <c r="AS194" s="1628"/>
      <c r="AT194" s="1628"/>
      <c r="AU194" s="1628"/>
      <c r="AV194" s="1628"/>
      <c r="BR194" s="1629"/>
      <c r="BT194" s="1629"/>
      <c r="BU194" s="1629"/>
      <c r="BV194" s="1629"/>
      <c r="BW194" s="1629"/>
      <c r="BX194" s="1629"/>
      <c r="BY194" s="1629"/>
      <c r="BZ194" s="1629"/>
      <c r="CA194" s="1629"/>
      <c r="CB194" s="1629"/>
      <c r="CC194" s="1629"/>
      <c r="CD194" s="1629"/>
      <c r="CE194" s="1629"/>
      <c r="CF194" s="1629"/>
      <c r="CG194" s="1629"/>
    </row>
    <row r="195" spans="1:85">
      <c r="A195" s="1627">
        <f t="shared" si="3"/>
        <v>840804</v>
      </c>
      <c r="B195" s="1628" t="str">
        <f>Ští!C20</f>
        <v>Kulíšek</v>
      </c>
      <c r="C195" s="1628" t="str">
        <f>Ští!D20</f>
        <v>Tomáš</v>
      </c>
      <c r="D195" s="1628">
        <f>Ští!E20</f>
        <v>840804</v>
      </c>
      <c r="E195" s="1628" t="str">
        <f>Ští!F20</f>
        <v>JH</v>
      </c>
      <c r="F195" s="1628" t="s">
        <v>183</v>
      </c>
      <c r="H195" s="1628"/>
      <c r="I195" s="1628"/>
      <c r="J195" s="1628"/>
      <c r="K195" s="1628"/>
      <c r="L195" s="1628"/>
      <c r="M195" s="1628"/>
      <c r="N195" s="1628"/>
      <c r="O195" s="1628"/>
      <c r="P195" s="1628"/>
      <c r="Q195" s="1628"/>
      <c r="R195" s="1628"/>
      <c r="S195" s="1628"/>
      <c r="T195" s="1628"/>
      <c r="U195" s="1628"/>
      <c r="V195" s="1628"/>
      <c r="W195" s="1628"/>
      <c r="X195" s="1628"/>
      <c r="Y195" s="1628"/>
      <c r="Z195" s="1628"/>
      <c r="AA195" s="1628"/>
      <c r="AB195" s="1628"/>
      <c r="AC195" s="1628"/>
      <c r="AD195" s="1628"/>
      <c r="AE195" s="1628"/>
      <c r="AF195" s="1628"/>
      <c r="AG195" s="1628"/>
      <c r="AH195" s="1628"/>
      <c r="AI195" s="1628"/>
      <c r="AJ195" s="1628"/>
      <c r="AK195" s="1628"/>
      <c r="AL195" s="1628"/>
      <c r="AM195" s="1628"/>
      <c r="AN195" s="1628"/>
      <c r="AO195" s="1628"/>
      <c r="AP195" s="1628"/>
      <c r="AQ195" s="1628"/>
      <c r="AR195" s="1628"/>
      <c r="AS195" s="1628"/>
      <c r="AT195" s="1628"/>
      <c r="AU195" s="1628"/>
      <c r="AV195" s="1628"/>
      <c r="BR195" s="1629"/>
    </row>
    <row r="196" spans="1:85">
      <c r="A196" s="1627">
        <f t="shared" si="3"/>
        <v>840812</v>
      </c>
      <c r="B196" s="1628" t="str">
        <f>SLO!C18</f>
        <v xml:space="preserve">Milták </v>
      </c>
      <c r="C196" s="1628" t="str">
        <f>SLO!D18</f>
        <v>Petr</v>
      </c>
      <c r="D196" s="1628">
        <f>SLO!E18</f>
        <v>840812</v>
      </c>
      <c r="E196" s="1628" t="str">
        <f>SLO!F18</f>
        <v>JH</v>
      </c>
      <c r="F196" s="1628" t="s">
        <v>105</v>
      </c>
      <c r="H196" s="1628"/>
      <c r="I196" s="1628"/>
      <c r="J196" s="1628"/>
      <c r="K196" s="1628"/>
      <c r="L196" s="1628"/>
      <c r="M196" s="1628"/>
      <c r="N196" s="1628"/>
      <c r="O196" s="1628"/>
      <c r="P196" s="1628"/>
      <c r="Q196" s="1628"/>
      <c r="R196" s="1628"/>
      <c r="S196" s="1628"/>
      <c r="T196" s="1628"/>
      <c r="U196" s="1628"/>
      <c r="V196" s="1628"/>
      <c r="W196" s="1628"/>
      <c r="X196" s="1628"/>
      <c r="Y196" s="1628"/>
      <c r="Z196" s="1628"/>
      <c r="AA196" s="1628"/>
      <c r="AB196" s="1628"/>
      <c r="AC196" s="1628"/>
      <c r="AD196" s="1628"/>
      <c r="AE196" s="1628"/>
      <c r="AF196" s="1628"/>
      <c r="AG196" s="1628"/>
      <c r="AH196" s="1628"/>
      <c r="AI196" s="1628"/>
      <c r="AJ196" s="1628"/>
      <c r="AK196" s="1628"/>
      <c r="AL196" s="1628"/>
      <c r="AM196" s="1628"/>
      <c r="AN196" s="1628"/>
      <c r="AO196" s="1628"/>
      <c r="AP196" s="1628"/>
      <c r="AQ196" s="1628"/>
      <c r="AR196" s="1628"/>
      <c r="AS196" s="1628"/>
      <c r="AT196" s="1628"/>
      <c r="AU196" s="1628"/>
      <c r="AV196" s="1628"/>
    </row>
    <row r="197" spans="1:85">
      <c r="A197" s="1627">
        <f t="shared" si="3"/>
        <v>841020</v>
      </c>
      <c r="B197" s="1627" t="str">
        <f>Bob!C23</f>
        <v>Záleský</v>
      </c>
      <c r="C197" s="1627" t="str">
        <f>Bob!D23</f>
        <v>Václav</v>
      </c>
      <c r="D197" s="1627">
        <f>Bob!E23</f>
        <v>841020</v>
      </c>
      <c r="E197" s="1627" t="str">
        <f>Bob!F23</f>
        <v>JH</v>
      </c>
      <c r="F197" s="1627" t="s">
        <v>143</v>
      </c>
      <c r="G197" s="1632"/>
      <c r="AX197" s="1632"/>
      <c r="AY197" s="1632"/>
      <c r="AZ197" s="1632"/>
      <c r="BA197" s="1632"/>
      <c r="BB197" s="1632"/>
      <c r="BC197" s="1632"/>
      <c r="BD197" s="1632"/>
      <c r="BE197" s="1632"/>
      <c r="BF197" s="1632"/>
      <c r="BG197" s="1632"/>
      <c r="BH197" s="1632"/>
      <c r="BI197" s="1632"/>
      <c r="BJ197" s="1632"/>
      <c r="BK197" s="1632"/>
      <c r="BL197" s="1632"/>
      <c r="BM197" s="1632"/>
      <c r="BN197" s="1632"/>
      <c r="BO197" s="1632"/>
      <c r="BP197" s="1632"/>
      <c r="BQ197" s="1632"/>
    </row>
    <row r="198" spans="1:85" s="1629" customFormat="1">
      <c r="A198" s="1627">
        <f t="shared" si="3"/>
        <v>841119</v>
      </c>
      <c r="B198" s="1628" t="str">
        <f>Sna!C19</f>
        <v>Krejčí</v>
      </c>
      <c r="C198" s="1628" t="str">
        <f>Sna!D19</f>
        <v>Lukáš</v>
      </c>
      <c r="D198" s="1628">
        <f>Sna!E19</f>
        <v>841119</v>
      </c>
      <c r="E198" s="1628" t="str">
        <f>Sna!F19</f>
        <v>JH</v>
      </c>
      <c r="F198" s="1628" t="s">
        <v>175</v>
      </c>
      <c r="G198" s="1627"/>
      <c r="H198" s="1628"/>
      <c r="I198" s="1628"/>
      <c r="J198" s="1628"/>
      <c r="K198" s="1628"/>
      <c r="L198" s="1628"/>
      <c r="M198" s="1628"/>
      <c r="N198" s="1628"/>
      <c r="O198" s="1628"/>
      <c r="P198" s="1628"/>
      <c r="Q198" s="1628"/>
      <c r="R198" s="1628"/>
      <c r="S198" s="1628"/>
      <c r="T198" s="1628"/>
      <c r="U198" s="1628"/>
      <c r="V198" s="1628"/>
      <c r="W198" s="1628"/>
      <c r="X198" s="1628"/>
      <c r="Y198" s="1628"/>
      <c r="Z198" s="1628"/>
      <c r="AA198" s="1628"/>
      <c r="AB198" s="1628"/>
      <c r="AC198" s="1628"/>
      <c r="AD198" s="1628"/>
      <c r="AE198" s="1628"/>
      <c r="AF198" s="1628"/>
      <c r="AG198" s="1628"/>
      <c r="AH198" s="1628"/>
      <c r="AI198" s="1628"/>
      <c r="AJ198" s="1628"/>
      <c r="AK198" s="1628"/>
      <c r="AL198" s="1628"/>
      <c r="AM198" s="1628"/>
      <c r="AN198" s="1628"/>
      <c r="AO198" s="1628"/>
      <c r="AP198" s="1628"/>
      <c r="AQ198" s="1628"/>
      <c r="AR198" s="1628"/>
      <c r="AS198" s="1628"/>
      <c r="AT198" s="1628"/>
      <c r="AU198" s="1628"/>
      <c r="AV198" s="1628"/>
      <c r="AW198" s="1627"/>
      <c r="AX198" s="1627"/>
      <c r="AY198" s="1627"/>
      <c r="AZ198" s="1627"/>
      <c r="BA198" s="1627"/>
      <c r="BB198" s="1627"/>
      <c r="BC198" s="1627"/>
      <c r="BD198" s="1627"/>
      <c r="BE198" s="1627"/>
      <c r="BF198" s="1627"/>
      <c r="BG198" s="1627"/>
      <c r="BH198" s="1627"/>
      <c r="BI198" s="1627"/>
      <c r="BJ198" s="1627"/>
      <c r="BK198" s="1627"/>
      <c r="BL198" s="1627"/>
      <c r="BM198" s="1627"/>
      <c r="BN198" s="1627"/>
      <c r="BO198" s="1627"/>
      <c r="BP198" s="1627"/>
      <c r="BQ198" s="1627"/>
      <c r="BR198" s="1627"/>
      <c r="BS198" s="1627"/>
      <c r="BT198" s="1627"/>
      <c r="BU198" s="1627"/>
      <c r="BV198" s="1627"/>
      <c r="BW198" s="1627"/>
      <c r="BX198" s="1627"/>
      <c r="BY198" s="1627"/>
      <c r="BZ198" s="1627"/>
      <c r="CA198" s="1627"/>
      <c r="CB198" s="1627"/>
      <c r="CC198" s="1627"/>
      <c r="CD198" s="1627"/>
      <c r="CE198" s="1627"/>
      <c r="CF198" s="1627"/>
      <c r="CG198" s="1627"/>
    </row>
    <row r="199" spans="1:85">
      <c r="A199" s="1627">
        <f t="shared" si="3"/>
        <v>841120</v>
      </c>
      <c r="B199" s="1628" t="str">
        <f>SLO!C27</f>
        <v xml:space="preserve">Marinov </v>
      </c>
      <c r="C199" s="1628" t="str">
        <f>SLO!D27</f>
        <v>Michal</v>
      </c>
      <c r="D199" s="1628">
        <f>SLO!E27</f>
        <v>841120</v>
      </c>
      <c r="E199" s="1628" t="str">
        <f>SLO!F27</f>
        <v>JH</v>
      </c>
      <c r="F199" s="1628" t="s">
        <v>105</v>
      </c>
      <c r="H199" s="1628"/>
      <c r="I199" s="1628"/>
      <c r="J199" s="1628"/>
      <c r="K199" s="1628"/>
      <c r="L199" s="1628"/>
      <c r="M199" s="1628"/>
      <c r="N199" s="1628"/>
      <c r="O199" s="1628"/>
      <c r="P199" s="1628"/>
      <c r="Q199" s="1628"/>
      <c r="R199" s="1628"/>
      <c r="S199" s="1628"/>
      <c r="T199" s="1628"/>
      <c r="U199" s="1628"/>
      <c r="V199" s="1628"/>
      <c r="W199" s="1628"/>
      <c r="X199" s="1628"/>
      <c r="Y199" s="1628"/>
      <c r="Z199" s="1628"/>
      <c r="AA199" s="1628"/>
      <c r="AB199" s="1628"/>
      <c r="AC199" s="1628"/>
      <c r="AD199" s="1628"/>
      <c r="AE199" s="1628"/>
      <c r="AF199" s="1628"/>
      <c r="AG199" s="1628"/>
      <c r="AH199" s="1628"/>
      <c r="AI199" s="1628"/>
      <c r="AJ199" s="1628"/>
      <c r="AK199" s="1628"/>
      <c r="AL199" s="1628"/>
      <c r="AM199" s="1628"/>
      <c r="AN199" s="1628"/>
      <c r="AO199" s="1628"/>
      <c r="AP199" s="1628"/>
      <c r="AQ199" s="1628"/>
      <c r="AR199" s="1628"/>
      <c r="AS199" s="1628"/>
      <c r="AT199" s="1628"/>
      <c r="AU199" s="1628"/>
      <c r="AV199" s="1628"/>
      <c r="BR199" s="1629"/>
    </row>
    <row r="200" spans="1:85">
      <c r="A200" s="1627">
        <f t="shared" si="3"/>
        <v>850203</v>
      </c>
      <c r="B200" s="1628" t="str">
        <f>LDM!C33</f>
        <v>Šebrle</v>
      </c>
      <c r="C200" s="1628" t="str">
        <f>LDM!D33</f>
        <v>Jirka</v>
      </c>
      <c r="D200" s="1628">
        <f>LDM!E33</f>
        <v>850203</v>
      </c>
      <c r="E200" s="1628" t="str">
        <f>LDM!F33</f>
        <v>JH</v>
      </c>
      <c r="F200" s="1628" t="s">
        <v>15</v>
      </c>
      <c r="H200" s="1628"/>
      <c r="I200" s="1628"/>
      <c r="J200" s="1628"/>
      <c r="K200" s="1628"/>
      <c r="L200" s="1628"/>
      <c r="M200" s="1628"/>
      <c r="N200" s="1628"/>
      <c r="O200" s="1628"/>
      <c r="P200" s="1628"/>
      <c r="Q200" s="1628"/>
      <c r="R200" s="1628"/>
      <c r="S200" s="1628"/>
      <c r="T200" s="1628"/>
      <c r="U200" s="1628"/>
      <c r="V200" s="1628"/>
      <c r="W200" s="1628"/>
      <c r="X200" s="1628"/>
      <c r="Y200" s="1628"/>
      <c r="Z200" s="1628"/>
      <c r="AA200" s="1628"/>
      <c r="AB200" s="1628"/>
      <c r="AC200" s="1628"/>
      <c r="AD200" s="1628"/>
      <c r="AE200" s="1628"/>
      <c r="AF200" s="1628"/>
      <c r="AG200" s="1628"/>
      <c r="AH200" s="1628"/>
      <c r="AI200" s="1628"/>
      <c r="AJ200" s="1628"/>
      <c r="AK200" s="1628"/>
      <c r="AL200" s="1628"/>
      <c r="AM200" s="1628"/>
      <c r="AN200" s="1628"/>
      <c r="AO200" s="1628"/>
      <c r="AP200" s="1628"/>
      <c r="AQ200" s="1628"/>
      <c r="AR200" s="1628"/>
      <c r="AS200" s="1628"/>
      <c r="AT200" s="1628"/>
      <c r="AU200" s="1628"/>
      <c r="AV200" s="1628"/>
    </row>
    <row r="201" spans="1:85">
      <c r="A201" s="1627">
        <f t="shared" si="3"/>
        <v>850209</v>
      </c>
      <c r="B201" s="1628" t="str">
        <f>SLO!C29</f>
        <v>Koreň</v>
      </c>
      <c r="C201" s="1628" t="str">
        <f>SLO!D29</f>
        <v>Martin</v>
      </c>
      <c r="D201" s="1628">
        <f>SLO!E29</f>
        <v>850209</v>
      </c>
      <c r="E201" s="1628" t="str">
        <f>SLO!F29</f>
        <v>JH</v>
      </c>
      <c r="F201" s="1628" t="s">
        <v>105</v>
      </c>
      <c r="H201" s="1628"/>
      <c r="I201" s="1628"/>
      <c r="J201" s="1628"/>
      <c r="K201" s="1628"/>
      <c r="L201" s="1628"/>
      <c r="M201" s="1628"/>
      <c r="N201" s="1628"/>
      <c r="O201" s="1628"/>
      <c r="P201" s="1628"/>
      <c r="Q201" s="1628"/>
      <c r="R201" s="1628"/>
      <c r="S201" s="1628"/>
      <c r="T201" s="1628"/>
      <c r="U201" s="1628"/>
      <c r="V201" s="1628"/>
      <c r="W201" s="1628"/>
      <c r="X201" s="1628"/>
      <c r="Y201" s="1628"/>
      <c r="Z201" s="1628"/>
      <c r="AA201" s="1628"/>
      <c r="AB201" s="1628"/>
      <c r="AC201" s="1628"/>
      <c r="AD201" s="1628"/>
      <c r="AE201" s="1628"/>
      <c r="AF201" s="1628"/>
      <c r="AG201" s="1628"/>
      <c r="AH201" s="1628"/>
      <c r="AI201" s="1628"/>
      <c r="AJ201" s="1628"/>
      <c r="AK201" s="1628"/>
      <c r="AL201" s="1628"/>
      <c r="AM201" s="1628"/>
      <c r="AN201" s="1628"/>
      <c r="AO201" s="1628"/>
      <c r="AP201" s="1628"/>
      <c r="AQ201" s="1628"/>
      <c r="AR201" s="1628"/>
      <c r="AS201" s="1628"/>
      <c r="AT201" s="1628"/>
      <c r="AU201" s="1628"/>
      <c r="AV201" s="1628"/>
      <c r="BR201" s="1629"/>
    </row>
    <row r="202" spans="1:85">
      <c r="A202" s="1627">
        <f t="shared" si="3"/>
        <v>850227</v>
      </c>
      <c r="B202" s="1628" t="str">
        <f>HČe!C30</f>
        <v>Koudelka</v>
      </c>
      <c r="C202" s="1628" t="str">
        <f>HČe!D30</f>
        <v>Petr</v>
      </c>
      <c r="D202" s="1628">
        <f>HČe!E30</f>
        <v>850227</v>
      </c>
      <c r="E202" s="1628" t="str">
        <f>HČe!F30</f>
        <v>JH</v>
      </c>
      <c r="F202" s="1628" t="s">
        <v>157</v>
      </c>
      <c r="H202" s="1628"/>
      <c r="I202" s="1628"/>
      <c r="J202" s="1628"/>
      <c r="K202" s="1628"/>
      <c r="L202" s="1628"/>
      <c r="M202" s="1628"/>
      <c r="N202" s="1628"/>
      <c r="O202" s="1628"/>
      <c r="P202" s="1628"/>
      <c r="Q202" s="1628"/>
      <c r="R202" s="1628"/>
      <c r="S202" s="1628"/>
      <c r="T202" s="1628"/>
      <c r="U202" s="1628"/>
      <c r="V202" s="1628"/>
      <c r="W202" s="1628"/>
      <c r="X202" s="1628"/>
      <c r="Y202" s="1628"/>
      <c r="Z202" s="1628"/>
      <c r="AA202" s="1628"/>
      <c r="AB202" s="1628"/>
      <c r="AC202" s="1628"/>
      <c r="AD202" s="1628"/>
      <c r="AE202" s="1628"/>
      <c r="AF202" s="1628"/>
      <c r="AG202" s="1628"/>
      <c r="AH202" s="1628"/>
      <c r="AI202" s="1628"/>
      <c r="AJ202" s="1628"/>
      <c r="AK202" s="1628"/>
      <c r="AL202" s="1628"/>
      <c r="AM202" s="1628"/>
      <c r="AN202" s="1628"/>
      <c r="AO202" s="1628"/>
      <c r="AP202" s="1628"/>
      <c r="AQ202" s="1628"/>
      <c r="AR202" s="1628"/>
      <c r="AS202" s="1628"/>
      <c r="AT202" s="1628"/>
      <c r="AU202" s="1628"/>
      <c r="AV202" s="1628"/>
    </row>
    <row r="203" spans="1:85">
      <c r="A203" s="1627">
        <f t="shared" si="3"/>
        <v>850319</v>
      </c>
      <c r="B203" s="1628" t="str">
        <f>Nek!C29</f>
        <v>BAIER</v>
      </c>
      <c r="C203" s="1628" t="str">
        <f>Nek!D29</f>
        <v>DAVID</v>
      </c>
      <c r="D203" s="1628">
        <f>Nek!E29</f>
        <v>850319</v>
      </c>
      <c r="E203" s="1628" t="str">
        <f>Nek!F29</f>
        <v>JH</v>
      </c>
      <c r="F203" s="1628" t="s">
        <v>86</v>
      </c>
      <c r="H203" s="1628"/>
      <c r="I203" s="1628"/>
      <c r="J203" s="1628"/>
      <c r="K203" s="1628"/>
      <c r="L203" s="1628"/>
      <c r="M203" s="1628"/>
      <c r="N203" s="1628"/>
      <c r="O203" s="1628"/>
      <c r="P203" s="1628"/>
      <c r="Q203" s="1628"/>
      <c r="R203" s="1628"/>
      <c r="S203" s="1628"/>
      <c r="T203" s="1628"/>
      <c r="U203" s="1628"/>
      <c r="V203" s="1628"/>
      <c r="W203" s="1628"/>
      <c r="X203" s="1628"/>
      <c r="Y203" s="1628"/>
      <c r="Z203" s="1628"/>
      <c r="AA203" s="1628"/>
      <c r="AB203" s="1628"/>
      <c r="AC203" s="1628"/>
      <c r="AD203" s="1628"/>
      <c r="AE203" s="1628"/>
      <c r="AF203" s="1628"/>
      <c r="AG203" s="1628"/>
      <c r="AH203" s="1628"/>
      <c r="AI203" s="1628"/>
      <c r="AJ203" s="1628"/>
      <c r="AK203" s="1628"/>
      <c r="AL203" s="1628"/>
      <c r="AM203" s="1628"/>
      <c r="AN203" s="1628"/>
      <c r="AO203" s="1628"/>
      <c r="AP203" s="1628"/>
      <c r="AQ203" s="1628"/>
      <c r="AR203" s="1628"/>
      <c r="AS203" s="1628"/>
      <c r="AT203" s="1628"/>
      <c r="AU203" s="1628"/>
      <c r="AV203" s="1628"/>
    </row>
    <row r="204" spans="1:85">
      <c r="A204" s="1627">
        <f t="shared" si="3"/>
        <v>850510</v>
      </c>
      <c r="B204" s="1628" t="str">
        <f>Raf!C22</f>
        <v xml:space="preserve">Steidl </v>
      </c>
      <c r="C204" s="1628" t="str">
        <f>Raf!D22</f>
        <v>Jan</v>
      </c>
      <c r="D204" s="1628">
        <f>Raf!E22</f>
        <v>850510</v>
      </c>
      <c r="E204" s="1628" t="str">
        <f>Raf!F22</f>
        <v>JH</v>
      </c>
      <c r="F204" s="1628" t="s">
        <v>148</v>
      </c>
      <c r="H204" s="1628"/>
      <c r="I204" s="1628"/>
      <c r="J204" s="1628"/>
      <c r="K204" s="1628"/>
      <c r="L204" s="1628"/>
      <c r="M204" s="1628"/>
      <c r="N204" s="1628"/>
      <c r="O204" s="1628"/>
      <c r="P204" s="1628"/>
      <c r="Q204" s="1628"/>
      <c r="R204" s="1628"/>
      <c r="S204" s="1628"/>
      <c r="T204" s="1628"/>
      <c r="U204" s="1628"/>
      <c r="V204" s="1628"/>
      <c r="W204" s="1628"/>
      <c r="X204" s="1628"/>
      <c r="Y204" s="1628"/>
      <c r="Z204" s="1628"/>
      <c r="AA204" s="1628"/>
      <c r="AB204" s="1628"/>
      <c r="AC204" s="1628"/>
      <c r="AD204" s="1628"/>
      <c r="AE204" s="1628"/>
      <c r="AF204" s="1628"/>
      <c r="AG204" s="1628"/>
      <c r="AH204" s="1628"/>
      <c r="AI204" s="1628"/>
      <c r="AJ204" s="1628"/>
      <c r="AK204" s="1628"/>
      <c r="AL204" s="1628"/>
      <c r="AM204" s="1628"/>
      <c r="AN204" s="1628"/>
      <c r="AO204" s="1628"/>
      <c r="AP204" s="1628"/>
      <c r="AQ204" s="1628"/>
      <c r="AR204" s="1628"/>
      <c r="AS204" s="1628"/>
      <c r="AT204" s="1628"/>
      <c r="AU204" s="1628"/>
      <c r="AV204" s="1628"/>
    </row>
    <row r="205" spans="1:85">
      <c r="A205" s="1627">
        <f t="shared" si="3"/>
        <v>850515</v>
      </c>
      <c r="B205" s="1628" t="str">
        <f>BYS!C25</f>
        <v>Matějka</v>
      </c>
      <c r="C205" s="1628" t="str">
        <f>BYS!D25</f>
        <v>Jiří</v>
      </c>
      <c r="D205" s="1628">
        <f>BYS!E25</f>
        <v>850515</v>
      </c>
      <c r="E205" s="1628" t="str">
        <f>BYS!F25</f>
        <v>J.H.</v>
      </c>
      <c r="F205" s="1628" t="s">
        <v>137</v>
      </c>
      <c r="H205" s="1628"/>
      <c r="I205" s="1628"/>
      <c r="J205" s="1628"/>
      <c r="K205" s="1628"/>
      <c r="L205" s="1628"/>
      <c r="M205" s="1628"/>
      <c r="N205" s="1628"/>
      <c r="O205" s="1628"/>
      <c r="P205" s="1628"/>
      <c r="Q205" s="1628"/>
      <c r="R205" s="1628"/>
      <c r="S205" s="1628"/>
      <c r="T205" s="1628"/>
      <c r="U205" s="1628"/>
      <c r="V205" s="1628"/>
      <c r="W205" s="1628"/>
      <c r="X205" s="1628"/>
      <c r="Y205" s="1628"/>
      <c r="Z205" s="1628"/>
      <c r="AA205" s="1628"/>
      <c r="AB205" s="1628"/>
      <c r="AC205" s="1628"/>
      <c r="AD205" s="1628"/>
      <c r="AE205" s="1628"/>
      <c r="AF205" s="1628"/>
      <c r="AG205" s="1628"/>
      <c r="AH205" s="1628"/>
      <c r="AI205" s="1628"/>
      <c r="AJ205" s="1628"/>
      <c r="AK205" s="1628"/>
      <c r="AL205" s="1628"/>
      <c r="AM205" s="1628"/>
      <c r="AN205" s="1628"/>
      <c r="AO205" s="1628"/>
      <c r="AP205" s="1628"/>
      <c r="AQ205" s="1628"/>
      <c r="AR205" s="1628"/>
      <c r="AS205" s="1628"/>
      <c r="AT205" s="1628"/>
      <c r="AU205" s="1628"/>
      <c r="AV205" s="1628"/>
      <c r="BR205" s="1629"/>
    </row>
    <row r="206" spans="1:85">
      <c r="A206" s="1627">
        <f t="shared" si="3"/>
        <v>850528</v>
      </c>
      <c r="B206" s="1633" t="str">
        <f>Pet!C19</f>
        <v xml:space="preserve">Novák </v>
      </c>
      <c r="C206" s="1633" t="str">
        <f>Pet!D19</f>
        <v>Vlastimil</v>
      </c>
      <c r="D206" s="1633">
        <f>Pet!E19</f>
        <v>850528</v>
      </c>
      <c r="E206" s="1633" t="str">
        <f>Pet!F19</f>
        <v>JH</v>
      </c>
      <c r="F206" s="1633" t="s">
        <v>119</v>
      </c>
      <c r="H206" s="1628"/>
      <c r="I206" s="1628"/>
      <c r="J206" s="1628"/>
      <c r="K206" s="1628"/>
      <c r="L206" s="1628"/>
      <c r="M206" s="1628"/>
      <c r="N206" s="1628"/>
      <c r="O206" s="1628"/>
      <c r="P206" s="1628"/>
      <c r="Q206" s="1628"/>
      <c r="R206" s="1628"/>
      <c r="S206" s="1628"/>
      <c r="T206" s="1628"/>
      <c r="U206" s="1628"/>
      <c r="V206" s="1628"/>
      <c r="W206" s="1628"/>
      <c r="X206" s="1628"/>
      <c r="Y206" s="1628"/>
      <c r="Z206" s="1628"/>
      <c r="AA206" s="1628"/>
      <c r="AB206" s="1628"/>
      <c r="AC206" s="1628"/>
      <c r="AD206" s="1628"/>
      <c r="AE206" s="1628"/>
      <c r="AF206" s="1628"/>
      <c r="AG206" s="1628"/>
      <c r="AH206" s="1628"/>
      <c r="AI206" s="1628"/>
      <c r="AJ206" s="1628"/>
      <c r="AK206" s="1628"/>
      <c r="AL206" s="1628"/>
      <c r="AM206" s="1628"/>
      <c r="AN206" s="1628"/>
      <c r="AO206" s="1628"/>
      <c r="AP206" s="1628"/>
      <c r="AQ206" s="1628"/>
      <c r="AR206" s="1628"/>
      <c r="AS206" s="1628"/>
      <c r="AT206" s="1628"/>
      <c r="AU206" s="1628"/>
      <c r="AV206" s="1628"/>
    </row>
    <row r="207" spans="1:85">
      <c r="A207" s="1627">
        <f t="shared" si="3"/>
        <v>850604</v>
      </c>
      <c r="B207" s="1633" t="str">
        <f>Pet!C24</f>
        <v>Moravec</v>
      </c>
      <c r="C207" s="1633" t="str">
        <f>Pet!D24</f>
        <v>Karel</v>
      </c>
      <c r="D207" s="1633">
        <f>Pet!E24</f>
        <v>850604</v>
      </c>
      <c r="E207" s="1633" t="str">
        <f>Pet!F24</f>
        <v>JH</v>
      </c>
      <c r="F207" s="1633" t="s">
        <v>119</v>
      </c>
      <c r="H207" s="1628"/>
      <c r="I207" s="1628"/>
      <c r="J207" s="1628"/>
      <c r="K207" s="1628"/>
      <c r="L207" s="1628"/>
      <c r="M207" s="1628"/>
      <c r="N207" s="1628"/>
      <c r="O207" s="1628"/>
      <c r="P207" s="1628"/>
      <c r="Q207" s="1628"/>
      <c r="R207" s="1628"/>
      <c r="S207" s="1628"/>
      <c r="T207" s="1628"/>
      <c r="U207" s="1628"/>
      <c r="V207" s="1628"/>
      <c r="W207" s="1628"/>
      <c r="X207" s="1628"/>
      <c r="Y207" s="1628"/>
      <c r="Z207" s="1628"/>
      <c r="AA207" s="1628"/>
      <c r="AB207" s="1628"/>
      <c r="AC207" s="1628"/>
      <c r="AD207" s="1628"/>
      <c r="AE207" s="1628"/>
      <c r="AF207" s="1628"/>
      <c r="AG207" s="1628"/>
      <c r="AH207" s="1628"/>
      <c r="AI207" s="1628"/>
      <c r="AJ207" s="1628"/>
      <c r="AK207" s="1628"/>
      <c r="AL207" s="1628"/>
      <c r="AM207" s="1628"/>
      <c r="AN207" s="1628"/>
      <c r="AO207" s="1628"/>
      <c r="AP207" s="1628"/>
      <c r="AQ207" s="1628"/>
      <c r="AR207" s="1628"/>
      <c r="AS207" s="1628"/>
      <c r="AT207" s="1628"/>
      <c r="AU207" s="1628"/>
      <c r="AV207" s="1628"/>
      <c r="BR207" s="1629"/>
    </row>
    <row r="208" spans="1:85">
      <c r="A208" s="1627">
        <f t="shared" si="3"/>
        <v>850703</v>
      </c>
      <c r="B208" s="1628" t="str">
        <f>HČe!C22</f>
        <v>Šilar</v>
      </c>
      <c r="C208" s="1628" t="str">
        <f>HČe!D22</f>
        <v>Miloš   C</v>
      </c>
      <c r="D208" s="1628">
        <f>HČe!E22</f>
        <v>850703</v>
      </c>
      <c r="E208" s="1628" t="str">
        <f>HČe!F22</f>
        <v>JH</v>
      </c>
      <c r="F208" s="1628" t="s">
        <v>157</v>
      </c>
      <c r="H208" s="1628"/>
      <c r="I208" s="1628"/>
      <c r="J208" s="1628"/>
      <c r="K208" s="1628"/>
      <c r="L208" s="1628"/>
      <c r="M208" s="1628"/>
      <c r="N208" s="1628"/>
      <c r="O208" s="1628"/>
      <c r="P208" s="1628"/>
      <c r="Q208" s="1628"/>
      <c r="R208" s="1628"/>
      <c r="S208" s="1628"/>
      <c r="T208" s="1628"/>
      <c r="U208" s="1628"/>
      <c r="V208" s="1628"/>
      <c r="W208" s="1628"/>
      <c r="X208" s="1628"/>
      <c r="Y208" s="1628"/>
      <c r="Z208" s="1628"/>
      <c r="AA208" s="1628"/>
      <c r="AB208" s="1628"/>
      <c r="AC208" s="1628"/>
      <c r="AD208" s="1628"/>
      <c r="AE208" s="1628"/>
      <c r="AF208" s="1628"/>
      <c r="AG208" s="1628"/>
      <c r="AH208" s="1628"/>
      <c r="AI208" s="1628"/>
      <c r="AJ208" s="1628"/>
      <c r="AK208" s="1628"/>
      <c r="AL208" s="1628"/>
      <c r="AM208" s="1628"/>
      <c r="AN208" s="1628"/>
      <c r="AO208" s="1628"/>
      <c r="AP208" s="1628"/>
      <c r="AQ208" s="1628"/>
      <c r="AR208" s="1628"/>
      <c r="AS208" s="1628"/>
      <c r="AT208" s="1628"/>
      <c r="AU208" s="1628"/>
      <c r="AV208" s="1628"/>
    </row>
    <row r="209" spans="1:70">
      <c r="A209" s="1627">
        <f t="shared" si="3"/>
        <v>850704</v>
      </c>
      <c r="B209" s="1630" t="str">
        <f>SOM!B30</f>
        <v>Kocian</v>
      </c>
      <c r="C209" s="1630" t="str">
        <f>SOM!C30</f>
        <v>David</v>
      </c>
      <c r="D209" s="1630">
        <f>SOM!D30</f>
        <v>850704</v>
      </c>
      <c r="E209" s="1630" t="str">
        <f>SOM!E30</f>
        <v>JH</v>
      </c>
      <c r="F209" s="1630" t="s">
        <v>56</v>
      </c>
      <c r="H209" s="1628"/>
      <c r="I209" s="1628"/>
      <c r="J209" s="1628"/>
      <c r="K209" s="1628"/>
      <c r="L209" s="1628"/>
      <c r="M209" s="1628"/>
      <c r="N209" s="1628"/>
      <c r="O209" s="1628"/>
      <c r="P209" s="1628"/>
      <c r="Q209" s="1628"/>
      <c r="R209" s="1628"/>
      <c r="S209" s="1628"/>
      <c r="T209" s="1628"/>
      <c r="U209" s="1628"/>
      <c r="V209" s="1628"/>
      <c r="W209" s="1628"/>
      <c r="X209" s="1628"/>
      <c r="Y209" s="1628"/>
      <c r="Z209" s="1628"/>
      <c r="AA209" s="1628"/>
      <c r="AB209" s="1628"/>
      <c r="AC209" s="1628"/>
      <c r="AD209" s="1628"/>
      <c r="AE209" s="1628"/>
      <c r="AF209" s="1628"/>
      <c r="AG209" s="1628"/>
      <c r="AH209" s="1628"/>
      <c r="AI209" s="1628"/>
      <c r="AJ209" s="1628"/>
      <c r="AK209" s="1628"/>
      <c r="AL209" s="1628"/>
      <c r="AM209" s="1628"/>
      <c r="AN209" s="1628"/>
      <c r="AO209" s="1628"/>
      <c r="AP209" s="1628"/>
      <c r="AQ209" s="1628"/>
      <c r="AR209" s="1628"/>
      <c r="AS209" s="1628"/>
      <c r="AT209" s="1628"/>
      <c r="AU209" s="1628"/>
      <c r="AV209" s="1628"/>
    </row>
    <row r="210" spans="1:70">
      <c r="A210" s="1627">
        <f t="shared" si="3"/>
        <v>850704</v>
      </c>
      <c r="B210" s="1628" t="str">
        <f>Ští!C38</f>
        <v>Kocián</v>
      </c>
      <c r="C210" s="1628" t="str">
        <f>Ští!D38</f>
        <v>David</v>
      </c>
      <c r="D210" s="1628">
        <f>Ští!E38</f>
        <v>850704</v>
      </c>
      <c r="E210" s="1628" t="str">
        <f>Ští!F38</f>
        <v>JH2</v>
      </c>
      <c r="F210" s="1628" t="s">
        <v>183</v>
      </c>
      <c r="H210" s="1628"/>
      <c r="I210" s="1628"/>
      <c r="J210" s="1628"/>
      <c r="K210" s="1628"/>
      <c r="L210" s="1628"/>
      <c r="M210" s="1628"/>
      <c r="N210" s="1628"/>
      <c r="O210" s="1628"/>
      <c r="P210" s="1628"/>
      <c r="Q210" s="1628"/>
      <c r="R210" s="1628"/>
      <c r="S210" s="1628"/>
      <c r="T210" s="1628"/>
      <c r="U210" s="1628"/>
      <c r="V210" s="1628"/>
      <c r="W210" s="1628"/>
      <c r="X210" s="1628"/>
      <c r="Y210" s="1628"/>
      <c r="Z210" s="1628"/>
      <c r="AA210" s="1628"/>
      <c r="AB210" s="1628"/>
      <c r="AC210" s="1628"/>
      <c r="AD210" s="1628"/>
      <c r="AE210" s="1628"/>
      <c r="AF210" s="1628"/>
      <c r="AG210" s="1628"/>
      <c r="AH210" s="1628"/>
      <c r="AI210" s="1628"/>
      <c r="AJ210" s="1628"/>
      <c r="AK210" s="1628"/>
      <c r="AL210" s="1628"/>
      <c r="AM210" s="1628"/>
      <c r="AN210" s="1628"/>
      <c r="AO210" s="1628"/>
      <c r="AP210" s="1628"/>
      <c r="AQ210" s="1628"/>
      <c r="AR210" s="1628"/>
      <c r="AS210" s="1628"/>
      <c r="AT210" s="1628"/>
      <c r="AU210" s="1628"/>
      <c r="AV210" s="1628"/>
    </row>
    <row r="211" spans="1:70">
      <c r="A211" s="1627">
        <f t="shared" si="3"/>
        <v>850818</v>
      </c>
      <c r="B211" s="1628" t="str">
        <f>Cyk!C21</f>
        <v>Zelníček</v>
      </c>
      <c r="C211" s="1628" t="str">
        <f>Cyk!D21</f>
        <v>Jiří</v>
      </c>
      <c r="D211" s="1628">
        <f>Cyk!E21</f>
        <v>850818</v>
      </c>
      <c r="E211" s="1628" t="str">
        <f>Cyk!F21</f>
        <v>JH</v>
      </c>
      <c r="F211" s="1628" t="s">
        <v>114</v>
      </c>
      <c r="H211" s="1628"/>
      <c r="I211" s="1628"/>
      <c r="J211" s="1628"/>
      <c r="K211" s="1628"/>
      <c r="L211" s="1628"/>
      <c r="M211" s="1628"/>
      <c r="N211" s="1628"/>
      <c r="O211" s="1628"/>
      <c r="P211" s="1628"/>
      <c r="Q211" s="1628"/>
      <c r="R211" s="1628"/>
      <c r="S211" s="1628"/>
      <c r="T211" s="1628"/>
      <c r="U211" s="1628"/>
      <c r="V211" s="1628"/>
      <c r="W211" s="1628"/>
      <c r="X211" s="1628"/>
      <c r="Y211" s="1628"/>
      <c r="Z211" s="1628"/>
      <c r="AA211" s="1628"/>
      <c r="AB211" s="1628"/>
      <c r="AC211" s="1628"/>
      <c r="AD211" s="1628"/>
      <c r="AE211" s="1628"/>
      <c r="AF211" s="1628"/>
      <c r="AG211" s="1628"/>
      <c r="AH211" s="1628"/>
      <c r="AI211" s="1628"/>
      <c r="AJ211" s="1628"/>
      <c r="AK211" s="1628"/>
      <c r="AL211" s="1628"/>
      <c r="AM211" s="1628"/>
      <c r="AN211" s="1628"/>
      <c r="AO211" s="1628"/>
      <c r="AP211" s="1628"/>
      <c r="AQ211" s="1628"/>
      <c r="AR211" s="1628"/>
      <c r="AS211" s="1628"/>
      <c r="AT211" s="1628"/>
      <c r="AU211" s="1628"/>
      <c r="AV211" s="1628"/>
      <c r="BR211" s="1629"/>
    </row>
    <row r="212" spans="1:70">
      <c r="A212" s="1627">
        <f t="shared" si="3"/>
        <v>850826</v>
      </c>
      <c r="B212" s="1628" t="str">
        <f>Těch!C33</f>
        <v>Kmeť</v>
      </c>
      <c r="C212" s="1628" t="str">
        <f>Těch!D33</f>
        <v>Michal</v>
      </c>
      <c r="D212" s="1628">
        <f>Těch!E33</f>
        <v>850826</v>
      </c>
      <c r="E212" s="1628" t="str">
        <f>Těch!F33</f>
        <v>JH</v>
      </c>
      <c r="F212" s="1628" t="s">
        <v>81</v>
      </c>
      <c r="H212" s="1628"/>
      <c r="I212" s="1628"/>
      <c r="J212" s="1628"/>
      <c r="K212" s="1628"/>
      <c r="L212" s="1628"/>
      <c r="M212" s="1628"/>
      <c r="N212" s="1628"/>
      <c r="O212" s="1628"/>
      <c r="P212" s="1628"/>
      <c r="Q212" s="1628"/>
      <c r="R212" s="1628"/>
      <c r="S212" s="1628"/>
      <c r="T212" s="1628"/>
      <c r="U212" s="1628"/>
      <c r="V212" s="1628"/>
      <c r="W212" s="1628"/>
      <c r="X212" s="1628"/>
      <c r="Y212" s="1628"/>
      <c r="Z212" s="1628"/>
      <c r="AA212" s="1628"/>
      <c r="AB212" s="1628"/>
      <c r="AC212" s="1628"/>
      <c r="AD212" s="1628"/>
      <c r="AE212" s="1628"/>
      <c r="AF212" s="1628"/>
      <c r="AG212" s="1628"/>
      <c r="AH212" s="1628"/>
      <c r="AI212" s="1628"/>
      <c r="AJ212" s="1628"/>
      <c r="AK212" s="1628"/>
      <c r="AL212" s="1628"/>
      <c r="AM212" s="1628"/>
      <c r="AN212" s="1628"/>
      <c r="AO212" s="1628"/>
      <c r="AP212" s="1628"/>
      <c r="AQ212" s="1628"/>
      <c r="AR212" s="1628"/>
      <c r="AS212" s="1628"/>
      <c r="AT212" s="1628"/>
      <c r="AU212" s="1628"/>
      <c r="AV212" s="1628"/>
      <c r="BR212" s="1629"/>
    </row>
    <row r="213" spans="1:70">
      <c r="A213" s="1627">
        <f t="shared" si="3"/>
        <v>851001</v>
      </c>
      <c r="B213" s="1628" t="str">
        <f>Ští!C18</f>
        <v>Doležel</v>
      </c>
      <c r="C213" s="1628" t="str">
        <f>Ští!D18</f>
        <v>Lukáš</v>
      </c>
      <c r="D213" s="1628">
        <f>Ští!E18</f>
        <v>851001</v>
      </c>
      <c r="E213" s="1628" t="str">
        <f>Ští!F18</f>
        <v>JH</v>
      </c>
      <c r="F213" s="1628" t="s">
        <v>183</v>
      </c>
      <c r="H213" s="1628"/>
      <c r="I213" s="1628"/>
      <c r="J213" s="1628"/>
      <c r="K213" s="1628"/>
      <c r="L213" s="1628"/>
      <c r="M213" s="1628"/>
      <c r="N213" s="1628"/>
      <c r="O213" s="1628"/>
      <c r="P213" s="1628"/>
      <c r="Q213" s="1628"/>
      <c r="R213" s="1628"/>
      <c r="S213" s="1628"/>
      <c r="T213" s="1628"/>
      <c r="U213" s="1628"/>
      <c r="V213" s="1628"/>
      <c r="W213" s="1628"/>
      <c r="X213" s="1628"/>
      <c r="Y213" s="1628"/>
      <c r="Z213" s="1628"/>
      <c r="AA213" s="1628"/>
      <c r="AB213" s="1628"/>
      <c r="AC213" s="1628"/>
      <c r="AD213" s="1628"/>
      <c r="AE213" s="1628"/>
      <c r="AF213" s="1628"/>
      <c r="AG213" s="1628"/>
      <c r="AH213" s="1628"/>
      <c r="AI213" s="1628"/>
      <c r="AJ213" s="1628"/>
      <c r="AK213" s="1628"/>
      <c r="AL213" s="1628"/>
      <c r="AM213" s="1628"/>
      <c r="AN213" s="1628"/>
      <c r="AO213" s="1628"/>
      <c r="AP213" s="1628"/>
      <c r="AQ213" s="1628"/>
      <c r="AR213" s="1628"/>
      <c r="AS213" s="1628"/>
      <c r="AT213" s="1628"/>
      <c r="AU213" s="1628"/>
      <c r="AV213" s="1628"/>
    </row>
    <row r="214" spans="1:70">
      <c r="A214" s="1627">
        <f t="shared" si="3"/>
        <v>851026</v>
      </c>
      <c r="B214" s="1628" t="str">
        <f>Těch!C27</f>
        <v>Šparlinek</v>
      </c>
      <c r="C214" s="1628" t="str">
        <f>Těch!D27</f>
        <v>Michal</v>
      </c>
      <c r="D214" s="1628">
        <f>Těch!E27</f>
        <v>851026</v>
      </c>
      <c r="E214" s="1628" t="str">
        <f>Těch!F27</f>
        <v>JH</v>
      </c>
      <c r="F214" s="1628" t="s">
        <v>81</v>
      </c>
      <c r="H214" s="1628"/>
      <c r="I214" s="1628"/>
      <c r="J214" s="1628"/>
      <c r="K214" s="1628"/>
      <c r="L214" s="1628"/>
      <c r="M214" s="1628"/>
      <c r="N214" s="1628"/>
      <c r="O214" s="1628"/>
      <c r="P214" s="1628"/>
      <c r="Q214" s="1628"/>
      <c r="R214" s="1628"/>
      <c r="S214" s="1628"/>
      <c r="T214" s="1628"/>
      <c r="U214" s="1628"/>
      <c r="V214" s="1628"/>
      <c r="W214" s="1628"/>
      <c r="X214" s="1628"/>
      <c r="Y214" s="1628"/>
      <c r="Z214" s="1628"/>
      <c r="AA214" s="1628"/>
      <c r="AB214" s="1628"/>
      <c r="AC214" s="1628"/>
      <c r="AD214" s="1628"/>
      <c r="AE214" s="1628"/>
      <c r="AF214" s="1628"/>
      <c r="AG214" s="1628"/>
      <c r="AH214" s="1628"/>
      <c r="AI214" s="1628"/>
      <c r="AJ214" s="1628"/>
      <c r="AK214" s="1628"/>
      <c r="AL214" s="1628"/>
      <c r="AM214" s="1628"/>
      <c r="AN214" s="1628"/>
      <c r="AO214" s="1628"/>
      <c r="AP214" s="1628"/>
      <c r="AQ214" s="1628"/>
      <c r="AR214" s="1628"/>
      <c r="AS214" s="1628"/>
      <c r="AT214" s="1628"/>
      <c r="AU214" s="1628"/>
      <c r="AV214" s="1628"/>
      <c r="BR214" s="1629"/>
    </row>
    <row r="215" spans="1:70">
      <c r="A215" s="1627">
        <f t="shared" si="3"/>
        <v>851030</v>
      </c>
      <c r="B215" s="1628" t="str">
        <f>SLO!C22</f>
        <v>Šoka</v>
      </c>
      <c r="C215" s="1628" t="str">
        <f>SLO!D22</f>
        <v>Emil</v>
      </c>
      <c r="D215" s="1628">
        <f>SLO!E22</f>
        <v>851030</v>
      </c>
      <c r="E215" s="1628" t="str">
        <f>SLO!F22</f>
        <v>JH</v>
      </c>
      <c r="F215" s="1628" t="s">
        <v>105</v>
      </c>
      <c r="H215" s="1628"/>
      <c r="I215" s="1628"/>
      <c r="J215" s="1628"/>
      <c r="K215" s="1628"/>
      <c r="L215" s="1628"/>
      <c r="M215" s="1628"/>
      <c r="N215" s="1628"/>
      <c r="O215" s="1628"/>
      <c r="P215" s="1628"/>
      <c r="Q215" s="1628"/>
      <c r="R215" s="1628"/>
      <c r="S215" s="1628"/>
      <c r="T215" s="1628"/>
      <c r="U215" s="1628"/>
      <c r="V215" s="1628"/>
      <c r="W215" s="1628"/>
      <c r="X215" s="1628"/>
      <c r="Y215" s="1628"/>
      <c r="Z215" s="1628"/>
      <c r="AA215" s="1628"/>
      <c r="AB215" s="1628"/>
      <c r="AC215" s="1628"/>
      <c r="AD215" s="1628"/>
      <c r="AE215" s="1628"/>
      <c r="AF215" s="1628"/>
      <c r="AG215" s="1628"/>
      <c r="AH215" s="1628"/>
      <c r="AI215" s="1628"/>
      <c r="AJ215" s="1628"/>
      <c r="AK215" s="1628"/>
      <c r="AL215" s="1628"/>
      <c r="AM215" s="1628"/>
      <c r="AN215" s="1628"/>
      <c r="AO215" s="1628"/>
      <c r="AP215" s="1628"/>
      <c r="AQ215" s="1628"/>
      <c r="AR215" s="1628"/>
      <c r="AS215" s="1628"/>
      <c r="AT215" s="1628"/>
      <c r="AU215" s="1628"/>
      <c r="AV215" s="1628"/>
      <c r="BR215" s="1629"/>
    </row>
    <row r="216" spans="1:70">
      <c r="A216" s="1627">
        <f t="shared" si="3"/>
        <v>851130</v>
      </c>
      <c r="B216" s="1628" t="str">
        <f>Hea!B16</f>
        <v>Juřina</v>
      </c>
      <c r="C216" s="1628" t="str">
        <f>Hea!C16</f>
        <v>Jan</v>
      </c>
      <c r="D216" s="1628">
        <f>Hea!D16</f>
        <v>851130</v>
      </c>
      <c r="E216" s="1628" t="str">
        <f>Hea!E16</f>
        <v>JH</v>
      </c>
      <c r="F216" s="1628" t="s">
        <v>66</v>
      </c>
      <c r="H216" s="1628"/>
      <c r="I216" s="1628"/>
      <c r="J216" s="1628"/>
      <c r="K216" s="1628"/>
      <c r="L216" s="1628"/>
      <c r="M216" s="1628"/>
      <c r="N216" s="1628"/>
      <c r="O216" s="1628"/>
      <c r="P216" s="1628"/>
      <c r="Q216" s="1628"/>
      <c r="R216" s="1628"/>
      <c r="S216" s="1628"/>
      <c r="T216" s="1628"/>
      <c r="U216" s="1628"/>
      <c r="V216" s="1628"/>
      <c r="W216" s="1628"/>
      <c r="X216" s="1628"/>
      <c r="Y216" s="1628"/>
      <c r="Z216" s="1628"/>
      <c r="AA216" s="1628"/>
      <c r="AB216" s="1628"/>
      <c r="AC216" s="1628"/>
      <c r="AD216" s="1628"/>
      <c r="AE216" s="1628"/>
      <c r="AF216" s="1628"/>
      <c r="AG216" s="1628"/>
      <c r="AH216" s="1628"/>
      <c r="AI216" s="1628"/>
      <c r="AJ216" s="1628"/>
      <c r="AK216" s="1628"/>
      <c r="AL216" s="1628"/>
      <c r="AM216" s="1628"/>
      <c r="AN216" s="1628"/>
      <c r="AO216" s="1628"/>
      <c r="AP216" s="1628"/>
      <c r="AQ216" s="1628"/>
      <c r="AR216" s="1628"/>
      <c r="AS216" s="1628"/>
      <c r="AT216" s="1628"/>
      <c r="AU216" s="1628"/>
      <c r="AV216" s="1628"/>
      <c r="BR216" s="1629"/>
    </row>
    <row r="217" spans="1:70">
      <c r="A217" s="1627">
        <f t="shared" si="3"/>
        <v>851217</v>
      </c>
      <c r="B217" s="1628" t="str">
        <f>FL!C39</f>
        <v>Žídek</v>
      </c>
      <c r="C217" s="1628" t="str">
        <f>FL!D39</f>
        <v>Jaroslav</v>
      </c>
      <c r="D217" s="1628">
        <f>FL!E39</f>
        <v>851217</v>
      </c>
      <c r="E217" s="1628">
        <f>FL!F39</f>
        <v>0</v>
      </c>
      <c r="F217" s="1628" t="str">
        <f>FL!G39</f>
        <v>FLY</v>
      </c>
      <c r="H217" s="1628"/>
      <c r="I217" s="1628"/>
      <c r="J217" s="1628"/>
      <c r="K217" s="1628"/>
      <c r="L217" s="1628"/>
      <c r="M217" s="1628"/>
      <c r="N217" s="1628"/>
      <c r="O217" s="1628"/>
      <c r="P217" s="1628"/>
      <c r="Q217" s="1628"/>
      <c r="R217" s="1628"/>
      <c r="S217" s="1628"/>
      <c r="T217" s="1628"/>
      <c r="U217" s="1628"/>
      <c r="V217" s="1628"/>
      <c r="W217" s="1628"/>
      <c r="X217" s="1628"/>
      <c r="Y217" s="1628"/>
      <c r="Z217" s="1628"/>
      <c r="AA217" s="1628"/>
      <c r="AB217" s="1628"/>
      <c r="AC217" s="1628"/>
      <c r="AD217" s="1628"/>
      <c r="AE217" s="1628"/>
      <c r="AF217" s="1628"/>
      <c r="AG217" s="1628"/>
      <c r="AH217" s="1628"/>
      <c r="AI217" s="1628"/>
      <c r="AJ217" s="1628"/>
      <c r="AK217" s="1628"/>
      <c r="AL217" s="1628"/>
      <c r="AM217" s="1628"/>
      <c r="AN217" s="1628"/>
      <c r="AO217" s="1628"/>
      <c r="AP217" s="1628"/>
      <c r="AQ217" s="1628"/>
      <c r="AR217" s="1628"/>
      <c r="AS217" s="1628"/>
      <c r="AT217" s="1628"/>
      <c r="AU217" s="1628"/>
      <c r="AV217" s="1628"/>
    </row>
    <row r="218" spans="1:70">
      <c r="A218" s="1627">
        <f t="shared" si="3"/>
        <v>860223</v>
      </c>
      <c r="B218" s="1628" t="str">
        <f>Těch!C25</f>
        <v xml:space="preserve">Matyáš </v>
      </c>
      <c r="C218" s="1628" t="str">
        <f>Těch!D25</f>
        <v>Josef</v>
      </c>
      <c r="D218" s="1628">
        <f>Těch!E25</f>
        <v>860223</v>
      </c>
      <c r="E218" s="1628" t="str">
        <f>Těch!F25</f>
        <v>JH</v>
      </c>
      <c r="F218" s="1628" t="s">
        <v>81</v>
      </c>
      <c r="H218" s="1628"/>
      <c r="I218" s="1628"/>
      <c r="J218" s="1628"/>
      <c r="K218" s="1628"/>
      <c r="L218" s="1628"/>
      <c r="M218" s="1628"/>
      <c r="N218" s="1628"/>
      <c r="O218" s="1628"/>
      <c r="P218" s="1628"/>
      <c r="Q218" s="1628"/>
      <c r="R218" s="1628"/>
      <c r="S218" s="1628"/>
      <c r="T218" s="1628"/>
      <c r="U218" s="1628"/>
      <c r="V218" s="1628"/>
      <c r="W218" s="1628"/>
      <c r="X218" s="1628"/>
      <c r="Y218" s="1628"/>
      <c r="Z218" s="1628"/>
      <c r="AA218" s="1628"/>
      <c r="AB218" s="1628"/>
      <c r="AC218" s="1628"/>
      <c r="AD218" s="1628"/>
      <c r="AE218" s="1628"/>
      <c r="AF218" s="1628"/>
      <c r="AG218" s="1628"/>
      <c r="AH218" s="1628"/>
      <c r="AI218" s="1628"/>
      <c r="AJ218" s="1628"/>
      <c r="AK218" s="1628"/>
      <c r="AL218" s="1628"/>
      <c r="AM218" s="1628"/>
      <c r="AN218" s="1628"/>
      <c r="AO218" s="1628"/>
      <c r="AP218" s="1628"/>
      <c r="AQ218" s="1628"/>
      <c r="AR218" s="1628"/>
      <c r="AS218" s="1628"/>
      <c r="AT218" s="1628"/>
      <c r="AU218" s="1628"/>
      <c r="AV218" s="1628"/>
      <c r="BR218" s="1629"/>
    </row>
    <row r="219" spans="1:70">
      <c r="A219" s="1627">
        <f t="shared" si="3"/>
        <v>860324</v>
      </c>
      <c r="B219" s="1628" t="str">
        <f>ČVO!C26</f>
        <v xml:space="preserve">Starý </v>
      </c>
      <c r="C219" s="1628" t="str">
        <f>ČVO!D26</f>
        <v>Bohumil</v>
      </c>
      <c r="D219" s="1628">
        <f>ČVO!E26</f>
        <v>860324</v>
      </c>
      <c r="E219" s="1628" t="str">
        <f>ČVO!F26</f>
        <v>JH</v>
      </c>
      <c r="F219" s="1628" t="s">
        <v>887</v>
      </c>
      <c r="H219" s="1628"/>
      <c r="I219" s="1628"/>
      <c r="J219" s="1628"/>
      <c r="K219" s="1628"/>
      <c r="L219" s="1628"/>
      <c r="M219" s="1628"/>
      <c r="N219" s="1628"/>
      <c r="O219" s="1628"/>
      <c r="P219" s="1628"/>
      <c r="Q219" s="1628"/>
      <c r="R219" s="1628"/>
      <c r="S219" s="1628"/>
      <c r="T219" s="1628"/>
      <c r="U219" s="1628"/>
      <c r="V219" s="1628"/>
      <c r="W219" s="1628"/>
      <c r="X219" s="1628"/>
      <c r="Y219" s="1628"/>
      <c r="Z219" s="1628"/>
      <c r="AA219" s="1628"/>
      <c r="AB219" s="1628"/>
      <c r="AC219" s="1628"/>
      <c r="AD219" s="1628"/>
      <c r="AE219" s="1628"/>
      <c r="AF219" s="1628"/>
      <c r="AG219" s="1628"/>
      <c r="AH219" s="1628"/>
      <c r="AI219" s="1628"/>
      <c r="AJ219" s="1628"/>
      <c r="AK219" s="1628"/>
      <c r="AL219" s="1628"/>
      <c r="AM219" s="1628"/>
      <c r="AN219" s="1628"/>
      <c r="AO219" s="1628"/>
      <c r="AP219" s="1628"/>
      <c r="AQ219" s="1628"/>
      <c r="AR219" s="1628"/>
      <c r="AS219" s="1628"/>
      <c r="AT219" s="1628"/>
      <c r="AU219" s="1628"/>
      <c r="AV219" s="1628"/>
      <c r="BR219" s="1629"/>
    </row>
    <row r="220" spans="1:70">
      <c r="A220" s="1627">
        <f t="shared" si="3"/>
        <v>860403</v>
      </c>
      <c r="B220" s="1628" t="str">
        <f>HČe!C17</f>
        <v>Safínek</v>
      </c>
      <c r="C220" s="1628" t="str">
        <f>HČe!D17</f>
        <v>Tomáš</v>
      </c>
      <c r="D220" s="1628">
        <f>HČe!E17</f>
        <v>860403</v>
      </c>
      <c r="E220" s="1628" t="str">
        <f>HČe!F17</f>
        <v>JH</v>
      </c>
      <c r="F220" s="1628" t="s">
        <v>157</v>
      </c>
      <c r="H220" s="1628"/>
      <c r="I220" s="1628"/>
      <c r="J220" s="1628"/>
      <c r="K220" s="1628"/>
      <c r="L220" s="1628"/>
      <c r="M220" s="1628"/>
      <c r="N220" s="1628"/>
      <c r="O220" s="1628"/>
      <c r="P220" s="1628"/>
      <c r="Q220" s="1628"/>
      <c r="R220" s="1628"/>
      <c r="S220" s="1628"/>
      <c r="T220" s="1628"/>
      <c r="U220" s="1628"/>
      <c r="V220" s="1628"/>
      <c r="W220" s="1628"/>
      <c r="X220" s="1628"/>
      <c r="Y220" s="1628"/>
      <c r="Z220" s="1628"/>
      <c r="AA220" s="1628"/>
      <c r="AB220" s="1628"/>
      <c r="AC220" s="1628"/>
      <c r="AD220" s="1628"/>
      <c r="AE220" s="1628"/>
      <c r="AF220" s="1628"/>
      <c r="AG220" s="1628"/>
      <c r="AH220" s="1628"/>
      <c r="AI220" s="1628"/>
      <c r="AJ220" s="1628"/>
      <c r="AK220" s="1628"/>
      <c r="AL220" s="1628"/>
      <c r="AM220" s="1628"/>
      <c r="AN220" s="1628"/>
      <c r="AO220" s="1628"/>
      <c r="AP220" s="1628"/>
      <c r="AQ220" s="1628"/>
      <c r="AR220" s="1628"/>
      <c r="AS220" s="1628"/>
      <c r="AT220" s="1628"/>
      <c r="AU220" s="1628"/>
      <c r="AV220" s="1628"/>
    </row>
    <row r="221" spans="1:70">
      <c r="A221" s="1627">
        <f t="shared" si="3"/>
        <v>860410</v>
      </c>
      <c r="B221" s="1628" t="str">
        <f>Těch!C22</f>
        <v>Ordoš</v>
      </c>
      <c r="C221" s="1628" t="str">
        <f>Těch!D22</f>
        <v>David</v>
      </c>
      <c r="D221" s="1628">
        <f>Těch!E22</f>
        <v>860410</v>
      </c>
      <c r="E221" s="1628" t="str">
        <f>Těch!F22</f>
        <v>JH</v>
      </c>
      <c r="F221" s="1628" t="s">
        <v>81</v>
      </c>
      <c r="H221" s="1628"/>
      <c r="I221" s="1628"/>
      <c r="J221" s="1628"/>
      <c r="K221" s="1628"/>
      <c r="L221" s="1628"/>
      <c r="M221" s="1628"/>
      <c r="N221" s="1628"/>
      <c r="O221" s="1628"/>
      <c r="P221" s="1628"/>
      <c r="Q221" s="1628"/>
      <c r="R221" s="1628"/>
      <c r="S221" s="1628"/>
      <c r="T221" s="1628"/>
      <c r="U221" s="1628"/>
      <c r="V221" s="1628"/>
      <c r="W221" s="1628"/>
      <c r="X221" s="1628"/>
      <c r="Y221" s="1628"/>
      <c r="Z221" s="1628"/>
      <c r="AA221" s="1628"/>
      <c r="AB221" s="1628"/>
      <c r="AC221" s="1628"/>
      <c r="AD221" s="1628"/>
      <c r="AE221" s="1628"/>
      <c r="AF221" s="1628"/>
      <c r="AG221" s="1628"/>
      <c r="AH221" s="1628"/>
      <c r="AI221" s="1628"/>
      <c r="AJ221" s="1628"/>
      <c r="AK221" s="1628"/>
      <c r="AL221" s="1628"/>
      <c r="AM221" s="1628"/>
      <c r="AN221" s="1628"/>
      <c r="AO221" s="1628"/>
      <c r="AP221" s="1628"/>
      <c r="AQ221" s="1628"/>
      <c r="AR221" s="1628"/>
      <c r="AS221" s="1628"/>
      <c r="AT221" s="1628"/>
      <c r="AU221" s="1628"/>
      <c r="AV221" s="1628"/>
    </row>
    <row r="222" spans="1:70">
      <c r="A222" s="1627">
        <f t="shared" si="3"/>
        <v>860528</v>
      </c>
      <c r="B222" s="1630" t="str">
        <f>SOM!B28</f>
        <v>Alka</v>
      </c>
      <c r="C222" s="1630" t="str">
        <f>SOM!C28</f>
        <v>Radek</v>
      </c>
      <c r="D222" s="1630">
        <f>SOM!D28</f>
        <v>860528</v>
      </c>
      <c r="E222" s="1630" t="str">
        <f>SOM!E28</f>
        <v>JH</v>
      </c>
      <c r="F222" s="1630" t="s">
        <v>56</v>
      </c>
      <c r="H222" s="1628"/>
      <c r="I222" s="1628"/>
      <c r="J222" s="1628"/>
      <c r="K222" s="1628"/>
      <c r="L222" s="1628"/>
      <c r="M222" s="1628"/>
      <c r="N222" s="1628"/>
      <c r="O222" s="1628"/>
      <c r="P222" s="1628"/>
      <c r="Q222" s="1628"/>
      <c r="R222" s="1628"/>
      <c r="S222" s="1628"/>
      <c r="T222" s="1628"/>
      <c r="U222" s="1628"/>
      <c r="V222" s="1628"/>
      <c r="W222" s="1628"/>
      <c r="X222" s="1628"/>
      <c r="Y222" s="1628"/>
      <c r="Z222" s="1628"/>
      <c r="AA222" s="1628"/>
      <c r="AB222" s="1628"/>
      <c r="AC222" s="1628"/>
      <c r="AD222" s="1628"/>
      <c r="AE222" s="1628"/>
      <c r="AF222" s="1628"/>
      <c r="AG222" s="1628"/>
      <c r="AH222" s="1628"/>
      <c r="AI222" s="1628"/>
      <c r="AJ222" s="1628"/>
      <c r="AK222" s="1628"/>
      <c r="AL222" s="1628"/>
      <c r="AM222" s="1628"/>
      <c r="AN222" s="1628"/>
      <c r="AO222" s="1628"/>
      <c r="AP222" s="1628"/>
      <c r="AQ222" s="1628"/>
      <c r="AR222" s="1628"/>
      <c r="AS222" s="1628"/>
      <c r="AT222" s="1628"/>
      <c r="AU222" s="1628"/>
      <c r="AV222" s="1628"/>
    </row>
    <row r="223" spans="1:70">
      <c r="A223" s="1627">
        <f t="shared" si="3"/>
        <v>860528</v>
      </c>
      <c r="B223" s="1628" t="str">
        <f>FL!C29</f>
        <v xml:space="preserve">Lachman </v>
      </c>
      <c r="C223" s="1628" t="str">
        <f>FL!D29</f>
        <v>Michal</v>
      </c>
      <c r="D223" s="1628">
        <f>FL!E29</f>
        <v>860528</v>
      </c>
      <c r="E223" s="1628" t="str">
        <f>FL!F29</f>
        <v>JH</v>
      </c>
      <c r="F223" s="1628" t="str">
        <f>FL!G29</f>
        <v>FLY</v>
      </c>
      <c r="H223" s="1628"/>
      <c r="I223" s="1628"/>
      <c r="J223" s="1628"/>
      <c r="K223" s="1628"/>
      <c r="L223" s="1628"/>
      <c r="M223" s="1628"/>
      <c r="N223" s="1628"/>
      <c r="O223" s="1628"/>
      <c r="P223" s="1628"/>
      <c r="Q223" s="1628"/>
      <c r="R223" s="1628"/>
      <c r="S223" s="1628"/>
      <c r="T223" s="1628"/>
      <c r="U223" s="1628"/>
      <c r="V223" s="1628"/>
      <c r="W223" s="1628"/>
      <c r="X223" s="1628"/>
      <c r="Y223" s="1628"/>
      <c r="Z223" s="1628"/>
      <c r="AA223" s="1628"/>
      <c r="AB223" s="1628"/>
      <c r="AC223" s="1628"/>
      <c r="AD223" s="1628"/>
      <c r="AE223" s="1628"/>
      <c r="AF223" s="1628"/>
      <c r="AG223" s="1628"/>
      <c r="AH223" s="1628"/>
      <c r="AI223" s="1628"/>
      <c r="AJ223" s="1628"/>
      <c r="AK223" s="1628"/>
      <c r="AL223" s="1628"/>
      <c r="AM223" s="1628"/>
      <c r="AN223" s="1628"/>
      <c r="AO223" s="1628"/>
      <c r="AP223" s="1628"/>
      <c r="AQ223" s="1628"/>
      <c r="AR223" s="1628"/>
      <c r="AS223" s="1628"/>
      <c r="AT223" s="1628"/>
      <c r="AU223" s="1628"/>
      <c r="AV223" s="1628"/>
    </row>
    <row r="224" spans="1:70">
      <c r="A224" s="1627">
        <f t="shared" si="3"/>
        <v>860603</v>
      </c>
      <c r="B224" s="1628" t="str">
        <f>Nek!C22</f>
        <v>DOLEČEK</v>
      </c>
      <c r="C224" s="1628" t="str">
        <f>Nek!D22</f>
        <v>JAKUB</v>
      </c>
      <c r="D224" s="1628">
        <f>Nek!E22</f>
        <v>860603</v>
      </c>
      <c r="E224" s="1628" t="str">
        <f>Nek!F22</f>
        <v>JH</v>
      </c>
      <c r="F224" s="1628" t="s">
        <v>86</v>
      </c>
      <c r="H224" s="1628"/>
      <c r="I224" s="1628"/>
      <c r="J224" s="1628"/>
      <c r="K224" s="1628"/>
      <c r="L224" s="1628"/>
      <c r="M224" s="1628"/>
      <c r="N224" s="1628"/>
      <c r="O224" s="1628"/>
      <c r="P224" s="1628"/>
      <c r="Q224" s="1628"/>
      <c r="R224" s="1628"/>
      <c r="S224" s="1628"/>
      <c r="T224" s="1628"/>
      <c r="U224" s="1628"/>
      <c r="V224" s="1628"/>
      <c r="W224" s="1628"/>
      <c r="X224" s="1628"/>
      <c r="Y224" s="1628"/>
      <c r="Z224" s="1628"/>
      <c r="AA224" s="1628"/>
      <c r="AB224" s="1628"/>
      <c r="AC224" s="1628"/>
      <c r="AD224" s="1628"/>
      <c r="AE224" s="1628"/>
      <c r="AF224" s="1628"/>
      <c r="AG224" s="1628"/>
      <c r="AH224" s="1628"/>
      <c r="AI224" s="1628"/>
      <c r="AJ224" s="1628"/>
      <c r="AK224" s="1628"/>
      <c r="AL224" s="1628"/>
      <c r="AM224" s="1628"/>
      <c r="AN224" s="1628"/>
      <c r="AO224" s="1628"/>
      <c r="AP224" s="1628"/>
      <c r="AQ224" s="1628"/>
      <c r="AR224" s="1628"/>
      <c r="AS224" s="1628"/>
      <c r="AT224" s="1628"/>
      <c r="AU224" s="1628"/>
      <c r="AV224" s="1628"/>
      <c r="BR224" s="1629"/>
    </row>
    <row r="225" spans="1:85">
      <c r="A225" s="1627">
        <f t="shared" si="3"/>
        <v>860711</v>
      </c>
      <c r="B225" s="1628" t="str">
        <f>Sna!C34</f>
        <v>Boháč</v>
      </c>
      <c r="C225" s="1628" t="str">
        <f>Sna!D34</f>
        <v>Libor</v>
      </c>
      <c r="D225" s="1628">
        <f>Sna!E34</f>
        <v>860711</v>
      </c>
      <c r="E225" s="1628" t="str">
        <f>Sna!F34</f>
        <v>JH</v>
      </c>
      <c r="F225" s="1628" t="s">
        <v>175</v>
      </c>
      <c r="H225" s="1628"/>
      <c r="I225" s="1628"/>
      <c r="J225" s="1628"/>
      <c r="K225" s="1628"/>
      <c r="L225" s="1628"/>
      <c r="M225" s="1628"/>
      <c r="N225" s="1628"/>
      <c r="O225" s="1628"/>
      <c r="P225" s="1628"/>
      <c r="Q225" s="1628"/>
      <c r="R225" s="1628"/>
      <c r="S225" s="1628"/>
      <c r="T225" s="1628"/>
      <c r="U225" s="1628"/>
      <c r="V225" s="1628"/>
      <c r="W225" s="1628"/>
      <c r="X225" s="1628"/>
      <c r="Y225" s="1628"/>
      <c r="Z225" s="1628"/>
      <c r="AA225" s="1628"/>
      <c r="AB225" s="1628"/>
      <c r="AC225" s="1628"/>
      <c r="AD225" s="1628"/>
      <c r="AE225" s="1628"/>
      <c r="AF225" s="1628"/>
      <c r="AG225" s="1628"/>
      <c r="AH225" s="1628"/>
      <c r="AI225" s="1628"/>
      <c r="AJ225" s="1628"/>
      <c r="AK225" s="1628"/>
      <c r="AL225" s="1628"/>
      <c r="AM225" s="1628"/>
      <c r="AN225" s="1628"/>
      <c r="AO225" s="1628"/>
      <c r="AP225" s="1628"/>
      <c r="AQ225" s="1628"/>
      <c r="AR225" s="1628"/>
      <c r="AS225" s="1628"/>
      <c r="AT225" s="1628"/>
      <c r="AU225" s="1628"/>
      <c r="AV225" s="1628"/>
    </row>
    <row r="226" spans="1:85">
      <c r="A226" s="1627">
        <f t="shared" si="3"/>
        <v>860724</v>
      </c>
      <c r="B226" s="1628" t="str">
        <f>UDA!C21</f>
        <v>Wolf</v>
      </c>
      <c r="C226" s="1628" t="str">
        <f>UDA!D21</f>
        <v>Jiří</v>
      </c>
      <c r="D226" s="1628">
        <f>UDA!E21</f>
        <v>860724</v>
      </c>
      <c r="E226" s="1628" t="str">
        <f>UDA!F21</f>
        <v>J.H.</v>
      </c>
      <c r="F226" s="1628" t="s">
        <v>159</v>
      </c>
      <c r="H226" s="1628"/>
      <c r="I226" s="1628"/>
      <c r="J226" s="1628"/>
      <c r="K226" s="1628"/>
      <c r="L226" s="1628"/>
      <c r="M226" s="1628"/>
      <c r="N226" s="1628"/>
      <c r="O226" s="1628"/>
      <c r="P226" s="1628"/>
      <c r="Q226" s="1628"/>
      <c r="R226" s="1628"/>
      <c r="S226" s="1628"/>
      <c r="T226" s="1628"/>
      <c r="U226" s="1628"/>
      <c r="V226" s="1628"/>
      <c r="W226" s="1628"/>
      <c r="X226" s="1628"/>
      <c r="Y226" s="1628"/>
      <c r="Z226" s="1628"/>
      <c r="AA226" s="1628"/>
      <c r="AB226" s="1628"/>
      <c r="AC226" s="1628"/>
      <c r="AD226" s="1628"/>
      <c r="AE226" s="1628"/>
      <c r="AF226" s="1628"/>
      <c r="AG226" s="1628"/>
      <c r="AH226" s="1628"/>
      <c r="AI226" s="1628"/>
      <c r="AJ226" s="1628"/>
      <c r="AK226" s="1628"/>
      <c r="AL226" s="1628"/>
      <c r="AM226" s="1628"/>
      <c r="AN226" s="1628"/>
      <c r="AO226" s="1628"/>
      <c r="AP226" s="1628"/>
      <c r="AQ226" s="1628"/>
      <c r="AR226" s="1628"/>
      <c r="AS226" s="1628"/>
      <c r="AT226" s="1628"/>
      <c r="AU226" s="1628"/>
      <c r="AV226" s="1628"/>
    </row>
    <row r="227" spans="1:85">
      <c r="A227" s="1627">
        <f t="shared" si="3"/>
        <v>860731</v>
      </c>
      <c r="B227" s="1628" t="str">
        <f>Ráj!C33</f>
        <v>Štalmach</v>
      </c>
      <c r="C227" s="1628" t="str">
        <f>Ráj!D33</f>
        <v xml:space="preserve">Martin </v>
      </c>
      <c r="D227" s="1628">
        <f>Ráj!E33</f>
        <v>860731</v>
      </c>
      <c r="E227" s="1628" t="str">
        <f>Ráj!F33</f>
        <v>J.H.</v>
      </c>
      <c r="F227" s="1628" t="s">
        <v>717</v>
      </c>
      <c r="H227" s="1628"/>
      <c r="I227" s="1628"/>
      <c r="J227" s="1628"/>
      <c r="K227" s="1628"/>
      <c r="L227" s="1628"/>
      <c r="M227" s="1628"/>
      <c r="N227" s="1628"/>
      <c r="O227" s="1628"/>
      <c r="P227" s="1628"/>
      <c r="Q227" s="1628"/>
      <c r="R227" s="1628"/>
      <c r="S227" s="1628"/>
      <c r="T227" s="1628"/>
      <c r="U227" s="1628"/>
      <c r="V227" s="1628"/>
      <c r="W227" s="1628"/>
      <c r="X227" s="1628"/>
      <c r="Y227" s="1628"/>
      <c r="Z227" s="1628"/>
      <c r="AA227" s="1628"/>
      <c r="AB227" s="1628"/>
      <c r="AC227" s="1628"/>
      <c r="AD227" s="1628"/>
      <c r="AE227" s="1628"/>
      <c r="AF227" s="1628"/>
      <c r="AG227" s="1628"/>
      <c r="AH227" s="1628"/>
      <c r="AI227" s="1628"/>
      <c r="AJ227" s="1628"/>
      <c r="AK227" s="1628"/>
      <c r="AL227" s="1628"/>
      <c r="AM227" s="1628"/>
      <c r="AN227" s="1628"/>
      <c r="AO227" s="1628"/>
      <c r="AP227" s="1628"/>
      <c r="AQ227" s="1628"/>
      <c r="AR227" s="1628"/>
      <c r="AS227" s="1628"/>
      <c r="AT227" s="1628"/>
      <c r="AU227" s="1628"/>
      <c r="AV227" s="1628"/>
      <c r="BR227" s="1629"/>
    </row>
    <row r="228" spans="1:85">
      <c r="A228" s="1627">
        <f t="shared" si="3"/>
        <v>860807</v>
      </c>
      <c r="B228" s="1628" t="str">
        <f>Tyg!C27</f>
        <v>Šauer</v>
      </c>
      <c r="C228" s="1628" t="str">
        <f>Tyg!D27</f>
        <v>Michal</v>
      </c>
      <c r="D228" s="1628">
        <f>Tyg!E27</f>
        <v>860807</v>
      </c>
      <c r="E228" s="1628" t="str">
        <f>Tyg!F27</f>
        <v>JH</v>
      </c>
      <c r="F228" s="1628" t="s">
        <v>79</v>
      </c>
      <c r="H228" s="1628"/>
      <c r="I228" s="1628"/>
      <c r="J228" s="1628"/>
      <c r="K228" s="1628"/>
      <c r="L228" s="1628"/>
      <c r="M228" s="1628"/>
      <c r="N228" s="1628"/>
      <c r="O228" s="1628"/>
      <c r="P228" s="1628"/>
      <c r="Q228" s="1628"/>
      <c r="R228" s="1628"/>
      <c r="S228" s="1628"/>
      <c r="T228" s="1628"/>
      <c r="U228" s="1628"/>
      <c r="V228" s="1628"/>
      <c r="W228" s="1628"/>
      <c r="X228" s="1628"/>
      <c r="Y228" s="1628"/>
      <c r="Z228" s="1628"/>
      <c r="AA228" s="1628"/>
      <c r="AB228" s="1628"/>
      <c r="AC228" s="1628"/>
      <c r="AD228" s="1628"/>
      <c r="AE228" s="1628"/>
      <c r="AF228" s="1628"/>
      <c r="AG228" s="1628"/>
      <c r="AH228" s="1628"/>
      <c r="AI228" s="1628"/>
      <c r="AJ228" s="1628"/>
      <c r="AK228" s="1628"/>
      <c r="AL228" s="1628"/>
      <c r="AM228" s="1628"/>
      <c r="AN228" s="1628"/>
      <c r="AO228" s="1628"/>
      <c r="AP228" s="1628"/>
      <c r="AQ228" s="1628"/>
      <c r="AR228" s="1628"/>
      <c r="AS228" s="1628"/>
      <c r="AT228" s="1628"/>
      <c r="AU228" s="1628"/>
      <c r="AV228" s="1628"/>
      <c r="BR228" s="1629"/>
    </row>
    <row r="229" spans="1:85" s="1629" customFormat="1">
      <c r="A229" s="1627">
        <f t="shared" si="3"/>
        <v>860921</v>
      </c>
      <c r="B229" s="1628" t="str">
        <f>OMB!C29</f>
        <v>Marek</v>
      </c>
      <c r="C229" s="1628" t="str">
        <f>OMB!D29</f>
        <v>Ondřej</v>
      </c>
      <c r="D229" s="1628">
        <f>OMB!E29</f>
        <v>860921</v>
      </c>
      <c r="E229" s="1628" t="str">
        <f>OMB!F29</f>
        <v>J.H.</v>
      </c>
      <c r="F229" s="1628" t="s">
        <v>21</v>
      </c>
      <c r="G229" s="1627"/>
      <c r="H229" s="1628"/>
      <c r="I229" s="1628"/>
      <c r="J229" s="1628"/>
      <c r="K229" s="1628"/>
      <c r="L229" s="1628"/>
      <c r="M229" s="1628"/>
      <c r="N229" s="1628"/>
      <c r="O229" s="1628"/>
      <c r="P229" s="1628"/>
      <c r="Q229" s="1628"/>
      <c r="R229" s="1628"/>
      <c r="S229" s="1628"/>
      <c r="T229" s="1628"/>
      <c r="U229" s="1628"/>
      <c r="V229" s="1628"/>
      <c r="W229" s="1628"/>
      <c r="X229" s="1628"/>
      <c r="Y229" s="1628"/>
      <c r="Z229" s="1628"/>
      <c r="AA229" s="1628"/>
      <c r="AB229" s="1628"/>
      <c r="AC229" s="1628"/>
      <c r="AD229" s="1628"/>
      <c r="AE229" s="1628"/>
      <c r="AF229" s="1628"/>
      <c r="AG229" s="1628"/>
      <c r="AH229" s="1628"/>
      <c r="AI229" s="1628"/>
      <c r="AJ229" s="1628"/>
      <c r="AK229" s="1628"/>
      <c r="AL229" s="1628"/>
      <c r="AM229" s="1628"/>
      <c r="AN229" s="1628"/>
      <c r="AO229" s="1628"/>
      <c r="AP229" s="1628"/>
      <c r="AQ229" s="1628"/>
      <c r="AR229" s="1628"/>
      <c r="AS229" s="1628"/>
      <c r="AT229" s="1628"/>
      <c r="AU229" s="1628"/>
      <c r="AV229" s="1628"/>
      <c r="AW229" s="1627"/>
      <c r="AX229" s="1627"/>
      <c r="AY229" s="1627"/>
      <c r="AZ229" s="1627"/>
      <c r="BA229" s="1627"/>
      <c r="BB229" s="1627"/>
      <c r="BC229" s="1627"/>
      <c r="BD229" s="1627"/>
      <c r="BE229" s="1627"/>
      <c r="BF229" s="1627"/>
      <c r="BG229" s="1627"/>
      <c r="BH229" s="1627"/>
      <c r="BI229" s="1627"/>
      <c r="BJ229" s="1627"/>
      <c r="BK229" s="1627"/>
      <c r="BL229" s="1627"/>
      <c r="BM229" s="1627"/>
      <c r="BN229" s="1627"/>
      <c r="BO229" s="1627"/>
      <c r="BP229" s="1627"/>
      <c r="BQ229" s="1627"/>
      <c r="BS229" s="1627"/>
      <c r="BT229" s="1627"/>
      <c r="BU229" s="1627"/>
      <c r="BV229" s="1627"/>
      <c r="BW229" s="1627"/>
      <c r="BX229" s="1627"/>
      <c r="BY229" s="1627"/>
      <c r="BZ229" s="1627"/>
      <c r="CA229" s="1627"/>
      <c r="CB229" s="1627"/>
      <c r="CC229" s="1627"/>
      <c r="CD229" s="1627"/>
      <c r="CE229" s="1627"/>
      <c r="CF229" s="1627"/>
      <c r="CG229" s="1627"/>
    </row>
    <row r="230" spans="1:85">
      <c r="A230" s="1627">
        <f t="shared" si="3"/>
        <v>861013</v>
      </c>
      <c r="B230" s="1634" t="str">
        <f>ORL!B22</f>
        <v>Kosek</v>
      </c>
      <c r="C230" s="1634" t="str">
        <f>ORL!C22</f>
        <v>Jindřich</v>
      </c>
      <c r="D230" s="1634">
        <f>ORL!D22</f>
        <v>861013</v>
      </c>
      <c r="E230" s="1634" t="str">
        <f>ORL!E22</f>
        <v>J.H.</v>
      </c>
      <c r="F230" s="1628" t="s">
        <v>152</v>
      </c>
      <c r="H230" s="1628"/>
      <c r="I230" s="1628"/>
      <c r="J230" s="1628"/>
      <c r="K230" s="1628"/>
      <c r="L230" s="1628"/>
      <c r="M230" s="1628"/>
      <c r="N230" s="1628"/>
      <c r="O230" s="1628"/>
      <c r="P230" s="1628"/>
      <c r="Q230" s="1628"/>
      <c r="R230" s="1628"/>
      <c r="S230" s="1628"/>
      <c r="T230" s="1628"/>
      <c r="U230" s="1628"/>
      <c r="V230" s="1628"/>
      <c r="W230" s="1628"/>
      <c r="X230" s="1628"/>
      <c r="Y230" s="1628"/>
      <c r="Z230" s="1628"/>
      <c r="AA230" s="1628"/>
      <c r="AB230" s="1628"/>
      <c r="AC230" s="1628"/>
      <c r="AD230" s="1628"/>
      <c r="AE230" s="1628"/>
      <c r="AF230" s="1628"/>
      <c r="AG230" s="1628"/>
      <c r="AH230" s="1628"/>
      <c r="AI230" s="1628"/>
      <c r="AJ230" s="1628"/>
      <c r="AK230" s="1628"/>
      <c r="AL230" s="1628"/>
      <c r="AM230" s="1628"/>
      <c r="AN230" s="1628"/>
      <c r="AO230" s="1628"/>
      <c r="AP230" s="1628"/>
      <c r="AQ230" s="1628"/>
      <c r="AR230" s="1628"/>
      <c r="AS230" s="1628"/>
      <c r="AT230" s="1628"/>
      <c r="AU230" s="1628"/>
      <c r="AV230" s="1628"/>
      <c r="BR230" s="1629"/>
    </row>
    <row r="231" spans="1:85">
      <c r="A231" s="1627">
        <f t="shared" si="3"/>
        <v>861121</v>
      </c>
      <c r="B231" s="1630" t="str">
        <f>SOM!B29</f>
        <v>Sedlačík</v>
      </c>
      <c r="C231" s="1630" t="str">
        <f>SOM!C29</f>
        <v>David</v>
      </c>
      <c r="D231" s="1630">
        <f>SOM!D29</f>
        <v>861121</v>
      </c>
      <c r="E231" s="1630" t="str">
        <f>SOM!E29</f>
        <v>JH2</v>
      </c>
      <c r="F231" s="1630" t="s">
        <v>56</v>
      </c>
      <c r="H231" s="1628"/>
      <c r="I231" s="1628"/>
      <c r="J231" s="1628"/>
      <c r="K231" s="1628"/>
      <c r="L231" s="1628"/>
      <c r="M231" s="1628"/>
      <c r="N231" s="1628"/>
      <c r="O231" s="1628"/>
      <c r="P231" s="1628"/>
      <c r="Q231" s="1628"/>
      <c r="R231" s="1628"/>
      <c r="S231" s="1628"/>
      <c r="T231" s="1628"/>
      <c r="U231" s="1628"/>
      <c r="V231" s="1628"/>
      <c r="W231" s="1628"/>
      <c r="X231" s="1628"/>
      <c r="Y231" s="1628"/>
      <c r="Z231" s="1628"/>
      <c r="AA231" s="1628"/>
      <c r="AB231" s="1628"/>
      <c r="AC231" s="1628"/>
      <c r="AD231" s="1628"/>
      <c r="AE231" s="1628"/>
      <c r="AF231" s="1628"/>
      <c r="AG231" s="1628"/>
      <c r="AH231" s="1628"/>
      <c r="AI231" s="1628"/>
      <c r="AJ231" s="1628"/>
      <c r="AK231" s="1628"/>
      <c r="AL231" s="1628"/>
      <c r="AM231" s="1628"/>
      <c r="AN231" s="1628"/>
      <c r="AO231" s="1628"/>
      <c r="AP231" s="1628"/>
      <c r="AQ231" s="1628"/>
      <c r="AR231" s="1628"/>
      <c r="AS231" s="1628"/>
      <c r="AT231" s="1628"/>
      <c r="AU231" s="1628"/>
      <c r="AV231" s="1628"/>
      <c r="BR231" s="1629"/>
    </row>
    <row r="232" spans="1:85">
      <c r="A232" s="1627">
        <f t="shared" si="3"/>
        <v>861121</v>
      </c>
      <c r="B232" s="1631" t="str">
        <f>HTZ!C30</f>
        <v>Sedlačík</v>
      </c>
      <c r="C232" s="1631" t="str">
        <f>HTZ!D30</f>
        <v>David</v>
      </c>
      <c r="D232" s="1631">
        <f>HTZ!E30</f>
        <v>861121</v>
      </c>
      <c r="E232" s="1631" t="str">
        <f>HTZ!F30</f>
        <v>JH2</v>
      </c>
      <c r="F232" s="1627" t="s">
        <v>731</v>
      </c>
      <c r="H232" s="1628"/>
      <c r="I232" s="1628"/>
      <c r="J232" s="1628"/>
      <c r="K232" s="1628"/>
      <c r="L232" s="1628"/>
      <c r="M232" s="1628"/>
      <c r="N232" s="1628"/>
      <c r="O232" s="1628"/>
      <c r="P232" s="1628"/>
      <c r="Q232" s="1628"/>
      <c r="R232" s="1628"/>
      <c r="S232" s="1628"/>
      <c r="T232" s="1628"/>
      <c r="U232" s="1628"/>
      <c r="V232" s="1628"/>
      <c r="W232" s="1628"/>
      <c r="X232" s="1628"/>
      <c r="Y232" s="1628"/>
      <c r="Z232" s="1628"/>
      <c r="AA232" s="1628"/>
      <c r="AB232" s="1628"/>
      <c r="AC232" s="1628"/>
      <c r="AD232" s="1628"/>
      <c r="AE232" s="1628"/>
      <c r="AF232" s="1628"/>
      <c r="AG232" s="1628"/>
      <c r="AH232" s="1628"/>
      <c r="AI232" s="1628"/>
      <c r="AJ232" s="1628"/>
      <c r="AK232" s="1628"/>
      <c r="AL232" s="1628"/>
      <c r="AM232" s="1628"/>
      <c r="AN232" s="1628"/>
      <c r="AO232" s="1628"/>
      <c r="AP232" s="1628"/>
      <c r="AQ232" s="1628"/>
      <c r="AR232" s="1628"/>
      <c r="AS232" s="1628"/>
      <c r="AT232" s="1628"/>
      <c r="AU232" s="1628"/>
      <c r="AV232" s="1628"/>
    </row>
    <row r="233" spans="1:85">
      <c r="A233" s="1627">
        <f t="shared" si="3"/>
        <v>870129</v>
      </c>
      <c r="B233" s="1628" t="str">
        <f>Ští!C29</f>
        <v>Hladil</v>
      </c>
      <c r="C233" s="1628" t="str">
        <f>Ští!D29</f>
        <v>Jan</v>
      </c>
      <c r="D233" s="1628">
        <f>Ští!E29</f>
        <v>870129</v>
      </c>
      <c r="E233" s="1628" t="str">
        <f>Ští!F29</f>
        <v>JH</v>
      </c>
      <c r="F233" s="1628" t="s">
        <v>183</v>
      </c>
      <c r="H233" s="1628"/>
      <c r="I233" s="1628"/>
      <c r="J233" s="1628"/>
      <c r="K233" s="1628"/>
      <c r="L233" s="1628"/>
      <c r="M233" s="1628"/>
      <c r="N233" s="1628"/>
      <c r="O233" s="1628"/>
      <c r="P233" s="1628"/>
      <c r="Q233" s="1628"/>
      <c r="R233" s="1628"/>
      <c r="S233" s="1628"/>
      <c r="T233" s="1628"/>
      <c r="U233" s="1628"/>
      <c r="V233" s="1628"/>
      <c r="W233" s="1628"/>
      <c r="X233" s="1628"/>
      <c r="Y233" s="1628"/>
      <c r="Z233" s="1628"/>
      <c r="AA233" s="1628"/>
      <c r="AB233" s="1628"/>
      <c r="AC233" s="1628"/>
      <c r="AD233" s="1628"/>
      <c r="AE233" s="1628"/>
      <c r="AF233" s="1628"/>
      <c r="AG233" s="1628"/>
      <c r="AH233" s="1628"/>
      <c r="AI233" s="1628"/>
      <c r="AJ233" s="1628"/>
      <c r="AK233" s="1628"/>
      <c r="AL233" s="1628"/>
      <c r="AM233" s="1628"/>
      <c r="AN233" s="1628"/>
      <c r="AO233" s="1628"/>
      <c r="AP233" s="1628"/>
      <c r="AQ233" s="1628"/>
      <c r="AR233" s="1628"/>
      <c r="AS233" s="1628"/>
      <c r="AT233" s="1628"/>
      <c r="AU233" s="1628"/>
      <c r="AV233" s="1628"/>
      <c r="BR233" s="1629"/>
    </row>
    <row r="234" spans="1:85">
      <c r="A234" s="1627">
        <f t="shared" si="3"/>
        <v>870205</v>
      </c>
      <c r="B234" s="1628" t="str">
        <f>SLO!C37</f>
        <v>Paulus</v>
      </c>
      <c r="C234" s="1628" t="str">
        <f>SLO!D37</f>
        <v>David</v>
      </c>
      <c r="D234" s="1628">
        <f>SLO!E37</f>
        <v>870205</v>
      </c>
      <c r="E234" s="1628" t="str">
        <f>SLO!F37</f>
        <v>JH</v>
      </c>
      <c r="F234" s="1628" t="s">
        <v>105</v>
      </c>
      <c r="H234" s="1628"/>
      <c r="I234" s="1628"/>
      <c r="J234" s="1628"/>
      <c r="K234" s="1628"/>
      <c r="L234" s="1628"/>
      <c r="M234" s="1628"/>
      <c r="N234" s="1628"/>
      <c r="O234" s="1628"/>
      <c r="P234" s="1628"/>
      <c r="Q234" s="1628"/>
      <c r="R234" s="1628"/>
      <c r="S234" s="1628"/>
      <c r="T234" s="1628"/>
      <c r="U234" s="1628"/>
      <c r="V234" s="1628"/>
      <c r="W234" s="1628"/>
      <c r="X234" s="1628"/>
      <c r="Y234" s="1628"/>
      <c r="Z234" s="1628"/>
      <c r="AA234" s="1628"/>
      <c r="AB234" s="1628"/>
      <c r="AC234" s="1628"/>
      <c r="AD234" s="1628"/>
      <c r="AE234" s="1628"/>
      <c r="AF234" s="1628"/>
      <c r="AG234" s="1628"/>
      <c r="AH234" s="1628"/>
      <c r="AI234" s="1628"/>
      <c r="AJ234" s="1628"/>
      <c r="AK234" s="1628"/>
      <c r="AL234" s="1628"/>
      <c r="AM234" s="1628"/>
      <c r="AN234" s="1628"/>
      <c r="AO234" s="1628"/>
      <c r="AP234" s="1628"/>
      <c r="AQ234" s="1628"/>
      <c r="AR234" s="1628"/>
      <c r="AS234" s="1628"/>
      <c r="AT234" s="1628"/>
      <c r="AU234" s="1628"/>
      <c r="AV234" s="1628"/>
    </row>
    <row r="235" spans="1:85">
      <c r="A235" s="1627">
        <f t="shared" si="3"/>
        <v>870205</v>
      </c>
      <c r="B235" s="1628" t="str">
        <f>Ští!C32</f>
        <v>Pavlus</v>
      </c>
      <c r="C235" s="1628" t="str">
        <f>Ští!D32</f>
        <v>David</v>
      </c>
      <c r="D235" s="1628">
        <f>Ští!E32</f>
        <v>870205</v>
      </c>
      <c r="E235" s="1628" t="str">
        <f>Ští!F32</f>
        <v>JH</v>
      </c>
      <c r="F235" s="1628" t="s">
        <v>183</v>
      </c>
      <c r="H235" s="1628"/>
      <c r="I235" s="1628"/>
      <c r="J235" s="1628"/>
      <c r="K235" s="1628"/>
      <c r="L235" s="1628"/>
      <c r="M235" s="1628"/>
      <c r="N235" s="1628"/>
      <c r="O235" s="1628"/>
      <c r="P235" s="1628"/>
      <c r="Q235" s="1628"/>
      <c r="R235" s="1628"/>
      <c r="S235" s="1628"/>
      <c r="T235" s="1628"/>
      <c r="U235" s="1628"/>
      <c r="V235" s="1628"/>
      <c r="W235" s="1628"/>
      <c r="X235" s="1628"/>
      <c r="Y235" s="1628"/>
      <c r="Z235" s="1628"/>
      <c r="AA235" s="1628"/>
      <c r="AB235" s="1628"/>
      <c r="AC235" s="1628"/>
      <c r="AD235" s="1628"/>
      <c r="AE235" s="1628"/>
      <c r="AF235" s="1628"/>
      <c r="AG235" s="1628"/>
      <c r="AH235" s="1628"/>
      <c r="AI235" s="1628"/>
      <c r="AJ235" s="1628"/>
      <c r="AK235" s="1628"/>
      <c r="AL235" s="1628"/>
      <c r="AM235" s="1628"/>
      <c r="AN235" s="1628"/>
      <c r="AO235" s="1628"/>
      <c r="AP235" s="1628"/>
      <c r="AQ235" s="1628"/>
      <c r="AR235" s="1628"/>
      <c r="AS235" s="1628"/>
      <c r="AT235" s="1628"/>
      <c r="AU235" s="1628"/>
      <c r="AV235" s="1628"/>
      <c r="BR235" s="1629"/>
      <c r="BT235" s="1629"/>
      <c r="BU235" s="1629"/>
      <c r="BV235" s="1629"/>
      <c r="BW235" s="1629"/>
      <c r="BX235" s="1629"/>
      <c r="BY235" s="1629"/>
      <c r="BZ235" s="1629"/>
      <c r="CA235" s="1629"/>
      <c r="CB235" s="1629"/>
      <c r="CC235" s="1629"/>
      <c r="CD235" s="1629"/>
      <c r="CE235" s="1629"/>
      <c r="CF235" s="1629"/>
      <c r="CG235" s="1629"/>
    </row>
    <row r="236" spans="1:85">
      <c r="A236" s="1627">
        <f t="shared" si="3"/>
        <v>870222</v>
      </c>
      <c r="B236" s="1628" t="str">
        <f>LDM!C37</f>
        <v>Tlapák</v>
      </c>
      <c r="C236" s="1628" t="str">
        <f>LDM!D37</f>
        <v>Jaroslav</v>
      </c>
      <c r="D236" s="1628">
        <f>LDM!E37</f>
        <v>870222</v>
      </c>
      <c r="E236" s="1628" t="str">
        <f>LDM!F37</f>
        <v>JH</v>
      </c>
      <c r="F236" s="1628" t="s">
        <v>15</v>
      </c>
      <c r="H236" s="1628"/>
      <c r="I236" s="1628"/>
      <c r="J236" s="1628"/>
      <c r="K236" s="1628"/>
      <c r="L236" s="1628"/>
      <c r="M236" s="1628"/>
      <c r="N236" s="1628"/>
      <c r="O236" s="1628"/>
      <c r="P236" s="1628"/>
      <c r="Q236" s="1628"/>
      <c r="R236" s="1628"/>
      <c r="S236" s="1628"/>
      <c r="T236" s="1628"/>
      <c r="U236" s="1628"/>
      <c r="V236" s="1628"/>
      <c r="W236" s="1628"/>
      <c r="X236" s="1628"/>
      <c r="Y236" s="1628"/>
      <c r="Z236" s="1628"/>
      <c r="AA236" s="1628"/>
      <c r="AB236" s="1628"/>
      <c r="AC236" s="1628"/>
      <c r="AD236" s="1628"/>
      <c r="AE236" s="1628"/>
      <c r="AF236" s="1628"/>
      <c r="AG236" s="1628"/>
      <c r="AH236" s="1628"/>
      <c r="AI236" s="1628"/>
      <c r="AJ236" s="1628"/>
      <c r="AK236" s="1628"/>
      <c r="AL236" s="1628"/>
      <c r="AM236" s="1628"/>
      <c r="AN236" s="1628"/>
      <c r="AO236" s="1628"/>
      <c r="AP236" s="1628"/>
      <c r="AQ236" s="1628"/>
      <c r="AR236" s="1628"/>
      <c r="AS236" s="1628"/>
      <c r="AT236" s="1628"/>
      <c r="AU236" s="1628"/>
      <c r="AV236" s="1628"/>
    </row>
    <row r="237" spans="1:85">
      <c r="A237" s="1627">
        <f t="shared" si="3"/>
        <v>870223</v>
      </c>
      <c r="B237" s="1628" t="str">
        <f>Ráj!C21</f>
        <v xml:space="preserve">Žák </v>
      </c>
      <c r="C237" s="1628" t="str">
        <f>Ráj!D21</f>
        <v>Roman</v>
      </c>
      <c r="D237" s="1628">
        <f>Ráj!E21</f>
        <v>870223</v>
      </c>
      <c r="E237" s="1628" t="str">
        <f>Ráj!F21</f>
        <v>J.H.</v>
      </c>
      <c r="F237" s="1628" t="s">
        <v>717</v>
      </c>
      <c r="H237" s="1628"/>
      <c r="I237" s="1628"/>
      <c r="J237" s="1628"/>
      <c r="K237" s="1628"/>
      <c r="L237" s="1628"/>
      <c r="M237" s="1628"/>
      <c r="N237" s="1628"/>
      <c r="O237" s="1628"/>
      <c r="P237" s="1628"/>
      <c r="Q237" s="1628"/>
      <c r="R237" s="1628"/>
      <c r="S237" s="1628"/>
      <c r="T237" s="1628"/>
      <c r="U237" s="1628"/>
      <c r="V237" s="1628"/>
      <c r="W237" s="1628"/>
      <c r="X237" s="1628"/>
      <c r="Y237" s="1628"/>
      <c r="Z237" s="1628"/>
      <c r="AA237" s="1628"/>
      <c r="AB237" s="1628"/>
      <c r="AC237" s="1628"/>
      <c r="AD237" s="1628"/>
      <c r="AE237" s="1628"/>
      <c r="AF237" s="1628"/>
      <c r="AG237" s="1628"/>
      <c r="AH237" s="1628"/>
      <c r="AI237" s="1628"/>
      <c r="AJ237" s="1628"/>
      <c r="AK237" s="1628"/>
      <c r="AL237" s="1628"/>
      <c r="AM237" s="1628"/>
      <c r="AN237" s="1628"/>
      <c r="AO237" s="1628"/>
      <c r="AP237" s="1628"/>
      <c r="AQ237" s="1628"/>
      <c r="AR237" s="1628"/>
      <c r="AS237" s="1628"/>
      <c r="AT237" s="1628"/>
      <c r="AU237" s="1628"/>
      <c r="AV237" s="1628"/>
      <c r="BR237" s="1629"/>
    </row>
    <row r="238" spans="1:85">
      <c r="A238" s="1627">
        <f t="shared" si="3"/>
        <v>870305</v>
      </c>
      <c r="B238" s="1628" t="str">
        <f>LDM!C31</f>
        <v>Soukup</v>
      </c>
      <c r="C238" s="1628" t="str">
        <f>LDM!D31</f>
        <v>Michal</v>
      </c>
      <c r="D238" s="1628">
        <f>LDM!E31</f>
        <v>870305</v>
      </c>
      <c r="E238" s="1628" t="str">
        <f>LDM!F31</f>
        <v>JH</v>
      </c>
      <c r="F238" s="1628" t="s">
        <v>15</v>
      </c>
      <c r="H238" s="1628"/>
      <c r="I238" s="1628"/>
      <c r="J238" s="1628"/>
      <c r="K238" s="1628"/>
      <c r="L238" s="1628"/>
      <c r="M238" s="1628"/>
      <c r="N238" s="1628"/>
      <c r="O238" s="1628"/>
      <c r="P238" s="1628"/>
      <c r="Q238" s="1628"/>
      <c r="R238" s="1628"/>
      <c r="S238" s="1628"/>
      <c r="T238" s="1628"/>
      <c r="U238" s="1628"/>
      <c r="V238" s="1628"/>
      <c r="W238" s="1628"/>
      <c r="X238" s="1628"/>
      <c r="Y238" s="1628"/>
      <c r="Z238" s="1628"/>
      <c r="AA238" s="1628"/>
      <c r="AB238" s="1628"/>
      <c r="AC238" s="1628"/>
      <c r="AD238" s="1628"/>
      <c r="AE238" s="1628"/>
      <c r="AF238" s="1628"/>
      <c r="AG238" s="1628"/>
      <c r="AH238" s="1628"/>
      <c r="AI238" s="1628"/>
      <c r="AJ238" s="1628"/>
      <c r="AK238" s="1628"/>
      <c r="AL238" s="1628"/>
      <c r="AM238" s="1628"/>
      <c r="AN238" s="1628"/>
      <c r="AO238" s="1628"/>
      <c r="AP238" s="1628"/>
      <c r="AQ238" s="1628"/>
      <c r="AR238" s="1628"/>
      <c r="AS238" s="1628"/>
      <c r="AT238" s="1628"/>
      <c r="AU238" s="1628"/>
      <c r="AV238" s="1628"/>
    </row>
    <row r="239" spans="1:85">
      <c r="A239" s="1627">
        <f t="shared" si="3"/>
        <v>870308</v>
      </c>
      <c r="B239" s="1628" t="str">
        <f>SLO!C28</f>
        <v xml:space="preserve">Kostúr </v>
      </c>
      <c r="C239" s="1628" t="str">
        <f>SLO!D28</f>
        <v>Jaroslav</v>
      </c>
      <c r="D239" s="1628">
        <f>SLO!E28</f>
        <v>870308</v>
      </c>
      <c r="E239" s="1628" t="str">
        <f>SLO!F28</f>
        <v>JH</v>
      </c>
      <c r="F239" s="1628" t="s">
        <v>105</v>
      </c>
      <c r="H239" s="1628"/>
      <c r="I239" s="1628"/>
      <c r="J239" s="1628"/>
      <c r="K239" s="1628"/>
      <c r="L239" s="1628"/>
      <c r="M239" s="1628"/>
      <c r="N239" s="1628"/>
      <c r="O239" s="1628"/>
      <c r="P239" s="1628"/>
      <c r="Q239" s="1628"/>
      <c r="R239" s="1628"/>
      <c r="S239" s="1628"/>
      <c r="T239" s="1628"/>
      <c r="U239" s="1628"/>
      <c r="V239" s="1628"/>
      <c r="W239" s="1628"/>
      <c r="X239" s="1628"/>
      <c r="Y239" s="1628"/>
      <c r="Z239" s="1628"/>
      <c r="AA239" s="1628"/>
      <c r="AB239" s="1628"/>
      <c r="AC239" s="1628"/>
      <c r="AD239" s="1628"/>
      <c r="AE239" s="1628"/>
      <c r="AF239" s="1628"/>
      <c r="AG239" s="1628"/>
      <c r="AH239" s="1628"/>
      <c r="AI239" s="1628"/>
      <c r="AJ239" s="1628"/>
      <c r="AK239" s="1628"/>
      <c r="AL239" s="1628"/>
      <c r="AM239" s="1628"/>
      <c r="AN239" s="1628"/>
      <c r="AO239" s="1628"/>
      <c r="AP239" s="1628"/>
      <c r="AQ239" s="1628"/>
      <c r="AR239" s="1628"/>
      <c r="AS239" s="1628"/>
      <c r="AT239" s="1628"/>
      <c r="AU239" s="1628"/>
      <c r="AV239" s="1628"/>
      <c r="BR239" s="1629"/>
    </row>
    <row r="240" spans="1:85">
      <c r="A240" s="1627">
        <f t="shared" si="3"/>
        <v>870323</v>
      </c>
      <c r="B240" s="1628" t="str">
        <f>ČVO!C27</f>
        <v>Golián</v>
      </c>
      <c r="C240" s="1628" t="str">
        <f>ČVO!D27</f>
        <v>Marek</v>
      </c>
      <c r="D240" s="1628">
        <f>ČVO!E27</f>
        <v>870323</v>
      </c>
      <c r="E240" s="1628" t="str">
        <f>ČVO!F27</f>
        <v>JH</v>
      </c>
      <c r="F240" s="1628" t="s">
        <v>887</v>
      </c>
      <c r="H240" s="1628"/>
      <c r="I240" s="1628"/>
      <c r="J240" s="1628"/>
      <c r="K240" s="1628"/>
      <c r="L240" s="1628"/>
      <c r="M240" s="1628"/>
      <c r="N240" s="1628"/>
      <c r="O240" s="1628"/>
      <c r="P240" s="1628"/>
      <c r="Q240" s="1628"/>
      <c r="R240" s="1628"/>
      <c r="S240" s="1628"/>
      <c r="T240" s="1628"/>
      <c r="U240" s="1628"/>
      <c r="V240" s="1628"/>
      <c r="W240" s="1628"/>
      <c r="X240" s="1628"/>
      <c r="Y240" s="1628"/>
      <c r="Z240" s="1628"/>
      <c r="AA240" s="1628"/>
      <c r="AB240" s="1628"/>
      <c r="AC240" s="1628"/>
      <c r="AD240" s="1628"/>
      <c r="AE240" s="1628"/>
      <c r="AF240" s="1628"/>
      <c r="AG240" s="1628"/>
      <c r="AH240" s="1628"/>
      <c r="AI240" s="1628"/>
      <c r="AJ240" s="1628"/>
      <c r="AK240" s="1628"/>
      <c r="AL240" s="1628"/>
      <c r="AM240" s="1628"/>
      <c r="AN240" s="1628"/>
      <c r="AO240" s="1628"/>
      <c r="AP240" s="1628"/>
      <c r="AQ240" s="1628"/>
      <c r="AR240" s="1628"/>
      <c r="AS240" s="1628"/>
      <c r="AT240" s="1628"/>
      <c r="AU240" s="1628"/>
      <c r="AV240" s="1628"/>
      <c r="BR240" s="1629"/>
    </row>
    <row r="241" spans="1:85">
      <c r="A241" s="1627">
        <f t="shared" si="3"/>
        <v>870324</v>
      </c>
      <c r="B241" s="1633" t="str">
        <f>Pet!C21</f>
        <v xml:space="preserve">Novák </v>
      </c>
      <c r="C241" s="1633" t="str">
        <f>Pet!D21</f>
        <v>Jakub</v>
      </c>
      <c r="D241" s="1633">
        <f>Pet!E21</f>
        <v>870324</v>
      </c>
      <c r="E241" s="1633" t="str">
        <f>Pet!F21</f>
        <v>JH</v>
      </c>
      <c r="F241" s="1633" t="s">
        <v>119</v>
      </c>
      <c r="H241" s="1628"/>
      <c r="I241" s="1628"/>
      <c r="J241" s="1628"/>
      <c r="K241" s="1628"/>
      <c r="L241" s="1628"/>
      <c r="M241" s="1628"/>
      <c r="N241" s="1628"/>
      <c r="O241" s="1628"/>
      <c r="P241" s="1628"/>
      <c r="Q241" s="1628"/>
      <c r="R241" s="1628"/>
      <c r="S241" s="1628"/>
      <c r="T241" s="1628"/>
      <c r="U241" s="1628"/>
      <c r="V241" s="1628"/>
      <c r="W241" s="1628"/>
      <c r="X241" s="1628"/>
      <c r="Y241" s="1628"/>
      <c r="Z241" s="1628"/>
      <c r="AA241" s="1628"/>
      <c r="AB241" s="1628"/>
      <c r="AC241" s="1628"/>
      <c r="AD241" s="1628"/>
      <c r="AE241" s="1628"/>
      <c r="AF241" s="1628"/>
      <c r="AG241" s="1628"/>
      <c r="AH241" s="1628"/>
      <c r="AI241" s="1628"/>
      <c r="AJ241" s="1628"/>
      <c r="AK241" s="1628"/>
      <c r="AL241" s="1628"/>
      <c r="AM241" s="1628"/>
      <c r="AN241" s="1628"/>
      <c r="AO241" s="1628"/>
      <c r="AP241" s="1628"/>
      <c r="AQ241" s="1628"/>
      <c r="AR241" s="1628"/>
      <c r="AS241" s="1628"/>
      <c r="AT241" s="1628"/>
      <c r="AU241" s="1628"/>
      <c r="AV241" s="1628"/>
      <c r="BR241" s="1629"/>
    </row>
    <row r="242" spans="1:85">
      <c r="A242" s="1627">
        <f t="shared" si="3"/>
        <v>0</v>
      </c>
      <c r="B242" s="1627" t="str">
        <f>Bob!C32</f>
        <v xml:space="preserve">Stránský </v>
      </c>
      <c r="C242" s="1627">
        <f>Bob!D32</f>
        <v>0</v>
      </c>
      <c r="D242" s="1627">
        <f>Bob!E32</f>
        <v>0</v>
      </c>
      <c r="E242" s="1627">
        <f>Bob!F32</f>
        <v>0</v>
      </c>
      <c r="F242" s="1627" t="s">
        <v>143</v>
      </c>
      <c r="H242" s="1628"/>
      <c r="I242" s="1628"/>
      <c r="J242" s="1628"/>
      <c r="K242" s="1628"/>
      <c r="L242" s="1628"/>
      <c r="M242" s="1628"/>
      <c r="N242" s="1628"/>
      <c r="O242" s="1628"/>
      <c r="P242" s="1628"/>
      <c r="Q242" s="1628"/>
      <c r="R242" s="1628"/>
      <c r="S242" s="1628"/>
      <c r="T242" s="1628"/>
      <c r="U242" s="1628"/>
      <c r="V242" s="1628"/>
      <c r="W242" s="1628"/>
      <c r="X242" s="1628"/>
      <c r="Y242" s="1628"/>
      <c r="Z242" s="1628"/>
      <c r="AA242" s="1628"/>
      <c r="AB242" s="1628"/>
      <c r="AC242" s="1628"/>
      <c r="AD242" s="1628"/>
      <c r="AE242" s="1628"/>
      <c r="AF242" s="1628"/>
      <c r="AG242" s="1628"/>
      <c r="AH242" s="1628"/>
      <c r="AI242" s="1628"/>
      <c r="AJ242" s="1628"/>
      <c r="AK242" s="1628"/>
      <c r="AL242" s="1628"/>
      <c r="AM242" s="1628"/>
      <c r="AN242" s="1628"/>
      <c r="AO242" s="1628"/>
      <c r="AP242" s="1628"/>
      <c r="AQ242" s="1628"/>
      <c r="AR242" s="1628"/>
      <c r="AS242" s="1628"/>
      <c r="AT242" s="1628"/>
      <c r="AU242" s="1628"/>
      <c r="AV242" s="1628"/>
      <c r="BR242" s="1629"/>
    </row>
    <row r="243" spans="1:85">
      <c r="A243" s="1627">
        <f t="shared" si="3"/>
        <v>870415</v>
      </c>
      <c r="B243" s="1628" t="str">
        <f>Srš!C18</f>
        <v>Weichsel</v>
      </c>
      <c r="C243" s="1628" t="str">
        <f>Srš!D18</f>
        <v>Jiří</v>
      </c>
      <c r="D243" s="1628">
        <f>Srš!E18</f>
        <v>870415</v>
      </c>
      <c r="E243" s="1628" t="str">
        <f>Srš!F18</f>
        <v>JH</v>
      </c>
      <c r="F243" s="1628" t="s">
        <v>127</v>
      </c>
      <c r="H243" s="1628"/>
      <c r="I243" s="1628"/>
      <c r="J243" s="1628"/>
      <c r="K243" s="1628"/>
      <c r="L243" s="1628"/>
      <c r="M243" s="1628"/>
      <c r="N243" s="1628"/>
      <c r="O243" s="1628"/>
      <c r="P243" s="1628"/>
      <c r="Q243" s="1628"/>
      <c r="R243" s="1628"/>
      <c r="S243" s="1628"/>
      <c r="T243" s="1628"/>
      <c r="U243" s="1628"/>
      <c r="V243" s="1628"/>
      <c r="W243" s="1628"/>
      <c r="X243" s="1628"/>
      <c r="Y243" s="1628"/>
      <c r="Z243" s="1628"/>
      <c r="AA243" s="1628"/>
      <c r="AB243" s="1628"/>
      <c r="AC243" s="1628"/>
      <c r="AD243" s="1628"/>
      <c r="AE243" s="1628"/>
      <c r="AF243" s="1628"/>
      <c r="AG243" s="1628"/>
      <c r="AH243" s="1628"/>
      <c r="AI243" s="1628"/>
      <c r="AJ243" s="1628"/>
      <c r="AK243" s="1628"/>
      <c r="AL243" s="1628"/>
      <c r="AM243" s="1628"/>
      <c r="AN243" s="1628"/>
      <c r="AO243" s="1628"/>
      <c r="AP243" s="1628"/>
      <c r="AQ243" s="1628"/>
      <c r="AR243" s="1628"/>
      <c r="AS243" s="1628"/>
      <c r="AT243" s="1628"/>
      <c r="AU243" s="1628"/>
      <c r="AV243" s="1628"/>
    </row>
    <row r="244" spans="1:85">
      <c r="A244" s="1627">
        <f t="shared" si="3"/>
        <v>870423</v>
      </c>
      <c r="B244" s="1628" t="str">
        <f>Nek!C27</f>
        <v>ŠULC</v>
      </c>
      <c r="C244" s="1628" t="str">
        <f>Nek!D27</f>
        <v>PAVEL</v>
      </c>
      <c r="D244" s="1628">
        <f>Nek!E27</f>
        <v>870423</v>
      </c>
      <c r="E244" s="1628" t="str">
        <f>Nek!F27</f>
        <v>JH</v>
      </c>
      <c r="F244" s="1628" t="s">
        <v>86</v>
      </c>
      <c r="H244" s="1628"/>
      <c r="I244" s="1628"/>
      <c r="J244" s="1628"/>
      <c r="K244" s="1628"/>
      <c r="L244" s="1628"/>
      <c r="M244" s="1628"/>
      <c r="N244" s="1628"/>
      <c r="O244" s="1628"/>
      <c r="P244" s="1628"/>
      <c r="Q244" s="1628"/>
      <c r="R244" s="1628"/>
      <c r="S244" s="1628"/>
      <c r="T244" s="1628"/>
      <c r="U244" s="1628"/>
      <c r="V244" s="1628"/>
      <c r="W244" s="1628"/>
      <c r="X244" s="1628"/>
      <c r="Y244" s="1628"/>
      <c r="Z244" s="1628"/>
      <c r="AA244" s="1628"/>
      <c r="AB244" s="1628"/>
      <c r="AC244" s="1628"/>
      <c r="AD244" s="1628"/>
      <c r="AE244" s="1628"/>
      <c r="AF244" s="1628"/>
      <c r="AG244" s="1628"/>
      <c r="AH244" s="1628"/>
      <c r="AI244" s="1628"/>
      <c r="AJ244" s="1628"/>
      <c r="AK244" s="1628"/>
      <c r="AL244" s="1628"/>
      <c r="AM244" s="1628"/>
      <c r="AN244" s="1628"/>
      <c r="AO244" s="1628"/>
      <c r="AP244" s="1628"/>
      <c r="AQ244" s="1628"/>
      <c r="AR244" s="1628"/>
      <c r="AS244" s="1628"/>
      <c r="AT244" s="1628"/>
      <c r="AU244" s="1628"/>
      <c r="AV244" s="1628"/>
      <c r="BR244" s="1629"/>
    </row>
    <row r="245" spans="1:85">
      <c r="A245" s="1627">
        <f t="shared" si="3"/>
        <v>870502</v>
      </c>
      <c r="B245" s="1628" t="str">
        <f>UDA!C19</f>
        <v>Rada</v>
      </c>
      <c r="C245" s="1628" t="str">
        <f>UDA!D19</f>
        <v>Lubomír</v>
      </c>
      <c r="D245" s="1628">
        <f>UDA!E19</f>
        <v>870502</v>
      </c>
      <c r="E245" s="1628" t="str">
        <f>UDA!F19</f>
        <v>N.</v>
      </c>
      <c r="F245" s="1628" t="s">
        <v>159</v>
      </c>
      <c r="H245" s="1628"/>
      <c r="I245" s="1628"/>
      <c r="J245" s="1628"/>
      <c r="K245" s="1628"/>
      <c r="L245" s="1628"/>
      <c r="M245" s="1628"/>
      <c r="N245" s="1628"/>
      <c r="O245" s="1628"/>
      <c r="P245" s="1628"/>
      <c r="Q245" s="1628"/>
      <c r="R245" s="1628"/>
      <c r="S245" s="1628"/>
      <c r="T245" s="1628"/>
      <c r="U245" s="1628"/>
      <c r="V245" s="1628"/>
      <c r="W245" s="1628"/>
      <c r="X245" s="1628"/>
      <c r="Y245" s="1628"/>
      <c r="Z245" s="1628"/>
      <c r="AA245" s="1628"/>
      <c r="AB245" s="1628"/>
      <c r="AC245" s="1628"/>
      <c r="AD245" s="1628"/>
      <c r="AE245" s="1628"/>
      <c r="AF245" s="1628"/>
      <c r="AG245" s="1628"/>
      <c r="AH245" s="1628"/>
      <c r="AI245" s="1628"/>
      <c r="AJ245" s="1628"/>
      <c r="AK245" s="1628"/>
      <c r="AL245" s="1628"/>
      <c r="AM245" s="1628"/>
      <c r="AN245" s="1628"/>
      <c r="AO245" s="1628"/>
      <c r="AP245" s="1628"/>
      <c r="AQ245" s="1628"/>
      <c r="AR245" s="1628"/>
      <c r="AS245" s="1628"/>
      <c r="AT245" s="1628"/>
      <c r="AU245" s="1628"/>
      <c r="AV245" s="1628"/>
      <c r="BR245" s="1629"/>
    </row>
    <row r="246" spans="1:85">
      <c r="A246" s="1627">
        <f t="shared" si="3"/>
        <v>870503</v>
      </c>
      <c r="B246" s="1628" t="str">
        <f>Jed!B26</f>
        <v>Benda</v>
      </c>
      <c r="C246" s="1628" t="str">
        <f>Jed!C26</f>
        <v>František</v>
      </c>
      <c r="D246" s="1628">
        <f>Jed!D26</f>
        <v>870503</v>
      </c>
      <c r="E246" s="1628" t="str">
        <f>Jed!E26</f>
        <v>JH</v>
      </c>
      <c r="F246" s="1628" t="s">
        <v>778</v>
      </c>
      <c r="H246" s="1628"/>
      <c r="I246" s="1628"/>
      <c r="J246" s="1628"/>
      <c r="K246" s="1628"/>
      <c r="L246" s="1628"/>
      <c r="M246" s="1628"/>
      <c r="N246" s="1628"/>
      <c r="O246" s="1628"/>
      <c r="P246" s="1628"/>
      <c r="Q246" s="1628"/>
      <c r="R246" s="1628"/>
      <c r="S246" s="1628"/>
      <c r="T246" s="1628"/>
      <c r="U246" s="1628"/>
      <c r="V246" s="1628"/>
      <c r="W246" s="1628"/>
      <c r="X246" s="1628"/>
      <c r="Y246" s="1628"/>
      <c r="Z246" s="1628"/>
      <c r="AA246" s="1628"/>
      <c r="AB246" s="1628"/>
      <c r="AC246" s="1628"/>
      <c r="AD246" s="1628"/>
      <c r="AE246" s="1628"/>
      <c r="AF246" s="1628"/>
      <c r="AG246" s="1628"/>
      <c r="AH246" s="1628"/>
      <c r="AI246" s="1628"/>
      <c r="AJ246" s="1628"/>
      <c r="AK246" s="1628"/>
      <c r="AL246" s="1628"/>
      <c r="AM246" s="1628"/>
      <c r="AN246" s="1628"/>
      <c r="AO246" s="1628"/>
      <c r="AP246" s="1628"/>
      <c r="AQ246" s="1628"/>
      <c r="AR246" s="1628"/>
      <c r="AS246" s="1628"/>
      <c r="AT246" s="1628"/>
      <c r="AU246" s="1628"/>
      <c r="AV246" s="1628"/>
      <c r="BR246" s="1629"/>
    </row>
    <row r="247" spans="1:85">
      <c r="A247" s="1627">
        <f t="shared" si="3"/>
        <v>870729</v>
      </c>
      <c r="B247" s="1634" t="str">
        <f>ORL!B17</f>
        <v xml:space="preserve">Melichar </v>
      </c>
      <c r="C247" s="1634" t="str">
        <f>ORL!C17</f>
        <v>Felix</v>
      </c>
      <c r="D247" s="1634">
        <f>ORL!D17</f>
        <v>870729</v>
      </c>
      <c r="E247" s="1634" t="str">
        <f>ORL!E17</f>
        <v>J.H.</v>
      </c>
      <c r="F247" s="1628" t="s">
        <v>152</v>
      </c>
      <c r="H247" s="1628"/>
      <c r="I247" s="1628"/>
      <c r="J247" s="1628"/>
      <c r="K247" s="1628"/>
      <c r="L247" s="1628"/>
      <c r="M247" s="1628"/>
      <c r="N247" s="1628"/>
      <c r="O247" s="1628"/>
      <c r="P247" s="1628"/>
      <c r="Q247" s="1628"/>
      <c r="R247" s="1628"/>
      <c r="S247" s="1628"/>
      <c r="T247" s="1628"/>
      <c r="U247" s="1628"/>
      <c r="V247" s="1628"/>
      <c r="W247" s="1628"/>
      <c r="X247" s="1628"/>
      <c r="Y247" s="1628"/>
      <c r="Z247" s="1628"/>
      <c r="AA247" s="1628"/>
      <c r="AB247" s="1628"/>
      <c r="AC247" s="1628"/>
      <c r="AD247" s="1628"/>
      <c r="AE247" s="1628"/>
      <c r="AF247" s="1628"/>
      <c r="AG247" s="1628"/>
      <c r="AH247" s="1628"/>
      <c r="AI247" s="1628"/>
      <c r="AJ247" s="1628"/>
      <c r="AK247" s="1628"/>
      <c r="AL247" s="1628"/>
      <c r="AM247" s="1628"/>
      <c r="AN247" s="1628"/>
      <c r="AO247" s="1628"/>
      <c r="AP247" s="1628"/>
      <c r="AQ247" s="1628"/>
      <c r="AR247" s="1628"/>
      <c r="AS247" s="1628"/>
      <c r="AT247" s="1628"/>
      <c r="AU247" s="1628"/>
      <c r="AV247" s="1628"/>
      <c r="BR247" s="1629"/>
    </row>
    <row r="248" spans="1:85">
      <c r="A248" s="1627">
        <f t="shared" si="3"/>
        <v>870812</v>
      </c>
      <c r="B248" s="1628" t="str">
        <f>Nek!C19</f>
        <v>JANĎOUREK</v>
      </c>
      <c r="C248" s="1628" t="str">
        <f>Nek!D19</f>
        <v>LEOŠ</v>
      </c>
      <c r="D248" s="1628">
        <f>Nek!E19</f>
        <v>870812</v>
      </c>
      <c r="E248" s="1628" t="str">
        <f>Nek!F19</f>
        <v>JH</v>
      </c>
      <c r="F248" s="1628" t="s">
        <v>86</v>
      </c>
      <c r="H248" s="1628"/>
      <c r="I248" s="1628"/>
      <c r="J248" s="1628"/>
      <c r="K248" s="1628"/>
      <c r="L248" s="1628"/>
      <c r="M248" s="1628"/>
      <c r="N248" s="1628"/>
      <c r="O248" s="1628"/>
      <c r="P248" s="1628"/>
      <c r="Q248" s="1628"/>
      <c r="R248" s="1628"/>
      <c r="S248" s="1628"/>
      <c r="T248" s="1628"/>
      <c r="U248" s="1628"/>
      <c r="V248" s="1628"/>
      <c r="W248" s="1628"/>
      <c r="X248" s="1628"/>
      <c r="Y248" s="1628"/>
      <c r="Z248" s="1628"/>
      <c r="AA248" s="1628"/>
      <c r="AB248" s="1628"/>
      <c r="AC248" s="1628"/>
      <c r="AD248" s="1628"/>
      <c r="AE248" s="1628"/>
      <c r="AF248" s="1628"/>
      <c r="AG248" s="1628"/>
      <c r="AH248" s="1628"/>
      <c r="AI248" s="1628"/>
      <c r="AJ248" s="1628"/>
      <c r="AK248" s="1628"/>
      <c r="AL248" s="1628"/>
      <c r="AM248" s="1628"/>
      <c r="AN248" s="1628"/>
      <c r="AO248" s="1628"/>
      <c r="AP248" s="1628"/>
      <c r="AQ248" s="1628"/>
      <c r="AR248" s="1628"/>
      <c r="AS248" s="1628"/>
      <c r="AT248" s="1628"/>
      <c r="AU248" s="1628"/>
      <c r="AV248" s="1628"/>
      <c r="BR248" s="1629"/>
    </row>
    <row r="249" spans="1:85">
      <c r="A249" s="1627">
        <f t="shared" si="3"/>
        <v>870916</v>
      </c>
      <c r="B249" s="1628" t="str">
        <f>LUK!B30</f>
        <v>Stupka</v>
      </c>
      <c r="C249" s="1628" t="str">
        <f>LUK!C30</f>
        <v>Ivo</v>
      </c>
      <c r="D249" s="1628">
        <f>LUK!D30</f>
        <v>870916</v>
      </c>
      <c r="E249" s="1628" t="str">
        <f>LUK!E30</f>
        <v>JH</v>
      </c>
      <c r="F249" s="1628" t="s">
        <v>179</v>
      </c>
      <c r="H249" s="1628"/>
      <c r="I249" s="1628"/>
      <c r="J249" s="1628"/>
      <c r="K249" s="1628"/>
      <c r="L249" s="1628"/>
      <c r="M249" s="1628"/>
      <c r="N249" s="1628"/>
      <c r="O249" s="1628"/>
      <c r="P249" s="1628"/>
      <c r="Q249" s="1628"/>
      <c r="R249" s="1628"/>
      <c r="S249" s="1628"/>
      <c r="T249" s="1628"/>
      <c r="U249" s="1628"/>
      <c r="V249" s="1628"/>
      <c r="W249" s="1628"/>
      <c r="X249" s="1628"/>
      <c r="Y249" s="1628"/>
      <c r="Z249" s="1628"/>
      <c r="AA249" s="1628"/>
      <c r="AB249" s="1628"/>
      <c r="AC249" s="1628"/>
      <c r="AD249" s="1628"/>
      <c r="AE249" s="1628"/>
      <c r="AF249" s="1628"/>
      <c r="AG249" s="1628"/>
      <c r="AH249" s="1628"/>
      <c r="AI249" s="1628"/>
      <c r="AJ249" s="1628"/>
      <c r="AK249" s="1628"/>
      <c r="AL249" s="1628"/>
      <c r="AM249" s="1628"/>
      <c r="AN249" s="1628"/>
      <c r="AO249" s="1628"/>
      <c r="AP249" s="1628"/>
      <c r="AQ249" s="1628"/>
      <c r="AR249" s="1628"/>
      <c r="AS249" s="1628"/>
      <c r="AT249" s="1628"/>
      <c r="AU249" s="1628"/>
      <c r="AV249" s="1628"/>
      <c r="BR249" s="1629"/>
    </row>
    <row r="250" spans="1:85">
      <c r="A250" s="1627">
        <f t="shared" si="3"/>
        <v>870930</v>
      </c>
      <c r="B250" s="1628" t="str">
        <f>HČe!C28</f>
        <v>Langr</v>
      </c>
      <c r="C250" s="1628" t="str">
        <f>HČe!D28</f>
        <v>Martin</v>
      </c>
      <c r="D250" s="1628">
        <f>HČe!E28</f>
        <v>870930</v>
      </c>
      <c r="E250" s="1628" t="str">
        <f>HČe!F28</f>
        <v>JH</v>
      </c>
      <c r="F250" s="1628" t="s">
        <v>157</v>
      </c>
      <c r="H250" s="1628"/>
      <c r="I250" s="1628"/>
      <c r="J250" s="1628"/>
      <c r="K250" s="1628"/>
      <c r="L250" s="1628"/>
      <c r="M250" s="1628"/>
      <c r="N250" s="1628"/>
      <c r="O250" s="1628"/>
      <c r="P250" s="1628"/>
      <c r="Q250" s="1628"/>
      <c r="R250" s="1628"/>
      <c r="S250" s="1628"/>
      <c r="T250" s="1628"/>
      <c r="U250" s="1628"/>
      <c r="V250" s="1628"/>
      <c r="W250" s="1628"/>
      <c r="X250" s="1628"/>
      <c r="Y250" s="1628"/>
      <c r="Z250" s="1628"/>
      <c r="AA250" s="1628"/>
      <c r="AB250" s="1628"/>
      <c r="AC250" s="1628"/>
      <c r="AD250" s="1628"/>
      <c r="AE250" s="1628"/>
      <c r="AF250" s="1628"/>
      <c r="AG250" s="1628"/>
      <c r="AH250" s="1628"/>
      <c r="AI250" s="1628"/>
      <c r="AJ250" s="1628"/>
      <c r="AK250" s="1628"/>
      <c r="AL250" s="1628"/>
      <c r="AM250" s="1628"/>
      <c r="AN250" s="1628"/>
      <c r="AO250" s="1628"/>
      <c r="AP250" s="1628"/>
      <c r="AQ250" s="1628"/>
      <c r="AR250" s="1628"/>
      <c r="AS250" s="1628"/>
      <c r="AT250" s="1628"/>
      <c r="AU250" s="1628"/>
      <c r="AV250" s="1628"/>
      <c r="BR250" s="1629"/>
    </row>
    <row r="251" spans="1:85">
      <c r="A251" s="1627">
        <f t="shared" si="3"/>
        <v>871016</v>
      </c>
      <c r="B251" s="1633" t="str">
        <f>Pet!C23</f>
        <v xml:space="preserve">Marek </v>
      </c>
      <c r="C251" s="1633" t="str">
        <f>Pet!D23</f>
        <v>Leoš</v>
      </c>
      <c r="D251" s="1633">
        <f>Pet!E23</f>
        <v>871016</v>
      </c>
      <c r="E251" s="1633" t="str">
        <f>Pet!F23</f>
        <v>JH</v>
      </c>
      <c r="F251" s="1633" t="s">
        <v>119</v>
      </c>
      <c r="H251" s="1628"/>
      <c r="I251" s="1628"/>
      <c r="J251" s="1628"/>
      <c r="K251" s="1628"/>
      <c r="L251" s="1628"/>
      <c r="M251" s="1628"/>
      <c r="N251" s="1628"/>
      <c r="O251" s="1628"/>
      <c r="P251" s="1628"/>
      <c r="Q251" s="1628"/>
      <c r="R251" s="1628"/>
      <c r="S251" s="1628"/>
      <c r="T251" s="1628"/>
      <c r="U251" s="1628"/>
      <c r="V251" s="1628"/>
      <c r="W251" s="1628"/>
      <c r="X251" s="1628"/>
      <c r="Y251" s="1628"/>
      <c r="Z251" s="1628"/>
      <c r="AA251" s="1628"/>
      <c r="AB251" s="1628"/>
      <c r="AC251" s="1628"/>
      <c r="AD251" s="1628"/>
      <c r="AE251" s="1628"/>
      <c r="AF251" s="1628"/>
      <c r="AG251" s="1628"/>
      <c r="AH251" s="1628"/>
      <c r="AI251" s="1628"/>
      <c r="AJ251" s="1628"/>
      <c r="AK251" s="1628"/>
      <c r="AL251" s="1628"/>
      <c r="AM251" s="1628"/>
      <c r="AN251" s="1628"/>
      <c r="AO251" s="1628"/>
      <c r="AP251" s="1628"/>
      <c r="AQ251" s="1628"/>
      <c r="AR251" s="1628"/>
      <c r="AS251" s="1628"/>
      <c r="AT251" s="1628"/>
      <c r="AU251" s="1628"/>
      <c r="AV251" s="1628"/>
    </row>
    <row r="252" spans="1:85">
      <c r="A252" s="1627">
        <f t="shared" si="3"/>
        <v>871026</v>
      </c>
      <c r="B252" s="1628" t="str">
        <f>Sna!C30</f>
        <v>Václavek</v>
      </c>
      <c r="C252" s="1628" t="str">
        <f>Sna!D30</f>
        <v>Ondra</v>
      </c>
      <c r="D252" s="1628">
        <f>Sna!E30</f>
        <v>871026</v>
      </c>
      <c r="E252" s="1628" t="str">
        <f>Sna!F30</f>
        <v>JH</v>
      </c>
      <c r="F252" s="1628" t="s">
        <v>175</v>
      </c>
      <c r="H252" s="1628"/>
      <c r="I252" s="1628"/>
      <c r="J252" s="1628"/>
      <c r="K252" s="1628"/>
      <c r="L252" s="1628"/>
      <c r="M252" s="1628"/>
      <c r="N252" s="1628"/>
      <c r="O252" s="1628"/>
      <c r="P252" s="1628"/>
      <c r="Q252" s="1628"/>
      <c r="R252" s="1628"/>
      <c r="S252" s="1628"/>
      <c r="T252" s="1628"/>
      <c r="U252" s="1628"/>
      <c r="V252" s="1628"/>
      <c r="W252" s="1628"/>
      <c r="X252" s="1628"/>
      <c r="Y252" s="1628"/>
      <c r="Z252" s="1628"/>
      <c r="AA252" s="1628"/>
      <c r="AB252" s="1628"/>
      <c r="AC252" s="1628"/>
      <c r="AD252" s="1628"/>
      <c r="AE252" s="1628"/>
      <c r="AF252" s="1628"/>
      <c r="AG252" s="1628"/>
      <c r="AH252" s="1628"/>
      <c r="AI252" s="1628"/>
      <c r="AJ252" s="1628"/>
      <c r="AK252" s="1628"/>
      <c r="AL252" s="1628"/>
      <c r="AM252" s="1628"/>
      <c r="AN252" s="1628"/>
      <c r="AO252" s="1628"/>
      <c r="AP252" s="1628"/>
      <c r="AQ252" s="1628"/>
      <c r="AR252" s="1628"/>
      <c r="AS252" s="1628"/>
      <c r="AT252" s="1628"/>
      <c r="AU252" s="1628"/>
      <c r="AV252" s="1628"/>
      <c r="BR252" s="1629"/>
      <c r="BT252" s="1629"/>
      <c r="BU252" s="1629"/>
      <c r="BV252" s="1629"/>
      <c r="BW252" s="1629"/>
      <c r="BX252" s="1629"/>
      <c r="BY252" s="1629"/>
      <c r="BZ252" s="1629"/>
      <c r="CA252" s="1629"/>
      <c r="CB252" s="1629"/>
      <c r="CC252" s="1629"/>
      <c r="CD252" s="1629"/>
      <c r="CE252" s="1629"/>
      <c r="CF252" s="1629"/>
      <c r="CG252" s="1629"/>
    </row>
    <row r="253" spans="1:85">
      <c r="A253" s="1627">
        <f t="shared" si="3"/>
        <v>871212</v>
      </c>
      <c r="B253" s="1628" t="str">
        <f>LDM!C25</f>
        <v>Kuda</v>
      </c>
      <c r="C253" s="1628" t="str">
        <f>LDM!D25</f>
        <v>Martin</v>
      </c>
      <c r="D253" s="1628">
        <f>LDM!E25</f>
        <v>871212</v>
      </c>
      <c r="E253" s="1628" t="str">
        <f>LDM!F25</f>
        <v>JH</v>
      </c>
      <c r="F253" s="1628" t="s">
        <v>15</v>
      </c>
      <c r="H253" s="1628"/>
      <c r="I253" s="1628"/>
      <c r="J253" s="1628"/>
      <c r="K253" s="1628"/>
      <c r="L253" s="1628"/>
      <c r="M253" s="1628"/>
      <c r="N253" s="1628"/>
      <c r="O253" s="1628"/>
      <c r="P253" s="1628"/>
      <c r="Q253" s="1628"/>
      <c r="R253" s="1628"/>
      <c r="S253" s="1628"/>
      <c r="T253" s="1628"/>
      <c r="U253" s="1628"/>
      <c r="V253" s="1628"/>
      <c r="W253" s="1628"/>
      <c r="X253" s="1628"/>
      <c r="Y253" s="1628"/>
      <c r="Z253" s="1628"/>
      <c r="AA253" s="1628"/>
      <c r="AB253" s="1628"/>
      <c r="AC253" s="1628"/>
      <c r="AD253" s="1628"/>
      <c r="AE253" s="1628"/>
      <c r="AF253" s="1628"/>
      <c r="AG253" s="1628"/>
      <c r="AH253" s="1628"/>
      <c r="AI253" s="1628"/>
      <c r="AJ253" s="1628"/>
      <c r="AK253" s="1628"/>
      <c r="AL253" s="1628"/>
      <c r="AM253" s="1628"/>
      <c r="AN253" s="1628"/>
      <c r="AO253" s="1628"/>
      <c r="AP253" s="1628"/>
      <c r="AQ253" s="1628"/>
      <c r="AR253" s="1628"/>
      <c r="AS253" s="1628"/>
      <c r="AT253" s="1628"/>
      <c r="AU253" s="1628"/>
      <c r="AV253" s="1628"/>
      <c r="BR253" s="1629"/>
    </row>
    <row r="254" spans="1:85">
      <c r="A254" s="1627">
        <f t="shared" si="3"/>
        <v>871215</v>
      </c>
      <c r="B254" s="1634" t="str">
        <f>ORL!B13</f>
        <v>Brandejs</v>
      </c>
      <c r="C254" s="1634" t="str">
        <f>ORL!C13</f>
        <v>Michal</v>
      </c>
      <c r="D254" s="1634">
        <f>ORL!D13</f>
        <v>871215</v>
      </c>
      <c r="E254" s="1634" t="str">
        <f>ORL!E13</f>
        <v>JH2</v>
      </c>
      <c r="F254" s="1628" t="s">
        <v>152</v>
      </c>
      <c r="H254" s="1628"/>
      <c r="I254" s="1628"/>
      <c r="J254" s="1628"/>
      <c r="K254" s="1628"/>
      <c r="L254" s="1628"/>
      <c r="M254" s="1628"/>
      <c r="N254" s="1628"/>
      <c r="O254" s="1628"/>
      <c r="P254" s="1628"/>
      <c r="Q254" s="1628"/>
      <c r="R254" s="1628"/>
      <c r="S254" s="1628"/>
      <c r="T254" s="1628"/>
      <c r="U254" s="1628"/>
      <c r="V254" s="1628"/>
      <c r="W254" s="1628"/>
      <c r="X254" s="1628"/>
      <c r="Y254" s="1628"/>
      <c r="Z254" s="1628"/>
      <c r="AA254" s="1628"/>
      <c r="AB254" s="1628"/>
      <c r="AC254" s="1628"/>
      <c r="AD254" s="1628"/>
      <c r="AE254" s="1628"/>
      <c r="AF254" s="1628"/>
      <c r="AG254" s="1628"/>
      <c r="AH254" s="1628"/>
      <c r="AI254" s="1628"/>
      <c r="AJ254" s="1628"/>
      <c r="AK254" s="1628"/>
      <c r="AL254" s="1628"/>
      <c r="AM254" s="1628"/>
      <c r="AN254" s="1628"/>
      <c r="AO254" s="1628"/>
      <c r="AP254" s="1628"/>
      <c r="AQ254" s="1628"/>
      <c r="AR254" s="1628"/>
      <c r="AS254" s="1628"/>
      <c r="AT254" s="1628"/>
      <c r="AU254" s="1628"/>
      <c r="AV254" s="1628"/>
    </row>
    <row r="255" spans="1:85">
      <c r="A255" s="1627">
        <f t="shared" si="3"/>
        <v>880213</v>
      </c>
      <c r="B255" s="1628" t="str">
        <f>FL!C25</f>
        <v xml:space="preserve">Kašpar </v>
      </c>
      <c r="C255" s="1628" t="str">
        <f>FL!D25</f>
        <v>Petr</v>
      </c>
      <c r="D255" s="1628">
        <f>FL!E25</f>
        <v>880213</v>
      </c>
      <c r="E255" s="1628" t="str">
        <f>FL!F25</f>
        <v>JH</v>
      </c>
      <c r="F255" s="1628" t="str">
        <f>FL!G25</f>
        <v>FLY</v>
      </c>
      <c r="H255" s="1628"/>
      <c r="I255" s="1628"/>
      <c r="J255" s="1628"/>
      <c r="K255" s="1628"/>
      <c r="L255" s="1628"/>
      <c r="M255" s="1628"/>
      <c r="N255" s="1628"/>
      <c r="O255" s="1628"/>
      <c r="P255" s="1628"/>
      <c r="Q255" s="1628"/>
      <c r="R255" s="1628"/>
      <c r="S255" s="1628"/>
      <c r="T255" s="1628"/>
      <c r="U255" s="1628"/>
      <c r="V255" s="1628"/>
      <c r="W255" s="1628"/>
      <c r="X255" s="1628"/>
      <c r="Y255" s="1628"/>
      <c r="Z255" s="1628"/>
      <c r="AA255" s="1628"/>
      <c r="AB255" s="1628"/>
      <c r="AC255" s="1628"/>
      <c r="AD255" s="1628"/>
      <c r="AE255" s="1628"/>
      <c r="AF255" s="1628"/>
      <c r="AG255" s="1628"/>
      <c r="AH255" s="1628"/>
      <c r="AI255" s="1628"/>
      <c r="AJ255" s="1628"/>
      <c r="AK255" s="1628"/>
      <c r="AL255" s="1628"/>
      <c r="AM255" s="1628"/>
      <c r="AN255" s="1628"/>
      <c r="AO255" s="1628"/>
      <c r="AP255" s="1628"/>
      <c r="AQ255" s="1628"/>
      <c r="AR255" s="1628"/>
      <c r="AS255" s="1628"/>
      <c r="AT255" s="1628"/>
      <c r="AU255" s="1628"/>
      <c r="AV255" s="1628"/>
      <c r="BR255" s="1629"/>
    </row>
    <row r="256" spans="1:85">
      <c r="A256" s="1627">
        <f t="shared" ref="A256:A319" si="4">D256</f>
        <v>880215</v>
      </c>
      <c r="B256" s="1628" t="str">
        <f>FL!C37</f>
        <v>Karlík</v>
      </c>
      <c r="C256" s="1628" t="str">
        <f>FL!D37</f>
        <v>Vojtěch</v>
      </c>
      <c r="D256" s="1628">
        <f>FL!E37</f>
        <v>880215</v>
      </c>
      <c r="E256" s="1628">
        <f>FL!F37</f>
        <v>0</v>
      </c>
      <c r="F256" s="1628" t="str">
        <f>FL!G37</f>
        <v>FLY</v>
      </c>
      <c r="H256" s="1628"/>
      <c r="I256" s="1628"/>
      <c r="J256" s="1628"/>
      <c r="K256" s="1628"/>
      <c r="L256" s="1628"/>
      <c r="M256" s="1628"/>
      <c r="N256" s="1628"/>
      <c r="O256" s="1628"/>
      <c r="P256" s="1628"/>
      <c r="Q256" s="1628"/>
      <c r="R256" s="1628"/>
      <c r="S256" s="1628"/>
      <c r="T256" s="1628"/>
      <c r="U256" s="1628"/>
      <c r="V256" s="1628"/>
      <c r="W256" s="1628"/>
      <c r="X256" s="1628"/>
      <c r="Y256" s="1628"/>
      <c r="Z256" s="1628"/>
      <c r="AA256" s="1628"/>
      <c r="AB256" s="1628"/>
      <c r="AC256" s="1628"/>
      <c r="AD256" s="1628"/>
      <c r="AE256" s="1628"/>
      <c r="AF256" s="1628"/>
      <c r="AG256" s="1628"/>
      <c r="AH256" s="1628"/>
      <c r="AI256" s="1628"/>
      <c r="AJ256" s="1628"/>
      <c r="AK256" s="1628"/>
      <c r="AL256" s="1628"/>
      <c r="AM256" s="1628"/>
      <c r="AN256" s="1628"/>
      <c r="AO256" s="1628"/>
      <c r="AP256" s="1628"/>
      <c r="AQ256" s="1628"/>
      <c r="AR256" s="1628"/>
      <c r="AS256" s="1628"/>
      <c r="AT256" s="1628"/>
      <c r="AU256" s="1628"/>
      <c r="AV256" s="1628"/>
    </row>
    <row r="257" spans="1:85">
      <c r="A257" s="1627">
        <f t="shared" si="4"/>
        <v>880315</v>
      </c>
      <c r="B257" s="1628" t="str">
        <f>Ští!C31</f>
        <v>Šponar</v>
      </c>
      <c r="C257" s="1628" t="str">
        <f>Ští!D31</f>
        <v>Matin</v>
      </c>
      <c r="D257" s="1628">
        <f>Ští!E31</f>
        <v>880315</v>
      </c>
      <c r="E257" s="1628" t="str">
        <f>Ští!F31</f>
        <v>JH</v>
      </c>
      <c r="F257" s="1628" t="s">
        <v>183</v>
      </c>
      <c r="H257" s="1628"/>
      <c r="I257" s="1628"/>
      <c r="J257" s="1628"/>
      <c r="K257" s="1628"/>
      <c r="L257" s="1628"/>
      <c r="M257" s="1628"/>
      <c r="N257" s="1628"/>
      <c r="O257" s="1628"/>
      <c r="P257" s="1628"/>
      <c r="Q257" s="1628"/>
      <c r="R257" s="1628"/>
      <c r="S257" s="1628"/>
      <c r="T257" s="1628"/>
      <c r="U257" s="1628"/>
      <c r="V257" s="1628"/>
      <c r="W257" s="1628"/>
      <c r="X257" s="1628"/>
      <c r="Y257" s="1628"/>
      <c r="Z257" s="1628"/>
      <c r="AA257" s="1628"/>
      <c r="AB257" s="1628"/>
      <c r="AC257" s="1628"/>
      <c r="AD257" s="1628"/>
      <c r="AE257" s="1628"/>
      <c r="AF257" s="1628"/>
      <c r="AG257" s="1628"/>
      <c r="AH257" s="1628"/>
      <c r="AI257" s="1628"/>
      <c r="AJ257" s="1628"/>
      <c r="AK257" s="1628"/>
      <c r="AL257" s="1628"/>
      <c r="AM257" s="1628"/>
      <c r="AN257" s="1628"/>
      <c r="AO257" s="1628"/>
      <c r="AP257" s="1628"/>
      <c r="AQ257" s="1628"/>
      <c r="AR257" s="1628"/>
      <c r="AS257" s="1628"/>
      <c r="AT257" s="1628"/>
      <c r="AU257" s="1628"/>
      <c r="AV257" s="1628"/>
      <c r="BR257" s="1629"/>
    </row>
    <row r="258" spans="1:85">
      <c r="A258" s="1627">
        <f t="shared" si="4"/>
        <v>880426</v>
      </c>
      <c r="B258" s="1628" t="str">
        <f>OMB!C34</f>
        <v>Hrdina</v>
      </c>
      <c r="C258" s="1628" t="str">
        <f>OMB!D34</f>
        <v>Josef</v>
      </c>
      <c r="D258" s="1628">
        <f>OMB!E34</f>
        <v>880426</v>
      </c>
      <c r="E258" s="1628" t="str">
        <f>OMB!F34</f>
        <v>J.H.</v>
      </c>
      <c r="F258" s="1628" t="s">
        <v>21</v>
      </c>
      <c r="H258" s="1628"/>
      <c r="I258" s="1628"/>
      <c r="J258" s="1628"/>
      <c r="K258" s="1628"/>
      <c r="L258" s="1628"/>
      <c r="M258" s="1628"/>
      <c r="N258" s="1628"/>
      <c r="O258" s="1628"/>
      <c r="P258" s="1628"/>
      <c r="Q258" s="1628"/>
      <c r="R258" s="1628"/>
      <c r="S258" s="1628"/>
      <c r="T258" s="1628"/>
      <c r="U258" s="1628"/>
      <c r="V258" s="1628"/>
      <c r="W258" s="1628"/>
      <c r="X258" s="1628"/>
      <c r="Y258" s="1628"/>
      <c r="Z258" s="1628"/>
      <c r="AA258" s="1628"/>
      <c r="AB258" s="1628"/>
      <c r="AC258" s="1628"/>
      <c r="AD258" s="1628"/>
      <c r="AE258" s="1628"/>
      <c r="AF258" s="1628"/>
      <c r="AG258" s="1628"/>
      <c r="AH258" s="1628"/>
      <c r="AI258" s="1628"/>
      <c r="AJ258" s="1628"/>
      <c r="AK258" s="1628"/>
      <c r="AL258" s="1628"/>
      <c r="AM258" s="1628"/>
      <c r="AN258" s="1628"/>
      <c r="AO258" s="1628"/>
      <c r="AP258" s="1628"/>
      <c r="AQ258" s="1628"/>
      <c r="AR258" s="1628"/>
      <c r="AS258" s="1628"/>
      <c r="AT258" s="1628"/>
      <c r="AU258" s="1628"/>
      <c r="AV258" s="1628"/>
    </row>
    <row r="259" spans="1:85">
      <c r="A259" s="1627">
        <f t="shared" si="4"/>
        <v>880516</v>
      </c>
      <c r="B259" s="1628" t="str">
        <f>Sna!C29</f>
        <v>Pražák</v>
      </c>
      <c r="C259" s="1628" t="str">
        <f>Sna!D29</f>
        <v>David</v>
      </c>
      <c r="D259" s="1628">
        <f>Sna!E29</f>
        <v>880516</v>
      </c>
      <c r="E259" s="1628" t="str">
        <f>Sna!F29</f>
        <v>JH</v>
      </c>
      <c r="F259" s="1628" t="s">
        <v>175</v>
      </c>
      <c r="H259" s="1628"/>
      <c r="I259" s="1628"/>
      <c r="J259" s="1628"/>
      <c r="K259" s="1628"/>
      <c r="L259" s="1628"/>
      <c r="M259" s="1628"/>
      <c r="N259" s="1628"/>
      <c r="O259" s="1628"/>
      <c r="P259" s="1628"/>
      <c r="Q259" s="1628"/>
      <c r="R259" s="1628"/>
      <c r="S259" s="1628"/>
      <c r="T259" s="1628"/>
      <c r="U259" s="1628"/>
      <c r="V259" s="1628"/>
      <c r="W259" s="1628"/>
      <c r="X259" s="1628"/>
      <c r="Y259" s="1628"/>
      <c r="Z259" s="1628"/>
      <c r="AA259" s="1628"/>
      <c r="AB259" s="1628"/>
      <c r="AC259" s="1628"/>
      <c r="AD259" s="1628"/>
      <c r="AE259" s="1628"/>
      <c r="AF259" s="1628"/>
      <c r="AG259" s="1628"/>
      <c r="AH259" s="1628"/>
      <c r="AI259" s="1628"/>
      <c r="AJ259" s="1628"/>
      <c r="AK259" s="1628"/>
      <c r="AL259" s="1628"/>
      <c r="AM259" s="1628"/>
      <c r="AN259" s="1628"/>
      <c r="AO259" s="1628"/>
      <c r="AP259" s="1628"/>
      <c r="AQ259" s="1628"/>
      <c r="AR259" s="1628"/>
      <c r="AS259" s="1628"/>
      <c r="AT259" s="1628"/>
      <c r="AU259" s="1628"/>
      <c r="AV259" s="1628"/>
      <c r="BR259" s="1629"/>
    </row>
    <row r="260" spans="1:85">
      <c r="A260" s="1627">
        <f t="shared" si="4"/>
        <v>880806</v>
      </c>
      <c r="B260" s="1628" t="str">
        <f>ČVO!C19</f>
        <v>Moštěk</v>
      </c>
      <c r="C260" s="1628" t="str">
        <f>ČVO!D19</f>
        <v>Tomáš</v>
      </c>
      <c r="D260" s="1628">
        <f>ČVO!E19</f>
        <v>880806</v>
      </c>
      <c r="E260" s="1628" t="str">
        <f>ČVO!F19</f>
        <v>JH</v>
      </c>
      <c r="F260" s="1628" t="s">
        <v>887</v>
      </c>
      <c r="H260" s="1628"/>
      <c r="I260" s="1628"/>
      <c r="J260" s="1628"/>
      <c r="K260" s="1628"/>
      <c r="L260" s="1628"/>
      <c r="M260" s="1628"/>
      <c r="N260" s="1628"/>
      <c r="O260" s="1628"/>
      <c r="P260" s="1628"/>
      <c r="Q260" s="1628"/>
      <c r="R260" s="1628"/>
      <c r="S260" s="1628"/>
      <c r="T260" s="1628"/>
      <c r="U260" s="1628"/>
      <c r="V260" s="1628"/>
      <c r="W260" s="1628"/>
      <c r="X260" s="1628"/>
      <c r="Y260" s="1628"/>
      <c r="Z260" s="1628"/>
      <c r="AA260" s="1628"/>
      <c r="AB260" s="1628"/>
      <c r="AC260" s="1628"/>
      <c r="AD260" s="1628"/>
      <c r="AE260" s="1628"/>
      <c r="AF260" s="1628"/>
      <c r="AG260" s="1628"/>
      <c r="AH260" s="1628"/>
      <c r="AI260" s="1628"/>
      <c r="AJ260" s="1628"/>
      <c r="AK260" s="1628"/>
      <c r="AL260" s="1628"/>
      <c r="AM260" s="1628"/>
      <c r="AN260" s="1628"/>
      <c r="AO260" s="1628"/>
      <c r="AP260" s="1628"/>
      <c r="AQ260" s="1628"/>
      <c r="AR260" s="1628"/>
      <c r="AS260" s="1628"/>
      <c r="AT260" s="1628"/>
      <c r="AU260" s="1628"/>
      <c r="AV260" s="1628"/>
      <c r="BR260" s="1629"/>
    </row>
    <row r="261" spans="1:85" s="1629" customFormat="1">
      <c r="A261" s="1627">
        <f t="shared" si="4"/>
        <v>880811</v>
      </c>
      <c r="B261" s="1628" t="str">
        <f>Ráj!C23</f>
        <v>Loun</v>
      </c>
      <c r="C261" s="1628" t="str">
        <f>Ráj!D23</f>
        <v>Jan</v>
      </c>
      <c r="D261" s="1628">
        <f>Ráj!E23</f>
        <v>880811</v>
      </c>
      <c r="E261" s="1628" t="str">
        <f>Ráj!F23</f>
        <v>J.H.</v>
      </c>
      <c r="F261" s="1628" t="s">
        <v>717</v>
      </c>
      <c r="G261" s="1627"/>
      <c r="H261" s="1628"/>
      <c r="I261" s="1628"/>
      <c r="J261" s="1628"/>
      <c r="K261" s="1628"/>
      <c r="L261" s="1628"/>
      <c r="M261" s="1628"/>
      <c r="N261" s="1628"/>
      <c r="O261" s="1628"/>
      <c r="P261" s="1628"/>
      <c r="Q261" s="1628"/>
      <c r="R261" s="1628"/>
      <c r="S261" s="1628"/>
      <c r="T261" s="1628"/>
      <c r="U261" s="1628"/>
      <c r="V261" s="1628"/>
      <c r="W261" s="1628"/>
      <c r="X261" s="1628"/>
      <c r="Y261" s="1628"/>
      <c r="Z261" s="1628"/>
      <c r="AA261" s="1628"/>
      <c r="AB261" s="1628"/>
      <c r="AC261" s="1628"/>
      <c r="AD261" s="1628"/>
      <c r="AE261" s="1628"/>
      <c r="AF261" s="1628"/>
      <c r="AG261" s="1628"/>
      <c r="AH261" s="1628"/>
      <c r="AI261" s="1628"/>
      <c r="AJ261" s="1628"/>
      <c r="AK261" s="1628"/>
      <c r="AL261" s="1628"/>
      <c r="AM261" s="1628"/>
      <c r="AN261" s="1628"/>
      <c r="AO261" s="1628"/>
      <c r="AP261" s="1628"/>
      <c r="AQ261" s="1628"/>
      <c r="AR261" s="1628"/>
      <c r="AS261" s="1628"/>
      <c r="AT261" s="1628"/>
      <c r="AU261" s="1628"/>
      <c r="AV261" s="1628"/>
      <c r="AW261" s="1627"/>
      <c r="AX261" s="1627"/>
      <c r="AY261" s="1627"/>
      <c r="AZ261" s="1627"/>
      <c r="BA261" s="1627"/>
      <c r="BB261" s="1627"/>
      <c r="BC261" s="1627"/>
      <c r="BD261" s="1627"/>
      <c r="BE261" s="1627"/>
      <c r="BF261" s="1627"/>
      <c r="BG261" s="1627"/>
      <c r="BH261" s="1627"/>
      <c r="BI261" s="1627"/>
      <c r="BJ261" s="1627"/>
      <c r="BK261" s="1627"/>
      <c r="BL261" s="1627"/>
      <c r="BM261" s="1627"/>
      <c r="BN261" s="1627"/>
      <c r="BO261" s="1627"/>
      <c r="BP261" s="1627"/>
      <c r="BQ261" s="1627"/>
      <c r="BS261" s="1627"/>
      <c r="BT261" s="1627"/>
      <c r="BU261" s="1627"/>
      <c r="BV261" s="1627"/>
      <c r="BW261" s="1627"/>
      <c r="BX261" s="1627"/>
      <c r="BY261" s="1627"/>
      <c r="BZ261" s="1627"/>
      <c r="CA261" s="1627"/>
      <c r="CB261" s="1627"/>
      <c r="CC261" s="1627"/>
      <c r="CD261" s="1627"/>
      <c r="CE261" s="1627"/>
      <c r="CF261" s="1627"/>
      <c r="CG261" s="1627"/>
    </row>
    <row r="262" spans="1:85">
      <c r="A262" s="1627">
        <f t="shared" si="4"/>
        <v>880909</v>
      </c>
      <c r="B262" s="1628" t="str">
        <f>Jed!B23</f>
        <v>Bartášek</v>
      </c>
      <c r="C262" s="1628" t="str">
        <f>Jed!C23</f>
        <v>Jozef</v>
      </c>
      <c r="D262" s="1628">
        <f>Jed!D23</f>
        <v>880909</v>
      </c>
      <c r="E262" s="1628" t="str">
        <f>Jed!E23</f>
        <v>JH</v>
      </c>
      <c r="F262" s="1628" t="s">
        <v>778</v>
      </c>
      <c r="H262" s="1628"/>
      <c r="I262" s="1628"/>
      <c r="J262" s="1628"/>
      <c r="K262" s="1628"/>
      <c r="L262" s="1628"/>
      <c r="M262" s="1628"/>
      <c r="N262" s="1628"/>
      <c r="O262" s="1628"/>
      <c r="P262" s="1628"/>
      <c r="Q262" s="1628"/>
      <c r="R262" s="1628"/>
      <c r="S262" s="1628"/>
      <c r="T262" s="1628"/>
      <c r="U262" s="1628"/>
      <c r="V262" s="1628"/>
      <c r="W262" s="1628"/>
      <c r="X262" s="1628"/>
      <c r="Y262" s="1628"/>
      <c r="Z262" s="1628"/>
      <c r="AA262" s="1628"/>
      <c r="AB262" s="1628"/>
      <c r="AC262" s="1628"/>
      <c r="AD262" s="1628"/>
      <c r="AE262" s="1628"/>
      <c r="AF262" s="1628"/>
      <c r="AG262" s="1628"/>
      <c r="AH262" s="1628"/>
      <c r="AI262" s="1628"/>
      <c r="AJ262" s="1628"/>
      <c r="AK262" s="1628"/>
      <c r="AL262" s="1628"/>
      <c r="AM262" s="1628"/>
      <c r="AN262" s="1628"/>
      <c r="AO262" s="1628"/>
      <c r="AP262" s="1628"/>
      <c r="AQ262" s="1628"/>
      <c r="AR262" s="1628"/>
      <c r="AS262" s="1628"/>
      <c r="AT262" s="1628"/>
      <c r="AU262" s="1628"/>
      <c r="AV262" s="1628"/>
      <c r="BR262" s="1629"/>
    </row>
    <row r="263" spans="1:85">
      <c r="A263" s="1627">
        <f t="shared" si="4"/>
        <v>880930</v>
      </c>
      <c r="B263" s="1633" t="str">
        <f>Pet!C20</f>
        <v>Baumgartl</v>
      </c>
      <c r="C263" s="1633" t="str">
        <f>Pet!D20</f>
        <v>Tomáš</v>
      </c>
      <c r="D263" s="1633">
        <f>Pet!E20</f>
        <v>880930</v>
      </c>
      <c r="E263" s="1633" t="str">
        <f>Pet!F20</f>
        <v>JH</v>
      </c>
      <c r="F263" s="1633" t="s">
        <v>119</v>
      </c>
      <c r="H263" s="1628"/>
      <c r="I263" s="1628"/>
      <c r="J263" s="1628"/>
      <c r="K263" s="1628"/>
      <c r="L263" s="1628"/>
      <c r="M263" s="1628"/>
      <c r="N263" s="1628"/>
      <c r="O263" s="1628"/>
      <c r="P263" s="1628"/>
      <c r="Q263" s="1628"/>
      <c r="R263" s="1628"/>
      <c r="S263" s="1628"/>
      <c r="T263" s="1628"/>
      <c r="U263" s="1628"/>
      <c r="V263" s="1628"/>
      <c r="W263" s="1628"/>
      <c r="X263" s="1628"/>
      <c r="Y263" s="1628"/>
      <c r="Z263" s="1628"/>
      <c r="AA263" s="1628"/>
      <c r="AB263" s="1628"/>
      <c r="AC263" s="1628"/>
      <c r="AD263" s="1628"/>
      <c r="AE263" s="1628"/>
      <c r="AF263" s="1628"/>
      <c r="AG263" s="1628"/>
      <c r="AH263" s="1628"/>
      <c r="AI263" s="1628"/>
      <c r="AJ263" s="1628"/>
      <c r="AK263" s="1628"/>
      <c r="AL263" s="1628"/>
      <c r="AM263" s="1628"/>
      <c r="AN263" s="1628"/>
      <c r="AO263" s="1628"/>
      <c r="AP263" s="1628"/>
      <c r="AQ263" s="1628"/>
      <c r="AR263" s="1628"/>
      <c r="AS263" s="1628"/>
      <c r="AT263" s="1628"/>
      <c r="AU263" s="1628"/>
      <c r="AV263" s="1628"/>
      <c r="BR263" s="1629"/>
    </row>
    <row r="264" spans="1:85">
      <c r="A264" s="1627">
        <f t="shared" si="4"/>
        <v>881129</v>
      </c>
      <c r="B264" s="1628" t="str">
        <f>Sna!C36</f>
        <v>Vyčítal</v>
      </c>
      <c r="C264" s="1628" t="str">
        <f>Sna!D36</f>
        <v>Miloš</v>
      </c>
      <c r="D264" s="1628">
        <f>Sna!E36</f>
        <v>881129</v>
      </c>
      <c r="E264" s="1628" t="str">
        <f>Sna!F36</f>
        <v>JH</v>
      </c>
      <c r="F264" s="1628" t="s">
        <v>175</v>
      </c>
      <c r="H264" s="1628"/>
      <c r="I264" s="1628"/>
      <c r="J264" s="1628"/>
      <c r="K264" s="1628"/>
      <c r="L264" s="1628"/>
      <c r="M264" s="1628"/>
      <c r="N264" s="1628"/>
      <c r="O264" s="1628"/>
      <c r="P264" s="1628"/>
      <c r="Q264" s="1628"/>
      <c r="R264" s="1628"/>
      <c r="S264" s="1628"/>
      <c r="T264" s="1628"/>
      <c r="U264" s="1628"/>
      <c r="V264" s="1628"/>
      <c r="W264" s="1628"/>
      <c r="X264" s="1628"/>
      <c r="Y264" s="1628"/>
      <c r="Z264" s="1628"/>
      <c r="AA264" s="1628"/>
      <c r="AB264" s="1628"/>
      <c r="AC264" s="1628"/>
      <c r="AD264" s="1628"/>
      <c r="AE264" s="1628"/>
      <c r="AF264" s="1628"/>
      <c r="AG264" s="1628"/>
      <c r="AH264" s="1628"/>
      <c r="AI264" s="1628"/>
      <c r="AJ264" s="1628"/>
      <c r="AK264" s="1628"/>
      <c r="AL264" s="1628"/>
      <c r="AM264" s="1628"/>
      <c r="AN264" s="1628"/>
      <c r="AO264" s="1628"/>
      <c r="AP264" s="1628"/>
      <c r="AQ264" s="1628"/>
      <c r="AR264" s="1628"/>
      <c r="AS264" s="1628"/>
      <c r="AT264" s="1628"/>
      <c r="AU264" s="1628"/>
      <c r="AV264" s="1628"/>
    </row>
    <row r="265" spans="1:85">
      <c r="A265" s="1627">
        <f t="shared" si="4"/>
        <v>881215</v>
      </c>
      <c r="B265" s="1628" t="str">
        <f>SLO!C24</f>
        <v>Starý ml.</v>
      </c>
      <c r="C265" s="1628" t="str">
        <f>SLO!D24</f>
        <v>Roman</v>
      </c>
      <c r="D265" s="1628">
        <f>SLO!E24</f>
        <v>881215</v>
      </c>
      <c r="E265" s="1628" t="str">
        <f>SLO!F24</f>
        <v>JH</v>
      </c>
      <c r="F265" s="1628" t="s">
        <v>105</v>
      </c>
      <c r="H265" s="1628"/>
      <c r="I265" s="1628"/>
      <c r="J265" s="1628"/>
      <c r="K265" s="1628"/>
      <c r="L265" s="1628"/>
      <c r="M265" s="1628"/>
      <c r="N265" s="1628"/>
      <c r="O265" s="1628"/>
      <c r="P265" s="1628"/>
      <c r="Q265" s="1628"/>
      <c r="R265" s="1628"/>
      <c r="S265" s="1628"/>
      <c r="T265" s="1628"/>
      <c r="U265" s="1628"/>
      <c r="V265" s="1628"/>
      <c r="W265" s="1628"/>
      <c r="X265" s="1628"/>
      <c r="Y265" s="1628"/>
      <c r="Z265" s="1628"/>
      <c r="AA265" s="1628"/>
      <c r="AB265" s="1628"/>
      <c r="AC265" s="1628"/>
      <c r="AD265" s="1628"/>
      <c r="AE265" s="1628"/>
      <c r="AF265" s="1628"/>
      <c r="AG265" s="1628"/>
      <c r="AH265" s="1628"/>
      <c r="AI265" s="1628"/>
      <c r="AJ265" s="1628"/>
      <c r="AK265" s="1628"/>
      <c r="AL265" s="1628"/>
      <c r="AM265" s="1628"/>
      <c r="AN265" s="1628"/>
      <c r="AO265" s="1628"/>
      <c r="AP265" s="1628"/>
      <c r="AQ265" s="1628"/>
      <c r="AR265" s="1628"/>
      <c r="AS265" s="1628"/>
      <c r="AT265" s="1628"/>
      <c r="AU265" s="1628"/>
      <c r="AV265" s="1628"/>
      <c r="BR265" s="1629"/>
    </row>
    <row r="266" spans="1:85">
      <c r="A266" s="1627">
        <f t="shared" si="4"/>
        <v>881223</v>
      </c>
      <c r="B266" s="1628" t="str">
        <f>HČe!C26</f>
        <v>Borkovec</v>
      </c>
      <c r="C266" s="1628" t="str">
        <f>HČe!D26</f>
        <v>Michal</v>
      </c>
      <c r="D266" s="1628">
        <f>HČe!E26</f>
        <v>881223</v>
      </c>
      <c r="E266" s="1628" t="str">
        <f>HČe!F26</f>
        <v>JH</v>
      </c>
      <c r="F266" s="1628" t="s">
        <v>157</v>
      </c>
      <c r="H266" s="1628"/>
      <c r="I266" s="1628"/>
      <c r="J266" s="1628"/>
      <c r="K266" s="1628"/>
      <c r="L266" s="1628"/>
      <c r="M266" s="1628"/>
      <c r="N266" s="1628"/>
      <c r="O266" s="1628"/>
      <c r="P266" s="1628"/>
      <c r="Q266" s="1628"/>
      <c r="R266" s="1628"/>
      <c r="S266" s="1628"/>
      <c r="T266" s="1628"/>
      <c r="U266" s="1628"/>
      <c r="V266" s="1628"/>
      <c r="W266" s="1628"/>
      <c r="X266" s="1628"/>
      <c r="Y266" s="1628"/>
      <c r="Z266" s="1628"/>
      <c r="AA266" s="1628"/>
      <c r="AB266" s="1628"/>
      <c r="AC266" s="1628"/>
      <c r="AD266" s="1628"/>
      <c r="AE266" s="1628"/>
      <c r="AF266" s="1628"/>
      <c r="AG266" s="1628"/>
      <c r="AH266" s="1628"/>
      <c r="AI266" s="1628"/>
      <c r="AJ266" s="1628"/>
      <c r="AK266" s="1628"/>
      <c r="AL266" s="1628"/>
      <c r="AM266" s="1628"/>
      <c r="AN266" s="1628"/>
      <c r="AO266" s="1628"/>
      <c r="AP266" s="1628"/>
      <c r="AQ266" s="1628"/>
      <c r="AR266" s="1628"/>
      <c r="AS266" s="1628"/>
      <c r="AT266" s="1628"/>
      <c r="AU266" s="1628"/>
      <c r="AV266" s="1628"/>
      <c r="BR266" s="1629"/>
    </row>
    <row r="267" spans="1:85">
      <c r="A267" s="1627">
        <f t="shared" si="4"/>
        <v>881503</v>
      </c>
      <c r="B267" s="1628" t="str">
        <f>SLO!C33</f>
        <v>Šponar</v>
      </c>
      <c r="C267" s="1628" t="str">
        <f>SLO!D33</f>
        <v>Martin</v>
      </c>
      <c r="D267" s="1628">
        <f>SLO!E33</f>
        <v>881503</v>
      </c>
      <c r="E267" s="1628" t="str">
        <f>SLO!F33</f>
        <v>JH2</v>
      </c>
      <c r="F267" s="1628" t="s">
        <v>105</v>
      </c>
      <c r="H267" s="1628"/>
      <c r="I267" s="1628"/>
      <c r="J267" s="1628"/>
      <c r="K267" s="1628"/>
      <c r="L267" s="1628"/>
      <c r="M267" s="1628"/>
      <c r="N267" s="1628"/>
      <c r="O267" s="1628"/>
      <c r="P267" s="1628"/>
      <c r="Q267" s="1628"/>
      <c r="R267" s="1628"/>
      <c r="S267" s="1628"/>
      <c r="T267" s="1628"/>
      <c r="U267" s="1628"/>
      <c r="V267" s="1628"/>
      <c r="W267" s="1628"/>
      <c r="X267" s="1628"/>
      <c r="Y267" s="1628"/>
      <c r="Z267" s="1628"/>
      <c r="AA267" s="1628"/>
      <c r="AB267" s="1628"/>
      <c r="AC267" s="1628"/>
      <c r="AD267" s="1628"/>
      <c r="AE267" s="1628"/>
      <c r="AF267" s="1628"/>
      <c r="AG267" s="1628"/>
      <c r="AH267" s="1628"/>
      <c r="AI267" s="1628"/>
      <c r="AJ267" s="1628"/>
      <c r="AK267" s="1628"/>
      <c r="AL267" s="1628"/>
      <c r="AM267" s="1628"/>
      <c r="AN267" s="1628"/>
      <c r="AO267" s="1628"/>
      <c r="AP267" s="1628"/>
      <c r="AQ267" s="1628"/>
      <c r="AR267" s="1628"/>
      <c r="AS267" s="1628"/>
      <c r="AT267" s="1628"/>
      <c r="AU267" s="1628"/>
      <c r="AV267" s="1628"/>
      <c r="BR267" s="1629"/>
    </row>
    <row r="268" spans="1:85">
      <c r="A268" s="1627">
        <f t="shared" si="4"/>
        <v>890127</v>
      </c>
      <c r="B268" s="1627" t="str">
        <f>Bob!C24</f>
        <v>Kasal</v>
      </c>
      <c r="C268" s="1627" t="str">
        <f>Bob!D24</f>
        <v>Ondřej</v>
      </c>
      <c r="D268" s="1627">
        <f>Bob!E24</f>
        <v>890127</v>
      </c>
      <c r="E268" s="1627" t="str">
        <f>Bob!F24</f>
        <v>N</v>
      </c>
      <c r="F268" s="1627" t="s">
        <v>143</v>
      </c>
    </row>
    <row r="269" spans="1:85">
      <c r="A269" s="1627">
        <f t="shared" si="4"/>
        <v>890427</v>
      </c>
      <c r="B269" s="1628" t="str">
        <f>Sna!C27</f>
        <v>Matějíček</v>
      </c>
      <c r="C269" s="1628" t="str">
        <f>Sna!D27</f>
        <v>Tomáš</v>
      </c>
      <c r="D269" s="1628">
        <f>Sna!E27</f>
        <v>890427</v>
      </c>
      <c r="E269" s="1628" t="str">
        <f>Sna!F27</f>
        <v>JH</v>
      </c>
      <c r="F269" s="1628" t="s">
        <v>175</v>
      </c>
      <c r="H269" s="1628"/>
      <c r="I269" s="1628"/>
      <c r="J269" s="1628"/>
      <c r="K269" s="1628"/>
      <c r="L269" s="1628"/>
      <c r="M269" s="1628"/>
      <c r="N269" s="1628"/>
      <c r="O269" s="1628"/>
      <c r="P269" s="1628"/>
      <c r="Q269" s="1628"/>
      <c r="R269" s="1628"/>
      <c r="S269" s="1628"/>
      <c r="T269" s="1628"/>
      <c r="U269" s="1628"/>
      <c r="V269" s="1628"/>
      <c r="W269" s="1628"/>
      <c r="X269" s="1628"/>
      <c r="Y269" s="1628"/>
      <c r="Z269" s="1628"/>
      <c r="AA269" s="1628"/>
      <c r="AB269" s="1628"/>
      <c r="AC269" s="1628"/>
      <c r="AD269" s="1628"/>
      <c r="AE269" s="1628"/>
      <c r="AF269" s="1628"/>
      <c r="AG269" s="1628"/>
      <c r="AH269" s="1628"/>
      <c r="AI269" s="1628"/>
      <c r="AJ269" s="1628"/>
      <c r="AK269" s="1628"/>
      <c r="AL269" s="1628"/>
      <c r="AM269" s="1628"/>
      <c r="AN269" s="1628"/>
      <c r="AO269" s="1628"/>
      <c r="AP269" s="1628"/>
      <c r="AQ269" s="1628"/>
      <c r="AR269" s="1628"/>
      <c r="AS269" s="1628"/>
      <c r="AT269" s="1628"/>
      <c r="AU269" s="1628"/>
      <c r="AV269" s="1628"/>
      <c r="BR269" s="1629"/>
    </row>
    <row r="270" spans="1:85">
      <c r="A270" s="1627">
        <f t="shared" si="4"/>
        <v>890505</v>
      </c>
      <c r="B270" s="1628" t="str">
        <f>OMB!C20</f>
        <v>Vaníček</v>
      </c>
      <c r="C270" s="1628" t="str">
        <f>OMB!D20</f>
        <v>Richard</v>
      </c>
      <c r="D270" s="1628">
        <f>OMB!E20</f>
        <v>890505</v>
      </c>
      <c r="E270" s="1628" t="str">
        <f>OMB!F20</f>
        <v>J.H.</v>
      </c>
      <c r="F270" s="1628" t="s">
        <v>21</v>
      </c>
      <c r="H270" s="1628"/>
      <c r="I270" s="1628"/>
      <c r="J270" s="1628"/>
      <c r="K270" s="1628"/>
      <c r="L270" s="1628"/>
      <c r="M270" s="1628"/>
      <c r="N270" s="1628"/>
      <c r="O270" s="1628"/>
      <c r="P270" s="1628"/>
      <c r="Q270" s="1628"/>
      <c r="R270" s="1628"/>
      <c r="S270" s="1628"/>
      <c r="T270" s="1628"/>
      <c r="U270" s="1628"/>
      <c r="V270" s="1628"/>
      <c r="W270" s="1628"/>
      <c r="X270" s="1628"/>
      <c r="Y270" s="1628"/>
      <c r="Z270" s="1628"/>
      <c r="AA270" s="1628"/>
      <c r="AB270" s="1628"/>
      <c r="AC270" s="1628"/>
      <c r="AD270" s="1628"/>
      <c r="AE270" s="1628"/>
      <c r="AF270" s="1628"/>
      <c r="AG270" s="1628"/>
      <c r="AH270" s="1628"/>
      <c r="AI270" s="1628"/>
      <c r="AJ270" s="1628"/>
      <c r="AK270" s="1628"/>
      <c r="AL270" s="1628"/>
      <c r="AM270" s="1628"/>
      <c r="AN270" s="1628"/>
      <c r="AO270" s="1628"/>
      <c r="AP270" s="1628"/>
      <c r="AQ270" s="1628"/>
      <c r="AR270" s="1628"/>
      <c r="AS270" s="1628"/>
      <c r="AT270" s="1628"/>
      <c r="AU270" s="1628"/>
      <c r="AV270" s="1628"/>
      <c r="BR270" s="1629"/>
    </row>
    <row r="271" spans="1:85">
      <c r="A271" s="1627">
        <f t="shared" si="4"/>
        <v>890510</v>
      </c>
      <c r="B271" s="1628" t="str">
        <f>Ráj!C31</f>
        <v>Bláha</v>
      </c>
      <c r="C271" s="1628" t="str">
        <f>Ráj!D31</f>
        <v>Lukáš</v>
      </c>
      <c r="D271" s="1628">
        <f>Ráj!E31</f>
        <v>890510</v>
      </c>
      <c r="E271" s="1628" t="str">
        <f>Ráj!F31</f>
        <v>J.H.</v>
      </c>
      <c r="F271" s="1628" t="s">
        <v>717</v>
      </c>
      <c r="H271" s="1628"/>
      <c r="I271" s="1628"/>
      <c r="J271" s="1628"/>
      <c r="K271" s="1628"/>
      <c r="L271" s="1628"/>
      <c r="M271" s="1628"/>
      <c r="N271" s="1628"/>
      <c r="O271" s="1628"/>
      <c r="P271" s="1628"/>
      <c r="Q271" s="1628"/>
      <c r="R271" s="1628"/>
      <c r="S271" s="1628"/>
      <c r="T271" s="1628"/>
      <c r="U271" s="1628"/>
      <c r="V271" s="1628"/>
      <c r="W271" s="1628"/>
      <c r="X271" s="1628"/>
      <c r="Y271" s="1628"/>
      <c r="Z271" s="1628"/>
      <c r="AA271" s="1628"/>
      <c r="AB271" s="1628"/>
      <c r="AC271" s="1628"/>
      <c r="AD271" s="1628"/>
      <c r="AE271" s="1628"/>
      <c r="AF271" s="1628"/>
      <c r="AG271" s="1628"/>
      <c r="AH271" s="1628"/>
      <c r="AI271" s="1628"/>
      <c r="AJ271" s="1628"/>
      <c r="AK271" s="1628"/>
      <c r="AL271" s="1628"/>
      <c r="AM271" s="1628"/>
      <c r="AN271" s="1628"/>
      <c r="AO271" s="1628"/>
      <c r="AP271" s="1628"/>
      <c r="AQ271" s="1628"/>
      <c r="AR271" s="1628"/>
      <c r="AS271" s="1628"/>
      <c r="AT271" s="1628"/>
      <c r="AU271" s="1628"/>
      <c r="AV271" s="1628"/>
      <c r="BR271" s="1629"/>
    </row>
    <row r="272" spans="1:85">
      <c r="A272" s="1627">
        <f t="shared" si="4"/>
        <v>890511</v>
      </c>
      <c r="B272" s="1628" t="str">
        <f>UDA!C30</f>
        <v>Hapala ml.</v>
      </c>
      <c r="C272" s="1628" t="str">
        <f>UDA!D30</f>
        <v>Martin</v>
      </c>
      <c r="D272" s="1628">
        <f>UDA!E30</f>
        <v>890511</v>
      </c>
      <c r="E272" s="1628" t="str">
        <f>UDA!F30</f>
        <v>J.H.</v>
      </c>
      <c r="F272" s="1628" t="s">
        <v>159</v>
      </c>
      <c r="G272" s="1629"/>
      <c r="H272" s="1628"/>
      <c r="I272" s="1628"/>
      <c r="J272" s="1628"/>
      <c r="K272" s="1628"/>
      <c r="L272" s="1628"/>
      <c r="M272" s="1628"/>
      <c r="N272" s="1628"/>
      <c r="O272" s="1628"/>
      <c r="P272" s="1628"/>
      <c r="Q272" s="1628"/>
      <c r="R272" s="1628"/>
      <c r="S272" s="1628"/>
      <c r="T272" s="1628"/>
      <c r="U272" s="1628"/>
      <c r="V272" s="1628"/>
      <c r="W272" s="1628"/>
      <c r="X272" s="1628"/>
      <c r="Y272" s="1628"/>
      <c r="Z272" s="1628"/>
      <c r="AA272" s="1628"/>
      <c r="AB272" s="1628"/>
      <c r="AC272" s="1628"/>
      <c r="AD272" s="1628"/>
      <c r="AE272" s="1628"/>
      <c r="AF272" s="1628"/>
      <c r="AG272" s="1628"/>
      <c r="AH272" s="1628"/>
      <c r="AI272" s="1628"/>
      <c r="AJ272" s="1628"/>
      <c r="AK272" s="1628"/>
      <c r="AL272" s="1628"/>
      <c r="AM272" s="1628"/>
      <c r="AN272" s="1628"/>
      <c r="AO272" s="1628"/>
      <c r="AP272" s="1628"/>
      <c r="AQ272" s="1628"/>
      <c r="AR272" s="1628"/>
      <c r="AS272" s="1628"/>
      <c r="AT272" s="1628"/>
      <c r="AU272" s="1628"/>
      <c r="AV272" s="1628"/>
      <c r="AW272" s="1629"/>
      <c r="AX272" s="1629"/>
      <c r="AY272" s="1629"/>
      <c r="AZ272" s="1629"/>
      <c r="BA272" s="1629"/>
      <c r="BB272" s="1629"/>
      <c r="BC272" s="1629"/>
      <c r="BD272" s="1629"/>
      <c r="BE272" s="1629"/>
      <c r="BF272" s="1629"/>
      <c r="BG272" s="1629"/>
      <c r="BH272" s="1629"/>
      <c r="BI272" s="1629"/>
      <c r="BJ272" s="1629"/>
      <c r="BK272" s="1629"/>
      <c r="BL272" s="1629"/>
      <c r="BM272" s="1629"/>
      <c r="BN272" s="1629"/>
      <c r="BO272" s="1629"/>
      <c r="BP272" s="1629"/>
      <c r="BQ272" s="1629"/>
      <c r="BS272" s="1629"/>
    </row>
    <row r="273" spans="1:70">
      <c r="A273" s="1627">
        <f t="shared" si="4"/>
        <v>890517</v>
      </c>
      <c r="B273" s="1631" t="str">
        <f>HTZ!C25</f>
        <v>Poles</v>
      </c>
      <c r="C273" s="1631" t="str">
        <f>HTZ!D25</f>
        <v>Jiří</v>
      </c>
      <c r="D273" s="1631">
        <f>HTZ!E25</f>
        <v>890517</v>
      </c>
      <c r="E273" s="1631" t="str">
        <f>HTZ!F25</f>
        <v>JH2</v>
      </c>
      <c r="F273" s="1627" t="s">
        <v>731</v>
      </c>
      <c r="H273" s="1628"/>
      <c r="I273" s="1628"/>
      <c r="J273" s="1628"/>
      <c r="K273" s="1628"/>
      <c r="L273" s="1628"/>
      <c r="M273" s="1628"/>
      <c r="N273" s="1628"/>
      <c r="O273" s="1628"/>
      <c r="P273" s="1628"/>
      <c r="Q273" s="1628"/>
      <c r="R273" s="1628"/>
      <c r="S273" s="1628"/>
      <c r="T273" s="1628"/>
      <c r="U273" s="1628"/>
      <c r="V273" s="1628"/>
      <c r="W273" s="1628"/>
      <c r="X273" s="1628"/>
      <c r="Y273" s="1628"/>
      <c r="Z273" s="1628"/>
      <c r="AA273" s="1628"/>
      <c r="AB273" s="1628"/>
      <c r="AC273" s="1628"/>
      <c r="AD273" s="1628"/>
      <c r="AE273" s="1628"/>
      <c r="AF273" s="1628"/>
      <c r="AG273" s="1628"/>
      <c r="AH273" s="1628"/>
      <c r="AI273" s="1628"/>
      <c r="AJ273" s="1628"/>
      <c r="AK273" s="1628"/>
      <c r="AL273" s="1628"/>
      <c r="AM273" s="1628"/>
      <c r="AN273" s="1628"/>
      <c r="AO273" s="1628"/>
      <c r="AP273" s="1628"/>
      <c r="AQ273" s="1628"/>
      <c r="AR273" s="1628"/>
      <c r="AS273" s="1628"/>
      <c r="AT273" s="1628"/>
      <c r="AU273" s="1628"/>
      <c r="AV273" s="1628"/>
    </row>
    <row r="274" spans="1:70">
      <c r="A274" s="1627">
        <f t="shared" si="4"/>
        <v>890618</v>
      </c>
      <c r="B274" s="1630" t="str">
        <f>SOM!B38</f>
        <v>Peška</v>
      </c>
      <c r="C274" s="1630" t="str">
        <f>SOM!C38</f>
        <v>Michal</v>
      </c>
      <c r="D274" s="1630">
        <f>SOM!D38</f>
        <v>890618</v>
      </c>
      <c r="E274" s="1630" t="str">
        <f>SOM!E38</f>
        <v>JH</v>
      </c>
      <c r="F274" s="1630" t="s">
        <v>56</v>
      </c>
      <c r="H274" s="1628"/>
      <c r="I274" s="1628"/>
      <c r="J274" s="1628"/>
      <c r="K274" s="1628"/>
      <c r="L274" s="1628"/>
      <c r="M274" s="1628"/>
      <c r="N274" s="1628"/>
      <c r="O274" s="1628"/>
      <c r="P274" s="1628"/>
      <c r="Q274" s="1628"/>
      <c r="R274" s="1628"/>
      <c r="S274" s="1628"/>
      <c r="T274" s="1628"/>
      <c r="U274" s="1628"/>
      <c r="V274" s="1628"/>
      <c r="W274" s="1628"/>
      <c r="X274" s="1628"/>
      <c r="Y274" s="1628"/>
      <c r="Z274" s="1628"/>
      <c r="AA274" s="1628"/>
      <c r="AB274" s="1628"/>
      <c r="AC274" s="1628"/>
      <c r="AD274" s="1628"/>
      <c r="AE274" s="1628"/>
      <c r="AF274" s="1628"/>
      <c r="AG274" s="1628"/>
      <c r="AH274" s="1628"/>
      <c r="AI274" s="1628"/>
      <c r="AJ274" s="1628"/>
      <c r="AK274" s="1628"/>
      <c r="AL274" s="1628"/>
      <c r="AM274" s="1628"/>
      <c r="AN274" s="1628"/>
      <c r="AO274" s="1628"/>
      <c r="AP274" s="1628"/>
      <c r="AQ274" s="1628"/>
      <c r="AR274" s="1628"/>
      <c r="AS274" s="1628"/>
      <c r="AT274" s="1628"/>
      <c r="AU274" s="1628"/>
      <c r="AV274" s="1628"/>
      <c r="BR274" s="1629"/>
    </row>
    <row r="275" spans="1:70">
      <c r="A275" s="1627">
        <f t="shared" si="4"/>
        <v>890816</v>
      </c>
      <c r="B275" s="1630" t="str">
        <f>SOM!B27</f>
        <v xml:space="preserve">Havlík </v>
      </c>
      <c r="C275" s="1630" t="str">
        <f>SOM!C27</f>
        <v>Josef</v>
      </c>
      <c r="D275" s="1630">
        <f>SOM!D27</f>
        <v>890816</v>
      </c>
      <c r="E275" s="1630" t="str">
        <f>SOM!E27</f>
        <v>JH</v>
      </c>
      <c r="F275" s="1630" t="s">
        <v>56</v>
      </c>
      <c r="H275" s="1628"/>
      <c r="I275" s="1628"/>
      <c r="J275" s="1628"/>
      <c r="K275" s="1628"/>
      <c r="L275" s="1628"/>
      <c r="M275" s="1628"/>
      <c r="N275" s="1628"/>
      <c r="O275" s="1628"/>
      <c r="P275" s="1628"/>
      <c r="Q275" s="1628"/>
      <c r="R275" s="1628"/>
      <c r="S275" s="1628"/>
      <c r="T275" s="1628"/>
      <c r="U275" s="1628"/>
      <c r="V275" s="1628"/>
      <c r="W275" s="1628"/>
      <c r="X275" s="1628"/>
      <c r="Y275" s="1628"/>
      <c r="Z275" s="1628"/>
      <c r="AA275" s="1628"/>
      <c r="AB275" s="1628"/>
      <c r="AC275" s="1628"/>
      <c r="AD275" s="1628"/>
      <c r="AE275" s="1628"/>
      <c r="AF275" s="1628"/>
      <c r="AG275" s="1628"/>
      <c r="AH275" s="1628"/>
      <c r="AI275" s="1628"/>
      <c r="AJ275" s="1628"/>
      <c r="AK275" s="1628"/>
      <c r="AL275" s="1628"/>
      <c r="AM275" s="1628"/>
      <c r="AN275" s="1628"/>
      <c r="AO275" s="1628"/>
      <c r="AP275" s="1628"/>
      <c r="AQ275" s="1628"/>
      <c r="AR275" s="1628"/>
      <c r="AS275" s="1628"/>
      <c r="AT275" s="1628"/>
      <c r="AU275" s="1628"/>
      <c r="AV275" s="1628"/>
      <c r="BR275" s="1629"/>
    </row>
    <row r="276" spans="1:70">
      <c r="A276" s="1627">
        <f t="shared" si="4"/>
        <v>890913</v>
      </c>
      <c r="B276" s="1628" t="str">
        <f>ČVO!C24</f>
        <v>Jireš</v>
      </c>
      <c r="C276" s="1628" t="str">
        <f>ČVO!D24</f>
        <v>Karel</v>
      </c>
      <c r="D276" s="1628">
        <f>ČVO!E24</f>
        <v>890913</v>
      </c>
      <c r="E276" s="1628" t="str">
        <f>ČVO!F24</f>
        <v>JH</v>
      </c>
      <c r="F276" s="1628" t="s">
        <v>887</v>
      </c>
      <c r="H276" s="1628"/>
      <c r="I276" s="1628"/>
      <c r="J276" s="1628"/>
      <c r="K276" s="1628"/>
      <c r="L276" s="1628"/>
      <c r="M276" s="1628"/>
      <c r="N276" s="1628"/>
      <c r="O276" s="1628"/>
      <c r="P276" s="1628"/>
      <c r="Q276" s="1628"/>
      <c r="R276" s="1628"/>
      <c r="S276" s="1628"/>
      <c r="T276" s="1628"/>
      <c r="U276" s="1628"/>
      <c r="V276" s="1628"/>
      <c r="W276" s="1628"/>
      <c r="X276" s="1628"/>
      <c r="Y276" s="1628"/>
      <c r="Z276" s="1628"/>
      <c r="AA276" s="1628"/>
      <c r="AB276" s="1628"/>
      <c r="AC276" s="1628"/>
      <c r="AD276" s="1628"/>
      <c r="AE276" s="1628"/>
      <c r="AF276" s="1628"/>
      <c r="AG276" s="1628"/>
      <c r="AH276" s="1628"/>
      <c r="AI276" s="1628"/>
      <c r="AJ276" s="1628"/>
      <c r="AK276" s="1628"/>
      <c r="AL276" s="1628"/>
      <c r="AM276" s="1628"/>
      <c r="AN276" s="1628"/>
      <c r="AO276" s="1628"/>
      <c r="AP276" s="1628"/>
      <c r="AQ276" s="1628"/>
      <c r="AR276" s="1628"/>
      <c r="AS276" s="1628"/>
      <c r="AT276" s="1628"/>
      <c r="AU276" s="1628"/>
      <c r="AV276" s="1628"/>
      <c r="BR276" s="1629"/>
    </row>
    <row r="277" spans="1:70">
      <c r="A277" s="1627">
        <f t="shared" si="4"/>
        <v>891015</v>
      </c>
      <c r="B277" s="1628" t="str">
        <f>NUG!B29</f>
        <v xml:space="preserve">Zouhar </v>
      </c>
      <c r="C277" s="1628" t="str">
        <f>NUG!C29</f>
        <v>Martin</v>
      </c>
      <c r="D277" s="1628">
        <f>NUG!D29</f>
        <v>891015</v>
      </c>
      <c r="E277" s="1628" t="str">
        <f>NUG!E29</f>
        <v>JH</v>
      </c>
      <c r="F277" s="1628" t="s">
        <v>73</v>
      </c>
      <c r="H277" s="1628"/>
      <c r="I277" s="1628"/>
      <c r="J277" s="1628"/>
      <c r="K277" s="1628"/>
      <c r="L277" s="1628"/>
      <c r="M277" s="1628"/>
      <c r="N277" s="1628"/>
      <c r="O277" s="1628"/>
      <c r="P277" s="1628"/>
      <c r="Q277" s="1628"/>
      <c r="R277" s="1628"/>
      <c r="S277" s="1628"/>
      <c r="T277" s="1628"/>
      <c r="U277" s="1628"/>
      <c r="V277" s="1628"/>
      <c r="W277" s="1628"/>
      <c r="X277" s="1628"/>
      <c r="Y277" s="1628"/>
      <c r="Z277" s="1628"/>
      <c r="AA277" s="1628"/>
      <c r="AB277" s="1628"/>
      <c r="AC277" s="1628"/>
      <c r="AD277" s="1628"/>
      <c r="AE277" s="1628"/>
      <c r="AF277" s="1628"/>
      <c r="AG277" s="1628"/>
      <c r="AH277" s="1628"/>
      <c r="AI277" s="1628"/>
      <c r="AJ277" s="1628"/>
      <c r="AK277" s="1628"/>
      <c r="AL277" s="1628"/>
      <c r="AM277" s="1628"/>
      <c r="AN277" s="1628"/>
      <c r="AO277" s="1628"/>
      <c r="AP277" s="1628"/>
      <c r="AQ277" s="1628"/>
      <c r="AR277" s="1628"/>
      <c r="AS277" s="1628"/>
      <c r="AT277" s="1628"/>
      <c r="AU277" s="1628"/>
      <c r="AV277" s="1628"/>
      <c r="BR277" s="1629"/>
    </row>
    <row r="278" spans="1:70">
      <c r="A278" s="1627">
        <f t="shared" si="4"/>
        <v>891118</v>
      </c>
      <c r="B278" s="1628" t="str">
        <f>OMB!C35</f>
        <v>Veselý</v>
      </c>
      <c r="C278" s="1628" t="str">
        <f>OMB!D35</f>
        <v>Petr ml.</v>
      </c>
      <c r="D278" s="1628">
        <f>OMB!E35</f>
        <v>891118</v>
      </c>
      <c r="E278" s="1628" t="str">
        <f>OMB!F35</f>
        <v>J.H.</v>
      </c>
      <c r="F278" s="1628" t="s">
        <v>21</v>
      </c>
      <c r="H278" s="1628"/>
      <c r="I278" s="1628"/>
      <c r="J278" s="1628"/>
      <c r="K278" s="1628"/>
      <c r="L278" s="1628"/>
      <c r="M278" s="1628"/>
      <c r="N278" s="1628"/>
      <c r="O278" s="1628"/>
      <c r="P278" s="1628"/>
      <c r="Q278" s="1628"/>
      <c r="R278" s="1628"/>
      <c r="S278" s="1628"/>
      <c r="T278" s="1628"/>
      <c r="U278" s="1628"/>
      <c r="V278" s="1628"/>
      <c r="W278" s="1628"/>
      <c r="X278" s="1628"/>
      <c r="Y278" s="1628"/>
      <c r="Z278" s="1628"/>
      <c r="AA278" s="1628"/>
      <c r="AB278" s="1628"/>
      <c r="AC278" s="1628"/>
      <c r="AD278" s="1628"/>
      <c r="AE278" s="1628"/>
      <c r="AF278" s="1628"/>
      <c r="AG278" s="1628"/>
      <c r="AH278" s="1628"/>
      <c r="AI278" s="1628"/>
      <c r="AJ278" s="1628"/>
      <c r="AK278" s="1628"/>
      <c r="AL278" s="1628"/>
      <c r="AM278" s="1628"/>
      <c r="AN278" s="1628"/>
      <c r="AO278" s="1628"/>
      <c r="AP278" s="1628"/>
      <c r="AQ278" s="1628"/>
      <c r="AR278" s="1628"/>
      <c r="AS278" s="1628"/>
      <c r="AT278" s="1628"/>
      <c r="AU278" s="1628"/>
      <c r="AV278" s="1628"/>
    </row>
    <row r="279" spans="1:70">
      <c r="A279" s="1627">
        <f t="shared" si="4"/>
        <v>900105</v>
      </c>
      <c r="B279" s="1628" t="str">
        <f>Sna!C35</f>
        <v>Řehák</v>
      </c>
      <c r="C279" s="1628" t="str">
        <f>Sna!D35</f>
        <v>Jakub</v>
      </c>
      <c r="D279" s="1628">
        <f>Sna!E35</f>
        <v>900105</v>
      </c>
      <c r="E279" s="1628" t="str">
        <f>Sna!F35</f>
        <v>JH</v>
      </c>
      <c r="F279" s="1628" t="s">
        <v>175</v>
      </c>
      <c r="H279" s="1628"/>
      <c r="I279" s="1628"/>
      <c r="J279" s="1628"/>
      <c r="K279" s="1628"/>
      <c r="L279" s="1628"/>
      <c r="M279" s="1628"/>
      <c r="N279" s="1628"/>
      <c r="O279" s="1628"/>
      <c r="P279" s="1628"/>
      <c r="Q279" s="1628"/>
      <c r="R279" s="1628"/>
      <c r="S279" s="1628"/>
      <c r="T279" s="1628"/>
      <c r="U279" s="1628"/>
      <c r="V279" s="1628"/>
      <c r="W279" s="1628"/>
      <c r="X279" s="1628"/>
      <c r="Y279" s="1628"/>
      <c r="Z279" s="1628"/>
      <c r="AA279" s="1628"/>
      <c r="AB279" s="1628"/>
      <c r="AC279" s="1628"/>
      <c r="AD279" s="1628"/>
      <c r="AE279" s="1628"/>
      <c r="AF279" s="1628"/>
      <c r="AG279" s="1628"/>
      <c r="AH279" s="1628"/>
      <c r="AI279" s="1628"/>
      <c r="AJ279" s="1628"/>
      <c r="AK279" s="1628"/>
      <c r="AL279" s="1628"/>
      <c r="AM279" s="1628"/>
      <c r="AN279" s="1628"/>
      <c r="AO279" s="1628"/>
      <c r="AP279" s="1628"/>
      <c r="AQ279" s="1628"/>
      <c r="AR279" s="1628"/>
      <c r="AS279" s="1628"/>
      <c r="AT279" s="1628"/>
      <c r="AU279" s="1628"/>
      <c r="AV279" s="1628"/>
    </row>
    <row r="280" spans="1:70">
      <c r="A280" s="1627">
        <f t="shared" si="4"/>
        <v>900114</v>
      </c>
      <c r="B280" s="1631" t="str">
        <f>HTZ!C28</f>
        <v xml:space="preserve">Ondruška </v>
      </c>
      <c r="C280" s="1631" t="str">
        <f>HTZ!D28</f>
        <v>Petr</v>
      </c>
      <c r="D280" s="1631">
        <f>HTZ!E28</f>
        <v>900114</v>
      </c>
      <c r="E280" s="1631" t="str">
        <f>HTZ!F28</f>
        <v>JH</v>
      </c>
      <c r="F280" s="1627" t="s">
        <v>731</v>
      </c>
      <c r="H280" s="1628"/>
      <c r="I280" s="1628"/>
      <c r="J280" s="1628"/>
      <c r="K280" s="1628"/>
      <c r="L280" s="1628"/>
      <c r="M280" s="1628"/>
      <c r="N280" s="1628"/>
      <c r="O280" s="1628"/>
      <c r="P280" s="1628"/>
      <c r="Q280" s="1628"/>
      <c r="R280" s="1628"/>
      <c r="S280" s="1628"/>
      <c r="T280" s="1628"/>
      <c r="U280" s="1628"/>
      <c r="V280" s="1628"/>
      <c r="W280" s="1628"/>
      <c r="X280" s="1628"/>
      <c r="Y280" s="1628"/>
      <c r="Z280" s="1628"/>
      <c r="AA280" s="1628"/>
      <c r="AB280" s="1628"/>
      <c r="AC280" s="1628"/>
      <c r="AD280" s="1628"/>
      <c r="AE280" s="1628"/>
      <c r="AF280" s="1628"/>
      <c r="AG280" s="1628"/>
      <c r="AH280" s="1628"/>
      <c r="AI280" s="1628"/>
      <c r="AJ280" s="1628"/>
      <c r="AK280" s="1628"/>
      <c r="AL280" s="1628"/>
      <c r="AM280" s="1628"/>
      <c r="AN280" s="1628"/>
      <c r="AO280" s="1628"/>
      <c r="AP280" s="1628"/>
      <c r="AQ280" s="1628"/>
      <c r="AR280" s="1628"/>
      <c r="AS280" s="1628"/>
      <c r="AT280" s="1628"/>
      <c r="AU280" s="1628"/>
      <c r="AV280" s="1628"/>
    </row>
    <row r="281" spans="1:70">
      <c r="A281" s="1627">
        <f t="shared" si="4"/>
        <v>900216</v>
      </c>
      <c r="B281" s="1634" t="str">
        <f>ORL!B16</f>
        <v xml:space="preserve">Martinec </v>
      </c>
      <c r="C281" s="1634" t="str">
        <f>ORL!C16</f>
        <v>Michal</v>
      </c>
      <c r="D281" s="1634">
        <f>ORL!D16</f>
        <v>900216</v>
      </c>
      <c r="E281" s="1634" t="str">
        <f>ORL!E16</f>
        <v>J.H.</v>
      </c>
      <c r="F281" s="1628" t="s">
        <v>152</v>
      </c>
      <c r="H281" s="1628"/>
      <c r="I281" s="1628"/>
      <c r="J281" s="1628"/>
      <c r="K281" s="1628"/>
      <c r="L281" s="1628"/>
      <c r="M281" s="1628"/>
      <c r="N281" s="1628"/>
      <c r="O281" s="1628"/>
      <c r="P281" s="1628"/>
      <c r="Q281" s="1628"/>
      <c r="R281" s="1628"/>
      <c r="S281" s="1628"/>
      <c r="T281" s="1628"/>
      <c r="U281" s="1628"/>
      <c r="V281" s="1628"/>
      <c r="W281" s="1628"/>
      <c r="X281" s="1628"/>
      <c r="Y281" s="1628"/>
      <c r="Z281" s="1628"/>
      <c r="AA281" s="1628"/>
      <c r="AB281" s="1628"/>
      <c r="AC281" s="1628"/>
      <c r="AD281" s="1628"/>
      <c r="AE281" s="1628"/>
      <c r="AF281" s="1628"/>
      <c r="AG281" s="1628"/>
      <c r="AH281" s="1628"/>
      <c r="AI281" s="1628"/>
      <c r="AJ281" s="1628"/>
      <c r="AK281" s="1628"/>
      <c r="AL281" s="1628"/>
      <c r="AM281" s="1628"/>
      <c r="AN281" s="1628"/>
      <c r="AO281" s="1628"/>
      <c r="AP281" s="1628"/>
      <c r="AQ281" s="1628"/>
      <c r="AR281" s="1628"/>
      <c r="AS281" s="1628"/>
      <c r="AT281" s="1628"/>
      <c r="AU281" s="1628"/>
      <c r="AV281" s="1628"/>
      <c r="BR281" s="1629"/>
    </row>
    <row r="282" spans="1:70">
      <c r="A282" s="1627">
        <f t="shared" si="4"/>
        <v>900329</v>
      </c>
      <c r="B282" s="1628" t="str">
        <f>Těch!C26</f>
        <v>Exler</v>
      </c>
      <c r="C282" s="1628" t="str">
        <f>Těch!D26</f>
        <v>Ondřej</v>
      </c>
      <c r="D282" s="1628">
        <f>Těch!E26</f>
        <v>900329</v>
      </c>
      <c r="E282" s="1628" t="str">
        <f>Těch!F26</f>
        <v>JH</v>
      </c>
      <c r="F282" s="1628" t="s">
        <v>81</v>
      </c>
      <c r="H282" s="1628"/>
      <c r="I282" s="1628"/>
      <c r="J282" s="1628"/>
      <c r="K282" s="1628"/>
      <c r="L282" s="1628"/>
      <c r="M282" s="1628"/>
      <c r="N282" s="1628"/>
      <c r="O282" s="1628"/>
      <c r="P282" s="1628"/>
      <c r="Q282" s="1628"/>
      <c r="R282" s="1628"/>
      <c r="S282" s="1628"/>
      <c r="T282" s="1628"/>
      <c r="U282" s="1628"/>
      <c r="V282" s="1628"/>
      <c r="W282" s="1628"/>
      <c r="X282" s="1628"/>
      <c r="Y282" s="1628"/>
      <c r="Z282" s="1628"/>
      <c r="AA282" s="1628"/>
      <c r="AB282" s="1628"/>
      <c r="AC282" s="1628"/>
      <c r="AD282" s="1628"/>
      <c r="AE282" s="1628"/>
      <c r="AF282" s="1628"/>
      <c r="AG282" s="1628"/>
      <c r="AH282" s="1628"/>
      <c r="AI282" s="1628"/>
      <c r="AJ282" s="1628"/>
      <c r="AK282" s="1628"/>
      <c r="AL282" s="1628"/>
      <c r="AM282" s="1628"/>
      <c r="AN282" s="1628"/>
      <c r="AO282" s="1628"/>
      <c r="AP282" s="1628"/>
      <c r="AQ282" s="1628"/>
      <c r="AR282" s="1628"/>
      <c r="AS282" s="1628"/>
      <c r="AT282" s="1628"/>
      <c r="AU282" s="1628"/>
      <c r="AV282" s="1628"/>
    </row>
    <row r="283" spans="1:70">
      <c r="A283" s="1627">
        <f t="shared" si="4"/>
        <v>900406</v>
      </c>
      <c r="B283" s="1628" t="str">
        <f>HTr!B20</f>
        <v>Felcman</v>
      </c>
      <c r="C283" s="1628" t="str">
        <f>HTr!C20</f>
        <v>Miroslav</v>
      </c>
      <c r="D283" s="1628">
        <f>HTr!D20</f>
        <v>900406</v>
      </c>
      <c r="E283" s="1628" t="str">
        <f>HTr!E20</f>
        <v>JH</v>
      </c>
      <c r="F283" s="1628" t="s">
        <v>171</v>
      </c>
      <c r="H283" s="1628"/>
      <c r="I283" s="1628"/>
      <c r="J283" s="1628"/>
      <c r="K283" s="1628"/>
      <c r="L283" s="1628"/>
      <c r="M283" s="1628"/>
      <c r="N283" s="1628"/>
      <c r="O283" s="1628"/>
      <c r="P283" s="1628"/>
      <c r="Q283" s="1628"/>
      <c r="R283" s="1628"/>
      <c r="S283" s="1628"/>
      <c r="T283" s="1628"/>
      <c r="U283" s="1628"/>
      <c r="V283" s="1628"/>
      <c r="W283" s="1628"/>
      <c r="X283" s="1628"/>
      <c r="Y283" s="1628"/>
      <c r="Z283" s="1628"/>
      <c r="AA283" s="1628"/>
      <c r="AB283" s="1628"/>
      <c r="AC283" s="1628"/>
      <c r="AD283" s="1628"/>
      <c r="AE283" s="1628"/>
      <c r="AF283" s="1628"/>
      <c r="AG283" s="1628"/>
      <c r="AH283" s="1628"/>
      <c r="AI283" s="1628"/>
      <c r="AJ283" s="1628"/>
      <c r="AK283" s="1628"/>
      <c r="AL283" s="1628"/>
      <c r="AM283" s="1628"/>
      <c r="AN283" s="1628"/>
      <c r="AO283" s="1628"/>
      <c r="AP283" s="1628"/>
      <c r="AQ283" s="1628"/>
      <c r="AR283" s="1628"/>
      <c r="AS283" s="1628"/>
      <c r="AT283" s="1628"/>
      <c r="AU283" s="1628"/>
      <c r="AV283" s="1628"/>
      <c r="BR283" s="1629"/>
    </row>
    <row r="284" spans="1:70">
      <c r="A284" s="1627">
        <f t="shared" si="4"/>
        <v>900412</v>
      </c>
      <c r="B284" s="1628" t="str">
        <f>Raf!C30</f>
        <v xml:space="preserve">Pecháček </v>
      </c>
      <c r="C284" s="1628" t="str">
        <f>Raf!D30</f>
        <v>Tomáš</v>
      </c>
      <c r="D284" s="1628">
        <f>Raf!E30</f>
        <v>900412</v>
      </c>
      <c r="E284" s="1628" t="str">
        <f>Raf!F30</f>
        <v>JH2</v>
      </c>
      <c r="F284" s="1628" t="s">
        <v>148</v>
      </c>
      <c r="H284" s="1628"/>
      <c r="I284" s="1628"/>
      <c r="J284" s="1628"/>
      <c r="K284" s="1628"/>
      <c r="L284" s="1628"/>
      <c r="M284" s="1628"/>
      <c r="N284" s="1628"/>
      <c r="O284" s="1628"/>
      <c r="P284" s="1628"/>
      <c r="Q284" s="1628"/>
      <c r="R284" s="1628"/>
      <c r="S284" s="1628"/>
      <c r="T284" s="1628"/>
      <c r="U284" s="1628"/>
      <c r="V284" s="1628"/>
      <c r="W284" s="1628"/>
      <c r="X284" s="1628"/>
      <c r="Y284" s="1628"/>
      <c r="Z284" s="1628"/>
      <c r="AA284" s="1628"/>
      <c r="AB284" s="1628"/>
      <c r="AC284" s="1628"/>
      <c r="AD284" s="1628"/>
      <c r="AE284" s="1628"/>
      <c r="AF284" s="1628"/>
      <c r="AG284" s="1628"/>
      <c r="AH284" s="1628"/>
      <c r="AI284" s="1628"/>
      <c r="AJ284" s="1628"/>
      <c r="AK284" s="1628"/>
      <c r="AL284" s="1628"/>
      <c r="AM284" s="1628"/>
      <c r="AN284" s="1628"/>
      <c r="AO284" s="1628"/>
      <c r="AP284" s="1628"/>
      <c r="AQ284" s="1628"/>
      <c r="AR284" s="1628"/>
      <c r="AS284" s="1628"/>
      <c r="AT284" s="1628"/>
      <c r="AU284" s="1628"/>
      <c r="AV284" s="1628"/>
      <c r="BR284" s="1629"/>
    </row>
    <row r="285" spans="1:70">
      <c r="A285" s="1627" t="e">
        <f t="shared" si="4"/>
        <v>#REF!</v>
      </c>
      <c r="B285" s="1634" t="e">
        <f>ORL!#REF!</f>
        <v>#REF!</v>
      </c>
      <c r="C285" s="1634" t="e">
        <f>ORL!#REF!</f>
        <v>#REF!</v>
      </c>
      <c r="D285" s="1634" t="e">
        <f>ORL!#REF!</f>
        <v>#REF!</v>
      </c>
      <c r="E285" s="1634" t="e">
        <f>ORL!#REF!</f>
        <v>#REF!</v>
      </c>
      <c r="F285" s="1628" t="s">
        <v>152</v>
      </c>
      <c r="H285" s="1628"/>
      <c r="I285" s="1628"/>
      <c r="J285" s="1628"/>
      <c r="K285" s="1628"/>
      <c r="L285" s="1628"/>
      <c r="M285" s="1628"/>
      <c r="N285" s="1628"/>
      <c r="O285" s="1628"/>
      <c r="P285" s="1628"/>
      <c r="Q285" s="1628"/>
      <c r="R285" s="1628"/>
      <c r="S285" s="1628"/>
      <c r="T285" s="1628"/>
      <c r="U285" s="1628"/>
      <c r="V285" s="1628"/>
      <c r="W285" s="1628"/>
      <c r="X285" s="1628"/>
      <c r="Y285" s="1628"/>
      <c r="Z285" s="1628"/>
      <c r="AA285" s="1628"/>
      <c r="AB285" s="1628"/>
      <c r="AC285" s="1628"/>
      <c r="AD285" s="1628"/>
      <c r="AE285" s="1628"/>
      <c r="AF285" s="1628"/>
      <c r="AG285" s="1628"/>
      <c r="AH285" s="1628"/>
      <c r="AI285" s="1628"/>
      <c r="AJ285" s="1628"/>
      <c r="AK285" s="1628"/>
      <c r="AL285" s="1628"/>
      <c r="AM285" s="1628"/>
      <c r="AN285" s="1628"/>
      <c r="AO285" s="1628"/>
      <c r="AP285" s="1628"/>
      <c r="AQ285" s="1628"/>
      <c r="AR285" s="1628"/>
      <c r="AS285" s="1628"/>
      <c r="AT285" s="1628"/>
      <c r="AU285" s="1628"/>
      <c r="AV285" s="1628"/>
      <c r="BR285" s="1629"/>
    </row>
    <row r="286" spans="1:70">
      <c r="A286" s="1627">
        <f t="shared" si="4"/>
        <v>900613</v>
      </c>
      <c r="B286" s="1628" t="str">
        <f>Cyk!C27</f>
        <v>Polička</v>
      </c>
      <c r="C286" s="1628" t="str">
        <f>Cyk!D27</f>
        <v>Martin</v>
      </c>
      <c r="D286" s="1628">
        <f>Cyk!E27</f>
        <v>900613</v>
      </c>
      <c r="E286" s="1628" t="str">
        <f>Cyk!F27</f>
        <v>JH</v>
      </c>
      <c r="F286" s="1628" t="s">
        <v>114</v>
      </c>
      <c r="H286" s="1628"/>
      <c r="I286" s="1628"/>
      <c r="J286" s="1628"/>
      <c r="K286" s="1628"/>
      <c r="L286" s="1628"/>
      <c r="M286" s="1628"/>
      <c r="N286" s="1628"/>
      <c r="O286" s="1628"/>
      <c r="P286" s="1628"/>
      <c r="Q286" s="1628"/>
      <c r="R286" s="1628"/>
      <c r="S286" s="1628"/>
      <c r="T286" s="1628"/>
      <c r="U286" s="1628"/>
      <c r="V286" s="1628"/>
      <c r="W286" s="1628"/>
      <c r="X286" s="1628"/>
      <c r="Y286" s="1628"/>
      <c r="Z286" s="1628"/>
      <c r="AA286" s="1628"/>
      <c r="AB286" s="1628"/>
      <c r="AC286" s="1628"/>
      <c r="AD286" s="1628"/>
      <c r="AE286" s="1628"/>
      <c r="AF286" s="1628"/>
      <c r="AG286" s="1628"/>
      <c r="AH286" s="1628"/>
      <c r="AI286" s="1628"/>
      <c r="AJ286" s="1628"/>
      <c r="AK286" s="1628"/>
      <c r="AL286" s="1628"/>
      <c r="AM286" s="1628"/>
      <c r="AN286" s="1628"/>
      <c r="AO286" s="1628"/>
      <c r="AP286" s="1628"/>
      <c r="AQ286" s="1628"/>
      <c r="AR286" s="1628"/>
      <c r="AS286" s="1628"/>
      <c r="AT286" s="1628"/>
      <c r="AU286" s="1628"/>
      <c r="AV286" s="1628"/>
      <c r="BR286" s="1629"/>
    </row>
    <row r="287" spans="1:70">
      <c r="A287" s="1627">
        <f t="shared" si="4"/>
        <v>900710</v>
      </c>
      <c r="B287" s="1628" t="str">
        <f>Ráj!C32</f>
        <v>Hatala</v>
      </c>
      <c r="C287" s="1628" t="str">
        <f>Ráj!D32</f>
        <v>Dominik</v>
      </c>
      <c r="D287" s="1628">
        <f>Ráj!E32</f>
        <v>900710</v>
      </c>
      <c r="E287" s="1628" t="str">
        <f>Ráj!F32</f>
        <v>J.H.</v>
      </c>
      <c r="F287" s="1628" t="s">
        <v>717</v>
      </c>
      <c r="H287" s="1628"/>
      <c r="I287" s="1628"/>
      <c r="J287" s="1628"/>
      <c r="K287" s="1628"/>
      <c r="L287" s="1628"/>
      <c r="M287" s="1628"/>
      <c r="N287" s="1628"/>
      <c r="O287" s="1628"/>
      <c r="P287" s="1628"/>
      <c r="Q287" s="1628"/>
      <c r="R287" s="1628"/>
      <c r="S287" s="1628"/>
      <c r="T287" s="1628"/>
      <c r="U287" s="1628"/>
      <c r="V287" s="1628"/>
      <c r="W287" s="1628"/>
      <c r="X287" s="1628"/>
      <c r="Y287" s="1628"/>
      <c r="Z287" s="1628"/>
      <c r="AA287" s="1628"/>
      <c r="AB287" s="1628"/>
      <c r="AC287" s="1628"/>
      <c r="AD287" s="1628"/>
      <c r="AE287" s="1628"/>
      <c r="AF287" s="1628"/>
      <c r="AG287" s="1628"/>
      <c r="AH287" s="1628"/>
      <c r="AI287" s="1628"/>
      <c r="AJ287" s="1628"/>
      <c r="AK287" s="1628"/>
      <c r="AL287" s="1628"/>
      <c r="AM287" s="1628"/>
      <c r="AN287" s="1628"/>
      <c r="AO287" s="1628"/>
      <c r="AP287" s="1628"/>
      <c r="AQ287" s="1628"/>
      <c r="AR287" s="1628"/>
      <c r="AS287" s="1628"/>
      <c r="AT287" s="1628"/>
      <c r="AU287" s="1628"/>
      <c r="AV287" s="1628"/>
      <c r="BR287" s="1629"/>
    </row>
    <row r="288" spans="1:70">
      <c r="A288" s="1627">
        <f t="shared" si="4"/>
        <v>900715</v>
      </c>
      <c r="B288" s="1628" t="str">
        <f>Sna!C25</f>
        <v>Lipenský</v>
      </c>
      <c r="C288" s="1628" t="str">
        <f>Sna!D25</f>
        <v>Lukáš</v>
      </c>
      <c r="D288" s="1628">
        <f>Sna!E25</f>
        <v>900715</v>
      </c>
      <c r="E288" s="1628" t="str">
        <f>Sna!F25</f>
        <v>JH</v>
      </c>
      <c r="F288" s="1628" t="s">
        <v>175</v>
      </c>
      <c r="H288" s="1628"/>
      <c r="I288" s="1628"/>
      <c r="J288" s="1628"/>
      <c r="K288" s="1628"/>
      <c r="L288" s="1628"/>
      <c r="M288" s="1628"/>
      <c r="N288" s="1628"/>
      <c r="O288" s="1628"/>
      <c r="P288" s="1628"/>
      <c r="Q288" s="1628"/>
      <c r="R288" s="1628"/>
      <c r="S288" s="1628"/>
      <c r="T288" s="1628"/>
      <c r="U288" s="1628"/>
      <c r="V288" s="1628"/>
      <c r="W288" s="1628"/>
      <c r="X288" s="1628"/>
      <c r="Y288" s="1628"/>
      <c r="Z288" s="1628"/>
      <c r="AA288" s="1628"/>
      <c r="AB288" s="1628"/>
      <c r="AC288" s="1628"/>
      <c r="AD288" s="1628"/>
      <c r="AE288" s="1628"/>
      <c r="AF288" s="1628"/>
      <c r="AG288" s="1628"/>
      <c r="AH288" s="1628"/>
      <c r="AI288" s="1628"/>
      <c r="AJ288" s="1628"/>
      <c r="AK288" s="1628"/>
      <c r="AL288" s="1628"/>
      <c r="AM288" s="1628"/>
      <c r="AN288" s="1628"/>
      <c r="AO288" s="1628"/>
      <c r="AP288" s="1628"/>
      <c r="AQ288" s="1628"/>
      <c r="AR288" s="1628"/>
      <c r="AS288" s="1628"/>
      <c r="AT288" s="1628"/>
      <c r="AU288" s="1628"/>
      <c r="AV288" s="1628"/>
      <c r="BR288" s="1629"/>
    </row>
    <row r="289" spans="1:85">
      <c r="A289" s="1627">
        <f t="shared" si="4"/>
        <v>900810</v>
      </c>
      <c r="B289" s="1628" t="str">
        <f>UDA!C23</f>
        <v>Hons</v>
      </c>
      <c r="C289" s="1628" t="str">
        <f>UDA!D23</f>
        <v>Jan</v>
      </c>
      <c r="D289" s="1628">
        <f>UDA!E23</f>
        <v>900810</v>
      </c>
      <c r="E289" s="1628" t="str">
        <f>UDA!F23</f>
        <v>J.H.</v>
      </c>
      <c r="F289" s="1628" t="s">
        <v>159</v>
      </c>
      <c r="H289" s="1628"/>
      <c r="I289" s="1628"/>
      <c r="J289" s="1628"/>
      <c r="K289" s="1628"/>
      <c r="L289" s="1628"/>
      <c r="M289" s="1628"/>
      <c r="N289" s="1628"/>
      <c r="O289" s="1628"/>
      <c r="P289" s="1628"/>
      <c r="Q289" s="1628"/>
      <c r="R289" s="1628"/>
      <c r="S289" s="1628"/>
      <c r="T289" s="1628"/>
      <c r="U289" s="1628"/>
      <c r="V289" s="1628"/>
      <c r="W289" s="1628"/>
      <c r="X289" s="1628"/>
      <c r="Y289" s="1628"/>
      <c r="Z289" s="1628"/>
      <c r="AA289" s="1628"/>
      <c r="AB289" s="1628"/>
      <c r="AC289" s="1628"/>
      <c r="AD289" s="1628"/>
      <c r="AE289" s="1628"/>
      <c r="AF289" s="1628"/>
      <c r="AG289" s="1628"/>
      <c r="AH289" s="1628"/>
      <c r="AI289" s="1628"/>
      <c r="AJ289" s="1628"/>
      <c r="AK289" s="1628"/>
      <c r="AL289" s="1628"/>
      <c r="AM289" s="1628"/>
      <c r="AN289" s="1628"/>
      <c r="AO289" s="1628"/>
      <c r="AP289" s="1628"/>
      <c r="AQ289" s="1628"/>
      <c r="AR289" s="1628"/>
      <c r="AS289" s="1628"/>
      <c r="AT289" s="1628"/>
      <c r="AU289" s="1628"/>
      <c r="AV289" s="1628"/>
      <c r="BR289" s="1629"/>
    </row>
    <row r="290" spans="1:85">
      <c r="A290" s="1627">
        <f t="shared" si="4"/>
        <v>900810</v>
      </c>
      <c r="B290" s="1628" t="str">
        <f>UDA!C29</f>
        <v>Hons</v>
      </c>
      <c r="C290" s="1628" t="str">
        <f>UDA!D29</f>
        <v xml:space="preserve"> Jiří</v>
      </c>
      <c r="D290" s="1628">
        <f>UDA!E29</f>
        <v>900810</v>
      </c>
      <c r="E290" s="1628" t="str">
        <f>UDA!F29</f>
        <v>J.H.</v>
      </c>
      <c r="F290" s="1628" t="s">
        <v>159</v>
      </c>
      <c r="H290" s="1628"/>
      <c r="I290" s="1628"/>
      <c r="J290" s="1628"/>
      <c r="K290" s="1628"/>
      <c r="L290" s="1628"/>
      <c r="M290" s="1628"/>
      <c r="N290" s="1628"/>
      <c r="O290" s="1628"/>
      <c r="P290" s="1628"/>
      <c r="Q290" s="1628"/>
      <c r="R290" s="1628"/>
      <c r="S290" s="1628"/>
      <c r="T290" s="1628"/>
      <c r="U290" s="1628"/>
      <c r="V290" s="1628"/>
      <c r="W290" s="1628"/>
      <c r="X290" s="1628"/>
      <c r="Y290" s="1628"/>
      <c r="Z290" s="1628"/>
      <c r="AA290" s="1628"/>
      <c r="AB290" s="1628"/>
      <c r="AC290" s="1628"/>
      <c r="AD290" s="1628"/>
      <c r="AE290" s="1628"/>
      <c r="AF290" s="1628"/>
      <c r="AG290" s="1628"/>
      <c r="AH290" s="1628"/>
      <c r="AI290" s="1628"/>
      <c r="AJ290" s="1628"/>
      <c r="AK290" s="1628"/>
      <c r="AL290" s="1628"/>
      <c r="AM290" s="1628"/>
      <c r="AN290" s="1628"/>
      <c r="AO290" s="1628"/>
      <c r="AP290" s="1628"/>
      <c r="AQ290" s="1628"/>
      <c r="AR290" s="1628"/>
      <c r="AS290" s="1628"/>
      <c r="AT290" s="1628"/>
      <c r="AU290" s="1628"/>
      <c r="AV290" s="1628"/>
      <c r="BR290" s="1629"/>
    </row>
    <row r="291" spans="1:85">
      <c r="A291" s="1627">
        <f t="shared" si="4"/>
        <v>900823</v>
      </c>
      <c r="B291" s="1628" t="str">
        <f>OMB!C40</f>
        <v>Černaj</v>
      </c>
      <c r="C291" s="1628" t="str">
        <f>OMB!D40</f>
        <v>Jan</v>
      </c>
      <c r="D291" s="1628">
        <f>OMB!E40</f>
        <v>900823</v>
      </c>
      <c r="E291" s="1628" t="str">
        <f>OMB!F40</f>
        <v>J.H.</v>
      </c>
      <c r="F291" s="1628" t="s">
        <v>21</v>
      </c>
      <c r="H291" s="1628"/>
      <c r="I291" s="1628"/>
      <c r="J291" s="1628"/>
      <c r="K291" s="1628"/>
      <c r="L291" s="1628"/>
      <c r="M291" s="1628"/>
      <c r="N291" s="1628"/>
      <c r="O291" s="1628"/>
      <c r="P291" s="1628"/>
      <c r="Q291" s="1628"/>
      <c r="R291" s="1628"/>
      <c r="S291" s="1628"/>
      <c r="T291" s="1628"/>
      <c r="U291" s="1628"/>
      <c r="V291" s="1628"/>
      <c r="W291" s="1628"/>
      <c r="X291" s="1628"/>
      <c r="Y291" s="1628"/>
      <c r="Z291" s="1628"/>
      <c r="AA291" s="1628"/>
      <c r="AB291" s="1628"/>
      <c r="AC291" s="1628"/>
      <c r="AD291" s="1628"/>
      <c r="AE291" s="1628"/>
      <c r="AF291" s="1628"/>
      <c r="AG291" s="1628"/>
      <c r="AH291" s="1628"/>
      <c r="AI291" s="1628"/>
      <c r="AJ291" s="1628"/>
      <c r="AK291" s="1628"/>
      <c r="AL291" s="1628"/>
      <c r="AM291" s="1628"/>
      <c r="AN291" s="1628"/>
      <c r="AO291" s="1628"/>
      <c r="AP291" s="1628"/>
      <c r="AQ291" s="1628"/>
      <c r="AR291" s="1628"/>
      <c r="AS291" s="1628"/>
      <c r="AT291" s="1628"/>
      <c r="AU291" s="1628"/>
      <c r="AV291" s="1628"/>
    </row>
    <row r="292" spans="1:85">
      <c r="A292" s="1627">
        <f t="shared" si="4"/>
        <v>901007</v>
      </c>
      <c r="B292" s="1628" t="str">
        <f>FL!C27</f>
        <v>Kmošek</v>
      </c>
      <c r="C292" s="1628" t="str">
        <f>FL!D27</f>
        <v>David</v>
      </c>
      <c r="D292" s="1628">
        <f>FL!E27</f>
        <v>901007</v>
      </c>
      <c r="E292" s="1628" t="str">
        <f>FL!F27</f>
        <v>JH</v>
      </c>
      <c r="F292" s="1628" t="str">
        <f>FL!G27</f>
        <v>FLY</v>
      </c>
      <c r="G292" s="1629"/>
      <c r="H292" s="1628"/>
      <c r="I292" s="1628"/>
      <c r="J292" s="1628"/>
      <c r="K292" s="1628"/>
      <c r="L292" s="1628"/>
      <c r="M292" s="1628"/>
      <c r="N292" s="1628"/>
      <c r="O292" s="1628"/>
      <c r="P292" s="1628"/>
      <c r="Q292" s="1628"/>
      <c r="R292" s="1628"/>
      <c r="S292" s="1628"/>
      <c r="T292" s="1628"/>
      <c r="U292" s="1628"/>
      <c r="V292" s="1628"/>
      <c r="W292" s="1628"/>
      <c r="X292" s="1628"/>
      <c r="Y292" s="1628"/>
      <c r="Z292" s="1628"/>
      <c r="AA292" s="1628"/>
      <c r="AB292" s="1628"/>
      <c r="AC292" s="1628"/>
      <c r="AD292" s="1628"/>
      <c r="AE292" s="1628"/>
      <c r="AF292" s="1628"/>
      <c r="AG292" s="1628"/>
      <c r="AH292" s="1628"/>
      <c r="AI292" s="1628"/>
      <c r="AJ292" s="1628"/>
      <c r="AK292" s="1628"/>
      <c r="AL292" s="1628"/>
      <c r="AM292" s="1628"/>
      <c r="AN292" s="1628"/>
      <c r="AO292" s="1628"/>
      <c r="AP292" s="1628"/>
      <c r="AQ292" s="1628"/>
      <c r="AR292" s="1628"/>
      <c r="AS292" s="1628"/>
      <c r="AT292" s="1628"/>
      <c r="AU292" s="1628"/>
      <c r="AV292" s="1628"/>
      <c r="AW292" s="1629"/>
      <c r="AX292" s="1629"/>
      <c r="AY292" s="1629"/>
      <c r="AZ292" s="1629"/>
      <c r="BA292" s="1629"/>
      <c r="BB292" s="1629"/>
      <c r="BC292" s="1629"/>
      <c r="BD292" s="1629"/>
      <c r="BE292" s="1629"/>
      <c r="BF292" s="1629"/>
      <c r="BG292" s="1629"/>
      <c r="BH292" s="1629"/>
      <c r="BI292" s="1629"/>
      <c r="BJ292" s="1629"/>
      <c r="BK292" s="1629"/>
      <c r="BL292" s="1629"/>
      <c r="BM292" s="1629"/>
      <c r="BN292" s="1629"/>
      <c r="BO292" s="1629"/>
      <c r="BP292" s="1629"/>
      <c r="BQ292" s="1629"/>
      <c r="BS292" s="1629"/>
    </row>
    <row r="293" spans="1:85">
      <c r="A293" s="1627">
        <f t="shared" si="4"/>
        <v>910205</v>
      </c>
      <c r="B293" s="1628" t="str">
        <f>UDA!C17</f>
        <v xml:space="preserve">Coufal </v>
      </c>
      <c r="C293" s="1628" t="str">
        <f>UDA!D17</f>
        <v>Jan</v>
      </c>
      <c r="D293" s="1628">
        <f>UDA!E17</f>
        <v>910205</v>
      </c>
      <c r="E293" s="1628" t="str">
        <f>UDA!F17</f>
        <v>J.H.</v>
      </c>
      <c r="F293" s="1628" t="s">
        <v>159</v>
      </c>
      <c r="H293" s="1628"/>
      <c r="I293" s="1628"/>
      <c r="J293" s="1628"/>
      <c r="K293" s="1628"/>
      <c r="L293" s="1628"/>
      <c r="M293" s="1628"/>
      <c r="N293" s="1628"/>
      <c r="O293" s="1628"/>
      <c r="P293" s="1628"/>
      <c r="Q293" s="1628"/>
      <c r="R293" s="1628"/>
      <c r="S293" s="1628"/>
      <c r="T293" s="1628"/>
      <c r="U293" s="1628"/>
      <c r="V293" s="1628"/>
      <c r="W293" s="1628"/>
      <c r="X293" s="1628"/>
      <c r="Y293" s="1628"/>
      <c r="Z293" s="1628"/>
      <c r="AA293" s="1628"/>
      <c r="AB293" s="1628"/>
      <c r="AC293" s="1628"/>
      <c r="AD293" s="1628"/>
      <c r="AE293" s="1628"/>
      <c r="AF293" s="1628"/>
      <c r="AG293" s="1628"/>
      <c r="AH293" s="1628"/>
      <c r="AI293" s="1628"/>
      <c r="AJ293" s="1628"/>
      <c r="AK293" s="1628"/>
      <c r="AL293" s="1628"/>
      <c r="AM293" s="1628"/>
      <c r="AN293" s="1628"/>
      <c r="AO293" s="1628"/>
      <c r="AP293" s="1628"/>
      <c r="AQ293" s="1628"/>
      <c r="AR293" s="1628"/>
      <c r="AS293" s="1628"/>
      <c r="AT293" s="1628"/>
      <c r="AU293" s="1628"/>
      <c r="AV293" s="1628"/>
    </row>
    <row r="294" spans="1:85">
      <c r="A294" s="1627">
        <f t="shared" si="4"/>
        <v>910313</v>
      </c>
      <c r="B294" s="1628" t="str">
        <f>ČVO!C25</f>
        <v>Moštěk</v>
      </c>
      <c r="C294" s="1628" t="str">
        <f>ČVO!D25</f>
        <v>Václav</v>
      </c>
      <c r="D294" s="1628">
        <f>ČVO!E25</f>
        <v>910313</v>
      </c>
      <c r="E294" s="1628" t="str">
        <f>ČVO!F25</f>
        <v>JH2</v>
      </c>
      <c r="F294" s="1628" t="s">
        <v>887</v>
      </c>
      <c r="H294" s="1628"/>
      <c r="I294" s="1628"/>
      <c r="J294" s="1628"/>
      <c r="K294" s="1628"/>
      <c r="L294" s="1628"/>
      <c r="M294" s="1628"/>
      <c r="N294" s="1628"/>
      <c r="O294" s="1628"/>
      <c r="P294" s="1628"/>
      <c r="Q294" s="1628"/>
      <c r="R294" s="1628"/>
      <c r="S294" s="1628"/>
      <c r="T294" s="1628"/>
      <c r="U294" s="1628"/>
      <c r="V294" s="1628"/>
      <c r="W294" s="1628"/>
      <c r="X294" s="1628"/>
      <c r="Y294" s="1628"/>
      <c r="Z294" s="1628"/>
      <c r="AA294" s="1628"/>
      <c r="AB294" s="1628"/>
      <c r="AC294" s="1628"/>
      <c r="AD294" s="1628"/>
      <c r="AE294" s="1628"/>
      <c r="AF294" s="1628"/>
      <c r="AG294" s="1628"/>
      <c r="AH294" s="1628"/>
      <c r="AI294" s="1628"/>
      <c r="AJ294" s="1628"/>
      <c r="AK294" s="1628"/>
      <c r="AL294" s="1628"/>
      <c r="AM294" s="1628"/>
      <c r="AN294" s="1628"/>
      <c r="AO294" s="1628"/>
      <c r="AP294" s="1628"/>
      <c r="AQ294" s="1628"/>
      <c r="AR294" s="1628"/>
      <c r="AS294" s="1628"/>
      <c r="AT294" s="1628"/>
      <c r="AU294" s="1628"/>
      <c r="AV294" s="1628"/>
      <c r="BR294" s="1629"/>
    </row>
    <row r="295" spans="1:85" s="1629" customFormat="1">
      <c r="A295" s="1627">
        <f t="shared" si="4"/>
        <v>910328</v>
      </c>
      <c r="B295" s="1628" t="str">
        <f>OMB!C37</f>
        <v>Vávra</v>
      </c>
      <c r="C295" s="1628" t="str">
        <f>OMB!D37</f>
        <v>Vlastimil</v>
      </c>
      <c r="D295" s="1628">
        <f>OMB!E37</f>
        <v>910328</v>
      </c>
      <c r="E295" s="1628" t="str">
        <f>OMB!F37</f>
        <v>J.H.</v>
      </c>
      <c r="F295" s="1628" t="s">
        <v>21</v>
      </c>
      <c r="G295" s="1627"/>
      <c r="H295" s="1628"/>
      <c r="I295" s="1628"/>
      <c r="J295" s="1628"/>
      <c r="K295" s="1628"/>
      <c r="L295" s="1628"/>
      <c r="M295" s="1628"/>
      <c r="N295" s="1628"/>
      <c r="O295" s="1628"/>
      <c r="P295" s="1628"/>
      <c r="Q295" s="1628"/>
      <c r="R295" s="1628"/>
      <c r="S295" s="1628"/>
      <c r="T295" s="1628"/>
      <c r="U295" s="1628"/>
      <c r="V295" s="1628"/>
      <c r="W295" s="1628"/>
      <c r="X295" s="1628"/>
      <c r="Y295" s="1628"/>
      <c r="Z295" s="1628"/>
      <c r="AA295" s="1628"/>
      <c r="AB295" s="1628"/>
      <c r="AC295" s="1628"/>
      <c r="AD295" s="1628"/>
      <c r="AE295" s="1628"/>
      <c r="AF295" s="1628"/>
      <c r="AG295" s="1628"/>
      <c r="AH295" s="1628"/>
      <c r="AI295" s="1628"/>
      <c r="AJ295" s="1628"/>
      <c r="AK295" s="1628"/>
      <c r="AL295" s="1628"/>
      <c r="AM295" s="1628"/>
      <c r="AN295" s="1628"/>
      <c r="AO295" s="1628"/>
      <c r="AP295" s="1628"/>
      <c r="AQ295" s="1628"/>
      <c r="AR295" s="1628"/>
      <c r="AS295" s="1628"/>
      <c r="AT295" s="1628"/>
      <c r="AU295" s="1628"/>
      <c r="AV295" s="1628"/>
      <c r="AW295" s="1627"/>
      <c r="AX295" s="1627"/>
      <c r="AY295" s="1627"/>
      <c r="AZ295" s="1627"/>
      <c r="BA295" s="1627"/>
      <c r="BB295" s="1627"/>
      <c r="BC295" s="1627"/>
      <c r="BD295" s="1627"/>
      <c r="BE295" s="1627"/>
      <c r="BF295" s="1627"/>
      <c r="BG295" s="1627"/>
      <c r="BH295" s="1627"/>
      <c r="BI295" s="1627"/>
      <c r="BJ295" s="1627"/>
      <c r="BK295" s="1627"/>
      <c r="BL295" s="1627"/>
      <c r="BM295" s="1627"/>
      <c r="BN295" s="1627"/>
      <c r="BO295" s="1627"/>
      <c r="BP295" s="1627"/>
      <c r="BQ295" s="1627"/>
      <c r="BR295" s="1627"/>
      <c r="BS295" s="1627"/>
      <c r="BT295" s="1627"/>
      <c r="BU295" s="1627"/>
      <c r="BV295" s="1627"/>
      <c r="BW295" s="1627"/>
      <c r="BX295" s="1627"/>
      <c r="BY295" s="1627"/>
      <c r="BZ295" s="1627"/>
      <c r="CA295" s="1627"/>
      <c r="CB295" s="1627"/>
      <c r="CC295" s="1627"/>
      <c r="CD295" s="1627"/>
      <c r="CE295" s="1627"/>
      <c r="CF295" s="1627"/>
      <c r="CG295" s="1627"/>
    </row>
    <row r="296" spans="1:85" s="1629" customFormat="1">
      <c r="A296" s="1627">
        <f t="shared" si="4"/>
        <v>910331</v>
      </c>
      <c r="B296" s="1628" t="str">
        <f>Cyk!C32</f>
        <v>Schlegel</v>
      </c>
      <c r="C296" s="1628" t="str">
        <f>Cyk!D32</f>
        <v>Michal</v>
      </c>
      <c r="D296" s="1628">
        <f>Cyk!E32</f>
        <v>910331</v>
      </c>
      <c r="E296" s="1628" t="str">
        <f>Cyk!F32</f>
        <v>JH</v>
      </c>
      <c r="F296" s="1628" t="s">
        <v>114</v>
      </c>
      <c r="G296" s="1627"/>
      <c r="H296" s="1628"/>
      <c r="I296" s="1628"/>
      <c r="J296" s="1628"/>
      <c r="K296" s="1628"/>
      <c r="L296" s="1628"/>
      <c r="M296" s="1628"/>
      <c r="N296" s="1628"/>
      <c r="O296" s="1628"/>
      <c r="P296" s="1628"/>
      <c r="Q296" s="1628"/>
      <c r="R296" s="1628"/>
      <c r="S296" s="1628"/>
      <c r="T296" s="1628"/>
      <c r="U296" s="1628"/>
      <c r="V296" s="1628"/>
      <c r="W296" s="1628"/>
      <c r="X296" s="1628"/>
      <c r="Y296" s="1628"/>
      <c r="Z296" s="1628"/>
      <c r="AA296" s="1628"/>
      <c r="AB296" s="1628"/>
      <c r="AC296" s="1628"/>
      <c r="AD296" s="1628"/>
      <c r="AE296" s="1628"/>
      <c r="AF296" s="1628"/>
      <c r="AG296" s="1628"/>
      <c r="AH296" s="1628"/>
      <c r="AI296" s="1628"/>
      <c r="AJ296" s="1628"/>
      <c r="AK296" s="1628"/>
      <c r="AL296" s="1628"/>
      <c r="AM296" s="1628"/>
      <c r="AN296" s="1628"/>
      <c r="AO296" s="1628"/>
      <c r="AP296" s="1628"/>
      <c r="AQ296" s="1628"/>
      <c r="AR296" s="1628"/>
      <c r="AS296" s="1628"/>
      <c r="AT296" s="1628"/>
      <c r="AU296" s="1628"/>
      <c r="AV296" s="1628"/>
      <c r="AW296" s="1627"/>
      <c r="AX296" s="1627"/>
      <c r="AY296" s="1627"/>
      <c r="AZ296" s="1627"/>
      <c r="BA296" s="1627"/>
      <c r="BB296" s="1627"/>
      <c r="BC296" s="1627"/>
      <c r="BD296" s="1627"/>
      <c r="BE296" s="1627"/>
      <c r="BF296" s="1627"/>
      <c r="BG296" s="1627"/>
      <c r="BH296" s="1627"/>
      <c r="BI296" s="1627"/>
      <c r="BJ296" s="1627"/>
      <c r="BK296" s="1627"/>
      <c r="BL296" s="1627"/>
      <c r="BM296" s="1627"/>
      <c r="BN296" s="1627"/>
      <c r="BO296" s="1627"/>
      <c r="BP296" s="1627"/>
      <c r="BQ296" s="1627"/>
      <c r="BS296" s="1627"/>
    </row>
    <row r="297" spans="1:85" s="1629" customFormat="1">
      <c r="A297" s="1627">
        <f t="shared" si="4"/>
        <v>910411</v>
      </c>
      <c r="B297" s="1634" t="str">
        <f>ORL!B14</f>
        <v xml:space="preserve">Hrdina </v>
      </c>
      <c r="C297" s="1634" t="str">
        <f>ORL!C14</f>
        <v>Matouš</v>
      </c>
      <c r="D297" s="1634">
        <f>ORL!D14</f>
        <v>910411</v>
      </c>
      <c r="E297" s="1634" t="str">
        <f>ORL!E14</f>
        <v>J.H.</v>
      </c>
      <c r="F297" s="1628" t="s">
        <v>152</v>
      </c>
      <c r="G297" s="1627"/>
      <c r="H297" s="1628"/>
      <c r="I297" s="1628"/>
      <c r="J297" s="1628"/>
      <c r="K297" s="1628"/>
      <c r="L297" s="1628"/>
      <c r="M297" s="1628"/>
      <c r="N297" s="1628"/>
      <c r="O297" s="1628"/>
      <c r="P297" s="1628"/>
      <c r="Q297" s="1628"/>
      <c r="R297" s="1628"/>
      <c r="S297" s="1628"/>
      <c r="T297" s="1628"/>
      <c r="U297" s="1628"/>
      <c r="V297" s="1628"/>
      <c r="W297" s="1628"/>
      <c r="X297" s="1628"/>
      <c r="Y297" s="1628"/>
      <c r="Z297" s="1628"/>
      <c r="AA297" s="1628"/>
      <c r="AB297" s="1628"/>
      <c r="AC297" s="1628"/>
      <c r="AD297" s="1628"/>
      <c r="AE297" s="1628"/>
      <c r="AF297" s="1628"/>
      <c r="AG297" s="1628"/>
      <c r="AH297" s="1628"/>
      <c r="AI297" s="1628"/>
      <c r="AJ297" s="1628"/>
      <c r="AK297" s="1628"/>
      <c r="AL297" s="1628"/>
      <c r="AM297" s="1628"/>
      <c r="AN297" s="1628"/>
      <c r="AO297" s="1628"/>
      <c r="AP297" s="1628"/>
      <c r="AQ297" s="1628"/>
      <c r="AR297" s="1628"/>
      <c r="AS297" s="1628"/>
      <c r="AT297" s="1628"/>
      <c r="AU297" s="1628"/>
      <c r="AV297" s="1628"/>
      <c r="AW297" s="1627"/>
      <c r="AX297" s="1627"/>
      <c r="AY297" s="1627"/>
      <c r="AZ297" s="1627"/>
      <c r="BA297" s="1627"/>
      <c r="BB297" s="1627"/>
      <c r="BC297" s="1627"/>
      <c r="BD297" s="1627"/>
      <c r="BE297" s="1627"/>
      <c r="BF297" s="1627"/>
      <c r="BG297" s="1627"/>
      <c r="BH297" s="1627"/>
      <c r="BI297" s="1627"/>
      <c r="BJ297" s="1627"/>
      <c r="BK297" s="1627"/>
      <c r="BL297" s="1627"/>
      <c r="BM297" s="1627"/>
      <c r="BN297" s="1627"/>
      <c r="BO297" s="1627"/>
      <c r="BP297" s="1627"/>
      <c r="BQ297" s="1627"/>
      <c r="BR297" s="1627"/>
      <c r="BS297" s="1627"/>
      <c r="BT297" s="1627"/>
      <c r="BU297" s="1627"/>
      <c r="BV297" s="1627"/>
      <c r="BW297" s="1627"/>
      <c r="BX297" s="1627"/>
      <c r="BY297" s="1627"/>
      <c r="BZ297" s="1627"/>
      <c r="CA297" s="1627"/>
      <c r="CB297" s="1627"/>
      <c r="CC297" s="1627"/>
      <c r="CD297" s="1627"/>
      <c r="CE297" s="1627"/>
      <c r="CF297" s="1627"/>
      <c r="CG297" s="1627"/>
    </row>
    <row r="298" spans="1:85">
      <c r="A298" s="1627">
        <f t="shared" si="4"/>
        <v>910510</v>
      </c>
      <c r="B298" s="1628" t="str">
        <f>LDM!C39</f>
        <v>Voleský</v>
      </c>
      <c r="C298" s="1628" t="str">
        <f>LDM!D39</f>
        <v>Martin</v>
      </c>
      <c r="D298" s="1628">
        <f>LDM!E39</f>
        <v>910510</v>
      </c>
      <c r="E298" s="1628" t="str">
        <f>LDM!F39</f>
        <v>JH</v>
      </c>
      <c r="F298" s="1628" t="s">
        <v>15</v>
      </c>
      <c r="H298" s="1628"/>
      <c r="I298" s="1628"/>
      <c r="J298" s="1628"/>
      <c r="K298" s="1628"/>
      <c r="L298" s="1628"/>
      <c r="M298" s="1628"/>
      <c r="N298" s="1628"/>
      <c r="O298" s="1628"/>
      <c r="P298" s="1628"/>
      <c r="Q298" s="1628"/>
      <c r="R298" s="1628"/>
      <c r="S298" s="1628"/>
      <c r="T298" s="1628"/>
      <c r="U298" s="1628"/>
      <c r="V298" s="1628"/>
      <c r="W298" s="1628"/>
      <c r="X298" s="1628"/>
      <c r="Y298" s="1628"/>
      <c r="Z298" s="1628"/>
      <c r="AA298" s="1628"/>
      <c r="AB298" s="1628"/>
      <c r="AC298" s="1628"/>
      <c r="AD298" s="1628"/>
      <c r="AE298" s="1628"/>
      <c r="AF298" s="1628"/>
      <c r="AG298" s="1628"/>
      <c r="AH298" s="1628"/>
      <c r="AI298" s="1628"/>
      <c r="AJ298" s="1628"/>
      <c r="AK298" s="1628"/>
      <c r="AL298" s="1628"/>
      <c r="AM298" s="1628"/>
      <c r="AN298" s="1628"/>
      <c r="AO298" s="1628"/>
      <c r="AP298" s="1628"/>
      <c r="AQ298" s="1628"/>
      <c r="AR298" s="1628"/>
      <c r="AS298" s="1628"/>
      <c r="AT298" s="1628"/>
      <c r="AU298" s="1628"/>
      <c r="AV298" s="1628"/>
    </row>
    <row r="299" spans="1:85">
      <c r="A299" s="1627" t="e">
        <f t="shared" si="4"/>
        <v>#REF!</v>
      </c>
      <c r="B299" s="1630" t="e">
        <f>SOM!#REF!</f>
        <v>#REF!</v>
      </c>
      <c r="C299" s="1630" t="e">
        <f>SOM!#REF!</f>
        <v>#REF!</v>
      </c>
      <c r="D299" s="1630" t="e">
        <f>SOM!#REF!</f>
        <v>#REF!</v>
      </c>
      <c r="E299" s="1630" t="e">
        <f>SOM!#REF!</f>
        <v>#REF!</v>
      </c>
      <c r="F299" s="1630" t="s">
        <v>56</v>
      </c>
      <c r="H299" s="1628"/>
      <c r="I299" s="1628"/>
      <c r="J299" s="1628"/>
      <c r="K299" s="1628"/>
      <c r="L299" s="1628"/>
      <c r="M299" s="1628"/>
      <c r="N299" s="1628"/>
      <c r="O299" s="1628"/>
      <c r="P299" s="1628"/>
      <c r="Q299" s="1628"/>
      <c r="R299" s="1628"/>
      <c r="S299" s="1628"/>
      <c r="T299" s="1628"/>
      <c r="U299" s="1628"/>
      <c r="V299" s="1628"/>
      <c r="W299" s="1628"/>
      <c r="X299" s="1628"/>
      <c r="Y299" s="1628"/>
      <c r="Z299" s="1628"/>
      <c r="AA299" s="1628"/>
      <c r="AB299" s="1628"/>
      <c r="AC299" s="1628"/>
      <c r="AD299" s="1628"/>
      <c r="AE299" s="1628"/>
      <c r="AF299" s="1628"/>
      <c r="AG299" s="1628"/>
      <c r="AH299" s="1628"/>
      <c r="AI299" s="1628"/>
      <c r="AJ299" s="1628"/>
      <c r="AK299" s="1628"/>
      <c r="AL299" s="1628"/>
      <c r="AM299" s="1628"/>
      <c r="AN299" s="1628"/>
      <c r="AO299" s="1628"/>
      <c r="AP299" s="1628"/>
      <c r="AQ299" s="1628"/>
      <c r="AR299" s="1628"/>
      <c r="AS299" s="1628"/>
      <c r="AT299" s="1628"/>
      <c r="AU299" s="1628"/>
      <c r="AV299" s="1628"/>
      <c r="BR299" s="1629"/>
      <c r="BT299" s="1629"/>
      <c r="BU299" s="1629"/>
      <c r="BV299" s="1629"/>
      <c r="BW299" s="1629"/>
      <c r="BX299" s="1629"/>
      <c r="BY299" s="1629"/>
      <c r="BZ299" s="1629"/>
      <c r="CA299" s="1629"/>
      <c r="CB299" s="1629"/>
      <c r="CC299" s="1629"/>
      <c r="CD299" s="1629"/>
      <c r="CE299" s="1629"/>
      <c r="CF299" s="1629"/>
      <c r="CG299" s="1629"/>
    </row>
    <row r="300" spans="1:85">
      <c r="A300" s="1627">
        <f t="shared" si="4"/>
        <v>910710</v>
      </c>
      <c r="B300" s="1633" t="str">
        <f>Pet!C29</f>
        <v>Bednář</v>
      </c>
      <c r="C300" s="1633" t="str">
        <f>Pet!D29</f>
        <v>Michal</v>
      </c>
      <c r="D300" s="1633">
        <f>Pet!E29</f>
        <v>910710</v>
      </c>
      <c r="E300" s="1633" t="str">
        <f>Pet!F29</f>
        <v>JH</v>
      </c>
      <c r="F300" s="1633" t="s">
        <v>119</v>
      </c>
      <c r="H300" s="1628"/>
      <c r="I300" s="1628"/>
      <c r="J300" s="1628"/>
      <c r="K300" s="1628"/>
      <c r="L300" s="1628"/>
      <c r="M300" s="1628"/>
      <c r="N300" s="1628"/>
      <c r="O300" s="1628"/>
      <c r="P300" s="1628"/>
      <c r="Q300" s="1628"/>
      <c r="R300" s="1628"/>
      <c r="S300" s="1628"/>
      <c r="T300" s="1628"/>
      <c r="U300" s="1628"/>
      <c r="V300" s="1628"/>
      <c r="W300" s="1628"/>
      <c r="X300" s="1628"/>
      <c r="Y300" s="1628"/>
      <c r="Z300" s="1628"/>
      <c r="AA300" s="1628"/>
      <c r="AB300" s="1628"/>
      <c r="AC300" s="1628"/>
      <c r="AD300" s="1628"/>
      <c r="AE300" s="1628"/>
      <c r="AF300" s="1628"/>
      <c r="AG300" s="1628"/>
      <c r="AH300" s="1628"/>
      <c r="AI300" s="1628"/>
      <c r="AJ300" s="1628"/>
      <c r="AK300" s="1628"/>
      <c r="AL300" s="1628"/>
      <c r="AM300" s="1628"/>
      <c r="AN300" s="1628"/>
      <c r="AO300" s="1628"/>
      <c r="AP300" s="1628"/>
      <c r="AQ300" s="1628"/>
      <c r="AR300" s="1628"/>
      <c r="AS300" s="1628"/>
      <c r="AT300" s="1628"/>
      <c r="AU300" s="1628"/>
      <c r="AV300" s="1628"/>
      <c r="BR300" s="1629"/>
    </row>
    <row r="301" spans="1:85">
      <c r="A301" s="1627">
        <f t="shared" si="4"/>
        <v>910809</v>
      </c>
      <c r="B301" s="1628" t="str">
        <f>Ští!C23</f>
        <v>Kamlar</v>
      </c>
      <c r="C301" s="1628" t="str">
        <f>Ští!D23</f>
        <v>Ondřej</v>
      </c>
      <c r="D301" s="1628">
        <f>Ští!E23</f>
        <v>910809</v>
      </c>
      <c r="E301" s="1628" t="str">
        <f>Ští!F23</f>
        <v>JH</v>
      </c>
      <c r="F301" s="1628" t="s">
        <v>183</v>
      </c>
      <c r="H301" s="1628"/>
      <c r="I301" s="1628"/>
      <c r="J301" s="1628"/>
      <c r="K301" s="1628"/>
      <c r="L301" s="1628"/>
      <c r="M301" s="1628"/>
      <c r="N301" s="1628"/>
      <c r="O301" s="1628"/>
      <c r="P301" s="1628"/>
      <c r="Q301" s="1628"/>
      <c r="R301" s="1628"/>
      <c r="S301" s="1628"/>
      <c r="T301" s="1628"/>
      <c r="U301" s="1628"/>
      <c r="V301" s="1628"/>
      <c r="W301" s="1628"/>
      <c r="X301" s="1628"/>
      <c r="Y301" s="1628"/>
      <c r="Z301" s="1628"/>
      <c r="AA301" s="1628"/>
      <c r="AB301" s="1628"/>
      <c r="AC301" s="1628"/>
      <c r="AD301" s="1628"/>
      <c r="AE301" s="1628"/>
      <c r="AF301" s="1628"/>
      <c r="AG301" s="1628"/>
      <c r="AH301" s="1628"/>
      <c r="AI301" s="1628"/>
      <c r="AJ301" s="1628"/>
      <c r="AK301" s="1628"/>
      <c r="AL301" s="1628"/>
      <c r="AM301" s="1628"/>
      <c r="AN301" s="1628"/>
      <c r="AO301" s="1628"/>
      <c r="AP301" s="1628"/>
      <c r="AQ301" s="1628"/>
      <c r="AR301" s="1628"/>
      <c r="AS301" s="1628"/>
      <c r="AT301" s="1628"/>
      <c r="AU301" s="1628"/>
      <c r="AV301" s="1628"/>
    </row>
    <row r="302" spans="1:85">
      <c r="A302" s="1627">
        <f t="shared" si="4"/>
        <v>910812</v>
      </c>
      <c r="B302" s="1628" t="str">
        <f>Těch!C34</f>
        <v>Kunc</v>
      </c>
      <c r="C302" s="1628" t="str">
        <f>Těch!D34</f>
        <v>Petr</v>
      </c>
      <c r="D302" s="1628">
        <f>Těch!E34</f>
        <v>910812</v>
      </c>
      <c r="E302" s="1628" t="str">
        <f>Těch!F34</f>
        <v>UOH</v>
      </c>
      <c r="F302" s="1628" t="s">
        <v>81</v>
      </c>
      <c r="H302" s="1628"/>
      <c r="I302" s="1628"/>
      <c r="J302" s="1628"/>
      <c r="K302" s="1628"/>
      <c r="L302" s="1628"/>
      <c r="M302" s="1628"/>
      <c r="N302" s="1628"/>
      <c r="O302" s="1628"/>
      <c r="P302" s="1628"/>
      <c r="Q302" s="1628"/>
      <c r="R302" s="1628"/>
      <c r="S302" s="1628"/>
      <c r="T302" s="1628"/>
      <c r="U302" s="1628"/>
      <c r="V302" s="1628"/>
      <c r="W302" s="1628"/>
      <c r="X302" s="1628"/>
      <c r="Y302" s="1628"/>
      <c r="Z302" s="1628"/>
      <c r="AA302" s="1628"/>
      <c r="AB302" s="1628"/>
      <c r="AC302" s="1628"/>
      <c r="AD302" s="1628"/>
      <c r="AE302" s="1628"/>
      <c r="AF302" s="1628"/>
      <c r="AG302" s="1628"/>
      <c r="AH302" s="1628"/>
      <c r="AI302" s="1628"/>
      <c r="AJ302" s="1628"/>
      <c r="AK302" s="1628"/>
      <c r="AL302" s="1628"/>
      <c r="AM302" s="1628"/>
      <c r="AN302" s="1628"/>
      <c r="AO302" s="1628"/>
      <c r="AP302" s="1628"/>
      <c r="AQ302" s="1628"/>
      <c r="AR302" s="1628"/>
      <c r="AS302" s="1628"/>
      <c r="AT302" s="1628"/>
      <c r="AU302" s="1628"/>
      <c r="AV302" s="1628"/>
      <c r="BR302" s="1629"/>
    </row>
    <row r="303" spans="1:85">
      <c r="A303" s="1627">
        <f t="shared" si="4"/>
        <v>911001</v>
      </c>
      <c r="B303" s="1628" t="str">
        <f>LDM!C27</f>
        <v>Novák</v>
      </c>
      <c r="C303" s="1628" t="str">
        <f>LDM!D27</f>
        <v>Ondřej</v>
      </c>
      <c r="D303" s="1628">
        <f>LDM!E27</f>
        <v>911001</v>
      </c>
      <c r="E303" s="1628" t="str">
        <f>LDM!F27</f>
        <v>JH</v>
      </c>
      <c r="F303" s="1628" t="s">
        <v>15</v>
      </c>
      <c r="H303" s="1628"/>
      <c r="I303" s="1628"/>
      <c r="J303" s="1628"/>
      <c r="K303" s="1628"/>
      <c r="L303" s="1628"/>
      <c r="M303" s="1628"/>
      <c r="N303" s="1628"/>
      <c r="O303" s="1628"/>
      <c r="P303" s="1628"/>
      <c r="Q303" s="1628"/>
      <c r="R303" s="1628"/>
      <c r="S303" s="1628"/>
      <c r="T303" s="1628"/>
      <c r="U303" s="1628"/>
      <c r="V303" s="1628"/>
      <c r="W303" s="1628"/>
      <c r="X303" s="1628"/>
      <c r="Y303" s="1628"/>
      <c r="Z303" s="1628"/>
      <c r="AA303" s="1628"/>
      <c r="AB303" s="1628"/>
      <c r="AC303" s="1628"/>
      <c r="AD303" s="1628"/>
      <c r="AE303" s="1628"/>
      <c r="AF303" s="1628"/>
      <c r="AG303" s="1628"/>
      <c r="AH303" s="1628"/>
      <c r="AI303" s="1628"/>
      <c r="AJ303" s="1628"/>
      <c r="AK303" s="1628"/>
      <c r="AL303" s="1628"/>
      <c r="AM303" s="1628"/>
      <c r="AN303" s="1628"/>
      <c r="AO303" s="1628"/>
      <c r="AP303" s="1628"/>
      <c r="AQ303" s="1628"/>
      <c r="AR303" s="1628"/>
      <c r="AS303" s="1628"/>
      <c r="AT303" s="1628"/>
      <c r="AU303" s="1628"/>
      <c r="AV303" s="1628"/>
      <c r="BR303" s="1629"/>
    </row>
    <row r="304" spans="1:85">
      <c r="A304" s="1627">
        <f t="shared" si="4"/>
        <v>911007</v>
      </c>
      <c r="B304" s="1628" t="str">
        <f>FL!C38</f>
        <v>Žejdlík</v>
      </c>
      <c r="C304" s="1628" t="str">
        <f>FL!D38</f>
        <v>Vítěslav</v>
      </c>
      <c r="D304" s="1628">
        <f>FL!E38</f>
        <v>911007</v>
      </c>
      <c r="E304" s="1628">
        <f>FL!F38</f>
        <v>0</v>
      </c>
      <c r="F304" s="1628" t="str">
        <f>FL!G38</f>
        <v>FLY</v>
      </c>
      <c r="H304" s="1628"/>
      <c r="I304" s="1628"/>
      <c r="J304" s="1628"/>
      <c r="K304" s="1628"/>
      <c r="L304" s="1628"/>
      <c r="M304" s="1628"/>
      <c r="N304" s="1628"/>
      <c r="O304" s="1628"/>
      <c r="P304" s="1628"/>
      <c r="Q304" s="1628"/>
      <c r="R304" s="1628"/>
      <c r="S304" s="1628"/>
      <c r="T304" s="1628"/>
      <c r="U304" s="1628"/>
      <c r="V304" s="1628"/>
      <c r="W304" s="1628"/>
      <c r="X304" s="1628"/>
      <c r="Y304" s="1628"/>
      <c r="Z304" s="1628"/>
      <c r="AA304" s="1628"/>
      <c r="AB304" s="1628"/>
      <c r="AC304" s="1628"/>
      <c r="AD304" s="1628"/>
      <c r="AE304" s="1628"/>
      <c r="AF304" s="1628"/>
      <c r="AG304" s="1628"/>
      <c r="AH304" s="1628"/>
      <c r="AI304" s="1628"/>
      <c r="AJ304" s="1628"/>
      <c r="AK304" s="1628"/>
      <c r="AL304" s="1628"/>
      <c r="AM304" s="1628"/>
      <c r="AN304" s="1628"/>
      <c r="AO304" s="1628"/>
      <c r="AP304" s="1628"/>
      <c r="AQ304" s="1628"/>
      <c r="AR304" s="1628"/>
      <c r="AS304" s="1628"/>
      <c r="AT304" s="1628"/>
      <c r="AU304" s="1628"/>
      <c r="AV304" s="1628"/>
    </row>
    <row r="305" spans="1:85">
      <c r="A305" s="1627">
        <f t="shared" si="4"/>
        <v>911017</v>
      </c>
      <c r="B305" s="1628" t="str">
        <f>ISL!C31</f>
        <v xml:space="preserve">Krystl </v>
      </c>
      <c r="C305" s="1628" t="str">
        <f>ISL!D31</f>
        <v>Filip</v>
      </c>
      <c r="D305" s="1628">
        <f>ISL!E31</f>
        <v>911017</v>
      </c>
      <c r="E305" s="1628" t="str">
        <f>ISL!F31</f>
        <v>JH</v>
      </c>
      <c r="F305" s="1628" t="s">
        <v>738</v>
      </c>
      <c r="G305" s="1629"/>
      <c r="H305" s="1628"/>
      <c r="I305" s="1628"/>
      <c r="J305" s="1628"/>
      <c r="K305" s="1628"/>
      <c r="L305" s="1628"/>
      <c r="M305" s="1628"/>
      <c r="N305" s="1628"/>
      <c r="O305" s="1628"/>
      <c r="P305" s="1628"/>
      <c r="Q305" s="1628"/>
      <c r="R305" s="1628"/>
      <c r="S305" s="1628"/>
      <c r="T305" s="1628"/>
      <c r="U305" s="1628"/>
      <c r="V305" s="1628"/>
      <c r="W305" s="1628"/>
      <c r="X305" s="1628"/>
      <c r="Y305" s="1628"/>
      <c r="Z305" s="1628"/>
      <c r="AA305" s="1628"/>
      <c r="AB305" s="1628"/>
      <c r="AC305" s="1628"/>
      <c r="AD305" s="1628"/>
      <c r="AE305" s="1628"/>
      <c r="AF305" s="1628"/>
      <c r="AG305" s="1628"/>
      <c r="AH305" s="1628"/>
      <c r="AI305" s="1628"/>
      <c r="AJ305" s="1628"/>
      <c r="AK305" s="1628"/>
      <c r="AL305" s="1628"/>
      <c r="AM305" s="1628"/>
      <c r="AN305" s="1628"/>
      <c r="AO305" s="1628"/>
      <c r="AP305" s="1628"/>
      <c r="AQ305" s="1628"/>
      <c r="AR305" s="1628"/>
      <c r="AS305" s="1628"/>
      <c r="AT305" s="1628"/>
      <c r="AU305" s="1628"/>
      <c r="AV305" s="1628"/>
      <c r="AW305" s="1629"/>
      <c r="AX305" s="1629"/>
      <c r="AY305" s="1629"/>
      <c r="AZ305" s="1629"/>
      <c r="BA305" s="1629"/>
      <c r="BB305" s="1629"/>
      <c r="BC305" s="1629"/>
      <c r="BD305" s="1629"/>
      <c r="BE305" s="1629"/>
      <c r="BF305" s="1629"/>
      <c r="BG305" s="1629"/>
      <c r="BH305" s="1629"/>
      <c r="BI305" s="1629"/>
      <c r="BJ305" s="1629"/>
      <c r="BK305" s="1629"/>
      <c r="BL305" s="1629"/>
      <c r="BM305" s="1629"/>
      <c r="BN305" s="1629"/>
      <c r="BO305" s="1629"/>
      <c r="BP305" s="1629"/>
      <c r="BQ305" s="1629"/>
      <c r="BS305" s="1629"/>
    </row>
    <row r="306" spans="1:85">
      <c r="A306" s="1627">
        <f t="shared" si="4"/>
        <v>911018</v>
      </c>
      <c r="B306" s="1628" t="str">
        <f>Tyg!C25</f>
        <v>Váně</v>
      </c>
      <c r="C306" s="1628" t="str">
        <f>Tyg!D25</f>
        <v>Miroslav</v>
      </c>
      <c r="D306" s="1628">
        <f>Tyg!E25</f>
        <v>911018</v>
      </c>
      <c r="E306" s="1628" t="str">
        <f>Tyg!F25</f>
        <v>N</v>
      </c>
      <c r="F306" s="1628" t="s">
        <v>79</v>
      </c>
      <c r="H306" s="1628"/>
      <c r="I306" s="1628"/>
      <c r="J306" s="1628"/>
      <c r="K306" s="1628"/>
      <c r="L306" s="1628"/>
      <c r="M306" s="1628"/>
      <c r="N306" s="1628"/>
      <c r="O306" s="1628"/>
      <c r="P306" s="1628"/>
      <c r="Q306" s="1628"/>
      <c r="R306" s="1628"/>
      <c r="S306" s="1628"/>
      <c r="T306" s="1628"/>
      <c r="U306" s="1628"/>
      <c r="V306" s="1628"/>
      <c r="W306" s="1628"/>
      <c r="X306" s="1628"/>
      <c r="Y306" s="1628"/>
      <c r="Z306" s="1628"/>
      <c r="AA306" s="1628"/>
      <c r="AB306" s="1628"/>
      <c r="AC306" s="1628"/>
      <c r="AD306" s="1628"/>
      <c r="AE306" s="1628"/>
      <c r="AF306" s="1628"/>
      <c r="AG306" s="1628"/>
      <c r="AH306" s="1628"/>
      <c r="AI306" s="1628"/>
      <c r="AJ306" s="1628"/>
      <c r="AK306" s="1628"/>
      <c r="AL306" s="1628"/>
      <c r="AM306" s="1628"/>
      <c r="AN306" s="1628"/>
      <c r="AO306" s="1628"/>
      <c r="AP306" s="1628"/>
      <c r="AQ306" s="1628"/>
      <c r="AR306" s="1628"/>
      <c r="AS306" s="1628"/>
      <c r="AT306" s="1628"/>
      <c r="AU306" s="1628"/>
      <c r="AV306" s="1628"/>
      <c r="BR306" s="1629"/>
    </row>
    <row r="307" spans="1:85">
      <c r="A307" s="1627">
        <f t="shared" si="4"/>
        <v>911019</v>
      </c>
      <c r="B307" s="1628" t="str">
        <f>FL!C21</f>
        <v>Dejdar</v>
      </c>
      <c r="C307" s="1628" t="str">
        <f>FL!D21</f>
        <v>Ondřej</v>
      </c>
      <c r="D307" s="1628">
        <f>FL!E21</f>
        <v>911019</v>
      </c>
      <c r="E307" s="1628" t="str">
        <f>FL!F21</f>
        <v>JH</v>
      </c>
      <c r="F307" s="1628" t="str">
        <f>FL!G21</f>
        <v>FLY</v>
      </c>
      <c r="H307" s="1628"/>
      <c r="I307" s="1628"/>
      <c r="J307" s="1628"/>
      <c r="K307" s="1628"/>
      <c r="L307" s="1628"/>
      <c r="M307" s="1628"/>
      <c r="N307" s="1628"/>
      <c r="O307" s="1628"/>
      <c r="P307" s="1628"/>
      <c r="Q307" s="1628"/>
      <c r="R307" s="1628"/>
      <c r="S307" s="1628"/>
      <c r="T307" s="1628"/>
      <c r="U307" s="1628"/>
      <c r="V307" s="1628"/>
      <c r="W307" s="1628"/>
      <c r="X307" s="1628"/>
      <c r="Y307" s="1628"/>
      <c r="Z307" s="1628"/>
      <c r="AA307" s="1628"/>
      <c r="AB307" s="1628"/>
      <c r="AC307" s="1628"/>
      <c r="AD307" s="1628"/>
      <c r="AE307" s="1628"/>
      <c r="AF307" s="1628"/>
      <c r="AG307" s="1628"/>
      <c r="AH307" s="1628"/>
      <c r="AI307" s="1628"/>
      <c r="AJ307" s="1628"/>
      <c r="AK307" s="1628"/>
      <c r="AL307" s="1628"/>
      <c r="AM307" s="1628"/>
      <c r="AN307" s="1628"/>
      <c r="AO307" s="1628"/>
      <c r="AP307" s="1628"/>
      <c r="AQ307" s="1628"/>
      <c r="AR307" s="1628"/>
      <c r="AS307" s="1628"/>
      <c r="AT307" s="1628"/>
      <c r="AU307" s="1628"/>
      <c r="AV307" s="1628"/>
      <c r="BR307" s="1629"/>
    </row>
    <row r="308" spans="1:85">
      <c r="A308" s="1627">
        <f t="shared" si="4"/>
        <v>911209</v>
      </c>
      <c r="B308" s="1628" t="str">
        <f>Hea!B18</f>
        <v>Mík ml</v>
      </c>
      <c r="C308" s="1628" t="str">
        <f>Hea!C18</f>
        <v>Petr</v>
      </c>
      <c r="D308" s="1628">
        <f>Hea!D18</f>
        <v>911209</v>
      </c>
      <c r="E308" s="1628" t="str">
        <f>Hea!E18</f>
        <v>JH</v>
      </c>
      <c r="F308" s="1628" t="s">
        <v>66</v>
      </c>
      <c r="H308" s="1628"/>
      <c r="I308" s="1628"/>
      <c r="J308" s="1628"/>
      <c r="K308" s="1628"/>
      <c r="L308" s="1628"/>
      <c r="M308" s="1628"/>
      <c r="N308" s="1628"/>
      <c r="O308" s="1628"/>
      <c r="P308" s="1628"/>
      <c r="Q308" s="1628"/>
      <c r="R308" s="1628"/>
      <c r="S308" s="1628"/>
      <c r="T308" s="1628"/>
      <c r="U308" s="1628"/>
      <c r="V308" s="1628"/>
      <c r="W308" s="1628"/>
      <c r="X308" s="1628"/>
      <c r="Y308" s="1628"/>
      <c r="Z308" s="1628"/>
      <c r="AA308" s="1628"/>
      <c r="AB308" s="1628"/>
      <c r="AC308" s="1628"/>
      <c r="AD308" s="1628"/>
      <c r="AE308" s="1628"/>
      <c r="AF308" s="1628"/>
      <c r="AG308" s="1628"/>
      <c r="AH308" s="1628"/>
      <c r="AI308" s="1628"/>
      <c r="AJ308" s="1628"/>
      <c r="AK308" s="1628"/>
      <c r="AL308" s="1628"/>
      <c r="AM308" s="1628"/>
      <c r="AN308" s="1628"/>
      <c r="AO308" s="1628"/>
      <c r="AP308" s="1628"/>
      <c r="AQ308" s="1628"/>
      <c r="AR308" s="1628"/>
      <c r="AS308" s="1628"/>
      <c r="AT308" s="1628"/>
      <c r="AU308" s="1628"/>
      <c r="AV308" s="1628"/>
      <c r="BR308" s="1629"/>
    </row>
    <row r="309" spans="1:85">
      <c r="A309" s="1627">
        <f t="shared" si="4"/>
        <v>911210</v>
      </c>
      <c r="B309" s="1628" t="str">
        <f>Hea!B12</f>
        <v>Šrámek</v>
      </c>
      <c r="C309" s="1628" t="str">
        <f>Hea!C12</f>
        <v>Michal</v>
      </c>
      <c r="D309" s="1628">
        <f>Hea!D12</f>
        <v>911210</v>
      </c>
      <c r="E309" s="1628" t="str">
        <f>Hea!E12</f>
        <v>JH</v>
      </c>
      <c r="F309" s="1628" t="s">
        <v>66</v>
      </c>
      <c r="H309" s="1628"/>
      <c r="I309" s="1628"/>
      <c r="J309" s="1628"/>
      <c r="K309" s="1628"/>
      <c r="L309" s="1628"/>
      <c r="M309" s="1628"/>
      <c r="N309" s="1628"/>
      <c r="O309" s="1628"/>
      <c r="P309" s="1628"/>
      <c r="Q309" s="1628"/>
      <c r="R309" s="1628"/>
      <c r="S309" s="1628"/>
      <c r="T309" s="1628"/>
      <c r="U309" s="1628"/>
      <c r="V309" s="1628"/>
      <c r="W309" s="1628"/>
      <c r="X309" s="1628"/>
      <c r="Y309" s="1628"/>
      <c r="Z309" s="1628"/>
      <c r="AA309" s="1628"/>
      <c r="AB309" s="1628"/>
      <c r="AC309" s="1628"/>
      <c r="AD309" s="1628"/>
      <c r="AE309" s="1628"/>
      <c r="AF309" s="1628"/>
      <c r="AG309" s="1628"/>
      <c r="AH309" s="1628"/>
      <c r="AI309" s="1628"/>
      <c r="AJ309" s="1628"/>
      <c r="AK309" s="1628"/>
      <c r="AL309" s="1628"/>
      <c r="AM309" s="1628"/>
      <c r="AN309" s="1628"/>
      <c r="AO309" s="1628"/>
      <c r="AP309" s="1628"/>
      <c r="AQ309" s="1628"/>
      <c r="AR309" s="1628"/>
      <c r="AS309" s="1628"/>
      <c r="AT309" s="1628"/>
      <c r="AU309" s="1628"/>
      <c r="AV309" s="1628"/>
      <c r="BR309" s="1629"/>
    </row>
    <row r="310" spans="1:85">
      <c r="A310" s="1627">
        <f t="shared" si="4"/>
        <v>911222</v>
      </c>
      <c r="B310" s="1628" t="str">
        <f>OMB!C30</f>
        <v>Bednář</v>
      </c>
      <c r="C310" s="1628" t="str">
        <f>OMB!D30</f>
        <v>Ondřej</v>
      </c>
      <c r="D310" s="1628">
        <f>OMB!E30</f>
        <v>911222</v>
      </c>
      <c r="E310" s="1628" t="str">
        <f>OMB!F30</f>
        <v>J.H.</v>
      </c>
      <c r="F310" s="1628" t="s">
        <v>21</v>
      </c>
      <c r="H310" s="1628"/>
      <c r="I310" s="1628"/>
      <c r="J310" s="1628"/>
      <c r="K310" s="1628"/>
      <c r="L310" s="1628"/>
      <c r="M310" s="1628"/>
      <c r="N310" s="1628"/>
      <c r="O310" s="1628"/>
      <c r="P310" s="1628"/>
      <c r="Q310" s="1628"/>
      <c r="R310" s="1628"/>
      <c r="S310" s="1628"/>
      <c r="T310" s="1628"/>
      <c r="U310" s="1628"/>
      <c r="V310" s="1628"/>
      <c r="W310" s="1628"/>
      <c r="X310" s="1628"/>
      <c r="Y310" s="1628"/>
      <c r="Z310" s="1628"/>
      <c r="AA310" s="1628"/>
      <c r="AB310" s="1628"/>
      <c r="AC310" s="1628"/>
      <c r="AD310" s="1628"/>
      <c r="AE310" s="1628"/>
      <c r="AF310" s="1628"/>
      <c r="AG310" s="1628"/>
      <c r="AH310" s="1628"/>
      <c r="AI310" s="1628"/>
      <c r="AJ310" s="1628"/>
      <c r="AK310" s="1628"/>
      <c r="AL310" s="1628"/>
      <c r="AM310" s="1628"/>
      <c r="AN310" s="1628"/>
      <c r="AO310" s="1628"/>
      <c r="AP310" s="1628"/>
      <c r="AQ310" s="1628"/>
      <c r="AR310" s="1628"/>
      <c r="AS310" s="1628"/>
      <c r="AT310" s="1628"/>
      <c r="AU310" s="1628"/>
      <c r="AV310" s="1628"/>
      <c r="BR310" s="1629"/>
      <c r="BT310" s="1629"/>
      <c r="BU310" s="1629"/>
      <c r="BV310" s="1629"/>
      <c r="BW310" s="1629"/>
      <c r="BX310" s="1629"/>
      <c r="BY310" s="1629"/>
      <c r="BZ310" s="1629"/>
      <c r="CA310" s="1629"/>
      <c r="CB310" s="1629"/>
      <c r="CC310" s="1629"/>
      <c r="CD310" s="1629"/>
      <c r="CE310" s="1629"/>
      <c r="CF310" s="1629"/>
      <c r="CG310" s="1629"/>
    </row>
    <row r="311" spans="1:85">
      <c r="A311" s="1627">
        <f t="shared" si="4"/>
        <v>920204</v>
      </c>
      <c r="B311" s="1628" t="str">
        <f>ČVO!C32</f>
        <v>Kuběnka</v>
      </c>
      <c r="C311" s="1628" t="str">
        <f>ČVO!D32</f>
        <v>Josef</v>
      </c>
      <c r="D311" s="1628">
        <f>ČVO!E32</f>
        <v>920204</v>
      </c>
      <c r="E311" s="1628" t="str">
        <f>ČVO!F32</f>
        <v>JH</v>
      </c>
      <c r="F311" s="1628" t="s">
        <v>887</v>
      </c>
      <c r="H311" s="1628"/>
      <c r="I311" s="1628"/>
      <c r="J311" s="1628"/>
      <c r="K311" s="1628"/>
      <c r="L311" s="1628"/>
      <c r="M311" s="1628"/>
      <c r="N311" s="1628"/>
      <c r="O311" s="1628"/>
      <c r="P311" s="1628"/>
      <c r="Q311" s="1628"/>
      <c r="S311" s="1628"/>
      <c r="T311" s="1628"/>
      <c r="U311" s="1628"/>
      <c r="V311" s="1628"/>
      <c r="W311" s="1628"/>
      <c r="X311" s="1628"/>
      <c r="Y311" s="1628"/>
      <c r="Z311" s="1628"/>
      <c r="AA311" s="1628"/>
      <c r="AB311" s="1628"/>
      <c r="AC311" s="1628"/>
      <c r="AD311" s="1628"/>
      <c r="AE311" s="1628"/>
      <c r="AF311" s="1628"/>
      <c r="AG311" s="1628"/>
      <c r="AH311" s="1628"/>
      <c r="AI311" s="1628"/>
      <c r="AJ311" s="1628"/>
      <c r="AK311" s="1628"/>
      <c r="AL311" s="1628"/>
      <c r="AM311" s="1628"/>
      <c r="AN311" s="1628"/>
      <c r="AO311" s="1628"/>
      <c r="AP311" s="1628"/>
      <c r="AQ311" s="1628"/>
      <c r="AR311" s="1628"/>
      <c r="AS311" s="1628"/>
      <c r="AT311" s="1628"/>
      <c r="AU311" s="1628"/>
      <c r="AV311" s="1628"/>
      <c r="BR311" s="1629"/>
    </row>
    <row r="312" spans="1:85">
      <c r="A312" s="1627">
        <f t="shared" si="4"/>
        <v>920311</v>
      </c>
      <c r="B312" s="1628" t="str">
        <f>SLO!C31</f>
        <v>Koreň</v>
      </c>
      <c r="C312" s="1628" t="str">
        <f>SLO!D31</f>
        <v>Jan</v>
      </c>
      <c r="D312" s="1628">
        <f>SLO!E31</f>
        <v>920311</v>
      </c>
      <c r="E312" s="1628" t="str">
        <f>SLO!F31</f>
        <v>JH2</v>
      </c>
      <c r="F312" s="1628" t="s">
        <v>105</v>
      </c>
      <c r="H312" s="1628"/>
      <c r="I312" s="1628"/>
      <c r="J312" s="1628"/>
      <c r="K312" s="1628"/>
      <c r="L312" s="1628"/>
      <c r="M312" s="1628"/>
      <c r="N312" s="1628"/>
      <c r="O312" s="1628"/>
      <c r="P312" s="1628"/>
      <c r="Q312" s="1628"/>
      <c r="R312" s="1628"/>
      <c r="S312" s="1628"/>
      <c r="T312" s="1628"/>
      <c r="U312" s="1628"/>
      <c r="V312" s="1628"/>
      <c r="W312" s="1628"/>
      <c r="X312" s="1628"/>
      <c r="Y312" s="1628"/>
      <c r="Z312" s="1628"/>
      <c r="AA312" s="1628"/>
      <c r="AB312" s="1628"/>
      <c r="AC312" s="1628"/>
      <c r="AD312" s="1628"/>
      <c r="AE312" s="1628"/>
      <c r="AF312" s="1628"/>
      <c r="AG312" s="1628"/>
      <c r="AH312" s="1628"/>
      <c r="AI312" s="1628"/>
      <c r="AJ312" s="1628"/>
      <c r="AK312" s="1628"/>
      <c r="AL312" s="1628"/>
      <c r="AM312" s="1628"/>
      <c r="AN312" s="1628"/>
      <c r="AO312" s="1628"/>
      <c r="AP312" s="1628"/>
      <c r="AQ312" s="1628"/>
      <c r="AR312" s="1628"/>
      <c r="AS312" s="1628"/>
      <c r="AT312" s="1628"/>
      <c r="AU312" s="1628"/>
      <c r="AV312" s="1628"/>
      <c r="BR312" s="1629"/>
    </row>
    <row r="313" spans="1:85">
      <c r="A313" s="1627">
        <f t="shared" si="4"/>
        <v>920319</v>
      </c>
      <c r="B313" s="1628" t="str">
        <f>Sna!C20</f>
        <v>Čajka</v>
      </c>
      <c r="C313" s="1628" t="str">
        <f>Sna!D20</f>
        <v>Vladimír</v>
      </c>
      <c r="D313" s="1628">
        <f>Sna!E20</f>
        <v>920319</v>
      </c>
      <c r="E313" s="1628" t="str">
        <f>Sna!F20</f>
        <v>JH</v>
      </c>
      <c r="F313" s="1628" t="s">
        <v>175</v>
      </c>
      <c r="H313" s="1628"/>
      <c r="I313" s="1628"/>
      <c r="J313" s="1628"/>
      <c r="K313" s="1628"/>
      <c r="L313" s="1628"/>
      <c r="M313" s="1628"/>
      <c r="N313" s="1628"/>
      <c r="O313" s="1628"/>
      <c r="P313" s="1628"/>
      <c r="Q313" s="1628"/>
      <c r="R313" s="1628"/>
      <c r="S313" s="1628"/>
      <c r="T313" s="1628"/>
      <c r="U313" s="1628"/>
      <c r="V313" s="1628"/>
      <c r="W313" s="1628"/>
      <c r="X313" s="1628"/>
      <c r="Y313" s="1628"/>
      <c r="Z313" s="1628"/>
      <c r="AA313" s="1628"/>
      <c r="AB313" s="1628"/>
      <c r="AC313" s="1628"/>
      <c r="AD313" s="1628"/>
      <c r="AE313" s="1628"/>
      <c r="AF313" s="1628"/>
      <c r="AG313" s="1628"/>
      <c r="AH313" s="1628"/>
      <c r="AI313" s="1628"/>
      <c r="AJ313" s="1628"/>
      <c r="AK313" s="1628"/>
      <c r="AL313" s="1628"/>
      <c r="AM313" s="1628"/>
      <c r="AN313" s="1628"/>
      <c r="AO313" s="1628"/>
      <c r="AP313" s="1628"/>
      <c r="AQ313" s="1628"/>
      <c r="AR313" s="1628"/>
      <c r="AS313" s="1628"/>
      <c r="AT313" s="1628"/>
      <c r="AU313" s="1628"/>
      <c r="AV313" s="1628"/>
      <c r="BR313" s="1629"/>
    </row>
    <row r="314" spans="1:85">
      <c r="A314" s="1627">
        <f t="shared" si="4"/>
        <v>920402</v>
      </c>
      <c r="B314" s="1634" t="str">
        <f>ORL!B15</f>
        <v xml:space="preserve">Lehký </v>
      </c>
      <c r="C314" s="1634" t="str">
        <f>ORL!C15</f>
        <v>Josef</v>
      </c>
      <c r="D314" s="1634">
        <f>ORL!D15</f>
        <v>920402</v>
      </c>
      <c r="E314" s="1634" t="str">
        <f>ORL!E15</f>
        <v>J.H.</v>
      </c>
      <c r="F314" s="1628" t="s">
        <v>152</v>
      </c>
      <c r="H314" s="1628"/>
      <c r="I314" s="1628"/>
      <c r="J314" s="1628"/>
      <c r="K314" s="1628"/>
      <c r="L314" s="1628"/>
      <c r="M314" s="1628"/>
      <c r="N314" s="1628"/>
      <c r="O314" s="1628"/>
      <c r="P314" s="1628"/>
      <c r="Q314" s="1628"/>
      <c r="R314" s="1628"/>
      <c r="S314" s="1628"/>
      <c r="T314" s="1628"/>
      <c r="U314" s="1628"/>
      <c r="V314" s="1628"/>
      <c r="W314" s="1628"/>
      <c r="X314" s="1628"/>
      <c r="Y314" s="1628"/>
      <c r="Z314" s="1628"/>
      <c r="AA314" s="1628"/>
      <c r="AB314" s="1628"/>
      <c r="AC314" s="1628"/>
      <c r="AD314" s="1628"/>
      <c r="AE314" s="1628"/>
      <c r="AF314" s="1628"/>
      <c r="AG314" s="1628"/>
      <c r="AH314" s="1628"/>
      <c r="AI314" s="1628"/>
      <c r="AJ314" s="1628"/>
      <c r="AK314" s="1628"/>
      <c r="AL314" s="1628"/>
      <c r="AM314" s="1628"/>
      <c r="AN314" s="1628"/>
      <c r="AO314" s="1628"/>
      <c r="AP314" s="1628"/>
      <c r="AQ314" s="1628"/>
      <c r="AR314" s="1628"/>
      <c r="AS314" s="1628"/>
      <c r="AT314" s="1628"/>
      <c r="AU314" s="1628"/>
      <c r="AV314" s="1628"/>
      <c r="BR314" s="1629"/>
    </row>
    <row r="315" spans="1:85">
      <c r="A315" s="1627">
        <f t="shared" si="4"/>
        <v>920403</v>
      </c>
      <c r="B315" s="1628" t="str">
        <f>FL!C18</f>
        <v>Bělka</v>
      </c>
      <c r="C315" s="1628" t="str">
        <f>FL!D18</f>
        <v>Tomáš</v>
      </c>
      <c r="D315" s="1628">
        <f>FL!E18</f>
        <v>920403</v>
      </c>
      <c r="E315" s="1628" t="str">
        <f>FL!F18</f>
        <v>JH</v>
      </c>
      <c r="F315" s="1628" t="str">
        <f>FL!G18</f>
        <v>FLY</v>
      </c>
      <c r="H315" s="1628"/>
      <c r="I315" s="1628"/>
      <c r="J315" s="1628"/>
      <c r="K315" s="1628"/>
      <c r="L315" s="1628"/>
      <c r="M315" s="1628"/>
      <c r="N315" s="1628"/>
      <c r="O315" s="1628"/>
      <c r="P315" s="1628"/>
      <c r="Q315" s="1628"/>
      <c r="R315" s="1628"/>
      <c r="S315" s="1628"/>
      <c r="T315" s="1628"/>
      <c r="U315" s="1628"/>
      <c r="V315" s="1628"/>
      <c r="W315" s="1628"/>
      <c r="X315" s="1628"/>
      <c r="Y315" s="1628"/>
      <c r="Z315" s="1628"/>
      <c r="AA315" s="1628"/>
      <c r="AB315" s="1628"/>
      <c r="AC315" s="1628"/>
      <c r="AD315" s="1628"/>
      <c r="AE315" s="1628"/>
      <c r="AF315" s="1628"/>
      <c r="AG315" s="1628"/>
      <c r="AH315" s="1628"/>
      <c r="AI315" s="1628"/>
      <c r="AJ315" s="1628"/>
      <c r="AK315" s="1628"/>
      <c r="AL315" s="1628"/>
      <c r="AM315" s="1628"/>
      <c r="AN315" s="1628"/>
      <c r="AO315" s="1628"/>
      <c r="AP315" s="1628"/>
      <c r="AQ315" s="1628"/>
      <c r="AR315" s="1628"/>
      <c r="AS315" s="1628"/>
      <c r="AT315" s="1628"/>
      <c r="AU315" s="1628"/>
      <c r="AV315" s="1628"/>
    </row>
    <row r="316" spans="1:85">
      <c r="A316" s="1627">
        <f t="shared" si="4"/>
        <v>920416</v>
      </c>
      <c r="B316" s="1628" t="str">
        <f>SLO!C36</f>
        <v xml:space="preserve">Pařízek </v>
      </c>
      <c r="C316" s="1628" t="str">
        <f>SLO!D36</f>
        <v>Jaroslav</v>
      </c>
      <c r="D316" s="1628">
        <f>SLO!E36</f>
        <v>920416</v>
      </c>
      <c r="E316" s="1628" t="str">
        <f>SLO!F36</f>
        <v>JH</v>
      </c>
      <c r="F316" s="1628" t="s">
        <v>105</v>
      </c>
      <c r="H316" s="1628"/>
      <c r="I316" s="1628"/>
      <c r="J316" s="1628"/>
      <c r="K316" s="1628"/>
      <c r="L316" s="1628"/>
      <c r="M316" s="1628"/>
      <c r="N316" s="1628"/>
      <c r="O316" s="1628"/>
      <c r="P316" s="1628"/>
      <c r="Q316" s="1628"/>
      <c r="R316" s="1628"/>
      <c r="S316" s="1628"/>
      <c r="T316" s="1628"/>
      <c r="U316" s="1628"/>
      <c r="V316" s="1628"/>
      <c r="W316" s="1628"/>
      <c r="X316" s="1628"/>
      <c r="Y316" s="1628"/>
      <c r="Z316" s="1628"/>
      <c r="AA316" s="1628"/>
      <c r="AB316" s="1628"/>
      <c r="AC316" s="1628"/>
      <c r="AD316" s="1628"/>
      <c r="AE316" s="1628"/>
      <c r="AF316" s="1628"/>
      <c r="AG316" s="1628"/>
      <c r="AH316" s="1628"/>
      <c r="AI316" s="1628"/>
      <c r="AJ316" s="1628"/>
      <c r="AK316" s="1628"/>
      <c r="AL316" s="1628"/>
      <c r="AM316" s="1628"/>
      <c r="AN316" s="1628"/>
      <c r="AO316" s="1628"/>
      <c r="AP316" s="1628"/>
      <c r="AQ316" s="1628"/>
      <c r="AR316" s="1628"/>
      <c r="AS316" s="1628"/>
      <c r="AT316" s="1628"/>
      <c r="AU316" s="1628"/>
      <c r="AV316" s="1628"/>
    </row>
    <row r="317" spans="1:85">
      <c r="A317" s="1627">
        <f t="shared" si="4"/>
        <v>920424</v>
      </c>
      <c r="B317" s="1628" t="str">
        <f>Tyg!C33</f>
        <v>Vičar</v>
      </c>
      <c r="C317" s="1628" t="str">
        <f>Tyg!D33</f>
        <v>Matěj</v>
      </c>
      <c r="D317" s="1628">
        <f>Tyg!E33</f>
        <v>920424</v>
      </c>
      <c r="E317" s="1628" t="str">
        <f>Tyg!F33</f>
        <v>JH</v>
      </c>
      <c r="F317" s="1628" t="s">
        <v>79</v>
      </c>
      <c r="H317" s="1628"/>
      <c r="I317" s="1628"/>
      <c r="J317" s="1628"/>
      <c r="K317" s="1628"/>
      <c r="L317" s="1628"/>
      <c r="M317" s="1628"/>
      <c r="N317" s="1628"/>
      <c r="O317" s="1628"/>
      <c r="P317" s="1628"/>
      <c r="Q317" s="1628"/>
      <c r="R317" s="1628"/>
      <c r="S317" s="1628"/>
      <c r="T317" s="1628"/>
      <c r="U317" s="1628"/>
      <c r="V317" s="1628"/>
      <c r="W317" s="1628"/>
      <c r="X317" s="1628"/>
      <c r="Y317" s="1628"/>
      <c r="Z317" s="1628"/>
      <c r="AA317" s="1628"/>
      <c r="AB317" s="1628"/>
      <c r="AC317" s="1628"/>
      <c r="AD317" s="1628"/>
      <c r="AE317" s="1628"/>
      <c r="AF317" s="1628"/>
      <c r="AG317" s="1628"/>
      <c r="AH317" s="1628"/>
      <c r="AI317" s="1628"/>
      <c r="AJ317" s="1628"/>
      <c r="AK317" s="1628"/>
      <c r="AL317" s="1628"/>
      <c r="AM317" s="1628"/>
      <c r="AN317" s="1628"/>
      <c r="AO317" s="1628"/>
      <c r="AP317" s="1628"/>
      <c r="AQ317" s="1628"/>
      <c r="AR317" s="1628"/>
      <c r="AS317" s="1628"/>
      <c r="AT317" s="1628"/>
      <c r="AU317" s="1628"/>
      <c r="AV317" s="1628"/>
      <c r="BR317" s="1629"/>
    </row>
    <row r="318" spans="1:85">
      <c r="A318" s="1627">
        <f t="shared" si="4"/>
        <v>920426</v>
      </c>
      <c r="B318" s="1628" t="str">
        <f>Ráj!C26</f>
        <v>Přichystal</v>
      </c>
      <c r="C318" s="1628" t="str">
        <f>Ráj!D26</f>
        <v>Jiří</v>
      </c>
      <c r="D318" s="1628">
        <f>Ráj!E26</f>
        <v>920426</v>
      </c>
      <c r="E318" s="1628" t="str">
        <f>Ráj!F26</f>
        <v>N</v>
      </c>
      <c r="F318" s="1628" t="s">
        <v>717</v>
      </c>
      <c r="H318" s="1628"/>
      <c r="I318" s="1628"/>
      <c r="J318" s="1628"/>
      <c r="K318" s="1628"/>
      <c r="L318" s="1628"/>
      <c r="M318" s="1628"/>
      <c r="N318" s="1628"/>
      <c r="O318" s="1628"/>
      <c r="P318" s="1628"/>
      <c r="Q318" s="1628"/>
      <c r="R318" s="1628"/>
      <c r="S318" s="1628"/>
      <c r="T318" s="1628"/>
      <c r="U318" s="1628"/>
      <c r="V318" s="1628"/>
      <c r="W318" s="1628"/>
      <c r="X318" s="1628"/>
      <c r="Y318" s="1628"/>
      <c r="Z318" s="1628"/>
      <c r="AA318" s="1628"/>
      <c r="AB318" s="1628"/>
      <c r="AC318" s="1628"/>
      <c r="AD318" s="1628"/>
      <c r="AE318" s="1628"/>
      <c r="AF318" s="1628"/>
      <c r="AG318" s="1628"/>
      <c r="AH318" s="1628"/>
      <c r="AI318" s="1628"/>
      <c r="AJ318" s="1628"/>
      <c r="AK318" s="1628"/>
      <c r="AL318" s="1628"/>
      <c r="AM318" s="1628"/>
      <c r="AN318" s="1628"/>
      <c r="AO318" s="1628"/>
      <c r="AP318" s="1628"/>
      <c r="AQ318" s="1628"/>
      <c r="AR318" s="1628"/>
      <c r="AS318" s="1628"/>
      <c r="AT318" s="1628"/>
      <c r="AU318" s="1628"/>
      <c r="AV318" s="1628"/>
      <c r="BR318" s="1629"/>
    </row>
    <row r="319" spans="1:85">
      <c r="A319" s="1627" t="e">
        <f t="shared" si="4"/>
        <v>#REF!</v>
      </c>
      <c r="B319" s="1628" t="e">
        <f>UDA!#REF!</f>
        <v>#REF!</v>
      </c>
      <c r="C319" s="1628" t="e">
        <f>UDA!#REF!</f>
        <v>#REF!</v>
      </c>
      <c r="D319" s="1628" t="e">
        <f>UDA!#REF!</f>
        <v>#REF!</v>
      </c>
      <c r="E319" s="1628" t="e">
        <f>UDA!#REF!</f>
        <v>#REF!</v>
      </c>
      <c r="F319" s="1628" t="s">
        <v>159</v>
      </c>
      <c r="H319" s="1628"/>
      <c r="I319" s="1628"/>
      <c r="J319" s="1628"/>
      <c r="K319" s="1628"/>
      <c r="L319" s="1628"/>
      <c r="M319" s="1628"/>
      <c r="N319" s="1628"/>
      <c r="O319" s="1628"/>
      <c r="P319" s="1628"/>
      <c r="Q319" s="1628"/>
      <c r="R319" s="1628"/>
      <c r="S319" s="1628"/>
      <c r="T319" s="1628"/>
      <c r="U319" s="1628"/>
      <c r="V319" s="1628"/>
      <c r="W319" s="1628"/>
      <c r="X319" s="1628"/>
      <c r="Y319" s="1628"/>
      <c r="Z319" s="1628"/>
      <c r="AA319" s="1628"/>
      <c r="AB319" s="1628"/>
      <c r="AC319" s="1628"/>
      <c r="AD319" s="1628"/>
      <c r="AE319" s="1628"/>
      <c r="AF319" s="1628"/>
      <c r="AG319" s="1628"/>
      <c r="AH319" s="1628"/>
      <c r="AI319" s="1628"/>
      <c r="AJ319" s="1628"/>
      <c r="AK319" s="1628"/>
      <c r="AL319" s="1628"/>
      <c r="AM319" s="1628"/>
      <c r="AN319" s="1628"/>
      <c r="AO319" s="1628"/>
      <c r="AP319" s="1628"/>
      <c r="AQ319" s="1628"/>
      <c r="AR319" s="1628"/>
      <c r="AS319" s="1628"/>
      <c r="AT319" s="1628"/>
      <c r="AU319" s="1628"/>
      <c r="AV319" s="1628"/>
      <c r="BR319" s="1629"/>
    </row>
    <row r="320" spans="1:85">
      <c r="A320" s="1627">
        <f t="shared" ref="A320:A383" si="5">D320</f>
        <v>920508</v>
      </c>
      <c r="B320" s="1628" t="str">
        <f>FL!C28</f>
        <v>Knoflíček</v>
      </c>
      <c r="C320" s="1628" t="str">
        <f>FL!D28</f>
        <v>Jan</v>
      </c>
      <c r="D320" s="1628">
        <f>FL!E28</f>
        <v>920508</v>
      </c>
      <c r="E320" s="1628" t="str">
        <f>FL!F28</f>
        <v>JH</v>
      </c>
      <c r="F320" s="1628" t="str">
        <f>FL!G28</f>
        <v>FLY</v>
      </c>
      <c r="H320" s="1628"/>
      <c r="I320" s="1628"/>
      <c r="J320" s="1628"/>
      <c r="K320" s="1628"/>
      <c r="L320" s="1628"/>
      <c r="M320" s="1628"/>
      <c r="N320" s="1628"/>
      <c r="O320" s="1628"/>
      <c r="P320" s="1628"/>
      <c r="Q320" s="1628"/>
      <c r="R320" s="1628"/>
      <c r="S320" s="1628"/>
      <c r="T320" s="1628"/>
      <c r="U320" s="1628"/>
      <c r="V320" s="1628"/>
      <c r="W320" s="1628"/>
      <c r="X320" s="1628"/>
      <c r="Y320" s="1628"/>
      <c r="Z320" s="1628"/>
      <c r="AA320" s="1628"/>
      <c r="AB320" s="1628"/>
      <c r="AC320" s="1628"/>
      <c r="AD320" s="1628"/>
      <c r="AE320" s="1628"/>
      <c r="AF320" s="1628"/>
      <c r="AG320" s="1628"/>
      <c r="AH320" s="1628"/>
      <c r="AI320" s="1628"/>
      <c r="AJ320" s="1628"/>
      <c r="AK320" s="1628"/>
      <c r="AL320" s="1628"/>
      <c r="AM320" s="1628"/>
      <c r="AN320" s="1628"/>
      <c r="AO320" s="1628"/>
      <c r="AP320" s="1628"/>
      <c r="AQ320" s="1628"/>
      <c r="AR320" s="1628"/>
      <c r="AS320" s="1628"/>
      <c r="AT320" s="1628"/>
      <c r="AU320" s="1628"/>
      <c r="AV320" s="1628"/>
    </row>
    <row r="321" spans="1:85">
      <c r="A321" s="1627">
        <f t="shared" si="5"/>
        <v>920514</v>
      </c>
      <c r="B321" s="1628" t="str">
        <f>FL!C30</f>
        <v xml:space="preserve">Kalina </v>
      </c>
      <c r="C321" s="1628" t="str">
        <f>FL!D30</f>
        <v>Tomáš</v>
      </c>
      <c r="D321" s="1628">
        <f>FL!E30</f>
        <v>920514</v>
      </c>
      <c r="E321" s="1628" t="str">
        <f>FL!F30</f>
        <v>JH</v>
      </c>
      <c r="F321" s="1628" t="str">
        <f>FL!G30</f>
        <v>FLY</v>
      </c>
      <c r="H321" s="1628"/>
      <c r="I321" s="1628"/>
      <c r="J321" s="1628"/>
      <c r="K321" s="1628"/>
      <c r="L321" s="1628"/>
      <c r="M321" s="1628"/>
      <c r="N321" s="1628"/>
      <c r="O321" s="1628"/>
      <c r="P321" s="1628"/>
      <c r="Q321" s="1628"/>
      <c r="R321" s="1628"/>
      <c r="S321" s="1628"/>
      <c r="T321" s="1628"/>
      <c r="U321" s="1628"/>
      <c r="V321" s="1628"/>
      <c r="W321" s="1628"/>
      <c r="X321" s="1628"/>
      <c r="Y321" s="1628"/>
      <c r="Z321" s="1628"/>
      <c r="AA321" s="1628"/>
      <c r="AB321" s="1628"/>
      <c r="AC321" s="1628"/>
      <c r="AD321" s="1628"/>
      <c r="AE321" s="1628"/>
      <c r="AF321" s="1628"/>
      <c r="AG321" s="1628"/>
      <c r="AH321" s="1628"/>
      <c r="AI321" s="1628"/>
      <c r="AJ321" s="1628"/>
      <c r="AK321" s="1628"/>
      <c r="AL321" s="1628"/>
      <c r="AM321" s="1628"/>
      <c r="AN321" s="1628"/>
      <c r="AO321" s="1628"/>
      <c r="AP321" s="1628"/>
      <c r="AQ321" s="1628"/>
      <c r="AR321" s="1628"/>
      <c r="AS321" s="1628"/>
      <c r="AT321" s="1628"/>
      <c r="AU321" s="1628"/>
      <c r="AV321" s="1628"/>
    </row>
    <row r="322" spans="1:85">
      <c r="A322" s="1627">
        <f t="shared" si="5"/>
        <v>920527</v>
      </c>
      <c r="B322" s="1627" t="str">
        <f>Bob!C17</f>
        <v>Farkaš</v>
      </c>
      <c r="C322" s="1627" t="str">
        <f>Bob!D17</f>
        <v>Ondřej</v>
      </c>
      <c r="D322" s="1627">
        <f>Bob!E17</f>
        <v>920527</v>
      </c>
      <c r="E322" s="1627" t="str">
        <f>Bob!F17</f>
        <v>JH</v>
      </c>
      <c r="F322" s="1627" t="s">
        <v>143</v>
      </c>
      <c r="G322" s="1632"/>
      <c r="AX322" s="1632"/>
      <c r="AY322" s="1632"/>
      <c r="AZ322" s="1632"/>
      <c r="BA322" s="1632"/>
      <c r="BB322" s="1632"/>
      <c r="BC322" s="1632"/>
      <c r="BD322" s="1632"/>
      <c r="BE322" s="1632"/>
      <c r="BF322" s="1632"/>
      <c r="BG322" s="1632"/>
      <c r="BH322" s="1632"/>
      <c r="BI322" s="1632"/>
      <c r="BJ322" s="1632"/>
      <c r="BK322" s="1632"/>
      <c r="BL322" s="1632"/>
      <c r="BM322" s="1632"/>
      <c r="BN322" s="1632"/>
      <c r="BO322" s="1632"/>
      <c r="BP322" s="1632"/>
      <c r="BQ322" s="1632"/>
    </row>
    <row r="323" spans="1:85">
      <c r="A323" s="1627">
        <f t="shared" si="5"/>
        <v>920602</v>
      </c>
      <c r="B323" s="1628" t="str">
        <f>SLO!C35</f>
        <v>Hlava ml.</v>
      </c>
      <c r="C323" s="1628" t="str">
        <f>SLO!D35</f>
        <v>Jiří</v>
      </c>
      <c r="D323" s="1628">
        <f>SLO!E35</f>
        <v>920602</v>
      </c>
      <c r="E323" s="1628" t="str">
        <f>SLO!F35</f>
        <v>JH</v>
      </c>
      <c r="F323" s="1628" t="s">
        <v>105</v>
      </c>
      <c r="H323" s="1628"/>
      <c r="I323" s="1628"/>
      <c r="J323" s="1628"/>
      <c r="K323" s="1628"/>
      <c r="L323" s="1628"/>
      <c r="M323" s="1628"/>
      <c r="N323" s="1628"/>
      <c r="O323" s="1628"/>
      <c r="P323" s="1628"/>
      <c r="Q323" s="1628"/>
      <c r="R323" s="1628"/>
      <c r="S323" s="1628"/>
      <c r="T323" s="1628"/>
      <c r="U323" s="1628"/>
      <c r="V323" s="1628"/>
      <c r="W323" s="1628"/>
      <c r="X323" s="1628"/>
      <c r="Y323" s="1628"/>
      <c r="Z323" s="1628"/>
      <c r="AA323" s="1628"/>
      <c r="AB323" s="1628"/>
      <c r="AC323" s="1628"/>
      <c r="AD323" s="1628"/>
      <c r="AE323" s="1628"/>
      <c r="AF323" s="1628"/>
      <c r="AG323" s="1628"/>
      <c r="AH323" s="1628"/>
      <c r="AI323" s="1628"/>
      <c r="AJ323" s="1628"/>
      <c r="AK323" s="1628"/>
      <c r="AL323" s="1628"/>
      <c r="AM323" s="1628"/>
      <c r="AN323" s="1628"/>
      <c r="AO323" s="1628"/>
      <c r="AP323" s="1628"/>
      <c r="AQ323" s="1628"/>
      <c r="AR323" s="1628"/>
      <c r="AS323" s="1628"/>
      <c r="AT323" s="1628"/>
      <c r="AU323" s="1628"/>
      <c r="AV323" s="1628"/>
    </row>
    <row r="324" spans="1:85">
      <c r="A324" s="1627">
        <f t="shared" si="5"/>
        <v>920617</v>
      </c>
      <c r="B324" s="1628" t="str">
        <f>SLO!C38</f>
        <v>Liepold</v>
      </c>
      <c r="C324" s="1628" t="str">
        <f>SLO!D38</f>
        <v>Daniel</v>
      </c>
      <c r="D324" s="1628">
        <f>SLO!E38</f>
        <v>920617</v>
      </c>
      <c r="E324" s="1628" t="str">
        <f>SLO!F38</f>
        <v>JH</v>
      </c>
      <c r="F324" s="1628" t="s">
        <v>105</v>
      </c>
      <c r="H324" s="1628"/>
      <c r="I324" s="1628"/>
      <c r="J324" s="1628"/>
      <c r="K324" s="1628"/>
      <c r="L324" s="1628"/>
      <c r="M324" s="1628"/>
      <c r="N324" s="1628"/>
      <c r="O324" s="1628"/>
      <c r="P324" s="1628"/>
      <c r="Q324" s="1628"/>
      <c r="R324" s="1628"/>
      <c r="S324" s="1628"/>
      <c r="T324" s="1628"/>
      <c r="U324" s="1628"/>
      <c r="V324" s="1628"/>
      <c r="W324" s="1628"/>
      <c r="X324" s="1628"/>
      <c r="Y324" s="1628"/>
      <c r="Z324" s="1628"/>
      <c r="AA324" s="1628"/>
      <c r="AB324" s="1628"/>
      <c r="AC324" s="1628"/>
      <c r="AD324" s="1628"/>
      <c r="AE324" s="1628"/>
      <c r="AF324" s="1628"/>
      <c r="AG324" s="1628"/>
      <c r="AH324" s="1628"/>
      <c r="AI324" s="1628"/>
      <c r="AJ324" s="1628"/>
      <c r="AK324" s="1628"/>
      <c r="AL324" s="1628"/>
      <c r="AM324" s="1628"/>
      <c r="AN324" s="1628"/>
      <c r="AO324" s="1628"/>
      <c r="AP324" s="1628"/>
      <c r="AQ324" s="1628"/>
      <c r="AR324" s="1628"/>
      <c r="AS324" s="1628"/>
      <c r="AT324" s="1628"/>
      <c r="AU324" s="1628"/>
      <c r="AV324" s="1628"/>
    </row>
    <row r="325" spans="1:85">
      <c r="A325" s="1627">
        <f t="shared" si="5"/>
        <v>920716</v>
      </c>
      <c r="B325" s="1628" t="str">
        <f>ISL!C30</f>
        <v>Kollert</v>
      </c>
      <c r="C325" s="1628" t="str">
        <f>ISL!D30</f>
        <v>David</v>
      </c>
      <c r="D325" s="1628">
        <f>ISL!E30</f>
        <v>920716</v>
      </c>
      <c r="E325" s="1628" t="str">
        <f>ISL!F30</f>
        <v>JH2</v>
      </c>
      <c r="F325" s="1628" t="s">
        <v>738</v>
      </c>
      <c r="H325" s="1628"/>
      <c r="I325" s="1628"/>
      <c r="J325" s="1628"/>
      <c r="K325" s="1628"/>
      <c r="L325" s="1628"/>
      <c r="M325" s="1628"/>
      <c r="N325" s="1628"/>
      <c r="O325" s="1628"/>
      <c r="P325" s="1628"/>
      <c r="Q325" s="1628"/>
      <c r="R325" s="1628"/>
      <c r="S325" s="1628"/>
      <c r="T325" s="1628"/>
      <c r="U325" s="1628"/>
      <c r="V325" s="1628"/>
      <c r="W325" s="1628"/>
      <c r="X325" s="1628"/>
      <c r="Y325" s="1628"/>
      <c r="Z325" s="1628"/>
      <c r="AA325" s="1628"/>
      <c r="AB325" s="1628"/>
      <c r="AC325" s="1628"/>
      <c r="AD325" s="1628"/>
      <c r="AE325" s="1628"/>
      <c r="AF325" s="1628"/>
      <c r="AG325" s="1628"/>
      <c r="AH325" s="1628"/>
      <c r="AI325" s="1628"/>
      <c r="AJ325" s="1628"/>
      <c r="AK325" s="1628"/>
      <c r="AL325" s="1628"/>
      <c r="AM325" s="1628"/>
      <c r="AN325" s="1628"/>
      <c r="AO325" s="1628"/>
      <c r="AP325" s="1628"/>
      <c r="AQ325" s="1628"/>
      <c r="AR325" s="1628"/>
      <c r="AS325" s="1628"/>
      <c r="AT325" s="1628"/>
      <c r="AU325" s="1628"/>
      <c r="AV325" s="1628"/>
      <c r="BR325" s="1629"/>
    </row>
    <row r="326" spans="1:85">
      <c r="A326" s="1627">
        <f t="shared" si="5"/>
        <v>920807</v>
      </c>
      <c r="B326" s="1630" t="str">
        <f>SOM!B35</f>
        <v>Holinka</v>
      </c>
      <c r="C326" s="1630" t="str">
        <f>SOM!C35</f>
        <v>Jan</v>
      </c>
      <c r="D326" s="1630">
        <f>SOM!D35</f>
        <v>920807</v>
      </c>
      <c r="E326" s="1630" t="str">
        <f>SOM!E35</f>
        <v>JH</v>
      </c>
      <c r="F326" s="1630" t="s">
        <v>56</v>
      </c>
      <c r="H326" s="1628"/>
      <c r="I326" s="1628"/>
      <c r="J326" s="1628"/>
      <c r="K326" s="1628"/>
      <c r="L326" s="1628"/>
      <c r="M326" s="1628"/>
      <c r="N326" s="1628"/>
      <c r="O326" s="1628"/>
      <c r="P326" s="1628"/>
      <c r="Q326" s="1628"/>
      <c r="R326" s="1628"/>
      <c r="S326" s="1628"/>
      <c r="T326" s="1628"/>
      <c r="U326" s="1628"/>
      <c r="V326" s="1628"/>
      <c r="W326" s="1628"/>
      <c r="X326" s="1628"/>
      <c r="Y326" s="1628"/>
      <c r="Z326" s="1628"/>
      <c r="AA326" s="1628"/>
      <c r="AB326" s="1628"/>
      <c r="AC326" s="1628"/>
      <c r="AD326" s="1628"/>
      <c r="AE326" s="1628"/>
      <c r="AF326" s="1628"/>
      <c r="AG326" s="1628"/>
      <c r="AH326" s="1628"/>
      <c r="AI326" s="1628"/>
      <c r="AJ326" s="1628"/>
      <c r="AK326" s="1628"/>
      <c r="AL326" s="1628"/>
      <c r="AM326" s="1628"/>
      <c r="AN326" s="1628"/>
      <c r="AO326" s="1628"/>
      <c r="AP326" s="1628"/>
      <c r="AQ326" s="1628"/>
      <c r="AR326" s="1628"/>
      <c r="AS326" s="1628"/>
      <c r="AT326" s="1628"/>
      <c r="AU326" s="1628"/>
      <c r="AV326" s="1628"/>
      <c r="BR326" s="1629"/>
    </row>
    <row r="327" spans="1:85">
      <c r="A327" s="1627">
        <f t="shared" si="5"/>
        <v>920903</v>
      </c>
      <c r="B327" s="1628" t="str">
        <f>Raf!C21</f>
        <v xml:space="preserve">Pecháček </v>
      </c>
      <c r="C327" s="1628" t="str">
        <f>Raf!D21</f>
        <v>Robin</v>
      </c>
      <c r="D327" s="1628">
        <f>Raf!E21</f>
        <v>920903</v>
      </c>
      <c r="E327" s="1628" t="str">
        <f>Raf!F21</f>
        <v>JH</v>
      </c>
      <c r="F327" s="1628" t="s">
        <v>148</v>
      </c>
      <c r="H327" s="1628"/>
      <c r="I327" s="1628"/>
      <c r="J327" s="1628"/>
      <c r="K327" s="1628"/>
      <c r="L327" s="1628"/>
      <c r="M327" s="1628"/>
      <c r="N327" s="1628"/>
      <c r="O327" s="1628"/>
      <c r="P327" s="1628"/>
      <c r="Q327" s="1628"/>
      <c r="R327" s="1628"/>
      <c r="S327" s="1628"/>
      <c r="T327" s="1628"/>
      <c r="U327" s="1628"/>
      <c r="V327" s="1628"/>
      <c r="W327" s="1628"/>
      <c r="X327" s="1628"/>
      <c r="Y327" s="1628"/>
      <c r="Z327" s="1628"/>
      <c r="AA327" s="1628"/>
      <c r="AB327" s="1628"/>
      <c r="AC327" s="1628"/>
      <c r="AD327" s="1628"/>
      <c r="AE327" s="1628"/>
      <c r="AF327" s="1628"/>
      <c r="AG327" s="1628"/>
      <c r="AH327" s="1628"/>
      <c r="AI327" s="1628"/>
      <c r="AJ327" s="1628"/>
      <c r="AK327" s="1628"/>
      <c r="AL327" s="1628"/>
      <c r="AM327" s="1628"/>
      <c r="AN327" s="1628"/>
      <c r="AO327" s="1628"/>
      <c r="AP327" s="1628"/>
      <c r="AQ327" s="1628"/>
      <c r="AR327" s="1628"/>
      <c r="AS327" s="1628"/>
      <c r="AT327" s="1628"/>
      <c r="AU327" s="1628"/>
      <c r="AV327" s="1628"/>
      <c r="BR327" s="1629"/>
    </row>
    <row r="328" spans="1:85" s="1629" customFormat="1">
      <c r="A328" s="1627">
        <f t="shared" si="5"/>
        <v>921006</v>
      </c>
      <c r="B328" s="1628" t="str">
        <f>Sna!C31</f>
        <v>Nágl</v>
      </c>
      <c r="C328" s="1628" t="str">
        <f>Sna!D31</f>
        <v>Adam</v>
      </c>
      <c r="D328" s="1628">
        <f>Sna!E31</f>
        <v>921006</v>
      </c>
      <c r="E328" s="1628" t="str">
        <f>Sna!F31</f>
        <v>JH</v>
      </c>
      <c r="F328" s="1628" t="s">
        <v>175</v>
      </c>
      <c r="G328" s="1627"/>
      <c r="H328" s="1628"/>
      <c r="I328" s="1628"/>
      <c r="J328" s="1628"/>
      <c r="K328" s="1628"/>
      <c r="L328" s="1628"/>
      <c r="M328" s="1628"/>
      <c r="N328" s="1628"/>
      <c r="O328" s="1628"/>
      <c r="P328" s="1628"/>
      <c r="Q328" s="1628"/>
      <c r="R328" s="1628"/>
      <c r="S328" s="1628"/>
      <c r="T328" s="1628"/>
      <c r="U328" s="1628"/>
      <c r="V328" s="1628"/>
      <c r="W328" s="1628"/>
      <c r="X328" s="1628"/>
      <c r="Y328" s="1628"/>
      <c r="Z328" s="1628"/>
      <c r="AA328" s="1628"/>
      <c r="AB328" s="1628"/>
      <c r="AC328" s="1628"/>
      <c r="AD328" s="1628"/>
      <c r="AE328" s="1628"/>
      <c r="AF328" s="1628"/>
      <c r="AG328" s="1628"/>
      <c r="AH328" s="1628"/>
      <c r="AI328" s="1628"/>
      <c r="AJ328" s="1628"/>
      <c r="AK328" s="1628"/>
      <c r="AL328" s="1628"/>
      <c r="AM328" s="1628"/>
      <c r="AN328" s="1628"/>
      <c r="AO328" s="1628"/>
      <c r="AP328" s="1628"/>
      <c r="AQ328" s="1628"/>
      <c r="AR328" s="1628"/>
      <c r="AS328" s="1628"/>
      <c r="AT328" s="1628"/>
      <c r="AU328" s="1628"/>
      <c r="AV328" s="1628"/>
      <c r="AW328" s="1627"/>
      <c r="AX328" s="1627"/>
      <c r="AY328" s="1627"/>
      <c r="AZ328" s="1627"/>
      <c r="BA328" s="1627"/>
      <c r="BB328" s="1627"/>
      <c r="BC328" s="1627"/>
      <c r="BD328" s="1627"/>
      <c r="BE328" s="1627"/>
      <c r="BF328" s="1627"/>
      <c r="BG328" s="1627"/>
      <c r="BH328" s="1627"/>
      <c r="BI328" s="1627"/>
      <c r="BJ328" s="1627"/>
      <c r="BK328" s="1627"/>
      <c r="BL328" s="1627"/>
      <c r="BM328" s="1627"/>
      <c r="BN328" s="1627"/>
      <c r="BO328" s="1627"/>
      <c r="BP328" s="1627"/>
      <c r="BQ328" s="1627"/>
      <c r="BS328" s="1627"/>
      <c r="BT328" s="1627"/>
      <c r="BU328" s="1627"/>
      <c r="BV328" s="1627"/>
      <c r="BW328" s="1627"/>
      <c r="BX328" s="1627"/>
      <c r="BY328" s="1627"/>
      <c r="BZ328" s="1627"/>
      <c r="CA328" s="1627"/>
      <c r="CB328" s="1627"/>
      <c r="CC328" s="1627"/>
      <c r="CD328" s="1627"/>
      <c r="CE328" s="1627"/>
      <c r="CF328" s="1627"/>
      <c r="CG328" s="1627"/>
    </row>
    <row r="329" spans="1:85">
      <c r="A329" s="1627">
        <f t="shared" si="5"/>
        <v>930205</v>
      </c>
      <c r="B329" s="1628" t="str">
        <f>OMB!C32</f>
        <v>Vaníček</v>
      </c>
      <c r="C329" s="1628" t="str">
        <f>OMB!D32</f>
        <v>Martin</v>
      </c>
      <c r="D329" s="1628">
        <f>OMB!E32</f>
        <v>930205</v>
      </c>
      <c r="E329" s="1628" t="str">
        <f>OMB!F32</f>
        <v>J.H.</v>
      </c>
      <c r="F329" s="1628" t="s">
        <v>21</v>
      </c>
      <c r="G329" s="1629"/>
      <c r="H329" s="1628"/>
      <c r="I329" s="1628"/>
      <c r="J329" s="1628"/>
      <c r="K329" s="1628"/>
      <c r="L329" s="1628"/>
      <c r="M329" s="1628"/>
      <c r="N329" s="1628"/>
      <c r="O329" s="1628"/>
      <c r="P329" s="1628"/>
      <c r="Q329" s="1628"/>
      <c r="R329" s="1628"/>
      <c r="S329" s="1628"/>
      <c r="T329" s="1628"/>
      <c r="U329" s="1628"/>
      <c r="V329" s="1628"/>
      <c r="W329" s="1628"/>
      <c r="X329" s="1628"/>
      <c r="Y329" s="1628"/>
      <c r="Z329" s="1628"/>
      <c r="AA329" s="1628"/>
      <c r="AB329" s="1628"/>
      <c r="AC329" s="1628"/>
      <c r="AD329" s="1628"/>
      <c r="AE329" s="1628"/>
      <c r="AF329" s="1628"/>
      <c r="AG329" s="1628"/>
      <c r="AH329" s="1628"/>
      <c r="AI329" s="1628"/>
      <c r="AJ329" s="1628"/>
      <c r="AK329" s="1628"/>
      <c r="AL329" s="1628"/>
      <c r="AM329" s="1628"/>
      <c r="AN329" s="1628"/>
      <c r="AO329" s="1628"/>
      <c r="AP329" s="1628"/>
      <c r="AQ329" s="1628"/>
      <c r="AR329" s="1628"/>
      <c r="AS329" s="1628"/>
      <c r="AT329" s="1628"/>
      <c r="AU329" s="1628"/>
      <c r="AV329" s="1628"/>
      <c r="AW329" s="1629"/>
      <c r="AX329" s="1629"/>
      <c r="AY329" s="1629"/>
      <c r="AZ329" s="1629"/>
      <c r="BA329" s="1629"/>
      <c r="BB329" s="1629"/>
      <c r="BC329" s="1629"/>
      <c r="BD329" s="1629"/>
      <c r="BE329" s="1629"/>
      <c r="BF329" s="1629"/>
      <c r="BG329" s="1629"/>
      <c r="BH329" s="1629"/>
      <c r="BI329" s="1629"/>
      <c r="BJ329" s="1629"/>
      <c r="BK329" s="1629"/>
      <c r="BL329" s="1629"/>
      <c r="BM329" s="1629"/>
      <c r="BN329" s="1629"/>
      <c r="BO329" s="1629"/>
      <c r="BP329" s="1629"/>
      <c r="BQ329" s="1629"/>
      <c r="BS329" s="1629"/>
    </row>
    <row r="330" spans="1:85">
      <c r="A330" s="1627">
        <f t="shared" si="5"/>
        <v>930212</v>
      </c>
      <c r="B330" s="1630" t="str">
        <f>SOM!B31</f>
        <v xml:space="preserve">Kovář </v>
      </c>
      <c r="C330" s="1630" t="str">
        <f>SOM!C31</f>
        <v>Jakub</v>
      </c>
      <c r="D330" s="1630">
        <f>SOM!D31</f>
        <v>930212</v>
      </c>
      <c r="E330" s="1630" t="str">
        <f>SOM!E31</f>
        <v>JH</v>
      </c>
      <c r="F330" s="1630" t="s">
        <v>56</v>
      </c>
      <c r="H330" s="1628"/>
      <c r="I330" s="1628"/>
      <c r="J330" s="1628"/>
      <c r="K330" s="1628"/>
      <c r="L330" s="1628"/>
      <c r="M330" s="1628"/>
      <c r="N330" s="1628"/>
      <c r="O330" s="1628"/>
      <c r="P330" s="1628"/>
      <c r="Q330" s="1628"/>
      <c r="R330" s="1628"/>
      <c r="S330" s="1628"/>
      <c r="T330" s="1628"/>
      <c r="U330" s="1628"/>
      <c r="V330" s="1628"/>
      <c r="W330" s="1628"/>
      <c r="X330" s="1628"/>
      <c r="Y330" s="1628"/>
      <c r="Z330" s="1628"/>
      <c r="AA330" s="1628"/>
      <c r="AB330" s="1628"/>
      <c r="AC330" s="1628"/>
      <c r="AD330" s="1628"/>
      <c r="AE330" s="1628"/>
      <c r="AF330" s="1628"/>
      <c r="AG330" s="1628"/>
      <c r="AH330" s="1628"/>
      <c r="AI330" s="1628"/>
      <c r="AJ330" s="1628"/>
      <c r="AK330" s="1628"/>
      <c r="AL330" s="1628"/>
      <c r="AM330" s="1628"/>
      <c r="AN330" s="1628"/>
      <c r="AO330" s="1628"/>
      <c r="AP330" s="1628"/>
      <c r="AQ330" s="1628"/>
      <c r="AR330" s="1628"/>
      <c r="AS330" s="1628"/>
      <c r="AT330" s="1628"/>
      <c r="AU330" s="1628"/>
      <c r="AV330" s="1628"/>
    </row>
    <row r="331" spans="1:85">
      <c r="A331" s="1627">
        <f t="shared" si="5"/>
        <v>930325</v>
      </c>
      <c r="B331" s="1628" t="str">
        <f>FL!C24</f>
        <v xml:space="preserve">Hejč </v>
      </c>
      <c r="C331" s="1628" t="str">
        <f>FL!D24</f>
        <v>Millan ml.</v>
      </c>
      <c r="D331" s="1628">
        <f>FL!E24</f>
        <v>930325</v>
      </c>
      <c r="E331" s="1628" t="str">
        <f>FL!F24</f>
        <v>JH</v>
      </c>
      <c r="F331" s="1628" t="str">
        <f>FL!G24</f>
        <v>FLY</v>
      </c>
      <c r="H331" s="1628"/>
      <c r="I331" s="1628"/>
      <c r="J331" s="1628"/>
      <c r="K331" s="1628"/>
      <c r="L331" s="1628"/>
      <c r="M331" s="1628"/>
      <c r="N331" s="1628"/>
      <c r="O331" s="1628"/>
      <c r="P331" s="1628"/>
      <c r="Q331" s="1628"/>
      <c r="R331" s="1628"/>
      <c r="S331" s="1628"/>
      <c r="T331" s="1628"/>
      <c r="U331" s="1628"/>
      <c r="V331" s="1628"/>
      <c r="W331" s="1628"/>
      <c r="X331" s="1628"/>
      <c r="Y331" s="1628"/>
      <c r="Z331" s="1628"/>
      <c r="AA331" s="1628"/>
      <c r="AB331" s="1628"/>
      <c r="AC331" s="1628"/>
      <c r="AD331" s="1628"/>
      <c r="AE331" s="1628"/>
      <c r="AF331" s="1628"/>
      <c r="AG331" s="1628"/>
      <c r="AH331" s="1628"/>
      <c r="AI331" s="1628"/>
      <c r="AJ331" s="1628"/>
      <c r="AK331" s="1628"/>
      <c r="AL331" s="1628"/>
      <c r="AM331" s="1628"/>
      <c r="AN331" s="1628"/>
      <c r="AO331" s="1628"/>
      <c r="AP331" s="1628"/>
      <c r="AQ331" s="1628"/>
      <c r="AR331" s="1628"/>
      <c r="AS331" s="1628"/>
      <c r="AT331" s="1628"/>
      <c r="AU331" s="1628"/>
      <c r="AV331" s="1628"/>
      <c r="BR331" s="1629"/>
    </row>
    <row r="332" spans="1:85">
      <c r="A332" s="1627">
        <f t="shared" si="5"/>
        <v>930427</v>
      </c>
      <c r="B332" s="1628" t="str">
        <f>Sna!C24</f>
        <v>Skalický</v>
      </c>
      <c r="C332" s="1628" t="str">
        <f>Sna!D24</f>
        <v>Petr</v>
      </c>
      <c r="D332" s="1628">
        <f>Sna!E24</f>
        <v>930427</v>
      </c>
      <c r="E332" s="1628" t="str">
        <f>Sna!F24</f>
        <v>JH</v>
      </c>
      <c r="F332" s="1628" t="s">
        <v>175</v>
      </c>
      <c r="H332" s="1628"/>
      <c r="I332" s="1628"/>
      <c r="J332" s="1628"/>
      <c r="K332" s="1628"/>
      <c r="L332" s="1628"/>
      <c r="M332" s="1628"/>
      <c r="N332" s="1628"/>
      <c r="O332" s="1628"/>
      <c r="P332" s="1628"/>
      <c r="Q332" s="1628"/>
      <c r="R332" s="1628"/>
      <c r="S332" s="1628"/>
      <c r="T332" s="1628"/>
      <c r="U332" s="1628"/>
      <c r="V332" s="1628"/>
      <c r="W332" s="1628"/>
      <c r="X332" s="1628"/>
      <c r="Y332" s="1628"/>
      <c r="Z332" s="1628"/>
      <c r="AA332" s="1628"/>
      <c r="AB332" s="1628"/>
      <c r="AC332" s="1628"/>
      <c r="AD332" s="1628"/>
      <c r="AE332" s="1628"/>
      <c r="AF332" s="1628"/>
      <c r="AG332" s="1628"/>
      <c r="AH332" s="1628"/>
      <c r="AI332" s="1628"/>
      <c r="AJ332" s="1628"/>
      <c r="AK332" s="1628"/>
      <c r="AL332" s="1628"/>
      <c r="AM332" s="1628"/>
      <c r="AN332" s="1628"/>
      <c r="AO332" s="1628"/>
      <c r="AP332" s="1628"/>
      <c r="AQ332" s="1628"/>
      <c r="AR332" s="1628"/>
      <c r="AS332" s="1628"/>
      <c r="AT332" s="1628"/>
      <c r="AU332" s="1628"/>
      <c r="AV332" s="1628"/>
      <c r="BR332" s="1629"/>
    </row>
    <row r="333" spans="1:85">
      <c r="A333" s="1627">
        <f t="shared" si="5"/>
        <v>1090813</v>
      </c>
      <c r="B333" s="1630" t="str">
        <f>SOM!B24</f>
        <v>Seidl</v>
      </c>
      <c r="C333" s="1630" t="str">
        <f>SOM!C24</f>
        <v>Patrik</v>
      </c>
      <c r="D333" s="1630">
        <f>SOM!D24</f>
        <v>1090813</v>
      </c>
      <c r="E333" s="1630" t="str">
        <f>SOM!E24</f>
        <v>NR</v>
      </c>
      <c r="F333" s="1630" t="s">
        <v>56</v>
      </c>
      <c r="H333" s="1628"/>
      <c r="I333" s="1628"/>
      <c r="J333" s="1628"/>
      <c r="K333" s="1628"/>
      <c r="L333" s="1628"/>
      <c r="M333" s="1628"/>
      <c r="N333" s="1628"/>
      <c r="O333" s="1628"/>
      <c r="P333" s="1628"/>
      <c r="Q333" s="1628"/>
      <c r="R333" s="1628"/>
      <c r="S333" s="1628"/>
      <c r="T333" s="1628"/>
      <c r="U333" s="1628"/>
      <c r="V333" s="1628"/>
      <c r="W333" s="1628"/>
      <c r="X333" s="1628"/>
      <c r="Y333" s="1628"/>
      <c r="Z333" s="1628"/>
      <c r="AA333" s="1628"/>
      <c r="AB333" s="1628"/>
      <c r="AC333" s="1628"/>
      <c r="AD333" s="1628"/>
      <c r="AE333" s="1628"/>
      <c r="AF333" s="1628"/>
      <c r="AG333" s="1628"/>
      <c r="AH333" s="1628"/>
      <c r="AI333" s="1628"/>
      <c r="AJ333" s="1628"/>
      <c r="AK333" s="1628"/>
      <c r="AL333" s="1628"/>
      <c r="AM333" s="1628"/>
      <c r="AN333" s="1628"/>
      <c r="AO333" s="1628"/>
      <c r="AP333" s="1628"/>
      <c r="AQ333" s="1628"/>
      <c r="AR333" s="1628"/>
      <c r="AS333" s="1628"/>
      <c r="AT333" s="1628"/>
      <c r="AU333" s="1628"/>
      <c r="AV333" s="1628"/>
    </row>
    <row r="334" spans="1:85">
      <c r="A334" s="1627">
        <f t="shared" si="5"/>
        <v>930503</v>
      </c>
      <c r="B334" s="1628" t="str">
        <f>FL!C26</f>
        <v>Kmošek</v>
      </c>
      <c r="C334" s="1628" t="str">
        <f>FL!D26</f>
        <v>Filip</v>
      </c>
      <c r="D334" s="1628">
        <f>FL!E26</f>
        <v>930503</v>
      </c>
      <c r="E334" s="1628" t="str">
        <f>FL!F26</f>
        <v>JH</v>
      </c>
      <c r="F334" s="1628" t="str">
        <f>FL!G26</f>
        <v>FLY</v>
      </c>
      <c r="H334" s="1628"/>
      <c r="I334" s="1628"/>
      <c r="J334" s="1628"/>
      <c r="K334" s="1628"/>
      <c r="L334" s="1628"/>
      <c r="M334" s="1628"/>
      <c r="N334" s="1628"/>
      <c r="O334" s="1628"/>
      <c r="P334" s="1628"/>
      <c r="Q334" s="1628"/>
      <c r="R334" s="1628"/>
      <c r="S334" s="1628"/>
      <c r="T334" s="1628"/>
      <c r="U334" s="1628"/>
      <c r="V334" s="1628"/>
      <c r="W334" s="1628"/>
      <c r="X334" s="1628"/>
      <c r="Y334" s="1628"/>
      <c r="Z334" s="1628"/>
      <c r="AA334" s="1628"/>
      <c r="AB334" s="1628"/>
      <c r="AC334" s="1628"/>
      <c r="AD334" s="1628"/>
      <c r="AE334" s="1628"/>
      <c r="AF334" s="1628"/>
      <c r="AG334" s="1628"/>
      <c r="AH334" s="1628"/>
      <c r="AI334" s="1628"/>
      <c r="AJ334" s="1628"/>
      <c r="AK334" s="1628"/>
      <c r="AL334" s="1628"/>
      <c r="AM334" s="1628"/>
      <c r="AN334" s="1628"/>
      <c r="AO334" s="1628"/>
      <c r="AP334" s="1628"/>
      <c r="AQ334" s="1628"/>
      <c r="AR334" s="1628"/>
      <c r="AS334" s="1628"/>
      <c r="AT334" s="1628"/>
      <c r="AU334" s="1628"/>
      <c r="AV334" s="1628"/>
      <c r="BR334" s="1629"/>
      <c r="BT334" s="1629"/>
      <c r="BU334" s="1629"/>
      <c r="BV334" s="1629"/>
      <c r="BW334" s="1629"/>
      <c r="BX334" s="1629"/>
      <c r="BY334" s="1629"/>
      <c r="BZ334" s="1629"/>
      <c r="CA334" s="1629"/>
      <c r="CB334" s="1629"/>
      <c r="CC334" s="1629"/>
      <c r="CD334" s="1629"/>
      <c r="CE334" s="1629"/>
      <c r="CF334" s="1629"/>
      <c r="CG334" s="1629"/>
    </row>
    <row r="335" spans="1:85">
      <c r="A335" s="1627">
        <f t="shared" si="5"/>
        <v>930518</v>
      </c>
      <c r="B335" s="1628" t="str">
        <f>Tyg!C28</f>
        <v>Kršňák</v>
      </c>
      <c r="C335" s="1628" t="str">
        <f>Tyg!D28</f>
        <v>David</v>
      </c>
      <c r="D335" s="1628">
        <f>Tyg!E28</f>
        <v>930518</v>
      </c>
      <c r="E335" s="1628" t="str">
        <f>Tyg!F28</f>
        <v>JH</v>
      </c>
      <c r="F335" s="1628" t="s">
        <v>79</v>
      </c>
      <c r="H335" s="1628"/>
      <c r="I335" s="1628"/>
      <c r="J335" s="1628"/>
      <c r="K335" s="1628"/>
      <c r="L335" s="1628"/>
      <c r="M335" s="1628"/>
      <c r="N335" s="1628"/>
      <c r="O335" s="1628"/>
      <c r="P335" s="1628"/>
      <c r="Q335" s="1628"/>
      <c r="R335" s="1628"/>
      <c r="S335" s="1628"/>
      <c r="T335" s="1628"/>
      <c r="U335" s="1628"/>
      <c r="V335" s="1628"/>
      <c r="W335" s="1628"/>
      <c r="X335" s="1628"/>
      <c r="Y335" s="1628"/>
      <c r="Z335" s="1628"/>
      <c r="AA335" s="1628"/>
      <c r="AB335" s="1628"/>
      <c r="AC335" s="1628"/>
      <c r="AD335" s="1628"/>
      <c r="AE335" s="1628"/>
      <c r="AF335" s="1628"/>
      <c r="AG335" s="1628"/>
      <c r="AH335" s="1628"/>
      <c r="AI335" s="1628"/>
      <c r="AJ335" s="1628"/>
      <c r="AK335" s="1628"/>
      <c r="AL335" s="1628"/>
      <c r="AM335" s="1628"/>
      <c r="AN335" s="1628"/>
      <c r="AO335" s="1628"/>
      <c r="AP335" s="1628"/>
      <c r="AQ335" s="1628"/>
      <c r="AR335" s="1628"/>
      <c r="AS335" s="1628"/>
      <c r="AT335" s="1628"/>
      <c r="AU335" s="1628"/>
      <c r="AV335" s="1628"/>
      <c r="BR335" s="1629"/>
    </row>
    <row r="336" spans="1:85">
      <c r="A336" s="1627">
        <f t="shared" si="5"/>
        <v>930707</v>
      </c>
      <c r="B336" s="1628" t="str">
        <f>Ráj!C34</f>
        <v>Lang</v>
      </c>
      <c r="C336" s="1628" t="str">
        <f>Ráj!D34</f>
        <v>Jakub</v>
      </c>
      <c r="D336" s="1628">
        <f>Ráj!E34</f>
        <v>930707</v>
      </c>
      <c r="E336" s="1628" t="str">
        <f>Ráj!F34</f>
        <v>J.H.</v>
      </c>
      <c r="F336" s="1628" t="s">
        <v>717</v>
      </c>
      <c r="H336" s="1628"/>
      <c r="I336" s="1628"/>
      <c r="J336" s="1628"/>
      <c r="K336" s="1628"/>
      <c r="L336" s="1628"/>
      <c r="M336" s="1628"/>
      <c r="N336" s="1628"/>
      <c r="O336" s="1628"/>
      <c r="P336" s="1628"/>
      <c r="Q336" s="1628"/>
      <c r="R336" s="1628"/>
      <c r="S336" s="1628"/>
      <c r="T336" s="1628"/>
      <c r="U336" s="1628"/>
      <c r="V336" s="1628"/>
      <c r="W336" s="1628"/>
      <c r="X336" s="1628"/>
      <c r="Y336" s="1628"/>
      <c r="Z336" s="1628"/>
      <c r="AA336" s="1628"/>
      <c r="AB336" s="1628"/>
      <c r="AC336" s="1628"/>
      <c r="AD336" s="1628"/>
      <c r="AE336" s="1628"/>
      <c r="AF336" s="1628"/>
      <c r="AG336" s="1628"/>
      <c r="AH336" s="1628"/>
      <c r="AI336" s="1628"/>
      <c r="AJ336" s="1628"/>
      <c r="AK336" s="1628"/>
      <c r="AL336" s="1628"/>
      <c r="AM336" s="1628"/>
      <c r="AN336" s="1628"/>
      <c r="AO336" s="1628"/>
      <c r="AP336" s="1628"/>
      <c r="AQ336" s="1628"/>
      <c r="AR336" s="1628"/>
      <c r="AS336" s="1628"/>
      <c r="AT336" s="1628"/>
      <c r="AU336" s="1628"/>
      <c r="AV336" s="1628"/>
      <c r="BR336" s="1629"/>
    </row>
    <row r="337" spans="1:70">
      <c r="A337" s="1627">
        <f t="shared" si="5"/>
        <v>930718</v>
      </c>
      <c r="B337" s="1628" t="str">
        <f>Tyg!C31</f>
        <v>Kalhaus</v>
      </c>
      <c r="C337" s="1628" t="str">
        <f>Tyg!D31</f>
        <v>Robin</v>
      </c>
      <c r="D337" s="1628">
        <f>Tyg!E31</f>
        <v>930718</v>
      </c>
      <c r="E337" s="1628" t="str">
        <f>Tyg!F31</f>
        <v>JH</v>
      </c>
      <c r="F337" s="1628" t="s">
        <v>79</v>
      </c>
      <c r="H337" s="1628"/>
      <c r="I337" s="1628"/>
      <c r="J337" s="1628"/>
      <c r="K337" s="1628"/>
      <c r="L337" s="1628"/>
      <c r="M337" s="1628"/>
      <c r="N337" s="1628"/>
      <c r="O337" s="1628"/>
      <c r="P337" s="1628"/>
      <c r="Q337" s="1628"/>
      <c r="R337" s="1628"/>
      <c r="S337" s="1628"/>
      <c r="T337" s="1628"/>
      <c r="U337" s="1628"/>
      <c r="V337" s="1628"/>
      <c r="W337" s="1628"/>
      <c r="X337" s="1628"/>
      <c r="Y337" s="1628"/>
      <c r="Z337" s="1628"/>
      <c r="AA337" s="1628"/>
      <c r="AB337" s="1628"/>
      <c r="AC337" s="1628"/>
      <c r="AD337" s="1628"/>
      <c r="AE337" s="1628"/>
      <c r="AF337" s="1628"/>
      <c r="AG337" s="1628"/>
      <c r="AH337" s="1628"/>
      <c r="AI337" s="1628"/>
      <c r="AJ337" s="1628"/>
      <c r="AK337" s="1628"/>
      <c r="AL337" s="1628"/>
      <c r="AM337" s="1628"/>
      <c r="AN337" s="1628"/>
      <c r="AO337" s="1628"/>
      <c r="AP337" s="1628"/>
      <c r="AQ337" s="1628"/>
      <c r="AR337" s="1628"/>
      <c r="AS337" s="1628"/>
      <c r="AT337" s="1628"/>
      <c r="AU337" s="1628"/>
      <c r="AV337" s="1628"/>
      <c r="BR337" s="1629"/>
    </row>
    <row r="338" spans="1:70">
      <c r="A338" s="1627">
        <f t="shared" si="5"/>
        <v>930729</v>
      </c>
      <c r="B338" s="1628" t="str">
        <f>Jed!B21</f>
        <v xml:space="preserve">Pospíšil </v>
      </c>
      <c r="C338" s="1628" t="str">
        <f>Jed!C21</f>
        <v>Lukáš</v>
      </c>
      <c r="D338" s="1628">
        <f>Jed!D21</f>
        <v>930729</v>
      </c>
      <c r="E338" s="1628" t="str">
        <f>Jed!E21</f>
        <v>JH</v>
      </c>
      <c r="F338" s="1628" t="s">
        <v>778</v>
      </c>
      <c r="H338" s="1628"/>
      <c r="I338" s="1628"/>
      <c r="J338" s="1628"/>
      <c r="K338" s="1628"/>
      <c r="L338" s="1628"/>
      <c r="M338" s="1628"/>
      <c r="N338" s="1628"/>
      <c r="O338" s="1628"/>
      <c r="P338" s="1628"/>
      <c r="Q338" s="1628"/>
      <c r="R338" s="1628"/>
      <c r="S338" s="1628"/>
      <c r="T338" s="1628"/>
      <c r="U338" s="1628"/>
      <c r="V338" s="1628"/>
      <c r="W338" s="1628"/>
      <c r="X338" s="1628"/>
      <c r="Y338" s="1628"/>
      <c r="Z338" s="1628"/>
      <c r="AA338" s="1628"/>
      <c r="AB338" s="1628"/>
      <c r="AC338" s="1628"/>
      <c r="AD338" s="1628"/>
      <c r="AE338" s="1628"/>
      <c r="AF338" s="1628"/>
      <c r="AG338" s="1628"/>
      <c r="AH338" s="1628"/>
      <c r="AI338" s="1628"/>
      <c r="AJ338" s="1628"/>
      <c r="AK338" s="1628"/>
      <c r="AL338" s="1628"/>
      <c r="AM338" s="1628"/>
      <c r="AN338" s="1628"/>
      <c r="AO338" s="1628"/>
      <c r="AP338" s="1628"/>
      <c r="AQ338" s="1628"/>
      <c r="AR338" s="1628"/>
      <c r="AS338" s="1628"/>
      <c r="AT338" s="1628"/>
      <c r="AU338" s="1628"/>
      <c r="AV338" s="1628"/>
      <c r="BR338" s="1629"/>
    </row>
    <row r="339" spans="1:70">
      <c r="A339" s="1627">
        <f t="shared" si="5"/>
        <v>930817</v>
      </c>
      <c r="B339" s="1628" t="str">
        <f>FL!C20</f>
        <v>Černý</v>
      </c>
      <c r="C339" s="1628" t="str">
        <f>FL!D20</f>
        <v>David</v>
      </c>
      <c r="D339" s="1628">
        <f>FL!E20</f>
        <v>930817</v>
      </c>
      <c r="E339" s="1628" t="str">
        <f>FL!F20</f>
        <v>JH</v>
      </c>
      <c r="F339" s="1628" t="str">
        <f>FL!G20</f>
        <v>FLY</v>
      </c>
      <c r="H339" s="1628"/>
      <c r="I339" s="1628"/>
      <c r="J339" s="1628"/>
      <c r="K339" s="1628"/>
      <c r="L339" s="1628"/>
      <c r="M339" s="1628"/>
      <c r="N339" s="1628"/>
      <c r="O339" s="1628"/>
      <c r="P339" s="1628"/>
      <c r="Q339" s="1628"/>
      <c r="R339" s="1628"/>
      <c r="S339" s="1628"/>
      <c r="T339" s="1628"/>
      <c r="U339" s="1628"/>
      <c r="V339" s="1628"/>
      <c r="W339" s="1628"/>
      <c r="X339" s="1628"/>
      <c r="Y339" s="1628"/>
      <c r="Z339" s="1628"/>
      <c r="AA339" s="1628"/>
      <c r="AB339" s="1628"/>
      <c r="AC339" s="1628"/>
      <c r="AD339" s="1628"/>
      <c r="AE339" s="1628"/>
      <c r="AF339" s="1628"/>
      <c r="AG339" s="1628"/>
      <c r="AH339" s="1628"/>
      <c r="AI339" s="1628"/>
      <c r="AJ339" s="1628"/>
      <c r="AK339" s="1628"/>
      <c r="AL339" s="1628"/>
      <c r="AM339" s="1628"/>
      <c r="AN339" s="1628"/>
      <c r="AO339" s="1628"/>
      <c r="AP339" s="1628"/>
      <c r="AQ339" s="1628"/>
      <c r="AR339" s="1628"/>
      <c r="AS339" s="1628"/>
      <c r="AT339" s="1628"/>
      <c r="AU339" s="1628"/>
      <c r="AV339" s="1628"/>
    </row>
    <row r="340" spans="1:70">
      <c r="A340" s="1627">
        <f t="shared" si="5"/>
        <v>930921</v>
      </c>
      <c r="B340" s="1628" t="str">
        <f>Sna!C33</f>
        <v>Bednář</v>
      </c>
      <c r="C340" s="1628" t="str">
        <f>Sna!D33</f>
        <v>Šimon</v>
      </c>
      <c r="D340" s="1628">
        <f>Sna!E33</f>
        <v>930921</v>
      </c>
      <c r="E340" s="1628" t="str">
        <f>Sna!F33</f>
        <v>JH</v>
      </c>
      <c r="F340" s="1628" t="s">
        <v>175</v>
      </c>
      <c r="H340" s="1628"/>
      <c r="I340" s="1628"/>
      <c r="J340" s="1628"/>
      <c r="K340" s="1628"/>
      <c r="L340" s="1628"/>
      <c r="M340" s="1628"/>
      <c r="N340" s="1628"/>
      <c r="O340" s="1628"/>
      <c r="P340" s="1628"/>
      <c r="Q340" s="1628"/>
      <c r="R340" s="1628"/>
      <c r="S340" s="1628"/>
      <c r="T340" s="1628"/>
      <c r="U340" s="1628"/>
      <c r="V340" s="1628"/>
      <c r="W340" s="1628"/>
      <c r="X340" s="1628"/>
      <c r="Y340" s="1628"/>
      <c r="Z340" s="1628"/>
      <c r="AA340" s="1628"/>
      <c r="AB340" s="1628"/>
      <c r="AC340" s="1628"/>
      <c r="AD340" s="1628"/>
      <c r="AE340" s="1628"/>
      <c r="AF340" s="1628"/>
      <c r="AG340" s="1628"/>
      <c r="AH340" s="1628"/>
      <c r="AI340" s="1628"/>
      <c r="AJ340" s="1628"/>
      <c r="AK340" s="1628"/>
      <c r="AL340" s="1628"/>
      <c r="AM340" s="1628"/>
      <c r="AN340" s="1628"/>
      <c r="AO340" s="1628"/>
      <c r="AP340" s="1628"/>
      <c r="AQ340" s="1628"/>
      <c r="AR340" s="1628"/>
      <c r="AS340" s="1628"/>
      <c r="AT340" s="1628"/>
      <c r="AU340" s="1628"/>
      <c r="AV340" s="1628"/>
    </row>
    <row r="341" spans="1:70">
      <c r="A341" s="1627">
        <f t="shared" si="5"/>
        <v>930928</v>
      </c>
      <c r="B341" s="1628" t="str">
        <f>HTr!B18</f>
        <v>Felcman</v>
      </c>
      <c r="C341" s="1628" t="str">
        <f>HTr!C18</f>
        <v>Martin</v>
      </c>
      <c r="D341" s="1628">
        <f>HTr!D18</f>
        <v>930928</v>
      </c>
      <c r="E341" s="1628" t="str">
        <f>HTr!E18</f>
        <v>JH2</v>
      </c>
      <c r="F341" s="1628" t="s">
        <v>171</v>
      </c>
      <c r="H341" s="1628"/>
      <c r="I341" s="1628"/>
      <c r="J341" s="1628"/>
      <c r="K341" s="1628"/>
      <c r="L341" s="1628"/>
      <c r="M341" s="1628"/>
      <c r="N341" s="1628"/>
      <c r="O341" s="1628"/>
      <c r="P341" s="1628"/>
      <c r="Q341" s="1628"/>
      <c r="R341" s="1628"/>
      <c r="S341" s="1628"/>
      <c r="T341" s="1628"/>
      <c r="U341" s="1628"/>
      <c r="V341" s="1628"/>
      <c r="W341" s="1628"/>
      <c r="X341" s="1628"/>
      <c r="Y341" s="1628"/>
      <c r="Z341" s="1628"/>
      <c r="AA341" s="1628"/>
      <c r="AB341" s="1628"/>
      <c r="AC341" s="1628"/>
      <c r="AD341" s="1628"/>
      <c r="AE341" s="1628"/>
      <c r="AF341" s="1628"/>
      <c r="AG341" s="1628"/>
      <c r="AH341" s="1628"/>
      <c r="AI341" s="1628"/>
      <c r="AJ341" s="1628"/>
      <c r="AK341" s="1628"/>
      <c r="AL341" s="1628"/>
      <c r="AM341" s="1628"/>
      <c r="AN341" s="1628"/>
      <c r="AO341" s="1628"/>
      <c r="AP341" s="1628"/>
      <c r="AQ341" s="1628"/>
      <c r="AR341" s="1628"/>
      <c r="AS341" s="1628"/>
      <c r="AT341" s="1628"/>
      <c r="AU341" s="1628"/>
      <c r="AV341" s="1628"/>
    </row>
    <row r="342" spans="1:70">
      <c r="A342" s="1627">
        <f t="shared" si="5"/>
        <v>931006</v>
      </c>
      <c r="B342" s="1631" t="str">
        <f>HTZ!C22</f>
        <v xml:space="preserve">Minář </v>
      </c>
      <c r="C342" s="1631" t="str">
        <f>HTZ!D22</f>
        <v>Šimon</v>
      </c>
      <c r="D342" s="1631">
        <f>HTZ!E22</f>
        <v>931006</v>
      </c>
      <c r="E342" s="1631" t="str">
        <f>HTZ!F22</f>
        <v>JH2</v>
      </c>
      <c r="F342" s="1627" t="s">
        <v>731</v>
      </c>
      <c r="H342" s="1628"/>
      <c r="I342" s="1628"/>
      <c r="J342" s="1628"/>
      <c r="K342" s="1628"/>
      <c r="L342" s="1628"/>
      <c r="M342" s="1628"/>
      <c r="N342" s="1628"/>
      <c r="O342" s="1628"/>
      <c r="P342" s="1628"/>
      <c r="Q342" s="1628"/>
      <c r="R342" s="1628"/>
      <c r="S342" s="1628"/>
      <c r="T342" s="1628"/>
      <c r="U342" s="1628"/>
      <c r="V342" s="1628"/>
      <c r="W342" s="1628"/>
      <c r="X342" s="1628"/>
      <c r="Y342" s="1628"/>
      <c r="Z342" s="1628"/>
      <c r="AA342" s="1628"/>
      <c r="AB342" s="1628"/>
      <c r="AC342" s="1628"/>
      <c r="AD342" s="1628"/>
      <c r="AE342" s="1628"/>
      <c r="AF342" s="1628"/>
      <c r="AG342" s="1628"/>
      <c r="AH342" s="1628"/>
      <c r="AI342" s="1628"/>
      <c r="AJ342" s="1628"/>
      <c r="AK342" s="1628"/>
      <c r="AL342" s="1628"/>
      <c r="AM342" s="1628"/>
      <c r="AN342" s="1628"/>
      <c r="AO342" s="1628"/>
      <c r="AP342" s="1628"/>
      <c r="AQ342" s="1628"/>
      <c r="AR342" s="1628"/>
      <c r="AS342" s="1628"/>
      <c r="AT342" s="1628"/>
      <c r="AU342" s="1628"/>
      <c r="AV342" s="1628"/>
    </row>
    <row r="343" spans="1:70">
      <c r="A343" s="1627">
        <f t="shared" si="5"/>
        <v>931006</v>
      </c>
      <c r="B343" s="1628" t="str">
        <f>Ští!C27</f>
        <v>Wágner</v>
      </c>
      <c r="C343" s="1628" t="str">
        <f>Ští!D27</f>
        <v>Václav</v>
      </c>
      <c r="D343" s="1628">
        <f>Ští!E27</f>
        <v>931006</v>
      </c>
      <c r="E343" s="1628" t="str">
        <f>Ští!F27</f>
        <v>JH</v>
      </c>
      <c r="F343" s="1628" t="s">
        <v>183</v>
      </c>
      <c r="H343" s="1628"/>
      <c r="I343" s="1628"/>
      <c r="J343" s="1628"/>
      <c r="K343" s="1628"/>
      <c r="L343" s="1628"/>
      <c r="M343" s="1628"/>
      <c r="N343" s="1628"/>
      <c r="O343" s="1628"/>
      <c r="P343" s="1628"/>
      <c r="Q343" s="1628"/>
      <c r="R343" s="1628"/>
      <c r="S343" s="1628"/>
      <c r="T343" s="1628"/>
      <c r="U343" s="1628"/>
      <c r="V343" s="1628"/>
      <c r="W343" s="1628"/>
      <c r="X343" s="1628"/>
      <c r="Y343" s="1628"/>
      <c r="Z343" s="1628"/>
      <c r="AA343" s="1628"/>
      <c r="AB343" s="1628"/>
      <c r="AC343" s="1628"/>
      <c r="AD343" s="1628"/>
      <c r="AE343" s="1628"/>
      <c r="AF343" s="1628"/>
      <c r="AG343" s="1628"/>
      <c r="AH343" s="1628"/>
      <c r="AI343" s="1628"/>
      <c r="AJ343" s="1628"/>
      <c r="AK343" s="1628"/>
      <c r="AL343" s="1628"/>
      <c r="AM343" s="1628"/>
      <c r="AN343" s="1628"/>
      <c r="AO343" s="1628"/>
      <c r="AP343" s="1628"/>
      <c r="AQ343" s="1628"/>
      <c r="AR343" s="1628"/>
      <c r="AS343" s="1628"/>
      <c r="AT343" s="1628"/>
      <c r="AU343" s="1628"/>
      <c r="AV343" s="1628"/>
      <c r="BR343" s="1629"/>
    </row>
    <row r="344" spans="1:70">
      <c r="A344" s="1627">
        <f t="shared" si="5"/>
        <v>931006</v>
      </c>
      <c r="B344" s="1628" t="str">
        <f>Jed!B17</f>
        <v>Minář</v>
      </c>
      <c r="C344" s="1628" t="str">
        <f>Jed!C17</f>
        <v xml:space="preserve"> Šimon</v>
      </c>
      <c r="D344" s="1628">
        <f>Jed!D17</f>
        <v>931006</v>
      </c>
      <c r="E344" s="1628" t="str">
        <f>Jed!E17</f>
        <v>JH2</v>
      </c>
      <c r="F344" s="1628" t="s">
        <v>778</v>
      </c>
      <c r="H344" s="1628"/>
      <c r="I344" s="1628"/>
      <c r="J344" s="1628"/>
      <c r="K344" s="1628"/>
      <c r="L344" s="1628"/>
      <c r="M344" s="1628"/>
      <c r="N344" s="1628"/>
      <c r="O344" s="1628"/>
      <c r="P344" s="1628"/>
      <c r="Q344" s="1628"/>
      <c r="R344" s="1628"/>
      <c r="S344" s="1628"/>
      <c r="T344" s="1628"/>
      <c r="U344" s="1628"/>
      <c r="V344" s="1628"/>
      <c r="W344" s="1628"/>
      <c r="X344" s="1628"/>
      <c r="Y344" s="1628"/>
      <c r="Z344" s="1628"/>
      <c r="AA344" s="1628"/>
      <c r="AB344" s="1628"/>
      <c r="AC344" s="1628"/>
      <c r="AD344" s="1628"/>
      <c r="AE344" s="1628"/>
      <c r="AF344" s="1628"/>
      <c r="AG344" s="1628"/>
      <c r="AH344" s="1628"/>
      <c r="AI344" s="1628"/>
      <c r="AJ344" s="1628"/>
      <c r="AK344" s="1628"/>
      <c r="AL344" s="1628"/>
      <c r="AM344" s="1628"/>
      <c r="AN344" s="1628"/>
      <c r="AO344" s="1628"/>
      <c r="AP344" s="1628"/>
      <c r="AQ344" s="1628"/>
      <c r="AR344" s="1628"/>
      <c r="AS344" s="1628"/>
      <c r="AT344" s="1628"/>
      <c r="AU344" s="1628"/>
      <c r="AV344" s="1628"/>
    </row>
    <row r="345" spans="1:70">
      <c r="A345" s="1627">
        <f t="shared" si="5"/>
        <v>931023</v>
      </c>
      <c r="B345" s="1628" t="str">
        <f>Sna!C23</f>
        <v>Slavík</v>
      </c>
      <c r="C345" s="1628" t="str">
        <f>Sna!D23</f>
        <v>Filip</v>
      </c>
      <c r="D345" s="1628">
        <f>Sna!E23</f>
        <v>931023</v>
      </c>
      <c r="E345" s="1628" t="str">
        <f>Sna!F23</f>
        <v>JH</v>
      </c>
      <c r="F345" s="1628" t="s">
        <v>175</v>
      </c>
      <c r="H345" s="1628"/>
      <c r="I345" s="1628"/>
      <c r="J345" s="1628"/>
      <c r="K345" s="1628"/>
      <c r="L345" s="1628"/>
      <c r="M345" s="1628"/>
      <c r="N345" s="1628"/>
      <c r="O345" s="1628"/>
      <c r="P345" s="1628"/>
      <c r="Q345" s="1628"/>
      <c r="R345" s="1628"/>
      <c r="S345" s="1628"/>
      <c r="T345" s="1628"/>
      <c r="U345" s="1628"/>
      <c r="V345" s="1628"/>
      <c r="W345" s="1628"/>
      <c r="X345" s="1628"/>
      <c r="Y345" s="1628"/>
      <c r="Z345" s="1628"/>
      <c r="AA345" s="1628"/>
      <c r="AB345" s="1628"/>
      <c r="AC345" s="1628"/>
      <c r="AD345" s="1628"/>
      <c r="AE345" s="1628"/>
      <c r="AF345" s="1628"/>
      <c r="AG345" s="1628"/>
      <c r="AH345" s="1628"/>
      <c r="AI345" s="1628"/>
      <c r="AJ345" s="1628"/>
      <c r="AK345" s="1628"/>
      <c r="AL345" s="1628"/>
      <c r="AM345" s="1628"/>
      <c r="AN345" s="1628"/>
      <c r="AO345" s="1628"/>
      <c r="AP345" s="1628"/>
      <c r="AQ345" s="1628"/>
      <c r="AR345" s="1628"/>
      <c r="AS345" s="1628"/>
      <c r="AT345" s="1628"/>
      <c r="AU345" s="1628"/>
      <c r="AV345" s="1628"/>
    </row>
    <row r="346" spans="1:70">
      <c r="A346" s="1627">
        <f t="shared" si="5"/>
        <v>931102</v>
      </c>
      <c r="B346" s="1628" t="str">
        <f>NUG!B27</f>
        <v xml:space="preserve">Blaháček </v>
      </c>
      <c r="C346" s="1628" t="str">
        <f>NUG!C27</f>
        <v>Daniel</v>
      </c>
      <c r="D346" s="1628">
        <f>NUG!D27</f>
        <v>931102</v>
      </c>
      <c r="E346" s="1628" t="str">
        <f>NUG!E27</f>
        <v>JH</v>
      </c>
      <c r="F346" s="1628" t="s">
        <v>73</v>
      </c>
      <c r="H346" s="1628"/>
      <c r="I346" s="1628"/>
      <c r="J346" s="1628"/>
      <c r="K346" s="1628"/>
      <c r="L346" s="1628"/>
      <c r="M346" s="1628"/>
      <c r="N346" s="1628"/>
      <c r="O346" s="1628"/>
      <c r="P346" s="1628"/>
      <c r="Q346" s="1628"/>
      <c r="R346" s="1628"/>
      <c r="S346" s="1628"/>
      <c r="T346" s="1628"/>
      <c r="U346" s="1628"/>
      <c r="V346" s="1628"/>
      <c r="W346" s="1628"/>
      <c r="X346" s="1628"/>
      <c r="Y346" s="1628"/>
      <c r="Z346" s="1628"/>
      <c r="AA346" s="1628"/>
      <c r="AB346" s="1628"/>
      <c r="AC346" s="1628"/>
      <c r="AD346" s="1628"/>
      <c r="AE346" s="1628"/>
      <c r="AF346" s="1628"/>
      <c r="AG346" s="1628"/>
      <c r="AH346" s="1628"/>
      <c r="AI346" s="1628"/>
      <c r="AJ346" s="1628"/>
      <c r="AK346" s="1628"/>
      <c r="AL346" s="1628"/>
      <c r="AM346" s="1628"/>
      <c r="AN346" s="1628"/>
      <c r="AO346" s="1628"/>
      <c r="AP346" s="1628"/>
      <c r="AQ346" s="1628"/>
      <c r="AR346" s="1628"/>
      <c r="AS346" s="1628"/>
      <c r="AT346" s="1628"/>
      <c r="AU346" s="1628"/>
      <c r="AV346" s="1628"/>
      <c r="BR346" s="1629"/>
    </row>
    <row r="347" spans="1:70">
      <c r="A347" s="1627">
        <f t="shared" si="5"/>
        <v>931108</v>
      </c>
      <c r="B347" s="1628" t="str">
        <f>Tyg!C22</f>
        <v>Boháček</v>
      </c>
      <c r="C347" s="1628" t="str">
        <f>Tyg!D22</f>
        <v>Jan</v>
      </c>
      <c r="D347" s="1628">
        <f>Tyg!E22</f>
        <v>931108</v>
      </c>
      <c r="E347" s="1628" t="str">
        <f>Tyg!F22</f>
        <v>JH</v>
      </c>
      <c r="F347" s="1628" t="s">
        <v>79</v>
      </c>
      <c r="H347" s="1628"/>
      <c r="I347" s="1628"/>
      <c r="J347" s="1628"/>
      <c r="K347" s="1628"/>
      <c r="L347" s="1628"/>
      <c r="M347" s="1628"/>
      <c r="N347" s="1628"/>
      <c r="O347" s="1628"/>
      <c r="P347" s="1628"/>
      <c r="Q347" s="1628"/>
      <c r="R347" s="1628"/>
      <c r="S347" s="1628"/>
      <c r="T347" s="1628"/>
      <c r="U347" s="1628"/>
      <c r="V347" s="1628"/>
      <c r="W347" s="1628"/>
      <c r="X347" s="1628"/>
      <c r="Y347" s="1628"/>
      <c r="Z347" s="1628"/>
      <c r="AA347" s="1628"/>
      <c r="AB347" s="1628"/>
      <c r="AC347" s="1628"/>
      <c r="AD347" s="1628"/>
      <c r="AE347" s="1628"/>
      <c r="AF347" s="1628"/>
      <c r="AG347" s="1628"/>
      <c r="AH347" s="1628"/>
      <c r="AI347" s="1628"/>
      <c r="AJ347" s="1628"/>
      <c r="AK347" s="1628"/>
      <c r="AL347" s="1628"/>
      <c r="AM347" s="1628"/>
      <c r="AN347" s="1628"/>
      <c r="AO347" s="1628"/>
      <c r="AP347" s="1628"/>
      <c r="AQ347" s="1628"/>
      <c r="AR347" s="1628"/>
      <c r="AS347" s="1628"/>
      <c r="AT347" s="1628"/>
      <c r="AU347" s="1628"/>
      <c r="AV347" s="1628"/>
      <c r="BR347" s="1629"/>
    </row>
    <row r="348" spans="1:70">
      <c r="A348" s="1627">
        <f t="shared" si="5"/>
        <v>931128</v>
      </c>
      <c r="B348" s="1628" t="str">
        <f>BYS!C28</f>
        <v>Hrdina</v>
      </c>
      <c r="C348" s="1628" t="str">
        <f>BYS!D28</f>
        <v>František ml.</v>
      </c>
      <c r="D348" s="1628">
        <f>BYS!E28</f>
        <v>931128</v>
      </c>
      <c r="E348" s="1628" t="str">
        <f>BYS!F28</f>
        <v>J.H.</v>
      </c>
      <c r="F348" s="1628" t="s">
        <v>137</v>
      </c>
      <c r="H348" s="1628"/>
      <c r="I348" s="1628"/>
      <c r="J348" s="1628"/>
      <c r="K348" s="1628"/>
      <c r="L348" s="1628"/>
      <c r="M348" s="1628"/>
      <c r="N348" s="1628"/>
      <c r="O348" s="1628"/>
      <c r="P348" s="1628"/>
      <c r="Q348" s="1628"/>
      <c r="R348" s="1628"/>
      <c r="S348" s="1628"/>
      <c r="T348" s="1628"/>
      <c r="U348" s="1628"/>
      <c r="V348" s="1628"/>
      <c r="W348" s="1628"/>
      <c r="X348" s="1628"/>
      <c r="Y348" s="1628"/>
      <c r="Z348" s="1628"/>
      <c r="AA348" s="1628"/>
      <c r="AB348" s="1628"/>
      <c r="AC348" s="1628"/>
      <c r="AD348" s="1628"/>
      <c r="AE348" s="1628"/>
      <c r="AF348" s="1628"/>
      <c r="AG348" s="1628"/>
      <c r="AH348" s="1628"/>
      <c r="AI348" s="1628"/>
      <c r="AJ348" s="1628"/>
      <c r="AK348" s="1628"/>
      <c r="AL348" s="1628"/>
      <c r="AM348" s="1628"/>
      <c r="AN348" s="1628"/>
      <c r="AO348" s="1628"/>
      <c r="AP348" s="1628"/>
      <c r="AQ348" s="1628"/>
      <c r="AR348" s="1628"/>
      <c r="AS348" s="1628"/>
      <c r="AT348" s="1628"/>
      <c r="AU348" s="1628"/>
      <c r="AV348" s="1628"/>
      <c r="BR348" s="1629"/>
    </row>
    <row r="349" spans="1:70">
      <c r="A349" s="1627">
        <f t="shared" si="5"/>
        <v>940225</v>
      </c>
      <c r="B349" s="1628" t="str">
        <f>Sna!C28</f>
        <v>Velič</v>
      </c>
      <c r="C349" s="1628" t="str">
        <f>Sna!D28</f>
        <v>Štefan</v>
      </c>
      <c r="D349" s="1628">
        <f>Sna!E28</f>
        <v>940225</v>
      </c>
      <c r="E349" s="1628" t="str">
        <f>Sna!F28</f>
        <v>JH</v>
      </c>
      <c r="F349" s="1628" t="s">
        <v>175</v>
      </c>
      <c r="H349" s="1628"/>
      <c r="I349" s="1628"/>
      <c r="J349" s="1628"/>
      <c r="K349" s="1628"/>
      <c r="L349" s="1628"/>
      <c r="M349" s="1628"/>
      <c r="N349" s="1628"/>
      <c r="O349" s="1628"/>
      <c r="P349" s="1628"/>
      <c r="Q349" s="1628"/>
      <c r="R349" s="1628"/>
      <c r="S349" s="1628"/>
      <c r="T349" s="1628"/>
      <c r="U349" s="1628"/>
      <c r="V349" s="1628"/>
      <c r="W349" s="1628"/>
      <c r="X349" s="1628"/>
      <c r="Y349" s="1628"/>
      <c r="Z349" s="1628"/>
      <c r="AA349" s="1628"/>
      <c r="AB349" s="1628"/>
      <c r="AC349" s="1628"/>
      <c r="AD349" s="1628"/>
      <c r="AE349" s="1628"/>
      <c r="AF349" s="1628"/>
      <c r="AG349" s="1628"/>
      <c r="AH349" s="1628"/>
      <c r="AI349" s="1628"/>
      <c r="AJ349" s="1628"/>
      <c r="AK349" s="1628"/>
      <c r="AL349" s="1628"/>
      <c r="AM349" s="1628"/>
      <c r="AN349" s="1628"/>
      <c r="AO349" s="1628"/>
      <c r="AP349" s="1628"/>
      <c r="AQ349" s="1628"/>
      <c r="AR349" s="1628"/>
      <c r="AS349" s="1628"/>
      <c r="AT349" s="1628"/>
      <c r="AU349" s="1628"/>
      <c r="AV349" s="1628"/>
      <c r="BR349" s="1629"/>
    </row>
    <row r="350" spans="1:70">
      <c r="A350" s="1627">
        <f t="shared" si="5"/>
        <v>940305</v>
      </c>
      <c r="B350" s="1634" t="str">
        <f>ORL!B18</f>
        <v>Lehký</v>
      </c>
      <c r="C350" s="1634" t="str">
        <f>ORL!C18</f>
        <v>Jan</v>
      </c>
      <c r="D350" s="1634">
        <f>ORL!D18</f>
        <v>940305</v>
      </c>
      <c r="E350" s="1634" t="str">
        <f>ORL!E18</f>
        <v>J.H.</v>
      </c>
      <c r="F350" s="1628" t="s">
        <v>152</v>
      </c>
      <c r="H350" s="1628"/>
      <c r="I350" s="1628"/>
      <c r="J350" s="1628"/>
      <c r="K350" s="1628"/>
      <c r="L350" s="1628"/>
      <c r="M350" s="1628"/>
      <c r="N350" s="1628"/>
      <c r="O350" s="1628"/>
      <c r="P350" s="1628"/>
      <c r="Q350" s="1628"/>
      <c r="R350" s="1628"/>
      <c r="S350" s="1628"/>
      <c r="T350" s="1628"/>
      <c r="U350" s="1628"/>
      <c r="V350" s="1628"/>
      <c r="W350" s="1628"/>
      <c r="X350" s="1628"/>
      <c r="Y350" s="1628"/>
      <c r="Z350" s="1628"/>
      <c r="AA350" s="1628"/>
      <c r="AB350" s="1628"/>
      <c r="AC350" s="1628"/>
      <c r="AD350" s="1628"/>
      <c r="AE350" s="1628"/>
      <c r="AF350" s="1628"/>
      <c r="AG350" s="1628"/>
      <c r="AH350" s="1628"/>
      <c r="AI350" s="1628"/>
      <c r="AJ350" s="1628"/>
      <c r="AK350" s="1628"/>
      <c r="AL350" s="1628"/>
      <c r="AM350" s="1628"/>
      <c r="AN350" s="1628"/>
      <c r="AO350" s="1628"/>
      <c r="AP350" s="1628"/>
      <c r="AQ350" s="1628"/>
      <c r="AR350" s="1628"/>
      <c r="AS350" s="1628"/>
      <c r="AT350" s="1628"/>
      <c r="AU350" s="1628"/>
      <c r="AV350" s="1628"/>
    </row>
    <row r="351" spans="1:70">
      <c r="A351" s="1627">
        <f t="shared" si="5"/>
        <v>940305</v>
      </c>
      <c r="B351" s="1634" t="str">
        <f>ORL!B21</f>
        <v>Smola</v>
      </c>
      <c r="C351" s="1634" t="str">
        <f>ORL!C21</f>
        <v>Miloš</v>
      </c>
      <c r="D351" s="1634">
        <f>ORL!D21</f>
        <v>940305</v>
      </c>
      <c r="E351" s="1634" t="str">
        <f>ORL!E21</f>
        <v>J.H.</v>
      </c>
      <c r="F351" s="1628" t="s">
        <v>152</v>
      </c>
      <c r="H351" s="1628"/>
      <c r="I351" s="1628"/>
      <c r="J351" s="1628"/>
      <c r="K351" s="1628"/>
      <c r="L351" s="1628"/>
      <c r="M351" s="1628"/>
      <c r="N351" s="1628"/>
      <c r="O351" s="1628"/>
      <c r="P351" s="1628"/>
      <c r="Q351" s="1628"/>
      <c r="R351" s="1628"/>
      <c r="S351" s="1628"/>
      <c r="T351" s="1628"/>
      <c r="U351" s="1628"/>
      <c r="V351" s="1628"/>
      <c r="W351" s="1628"/>
      <c r="X351" s="1628"/>
      <c r="Y351" s="1628"/>
      <c r="Z351" s="1628"/>
      <c r="AA351" s="1628"/>
      <c r="AB351" s="1628"/>
      <c r="AC351" s="1628"/>
      <c r="AD351" s="1628"/>
      <c r="AE351" s="1628"/>
      <c r="AF351" s="1628"/>
      <c r="AG351" s="1628"/>
      <c r="AH351" s="1628"/>
      <c r="AI351" s="1628"/>
      <c r="AJ351" s="1628"/>
      <c r="AK351" s="1628"/>
      <c r="AL351" s="1628"/>
      <c r="AM351" s="1628"/>
      <c r="AN351" s="1628"/>
      <c r="AO351" s="1628"/>
      <c r="AP351" s="1628"/>
      <c r="AQ351" s="1628"/>
      <c r="AR351" s="1628"/>
      <c r="AS351" s="1628"/>
      <c r="AT351" s="1628"/>
      <c r="AU351" s="1628"/>
      <c r="AV351" s="1628"/>
      <c r="BR351" s="1629"/>
    </row>
    <row r="352" spans="1:70">
      <c r="A352" s="1627">
        <f t="shared" si="5"/>
        <v>940427</v>
      </c>
      <c r="B352" s="1628" t="str">
        <f>Ráj!C36</f>
        <v>Vykydal</v>
      </c>
      <c r="C352" s="1628" t="str">
        <f>Ráj!D36</f>
        <v xml:space="preserve">Petr </v>
      </c>
      <c r="D352" s="1628">
        <f>Ráj!E36</f>
        <v>940427</v>
      </c>
      <c r="E352" s="1628" t="str">
        <f>Ráj!F36</f>
        <v>N</v>
      </c>
      <c r="F352" s="1628" t="s">
        <v>717</v>
      </c>
      <c r="H352" s="1628"/>
      <c r="I352" s="1628"/>
      <c r="J352" s="1628"/>
      <c r="K352" s="1628"/>
      <c r="L352" s="1628"/>
      <c r="M352" s="1628"/>
      <c r="N352" s="1628"/>
      <c r="O352" s="1628"/>
      <c r="P352" s="1628"/>
      <c r="Q352" s="1628"/>
      <c r="R352" s="1628"/>
      <c r="S352" s="1628"/>
      <c r="T352" s="1628"/>
      <c r="U352" s="1628"/>
      <c r="V352" s="1628"/>
      <c r="W352" s="1628"/>
      <c r="X352" s="1628"/>
      <c r="Y352" s="1628"/>
      <c r="Z352" s="1628"/>
      <c r="AA352" s="1628"/>
      <c r="AB352" s="1628"/>
      <c r="AC352" s="1628"/>
      <c r="AD352" s="1628"/>
      <c r="AE352" s="1628"/>
      <c r="AF352" s="1628"/>
      <c r="AG352" s="1628"/>
      <c r="AH352" s="1628"/>
      <c r="AI352" s="1628"/>
      <c r="AJ352" s="1628"/>
      <c r="AK352" s="1628"/>
      <c r="AL352" s="1628"/>
      <c r="AM352" s="1628"/>
      <c r="AN352" s="1628"/>
      <c r="AO352" s="1628"/>
      <c r="AP352" s="1628"/>
      <c r="AQ352" s="1628"/>
      <c r="AR352" s="1628"/>
      <c r="AS352" s="1628"/>
      <c r="AT352" s="1628"/>
      <c r="AU352" s="1628"/>
      <c r="AV352" s="1628"/>
      <c r="BR352" s="1629"/>
    </row>
    <row r="353" spans="1:85">
      <c r="A353" s="1627">
        <f t="shared" si="5"/>
        <v>940504</v>
      </c>
      <c r="B353" s="1628" t="str">
        <f>NUG!B19</f>
        <v>Malý</v>
      </c>
      <c r="C353" s="1628" t="str">
        <f>NUG!C19</f>
        <v>Martin</v>
      </c>
      <c r="D353" s="1628">
        <f>NUG!D19</f>
        <v>940504</v>
      </c>
      <c r="E353" s="1628" t="str">
        <f>NUG!E19</f>
        <v>JH</v>
      </c>
      <c r="F353" s="1628" t="s">
        <v>73</v>
      </c>
      <c r="H353" s="1628"/>
      <c r="I353" s="1628"/>
      <c r="J353" s="1628"/>
      <c r="K353" s="1628"/>
      <c r="L353" s="1628"/>
      <c r="M353" s="1628"/>
      <c r="N353" s="1628"/>
      <c r="O353" s="1628"/>
      <c r="P353" s="1628"/>
      <c r="Q353" s="1628"/>
      <c r="R353" s="1628"/>
      <c r="S353" s="1628"/>
      <c r="T353" s="1628"/>
      <c r="U353" s="1628"/>
      <c r="V353" s="1628"/>
      <c r="W353" s="1628"/>
      <c r="X353" s="1628"/>
      <c r="Y353" s="1628"/>
      <c r="Z353" s="1628"/>
      <c r="AA353" s="1628"/>
      <c r="AB353" s="1628"/>
      <c r="AC353" s="1628"/>
      <c r="AD353" s="1628"/>
      <c r="AE353" s="1628"/>
      <c r="AF353" s="1628"/>
      <c r="AG353" s="1628"/>
      <c r="AH353" s="1628"/>
      <c r="AI353" s="1628"/>
      <c r="AJ353" s="1628"/>
      <c r="AK353" s="1628"/>
      <c r="AL353" s="1628"/>
      <c r="AM353" s="1628"/>
      <c r="AN353" s="1628"/>
      <c r="AO353" s="1628"/>
      <c r="AP353" s="1628"/>
      <c r="AQ353" s="1628"/>
      <c r="AR353" s="1628"/>
      <c r="AS353" s="1628"/>
      <c r="AT353" s="1628"/>
      <c r="AU353" s="1628"/>
      <c r="AV353" s="1628"/>
      <c r="BR353" s="1629"/>
    </row>
    <row r="354" spans="1:85">
      <c r="A354" s="1627">
        <f t="shared" si="5"/>
        <v>940531</v>
      </c>
      <c r="B354" s="1630" t="str">
        <f>SOM!B25</f>
        <v>Langr</v>
      </c>
      <c r="C354" s="1630" t="str">
        <f>SOM!C25</f>
        <v>Tomáš</v>
      </c>
      <c r="D354" s="1630">
        <f>SOM!D25</f>
        <v>940531</v>
      </c>
      <c r="E354" s="1630" t="str">
        <f>SOM!E25</f>
        <v>JH</v>
      </c>
      <c r="F354" s="1630" t="s">
        <v>56</v>
      </c>
      <c r="H354" s="1628"/>
      <c r="I354" s="1628"/>
      <c r="J354" s="1628"/>
      <c r="K354" s="1628"/>
      <c r="L354" s="1628"/>
      <c r="M354" s="1628"/>
      <c r="N354" s="1628"/>
      <c r="O354" s="1628"/>
      <c r="P354" s="1628"/>
      <c r="Q354" s="1628"/>
      <c r="R354" s="1628"/>
      <c r="S354" s="1628"/>
      <c r="T354" s="1628"/>
      <c r="U354" s="1628"/>
      <c r="V354" s="1628"/>
      <c r="W354" s="1628"/>
      <c r="X354" s="1628"/>
      <c r="Y354" s="1628"/>
      <c r="Z354" s="1628"/>
      <c r="AA354" s="1628"/>
      <c r="AB354" s="1628"/>
      <c r="AC354" s="1628"/>
      <c r="AD354" s="1628"/>
      <c r="AE354" s="1628"/>
      <c r="AF354" s="1628"/>
      <c r="AG354" s="1628"/>
      <c r="AH354" s="1628"/>
      <c r="AI354" s="1628"/>
      <c r="AJ354" s="1628"/>
      <c r="AK354" s="1628"/>
      <c r="AL354" s="1628"/>
      <c r="AM354" s="1628"/>
      <c r="AN354" s="1628"/>
      <c r="AO354" s="1628"/>
      <c r="AP354" s="1628"/>
      <c r="AQ354" s="1628"/>
      <c r="AR354" s="1628"/>
      <c r="AS354" s="1628"/>
      <c r="AT354" s="1628"/>
      <c r="AU354" s="1628"/>
      <c r="AV354" s="1628"/>
    </row>
    <row r="355" spans="1:85">
      <c r="A355" s="1627">
        <f t="shared" si="5"/>
        <v>940615</v>
      </c>
      <c r="B355" s="1628" t="str">
        <f>Ští!C36</f>
        <v>Kuběnka</v>
      </c>
      <c r="C355" s="1628" t="str">
        <f>Ští!D36</f>
        <v>Jan</v>
      </c>
      <c r="D355" s="1628">
        <f>Ští!E36</f>
        <v>940615</v>
      </c>
      <c r="E355" s="1628" t="str">
        <f>Ští!F36</f>
        <v>JH2</v>
      </c>
      <c r="F355" s="1628" t="s">
        <v>183</v>
      </c>
      <c r="H355" s="1628"/>
      <c r="I355" s="1628"/>
      <c r="J355" s="1628"/>
      <c r="K355" s="1628"/>
      <c r="L355" s="1628"/>
      <c r="M355" s="1628"/>
      <c r="N355" s="1628"/>
      <c r="O355" s="1628"/>
      <c r="P355" s="1628"/>
      <c r="Q355" s="1628"/>
      <c r="R355" s="1628"/>
      <c r="S355" s="1628"/>
      <c r="T355" s="1628"/>
      <c r="U355" s="1628"/>
      <c r="V355" s="1628"/>
      <c r="W355" s="1628"/>
      <c r="X355" s="1628"/>
      <c r="Y355" s="1628"/>
      <c r="Z355" s="1628"/>
      <c r="AA355" s="1628"/>
      <c r="AB355" s="1628"/>
      <c r="AC355" s="1628"/>
      <c r="AD355" s="1628"/>
      <c r="AE355" s="1628"/>
      <c r="AF355" s="1628"/>
      <c r="AG355" s="1628"/>
      <c r="AH355" s="1628"/>
      <c r="AI355" s="1628"/>
      <c r="AJ355" s="1628"/>
      <c r="AK355" s="1628"/>
      <c r="AL355" s="1628"/>
      <c r="AM355" s="1628"/>
      <c r="AN355" s="1628"/>
      <c r="AO355" s="1628"/>
      <c r="AP355" s="1628"/>
      <c r="AQ355" s="1628"/>
      <c r="AR355" s="1628"/>
      <c r="AS355" s="1628"/>
      <c r="AT355" s="1628"/>
      <c r="AU355" s="1628"/>
      <c r="AV355" s="1628"/>
    </row>
    <row r="356" spans="1:85">
      <c r="A356" s="1627">
        <f t="shared" si="5"/>
        <v>940805</v>
      </c>
      <c r="B356" s="1628" t="str">
        <f>LDM!C36</f>
        <v>Štusák</v>
      </c>
      <c r="C356" s="1628" t="str">
        <f>LDM!D36</f>
        <v>Šimon</v>
      </c>
      <c r="D356" s="1628">
        <f>LDM!E36</f>
        <v>940805</v>
      </c>
      <c r="E356" s="1628" t="str">
        <f>LDM!F36</f>
        <v>JH</v>
      </c>
      <c r="F356" s="1628" t="s">
        <v>15</v>
      </c>
      <c r="H356" s="1628"/>
      <c r="I356" s="1628"/>
      <c r="J356" s="1628"/>
      <c r="K356" s="1628"/>
      <c r="L356" s="1628"/>
      <c r="M356" s="1628"/>
      <c r="N356" s="1628"/>
      <c r="O356" s="1628"/>
      <c r="P356" s="1628"/>
      <c r="Q356" s="1628"/>
      <c r="R356" s="1628"/>
      <c r="S356" s="1628"/>
      <c r="T356" s="1628"/>
      <c r="U356" s="1628"/>
      <c r="V356" s="1628"/>
      <c r="W356" s="1628"/>
      <c r="X356" s="1628"/>
      <c r="Y356" s="1628"/>
      <c r="Z356" s="1628"/>
      <c r="AA356" s="1628"/>
      <c r="AB356" s="1628"/>
      <c r="AC356" s="1628"/>
      <c r="AD356" s="1628"/>
      <c r="AE356" s="1628"/>
      <c r="AF356" s="1628"/>
      <c r="AG356" s="1628"/>
      <c r="AH356" s="1628"/>
      <c r="AI356" s="1628"/>
      <c r="AJ356" s="1628"/>
      <c r="AK356" s="1628"/>
      <c r="AL356" s="1628"/>
      <c r="AM356" s="1628"/>
      <c r="AN356" s="1628"/>
      <c r="AO356" s="1628"/>
      <c r="AP356" s="1628"/>
      <c r="AQ356" s="1628"/>
      <c r="AR356" s="1628"/>
      <c r="AS356" s="1628"/>
      <c r="AT356" s="1628"/>
      <c r="AU356" s="1628"/>
      <c r="AV356" s="1628"/>
    </row>
    <row r="357" spans="1:85">
      <c r="A357" s="1627">
        <f t="shared" si="5"/>
        <v>940914</v>
      </c>
      <c r="B357" s="1628" t="str">
        <f>FL!C34</f>
        <v xml:space="preserve">Vlček </v>
      </c>
      <c r="C357" s="1628" t="str">
        <f>FL!D34</f>
        <v>David</v>
      </c>
      <c r="D357" s="1628">
        <f>FL!E34</f>
        <v>940914</v>
      </c>
      <c r="E357" s="1628" t="str">
        <f>FL!F34</f>
        <v>JH2</v>
      </c>
      <c r="F357" s="1628" t="str">
        <f>FL!G34</f>
        <v>FLY</v>
      </c>
      <c r="H357" s="1628"/>
      <c r="I357" s="1628"/>
      <c r="J357" s="1628"/>
      <c r="K357" s="1628"/>
      <c r="L357" s="1628"/>
      <c r="M357" s="1628"/>
      <c r="N357" s="1628"/>
      <c r="O357" s="1628"/>
      <c r="P357" s="1628"/>
      <c r="Q357" s="1628"/>
      <c r="R357" s="1628"/>
      <c r="S357" s="1628"/>
      <c r="T357" s="1628"/>
      <c r="U357" s="1628"/>
      <c r="V357" s="1628"/>
      <c r="W357" s="1628"/>
      <c r="X357" s="1628"/>
      <c r="Y357" s="1628"/>
      <c r="Z357" s="1628"/>
      <c r="AA357" s="1628"/>
      <c r="AB357" s="1628"/>
      <c r="AC357" s="1628"/>
      <c r="AD357" s="1628"/>
      <c r="AE357" s="1628"/>
      <c r="AF357" s="1628"/>
      <c r="AG357" s="1628"/>
      <c r="AH357" s="1628"/>
      <c r="AI357" s="1628"/>
      <c r="AJ357" s="1628"/>
      <c r="AK357" s="1628"/>
      <c r="AL357" s="1628"/>
      <c r="AM357" s="1628"/>
      <c r="AN357" s="1628"/>
      <c r="AO357" s="1628"/>
      <c r="AP357" s="1628"/>
      <c r="AQ357" s="1628"/>
      <c r="AR357" s="1628"/>
      <c r="AS357" s="1628"/>
      <c r="AT357" s="1628"/>
      <c r="AU357" s="1628"/>
      <c r="AV357" s="1628"/>
    </row>
    <row r="358" spans="1:85">
      <c r="A358" s="1627">
        <f t="shared" si="5"/>
        <v>940928</v>
      </c>
      <c r="B358" s="1628" t="str">
        <f>Ráj!C29</f>
        <v xml:space="preserve">Maixner </v>
      </c>
      <c r="C358" s="1628" t="str">
        <f>Ráj!D29</f>
        <v>Tomáš</v>
      </c>
      <c r="D358" s="1628">
        <f>Ráj!E29</f>
        <v>940928</v>
      </c>
      <c r="E358" s="1628" t="str">
        <f>Ráj!F29</f>
        <v>J.H.</v>
      </c>
      <c r="F358" s="1628" t="s">
        <v>717</v>
      </c>
      <c r="H358" s="1628"/>
      <c r="I358" s="1628"/>
      <c r="J358" s="1628"/>
      <c r="K358" s="1628"/>
      <c r="L358" s="1628"/>
      <c r="M358" s="1628"/>
      <c r="N358" s="1628"/>
      <c r="O358" s="1628"/>
      <c r="P358" s="1628"/>
      <c r="Q358" s="1628"/>
      <c r="R358" s="1628"/>
      <c r="S358" s="1628"/>
      <c r="T358" s="1628"/>
      <c r="U358" s="1628"/>
      <c r="V358" s="1628"/>
      <c r="W358" s="1628"/>
      <c r="X358" s="1628"/>
      <c r="Y358" s="1628"/>
      <c r="Z358" s="1628"/>
      <c r="AA358" s="1628"/>
      <c r="AB358" s="1628"/>
      <c r="AC358" s="1628"/>
      <c r="AD358" s="1628"/>
      <c r="AE358" s="1628"/>
      <c r="AF358" s="1628"/>
      <c r="AG358" s="1628"/>
      <c r="AH358" s="1628"/>
      <c r="AI358" s="1628"/>
      <c r="AJ358" s="1628"/>
      <c r="AK358" s="1628"/>
      <c r="AL358" s="1628"/>
      <c r="AM358" s="1628"/>
      <c r="AN358" s="1628"/>
      <c r="AO358" s="1628"/>
      <c r="AP358" s="1628"/>
      <c r="AQ358" s="1628"/>
      <c r="AR358" s="1628"/>
      <c r="AS358" s="1628"/>
      <c r="AT358" s="1628"/>
      <c r="AU358" s="1628"/>
      <c r="AV358" s="1628"/>
      <c r="BR358" s="1629"/>
    </row>
    <row r="359" spans="1:85">
      <c r="A359" s="1627">
        <f t="shared" si="5"/>
        <v>941012</v>
      </c>
      <c r="B359" s="1628" t="str">
        <f>Ráj!C19</f>
        <v>Žanda</v>
      </c>
      <c r="C359" s="1628" t="str">
        <f>Ráj!D19</f>
        <v xml:space="preserve">Leoš </v>
      </c>
      <c r="D359" s="1628">
        <f>Ráj!E19</f>
        <v>941012</v>
      </c>
      <c r="E359" s="1628" t="str">
        <f>Ráj!F19</f>
        <v>N</v>
      </c>
      <c r="F359" s="1628" t="s">
        <v>717</v>
      </c>
      <c r="H359" s="1628"/>
      <c r="I359" s="1628"/>
      <c r="J359" s="1628"/>
      <c r="K359" s="1628"/>
      <c r="L359" s="1628"/>
      <c r="M359" s="1628"/>
      <c r="N359" s="1628"/>
      <c r="O359" s="1628"/>
      <c r="P359" s="1628"/>
      <c r="Q359" s="1628"/>
      <c r="R359" s="1628"/>
      <c r="S359" s="1628"/>
      <c r="T359" s="1628"/>
      <c r="U359" s="1628"/>
      <c r="V359" s="1628"/>
      <c r="W359" s="1628"/>
      <c r="X359" s="1628"/>
      <c r="Y359" s="1628"/>
      <c r="Z359" s="1628"/>
      <c r="AA359" s="1628"/>
      <c r="AB359" s="1628"/>
      <c r="AC359" s="1628"/>
      <c r="AD359" s="1628"/>
      <c r="AE359" s="1628"/>
      <c r="AF359" s="1628"/>
      <c r="AG359" s="1628"/>
      <c r="AH359" s="1628"/>
      <c r="AI359" s="1628"/>
      <c r="AJ359" s="1628"/>
      <c r="AK359" s="1628"/>
      <c r="AL359" s="1628"/>
      <c r="AM359" s="1628"/>
      <c r="AN359" s="1628"/>
      <c r="AO359" s="1628"/>
      <c r="AP359" s="1628"/>
      <c r="AQ359" s="1628"/>
      <c r="AR359" s="1628"/>
      <c r="AS359" s="1628"/>
      <c r="AT359" s="1628"/>
      <c r="AU359" s="1628"/>
      <c r="AV359" s="1628"/>
      <c r="BR359" s="1629"/>
    </row>
    <row r="360" spans="1:85">
      <c r="A360" s="1627">
        <f t="shared" si="5"/>
        <v>941105</v>
      </c>
      <c r="B360" s="1630" t="str">
        <f>SOM!B20</f>
        <v>Kobza</v>
      </c>
      <c r="C360" s="1630" t="str">
        <f>SOM!C20</f>
        <v>Jan</v>
      </c>
      <c r="D360" s="1630">
        <f>SOM!D20</f>
        <v>941105</v>
      </c>
      <c r="E360" s="1630" t="str">
        <f>SOM!E20</f>
        <v>JH2</v>
      </c>
      <c r="F360" s="1630" t="s">
        <v>56</v>
      </c>
      <c r="H360" s="1628"/>
      <c r="I360" s="1628"/>
      <c r="J360" s="1628"/>
      <c r="K360" s="1628"/>
      <c r="L360" s="1628"/>
      <c r="M360" s="1628"/>
      <c r="N360" s="1628"/>
      <c r="O360" s="1628"/>
      <c r="P360" s="1628"/>
      <c r="Q360" s="1628"/>
      <c r="R360" s="1628"/>
      <c r="S360" s="1628"/>
      <c r="T360" s="1628"/>
      <c r="U360" s="1628"/>
      <c r="V360" s="1628"/>
      <c r="W360" s="1628"/>
      <c r="X360" s="1628"/>
      <c r="Y360" s="1628"/>
      <c r="Z360" s="1628"/>
      <c r="AA360" s="1628"/>
      <c r="AB360" s="1628"/>
      <c r="AC360" s="1628"/>
      <c r="AD360" s="1628"/>
      <c r="AE360" s="1628"/>
      <c r="AF360" s="1628"/>
      <c r="AG360" s="1628"/>
      <c r="AH360" s="1628"/>
      <c r="AI360" s="1628"/>
      <c r="AJ360" s="1628"/>
      <c r="AK360" s="1628"/>
      <c r="AL360" s="1628"/>
      <c r="AM360" s="1628"/>
      <c r="AN360" s="1628"/>
      <c r="AO360" s="1628"/>
      <c r="AP360" s="1628"/>
      <c r="AQ360" s="1628"/>
      <c r="AR360" s="1628"/>
      <c r="AS360" s="1628"/>
      <c r="AT360" s="1628"/>
      <c r="AU360" s="1628"/>
      <c r="AV360" s="1628"/>
      <c r="BR360" s="1629"/>
    </row>
    <row r="361" spans="1:85">
      <c r="A361" s="1627">
        <f t="shared" si="5"/>
        <v>941105</v>
      </c>
      <c r="B361" s="1628" t="str">
        <f>Ští!C37</f>
        <v xml:space="preserve">Kobza </v>
      </c>
      <c r="C361" s="1628" t="str">
        <f>Ští!D37</f>
        <v>Jan</v>
      </c>
      <c r="D361" s="1628">
        <f>Ští!E37</f>
        <v>941105</v>
      </c>
      <c r="E361" s="1628" t="str">
        <f>Ští!F37</f>
        <v>JH2</v>
      </c>
      <c r="F361" s="1628" t="s">
        <v>183</v>
      </c>
      <c r="H361" s="1628"/>
      <c r="I361" s="1628"/>
      <c r="J361" s="1628"/>
      <c r="K361" s="1628"/>
      <c r="L361" s="1628"/>
      <c r="M361" s="1628"/>
      <c r="N361" s="1628"/>
      <c r="O361" s="1628"/>
      <c r="P361" s="1628"/>
      <c r="Q361" s="1628"/>
      <c r="R361" s="1628"/>
      <c r="S361" s="1628"/>
      <c r="T361" s="1628"/>
      <c r="U361" s="1628"/>
      <c r="V361" s="1628"/>
      <c r="W361" s="1628"/>
      <c r="X361" s="1628"/>
      <c r="Y361" s="1628"/>
      <c r="Z361" s="1628"/>
      <c r="AA361" s="1628"/>
      <c r="AB361" s="1628"/>
      <c r="AC361" s="1628"/>
      <c r="AD361" s="1628"/>
      <c r="AE361" s="1628"/>
      <c r="AF361" s="1628"/>
      <c r="AG361" s="1628"/>
      <c r="AH361" s="1628"/>
      <c r="AI361" s="1628"/>
      <c r="AJ361" s="1628"/>
      <c r="AK361" s="1628"/>
      <c r="AL361" s="1628"/>
      <c r="AM361" s="1628"/>
      <c r="AN361" s="1628"/>
      <c r="AO361" s="1628"/>
      <c r="AP361" s="1628"/>
      <c r="AQ361" s="1628"/>
      <c r="AR361" s="1628"/>
      <c r="AS361" s="1628"/>
      <c r="AT361" s="1628"/>
      <c r="AU361" s="1628"/>
      <c r="AV361" s="1628"/>
    </row>
    <row r="362" spans="1:85">
      <c r="A362" s="1627">
        <f t="shared" si="5"/>
        <v>941226</v>
      </c>
      <c r="B362" s="1628" t="str">
        <f>Ští!C22</f>
        <v>Mareš</v>
      </c>
      <c r="C362" s="1628" t="str">
        <f>Ští!D22</f>
        <v>Marcel</v>
      </c>
      <c r="D362" s="1628">
        <f>Ští!E22</f>
        <v>941226</v>
      </c>
      <c r="E362" s="1628" t="str">
        <f>Ští!F22</f>
        <v>JH</v>
      </c>
      <c r="F362" s="1628" t="s">
        <v>183</v>
      </c>
      <c r="H362" s="1628"/>
      <c r="I362" s="1628"/>
      <c r="J362" s="1628"/>
      <c r="K362" s="1628"/>
      <c r="L362" s="1628"/>
      <c r="M362" s="1628"/>
      <c r="N362" s="1628"/>
      <c r="O362" s="1628"/>
      <c r="P362" s="1628"/>
      <c r="Q362" s="1628"/>
      <c r="R362" s="1628"/>
      <c r="S362" s="1628"/>
      <c r="T362" s="1628"/>
      <c r="U362" s="1628"/>
      <c r="V362" s="1628"/>
      <c r="W362" s="1628"/>
      <c r="X362" s="1628"/>
      <c r="Y362" s="1628"/>
      <c r="Z362" s="1628"/>
      <c r="AA362" s="1628"/>
      <c r="AB362" s="1628"/>
      <c r="AC362" s="1628"/>
      <c r="AD362" s="1628"/>
      <c r="AE362" s="1628"/>
      <c r="AF362" s="1628"/>
      <c r="AG362" s="1628"/>
      <c r="AH362" s="1628"/>
      <c r="AI362" s="1628"/>
      <c r="AJ362" s="1628"/>
      <c r="AK362" s="1628"/>
      <c r="AL362" s="1628"/>
      <c r="AM362" s="1628"/>
      <c r="AN362" s="1628"/>
      <c r="AO362" s="1628"/>
      <c r="AP362" s="1628"/>
      <c r="AQ362" s="1628"/>
      <c r="AR362" s="1628"/>
      <c r="AS362" s="1628"/>
      <c r="AT362" s="1628"/>
      <c r="AU362" s="1628"/>
      <c r="AV362" s="1628"/>
      <c r="BR362" s="1629"/>
    </row>
    <row r="363" spans="1:85" s="1629" customFormat="1">
      <c r="A363" s="1627">
        <f t="shared" si="5"/>
        <v>950104</v>
      </c>
      <c r="B363" s="1628" t="str">
        <f>Cyk!C28</f>
        <v>Smrkal</v>
      </c>
      <c r="C363" s="1628" t="str">
        <f>Cyk!D28</f>
        <v>Martin</v>
      </c>
      <c r="D363" s="1628">
        <f>Cyk!E28</f>
        <v>950104</v>
      </c>
      <c r="E363" s="1628" t="str">
        <f>Cyk!F28</f>
        <v>JH2</v>
      </c>
      <c r="F363" s="1628" t="s">
        <v>114</v>
      </c>
      <c r="G363" s="1627"/>
      <c r="H363" s="1628"/>
      <c r="I363" s="1628"/>
      <c r="J363" s="1628"/>
      <c r="K363" s="1628"/>
      <c r="L363" s="1628"/>
      <c r="M363" s="1628"/>
      <c r="N363" s="1628"/>
      <c r="O363" s="1628"/>
      <c r="P363" s="1628"/>
      <c r="Q363" s="1628"/>
      <c r="R363" s="1628"/>
      <c r="S363" s="1628"/>
      <c r="T363" s="1628"/>
      <c r="U363" s="1628"/>
      <c r="V363" s="1628"/>
      <c r="W363" s="1628"/>
      <c r="X363" s="1628"/>
      <c r="Y363" s="1628"/>
      <c r="Z363" s="1628"/>
      <c r="AA363" s="1628"/>
      <c r="AB363" s="1628"/>
      <c r="AC363" s="1628"/>
      <c r="AD363" s="1628"/>
      <c r="AE363" s="1628"/>
      <c r="AF363" s="1628"/>
      <c r="AG363" s="1628"/>
      <c r="AH363" s="1628"/>
      <c r="AI363" s="1628"/>
      <c r="AJ363" s="1628"/>
      <c r="AK363" s="1628"/>
      <c r="AL363" s="1628"/>
      <c r="AM363" s="1628"/>
      <c r="AN363" s="1628"/>
      <c r="AO363" s="1628"/>
      <c r="AP363" s="1628"/>
      <c r="AQ363" s="1628"/>
      <c r="AR363" s="1628"/>
      <c r="AS363" s="1628"/>
      <c r="AT363" s="1628"/>
      <c r="AU363" s="1628"/>
      <c r="AV363" s="1628"/>
      <c r="AW363" s="1627"/>
      <c r="AX363" s="1627"/>
      <c r="AY363" s="1627"/>
      <c r="AZ363" s="1627"/>
      <c r="BA363" s="1627"/>
      <c r="BB363" s="1627"/>
      <c r="BC363" s="1627"/>
      <c r="BD363" s="1627"/>
      <c r="BE363" s="1627"/>
      <c r="BF363" s="1627"/>
      <c r="BG363" s="1627"/>
      <c r="BH363" s="1627"/>
      <c r="BI363" s="1627"/>
      <c r="BJ363" s="1627"/>
      <c r="BK363" s="1627"/>
      <c r="BL363" s="1627"/>
      <c r="BM363" s="1627"/>
      <c r="BN363" s="1627"/>
      <c r="BO363" s="1627"/>
      <c r="BP363" s="1627"/>
      <c r="BQ363" s="1627"/>
      <c r="BS363" s="1627"/>
      <c r="BT363" s="1627"/>
      <c r="BU363" s="1627"/>
      <c r="BV363" s="1627"/>
      <c r="BW363" s="1627"/>
      <c r="BX363" s="1627"/>
      <c r="BY363" s="1627"/>
      <c r="BZ363" s="1627"/>
      <c r="CA363" s="1627"/>
      <c r="CB363" s="1627"/>
      <c r="CC363" s="1627"/>
      <c r="CD363" s="1627"/>
      <c r="CE363" s="1627"/>
      <c r="CF363" s="1627"/>
      <c r="CG363" s="1627"/>
    </row>
    <row r="364" spans="1:85">
      <c r="A364" s="1627">
        <f t="shared" si="5"/>
        <v>950116</v>
      </c>
      <c r="B364" s="1628" t="str">
        <f>Tyg!C37</f>
        <v xml:space="preserve">Kudrna </v>
      </c>
      <c r="C364" s="1628" t="str">
        <f>Tyg!D37</f>
        <v>Ondřej</v>
      </c>
      <c r="D364" s="1628">
        <f>Tyg!E37</f>
        <v>950116</v>
      </c>
      <c r="E364" s="1628" t="str">
        <f>Tyg!F37</f>
        <v>JH</v>
      </c>
      <c r="F364" s="1628" t="s">
        <v>79</v>
      </c>
      <c r="H364" s="1628"/>
      <c r="I364" s="1628"/>
      <c r="J364" s="1628"/>
      <c r="K364" s="1628"/>
      <c r="L364" s="1628"/>
      <c r="M364" s="1628"/>
      <c r="N364" s="1628"/>
      <c r="O364" s="1628"/>
      <c r="P364" s="1628"/>
      <c r="Q364" s="1628"/>
      <c r="R364" s="1628"/>
      <c r="S364" s="1628"/>
      <c r="T364" s="1628"/>
      <c r="U364" s="1628"/>
      <c r="V364" s="1628"/>
      <c r="W364" s="1628"/>
      <c r="X364" s="1628"/>
      <c r="Y364" s="1628"/>
      <c r="Z364" s="1628"/>
      <c r="AA364" s="1628"/>
      <c r="AB364" s="1628"/>
      <c r="AC364" s="1628"/>
      <c r="AD364" s="1628"/>
      <c r="AE364" s="1628"/>
      <c r="AF364" s="1628"/>
      <c r="AG364" s="1628"/>
      <c r="AH364" s="1628"/>
      <c r="AI364" s="1628"/>
      <c r="AJ364" s="1628"/>
      <c r="AK364" s="1628"/>
      <c r="AL364" s="1628"/>
      <c r="AM364" s="1628"/>
      <c r="AN364" s="1628"/>
      <c r="AO364" s="1628"/>
      <c r="AP364" s="1628"/>
      <c r="AQ364" s="1628"/>
      <c r="AR364" s="1628"/>
      <c r="AS364" s="1628"/>
      <c r="AT364" s="1628"/>
      <c r="AU364" s="1628"/>
      <c r="AV364" s="1628"/>
    </row>
    <row r="365" spans="1:85">
      <c r="A365" s="1627">
        <f t="shared" si="5"/>
        <v>950519</v>
      </c>
      <c r="B365" s="1628" t="str">
        <f>Nek!C23</f>
        <v>KREJSA</v>
      </c>
      <c r="C365" s="1628" t="str">
        <f>Nek!D23</f>
        <v>JIŘÍ</v>
      </c>
      <c r="D365" s="1628">
        <f>Nek!E23</f>
        <v>950519</v>
      </c>
      <c r="E365" s="1628" t="str">
        <f>Nek!F23</f>
        <v>JH</v>
      </c>
      <c r="F365" s="1628" t="s">
        <v>86</v>
      </c>
      <c r="H365" s="1628"/>
      <c r="I365" s="1628"/>
      <c r="J365" s="1628"/>
      <c r="K365" s="1628"/>
      <c r="L365" s="1628"/>
      <c r="M365" s="1628"/>
      <c r="N365" s="1628"/>
      <c r="O365" s="1628"/>
      <c r="P365" s="1628"/>
      <c r="Q365" s="1628"/>
      <c r="R365" s="1628"/>
      <c r="S365" s="1628"/>
      <c r="T365" s="1628"/>
      <c r="U365" s="1628"/>
      <c r="V365" s="1628"/>
      <c r="W365" s="1628"/>
      <c r="X365" s="1628"/>
      <c r="Y365" s="1628"/>
      <c r="Z365" s="1628"/>
      <c r="AA365" s="1628"/>
      <c r="AB365" s="1628"/>
      <c r="AC365" s="1628"/>
      <c r="AD365" s="1628"/>
      <c r="AE365" s="1628"/>
      <c r="AF365" s="1628"/>
      <c r="AG365" s="1628"/>
      <c r="AH365" s="1628"/>
      <c r="AI365" s="1628"/>
      <c r="AJ365" s="1628"/>
      <c r="AK365" s="1628"/>
      <c r="AL365" s="1628"/>
      <c r="AM365" s="1628"/>
      <c r="AN365" s="1628"/>
      <c r="AO365" s="1628"/>
      <c r="AP365" s="1628"/>
      <c r="AQ365" s="1628"/>
      <c r="AR365" s="1628"/>
      <c r="AS365" s="1628"/>
      <c r="AT365" s="1628"/>
      <c r="AU365" s="1628"/>
      <c r="AV365" s="1628"/>
      <c r="BR365" s="1629"/>
    </row>
    <row r="366" spans="1:85">
      <c r="A366" s="1627">
        <f t="shared" si="5"/>
        <v>950628</v>
      </c>
      <c r="B366" s="1628" t="str">
        <f>Nek!C20</f>
        <v>BEZSTAROSTI</v>
      </c>
      <c r="C366" s="1628" t="str">
        <f>Nek!D20</f>
        <v>DAVID</v>
      </c>
      <c r="D366" s="1628">
        <f>Nek!E20</f>
        <v>950628</v>
      </c>
      <c r="E366" s="1628" t="str">
        <f>Nek!F20</f>
        <v>JH2</v>
      </c>
      <c r="F366" s="1628" t="s">
        <v>86</v>
      </c>
      <c r="H366" s="1628"/>
      <c r="I366" s="1628"/>
      <c r="J366" s="1628"/>
      <c r="K366" s="1628"/>
      <c r="L366" s="1628"/>
      <c r="M366" s="1628"/>
      <c r="N366" s="1628"/>
      <c r="O366" s="1628"/>
      <c r="P366" s="1628"/>
      <c r="Q366" s="1628"/>
      <c r="R366" s="1628"/>
      <c r="S366" s="1628"/>
      <c r="T366" s="1628"/>
      <c r="U366" s="1628"/>
      <c r="V366" s="1628"/>
      <c r="W366" s="1628"/>
      <c r="X366" s="1628"/>
      <c r="Y366" s="1628"/>
      <c r="Z366" s="1628"/>
      <c r="AA366" s="1628"/>
      <c r="AB366" s="1628"/>
      <c r="AC366" s="1628"/>
      <c r="AD366" s="1628"/>
      <c r="AE366" s="1628"/>
      <c r="AF366" s="1628"/>
      <c r="AG366" s="1628"/>
      <c r="AH366" s="1628"/>
      <c r="AI366" s="1628"/>
      <c r="AJ366" s="1628"/>
      <c r="AK366" s="1628"/>
      <c r="AL366" s="1628"/>
      <c r="AM366" s="1628"/>
      <c r="AN366" s="1628"/>
      <c r="AO366" s="1628"/>
      <c r="AP366" s="1628"/>
      <c r="AQ366" s="1628"/>
      <c r="AR366" s="1628"/>
      <c r="AS366" s="1628"/>
      <c r="AT366" s="1628"/>
      <c r="AU366" s="1628"/>
      <c r="AV366" s="1628"/>
    </row>
    <row r="367" spans="1:85">
      <c r="A367" s="1627">
        <f t="shared" si="5"/>
        <v>950713</v>
      </c>
      <c r="B367" s="1634" t="str">
        <f>ORL!B20</f>
        <v>Hlaváček</v>
      </c>
      <c r="C367" s="1634" t="str">
        <f>ORL!C20</f>
        <v>Vítek</v>
      </c>
      <c r="D367" s="1634">
        <f>ORL!D20</f>
        <v>950713</v>
      </c>
      <c r="E367" s="1634" t="str">
        <f>ORL!E20</f>
        <v>J.H.</v>
      </c>
      <c r="F367" s="1628" t="s">
        <v>152</v>
      </c>
      <c r="H367" s="1628"/>
      <c r="I367" s="1628"/>
      <c r="J367" s="1628"/>
      <c r="K367" s="1628"/>
      <c r="L367" s="1628"/>
      <c r="M367" s="1628"/>
      <c r="N367" s="1628"/>
      <c r="O367" s="1628"/>
      <c r="P367" s="1628"/>
      <c r="Q367" s="1628"/>
      <c r="R367" s="1628"/>
      <c r="S367" s="1628"/>
      <c r="T367" s="1628"/>
      <c r="U367" s="1628"/>
      <c r="V367" s="1628"/>
      <c r="W367" s="1628"/>
      <c r="X367" s="1628"/>
      <c r="Y367" s="1628"/>
      <c r="Z367" s="1628"/>
      <c r="AA367" s="1628"/>
      <c r="AB367" s="1628"/>
      <c r="AC367" s="1628"/>
      <c r="AD367" s="1628"/>
      <c r="AE367" s="1628"/>
      <c r="AF367" s="1628"/>
      <c r="AG367" s="1628"/>
      <c r="AH367" s="1628"/>
      <c r="AI367" s="1628"/>
      <c r="AJ367" s="1628"/>
      <c r="AK367" s="1628"/>
      <c r="AL367" s="1628"/>
      <c r="AM367" s="1628"/>
      <c r="AN367" s="1628"/>
      <c r="AO367" s="1628"/>
      <c r="AP367" s="1628"/>
      <c r="AQ367" s="1628"/>
      <c r="AR367" s="1628"/>
      <c r="AS367" s="1628"/>
      <c r="AT367" s="1628"/>
      <c r="AU367" s="1628"/>
      <c r="AV367" s="1628"/>
      <c r="BR367" s="1629"/>
    </row>
    <row r="368" spans="1:85">
      <c r="A368" s="1627">
        <f t="shared" si="5"/>
        <v>950715</v>
      </c>
      <c r="B368" s="1628" t="str">
        <f>Cyk!C29</f>
        <v>Brýdl</v>
      </c>
      <c r="C368" s="1628" t="str">
        <f>Cyk!D29</f>
        <v>Adam</v>
      </c>
      <c r="D368" s="1628">
        <f>Cyk!E29</f>
        <v>950715</v>
      </c>
      <c r="E368" s="1628" t="str">
        <f>Cyk!F29</f>
        <v>JH</v>
      </c>
      <c r="F368" s="1628" t="s">
        <v>114</v>
      </c>
      <c r="H368" s="1628"/>
      <c r="I368" s="1628"/>
      <c r="J368" s="1628"/>
      <c r="K368" s="1628"/>
      <c r="L368" s="1628"/>
      <c r="M368" s="1628"/>
      <c r="N368" s="1628"/>
      <c r="O368" s="1628"/>
      <c r="P368" s="1628"/>
      <c r="Q368" s="1628"/>
      <c r="R368" s="1628"/>
      <c r="S368" s="1628"/>
      <c r="T368" s="1628"/>
      <c r="U368" s="1628"/>
      <c r="V368" s="1628"/>
      <c r="W368" s="1628"/>
      <c r="X368" s="1628"/>
      <c r="Y368" s="1628"/>
      <c r="Z368" s="1628"/>
      <c r="AA368" s="1628"/>
      <c r="AB368" s="1628"/>
      <c r="AC368" s="1628"/>
      <c r="AD368" s="1628"/>
      <c r="AE368" s="1628"/>
      <c r="AF368" s="1628"/>
      <c r="AG368" s="1628"/>
      <c r="AH368" s="1628"/>
      <c r="AI368" s="1628"/>
      <c r="AJ368" s="1628"/>
      <c r="AK368" s="1628"/>
      <c r="AL368" s="1628"/>
      <c r="AM368" s="1628"/>
      <c r="AN368" s="1628"/>
      <c r="AO368" s="1628"/>
      <c r="AP368" s="1628"/>
      <c r="AQ368" s="1628"/>
      <c r="AR368" s="1628"/>
      <c r="AS368" s="1628"/>
      <c r="AT368" s="1628"/>
      <c r="AU368" s="1628"/>
      <c r="AV368" s="1628"/>
      <c r="BR368" s="1629"/>
    </row>
    <row r="369" spans="1:85">
      <c r="A369" s="1627">
        <f t="shared" si="5"/>
        <v>950730</v>
      </c>
      <c r="B369" s="1628" t="str">
        <f>Tyg!C32</f>
        <v>Radimecký</v>
      </c>
      <c r="C369" s="1628" t="str">
        <f>Tyg!D32</f>
        <v>Filip</v>
      </c>
      <c r="D369" s="1628">
        <f>Tyg!E32</f>
        <v>950730</v>
      </c>
      <c r="E369" s="1628" t="str">
        <f>Tyg!F32</f>
        <v>JH</v>
      </c>
      <c r="F369" s="1628" t="s">
        <v>79</v>
      </c>
      <c r="H369" s="1628"/>
      <c r="I369" s="1628"/>
      <c r="J369" s="1628"/>
      <c r="K369" s="1628"/>
      <c r="L369" s="1628"/>
      <c r="M369" s="1628"/>
      <c r="N369" s="1628"/>
      <c r="O369" s="1628"/>
      <c r="P369" s="1628"/>
      <c r="Q369" s="1628"/>
      <c r="R369" s="1628"/>
      <c r="S369" s="1628"/>
      <c r="T369" s="1628"/>
      <c r="U369" s="1628"/>
      <c r="V369" s="1628"/>
      <c r="W369" s="1628"/>
      <c r="X369" s="1628"/>
      <c r="Y369" s="1628"/>
      <c r="Z369" s="1628"/>
      <c r="AA369" s="1628"/>
      <c r="AB369" s="1628"/>
      <c r="AC369" s="1628"/>
      <c r="AD369" s="1628"/>
      <c r="AE369" s="1628"/>
      <c r="AF369" s="1628"/>
      <c r="AG369" s="1628"/>
      <c r="AH369" s="1628"/>
      <c r="AI369" s="1628"/>
      <c r="AJ369" s="1628"/>
      <c r="AK369" s="1628"/>
      <c r="AL369" s="1628"/>
      <c r="AM369" s="1628"/>
      <c r="AN369" s="1628"/>
      <c r="AO369" s="1628"/>
      <c r="AP369" s="1628"/>
      <c r="AQ369" s="1628"/>
      <c r="AR369" s="1628"/>
      <c r="AS369" s="1628"/>
      <c r="AT369" s="1628"/>
      <c r="AU369" s="1628"/>
      <c r="AV369" s="1628"/>
      <c r="BR369" s="1629"/>
      <c r="BT369" s="1629"/>
      <c r="BU369" s="1629"/>
      <c r="BV369" s="1629"/>
      <c r="BW369" s="1629"/>
      <c r="BX369" s="1629"/>
      <c r="BY369" s="1629"/>
      <c r="BZ369" s="1629"/>
      <c r="CA369" s="1629"/>
      <c r="CB369" s="1629"/>
      <c r="CC369" s="1629"/>
      <c r="CD369" s="1629"/>
      <c r="CE369" s="1629"/>
      <c r="CF369" s="1629"/>
      <c r="CG369" s="1629"/>
    </row>
    <row r="370" spans="1:85">
      <c r="A370" s="1627">
        <f t="shared" si="5"/>
        <v>950803</v>
      </c>
      <c r="B370" s="1628" t="str">
        <f>Tyg!C23</f>
        <v>Fikr</v>
      </c>
      <c r="C370" s="1628" t="str">
        <f>Tyg!D23</f>
        <v>Marek</v>
      </c>
      <c r="D370" s="1628">
        <f>Tyg!E23</f>
        <v>950803</v>
      </c>
      <c r="E370" s="1628" t="str">
        <f>Tyg!F23</f>
        <v>N</v>
      </c>
      <c r="F370" s="1628" t="s">
        <v>79</v>
      </c>
      <c r="H370" s="1628"/>
      <c r="I370" s="1628"/>
      <c r="J370" s="1628"/>
      <c r="K370" s="1628"/>
      <c r="L370" s="1628"/>
      <c r="M370" s="1628"/>
      <c r="N370" s="1628"/>
      <c r="O370" s="1628"/>
      <c r="P370" s="1628"/>
      <c r="Q370" s="1628"/>
      <c r="R370" s="1628"/>
      <c r="S370" s="1628"/>
      <c r="T370" s="1628"/>
      <c r="U370" s="1628"/>
      <c r="V370" s="1628"/>
      <c r="W370" s="1628"/>
      <c r="X370" s="1628"/>
      <c r="Y370" s="1628"/>
      <c r="Z370" s="1628"/>
      <c r="AA370" s="1628"/>
      <c r="AB370" s="1628"/>
      <c r="AC370" s="1628"/>
      <c r="AD370" s="1628"/>
      <c r="AE370" s="1628"/>
      <c r="AF370" s="1628"/>
      <c r="AG370" s="1628"/>
      <c r="AH370" s="1628"/>
      <c r="AI370" s="1628"/>
      <c r="AJ370" s="1628"/>
      <c r="AK370" s="1628"/>
      <c r="AL370" s="1628"/>
      <c r="AM370" s="1628"/>
      <c r="AN370" s="1628"/>
      <c r="AO370" s="1628"/>
      <c r="AP370" s="1628"/>
      <c r="AQ370" s="1628"/>
      <c r="AR370" s="1628"/>
      <c r="AS370" s="1628"/>
      <c r="AT370" s="1628"/>
      <c r="AU370" s="1628"/>
      <c r="AV370" s="1628"/>
    </row>
    <row r="371" spans="1:85">
      <c r="A371" s="1627">
        <f t="shared" si="5"/>
        <v>950827</v>
      </c>
      <c r="B371" s="1628" t="str">
        <f>SLO!C30</f>
        <v>Málek</v>
      </c>
      <c r="C371" s="1628" t="str">
        <f>SLO!D30</f>
        <v>Jan</v>
      </c>
      <c r="D371" s="1628">
        <f>SLO!E30</f>
        <v>950827</v>
      </c>
      <c r="E371" s="1628" t="str">
        <f>SLO!F30</f>
        <v>JH</v>
      </c>
      <c r="F371" s="1628" t="s">
        <v>105</v>
      </c>
      <c r="H371" s="1628"/>
      <c r="I371" s="1628"/>
      <c r="J371" s="1628"/>
      <c r="K371" s="1628"/>
      <c r="L371" s="1628"/>
      <c r="M371" s="1628"/>
      <c r="N371" s="1628"/>
      <c r="O371" s="1628"/>
      <c r="P371" s="1628"/>
      <c r="Q371" s="1628"/>
      <c r="R371" s="1628"/>
      <c r="S371" s="1628"/>
      <c r="T371" s="1628"/>
      <c r="U371" s="1628"/>
      <c r="V371" s="1628"/>
      <c r="W371" s="1628"/>
      <c r="X371" s="1628"/>
      <c r="Y371" s="1628"/>
      <c r="Z371" s="1628"/>
      <c r="AA371" s="1628"/>
      <c r="AB371" s="1628"/>
      <c r="AC371" s="1628"/>
      <c r="AD371" s="1628"/>
      <c r="AE371" s="1628"/>
      <c r="AF371" s="1628"/>
      <c r="AG371" s="1628"/>
      <c r="AH371" s="1628"/>
      <c r="AI371" s="1628"/>
      <c r="AJ371" s="1628"/>
      <c r="AK371" s="1628"/>
      <c r="AL371" s="1628"/>
      <c r="AM371" s="1628"/>
      <c r="AN371" s="1628"/>
      <c r="AO371" s="1628"/>
      <c r="AP371" s="1628"/>
      <c r="AQ371" s="1628"/>
      <c r="AR371" s="1628"/>
      <c r="AS371" s="1628"/>
      <c r="AT371" s="1628"/>
      <c r="AU371" s="1628"/>
      <c r="AV371" s="1628"/>
      <c r="BR371" s="1629"/>
    </row>
    <row r="372" spans="1:85">
      <c r="A372" s="1627">
        <f t="shared" si="5"/>
        <v>950906</v>
      </c>
      <c r="B372" s="1628" t="str">
        <f>Jed!B29</f>
        <v>Skála Jan</v>
      </c>
      <c r="C372" s="1628" t="str">
        <f>Jed!C29</f>
        <v>Jan</v>
      </c>
      <c r="D372" s="1628">
        <f>Jed!D29</f>
        <v>950906</v>
      </c>
      <c r="E372" s="1628" t="str">
        <f>Jed!E29</f>
        <v>JH</v>
      </c>
      <c r="F372" s="1628" t="s">
        <v>778</v>
      </c>
      <c r="H372" s="1628"/>
      <c r="I372" s="1628"/>
      <c r="J372" s="1628"/>
      <c r="K372" s="1628"/>
      <c r="L372" s="1628"/>
      <c r="M372" s="1628"/>
      <c r="N372" s="1628"/>
      <c r="O372" s="1628"/>
      <c r="P372" s="1628"/>
      <c r="Q372" s="1628"/>
      <c r="R372" s="1628"/>
      <c r="S372" s="1628"/>
      <c r="T372" s="1628"/>
      <c r="U372" s="1628"/>
      <c r="V372" s="1628"/>
      <c r="W372" s="1628"/>
      <c r="X372" s="1628"/>
      <c r="Y372" s="1628"/>
      <c r="Z372" s="1628"/>
      <c r="AA372" s="1628"/>
      <c r="AB372" s="1628"/>
      <c r="AC372" s="1628"/>
      <c r="AD372" s="1628"/>
      <c r="AE372" s="1628"/>
      <c r="AF372" s="1628"/>
      <c r="AG372" s="1628"/>
      <c r="AH372" s="1628"/>
      <c r="AI372" s="1628"/>
      <c r="AJ372" s="1628"/>
      <c r="AK372" s="1628"/>
      <c r="AL372" s="1628"/>
      <c r="AM372" s="1628"/>
      <c r="AN372" s="1628"/>
      <c r="AO372" s="1628"/>
      <c r="AP372" s="1628"/>
      <c r="AQ372" s="1628"/>
      <c r="AR372" s="1628"/>
      <c r="AS372" s="1628"/>
      <c r="AT372" s="1628"/>
      <c r="AU372" s="1628"/>
      <c r="AV372" s="1628"/>
      <c r="BR372" s="1629"/>
    </row>
    <row r="373" spans="1:85">
      <c r="A373" s="1627">
        <f t="shared" si="5"/>
        <v>950920</v>
      </c>
      <c r="B373" s="1628" t="str">
        <f>BYS!C23</f>
        <v>Hrdina</v>
      </c>
      <c r="C373" s="1628" t="str">
        <f>BYS!D23</f>
        <v>Jakub</v>
      </c>
      <c r="D373" s="1628">
        <f>BYS!E23</f>
        <v>950920</v>
      </c>
      <c r="E373" s="1628" t="str">
        <f>BYS!F23</f>
        <v>J.H.</v>
      </c>
      <c r="F373" s="1628" t="s">
        <v>137</v>
      </c>
      <c r="H373" s="1628"/>
      <c r="I373" s="1628"/>
      <c r="J373" s="1628"/>
      <c r="K373" s="1628"/>
      <c r="L373" s="1628"/>
      <c r="M373" s="1628"/>
      <c r="N373" s="1628"/>
      <c r="O373" s="1628"/>
      <c r="P373" s="1628"/>
      <c r="Q373" s="1628"/>
      <c r="R373" s="1628"/>
      <c r="S373" s="1628"/>
      <c r="T373" s="1628"/>
      <c r="U373" s="1628"/>
      <c r="V373" s="1628"/>
      <c r="W373" s="1628"/>
      <c r="X373" s="1628"/>
      <c r="Y373" s="1628"/>
      <c r="Z373" s="1628"/>
      <c r="AA373" s="1628"/>
      <c r="AB373" s="1628"/>
      <c r="AC373" s="1628"/>
      <c r="AD373" s="1628"/>
      <c r="AE373" s="1628"/>
      <c r="AF373" s="1628"/>
      <c r="AG373" s="1628"/>
      <c r="AH373" s="1628"/>
      <c r="AI373" s="1628"/>
      <c r="AJ373" s="1628"/>
      <c r="AK373" s="1628"/>
      <c r="AL373" s="1628"/>
      <c r="AM373" s="1628"/>
      <c r="AN373" s="1628"/>
      <c r="AO373" s="1628"/>
      <c r="AP373" s="1628"/>
      <c r="AQ373" s="1628"/>
      <c r="AR373" s="1628"/>
      <c r="AS373" s="1628"/>
      <c r="AT373" s="1628"/>
      <c r="AU373" s="1628"/>
      <c r="AV373" s="1628"/>
    </row>
    <row r="374" spans="1:85">
      <c r="A374" s="1627">
        <f t="shared" si="5"/>
        <v>951013</v>
      </c>
      <c r="B374" s="1628" t="str">
        <f>ČVO!C36</f>
        <v>Skala</v>
      </c>
      <c r="C374" s="1628" t="str">
        <f>ČVO!D36</f>
        <v>Jakub</v>
      </c>
      <c r="D374" s="1628">
        <f>ČVO!E36</f>
        <v>951013</v>
      </c>
      <c r="E374" s="1628" t="str">
        <f>ČVO!F36</f>
        <v>JH</v>
      </c>
      <c r="F374" s="1628" t="s">
        <v>887</v>
      </c>
      <c r="H374" s="1628"/>
      <c r="I374" s="1628"/>
      <c r="J374" s="1628"/>
      <c r="K374" s="1628"/>
      <c r="L374" s="1628"/>
      <c r="M374" s="1628"/>
      <c r="N374" s="1628"/>
      <c r="O374" s="1628"/>
      <c r="P374" s="1628"/>
      <c r="Q374" s="1628"/>
      <c r="R374" s="1628"/>
      <c r="S374" s="1628"/>
      <c r="T374" s="1628"/>
      <c r="U374" s="1628"/>
      <c r="V374" s="1628"/>
      <c r="W374" s="1628"/>
      <c r="X374" s="1628"/>
      <c r="Y374" s="1628"/>
      <c r="Z374" s="1628"/>
      <c r="AA374" s="1628"/>
      <c r="AB374" s="1628"/>
      <c r="AC374" s="1628"/>
      <c r="AD374" s="1628"/>
      <c r="AE374" s="1628"/>
      <c r="AF374" s="1628"/>
      <c r="AG374" s="1628"/>
      <c r="AH374" s="1628"/>
      <c r="AI374" s="1628"/>
      <c r="AJ374" s="1628"/>
      <c r="AK374" s="1628"/>
      <c r="AL374" s="1628"/>
      <c r="AM374" s="1628"/>
      <c r="AN374" s="1628"/>
      <c r="AO374" s="1628"/>
      <c r="AP374" s="1628"/>
      <c r="AQ374" s="1628"/>
      <c r="AR374" s="1628"/>
      <c r="AS374" s="1628"/>
      <c r="AT374" s="1628"/>
      <c r="AU374" s="1628"/>
      <c r="AV374" s="1628"/>
    </row>
    <row r="375" spans="1:85">
      <c r="A375" s="1627">
        <f t="shared" si="5"/>
        <v>951025</v>
      </c>
      <c r="B375" s="1634" t="str">
        <f>ORL!B19</f>
        <v>Vencl</v>
      </c>
      <c r="C375" s="1634" t="str">
        <f>ORL!C19</f>
        <v>František</v>
      </c>
      <c r="D375" s="1634">
        <f>ORL!D19</f>
        <v>951025</v>
      </c>
      <c r="E375" s="1634" t="str">
        <f>ORL!E19</f>
        <v>J.H.</v>
      </c>
      <c r="F375" s="1628" t="s">
        <v>152</v>
      </c>
      <c r="H375" s="1628"/>
      <c r="I375" s="1628"/>
      <c r="J375" s="1628"/>
      <c r="K375" s="1628"/>
      <c r="L375" s="1628"/>
      <c r="M375" s="1628"/>
      <c r="N375" s="1628"/>
      <c r="O375" s="1628"/>
      <c r="P375" s="1628"/>
      <c r="Q375" s="1628"/>
      <c r="R375" s="1628"/>
      <c r="S375" s="1628"/>
      <c r="T375" s="1628"/>
      <c r="U375" s="1628"/>
      <c r="V375" s="1628"/>
      <c r="W375" s="1628"/>
      <c r="X375" s="1628"/>
      <c r="Y375" s="1628"/>
      <c r="Z375" s="1628"/>
      <c r="AA375" s="1628"/>
      <c r="AB375" s="1628"/>
      <c r="AC375" s="1628"/>
      <c r="AD375" s="1628"/>
      <c r="AE375" s="1628"/>
      <c r="AF375" s="1628"/>
      <c r="AG375" s="1628"/>
      <c r="AH375" s="1628"/>
      <c r="AI375" s="1628"/>
      <c r="AJ375" s="1628"/>
      <c r="AK375" s="1628"/>
      <c r="AL375" s="1628"/>
      <c r="AM375" s="1628"/>
      <c r="AN375" s="1628"/>
      <c r="AO375" s="1628"/>
      <c r="AP375" s="1628"/>
      <c r="AQ375" s="1628"/>
      <c r="AR375" s="1628"/>
      <c r="AS375" s="1628"/>
      <c r="AT375" s="1628"/>
      <c r="AU375" s="1628"/>
      <c r="AV375" s="1628"/>
      <c r="BR375" s="1629"/>
    </row>
    <row r="376" spans="1:85">
      <c r="A376" s="1627">
        <f t="shared" si="5"/>
        <v>951122</v>
      </c>
      <c r="B376" s="1628" t="str">
        <f>SLO!C21</f>
        <v>Valčík ml.</v>
      </c>
      <c r="C376" s="1628" t="str">
        <f>SLO!D21</f>
        <v>Roman</v>
      </c>
      <c r="D376" s="1628">
        <f>SLO!E21</f>
        <v>951122</v>
      </c>
      <c r="E376" s="1628" t="str">
        <f>SLO!F21</f>
        <v>JH</v>
      </c>
      <c r="F376" s="1628" t="s">
        <v>105</v>
      </c>
      <c r="H376" s="1628"/>
      <c r="I376" s="1628"/>
      <c r="J376" s="1628"/>
      <c r="K376" s="1628"/>
      <c r="L376" s="1628"/>
      <c r="M376" s="1628"/>
      <c r="N376" s="1628"/>
      <c r="O376" s="1628"/>
      <c r="P376" s="1628"/>
      <c r="Q376" s="1628"/>
      <c r="R376" s="1628"/>
      <c r="S376" s="1628"/>
      <c r="T376" s="1628"/>
      <c r="U376" s="1628"/>
      <c r="V376" s="1628"/>
      <c r="W376" s="1628"/>
      <c r="X376" s="1628"/>
      <c r="Y376" s="1628"/>
      <c r="Z376" s="1628"/>
      <c r="AA376" s="1628"/>
      <c r="AB376" s="1628"/>
      <c r="AC376" s="1628"/>
      <c r="AD376" s="1628"/>
      <c r="AE376" s="1628"/>
      <c r="AF376" s="1628"/>
      <c r="AG376" s="1628"/>
      <c r="AH376" s="1628"/>
      <c r="AI376" s="1628"/>
      <c r="AJ376" s="1628"/>
      <c r="AK376" s="1628"/>
      <c r="AL376" s="1628"/>
      <c r="AM376" s="1628"/>
      <c r="AN376" s="1628"/>
      <c r="AO376" s="1628"/>
      <c r="AP376" s="1628"/>
      <c r="AQ376" s="1628"/>
      <c r="AR376" s="1628"/>
      <c r="AS376" s="1628"/>
      <c r="AT376" s="1628"/>
      <c r="AU376" s="1628"/>
      <c r="AV376" s="1628"/>
      <c r="BR376" s="1629"/>
    </row>
    <row r="377" spans="1:85">
      <c r="A377" s="1627">
        <f t="shared" si="5"/>
        <v>951213</v>
      </c>
      <c r="B377" s="1628" t="str">
        <f>Těch!C24</f>
        <v>Richtr</v>
      </c>
      <c r="C377" s="1628" t="str">
        <f>Těch!D24</f>
        <v>Roman</v>
      </c>
      <c r="D377" s="1628">
        <f>Těch!E24</f>
        <v>951213</v>
      </c>
      <c r="E377" s="1628" t="str">
        <f>Těch!F24</f>
        <v>JH</v>
      </c>
      <c r="F377" s="1628" t="s">
        <v>81</v>
      </c>
      <c r="H377" s="1628"/>
      <c r="I377" s="1628"/>
      <c r="J377" s="1628"/>
      <c r="K377" s="1628"/>
      <c r="L377" s="1628"/>
      <c r="M377" s="1628"/>
      <c r="N377" s="1628"/>
      <c r="O377" s="1628"/>
      <c r="P377" s="1628"/>
      <c r="Q377" s="1628"/>
      <c r="R377" s="1628"/>
      <c r="S377" s="1628"/>
      <c r="T377" s="1628"/>
      <c r="U377" s="1628"/>
      <c r="V377" s="1628"/>
      <c r="W377" s="1628"/>
      <c r="X377" s="1628"/>
      <c r="Y377" s="1628"/>
      <c r="Z377" s="1628"/>
      <c r="AA377" s="1628"/>
      <c r="AB377" s="1628"/>
      <c r="AC377" s="1628"/>
      <c r="AD377" s="1628"/>
      <c r="AE377" s="1628"/>
      <c r="AF377" s="1628"/>
      <c r="AG377" s="1628"/>
      <c r="AH377" s="1628"/>
      <c r="AI377" s="1628"/>
      <c r="AJ377" s="1628"/>
      <c r="AK377" s="1628"/>
      <c r="AL377" s="1628"/>
      <c r="AM377" s="1628"/>
      <c r="AN377" s="1628"/>
      <c r="AO377" s="1628"/>
      <c r="AP377" s="1628"/>
      <c r="AQ377" s="1628"/>
      <c r="AR377" s="1628"/>
      <c r="AS377" s="1628"/>
      <c r="AT377" s="1628"/>
      <c r="AU377" s="1628"/>
      <c r="AV377" s="1628"/>
      <c r="BR377" s="1629"/>
    </row>
    <row r="378" spans="1:85">
      <c r="A378" s="1627">
        <f t="shared" si="5"/>
        <v>960115</v>
      </c>
      <c r="B378" s="1628" t="str">
        <f>Ští!C28</f>
        <v>Jureček</v>
      </c>
      <c r="C378" s="1628" t="str">
        <f>Ští!D28</f>
        <v>Michal</v>
      </c>
      <c r="D378" s="1628">
        <f>Ští!E28</f>
        <v>960115</v>
      </c>
      <c r="E378" s="1628" t="str">
        <f>Ští!F28</f>
        <v>JH</v>
      </c>
      <c r="F378" s="1628" t="s">
        <v>183</v>
      </c>
      <c r="H378" s="1628"/>
      <c r="I378" s="1628"/>
      <c r="J378" s="1628"/>
      <c r="K378" s="1628"/>
      <c r="L378" s="1628"/>
      <c r="M378" s="1628"/>
      <c r="N378" s="1628"/>
      <c r="O378" s="1628"/>
      <c r="P378" s="1628"/>
      <c r="Q378" s="1628"/>
      <c r="R378" s="1628"/>
      <c r="S378" s="1628"/>
      <c r="T378" s="1628"/>
      <c r="U378" s="1628"/>
      <c r="V378" s="1628"/>
      <c r="W378" s="1628"/>
      <c r="X378" s="1628"/>
      <c r="Y378" s="1628"/>
      <c r="Z378" s="1628"/>
      <c r="AA378" s="1628"/>
      <c r="AB378" s="1628"/>
      <c r="AC378" s="1628"/>
      <c r="AD378" s="1628"/>
      <c r="AE378" s="1628"/>
      <c r="AF378" s="1628"/>
      <c r="AG378" s="1628"/>
      <c r="AH378" s="1628"/>
      <c r="AI378" s="1628"/>
      <c r="AJ378" s="1628"/>
      <c r="AK378" s="1628"/>
      <c r="AL378" s="1628"/>
      <c r="AM378" s="1628"/>
      <c r="AN378" s="1628"/>
      <c r="AO378" s="1628"/>
      <c r="AP378" s="1628"/>
      <c r="AQ378" s="1628"/>
      <c r="AR378" s="1628"/>
      <c r="AS378" s="1628"/>
      <c r="AT378" s="1628"/>
      <c r="AU378" s="1628"/>
      <c r="AV378" s="1628"/>
      <c r="BR378" s="1629"/>
    </row>
    <row r="379" spans="1:85">
      <c r="A379" s="1627">
        <f t="shared" si="5"/>
        <v>960126</v>
      </c>
      <c r="B379" s="1633" t="str">
        <f>Pet!C26</f>
        <v xml:space="preserve">Novák </v>
      </c>
      <c r="C379" s="1633" t="str">
        <f>Pet!D26</f>
        <v>David</v>
      </c>
      <c r="D379" s="1633">
        <f>Pet!E26</f>
        <v>960126</v>
      </c>
      <c r="E379" s="1633" t="str">
        <f>Pet!F26</f>
        <v>JH</v>
      </c>
      <c r="F379" s="1633" t="s">
        <v>119</v>
      </c>
      <c r="H379" s="1628"/>
      <c r="I379" s="1628"/>
      <c r="J379" s="1628"/>
      <c r="K379" s="1628"/>
      <c r="L379" s="1628"/>
      <c r="M379" s="1628"/>
      <c r="N379" s="1628"/>
      <c r="O379" s="1628"/>
      <c r="P379" s="1628"/>
      <c r="Q379" s="1628"/>
      <c r="R379" s="1628"/>
      <c r="S379" s="1628"/>
      <c r="T379" s="1628"/>
      <c r="U379" s="1628"/>
      <c r="V379" s="1628"/>
      <c r="W379" s="1628"/>
      <c r="X379" s="1628"/>
      <c r="Y379" s="1628"/>
      <c r="Z379" s="1628"/>
      <c r="AA379" s="1628"/>
      <c r="AB379" s="1628"/>
      <c r="AC379" s="1628"/>
      <c r="AD379" s="1628"/>
      <c r="AE379" s="1628"/>
      <c r="AF379" s="1628"/>
      <c r="AG379" s="1628"/>
      <c r="AH379" s="1628"/>
      <c r="AI379" s="1628"/>
      <c r="AJ379" s="1628"/>
      <c r="AK379" s="1628"/>
      <c r="AL379" s="1628"/>
      <c r="AM379" s="1628"/>
      <c r="AN379" s="1628"/>
      <c r="AO379" s="1628"/>
      <c r="AP379" s="1628"/>
      <c r="AQ379" s="1628"/>
      <c r="AR379" s="1628"/>
      <c r="AS379" s="1628"/>
      <c r="AT379" s="1628"/>
      <c r="AU379" s="1628"/>
      <c r="AV379" s="1628"/>
      <c r="BR379" s="1629"/>
    </row>
    <row r="380" spans="1:85">
      <c r="A380" s="1627">
        <f t="shared" si="5"/>
        <v>960127</v>
      </c>
      <c r="B380" s="1628" t="str">
        <f>Sna!C22</f>
        <v>Schmidt</v>
      </c>
      <c r="C380" s="1628" t="str">
        <f>Sna!D22</f>
        <v>Rudolf</v>
      </c>
      <c r="D380" s="1628">
        <f>Sna!E22</f>
        <v>960127</v>
      </c>
      <c r="E380" s="1628" t="str">
        <f>Sna!F22</f>
        <v>JH</v>
      </c>
      <c r="F380" s="1628" t="s">
        <v>175</v>
      </c>
      <c r="H380" s="1628"/>
      <c r="I380" s="1628"/>
      <c r="J380" s="1628"/>
      <c r="K380" s="1628"/>
      <c r="L380" s="1628"/>
      <c r="M380" s="1628"/>
      <c r="N380" s="1628"/>
      <c r="O380" s="1628"/>
      <c r="P380" s="1628"/>
      <c r="Q380" s="1628"/>
      <c r="R380" s="1628"/>
      <c r="S380" s="1628"/>
      <c r="T380" s="1628"/>
      <c r="U380" s="1628"/>
      <c r="V380" s="1628"/>
      <c r="W380" s="1628"/>
      <c r="X380" s="1628"/>
      <c r="Y380" s="1628"/>
      <c r="Z380" s="1628"/>
      <c r="AA380" s="1628"/>
      <c r="AB380" s="1628"/>
      <c r="AC380" s="1628"/>
      <c r="AD380" s="1628"/>
      <c r="AE380" s="1628"/>
      <c r="AF380" s="1628"/>
      <c r="AG380" s="1628"/>
      <c r="AH380" s="1628"/>
      <c r="AI380" s="1628"/>
      <c r="AJ380" s="1628"/>
      <c r="AK380" s="1628"/>
      <c r="AL380" s="1628"/>
      <c r="AM380" s="1628"/>
      <c r="AN380" s="1628"/>
      <c r="AO380" s="1628"/>
      <c r="AP380" s="1628"/>
      <c r="AQ380" s="1628"/>
      <c r="AR380" s="1628"/>
      <c r="AS380" s="1628"/>
      <c r="AT380" s="1628"/>
      <c r="AU380" s="1628"/>
      <c r="AV380" s="1628"/>
      <c r="BR380" s="1629"/>
    </row>
    <row r="381" spans="1:85">
      <c r="A381" s="1627">
        <f t="shared" si="5"/>
        <v>960306</v>
      </c>
      <c r="B381" s="1628" t="str">
        <f>Nek!C26</f>
        <v>BEDNÁŘ</v>
      </c>
      <c r="C381" s="1628" t="str">
        <f>Nek!D26</f>
        <v>LIBOR</v>
      </c>
      <c r="D381" s="1628">
        <f>Nek!E26</f>
        <v>960306</v>
      </c>
      <c r="E381" s="1628" t="str">
        <f>Nek!F26</f>
        <v>JH</v>
      </c>
      <c r="F381" s="1628" t="s">
        <v>86</v>
      </c>
      <c r="H381" s="1628"/>
      <c r="I381" s="1628"/>
      <c r="J381" s="1628"/>
      <c r="K381" s="1628"/>
      <c r="L381" s="1628"/>
      <c r="M381" s="1628"/>
      <c r="N381" s="1628"/>
      <c r="O381" s="1628"/>
      <c r="P381" s="1628"/>
      <c r="Q381" s="1628"/>
      <c r="R381" s="1628"/>
      <c r="S381" s="1628"/>
      <c r="T381" s="1628"/>
      <c r="U381" s="1628"/>
      <c r="V381" s="1628"/>
      <c r="W381" s="1628"/>
      <c r="X381" s="1628"/>
      <c r="Y381" s="1628"/>
      <c r="Z381" s="1628"/>
      <c r="AA381" s="1628"/>
      <c r="AB381" s="1628"/>
      <c r="AC381" s="1628"/>
      <c r="AD381" s="1628"/>
      <c r="AE381" s="1628"/>
      <c r="AF381" s="1628"/>
      <c r="AG381" s="1628"/>
      <c r="AH381" s="1628"/>
      <c r="AI381" s="1628"/>
      <c r="AJ381" s="1628"/>
      <c r="AK381" s="1628"/>
      <c r="AL381" s="1628"/>
      <c r="AM381" s="1628"/>
      <c r="AN381" s="1628"/>
      <c r="AO381" s="1628"/>
      <c r="AP381" s="1628"/>
      <c r="AQ381" s="1628"/>
      <c r="AR381" s="1628"/>
      <c r="AS381" s="1628"/>
      <c r="AT381" s="1628"/>
      <c r="AU381" s="1628"/>
      <c r="AV381" s="1628"/>
      <c r="BR381" s="1629"/>
    </row>
    <row r="382" spans="1:85">
      <c r="A382" s="1627">
        <f t="shared" si="5"/>
        <v>960406</v>
      </c>
      <c r="B382" s="1627" t="str">
        <f>Bob!C31</f>
        <v xml:space="preserve">Šášek </v>
      </c>
      <c r="C382" s="1627" t="str">
        <f>Bob!D31</f>
        <v>Jan</v>
      </c>
      <c r="D382" s="1627">
        <f>Bob!E31</f>
        <v>960406</v>
      </c>
      <c r="E382" s="1627" t="str">
        <f>Bob!F31</f>
        <v>JH</v>
      </c>
      <c r="F382" s="1627" t="s">
        <v>143</v>
      </c>
      <c r="H382" s="1628"/>
      <c r="I382" s="1628"/>
      <c r="J382" s="1628"/>
      <c r="K382" s="1628"/>
      <c r="L382" s="1628"/>
      <c r="M382" s="1628"/>
      <c r="N382" s="1628"/>
      <c r="O382" s="1628"/>
      <c r="P382" s="1628"/>
      <c r="Q382" s="1628"/>
      <c r="R382" s="1628"/>
      <c r="S382" s="1628"/>
      <c r="T382" s="1628"/>
      <c r="U382" s="1628"/>
      <c r="V382" s="1628"/>
      <c r="W382" s="1628"/>
      <c r="X382" s="1628"/>
      <c r="Y382" s="1628"/>
      <c r="Z382" s="1628"/>
      <c r="AA382" s="1628"/>
      <c r="AB382" s="1628"/>
      <c r="AC382" s="1628"/>
      <c r="AD382" s="1628"/>
      <c r="AE382" s="1628"/>
      <c r="AF382" s="1628"/>
      <c r="AG382" s="1628"/>
      <c r="AH382" s="1628"/>
      <c r="AI382" s="1628"/>
      <c r="AJ382" s="1628"/>
      <c r="AK382" s="1628"/>
      <c r="AL382" s="1628"/>
      <c r="AM382" s="1628"/>
      <c r="AN382" s="1628"/>
      <c r="AO382" s="1628"/>
      <c r="AP382" s="1628"/>
      <c r="AQ382" s="1628"/>
      <c r="AR382" s="1628"/>
      <c r="AS382" s="1628"/>
      <c r="AT382" s="1628"/>
      <c r="AU382" s="1628"/>
      <c r="AV382" s="1628"/>
      <c r="BR382" s="1629"/>
    </row>
    <row r="383" spans="1:85">
      <c r="A383" s="1627">
        <f t="shared" si="5"/>
        <v>960530</v>
      </c>
      <c r="B383" s="1628" t="str">
        <f>OMB!C22</f>
        <v>Veselý</v>
      </c>
      <c r="C383" s="1628" t="str">
        <f>OMB!D22</f>
        <v>Michal</v>
      </c>
      <c r="D383" s="1628">
        <f>OMB!E22</f>
        <v>960530</v>
      </c>
      <c r="E383" s="1628" t="str">
        <f>OMB!F22</f>
        <v>J.H.</v>
      </c>
      <c r="F383" s="1628" t="s">
        <v>21</v>
      </c>
      <c r="H383" s="1628"/>
      <c r="I383" s="1628"/>
      <c r="J383" s="1628"/>
      <c r="K383" s="1628"/>
      <c r="L383" s="1628"/>
      <c r="M383" s="1628"/>
      <c r="N383" s="1628"/>
      <c r="O383" s="1628"/>
      <c r="P383" s="1628"/>
      <c r="Q383" s="1628"/>
      <c r="R383" s="1628"/>
      <c r="S383" s="1628"/>
      <c r="T383" s="1628"/>
      <c r="U383" s="1628"/>
      <c r="V383" s="1628"/>
      <c r="W383" s="1628"/>
      <c r="X383" s="1628"/>
      <c r="Y383" s="1628"/>
      <c r="Z383" s="1628"/>
      <c r="AA383" s="1628"/>
      <c r="AB383" s="1628"/>
      <c r="AC383" s="1628"/>
      <c r="AD383" s="1628"/>
      <c r="AE383" s="1628"/>
      <c r="AF383" s="1628"/>
      <c r="AG383" s="1628"/>
      <c r="AH383" s="1628"/>
      <c r="AI383" s="1628"/>
      <c r="AJ383" s="1628"/>
      <c r="AK383" s="1628"/>
      <c r="AL383" s="1628"/>
      <c r="AM383" s="1628"/>
      <c r="AN383" s="1628"/>
      <c r="AO383" s="1628"/>
      <c r="AP383" s="1628"/>
      <c r="AQ383" s="1628"/>
      <c r="AR383" s="1628"/>
      <c r="AS383" s="1628"/>
      <c r="AT383" s="1628"/>
      <c r="AU383" s="1628"/>
      <c r="AV383" s="1628"/>
      <c r="BR383" s="1629"/>
    </row>
    <row r="384" spans="1:85">
      <c r="A384" s="1627">
        <f t="shared" ref="A384:A447" si="6">D384</f>
        <v>970106</v>
      </c>
      <c r="B384" s="1628" t="str">
        <f>LDM!C26</f>
        <v>Nešický</v>
      </c>
      <c r="C384" s="1628" t="str">
        <f>LDM!D26</f>
        <v>Jakub</v>
      </c>
      <c r="D384" s="1628">
        <f>LDM!E26</f>
        <v>970106</v>
      </c>
      <c r="E384" s="1628" t="str">
        <f>LDM!F26</f>
        <v>JH</v>
      </c>
      <c r="F384" s="1628" t="s">
        <v>15</v>
      </c>
      <c r="H384" s="1628"/>
      <c r="I384" s="1628"/>
      <c r="J384" s="1628"/>
      <c r="K384" s="1628"/>
      <c r="L384" s="1628"/>
      <c r="M384" s="1628"/>
      <c r="N384" s="1628"/>
      <c r="O384" s="1628"/>
      <c r="P384" s="1628"/>
      <c r="Q384" s="1628"/>
      <c r="R384" s="1628"/>
      <c r="S384" s="1628"/>
      <c r="T384" s="1628"/>
      <c r="U384" s="1628"/>
      <c r="V384" s="1628"/>
      <c r="W384" s="1628"/>
      <c r="X384" s="1628"/>
      <c r="Y384" s="1628"/>
      <c r="Z384" s="1628"/>
      <c r="AA384" s="1628"/>
      <c r="AB384" s="1628"/>
      <c r="AC384" s="1628"/>
      <c r="AD384" s="1628"/>
      <c r="AE384" s="1628"/>
      <c r="AF384" s="1628"/>
      <c r="AG384" s="1628"/>
      <c r="AH384" s="1628"/>
      <c r="AI384" s="1628"/>
      <c r="AJ384" s="1628"/>
      <c r="AK384" s="1628"/>
      <c r="AL384" s="1628"/>
      <c r="AM384" s="1628"/>
      <c r="AN384" s="1628"/>
      <c r="AO384" s="1628"/>
      <c r="AP384" s="1628"/>
      <c r="AQ384" s="1628"/>
      <c r="AR384" s="1628"/>
      <c r="AS384" s="1628"/>
      <c r="AT384" s="1628"/>
      <c r="AU384" s="1628"/>
      <c r="AV384" s="1628"/>
      <c r="BR384" s="1629"/>
    </row>
    <row r="385" spans="1:85">
      <c r="A385" s="1627">
        <f t="shared" si="6"/>
        <v>970115</v>
      </c>
      <c r="B385" s="1628" t="str">
        <f>HČe!C20</f>
        <v>Doskočil</v>
      </c>
      <c r="C385" s="1628" t="str">
        <f>HČe!D20</f>
        <v>Martin ml.</v>
      </c>
      <c r="D385" s="1628">
        <f>HČe!E20</f>
        <v>970115</v>
      </c>
      <c r="E385" s="1628" t="str">
        <f>HČe!F20</f>
        <v>JH2</v>
      </c>
      <c r="F385" s="1628" t="s">
        <v>157</v>
      </c>
      <c r="H385" s="1628"/>
      <c r="I385" s="1628"/>
      <c r="J385" s="1628"/>
      <c r="K385" s="1628"/>
      <c r="L385" s="1628"/>
      <c r="M385" s="1628"/>
      <c r="N385" s="1628"/>
      <c r="O385" s="1628"/>
      <c r="P385" s="1628"/>
      <c r="Q385" s="1628"/>
      <c r="R385" s="1628"/>
      <c r="S385" s="1628"/>
      <c r="T385" s="1628"/>
      <c r="U385" s="1628"/>
      <c r="V385" s="1628"/>
      <c r="W385" s="1628"/>
      <c r="X385" s="1628"/>
      <c r="Y385" s="1628"/>
      <c r="Z385" s="1628"/>
      <c r="AA385" s="1628"/>
      <c r="AB385" s="1628"/>
      <c r="AC385" s="1628"/>
      <c r="AD385" s="1628"/>
      <c r="AE385" s="1628"/>
      <c r="AF385" s="1628"/>
      <c r="AG385" s="1628"/>
      <c r="AH385" s="1628"/>
      <c r="AI385" s="1628"/>
      <c r="AJ385" s="1628"/>
      <c r="AK385" s="1628"/>
      <c r="AL385" s="1628"/>
      <c r="AM385" s="1628"/>
      <c r="AN385" s="1628"/>
      <c r="AO385" s="1628"/>
      <c r="AP385" s="1628"/>
      <c r="AQ385" s="1628"/>
      <c r="AR385" s="1628"/>
      <c r="AS385" s="1628"/>
      <c r="AT385" s="1628"/>
      <c r="AU385" s="1628"/>
      <c r="AV385" s="1628"/>
      <c r="BR385" s="1629"/>
    </row>
    <row r="386" spans="1:85">
      <c r="A386" s="1627">
        <f t="shared" si="6"/>
        <v>970131</v>
      </c>
      <c r="B386" s="1628" t="str">
        <f>Nek!C31</f>
        <v>JURCO</v>
      </c>
      <c r="C386" s="1628" t="str">
        <f>Nek!D31</f>
        <v>PATRIK</v>
      </c>
      <c r="D386" s="1628">
        <f>Nek!E31</f>
        <v>970131</v>
      </c>
      <c r="E386" s="1628" t="str">
        <f>Nek!F31</f>
        <v>JH</v>
      </c>
      <c r="F386" s="1628" t="s">
        <v>86</v>
      </c>
      <c r="H386" s="1628"/>
      <c r="I386" s="1628"/>
      <c r="J386" s="1628"/>
      <c r="K386" s="1628"/>
      <c r="L386" s="1628"/>
      <c r="M386" s="1628"/>
      <c r="N386" s="1628"/>
      <c r="O386" s="1628"/>
      <c r="P386" s="1628"/>
      <c r="Q386" s="1628"/>
      <c r="R386" s="1628"/>
      <c r="S386" s="1628"/>
      <c r="T386" s="1628"/>
      <c r="U386" s="1628"/>
      <c r="V386" s="1628"/>
      <c r="W386" s="1628"/>
      <c r="X386" s="1628"/>
      <c r="Y386" s="1628"/>
      <c r="Z386" s="1628"/>
      <c r="AA386" s="1628"/>
      <c r="AB386" s="1628"/>
      <c r="AC386" s="1628"/>
      <c r="AD386" s="1628"/>
      <c r="AE386" s="1628"/>
      <c r="AF386" s="1628"/>
      <c r="AG386" s="1628"/>
      <c r="AH386" s="1628"/>
      <c r="AI386" s="1628"/>
      <c r="AJ386" s="1628"/>
      <c r="AK386" s="1628"/>
      <c r="AL386" s="1628"/>
      <c r="AM386" s="1628"/>
      <c r="AN386" s="1628"/>
      <c r="AO386" s="1628"/>
      <c r="AP386" s="1628"/>
      <c r="AQ386" s="1628"/>
      <c r="AR386" s="1628"/>
      <c r="AS386" s="1628"/>
      <c r="AT386" s="1628"/>
      <c r="AU386" s="1628"/>
      <c r="AV386" s="1628"/>
    </row>
    <row r="387" spans="1:85">
      <c r="A387" s="1627">
        <f t="shared" si="6"/>
        <v>970413</v>
      </c>
      <c r="B387" s="1628" t="str">
        <f>Srš!C24</f>
        <v>Dohnal</v>
      </c>
      <c r="C387" s="1628" t="str">
        <f>Srš!D24</f>
        <v>Michal</v>
      </c>
      <c r="D387" s="1628">
        <f>Srš!E24</f>
        <v>970413</v>
      </c>
      <c r="E387" s="1628" t="str">
        <f>Srš!F24</f>
        <v>JH</v>
      </c>
      <c r="F387" s="1628" t="s">
        <v>127</v>
      </c>
      <c r="H387" s="1628"/>
      <c r="I387" s="1628"/>
      <c r="J387" s="1628"/>
      <c r="K387" s="1628"/>
      <c r="L387" s="1628"/>
      <c r="M387" s="1628"/>
      <c r="N387" s="1628"/>
      <c r="O387" s="1628"/>
      <c r="P387" s="1628"/>
      <c r="Q387" s="1628"/>
      <c r="R387" s="1628"/>
      <c r="S387" s="1628"/>
      <c r="T387" s="1628"/>
      <c r="U387" s="1628"/>
      <c r="V387" s="1628"/>
      <c r="W387" s="1628"/>
      <c r="X387" s="1628"/>
      <c r="Y387" s="1628"/>
      <c r="Z387" s="1628"/>
      <c r="AA387" s="1628"/>
      <c r="AB387" s="1628"/>
      <c r="AC387" s="1628"/>
      <c r="AD387" s="1628"/>
      <c r="AE387" s="1628"/>
      <c r="AF387" s="1628"/>
      <c r="AG387" s="1628"/>
      <c r="AH387" s="1628"/>
      <c r="AI387" s="1628"/>
      <c r="AJ387" s="1628"/>
      <c r="AK387" s="1628"/>
      <c r="AL387" s="1628"/>
      <c r="AM387" s="1628"/>
      <c r="AN387" s="1628"/>
      <c r="AO387" s="1628"/>
      <c r="AP387" s="1628"/>
      <c r="AQ387" s="1628"/>
      <c r="AR387" s="1628"/>
      <c r="AS387" s="1628"/>
      <c r="AT387" s="1628"/>
      <c r="AU387" s="1628"/>
      <c r="AV387" s="1628"/>
      <c r="BR387" s="1629"/>
    </row>
    <row r="388" spans="1:85">
      <c r="A388" s="1627">
        <f t="shared" si="6"/>
        <v>970426</v>
      </c>
      <c r="B388" s="1628" t="str">
        <f>UDA!C31</f>
        <v>Neuman</v>
      </c>
      <c r="C388" s="1628" t="str">
        <f>UDA!D31</f>
        <v>Tomáš</v>
      </c>
      <c r="D388" s="1628">
        <f>UDA!E31</f>
        <v>970426</v>
      </c>
      <c r="E388" s="1628" t="str">
        <f>UDA!F31</f>
        <v>J.H.</v>
      </c>
      <c r="F388" s="1628" t="s">
        <v>159</v>
      </c>
      <c r="H388" s="1628"/>
      <c r="I388" s="1628"/>
      <c r="J388" s="1628"/>
      <c r="K388" s="1628"/>
      <c r="L388" s="1628"/>
      <c r="M388" s="1628"/>
      <c r="N388" s="1628"/>
      <c r="O388" s="1628"/>
      <c r="P388" s="1628"/>
      <c r="Q388" s="1628"/>
      <c r="R388" s="1628"/>
      <c r="S388" s="1628"/>
      <c r="T388" s="1628"/>
      <c r="U388" s="1628"/>
      <c r="V388" s="1628"/>
      <c r="W388" s="1628"/>
      <c r="X388" s="1628"/>
      <c r="Y388" s="1628"/>
      <c r="Z388" s="1628"/>
      <c r="AA388" s="1628"/>
      <c r="AB388" s="1628"/>
      <c r="AC388" s="1628"/>
      <c r="AD388" s="1628"/>
      <c r="AE388" s="1628"/>
      <c r="AF388" s="1628"/>
      <c r="AG388" s="1628"/>
      <c r="AH388" s="1628"/>
      <c r="AI388" s="1628"/>
      <c r="AJ388" s="1628"/>
      <c r="AK388" s="1628"/>
      <c r="AL388" s="1628"/>
      <c r="AM388" s="1628"/>
      <c r="AN388" s="1628"/>
      <c r="AO388" s="1628"/>
      <c r="AP388" s="1628"/>
      <c r="AQ388" s="1628"/>
      <c r="AR388" s="1628"/>
      <c r="AS388" s="1628"/>
      <c r="AT388" s="1628"/>
      <c r="AU388" s="1628"/>
      <c r="AV388" s="1628"/>
    </row>
    <row r="389" spans="1:85">
      <c r="A389" s="1627">
        <f t="shared" si="6"/>
        <v>970625</v>
      </c>
      <c r="B389" s="1628" t="str">
        <f>Tyg!C36</f>
        <v xml:space="preserve">Zeman </v>
      </c>
      <c r="C389" s="1628" t="str">
        <f>Tyg!D36</f>
        <v>Vít</v>
      </c>
      <c r="D389" s="1628">
        <f>Tyg!E36</f>
        <v>970625</v>
      </c>
      <c r="E389" s="1628" t="str">
        <f>Tyg!F36</f>
        <v>JH</v>
      </c>
      <c r="F389" s="1628" t="s">
        <v>79</v>
      </c>
      <c r="H389" s="1628"/>
      <c r="I389" s="1628"/>
      <c r="J389" s="1628"/>
      <c r="K389" s="1628"/>
      <c r="L389" s="1628"/>
      <c r="M389" s="1628"/>
      <c r="N389" s="1628"/>
      <c r="O389" s="1628"/>
      <c r="P389" s="1628"/>
      <c r="Q389" s="1628"/>
      <c r="R389" s="1628"/>
      <c r="S389" s="1628"/>
      <c r="T389" s="1628"/>
      <c r="U389" s="1628"/>
      <c r="V389" s="1628"/>
      <c r="W389" s="1628"/>
      <c r="X389" s="1628"/>
      <c r="Y389" s="1628"/>
      <c r="Z389" s="1628"/>
      <c r="AA389" s="1628"/>
      <c r="AB389" s="1628"/>
      <c r="AC389" s="1628"/>
      <c r="AD389" s="1628"/>
      <c r="AE389" s="1628"/>
      <c r="AF389" s="1628"/>
      <c r="AG389" s="1628"/>
      <c r="AH389" s="1628"/>
      <c r="AI389" s="1628"/>
      <c r="AJ389" s="1628"/>
      <c r="AK389" s="1628"/>
      <c r="AL389" s="1628"/>
      <c r="AM389" s="1628"/>
      <c r="AN389" s="1628"/>
      <c r="AO389" s="1628"/>
      <c r="AP389" s="1628"/>
      <c r="AQ389" s="1628"/>
      <c r="AR389" s="1628"/>
      <c r="AS389" s="1628"/>
      <c r="AT389" s="1628"/>
      <c r="AU389" s="1628"/>
      <c r="AV389" s="1628"/>
    </row>
    <row r="390" spans="1:85">
      <c r="A390" s="1627">
        <f t="shared" si="6"/>
        <v>970724</v>
      </c>
      <c r="B390" s="1628" t="str">
        <f>SLO!C34</f>
        <v>Skala</v>
      </c>
      <c r="C390" s="1628" t="str">
        <f>SLO!D34</f>
        <v>Jakub</v>
      </c>
      <c r="D390" s="1628">
        <f>SLO!E34</f>
        <v>970724</v>
      </c>
      <c r="E390" s="1628" t="str">
        <f>SLO!F34</f>
        <v>JH</v>
      </c>
      <c r="F390" s="1628" t="s">
        <v>105</v>
      </c>
      <c r="H390" s="1628"/>
      <c r="I390" s="1628"/>
      <c r="J390" s="1628"/>
      <c r="K390" s="1628"/>
      <c r="L390" s="1628"/>
      <c r="M390" s="1628"/>
      <c r="N390" s="1628"/>
      <c r="O390" s="1628"/>
      <c r="P390" s="1628"/>
      <c r="Q390" s="1628"/>
      <c r="R390" s="1628"/>
      <c r="S390" s="1628"/>
      <c r="T390" s="1628"/>
      <c r="U390" s="1628"/>
      <c r="V390" s="1628"/>
      <c r="W390" s="1628"/>
      <c r="X390" s="1628"/>
      <c r="Y390" s="1628"/>
      <c r="Z390" s="1628"/>
      <c r="AA390" s="1628"/>
      <c r="AB390" s="1628"/>
      <c r="AC390" s="1628"/>
      <c r="AD390" s="1628"/>
      <c r="AE390" s="1628"/>
      <c r="AF390" s="1628"/>
      <c r="AG390" s="1628"/>
      <c r="AH390" s="1628"/>
      <c r="AI390" s="1628"/>
      <c r="AJ390" s="1628"/>
      <c r="AK390" s="1628"/>
      <c r="AL390" s="1628"/>
      <c r="AM390" s="1628"/>
      <c r="AN390" s="1628"/>
      <c r="AO390" s="1628"/>
      <c r="AP390" s="1628"/>
      <c r="AQ390" s="1628"/>
      <c r="AR390" s="1628"/>
      <c r="AS390" s="1628"/>
      <c r="AT390" s="1628"/>
      <c r="AU390" s="1628"/>
      <c r="AV390" s="1628"/>
    </row>
    <row r="391" spans="1:85">
      <c r="A391" s="1627">
        <f t="shared" si="6"/>
        <v>970829</v>
      </c>
      <c r="B391" s="1627" t="str">
        <f>Bob!C33</f>
        <v>Prokop</v>
      </c>
      <c r="C391" s="1627" t="str">
        <f>Bob!D33</f>
        <v>Patrik</v>
      </c>
      <c r="D391" s="1627">
        <f>Bob!E33</f>
        <v>970829</v>
      </c>
      <c r="E391" s="1627">
        <f>Bob!F33</f>
        <v>0</v>
      </c>
      <c r="F391" s="1627" t="s">
        <v>143</v>
      </c>
      <c r="H391" s="1628"/>
      <c r="I391" s="1628"/>
      <c r="J391" s="1628"/>
      <c r="K391" s="1628"/>
      <c r="L391" s="1628"/>
      <c r="M391" s="1628"/>
      <c r="N391" s="1628"/>
      <c r="O391" s="1628"/>
      <c r="P391" s="1628"/>
      <c r="Q391" s="1628"/>
      <c r="R391" s="1628"/>
      <c r="S391" s="1628"/>
      <c r="T391" s="1628"/>
      <c r="U391" s="1628"/>
      <c r="V391" s="1628"/>
      <c r="W391" s="1628"/>
      <c r="X391" s="1628"/>
      <c r="Y391" s="1628"/>
      <c r="Z391" s="1628"/>
      <c r="AA391" s="1628"/>
      <c r="AB391" s="1628"/>
      <c r="AC391" s="1628"/>
      <c r="AD391" s="1628"/>
      <c r="AE391" s="1628"/>
      <c r="AF391" s="1628"/>
      <c r="AG391" s="1628"/>
      <c r="AH391" s="1628"/>
      <c r="AI391" s="1628"/>
      <c r="AJ391" s="1628"/>
      <c r="AK391" s="1628"/>
      <c r="AL391" s="1628"/>
      <c r="AM391" s="1628"/>
      <c r="AN391" s="1628"/>
      <c r="AO391" s="1628"/>
      <c r="AP391" s="1628"/>
      <c r="AQ391" s="1628"/>
      <c r="AR391" s="1628"/>
      <c r="AS391" s="1628"/>
      <c r="AT391" s="1628"/>
      <c r="AU391" s="1628"/>
      <c r="AV391" s="1628"/>
      <c r="BR391" s="1629"/>
    </row>
    <row r="392" spans="1:85">
      <c r="A392" s="1627">
        <f t="shared" si="6"/>
        <v>970829</v>
      </c>
      <c r="B392" s="1628" t="str">
        <f>Ráj!C37</f>
        <v>Novák</v>
      </c>
      <c r="C392" s="1628" t="str">
        <f>Ráj!D37</f>
        <v>Petr ml.</v>
      </c>
      <c r="D392" s="1628">
        <f>Ráj!E37</f>
        <v>970829</v>
      </c>
      <c r="E392" s="1628" t="str">
        <f>Ráj!F37</f>
        <v>J.H.</v>
      </c>
      <c r="F392" s="1628" t="s">
        <v>717</v>
      </c>
      <c r="G392" s="1629"/>
      <c r="H392" s="1628"/>
      <c r="I392" s="1628"/>
      <c r="J392" s="1628"/>
      <c r="K392" s="1628"/>
      <c r="L392" s="1628"/>
      <c r="M392" s="1628"/>
      <c r="N392" s="1628"/>
      <c r="O392" s="1628"/>
      <c r="P392" s="1628"/>
      <c r="Q392" s="1628"/>
      <c r="R392" s="1628"/>
      <c r="S392" s="1628"/>
      <c r="T392" s="1628"/>
      <c r="U392" s="1628"/>
      <c r="V392" s="1628"/>
      <c r="W392" s="1628"/>
      <c r="X392" s="1628"/>
      <c r="Y392" s="1628"/>
      <c r="Z392" s="1628"/>
      <c r="AA392" s="1628"/>
      <c r="AB392" s="1628"/>
      <c r="AC392" s="1628"/>
      <c r="AD392" s="1628"/>
      <c r="AE392" s="1628"/>
      <c r="AF392" s="1628"/>
      <c r="AG392" s="1628"/>
      <c r="AH392" s="1628"/>
      <c r="AI392" s="1628"/>
      <c r="AJ392" s="1628"/>
      <c r="AK392" s="1628"/>
      <c r="AL392" s="1628"/>
      <c r="AM392" s="1628"/>
      <c r="AN392" s="1628"/>
      <c r="AO392" s="1628"/>
      <c r="AP392" s="1628"/>
      <c r="AQ392" s="1628"/>
      <c r="AR392" s="1628"/>
      <c r="AS392" s="1628"/>
      <c r="AT392" s="1628"/>
      <c r="AU392" s="1628"/>
      <c r="AV392" s="1628"/>
      <c r="AW392" s="1629"/>
      <c r="AX392" s="1629"/>
      <c r="AY392" s="1629"/>
      <c r="AZ392" s="1629"/>
      <c r="BA392" s="1629"/>
      <c r="BB392" s="1629"/>
      <c r="BC392" s="1629"/>
      <c r="BD392" s="1629"/>
      <c r="BE392" s="1629"/>
      <c r="BF392" s="1629"/>
      <c r="BG392" s="1629"/>
      <c r="BH392" s="1629"/>
      <c r="BI392" s="1629"/>
      <c r="BJ392" s="1629"/>
      <c r="BK392" s="1629"/>
      <c r="BL392" s="1629"/>
      <c r="BM392" s="1629"/>
      <c r="BN392" s="1629"/>
      <c r="BO392" s="1629"/>
      <c r="BP392" s="1629"/>
      <c r="BQ392" s="1629"/>
      <c r="BS392" s="1629"/>
    </row>
    <row r="393" spans="1:85">
      <c r="A393" s="1627">
        <f t="shared" si="6"/>
        <v>970930</v>
      </c>
      <c r="B393" s="1628" t="str">
        <f>Ráj!C30</f>
        <v>Šamalík</v>
      </c>
      <c r="C393" s="1628" t="str">
        <f>Ráj!D30</f>
        <v>Filip</v>
      </c>
      <c r="D393" s="1628">
        <f>Ráj!E30</f>
        <v>970930</v>
      </c>
      <c r="E393" s="1628" t="str">
        <f>Ráj!F30</f>
        <v>J.H.</v>
      </c>
      <c r="F393" s="1628" t="s">
        <v>717</v>
      </c>
      <c r="H393" s="1628"/>
      <c r="I393" s="1628"/>
      <c r="J393" s="1628"/>
      <c r="K393" s="1628"/>
      <c r="L393" s="1628"/>
      <c r="M393" s="1628"/>
      <c r="N393" s="1628"/>
      <c r="O393" s="1628"/>
      <c r="P393" s="1628"/>
      <c r="Q393" s="1628"/>
      <c r="R393" s="1628"/>
      <c r="S393" s="1628"/>
      <c r="T393" s="1628"/>
      <c r="U393" s="1628"/>
      <c r="V393" s="1628"/>
      <c r="W393" s="1628"/>
      <c r="X393" s="1628"/>
      <c r="Y393" s="1628"/>
      <c r="Z393" s="1628"/>
      <c r="AA393" s="1628"/>
      <c r="AB393" s="1628"/>
      <c r="AC393" s="1628"/>
      <c r="AD393" s="1628"/>
      <c r="AE393" s="1628"/>
      <c r="AF393" s="1628"/>
      <c r="AG393" s="1628"/>
      <c r="AH393" s="1628"/>
      <c r="AI393" s="1628"/>
      <c r="AJ393" s="1628"/>
      <c r="AK393" s="1628"/>
      <c r="AL393" s="1628"/>
      <c r="AM393" s="1628"/>
      <c r="AN393" s="1628"/>
      <c r="AO393" s="1628"/>
      <c r="AP393" s="1628"/>
      <c r="AQ393" s="1628"/>
      <c r="AR393" s="1628"/>
      <c r="AS393" s="1628"/>
      <c r="AT393" s="1628"/>
      <c r="AU393" s="1628"/>
      <c r="AV393" s="1628"/>
      <c r="BR393" s="1629"/>
    </row>
    <row r="394" spans="1:85">
      <c r="A394" s="1627">
        <f t="shared" si="6"/>
        <v>980331</v>
      </c>
      <c r="B394" s="1633" t="str">
        <f>Pet!C28</f>
        <v>Masopust</v>
      </c>
      <c r="C394" s="1633" t="str">
        <f>Pet!D28</f>
        <v>Petr</v>
      </c>
      <c r="D394" s="1633">
        <f>Pet!E28</f>
        <v>980331</v>
      </c>
      <c r="E394" s="1633" t="str">
        <f>Pet!F28</f>
        <v>JH</v>
      </c>
      <c r="F394" s="1633" t="s">
        <v>119</v>
      </c>
      <c r="H394" s="1628"/>
      <c r="I394" s="1628"/>
      <c r="J394" s="1628"/>
      <c r="K394" s="1628"/>
      <c r="L394" s="1628"/>
      <c r="M394" s="1628"/>
      <c r="N394" s="1628"/>
      <c r="O394" s="1628"/>
      <c r="P394" s="1628"/>
      <c r="Q394" s="1628"/>
      <c r="R394" s="1628"/>
      <c r="S394" s="1628"/>
      <c r="T394" s="1628"/>
      <c r="U394" s="1628"/>
      <c r="V394" s="1628"/>
      <c r="W394" s="1628"/>
      <c r="X394" s="1628"/>
      <c r="Y394" s="1628"/>
      <c r="Z394" s="1628"/>
      <c r="AA394" s="1628"/>
      <c r="AB394" s="1628"/>
      <c r="AC394" s="1628"/>
      <c r="AD394" s="1628"/>
      <c r="AE394" s="1628"/>
      <c r="AF394" s="1628"/>
      <c r="AG394" s="1628"/>
      <c r="AH394" s="1628"/>
      <c r="AI394" s="1628"/>
      <c r="AJ394" s="1628"/>
      <c r="AK394" s="1628"/>
      <c r="AL394" s="1628"/>
      <c r="AM394" s="1628"/>
      <c r="AN394" s="1628"/>
      <c r="AO394" s="1628"/>
      <c r="AP394" s="1628"/>
      <c r="AQ394" s="1628"/>
      <c r="AR394" s="1628"/>
      <c r="AS394" s="1628"/>
      <c r="AT394" s="1628"/>
      <c r="AU394" s="1628"/>
      <c r="AV394" s="1628"/>
      <c r="BR394" s="1629"/>
    </row>
    <row r="395" spans="1:85">
      <c r="A395" s="1627">
        <f t="shared" si="6"/>
        <v>980505</v>
      </c>
      <c r="B395" s="1628" t="str">
        <f>HČe!C27</f>
        <v>Doskočil</v>
      </c>
      <c r="C395" s="1628" t="str">
        <f>HČe!D27</f>
        <v>Michal</v>
      </c>
      <c r="D395" s="1628">
        <f>HČe!E27</f>
        <v>980505</v>
      </c>
      <c r="E395" s="1628" t="str">
        <f>HČe!F27</f>
        <v>JH</v>
      </c>
      <c r="F395" s="1628" t="s">
        <v>157</v>
      </c>
      <c r="H395" s="1628"/>
      <c r="I395" s="1628"/>
      <c r="J395" s="1628"/>
      <c r="K395" s="1628"/>
      <c r="L395" s="1628"/>
      <c r="M395" s="1628"/>
      <c r="N395" s="1628"/>
      <c r="O395" s="1628"/>
      <c r="P395" s="1628"/>
      <c r="Q395" s="1628"/>
      <c r="R395" s="1628"/>
      <c r="S395" s="1628"/>
      <c r="T395" s="1628"/>
      <c r="U395" s="1628"/>
      <c r="V395" s="1628"/>
      <c r="W395" s="1628"/>
      <c r="X395" s="1628"/>
      <c r="Y395" s="1628"/>
      <c r="Z395" s="1628"/>
      <c r="AA395" s="1628"/>
      <c r="AB395" s="1628"/>
      <c r="AC395" s="1628"/>
      <c r="AD395" s="1628"/>
      <c r="AE395" s="1628"/>
      <c r="AF395" s="1628"/>
      <c r="AG395" s="1628"/>
      <c r="AH395" s="1628"/>
      <c r="AI395" s="1628"/>
      <c r="AJ395" s="1628"/>
      <c r="AK395" s="1628"/>
      <c r="AL395" s="1628"/>
      <c r="AM395" s="1628"/>
      <c r="AN395" s="1628"/>
      <c r="AO395" s="1628"/>
      <c r="AP395" s="1628"/>
      <c r="AQ395" s="1628"/>
      <c r="AR395" s="1628"/>
      <c r="AS395" s="1628"/>
      <c r="AT395" s="1628"/>
      <c r="AU395" s="1628"/>
      <c r="AV395" s="1628"/>
      <c r="BR395" s="1629"/>
    </row>
    <row r="396" spans="1:85">
      <c r="A396" s="1627">
        <f t="shared" si="6"/>
        <v>980520</v>
      </c>
      <c r="B396" s="1630" t="str">
        <f>SOM!B36</f>
        <v>Rozbroj</v>
      </c>
      <c r="C396" s="1630" t="str">
        <f>SOM!C36</f>
        <v>Jiří</v>
      </c>
      <c r="D396" s="1630">
        <f>SOM!D36</f>
        <v>980520</v>
      </c>
      <c r="E396" s="1630" t="str">
        <f>SOM!E36</f>
        <v>JH</v>
      </c>
      <c r="F396" s="1630" t="s">
        <v>56</v>
      </c>
      <c r="H396" s="1628"/>
      <c r="I396" s="1628"/>
      <c r="J396" s="1628"/>
      <c r="K396" s="1628"/>
      <c r="L396" s="1628"/>
      <c r="M396" s="1628"/>
      <c r="N396" s="1628"/>
      <c r="O396" s="1628"/>
      <c r="P396" s="1628"/>
      <c r="Q396" s="1628"/>
      <c r="R396" s="1628"/>
      <c r="S396" s="1628"/>
      <c r="T396" s="1628"/>
      <c r="U396" s="1628"/>
      <c r="V396" s="1628"/>
      <c r="W396" s="1628"/>
      <c r="X396" s="1628"/>
      <c r="Y396" s="1628"/>
      <c r="Z396" s="1628"/>
      <c r="AA396" s="1628"/>
      <c r="AB396" s="1628"/>
      <c r="AC396" s="1628"/>
      <c r="AD396" s="1628"/>
      <c r="AE396" s="1628"/>
      <c r="AF396" s="1628"/>
      <c r="AG396" s="1628"/>
      <c r="AH396" s="1628"/>
      <c r="AI396" s="1628"/>
      <c r="AJ396" s="1628"/>
      <c r="AK396" s="1628"/>
      <c r="AL396" s="1628"/>
      <c r="AM396" s="1628"/>
      <c r="AN396" s="1628"/>
      <c r="AO396" s="1628"/>
      <c r="AP396" s="1628"/>
      <c r="AQ396" s="1628"/>
      <c r="AR396" s="1628"/>
      <c r="AS396" s="1628"/>
      <c r="AT396" s="1628"/>
      <c r="AU396" s="1628"/>
      <c r="AV396" s="1628"/>
      <c r="BR396" s="1629"/>
    </row>
    <row r="397" spans="1:85" s="1629" customFormat="1">
      <c r="A397" s="1627">
        <f t="shared" si="6"/>
        <v>980614</v>
      </c>
      <c r="B397" s="1628" t="str">
        <f>UDA!C20</f>
        <v>Neubauer</v>
      </c>
      <c r="C397" s="1628" t="str">
        <f>UDA!D20</f>
        <v>Štěpán</v>
      </c>
      <c r="D397" s="1628">
        <f>UDA!E20</f>
        <v>980614</v>
      </c>
      <c r="E397" s="1628" t="str">
        <f>UDA!F20</f>
        <v>J.H.</v>
      </c>
      <c r="F397" s="1628" t="s">
        <v>159</v>
      </c>
      <c r="G397" s="1627"/>
      <c r="H397" s="1628"/>
      <c r="I397" s="1628"/>
      <c r="J397" s="1628"/>
      <c r="K397" s="1628"/>
      <c r="L397" s="1628"/>
      <c r="M397" s="1628"/>
      <c r="N397" s="1628"/>
      <c r="O397" s="1628"/>
      <c r="P397" s="1628"/>
      <c r="Q397" s="1628"/>
      <c r="R397" s="1628"/>
      <c r="S397" s="1628"/>
      <c r="T397" s="1628"/>
      <c r="U397" s="1628"/>
      <c r="V397" s="1628"/>
      <c r="W397" s="1628"/>
      <c r="X397" s="1628"/>
      <c r="Y397" s="1628"/>
      <c r="Z397" s="1628"/>
      <c r="AA397" s="1628"/>
      <c r="AB397" s="1628"/>
      <c r="AC397" s="1628"/>
      <c r="AD397" s="1628"/>
      <c r="AE397" s="1628"/>
      <c r="AF397" s="1628"/>
      <c r="AG397" s="1628"/>
      <c r="AH397" s="1628"/>
      <c r="AI397" s="1628"/>
      <c r="AJ397" s="1628"/>
      <c r="AK397" s="1628"/>
      <c r="AL397" s="1628"/>
      <c r="AM397" s="1628"/>
      <c r="AN397" s="1628"/>
      <c r="AO397" s="1628"/>
      <c r="AP397" s="1628"/>
      <c r="AQ397" s="1628"/>
      <c r="AR397" s="1628"/>
      <c r="AS397" s="1628"/>
      <c r="AT397" s="1628"/>
      <c r="AU397" s="1628"/>
      <c r="AV397" s="1628"/>
      <c r="AW397" s="1627"/>
      <c r="AX397" s="1627"/>
      <c r="AY397" s="1627"/>
      <c r="AZ397" s="1627"/>
      <c r="BA397" s="1627"/>
      <c r="BB397" s="1627"/>
      <c r="BC397" s="1627"/>
      <c r="BD397" s="1627"/>
      <c r="BE397" s="1627"/>
      <c r="BF397" s="1627"/>
      <c r="BG397" s="1627"/>
      <c r="BH397" s="1627"/>
      <c r="BI397" s="1627"/>
      <c r="BJ397" s="1627"/>
      <c r="BK397" s="1627"/>
      <c r="BL397" s="1627"/>
      <c r="BM397" s="1627"/>
      <c r="BN397" s="1627"/>
      <c r="BO397" s="1627"/>
      <c r="BP397" s="1627"/>
      <c r="BQ397" s="1627"/>
      <c r="BS397" s="1627"/>
      <c r="BT397" s="1627"/>
      <c r="BU397" s="1627"/>
      <c r="BV397" s="1627"/>
      <c r="BW397" s="1627"/>
      <c r="BX397" s="1627"/>
      <c r="BY397" s="1627"/>
      <c r="BZ397" s="1627"/>
      <c r="CA397" s="1627"/>
      <c r="CB397" s="1627"/>
      <c r="CC397" s="1627"/>
      <c r="CD397" s="1627"/>
      <c r="CE397" s="1627"/>
      <c r="CF397" s="1627"/>
      <c r="CG397" s="1627"/>
    </row>
    <row r="398" spans="1:85">
      <c r="A398" s="1627">
        <f t="shared" si="6"/>
        <v>980710</v>
      </c>
      <c r="B398" s="1628" t="str">
        <f>BYS!C18</f>
        <v>Hrdina</v>
      </c>
      <c r="C398" s="1628" t="str">
        <f>BYS!D18</f>
        <v>Jiří</v>
      </c>
      <c r="D398" s="1628">
        <f>BYS!E18</f>
        <v>980710</v>
      </c>
      <c r="E398" s="1628" t="str">
        <f>BYS!F18</f>
        <v>J.H.</v>
      </c>
      <c r="F398" s="1628" t="s">
        <v>137</v>
      </c>
      <c r="H398" s="1628"/>
      <c r="I398" s="1628"/>
      <c r="J398" s="1628"/>
      <c r="K398" s="1628"/>
      <c r="L398" s="1628"/>
      <c r="M398" s="1628"/>
      <c r="N398" s="1628"/>
      <c r="O398" s="1628"/>
      <c r="P398" s="1628"/>
      <c r="Q398" s="1628"/>
      <c r="R398" s="1628"/>
      <c r="S398" s="1628"/>
      <c r="T398" s="1628"/>
      <c r="U398" s="1628"/>
      <c r="V398" s="1628"/>
      <c r="W398" s="1628"/>
      <c r="X398" s="1628"/>
      <c r="Y398" s="1628"/>
      <c r="Z398" s="1628"/>
      <c r="AA398" s="1628"/>
      <c r="AB398" s="1628"/>
      <c r="AC398" s="1628"/>
      <c r="AD398" s="1628"/>
      <c r="AE398" s="1628"/>
      <c r="AF398" s="1628"/>
      <c r="AG398" s="1628"/>
      <c r="AH398" s="1628"/>
      <c r="AI398" s="1628"/>
      <c r="AJ398" s="1628"/>
      <c r="AK398" s="1628"/>
      <c r="AL398" s="1628"/>
      <c r="AM398" s="1628"/>
      <c r="AN398" s="1628"/>
      <c r="AO398" s="1628"/>
      <c r="AP398" s="1628"/>
      <c r="AQ398" s="1628"/>
      <c r="AR398" s="1628"/>
      <c r="AS398" s="1628"/>
      <c r="AT398" s="1628"/>
      <c r="AU398" s="1628"/>
      <c r="AV398" s="1628"/>
    </row>
    <row r="399" spans="1:85">
      <c r="A399" s="1627">
        <f t="shared" si="6"/>
        <v>981215</v>
      </c>
      <c r="B399" s="1628" t="str">
        <f>HČe!C21</f>
        <v>Štěpánek</v>
      </c>
      <c r="C399" s="1628" t="str">
        <f>HČe!D21</f>
        <v>Radek</v>
      </c>
      <c r="D399" s="1628">
        <f>HČe!E21</f>
        <v>981215</v>
      </c>
      <c r="E399" s="1628" t="str">
        <f>HČe!F21</f>
        <v>JH</v>
      </c>
      <c r="F399" s="1628" t="s">
        <v>157</v>
      </c>
      <c r="H399" s="1628"/>
      <c r="I399" s="1628"/>
      <c r="J399" s="1628"/>
      <c r="K399" s="1628"/>
      <c r="L399" s="1628"/>
      <c r="M399" s="1628"/>
      <c r="N399" s="1628"/>
      <c r="O399" s="1628"/>
      <c r="P399" s="1628"/>
      <c r="Q399" s="1628"/>
      <c r="R399" s="1628"/>
      <c r="S399" s="1628"/>
      <c r="T399" s="1628"/>
      <c r="U399" s="1628"/>
      <c r="V399" s="1628"/>
      <c r="W399" s="1628"/>
      <c r="X399" s="1628"/>
      <c r="Y399" s="1628"/>
      <c r="Z399" s="1628"/>
      <c r="AA399" s="1628"/>
      <c r="AB399" s="1628"/>
      <c r="AC399" s="1628"/>
      <c r="AD399" s="1628"/>
      <c r="AE399" s="1628"/>
      <c r="AF399" s="1628"/>
      <c r="AG399" s="1628"/>
      <c r="AH399" s="1628"/>
      <c r="AI399" s="1628"/>
      <c r="AJ399" s="1628"/>
      <c r="AK399" s="1628"/>
      <c r="AL399" s="1628"/>
      <c r="AM399" s="1628"/>
      <c r="AN399" s="1628"/>
      <c r="AO399" s="1628"/>
      <c r="AP399" s="1628"/>
      <c r="AQ399" s="1628"/>
      <c r="AR399" s="1628"/>
      <c r="AS399" s="1628"/>
      <c r="AT399" s="1628"/>
      <c r="AU399" s="1628"/>
      <c r="AV399" s="1628"/>
      <c r="BR399" s="1629"/>
    </row>
    <row r="400" spans="1:85">
      <c r="A400" s="1627">
        <f t="shared" si="6"/>
        <v>990217</v>
      </c>
      <c r="B400" s="1628" t="str">
        <f>ISL!C37</f>
        <v>Urban</v>
      </c>
      <c r="C400" s="1628" t="str">
        <f>ISL!D37</f>
        <v>Martin</v>
      </c>
      <c r="D400" s="1628">
        <f>ISL!E37</f>
        <v>990217</v>
      </c>
      <c r="E400" s="1628" t="str">
        <f>ISL!F37</f>
        <v>NR</v>
      </c>
      <c r="F400" s="1628" t="s">
        <v>738</v>
      </c>
      <c r="H400" s="1628"/>
      <c r="I400" s="1628"/>
      <c r="J400" s="1628"/>
      <c r="K400" s="1628"/>
      <c r="L400" s="1628"/>
      <c r="M400" s="1628"/>
      <c r="N400" s="1628"/>
      <c r="O400" s="1628"/>
      <c r="P400" s="1628"/>
      <c r="Q400" s="1628"/>
      <c r="R400" s="1628"/>
      <c r="S400" s="1628"/>
      <c r="T400" s="1628"/>
      <c r="U400" s="1628"/>
      <c r="V400" s="1628"/>
      <c r="W400" s="1628"/>
      <c r="X400" s="1628"/>
      <c r="Y400" s="1628"/>
      <c r="Z400" s="1628"/>
      <c r="AA400" s="1628"/>
      <c r="AB400" s="1628"/>
      <c r="AC400" s="1628"/>
      <c r="AD400" s="1628"/>
      <c r="AE400" s="1628"/>
      <c r="AF400" s="1628"/>
      <c r="AG400" s="1628"/>
      <c r="AH400" s="1628"/>
      <c r="AI400" s="1628"/>
      <c r="AJ400" s="1628"/>
      <c r="AK400" s="1628"/>
      <c r="AL400" s="1628"/>
      <c r="AM400" s="1628"/>
      <c r="AN400" s="1628"/>
      <c r="AO400" s="1628"/>
      <c r="AP400" s="1628"/>
      <c r="AQ400" s="1628"/>
      <c r="AR400" s="1628"/>
      <c r="AS400" s="1628"/>
      <c r="AT400" s="1628"/>
      <c r="AU400" s="1628"/>
      <c r="AV400" s="1628"/>
    </row>
    <row r="401" spans="1:85">
      <c r="A401" s="1627" t="e">
        <f t="shared" si="6"/>
        <v>#REF!</v>
      </c>
      <c r="B401" s="1628" t="e">
        <f>FL!#REF!</f>
        <v>#REF!</v>
      </c>
      <c r="C401" s="1628" t="e">
        <f>FL!#REF!</f>
        <v>#REF!</v>
      </c>
      <c r="D401" s="1628" t="e">
        <f>FL!#REF!</f>
        <v>#REF!</v>
      </c>
      <c r="E401" s="1628" t="e">
        <f>FL!#REF!</f>
        <v>#REF!</v>
      </c>
      <c r="F401" s="1628" t="e">
        <f>FL!#REF!</f>
        <v>#REF!</v>
      </c>
      <c r="H401" s="1628"/>
      <c r="I401" s="1628"/>
      <c r="J401" s="1628"/>
      <c r="K401" s="1628"/>
      <c r="L401" s="1628"/>
      <c r="M401" s="1628"/>
      <c r="N401" s="1628"/>
      <c r="O401" s="1628"/>
      <c r="P401" s="1628"/>
      <c r="Q401" s="1628"/>
      <c r="R401" s="1628"/>
      <c r="S401" s="1628"/>
      <c r="T401" s="1628"/>
      <c r="U401" s="1628"/>
      <c r="V401" s="1628"/>
      <c r="W401" s="1628"/>
      <c r="X401" s="1628"/>
      <c r="Y401" s="1628"/>
      <c r="Z401" s="1628"/>
      <c r="AA401" s="1628"/>
      <c r="AB401" s="1628"/>
      <c r="AC401" s="1628"/>
      <c r="AD401" s="1628"/>
      <c r="AE401" s="1628"/>
      <c r="AF401" s="1628"/>
      <c r="AG401" s="1628"/>
      <c r="AH401" s="1628"/>
      <c r="AI401" s="1628"/>
      <c r="AJ401" s="1628"/>
      <c r="AK401" s="1628"/>
      <c r="AL401" s="1628"/>
      <c r="AM401" s="1628"/>
      <c r="AN401" s="1628"/>
      <c r="AO401" s="1628"/>
      <c r="AP401" s="1628"/>
      <c r="AQ401" s="1628"/>
      <c r="AR401" s="1628"/>
      <c r="AS401" s="1628"/>
      <c r="AT401" s="1628"/>
      <c r="AU401" s="1628"/>
      <c r="AV401" s="1628"/>
    </row>
    <row r="402" spans="1:85">
      <c r="A402" s="1627">
        <f t="shared" si="6"/>
        <v>990517</v>
      </c>
      <c r="B402" s="1628" t="str">
        <f>ISL!C36</f>
        <v>Karlík</v>
      </c>
      <c r="C402" s="1628" t="str">
        <f>ISL!D36</f>
        <v>Mikuláš</v>
      </c>
      <c r="D402" s="1628">
        <f>ISL!E36</f>
        <v>990517</v>
      </c>
      <c r="E402" s="1628" t="str">
        <f>ISL!F36</f>
        <v>JH</v>
      </c>
      <c r="F402" s="1628" t="s">
        <v>738</v>
      </c>
      <c r="H402" s="1628"/>
      <c r="I402" s="1628"/>
      <c r="J402" s="1628"/>
      <c r="K402" s="1628"/>
      <c r="L402" s="1628"/>
      <c r="M402" s="1628"/>
      <c r="N402" s="1628"/>
      <c r="O402" s="1628"/>
      <c r="P402" s="1628"/>
      <c r="Q402" s="1628"/>
      <c r="R402" s="1628"/>
      <c r="S402" s="1628"/>
      <c r="T402" s="1628"/>
      <c r="U402" s="1628"/>
      <c r="V402" s="1628"/>
      <c r="W402" s="1628"/>
      <c r="X402" s="1628"/>
      <c r="Y402" s="1628"/>
      <c r="Z402" s="1628"/>
      <c r="AA402" s="1628"/>
      <c r="AB402" s="1628"/>
      <c r="AC402" s="1628"/>
      <c r="AD402" s="1628"/>
      <c r="AE402" s="1628"/>
      <c r="AF402" s="1628"/>
      <c r="AG402" s="1628"/>
      <c r="AH402" s="1628"/>
      <c r="AI402" s="1628"/>
      <c r="AJ402" s="1628"/>
      <c r="AK402" s="1628"/>
      <c r="AL402" s="1628"/>
      <c r="AM402" s="1628"/>
      <c r="AN402" s="1628"/>
      <c r="AO402" s="1628"/>
      <c r="AP402" s="1628"/>
      <c r="AQ402" s="1628"/>
      <c r="AR402" s="1628"/>
      <c r="AS402" s="1628"/>
      <c r="AT402" s="1628"/>
      <c r="AU402" s="1628"/>
      <c r="AV402" s="1628"/>
    </row>
    <row r="403" spans="1:85">
      <c r="A403" s="1627">
        <f t="shared" si="6"/>
        <v>990803</v>
      </c>
      <c r="B403" s="1628" t="str">
        <f>ISL!C33</f>
        <v>Faltus</v>
      </c>
      <c r="C403" s="1628" t="str">
        <f>ISL!D33</f>
        <v>Jan</v>
      </c>
      <c r="D403" s="1628">
        <f>ISL!E33</f>
        <v>990803</v>
      </c>
      <c r="E403" s="1628" t="str">
        <f>ISL!F33</f>
        <v>JH</v>
      </c>
      <c r="F403" s="1628" t="s">
        <v>738</v>
      </c>
      <c r="H403" s="1628"/>
      <c r="I403" s="1628"/>
      <c r="J403" s="1628"/>
      <c r="K403" s="1628"/>
      <c r="L403" s="1628"/>
      <c r="M403" s="1628"/>
      <c r="N403" s="1628"/>
      <c r="O403" s="1628"/>
      <c r="P403" s="1628"/>
      <c r="Q403" s="1628"/>
      <c r="R403" s="1628"/>
      <c r="S403" s="1628"/>
      <c r="T403" s="1628"/>
      <c r="U403" s="1628"/>
      <c r="V403" s="1628"/>
      <c r="W403" s="1628"/>
      <c r="X403" s="1628"/>
      <c r="Y403" s="1628"/>
      <c r="Z403" s="1628"/>
      <c r="AA403" s="1628"/>
      <c r="AB403" s="1628"/>
      <c r="AC403" s="1628"/>
      <c r="AD403" s="1628"/>
      <c r="AE403" s="1628"/>
      <c r="AF403" s="1628"/>
      <c r="AG403" s="1628"/>
      <c r="AH403" s="1628"/>
      <c r="AI403" s="1628"/>
      <c r="AJ403" s="1628"/>
      <c r="AK403" s="1628"/>
      <c r="AL403" s="1628"/>
      <c r="AM403" s="1628"/>
      <c r="AN403" s="1628"/>
      <c r="AO403" s="1628"/>
      <c r="AP403" s="1628"/>
      <c r="AQ403" s="1628"/>
      <c r="AR403" s="1628"/>
      <c r="AS403" s="1628"/>
      <c r="AT403" s="1628"/>
      <c r="AU403" s="1628"/>
      <c r="AV403" s="1628"/>
    </row>
    <row r="404" spans="1:85">
      <c r="A404" s="1627">
        <f t="shared" si="6"/>
        <v>991017</v>
      </c>
      <c r="B404" s="1628" t="str">
        <f>Tyg!C38</f>
        <v>Šíp</v>
      </c>
      <c r="C404" s="1628" t="str">
        <f>Tyg!D38</f>
        <v>Libor</v>
      </c>
      <c r="D404" s="1628">
        <f>Tyg!E38</f>
        <v>991017</v>
      </c>
      <c r="E404" s="1628" t="str">
        <f>Tyg!F38</f>
        <v>N</v>
      </c>
      <c r="F404" s="1628" t="s">
        <v>79</v>
      </c>
      <c r="H404" s="1628"/>
      <c r="I404" s="1628"/>
      <c r="J404" s="1628"/>
      <c r="K404" s="1628"/>
      <c r="L404" s="1628"/>
      <c r="M404" s="1628"/>
      <c r="N404" s="1628"/>
      <c r="O404" s="1628"/>
      <c r="P404" s="1628"/>
      <c r="Q404" s="1628"/>
      <c r="R404" s="1628"/>
      <c r="S404" s="1628"/>
      <c r="T404" s="1628"/>
      <c r="U404" s="1628"/>
      <c r="V404" s="1628"/>
      <c r="W404" s="1628"/>
      <c r="X404" s="1628"/>
      <c r="Y404" s="1628"/>
      <c r="Z404" s="1628"/>
      <c r="AA404" s="1628"/>
      <c r="AB404" s="1628"/>
      <c r="AC404" s="1628"/>
      <c r="AD404" s="1628"/>
      <c r="AE404" s="1628"/>
      <c r="AF404" s="1628"/>
      <c r="AG404" s="1628"/>
      <c r="AH404" s="1628"/>
      <c r="AI404" s="1628"/>
      <c r="AJ404" s="1628"/>
      <c r="AK404" s="1628"/>
      <c r="AL404" s="1628"/>
      <c r="AM404" s="1628"/>
      <c r="AN404" s="1628"/>
      <c r="AO404" s="1628"/>
      <c r="AP404" s="1628"/>
      <c r="AQ404" s="1628"/>
      <c r="AR404" s="1628"/>
      <c r="AS404" s="1628"/>
      <c r="AT404" s="1628"/>
      <c r="AU404" s="1628"/>
      <c r="AV404" s="1628"/>
    </row>
    <row r="405" spans="1:85">
      <c r="A405" s="1627">
        <f t="shared" si="6"/>
        <v>991020</v>
      </c>
      <c r="B405" s="1627" t="str">
        <f>Bob!C21</f>
        <v>Štancl ml.</v>
      </c>
      <c r="C405" s="1627" t="str">
        <f>Bob!D21</f>
        <v>Josef</v>
      </c>
      <c r="D405" s="1627">
        <f>Bob!E21</f>
        <v>991020</v>
      </c>
      <c r="E405" s="1627" t="str">
        <f>Bob!F21</f>
        <v>JH</v>
      </c>
      <c r="F405" s="1627" t="s">
        <v>143</v>
      </c>
      <c r="G405" s="1632"/>
      <c r="AX405" s="1632"/>
      <c r="AY405" s="1632"/>
      <c r="AZ405" s="1632"/>
      <c r="BA405" s="1632"/>
      <c r="BB405" s="1632"/>
      <c r="BC405" s="1632"/>
      <c r="BD405" s="1632"/>
      <c r="BE405" s="1632"/>
      <c r="BF405" s="1632"/>
      <c r="BG405" s="1632"/>
      <c r="BH405" s="1632"/>
      <c r="BI405" s="1632"/>
      <c r="BJ405" s="1632"/>
      <c r="BK405" s="1632"/>
      <c r="BL405" s="1632"/>
      <c r="BM405" s="1632"/>
      <c r="BN405" s="1632"/>
      <c r="BO405" s="1632"/>
      <c r="BP405" s="1632"/>
      <c r="BQ405" s="1632"/>
    </row>
    <row r="406" spans="1:85">
      <c r="A406" s="1627">
        <f t="shared" si="6"/>
        <v>991107</v>
      </c>
      <c r="B406" s="1628" t="str">
        <f>NUG!B30</f>
        <v>Blecha</v>
      </c>
      <c r="C406" s="1628" t="str">
        <f>NUG!C30</f>
        <v>Denis</v>
      </c>
      <c r="D406" s="1628">
        <f>NUG!D30</f>
        <v>991107</v>
      </c>
      <c r="E406" s="1628" t="str">
        <f>NUG!E30</f>
        <v>UOH</v>
      </c>
      <c r="F406" s="1628" t="s">
        <v>73</v>
      </c>
      <c r="H406" s="1628"/>
      <c r="I406" s="1628"/>
      <c r="J406" s="1628"/>
      <c r="K406" s="1628"/>
      <c r="L406" s="1628"/>
      <c r="M406" s="1628"/>
      <c r="N406" s="1628"/>
      <c r="O406" s="1628"/>
      <c r="P406" s="1628"/>
      <c r="Q406" s="1628"/>
      <c r="R406" s="1628"/>
      <c r="S406" s="1628"/>
      <c r="T406" s="1628"/>
      <c r="U406" s="1628"/>
      <c r="V406" s="1628"/>
      <c r="W406" s="1628"/>
      <c r="X406" s="1628"/>
      <c r="Y406" s="1628"/>
      <c r="Z406" s="1628"/>
      <c r="AA406" s="1628"/>
      <c r="AB406" s="1628"/>
      <c r="AC406" s="1628"/>
      <c r="AD406" s="1628"/>
      <c r="AE406" s="1628"/>
      <c r="AF406" s="1628"/>
      <c r="AG406" s="1628"/>
      <c r="AH406" s="1628"/>
      <c r="AI406" s="1628"/>
      <c r="AJ406" s="1628"/>
      <c r="AK406" s="1628"/>
      <c r="AL406" s="1628"/>
      <c r="AM406" s="1628"/>
      <c r="AN406" s="1628"/>
      <c r="AO406" s="1628"/>
      <c r="AP406" s="1628"/>
      <c r="AQ406" s="1628"/>
      <c r="AR406" s="1628"/>
      <c r="AS406" s="1628"/>
      <c r="AT406" s="1628"/>
      <c r="AU406" s="1628"/>
      <c r="AV406" s="1628"/>
      <c r="BR406" s="1629"/>
    </row>
    <row r="407" spans="1:85">
      <c r="A407" s="1627">
        <f t="shared" si="6"/>
        <v>991130</v>
      </c>
      <c r="B407" s="1628" t="str">
        <f>ISL!C22</f>
        <v>Boščík</v>
      </c>
      <c r="C407" s="1628" t="str">
        <f>ISL!D22</f>
        <v>Matěj</v>
      </c>
      <c r="D407" s="1628">
        <f>ISL!E22</f>
        <v>991130</v>
      </c>
      <c r="E407" s="1628" t="str">
        <f>ISL!F22</f>
        <v>JH</v>
      </c>
      <c r="F407" s="1628" t="s">
        <v>738</v>
      </c>
      <c r="H407" s="1628"/>
      <c r="I407" s="1628"/>
      <c r="J407" s="1628"/>
      <c r="K407" s="1628"/>
      <c r="L407" s="1628"/>
      <c r="M407" s="1628"/>
      <c r="N407" s="1628"/>
      <c r="O407" s="1628"/>
      <c r="P407" s="1628"/>
      <c r="Q407" s="1628"/>
      <c r="R407" s="1628"/>
      <c r="S407" s="1628"/>
      <c r="T407" s="1628"/>
      <c r="U407" s="1628"/>
      <c r="V407" s="1628"/>
      <c r="W407" s="1628"/>
      <c r="X407" s="1628"/>
      <c r="Y407" s="1628"/>
      <c r="Z407" s="1628"/>
      <c r="AA407" s="1628"/>
      <c r="AB407" s="1628"/>
      <c r="AC407" s="1628"/>
      <c r="AD407" s="1628"/>
      <c r="AE407" s="1628"/>
      <c r="AF407" s="1628"/>
      <c r="AG407" s="1628"/>
      <c r="AH407" s="1628"/>
      <c r="AI407" s="1628"/>
      <c r="AJ407" s="1628"/>
      <c r="AK407" s="1628"/>
      <c r="AL407" s="1628"/>
      <c r="AM407" s="1628"/>
      <c r="AN407" s="1628"/>
      <c r="AO407" s="1628"/>
      <c r="AP407" s="1628"/>
      <c r="AQ407" s="1628"/>
      <c r="AR407" s="1628"/>
      <c r="AS407" s="1628"/>
      <c r="AT407" s="1628"/>
      <c r="AU407" s="1628"/>
      <c r="AV407" s="1628"/>
      <c r="BR407" s="1629"/>
    </row>
    <row r="408" spans="1:85">
      <c r="A408" s="1627">
        <f t="shared" si="6"/>
        <v>991130</v>
      </c>
      <c r="B408" s="1628" t="str">
        <f>ISL!C29</f>
        <v>Boščík</v>
      </c>
      <c r="C408" s="1628" t="str">
        <f>ISL!D29</f>
        <v>Daniel</v>
      </c>
      <c r="D408" s="1628">
        <f>ISL!E29</f>
        <v>991130</v>
      </c>
      <c r="E408" s="1628" t="str">
        <f>ISL!F29</f>
        <v>JH</v>
      </c>
      <c r="F408" s="1628" t="s">
        <v>738</v>
      </c>
      <c r="H408" s="1628"/>
      <c r="I408" s="1628"/>
      <c r="J408" s="1628"/>
      <c r="K408" s="1628"/>
      <c r="L408" s="1628"/>
      <c r="M408" s="1628"/>
      <c r="N408" s="1628"/>
      <c r="O408" s="1628"/>
      <c r="P408" s="1628"/>
      <c r="Q408" s="1628"/>
      <c r="R408" s="1628"/>
      <c r="S408" s="1628"/>
      <c r="T408" s="1628"/>
      <c r="U408" s="1628"/>
      <c r="V408" s="1628"/>
      <c r="W408" s="1628"/>
      <c r="X408" s="1628"/>
      <c r="Y408" s="1628"/>
      <c r="Z408" s="1628"/>
      <c r="AA408" s="1628"/>
      <c r="AB408" s="1628"/>
      <c r="AC408" s="1628"/>
      <c r="AD408" s="1628"/>
      <c r="AE408" s="1628"/>
      <c r="AF408" s="1628"/>
      <c r="AG408" s="1628"/>
      <c r="AH408" s="1628"/>
      <c r="AI408" s="1628"/>
      <c r="AJ408" s="1628"/>
      <c r="AK408" s="1628"/>
      <c r="AL408" s="1628"/>
      <c r="AM408" s="1628"/>
      <c r="AN408" s="1628"/>
      <c r="AO408" s="1628"/>
      <c r="AP408" s="1628"/>
      <c r="AQ408" s="1628"/>
      <c r="AR408" s="1628"/>
      <c r="AS408" s="1628"/>
      <c r="AT408" s="1628"/>
      <c r="AU408" s="1628"/>
      <c r="AV408" s="1628"/>
      <c r="BR408" s="1629"/>
      <c r="BT408" s="1629"/>
      <c r="BU408" s="1629"/>
      <c r="BV408" s="1629"/>
      <c r="BW408" s="1629"/>
      <c r="BX408" s="1629"/>
      <c r="BY408" s="1629"/>
      <c r="BZ408" s="1629"/>
      <c r="CA408" s="1629"/>
      <c r="CB408" s="1629"/>
      <c r="CC408" s="1629"/>
      <c r="CD408" s="1629"/>
      <c r="CE408" s="1629"/>
      <c r="CF408" s="1629"/>
      <c r="CG408" s="1629"/>
    </row>
    <row r="409" spans="1:85">
      <c r="A409" s="1627">
        <f t="shared" si="6"/>
        <v>991210</v>
      </c>
      <c r="B409" s="1628" t="str">
        <f>BYS!C31</f>
        <v>Kohl</v>
      </c>
      <c r="C409" s="1628" t="str">
        <f>BYS!D31</f>
        <v>Jan</v>
      </c>
      <c r="D409" s="1628">
        <f>BYS!E31</f>
        <v>991210</v>
      </c>
      <c r="E409" s="1628" t="str">
        <f>BYS!F31</f>
        <v>J.H.</v>
      </c>
      <c r="F409" s="1628" t="s">
        <v>137</v>
      </c>
      <c r="H409" s="1628"/>
      <c r="I409" s="1628"/>
      <c r="J409" s="1628"/>
      <c r="K409" s="1628"/>
      <c r="L409" s="1628"/>
      <c r="M409" s="1628"/>
      <c r="N409" s="1628"/>
      <c r="O409" s="1628"/>
      <c r="P409" s="1628"/>
      <c r="Q409" s="1628"/>
      <c r="R409" s="1628"/>
      <c r="S409" s="1628"/>
      <c r="T409" s="1628"/>
      <c r="U409" s="1628"/>
      <c r="V409" s="1628"/>
      <c r="W409" s="1628"/>
      <c r="X409" s="1628"/>
      <c r="Y409" s="1628"/>
      <c r="Z409" s="1628"/>
      <c r="AA409" s="1628"/>
      <c r="AB409" s="1628"/>
      <c r="AC409" s="1628"/>
      <c r="AD409" s="1628"/>
      <c r="AE409" s="1628"/>
      <c r="AF409" s="1628"/>
      <c r="AG409" s="1628"/>
      <c r="AH409" s="1628"/>
      <c r="AI409" s="1628"/>
      <c r="AJ409" s="1628"/>
      <c r="AK409" s="1628"/>
      <c r="AL409" s="1628"/>
      <c r="AM409" s="1628"/>
      <c r="AN409" s="1628"/>
      <c r="AO409" s="1628"/>
      <c r="AP409" s="1628"/>
      <c r="AQ409" s="1628"/>
      <c r="AR409" s="1628"/>
      <c r="AS409" s="1628"/>
      <c r="AT409" s="1628"/>
      <c r="AU409" s="1628"/>
      <c r="AV409" s="1628"/>
      <c r="BR409" s="1629"/>
    </row>
    <row r="410" spans="1:85">
      <c r="A410" s="1627" t="e">
        <f t="shared" si="6"/>
        <v>#REF!</v>
      </c>
      <c r="B410" s="1628" t="e">
        <f>BYS!#REF!</f>
        <v>#REF!</v>
      </c>
      <c r="C410" s="1628" t="e">
        <f>BYS!#REF!</f>
        <v>#REF!</v>
      </c>
      <c r="D410" s="1628" t="e">
        <f>BYS!#REF!</f>
        <v>#REF!</v>
      </c>
      <c r="E410" s="1628" t="e">
        <f>BYS!#REF!</f>
        <v>#REF!</v>
      </c>
      <c r="F410" s="1628" t="s">
        <v>137</v>
      </c>
      <c r="H410" s="1628"/>
      <c r="I410" s="1628"/>
      <c r="J410" s="1628"/>
      <c r="K410" s="1628"/>
      <c r="L410" s="1628"/>
      <c r="M410" s="1628"/>
      <c r="N410" s="1628"/>
      <c r="O410" s="1628"/>
      <c r="P410" s="1628"/>
      <c r="Q410" s="1628"/>
      <c r="R410" s="1628"/>
      <c r="S410" s="1628"/>
      <c r="T410" s="1628"/>
      <c r="U410" s="1628"/>
      <c r="V410" s="1628"/>
      <c r="W410" s="1628"/>
      <c r="X410" s="1628"/>
      <c r="Y410" s="1628"/>
      <c r="Z410" s="1628"/>
      <c r="AA410" s="1628"/>
      <c r="AB410" s="1628"/>
      <c r="AC410" s="1628"/>
      <c r="AD410" s="1628"/>
      <c r="AE410" s="1628"/>
      <c r="AF410" s="1628"/>
      <c r="AG410" s="1628"/>
      <c r="AH410" s="1628"/>
      <c r="AI410" s="1628"/>
      <c r="AJ410" s="1628"/>
      <c r="AK410" s="1628"/>
      <c r="AL410" s="1628"/>
      <c r="AM410" s="1628"/>
      <c r="AN410" s="1628"/>
      <c r="AO410" s="1628"/>
      <c r="AP410" s="1628"/>
      <c r="AQ410" s="1628"/>
      <c r="AR410" s="1628"/>
      <c r="AS410" s="1628"/>
      <c r="AT410" s="1628"/>
      <c r="AU410" s="1628"/>
      <c r="AV410" s="1628"/>
      <c r="BR410" s="1629"/>
    </row>
    <row r="411" spans="1:85">
      <c r="A411" s="1627">
        <f t="shared" si="6"/>
        <v>1000102</v>
      </c>
      <c r="B411" s="1628" t="str">
        <f>Ráj!C38</f>
        <v>Mader</v>
      </c>
      <c r="C411" s="1628" t="str">
        <f>Ráj!D38</f>
        <v>Petr</v>
      </c>
      <c r="D411" s="1628">
        <f>Ráj!E38</f>
        <v>1000102</v>
      </c>
      <c r="E411" s="1628" t="str">
        <f>Ráj!F38</f>
        <v>N.R.P.</v>
      </c>
      <c r="F411" s="1628" t="s">
        <v>717</v>
      </c>
      <c r="H411" s="1628"/>
      <c r="I411" s="1628"/>
      <c r="J411" s="1628"/>
      <c r="K411" s="1628"/>
      <c r="L411" s="1628"/>
      <c r="M411" s="1628"/>
      <c r="N411" s="1628"/>
      <c r="O411" s="1628"/>
      <c r="P411" s="1628"/>
      <c r="Q411" s="1628"/>
      <c r="R411" s="1628"/>
      <c r="S411" s="1628"/>
      <c r="T411" s="1628"/>
      <c r="U411" s="1628"/>
      <c r="V411" s="1628"/>
      <c r="W411" s="1628"/>
      <c r="X411" s="1628"/>
      <c r="Y411" s="1628"/>
      <c r="Z411" s="1628"/>
      <c r="AA411" s="1628"/>
      <c r="AB411" s="1628"/>
      <c r="AC411" s="1628"/>
      <c r="AD411" s="1628"/>
      <c r="AE411" s="1628"/>
      <c r="AF411" s="1628"/>
      <c r="AG411" s="1628"/>
      <c r="AH411" s="1628"/>
      <c r="AI411" s="1628"/>
      <c r="AJ411" s="1628"/>
      <c r="AK411" s="1628"/>
      <c r="AL411" s="1628"/>
      <c r="AM411" s="1628"/>
      <c r="AN411" s="1628"/>
      <c r="AO411" s="1628"/>
      <c r="AP411" s="1628"/>
      <c r="AQ411" s="1628"/>
      <c r="AR411" s="1628"/>
      <c r="AS411" s="1628"/>
      <c r="AT411" s="1628"/>
      <c r="AU411" s="1628"/>
      <c r="AV411" s="1628"/>
    </row>
    <row r="412" spans="1:85">
      <c r="A412" s="1627">
        <f t="shared" si="6"/>
        <v>1000102</v>
      </c>
      <c r="B412" s="1628" t="str">
        <f>Ráj!C39</f>
        <v>Mader</v>
      </c>
      <c r="C412" s="1628" t="str">
        <f>Ráj!D39</f>
        <v>Daniel</v>
      </c>
      <c r="D412" s="1628">
        <f>Ráj!E39</f>
        <v>1000102</v>
      </c>
      <c r="E412" s="1628" t="str">
        <f>Ráj!F39</f>
        <v>N.R.P.</v>
      </c>
      <c r="F412" s="1628" t="s">
        <v>717</v>
      </c>
      <c r="H412" s="1628"/>
      <c r="I412" s="1628"/>
      <c r="J412" s="1628"/>
      <c r="K412" s="1628"/>
      <c r="L412" s="1628"/>
      <c r="M412" s="1628"/>
      <c r="N412" s="1628"/>
      <c r="O412" s="1628"/>
      <c r="P412" s="1628"/>
      <c r="Q412" s="1628"/>
      <c r="R412" s="1628"/>
      <c r="S412" s="1628"/>
      <c r="T412" s="1628"/>
      <c r="U412" s="1628"/>
      <c r="V412" s="1628"/>
      <c r="W412" s="1628"/>
      <c r="X412" s="1628"/>
      <c r="Y412" s="1628"/>
      <c r="Z412" s="1628"/>
      <c r="AA412" s="1628"/>
      <c r="AB412" s="1628"/>
      <c r="AC412" s="1628"/>
      <c r="AD412" s="1628"/>
      <c r="AE412" s="1628"/>
      <c r="AF412" s="1628"/>
      <c r="AG412" s="1628"/>
      <c r="AH412" s="1628"/>
      <c r="AI412" s="1628"/>
      <c r="AJ412" s="1628"/>
      <c r="AK412" s="1628"/>
      <c r="AL412" s="1628"/>
      <c r="AM412" s="1628"/>
      <c r="AN412" s="1628"/>
      <c r="AO412" s="1628"/>
      <c r="AP412" s="1628"/>
      <c r="AQ412" s="1628"/>
      <c r="AR412" s="1628"/>
      <c r="AS412" s="1628"/>
      <c r="AT412" s="1628"/>
      <c r="AU412" s="1628"/>
      <c r="AV412" s="1628"/>
    </row>
    <row r="413" spans="1:85">
      <c r="A413" s="1627">
        <f t="shared" si="6"/>
        <v>1000129</v>
      </c>
      <c r="B413" s="1630" t="str">
        <f>SOM!B34</f>
        <v>Zeman</v>
      </c>
      <c r="C413" s="1630" t="str">
        <f>SOM!C34</f>
        <v>Lukáš</v>
      </c>
      <c r="D413" s="1630">
        <f>SOM!D34</f>
        <v>1000129</v>
      </c>
      <c r="E413" s="1630" t="str">
        <f>SOM!E34</f>
        <v>JH</v>
      </c>
      <c r="F413" s="1630" t="s">
        <v>56</v>
      </c>
      <c r="H413" s="1628"/>
      <c r="I413" s="1628"/>
      <c r="J413" s="1628"/>
      <c r="K413" s="1628"/>
      <c r="L413" s="1628"/>
      <c r="M413" s="1628"/>
      <c r="N413" s="1628"/>
      <c r="O413" s="1628"/>
      <c r="P413" s="1628"/>
      <c r="Q413" s="1628"/>
      <c r="R413" s="1628"/>
      <c r="S413" s="1628"/>
      <c r="T413" s="1628"/>
      <c r="U413" s="1628"/>
      <c r="V413" s="1628"/>
      <c r="W413" s="1628"/>
      <c r="X413" s="1628"/>
      <c r="Y413" s="1628"/>
      <c r="Z413" s="1628"/>
      <c r="AA413" s="1628"/>
      <c r="AB413" s="1628"/>
      <c r="AC413" s="1628"/>
      <c r="AD413" s="1628"/>
      <c r="AE413" s="1628"/>
      <c r="AF413" s="1628"/>
      <c r="AG413" s="1628"/>
      <c r="AH413" s="1628"/>
      <c r="AI413" s="1628"/>
      <c r="AJ413" s="1628"/>
      <c r="AK413" s="1628"/>
      <c r="AL413" s="1628"/>
      <c r="AM413" s="1628"/>
      <c r="AN413" s="1628"/>
      <c r="AO413" s="1628"/>
      <c r="AP413" s="1628"/>
      <c r="AQ413" s="1628"/>
      <c r="AR413" s="1628"/>
      <c r="AS413" s="1628"/>
      <c r="AT413" s="1628"/>
      <c r="AU413" s="1628"/>
      <c r="AV413" s="1628"/>
      <c r="BR413" s="1629"/>
    </row>
    <row r="414" spans="1:85">
      <c r="A414" s="1627">
        <f t="shared" si="6"/>
        <v>1000207</v>
      </c>
      <c r="B414" s="1628" t="str">
        <f>Ští!C25</f>
        <v>Kubíček</v>
      </c>
      <c r="C414" s="1628" t="str">
        <f>Ští!D25</f>
        <v>Martin</v>
      </c>
      <c r="D414" s="1628">
        <f>Ští!E25</f>
        <v>1000207</v>
      </c>
      <c r="E414" s="1628" t="str">
        <f>Ští!F25</f>
        <v>JH</v>
      </c>
      <c r="F414" s="1628" t="s">
        <v>183</v>
      </c>
      <c r="H414" s="1628"/>
      <c r="I414" s="1628"/>
      <c r="J414" s="1628"/>
      <c r="K414" s="1628"/>
      <c r="L414" s="1628"/>
      <c r="M414" s="1628"/>
      <c r="N414" s="1628"/>
      <c r="O414" s="1628"/>
      <c r="P414" s="1628"/>
      <c r="Q414" s="1628"/>
      <c r="R414" s="1628"/>
      <c r="S414" s="1628"/>
      <c r="T414" s="1628"/>
      <c r="U414" s="1628"/>
      <c r="V414" s="1628"/>
      <c r="W414" s="1628"/>
      <c r="X414" s="1628"/>
      <c r="Y414" s="1628"/>
      <c r="Z414" s="1628"/>
      <c r="AA414" s="1628"/>
      <c r="AB414" s="1628"/>
      <c r="AC414" s="1628"/>
      <c r="AD414" s="1628"/>
      <c r="AE414" s="1628"/>
      <c r="AF414" s="1628"/>
      <c r="AG414" s="1628"/>
      <c r="AH414" s="1628"/>
      <c r="AI414" s="1628"/>
      <c r="AJ414" s="1628"/>
      <c r="AK414" s="1628"/>
      <c r="AL414" s="1628"/>
      <c r="AM414" s="1628"/>
      <c r="AN414" s="1628"/>
      <c r="AO414" s="1628"/>
      <c r="AP414" s="1628"/>
      <c r="AQ414" s="1628"/>
      <c r="AR414" s="1628"/>
      <c r="AS414" s="1628"/>
      <c r="AT414" s="1628"/>
      <c r="AU414" s="1628"/>
      <c r="AV414" s="1628"/>
      <c r="BR414" s="1629"/>
    </row>
    <row r="415" spans="1:85">
      <c r="A415" s="1627">
        <f t="shared" si="6"/>
        <v>1000307</v>
      </c>
      <c r="B415" s="1628" t="str">
        <f>Jed!B24</f>
        <v>Jureček</v>
      </c>
      <c r="C415" s="1628" t="str">
        <f>Jed!C24</f>
        <v>Dominik</v>
      </c>
      <c r="D415" s="1628">
        <f>Jed!D24</f>
        <v>1000307</v>
      </c>
      <c r="E415" s="1628" t="str">
        <f>Jed!E24</f>
        <v>JH</v>
      </c>
      <c r="F415" s="1628" t="s">
        <v>778</v>
      </c>
      <c r="H415" s="1628"/>
      <c r="I415" s="1628"/>
      <c r="J415" s="1628"/>
      <c r="K415" s="1628"/>
      <c r="L415" s="1628"/>
      <c r="M415" s="1628"/>
      <c r="N415" s="1628"/>
      <c r="O415" s="1628"/>
      <c r="P415" s="1628"/>
      <c r="Q415" s="1628"/>
      <c r="R415" s="1628"/>
      <c r="S415" s="1628"/>
      <c r="T415" s="1628"/>
      <c r="U415" s="1628"/>
      <c r="V415" s="1628"/>
      <c r="W415" s="1628"/>
      <c r="X415" s="1628"/>
      <c r="Y415" s="1628"/>
      <c r="Z415" s="1628"/>
      <c r="AA415" s="1628"/>
      <c r="AB415" s="1628"/>
      <c r="AC415" s="1628"/>
      <c r="AD415" s="1628"/>
      <c r="AE415" s="1628"/>
      <c r="AF415" s="1628"/>
      <c r="AG415" s="1628"/>
      <c r="AH415" s="1628"/>
      <c r="AI415" s="1628"/>
      <c r="AJ415" s="1628"/>
      <c r="AK415" s="1628"/>
      <c r="AL415" s="1628"/>
      <c r="AM415" s="1628"/>
      <c r="AN415" s="1628"/>
      <c r="AO415" s="1628"/>
      <c r="AP415" s="1628"/>
      <c r="AQ415" s="1628"/>
      <c r="AR415" s="1628"/>
      <c r="AS415" s="1628"/>
      <c r="AT415" s="1628"/>
      <c r="AU415" s="1628"/>
      <c r="AV415" s="1628"/>
      <c r="BR415" s="1629"/>
    </row>
    <row r="416" spans="1:85">
      <c r="A416" s="1627" t="e">
        <f t="shared" si="6"/>
        <v>#REF!</v>
      </c>
      <c r="B416" s="1628" t="e">
        <f>ISL!#REF!</f>
        <v>#REF!</v>
      </c>
      <c r="C416" s="1628" t="e">
        <f>ISL!#REF!</f>
        <v>#REF!</v>
      </c>
      <c r="D416" s="1628" t="e">
        <f>ISL!#REF!</f>
        <v>#REF!</v>
      </c>
      <c r="E416" s="1628" t="e">
        <f>ISL!#REF!</f>
        <v>#REF!</v>
      </c>
      <c r="F416" s="1628" t="s">
        <v>738</v>
      </c>
      <c r="H416" s="1628"/>
      <c r="I416" s="1628"/>
      <c r="J416" s="1628"/>
      <c r="K416" s="1628"/>
      <c r="L416" s="1628"/>
      <c r="M416" s="1628"/>
      <c r="N416" s="1628"/>
      <c r="O416" s="1628"/>
      <c r="P416" s="1628"/>
      <c r="Q416" s="1628"/>
      <c r="R416" s="1628"/>
      <c r="S416" s="1628"/>
      <c r="T416" s="1628"/>
      <c r="U416" s="1628"/>
      <c r="V416" s="1628"/>
      <c r="W416" s="1628"/>
      <c r="X416" s="1628"/>
      <c r="Y416" s="1628"/>
      <c r="Z416" s="1628"/>
      <c r="AA416" s="1628"/>
      <c r="AB416" s="1628"/>
      <c r="AC416" s="1628"/>
      <c r="AD416" s="1628"/>
      <c r="AE416" s="1628"/>
      <c r="AF416" s="1628"/>
      <c r="AG416" s="1628"/>
      <c r="AH416" s="1628"/>
      <c r="AI416" s="1628"/>
      <c r="AJ416" s="1628"/>
      <c r="AK416" s="1628"/>
      <c r="AL416" s="1628"/>
      <c r="AM416" s="1628"/>
      <c r="AN416" s="1628"/>
      <c r="AO416" s="1628"/>
      <c r="AP416" s="1628"/>
      <c r="AQ416" s="1628"/>
      <c r="AR416" s="1628"/>
      <c r="AS416" s="1628"/>
      <c r="AT416" s="1628"/>
      <c r="AU416" s="1628"/>
      <c r="AV416" s="1628"/>
    </row>
    <row r="417" spans="1:70">
      <c r="A417" s="1627">
        <f t="shared" si="6"/>
        <v>1000610</v>
      </c>
      <c r="B417" s="1628" t="str">
        <f>Těch!C40</f>
        <v xml:space="preserve">Bartoš </v>
      </c>
      <c r="C417" s="1628" t="str">
        <f>Těch!D40</f>
        <v>Filip</v>
      </c>
      <c r="D417" s="1628">
        <f>Těch!E40</f>
        <v>1000610</v>
      </c>
      <c r="E417" s="1628" t="str">
        <f>Těch!F40</f>
        <v>UOH</v>
      </c>
      <c r="F417" s="1628" t="s">
        <v>922</v>
      </c>
      <c r="H417" s="1628"/>
      <c r="I417" s="1628"/>
      <c r="J417" s="1628"/>
      <c r="K417" s="1628"/>
      <c r="L417" s="1628"/>
      <c r="M417" s="1628"/>
      <c r="N417" s="1628"/>
      <c r="O417" s="1628"/>
      <c r="P417" s="1628"/>
      <c r="Q417" s="1628"/>
      <c r="R417" s="1628"/>
      <c r="S417" s="1628"/>
      <c r="T417" s="1628"/>
      <c r="U417" s="1628"/>
      <c r="V417" s="1628"/>
      <c r="W417" s="1628"/>
      <c r="X417" s="1628"/>
      <c r="Y417" s="1628"/>
      <c r="Z417" s="1628"/>
      <c r="AA417" s="1628"/>
      <c r="AB417" s="1628"/>
      <c r="AC417" s="1628"/>
      <c r="AD417" s="1628"/>
      <c r="AE417" s="1628"/>
      <c r="AF417" s="1628"/>
      <c r="AG417" s="1628"/>
      <c r="AH417" s="1628"/>
      <c r="AI417" s="1628"/>
      <c r="AJ417" s="1628"/>
      <c r="AK417" s="1628"/>
      <c r="AL417" s="1628"/>
      <c r="AM417" s="1628"/>
      <c r="AN417" s="1628"/>
      <c r="AO417" s="1628"/>
      <c r="AP417" s="1628"/>
      <c r="AQ417" s="1628"/>
      <c r="AR417" s="1628"/>
      <c r="AS417" s="1628"/>
      <c r="AT417" s="1628"/>
      <c r="AU417" s="1628"/>
      <c r="AV417" s="1628"/>
    </row>
    <row r="418" spans="1:70">
      <c r="A418" s="1627">
        <f t="shared" si="6"/>
        <v>1000723</v>
      </c>
      <c r="B418" s="1634" t="str">
        <f>ORL!B23</f>
        <v xml:space="preserve">Melichar </v>
      </c>
      <c r="C418" s="1634" t="str">
        <f>ORL!C23</f>
        <v>David</v>
      </c>
      <c r="D418" s="1634">
        <f>ORL!D23</f>
        <v>1000723</v>
      </c>
      <c r="E418" s="1634" t="str">
        <f>ORL!E23</f>
        <v>J.H.</v>
      </c>
      <c r="F418" s="1628" t="s">
        <v>152</v>
      </c>
      <c r="H418" s="1628"/>
      <c r="I418" s="1628"/>
      <c r="J418" s="1628"/>
      <c r="K418" s="1628"/>
      <c r="L418" s="1628"/>
      <c r="M418" s="1628"/>
      <c r="N418" s="1628"/>
      <c r="O418" s="1628"/>
      <c r="P418" s="1628"/>
      <c r="Q418" s="1628"/>
      <c r="R418" s="1628"/>
      <c r="S418" s="1628"/>
      <c r="T418" s="1628"/>
      <c r="U418" s="1628"/>
      <c r="V418" s="1628"/>
      <c r="W418" s="1628"/>
      <c r="X418" s="1628"/>
      <c r="Y418" s="1628"/>
      <c r="Z418" s="1628"/>
      <c r="AA418" s="1628"/>
      <c r="AB418" s="1628"/>
      <c r="AC418" s="1628"/>
      <c r="AD418" s="1628"/>
      <c r="AE418" s="1628"/>
      <c r="AF418" s="1628"/>
      <c r="AG418" s="1628"/>
      <c r="AH418" s="1628"/>
      <c r="AI418" s="1628"/>
      <c r="AJ418" s="1628"/>
      <c r="AK418" s="1628"/>
      <c r="AL418" s="1628"/>
      <c r="AM418" s="1628"/>
      <c r="AN418" s="1628"/>
      <c r="AO418" s="1628"/>
      <c r="AP418" s="1628"/>
      <c r="AQ418" s="1628"/>
      <c r="AR418" s="1628"/>
      <c r="AS418" s="1628"/>
      <c r="AT418" s="1628"/>
      <c r="AU418" s="1628"/>
      <c r="AV418" s="1628"/>
      <c r="BR418" s="1629"/>
    </row>
    <row r="419" spans="1:70">
      <c r="A419" s="1627">
        <f t="shared" si="6"/>
        <v>1001026</v>
      </c>
      <c r="B419" s="1628" t="str">
        <f>ISL!C27</f>
        <v xml:space="preserve">Andrle </v>
      </c>
      <c r="C419" s="1628" t="str">
        <f>ISL!D27</f>
        <v>David</v>
      </c>
      <c r="D419" s="1628">
        <f>ISL!E27</f>
        <v>1001026</v>
      </c>
      <c r="E419" s="1628" t="str">
        <f>ISL!F27</f>
        <v>JH</v>
      </c>
      <c r="F419" s="1628" t="s">
        <v>738</v>
      </c>
      <c r="H419" s="1628"/>
      <c r="I419" s="1628"/>
      <c r="J419" s="1628"/>
      <c r="K419" s="1628"/>
      <c r="L419" s="1628"/>
      <c r="M419" s="1628"/>
      <c r="N419" s="1628"/>
      <c r="O419" s="1628"/>
      <c r="P419" s="1628"/>
      <c r="Q419" s="1628"/>
      <c r="R419" s="1628"/>
      <c r="S419" s="1628"/>
      <c r="T419" s="1628"/>
      <c r="U419" s="1628"/>
      <c r="V419" s="1628"/>
      <c r="W419" s="1628"/>
      <c r="X419" s="1628"/>
      <c r="Y419" s="1628"/>
      <c r="Z419" s="1628"/>
      <c r="AA419" s="1628"/>
      <c r="AB419" s="1628"/>
      <c r="AC419" s="1628"/>
      <c r="AD419" s="1628"/>
      <c r="AE419" s="1628"/>
      <c r="AF419" s="1628"/>
      <c r="AG419" s="1628"/>
      <c r="AH419" s="1628"/>
      <c r="AI419" s="1628"/>
      <c r="AJ419" s="1628"/>
      <c r="AK419" s="1628"/>
      <c r="AL419" s="1628"/>
      <c r="AM419" s="1628"/>
      <c r="AN419" s="1628"/>
      <c r="AO419" s="1628"/>
      <c r="AP419" s="1628"/>
      <c r="AQ419" s="1628"/>
      <c r="AR419" s="1628"/>
      <c r="AS419" s="1628"/>
      <c r="AT419" s="1628"/>
      <c r="AU419" s="1628"/>
      <c r="AV419" s="1628"/>
      <c r="BR419" s="1629"/>
    </row>
    <row r="420" spans="1:70">
      <c r="A420" s="1627">
        <f t="shared" si="6"/>
        <v>1001226</v>
      </c>
      <c r="B420" s="1628" t="str">
        <f>BYS!C24</f>
        <v>Hrdina</v>
      </c>
      <c r="C420" s="1628" t="str">
        <f>BYS!D24</f>
        <v>Jan ml.</v>
      </c>
      <c r="D420" s="1628">
        <f>BYS!E24</f>
        <v>1001226</v>
      </c>
      <c r="E420" s="1628" t="str">
        <f>BYS!F24</f>
        <v>J.H.</v>
      </c>
      <c r="F420" s="1628" t="s">
        <v>137</v>
      </c>
      <c r="H420" s="1628"/>
      <c r="I420" s="1628"/>
      <c r="J420" s="1628"/>
      <c r="K420" s="1628"/>
      <c r="L420" s="1628"/>
      <c r="M420" s="1628"/>
      <c r="N420" s="1628"/>
      <c r="O420" s="1628"/>
      <c r="P420" s="1628"/>
      <c r="Q420" s="1628"/>
      <c r="R420" s="1628"/>
      <c r="S420" s="1628"/>
      <c r="T420" s="1628"/>
      <c r="U420" s="1628"/>
      <c r="V420" s="1628"/>
      <c r="W420" s="1628"/>
      <c r="X420" s="1628"/>
      <c r="Y420" s="1628"/>
      <c r="Z420" s="1628"/>
      <c r="AA420" s="1628"/>
      <c r="AB420" s="1628"/>
      <c r="AC420" s="1628"/>
      <c r="AD420" s="1628"/>
      <c r="AE420" s="1628"/>
      <c r="AF420" s="1628"/>
      <c r="AG420" s="1628"/>
      <c r="AH420" s="1628"/>
      <c r="AI420" s="1628"/>
      <c r="AJ420" s="1628"/>
      <c r="AK420" s="1628"/>
      <c r="AL420" s="1628"/>
      <c r="AM420" s="1628"/>
      <c r="AN420" s="1628"/>
      <c r="AO420" s="1628"/>
      <c r="AP420" s="1628"/>
      <c r="AQ420" s="1628"/>
      <c r="AR420" s="1628"/>
      <c r="AS420" s="1628"/>
      <c r="AT420" s="1628"/>
      <c r="AU420" s="1628"/>
      <c r="AV420" s="1628"/>
      <c r="BR420" s="1629"/>
    </row>
    <row r="421" spans="1:70">
      <c r="A421" s="1627">
        <f t="shared" si="6"/>
        <v>1010209</v>
      </c>
      <c r="B421" s="1628" t="str">
        <f>Nek!C33</f>
        <v>POMIKÁLEK</v>
      </c>
      <c r="C421" s="1628" t="str">
        <f>Nek!D33</f>
        <v>JAKUB</v>
      </c>
      <c r="D421" s="1628">
        <f>Nek!E33</f>
        <v>1010209</v>
      </c>
      <c r="E421" s="1628" t="str">
        <f>Nek!F33</f>
        <v>JH</v>
      </c>
      <c r="F421" s="1628" t="s">
        <v>86</v>
      </c>
      <c r="H421" s="1628"/>
      <c r="I421" s="1628"/>
      <c r="J421" s="1628"/>
      <c r="K421" s="1628"/>
      <c r="L421" s="1628"/>
      <c r="M421" s="1628"/>
      <c r="N421" s="1628"/>
      <c r="O421" s="1628"/>
      <c r="P421" s="1628"/>
      <c r="Q421" s="1628"/>
      <c r="R421" s="1628"/>
      <c r="S421" s="1628"/>
      <c r="T421" s="1628"/>
      <c r="U421" s="1628"/>
      <c r="V421" s="1628"/>
      <c r="W421" s="1628"/>
      <c r="X421" s="1628"/>
      <c r="Y421" s="1628"/>
      <c r="Z421" s="1628"/>
      <c r="AA421" s="1628"/>
      <c r="AB421" s="1628"/>
      <c r="AC421" s="1628"/>
      <c r="AD421" s="1628"/>
      <c r="AE421" s="1628"/>
      <c r="AF421" s="1628"/>
      <c r="AG421" s="1628"/>
      <c r="AH421" s="1628"/>
      <c r="AI421" s="1628"/>
      <c r="AJ421" s="1628"/>
      <c r="AK421" s="1628"/>
      <c r="AL421" s="1628"/>
      <c r="AM421" s="1628"/>
      <c r="AN421" s="1628"/>
      <c r="AO421" s="1628"/>
      <c r="AP421" s="1628"/>
      <c r="AQ421" s="1628"/>
      <c r="AR421" s="1628"/>
      <c r="AS421" s="1628"/>
      <c r="AT421" s="1628"/>
      <c r="AU421" s="1628"/>
      <c r="AV421" s="1628"/>
    </row>
    <row r="422" spans="1:70">
      <c r="A422" s="1627">
        <f t="shared" si="6"/>
        <v>1010226</v>
      </c>
      <c r="B422" s="1628" t="str">
        <f>ISL!C21</f>
        <v>Preisner</v>
      </c>
      <c r="C422" s="1628" t="str">
        <f>ISL!D21</f>
        <v xml:space="preserve">Šimon </v>
      </c>
      <c r="D422" s="1628">
        <f>ISL!E21</f>
        <v>1010226</v>
      </c>
      <c r="E422" s="1628" t="str">
        <f>ISL!F21</f>
        <v>UOH</v>
      </c>
      <c r="F422" s="1628" t="s">
        <v>738</v>
      </c>
      <c r="H422" s="1628"/>
      <c r="I422" s="1628"/>
      <c r="J422" s="1628"/>
      <c r="K422" s="1628"/>
      <c r="L422" s="1628"/>
      <c r="M422" s="1628"/>
      <c r="N422" s="1628"/>
      <c r="O422" s="1628"/>
      <c r="P422" s="1628"/>
      <c r="Q422" s="1628"/>
      <c r="R422" s="1628"/>
      <c r="S422" s="1628"/>
      <c r="T422" s="1628"/>
      <c r="U422" s="1628"/>
      <c r="V422" s="1628"/>
      <c r="W422" s="1628"/>
      <c r="X422" s="1628"/>
      <c r="Y422" s="1628"/>
      <c r="Z422" s="1628"/>
      <c r="AA422" s="1628"/>
      <c r="AB422" s="1628"/>
      <c r="AC422" s="1628"/>
      <c r="AD422" s="1628"/>
      <c r="AE422" s="1628"/>
      <c r="AF422" s="1628"/>
      <c r="AG422" s="1628"/>
      <c r="AH422" s="1628"/>
      <c r="AI422" s="1628"/>
      <c r="AJ422" s="1628"/>
      <c r="AK422" s="1628"/>
      <c r="AL422" s="1628"/>
      <c r="AM422" s="1628"/>
      <c r="AN422" s="1628"/>
      <c r="AO422" s="1628"/>
      <c r="AP422" s="1628"/>
      <c r="AQ422" s="1628"/>
      <c r="AR422" s="1628"/>
      <c r="AS422" s="1628"/>
      <c r="AT422" s="1628"/>
      <c r="AU422" s="1628"/>
      <c r="AV422" s="1628"/>
      <c r="BR422" s="1629"/>
    </row>
    <row r="423" spans="1:70">
      <c r="A423" s="1627">
        <f t="shared" si="6"/>
        <v>1010313</v>
      </c>
      <c r="B423" s="1628" t="str">
        <f>SLO!C25</f>
        <v xml:space="preserve">Moravec </v>
      </c>
      <c r="C423" s="1628" t="str">
        <f>SLO!D25</f>
        <v>Aleš</v>
      </c>
      <c r="D423" s="1628">
        <f>SLO!E25</f>
        <v>1010313</v>
      </c>
      <c r="E423" s="1628" t="str">
        <f>SLO!F25</f>
        <v>JH</v>
      </c>
      <c r="F423" s="1628" t="s">
        <v>105</v>
      </c>
      <c r="H423" s="1628"/>
      <c r="I423" s="1628"/>
      <c r="J423" s="1628"/>
      <c r="K423" s="1628"/>
      <c r="L423" s="1628"/>
      <c r="M423" s="1628"/>
      <c r="N423" s="1628"/>
      <c r="O423" s="1628"/>
      <c r="P423" s="1628"/>
      <c r="Q423" s="1628"/>
      <c r="R423" s="1628"/>
      <c r="S423" s="1628"/>
      <c r="T423" s="1628"/>
      <c r="U423" s="1628"/>
      <c r="V423" s="1628"/>
      <c r="W423" s="1628"/>
      <c r="X423" s="1628"/>
      <c r="Y423" s="1628"/>
      <c r="Z423" s="1628"/>
      <c r="AA423" s="1628"/>
      <c r="AB423" s="1628"/>
      <c r="AC423" s="1628"/>
      <c r="AD423" s="1628"/>
      <c r="AE423" s="1628"/>
      <c r="AF423" s="1628"/>
      <c r="AG423" s="1628"/>
      <c r="AH423" s="1628"/>
      <c r="AI423" s="1628"/>
      <c r="AJ423" s="1628"/>
      <c r="AK423" s="1628"/>
      <c r="AL423" s="1628"/>
      <c r="AM423" s="1628"/>
      <c r="AN423" s="1628"/>
      <c r="AO423" s="1628"/>
      <c r="AP423" s="1628"/>
      <c r="AQ423" s="1628"/>
      <c r="AR423" s="1628"/>
      <c r="AS423" s="1628"/>
      <c r="AT423" s="1628"/>
      <c r="AU423" s="1628"/>
      <c r="AV423" s="1628"/>
      <c r="BR423" s="1629"/>
    </row>
    <row r="424" spans="1:70">
      <c r="A424" s="1627">
        <f t="shared" si="6"/>
        <v>1010401</v>
      </c>
      <c r="B424" s="1628" t="str">
        <f>Nek!C34</f>
        <v>BEDNÁŘ</v>
      </c>
      <c r="C424" s="1628" t="str">
        <f>Nek!D34</f>
        <v>MICHAL</v>
      </c>
      <c r="D424" s="1628">
        <f>Nek!E34</f>
        <v>1010401</v>
      </c>
      <c r="E424" s="1628" t="str">
        <f>Nek!F34</f>
        <v>JH</v>
      </c>
      <c r="F424" s="1628" t="s">
        <v>86</v>
      </c>
      <c r="H424" s="1628"/>
      <c r="I424" s="1628"/>
      <c r="J424" s="1628"/>
      <c r="K424" s="1628"/>
      <c r="L424" s="1628"/>
      <c r="M424" s="1628"/>
      <c r="N424" s="1628"/>
      <c r="O424" s="1628"/>
      <c r="P424" s="1628"/>
      <c r="Q424" s="1628"/>
      <c r="R424" s="1628"/>
      <c r="S424" s="1628"/>
      <c r="T424" s="1628"/>
      <c r="U424" s="1628"/>
      <c r="V424" s="1628"/>
      <c r="W424" s="1628"/>
      <c r="X424" s="1628"/>
      <c r="Y424" s="1628"/>
      <c r="Z424" s="1628"/>
      <c r="AA424" s="1628"/>
      <c r="AB424" s="1628"/>
      <c r="AC424" s="1628"/>
      <c r="AD424" s="1628"/>
      <c r="AE424" s="1628"/>
      <c r="AF424" s="1628"/>
      <c r="AG424" s="1628"/>
      <c r="AH424" s="1628"/>
      <c r="AI424" s="1628"/>
      <c r="AJ424" s="1628"/>
      <c r="AK424" s="1628"/>
      <c r="AL424" s="1628"/>
      <c r="AM424" s="1628"/>
      <c r="AN424" s="1628"/>
      <c r="AO424" s="1628"/>
      <c r="AP424" s="1628"/>
      <c r="AQ424" s="1628"/>
      <c r="AR424" s="1628"/>
      <c r="AS424" s="1628"/>
      <c r="AT424" s="1628"/>
      <c r="AU424" s="1628"/>
      <c r="AV424" s="1628"/>
    </row>
    <row r="425" spans="1:70">
      <c r="A425" s="1627">
        <f t="shared" si="6"/>
        <v>1010505</v>
      </c>
      <c r="B425" s="1628" t="str">
        <f>BYS!C20</f>
        <v>Hrdina</v>
      </c>
      <c r="C425" s="1628" t="str">
        <f>BYS!D20</f>
        <v>Matouš</v>
      </c>
      <c r="D425" s="1628">
        <f>BYS!E20</f>
        <v>1010505</v>
      </c>
      <c r="E425" s="1628" t="str">
        <f>BYS!F20</f>
        <v>J.H.</v>
      </c>
      <c r="F425" s="1628" t="s">
        <v>137</v>
      </c>
      <c r="H425" s="1628"/>
      <c r="I425" s="1628"/>
      <c r="J425" s="1628"/>
      <c r="K425" s="1628"/>
      <c r="L425" s="1628"/>
      <c r="M425" s="1628"/>
      <c r="N425" s="1628"/>
      <c r="O425" s="1628"/>
      <c r="P425" s="1628"/>
      <c r="Q425" s="1628"/>
      <c r="R425" s="1628"/>
      <c r="S425" s="1628"/>
      <c r="T425" s="1628"/>
      <c r="U425" s="1628"/>
      <c r="V425" s="1628"/>
      <c r="W425" s="1628"/>
      <c r="X425" s="1628"/>
      <c r="Y425" s="1628"/>
      <c r="Z425" s="1628"/>
      <c r="AA425" s="1628"/>
      <c r="AB425" s="1628"/>
      <c r="AC425" s="1628"/>
      <c r="AD425" s="1628"/>
      <c r="AE425" s="1628"/>
      <c r="AF425" s="1628"/>
      <c r="AG425" s="1628"/>
      <c r="AH425" s="1628"/>
      <c r="AI425" s="1628"/>
      <c r="AJ425" s="1628"/>
      <c r="AK425" s="1628"/>
      <c r="AL425" s="1628"/>
      <c r="AM425" s="1628"/>
      <c r="AN425" s="1628"/>
      <c r="AO425" s="1628"/>
      <c r="AP425" s="1628"/>
      <c r="AQ425" s="1628"/>
      <c r="AR425" s="1628"/>
      <c r="AS425" s="1628"/>
      <c r="AT425" s="1628"/>
      <c r="AU425" s="1628"/>
      <c r="AV425" s="1628"/>
      <c r="BR425" s="1629"/>
    </row>
    <row r="426" spans="1:70">
      <c r="A426" s="1627">
        <f t="shared" si="6"/>
        <v>1010608</v>
      </c>
      <c r="B426" s="1628" t="str">
        <f>FL!C19</f>
        <v>Sršeň</v>
      </c>
      <c r="C426" s="1628" t="str">
        <f>FL!D19</f>
        <v>Milan</v>
      </c>
      <c r="D426" s="1628">
        <f>FL!E19</f>
        <v>1010608</v>
      </c>
      <c r="E426" s="1628" t="str">
        <f>FL!F19</f>
        <v>JH</v>
      </c>
      <c r="F426" s="1628" t="str">
        <f>FL!G19</f>
        <v>FLY</v>
      </c>
      <c r="H426" s="1628"/>
      <c r="I426" s="1628"/>
      <c r="J426" s="1628"/>
      <c r="K426" s="1628"/>
      <c r="L426" s="1628"/>
      <c r="M426" s="1628"/>
      <c r="N426" s="1628"/>
      <c r="O426" s="1628"/>
      <c r="P426" s="1628"/>
      <c r="Q426" s="1628"/>
      <c r="R426" s="1628"/>
      <c r="S426" s="1628"/>
      <c r="T426" s="1628"/>
      <c r="U426" s="1628"/>
      <c r="V426" s="1628"/>
      <c r="W426" s="1628"/>
      <c r="X426" s="1628"/>
      <c r="Y426" s="1628"/>
      <c r="Z426" s="1628"/>
      <c r="AA426" s="1628"/>
      <c r="AB426" s="1628"/>
      <c r="AC426" s="1628"/>
      <c r="AD426" s="1628"/>
      <c r="AE426" s="1628"/>
      <c r="AF426" s="1628"/>
      <c r="AG426" s="1628"/>
      <c r="AH426" s="1628"/>
      <c r="AI426" s="1628"/>
      <c r="AJ426" s="1628"/>
      <c r="AK426" s="1628"/>
      <c r="AL426" s="1628"/>
      <c r="AM426" s="1628"/>
      <c r="AN426" s="1628"/>
      <c r="AO426" s="1628"/>
      <c r="AP426" s="1628"/>
      <c r="AQ426" s="1628"/>
      <c r="AR426" s="1628"/>
      <c r="AS426" s="1628"/>
      <c r="AT426" s="1628"/>
      <c r="AU426" s="1628"/>
      <c r="AV426" s="1628"/>
      <c r="BR426" s="1629"/>
    </row>
    <row r="427" spans="1:70">
      <c r="A427" s="1627">
        <f t="shared" si="6"/>
        <v>1011026</v>
      </c>
      <c r="B427" s="1628" t="str">
        <f>Ráj!C28</f>
        <v xml:space="preserve">Žák </v>
      </c>
      <c r="C427" s="1628" t="str">
        <f>Ráj!D28</f>
        <v>Stanislav ml.</v>
      </c>
      <c r="D427" s="1628">
        <f>Ráj!E28</f>
        <v>1011026</v>
      </c>
      <c r="E427" s="1628" t="str">
        <f>Ráj!F28</f>
        <v>J.H.</v>
      </c>
      <c r="F427" s="1628" t="s">
        <v>717</v>
      </c>
      <c r="H427" s="1628"/>
      <c r="I427" s="1628"/>
      <c r="J427" s="1628"/>
      <c r="K427" s="1628"/>
      <c r="L427" s="1628"/>
      <c r="M427" s="1628"/>
      <c r="N427" s="1628"/>
      <c r="O427" s="1628"/>
      <c r="P427" s="1628"/>
      <c r="Q427" s="1628"/>
      <c r="R427" s="1628"/>
      <c r="S427" s="1628"/>
      <c r="T427" s="1628"/>
      <c r="U427" s="1628"/>
      <c r="V427" s="1628"/>
      <c r="W427" s="1628"/>
      <c r="X427" s="1628"/>
      <c r="Y427" s="1628"/>
      <c r="Z427" s="1628"/>
      <c r="AA427" s="1628"/>
      <c r="AB427" s="1628"/>
      <c r="AC427" s="1628"/>
      <c r="AD427" s="1628"/>
      <c r="AE427" s="1628"/>
      <c r="AF427" s="1628"/>
      <c r="AG427" s="1628"/>
      <c r="AH427" s="1628"/>
      <c r="AI427" s="1628"/>
      <c r="AJ427" s="1628"/>
      <c r="AK427" s="1628"/>
      <c r="AL427" s="1628"/>
      <c r="AM427" s="1628"/>
      <c r="AN427" s="1628"/>
      <c r="AO427" s="1628"/>
      <c r="AP427" s="1628"/>
      <c r="AQ427" s="1628"/>
      <c r="AR427" s="1628"/>
      <c r="AS427" s="1628"/>
      <c r="AT427" s="1628"/>
      <c r="AU427" s="1628"/>
      <c r="AV427" s="1628"/>
      <c r="BR427" s="1629"/>
    </row>
    <row r="428" spans="1:70">
      <c r="A428" s="1627">
        <f t="shared" si="6"/>
        <v>1011221</v>
      </c>
      <c r="B428" s="1633" t="str">
        <f>Pet!C25</f>
        <v>Šafář</v>
      </c>
      <c r="C428" s="1633" t="str">
        <f>Pet!D25</f>
        <v>Jan</v>
      </c>
      <c r="D428" s="1633">
        <f>Pet!E25</f>
        <v>1011221</v>
      </c>
      <c r="E428" s="1633" t="str">
        <f>Pet!F25</f>
        <v>JH</v>
      </c>
      <c r="F428" s="1633" t="s">
        <v>119</v>
      </c>
      <c r="H428" s="1628"/>
      <c r="I428" s="1628"/>
      <c r="J428" s="1628"/>
      <c r="K428" s="1628"/>
      <c r="L428" s="1628"/>
      <c r="M428" s="1628"/>
      <c r="N428" s="1628"/>
      <c r="O428" s="1628"/>
      <c r="P428" s="1628"/>
      <c r="Q428" s="1628"/>
      <c r="R428" s="1628"/>
      <c r="S428" s="1628"/>
      <c r="T428" s="1628"/>
      <c r="U428" s="1628"/>
      <c r="V428" s="1628"/>
      <c r="W428" s="1628"/>
      <c r="X428" s="1628"/>
      <c r="Y428" s="1628"/>
      <c r="Z428" s="1628"/>
      <c r="AA428" s="1628"/>
      <c r="AB428" s="1628"/>
      <c r="AC428" s="1628"/>
      <c r="AD428" s="1628"/>
      <c r="AE428" s="1628"/>
      <c r="AF428" s="1628"/>
      <c r="AG428" s="1628"/>
      <c r="AH428" s="1628"/>
      <c r="AI428" s="1628"/>
      <c r="AJ428" s="1628"/>
      <c r="AK428" s="1628"/>
      <c r="AL428" s="1628"/>
      <c r="AM428" s="1628"/>
      <c r="AN428" s="1628"/>
      <c r="AO428" s="1628"/>
      <c r="AP428" s="1628"/>
      <c r="AQ428" s="1628"/>
      <c r="AR428" s="1628"/>
      <c r="AS428" s="1628"/>
      <c r="AT428" s="1628"/>
      <c r="AU428" s="1628"/>
      <c r="AV428" s="1628"/>
      <c r="BR428" s="1629"/>
    </row>
    <row r="429" spans="1:70">
      <c r="A429" s="1627">
        <f t="shared" si="6"/>
        <v>1020122</v>
      </c>
      <c r="B429" s="1628" t="str">
        <f>UDA!C18</f>
        <v>Hekele</v>
      </c>
      <c r="C429" s="1628" t="str">
        <f>UDA!D18</f>
        <v xml:space="preserve">Robin </v>
      </c>
      <c r="D429" s="1628">
        <f>UDA!E18</f>
        <v>1020122</v>
      </c>
      <c r="E429" s="1628" t="str">
        <f>UDA!F18</f>
        <v>N.</v>
      </c>
      <c r="F429" s="1628" t="s">
        <v>159</v>
      </c>
      <c r="H429" s="1628"/>
      <c r="I429" s="1628"/>
      <c r="J429" s="1628"/>
      <c r="K429" s="1628"/>
      <c r="L429" s="1628"/>
      <c r="M429" s="1628"/>
      <c r="N429" s="1628"/>
      <c r="O429" s="1628"/>
      <c r="P429" s="1628"/>
      <c r="Q429" s="1628"/>
      <c r="R429" s="1628"/>
      <c r="S429" s="1628"/>
      <c r="T429" s="1628"/>
      <c r="U429" s="1628"/>
      <c r="V429" s="1628"/>
      <c r="W429" s="1628"/>
      <c r="X429" s="1628"/>
      <c r="Y429" s="1628"/>
      <c r="Z429" s="1628"/>
      <c r="AA429" s="1628"/>
      <c r="AB429" s="1628"/>
      <c r="AC429" s="1628"/>
      <c r="AD429" s="1628"/>
      <c r="AE429" s="1628"/>
      <c r="AF429" s="1628"/>
      <c r="AG429" s="1628"/>
      <c r="AH429" s="1628"/>
      <c r="AI429" s="1628"/>
      <c r="AJ429" s="1628"/>
      <c r="AK429" s="1628"/>
      <c r="AL429" s="1628"/>
      <c r="AM429" s="1628"/>
      <c r="AN429" s="1628"/>
      <c r="AO429" s="1628"/>
      <c r="AP429" s="1628"/>
      <c r="AQ429" s="1628"/>
      <c r="AR429" s="1628"/>
      <c r="AS429" s="1628"/>
      <c r="AT429" s="1628"/>
      <c r="AU429" s="1628"/>
      <c r="AV429" s="1628"/>
    </row>
    <row r="430" spans="1:70">
      <c r="A430" s="1627">
        <f t="shared" si="6"/>
        <v>1020123</v>
      </c>
      <c r="B430" s="1628" t="str">
        <f>ISL!C32</f>
        <v>Schon</v>
      </c>
      <c r="C430" s="1628" t="str">
        <f>ISL!D32</f>
        <v>Petr</v>
      </c>
      <c r="D430" s="1628">
        <f>ISL!E32</f>
        <v>1020123</v>
      </c>
      <c r="E430" s="1628" t="str">
        <f>ISL!F32</f>
        <v>JH</v>
      </c>
      <c r="F430" s="1628" t="s">
        <v>738</v>
      </c>
      <c r="H430" s="1628"/>
      <c r="I430" s="1628"/>
      <c r="J430" s="1628"/>
      <c r="K430" s="1628"/>
      <c r="L430" s="1628"/>
      <c r="M430" s="1628"/>
      <c r="N430" s="1628"/>
      <c r="O430" s="1628"/>
      <c r="P430" s="1628"/>
      <c r="Q430" s="1628"/>
      <c r="R430" s="1628"/>
      <c r="S430" s="1628"/>
      <c r="T430" s="1628"/>
      <c r="U430" s="1628"/>
      <c r="V430" s="1628"/>
      <c r="W430" s="1628"/>
      <c r="X430" s="1628"/>
      <c r="Y430" s="1628"/>
      <c r="Z430" s="1628"/>
      <c r="AA430" s="1628"/>
      <c r="AB430" s="1628"/>
      <c r="AC430" s="1628"/>
      <c r="AD430" s="1628"/>
      <c r="AE430" s="1628"/>
      <c r="AF430" s="1628"/>
      <c r="AG430" s="1628"/>
      <c r="AH430" s="1628"/>
      <c r="AI430" s="1628"/>
      <c r="AJ430" s="1628"/>
      <c r="AK430" s="1628"/>
      <c r="AL430" s="1628"/>
      <c r="AM430" s="1628"/>
      <c r="AN430" s="1628"/>
      <c r="AO430" s="1628"/>
      <c r="AP430" s="1628"/>
      <c r="AQ430" s="1628"/>
      <c r="AR430" s="1628"/>
      <c r="AS430" s="1628"/>
      <c r="AT430" s="1628"/>
      <c r="AU430" s="1628"/>
      <c r="AV430" s="1628"/>
    </row>
    <row r="431" spans="1:70">
      <c r="A431" s="1627">
        <f t="shared" si="6"/>
        <v>1020201</v>
      </c>
      <c r="B431" s="1628" t="str">
        <f>SLO!C26</f>
        <v>Moravec</v>
      </c>
      <c r="C431" s="1628" t="str">
        <f>SLO!D26</f>
        <v>Zdeněk</v>
      </c>
      <c r="D431" s="1628">
        <f>SLO!E26</f>
        <v>1020201</v>
      </c>
      <c r="E431" s="1628" t="str">
        <f>SLO!F26</f>
        <v>JH</v>
      </c>
      <c r="F431" s="1628" t="s">
        <v>105</v>
      </c>
      <c r="H431" s="1628"/>
      <c r="I431" s="1628"/>
      <c r="J431" s="1628"/>
      <c r="K431" s="1628"/>
      <c r="L431" s="1628"/>
      <c r="M431" s="1628"/>
      <c r="N431" s="1628"/>
      <c r="O431" s="1628"/>
      <c r="P431" s="1628"/>
      <c r="Q431" s="1628"/>
      <c r="R431" s="1628"/>
      <c r="S431" s="1628"/>
      <c r="T431" s="1628"/>
      <c r="U431" s="1628"/>
      <c r="V431" s="1628"/>
      <c r="W431" s="1628"/>
      <c r="X431" s="1628"/>
      <c r="Y431" s="1628"/>
      <c r="Z431" s="1628"/>
      <c r="AA431" s="1628"/>
      <c r="AB431" s="1628"/>
      <c r="AC431" s="1628"/>
      <c r="AD431" s="1628"/>
      <c r="AE431" s="1628"/>
      <c r="AF431" s="1628"/>
      <c r="AG431" s="1628"/>
      <c r="AH431" s="1628"/>
      <c r="AI431" s="1628"/>
      <c r="AJ431" s="1628"/>
      <c r="AK431" s="1628"/>
      <c r="AL431" s="1628"/>
      <c r="AM431" s="1628"/>
      <c r="AN431" s="1628"/>
      <c r="AO431" s="1628"/>
      <c r="AP431" s="1628"/>
      <c r="AQ431" s="1628"/>
      <c r="AR431" s="1628"/>
      <c r="AS431" s="1628"/>
      <c r="AT431" s="1628"/>
      <c r="AU431" s="1628"/>
      <c r="AV431" s="1628"/>
      <c r="BR431" s="1629"/>
    </row>
    <row r="432" spans="1:70">
      <c r="A432" s="1627">
        <f t="shared" si="6"/>
        <v>1020313</v>
      </c>
      <c r="B432" s="1628" t="str">
        <f>Ští!C24</f>
        <v>Straka</v>
      </c>
      <c r="C432" s="1628" t="str">
        <f>Ští!D24</f>
        <v>Jan</v>
      </c>
      <c r="D432" s="1628">
        <f>Ští!E24</f>
        <v>1020313</v>
      </c>
      <c r="E432" s="1628" t="str">
        <f>Ští!F24</f>
        <v>JH</v>
      </c>
      <c r="F432" s="1628" t="s">
        <v>183</v>
      </c>
      <c r="H432" s="1628"/>
      <c r="I432" s="1628"/>
      <c r="J432" s="1628"/>
      <c r="K432" s="1628"/>
      <c r="L432" s="1628"/>
      <c r="M432" s="1628"/>
      <c r="N432" s="1628"/>
      <c r="O432" s="1628"/>
      <c r="P432" s="1628"/>
      <c r="Q432" s="1628"/>
      <c r="R432" s="1628"/>
      <c r="S432" s="1628"/>
      <c r="T432" s="1628"/>
      <c r="U432" s="1628"/>
      <c r="V432" s="1628"/>
      <c r="W432" s="1628"/>
      <c r="X432" s="1628"/>
      <c r="Y432" s="1628"/>
      <c r="Z432" s="1628"/>
      <c r="AA432" s="1628"/>
      <c r="AB432" s="1628"/>
      <c r="AC432" s="1628"/>
      <c r="AD432" s="1628"/>
      <c r="AE432" s="1628"/>
      <c r="AF432" s="1628"/>
      <c r="AG432" s="1628"/>
      <c r="AH432" s="1628"/>
      <c r="AI432" s="1628"/>
      <c r="AJ432" s="1628"/>
      <c r="AK432" s="1628"/>
      <c r="AL432" s="1628"/>
      <c r="AM432" s="1628"/>
      <c r="AN432" s="1628"/>
      <c r="AO432" s="1628"/>
      <c r="AP432" s="1628"/>
      <c r="AQ432" s="1628"/>
      <c r="AR432" s="1628"/>
      <c r="AS432" s="1628"/>
      <c r="AT432" s="1628"/>
      <c r="AU432" s="1628"/>
      <c r="AV432" s="1628"/>
      <c r="BR432" s="1629"/>
    </row>
    <row r="433" spans="1:85">
      <c r="A433" s="1627">
        <f t="shared" si="6"/>
        <v>1020430</v>
      </c>
      <c r="B433" s="1628" t="str">
        <f>Ráj!C18</f>
        <v xml:space="preserve">Bližňák </v>
      </c>
      <c r="C433" s="1628" t="str">
        <f>Ráj!D18</f>
        <v xml:space="preserve">Tim </v>
      </c>
      <c r="D433" s="1628">
        <f>Ráj!E18</f>
        <v>1020430</v>
      </c>
      <c r="E433" s="1628" t="str">
        <f>Ráj!F18</f>
        <v>J.H.</v>
      </c>
      <c r="F433" s="1628" t="s">
        <v>717</v>
      </c>
      <c r="H433" s="1628"/>
      <c r="I433" s="1628"/>
      <c r="J433" s="1628"/>
      <c r="K433" s="1628"/>
      <c r="L433" s="1628"/>
      <c r="M433" s="1628"/>
      <c r="N433" s="1628"/>
      <c r="O433" s="1628"/>
      <c r="P433" s="1628"/>
      <c r="Q433" s="1628"/>
      <c r="R433" s="1628"/>
      <c r="S433" s="1628"/>
      <c r="T433" s="1628"/>
      <c r="U433" s="1628"/>
      <c r="V433" s="1628"/>
      <c r="W433" s="1628"/>
      <c r="X433" s="1628"/>
      <c r="Y433" s="1628"/>
      <c r="Z433" s="1628"/>
      <c r="AA433" s="1628"/>
      <c r="AB433" s="1628"/>
      <c r="AC433" s="1628"/>
      <c r="AD433" s="1628"/>
      <c r="AE433" s="1628"/>
      <c r="AF433" s="1628"/>
      <c r="AG433" s="1628"/>
      <c r="AH433" s="1628"/>
      <c r="AI433" s="1628"/>
      <c r="AJ433" s="1628"/>
      <c r="AK433" s="1628"/>
      <c r="AL433" s="1628"/>
      <c r="AM433" s="1628"/>
      <c r="AN433" s="1628"/>
      <c r="AO433" s="1628"/>
      <c r="AP433" s="1628"/>
      <c r="AQ433" s="1628"/>
      <c r="AR433" s="1628"/>
      <c r="AS433" s="1628"/>
      <c r="AT433" s="1628"/>
      <c r="AU433" s="1628"/>
      <c r="AV433" s="1628"/>
    </row>
    <row r="434" spans="1:85">
      <c r="A434" s="1627">
        <f t="shared" si="6"/>
        <v>1020608</v>
      </c>
      <c r="B434" s="1628" t="str">
        <f>Nek!C36</f>
        <v>MACHÁČEK</v>
      </c>
      <c r="C434" s="1628" t="str">
        <f>Nek!D36</f>
        <v>MICHAL</v>
      </c>
      <c r="D434" s="1628">
        <f>Nek!E36</f>
        <v>1020608</v>
      </c>
      <c r="E434" s="1628" t="str">
        <f>Nek!F36</f>
        <v>JH</v>
      </c>
      <c r="F434" s="1628" t="s">
        <v>86</v>
      </c>
      <c r="H434" s="1628"/>
      <c r="I434" s="1628"/>
      <c r="J434" s="1628"/>
      <c r="K434" s="1628"/>
      <c r="L434" s="1628"/>
      <c r="M434" s="1628"/>
      <c r="N434" s="1628"/>
      <c r="O434" s="1628"/>
      <c r="P434" s="1628"/>
      <c r="Q434" s="1628"/>
      <c r="R434" s="1628"/>
      <c r="S434" s="1628"/>
      <c r="T434" s="1628"/>
      <c r="U434" s="1628"/>
      <c r="V434" s="1628"/>
      <c r="W434" s="1628"/>
      <c r="X434" s="1628"/>
      <c r="Y434" s="1628"/>
      <c r="Z434" s="1628"/>
      <c r="AA434" s="1628"/>
      <c r="AB434" s="1628"/>
      <c r="AC434" s="1628"/>
      <c r="AD434" s="1628"/>
      <c r="AE434" s="1628"/>
      <c r="AF434" s="1628"/>
      <c r="AG434" s="1628"/>
      <c r="AH434" s="1628"/>
      <c r="AI434" s="1628"/>
      <c r="AJ434" s="1628"/>
      <c r="AK434" s="1628"/>
      <c r="AL434" s="1628"/>
      <c r="AM434" s="1628"/>
      <c r="AN434" s="1628"/>
      <c r="AO434" s="1628"/>
      <c r="AP434" s="1628"/>
      <c r="AQ434" s="1628"/>
      <c r="AR434" s="1628"/>
      <c r="AS434" s="1628"/>
      <c r="AT434" s="1628"/>
      <c r="AU434" s="1628"/>
      <c r="AV434" s="1628"/>
    </row>
    <row r="435" spans="1:85">
      <c r="A435" s="1627">
        <f t="shared" si="6"/>
        <v>1020704</v>
      </c>
      <c r="B435" s="1633" t="str">
        <f>Pet!C30</f>
        <v>Klouček</v>
      </c>
      <c r="C435" s="1633" t="str">
        <f>Pet!D30</f>
        <v>Michal</v>
      </c>
      <c r="D435" s="1633">
        <f>Pet!E30</f>
        <v>1020704</v>
      </c>
      <c r="E435" s="1633" t="str">
        <f>Pet!F30</f>
        <v>JH2</v>
      </c>
      <c r="F435" s="1633" t="s">
        <v>119</v>
      </c>
      <c r="H435" s="1628"/>
      <c r="I435" s="1628"/>
      <c r="J435" s="1628"/>
      <c r="K435" s="1628"/>
      <c r="L435" s="1628"/>
      <c r="M435" s="1628"/>
      <c r="N435" s="1628"/>
      <c r="O435" s="1628"/>
      <c r="P435" s="1628"/>
      <c r="Q435" s="1628"/>
      <c r="R435" s="1628"/>
      <c r="S435" s="1628"/>
      <c r="T435" s="1628"/>
      <c r="U435" s="1628"/>
      <c r="V435" s="1628"/>
      <c r="W435" s="1628"/>
      <c r="X435" s="1628"/>
      <c r="Y435" s="1628"/>
      <c r="Z435" s="1628"/>
      <c r="AA435" s="1628"/>
      <c r="AB435" s="1628"/>
      <c r="AC435" s="1628"/>
      <c r="AD435" s="1628"/>
      <c r="AE435" s="1628"/>
      <c r="AF435" s="1628"/>
      <c r="AG435" s="1628"/>
      <c r="AH435" s="1628"/>
      <c r="AI435" s="1628"/>
      <c r="AJ435" s="1628"/>
      <c r="AK435" s="1628"/>
      <c r="AL435" s="1628"/>
      <c r="AM435" s="1628"/>
      <c r="AN435" s="1628"/>
      <c r="AO435" s="1628"/>
      <c r="AP435" s="1628"/>
      <c r="AQ435" s="1628"/>
      <c r="AR435" s="1628"/>
      <c r="AS435" s="1628"/>
      <c r="AT435" s="1628"/>
      <c r="AU435" s="1628"/>
      <c r="AV435" s="1628"/>
      <c r="BR435" s="1629"/>
    </row>
    <row r="436" spans="1:85">
      <c r="A436" s="1627">
        <f t="shared" si="6"/>
        <v>1020704</v>
      </c>
      <c r="B436" s="1628" t="str">
        <f>BYS!C35</f>
        <v>Klouček</v>
      </c>
      <c r="C436" s="1628" t="str">
        <f>BYS!D35</f>
        <v>Michal</v>
      </c>
      <c r="D436" s="1628">
        <f>BYS!E35</f>
        <v>1020704</v>
      </c>
      <c r="E436" s="1628" t="str">
        <f>BYS!F35</f>
        <v>J.H.2</v>
      </c>
      <c r="F436" s="1628" t="s">
        <v>137</v>
      </c>
      <c r="H436" s="1628"/>
      <c r="I436" s="1628"/>
      <c r="J436" s="1628"/>
      <c r="K436" s="1628"/>
      <c r="L436" s="1628"/>
      <c r="M436" s="1628"/>
      <c r="N436" s="1628"/>
      <c r="O436" s="1628"/>
      <c r="P436" s="1628"/>
      <c r="Q436" s="1628"/>
      <c r="R436" s="1628"/>
      <c r="S436" s="1628"/>
      <c r="T436" s="1628"/>
      <c r="U436" s="1628"/>
      <c r="V436" s="1628"/>
      <c r="W436" s="1628"/>
      <c r="X436" s="1628"/>
      <c r="Y436" s="1628"/>
      <c r="Z436" s="1628"/>
      <c r="AA436" s="1628"/>
      <c r="AB436" s="1628"/>
      <c r="AC436" s="1628"/>
      <c r="AD436" s="1628"/>
      <c r="AE436" s="1628"/>
      <c r="AF436" s="1628"/>
      <c r="AG436" s="1628"/>
      <c r="AH436" s="1628"/>
      <c r="AI436" s="1628"/>
      <c r="AJ436" s="1628"/>
      <c r="AK436" s="1628"/>
      <c r="AL436" s="1628"/>
      <c r="AM436" s="1628"/>
      <c r="AN436" s="1628"/>
      <c r="AO436" s="1628"/>
      <c r="AP436" s="1628"/>
      <c r="AQ436" s="1628"/>
      <c r="AR436" s="1628"/>
      <c r="AS436" s="1628"/>
      <c r="AT436" s="1628"/>
      <c r="AU436" s="1628"/>
      <c r="AV436" s="1628"/>
    </row>
    <row r="437" spans="1:85">
      <c r="A437" s="1627">
        <f t="shared" si="6"/>
        <v>1020912</v>
      </c>
      <c r="B437" s="1628" t="str">
        <f>Nek!C35</f>
        <v>HUBÁLEK</v>
      </c>
      <c r="C437" s="1628" t="str">
        <f>Nek!D35</f>
        <v>ONDŘEJ</v>
      </c>
      <c r="D437" s="1628">
        <f>Nek!E35</f>
        <v>1020912</v>
      </c>
      <c r="E437" s="1628" t="str">
        <f>Nek!F35</f>
        <v>JH</v>
      </c>
      <c r="F437" s="1628" t="s">
        <v>86</v>
      </c>
      <c r="H437" s="1628"/>
      <c r="I437" s="1628"/>
      <c r="J437" s="1628"/>
      <c r="K437" s="1628"/>
      <c r="L437" s="1628"/>
      <c r="M437" s="1628"/>
      <c r="N437" s="1628"/>
      <c r="O437" s="1628"/>
      <c r="P437" s="1628"/>
      <c r="Q437" s="1628"/>
      <c r="R437" s="1628"/>
      <c r="S437" s="1628"/>
      <c r="T437" s="1628"/>
      <c r="U437" s="1628"/>
      <c r="V437" s="1628"/>
      <c r="W437" s="1628"/>
      <c r="X437" s="1628"/>
      <c r="Y437" s="1628"/>
      <c r="Z437" s="1628"/>
      <c r="AA437" s="1628"/>
      <c r="AB437" s="1628"/>
      <c r="AC437" s="1628"/>
      <c r="AD437" s="1628"/>
      <c r="AE437" s="1628"/>
      <c r="AF437" s="1628"/>
      <c r="AG437" s="1628"/>
      <c r="AH437" s="1628"/>
      <c r="AI437" s="1628"/>
      <c r="AJ437" s="1628"/>
      <c r="AK437" s="1628"/>
      <c r="AL437" s="1628"/>
      <c r="AM437" s="1628"/>
      <c r="AN437" s="1628"/>
      <c r="AO437" s="1628"/>
      <c r="AP437" s="1628"/>
      <c r="AQ437" s="1628"/>
      <c r="AR437" s="1628"/>
      <c r="AS437" s="1628"/>
      <c r="AT437" s="1628"/>
      <c r="AU437" s="1628"/>
      <c r="AV437" s="1628"/>
    </row>
    <row r="438" spans="1:85">
      <c r="A438" s="1627">
        <f t="shared" si="6"/>
        <v>1021126</v>
      </c>
      <c r="B438" s="1633" t="str">
        <f>Pet!C27</f>
        <v>Junek</v>
      </c>
      <c r="C438" s="1633" t="str">
        <f>Pet!D27</f>
        <v>Jakub</v>
      </c>
      <c r="D438" s="1633">
        <f>Pet!E27</f>
        <v>1021126</v>
      </c>
      <c r="E438" s="1633" t="str">
        <f>Pet!F27</f>
        <v>JH2</v>
      </c>
      <c r="F438" s="1633" t="s">
        <v>119</v>
      </c>
      <c r="H438" s="1628"/>
      <c r="I438" s="1628"/>
      <c r="J438" s="1628"/>
      <c r="K438" s="1628"/>
      <c r="L438" s="1628"/>
      <c r="M438" s="1628"/>
      <c r="N438" s="1628"/>
      <c r="O438" s="1628"/>
      <c r="P438" s="1628"/>
      <c r="Q438" s="1628"/>
      <c r="R438" s="1628"/>
      <c r="S438" s="1628"/>
      <c r="T438" s="1628"/>
      <c r="U438" s="1628"/>
      <c r="V438" s="1628"/>
      <c r="W438" s="1628"/>
      <c r="X438" s="1628"/>
      <c r="Y438" s="1628"/>
      <c r="Z438" s="1628"/>
      <c r="AA438" s="1628"/>
      <c r="AB438" s="1628"/>
      <c r="AC438" s="1628"/>
      <c r="AD438" s="1628"/>
      <c r="AE438" s="1628"/>
      <c r="AF438" s="1628"/>
      <c r="AG438" s="1628"/>
      <c r="AH438" s="1628"/>
      <c r="AI438" s="1628"/>
      <c r="AJ438" s="1628"/>
      <c r="AK438" s="1628"/>
      <c r="AL438" s="1628"/>
      <c r="AM438" s="1628"/>
      <c r="AN438" s="1628"/>
      <c r="AO438" s="1628"/>
      <c r="AP438" s="1628"/>
      <c r="AQ438" s="1628"/>
      <c r="AR438" s="1628"/>
      <c r="AS438" s="1628"/>
      <c r="AT438" s="1628"/>
      <c r="AU438" s="1628"/>
      <c r="AV438" s="1628"/>
      <c r="BR438" s="1629"/>
    </row>
    <row r="439" spans="1:85">
      <c r="A439" s="1627">
        <f t="shared" si="6"/>
        <v>1021126</v>
      </c>
      <c r="B439" s="1628" t="str">
        <f>BYS!C34</f>
        <v>Junek</v>
      </c>
      <c r="C439" s="1628" t="str">
        <f>BYS!D34</f>
        <v>Jakub</v>
      </c>
      <c r="D439" s="1628">
        <f>BYS!E34</f>
        <v>1021126</v>
      </c>
      <c r="E439" s="1628" t="str">
        <f>BYS!F34</f>
        <v>J.H.2</v>
      </c>
      <c r="F439" s="1628" t="s">
        <v>137</v>
      </c>
      <c r="H439" s="1628"/>
      <c r="I439" s="1628"/>
      <c r="J439" s="1628"/>
      <c r="K439" s="1628"/>
      <c r="L439" s="1628"/>
      <c r="M439" s="1628"/>
      <c r="N439" s="1628"/>
      <c r="O439" s="1628"/>
      <c r="P439" s="1628"/>
      <c r="Q439" s="1628"/>
      <c r="R439" s="1628"/>
      <c r="S439" s="1628"/>
      <c r="T439" s="1628"/>
      <c r="U439" s="1628"/>
      <c r="V439" s="1628"/>
      <c r="W439" s="1628"/>
      <c r="X439" s="1628"/>
      <c r="Y439" s="1628"/>
      <c r="Z439" s="1628"/>
      <c r="AA439" s="1628"/>
      <c r="AB439" s="1628"/>
      <c r="AC439" s="1628"/>
      <c r="AD439" s="1628"/>
      <c r="AE439" s="1628"/>
      <c r="AF439" s="1628"/>
      <c r="AG439" s="1628"/>
      <c r="AH439" s="1628"/>
      <c r="AI439" s="1628"/>
      <c r="AJ439" s="1628"/>
      <c r="AK439" s="1628"/>
      <c r="AL439" s="1628"/>
      <c r="AM439" s="1628"/>
      <c r="AN439" s="1628"/>
      <c r="AO439" s="1628"/>
      <c r="AP439" s="1628"/>
      <c r="AQ439" s="1628"/>
      <c r="AR439" s="1628"/>
      <c r="AS439" s="1628"/>
      <c r="AT439" s="1628"/>
      <c r="AU439" s="1628"/>
      <c r="AV439" s="1628"/>
    </row>
    <row r="440" spans="1:85">
      <c r="A440" s="1627">
        <f t="shared" si="6"/>
        <v>1030226</v>
      </c>
      <c r="B440" s="1628" t="str">
        <f>BYS!C33</f>
        <v>Hrdina</v>
      </c>
      <c r="C440" s="1628" t="str">
        <f>BYS!D33</f>
        <v>Jaroslav</v>
      </c>
      <c r="D440" s="1628">
        <f>BYS!E33</f>
        <v>1030226</v>
      </c>
      <c r="E440" s="1628" t="str">
        <f>BYS!F33</f>
        <v>UOH</v>
      </c>
      <c r="F440" s="1628" t="s">
        <v>137</v>
      </c>
      <c r="H440" s="1628"/>
      <c r="I440" s="1628"/>
      <c r="J440" s="1628"/>
      <c r="K440" s="1628"/>
      <c r="L440" s="1628"/>
      <c r="M440" s="1628"/>
      <c r="N440" s="1628"/>
      <c r="O440" s="1628"/>
      <c r="P440" s="1628"/>
      <c r="Q440" s="1628"/>
      <c r="R440" s="1628"/>
      <c r="S440" s="1628"/>
      <c r="T440" s="1628"/>
      <c r="U440" s="1628"/>
      <c r="V440" s="1628"/>
      <c r="W440" s="1628"/>
      <c r="X440" s="1628"/>
      <c r="Y440" s="1628"/>
      <c r="Z440" s="1628"/>
      <c r="AA440" s="1628"/>
      <c r="AB440" s="1628"/>
      <c r="AC440" s="1628"/>
      <c r="AD440" s="1628"/>
      <c r="AE440" s="1628"/>
      <c r="AF440" s="1628"/>
      <c r="AG440" s="1628"/>
      <c r="AH440" s="1628"/>
      <c r="AI440" s="1628"/>
      <c r="AJ440" s="1628"/>
      <c r="AK440" s="1628"/>
      <c r="AL440" s="1628"/>
      <c r="AM440" s="1628"/>
      <c r="AN440" s="1628"/>
      <c r="AO440" s="1628"/>
      <c r="AP440" s="1628"/>
      <c r="AQ440" s="1628"/>
      <c r="AR440" s="1628"/>
      <c r="AS440" s="1628"/>
      <c r="AT440" s="1628"/>
      <c r="AU440" s="1628"/>
      <c r="AV440" s="1628"/>
    </row>
    <row r="441" spans="1:85">
      <c r="A441" s="1627">
        <f t="shared" si="6"/>
        <v>1030414</v>
      </c>
      <c r="B441" s="1628" t="str">
        <f>UDA!C24</f>
        <v>Myslikovjan</v>
      </c>
      <c r="C441" s="1628" t="str">
        <f>UDA!D24</f>
        <v>Matěj</v>
      </c>
      <c r="D441" s="1628">
        <f>UDA!E24</f>
        <v>1030414</v>
      </c>
      <c r="E441" s="1628" t="str">
        <f>UDA!F24</f>
        <v>J.H.</v>
      </c>
      <c r="F441" s="1628" t="s">
        <v>159</v>
      </c>
      <c r="H441" s="1628"/>
      <c r="I441" s="1628"/>
      <c r="J441" s="1628"/>
      <c r="K441" s="1628"/>
      <c r="L441" s="1628"/>
      <c r="M441" s="1628"/>
      <c r="N441" s="1628"/>
      <c r="O441" s="1628"/>
      <c r="P441" s="1628"/>
      <c r="Q441" s="1628"/>
      <c r="R441" s="1628"/>
      <c r="S441" s="1628"/>
      <c r="T441" s="1628"/>
      <c r="U441" s="1628"/>
      <c r="V441" s="1628"/>
      <c r="W441" s="1628"/>
      <c r="X441" s="1628"/>
      <c r="Y441" s="1628"/>
      <c r="Z441" s="1628"/>
      <c r="AA441" s="1628"/>
      <c r="AB441" s="1628"/>
      <c r="AC441" s="1628"/>
      <c r="AD441" s="1628"/>
      <c r="AE441" s="1628"/>
      <c r="AF441" s="1628"/>
      <c r="AG441" s="1628"/>
      <c r="AH441" s="1628"/>
      <c r="AI441" s="1628"/>
      <c r="AJ441" s="1628"/>
      <c r="AK441" s="1628"/>
      <c r="AL441" s="1628"/>
      <c r="AM441" s="1628"/>
      <c r="AN441" s="1628"/>
      <c r="AO441" s="1628"/>
      <c r="AP441" s="1628"/>
      <c r="AQ441" s="1628"/>
      <c r="AR441" s="1628"/>
      <c r="AS441" s="1628"/>
      <c r="AT441" s="1628"/>
      <c r="AU441" s="1628"/>
      <c r="AV441" s="1628"/>
      <c r="BR441" s="1629"/>
    </row>
    <row r="442" spans="1:85">
      <c r="A442" s="1627">
        <f t="shared" si="6"/>
        <v>1030628</v>
      </c>
      <c r="B442" s="1628" t="str">
        <f>Těch!C42</f>
        <v>Žabka</v>
      </c>
      <c r="C442" s="1628" t="str">
        <f>Těch!D42</f>
        <v>Michal</v>
      </c>
      <c r="D442" s="1628">
        <f>Těch!E42</f>
        <v>1030628</v>
      </c>
      <c r="E442" s="1628" t="str">
        <f>Těch!F42</f>
        <v>UOH</v>
      </c>
      <c r="F442" s="1628" t="s">
        <v>922</v>
      </c>
      <c r="H442" s="1628"/>
      <c r="I442" s="1628"/>
      <c r="J442" s="1628"/>
      <c r="K442" s="1628"/>
      <c r="L442" s="1628"/>
      <c r="M442" s="1628"/>
      <c r="N442" s="1628"/>
      <c r="O442" s="1628"/>
      <c r="P442" s="1628"/>
      <c r="Q442" s="1628"/>
      <c r="R442" s="1628"/>
      <c r="S442" s="1628"/>
      <c r="T442" s="1628"/>
      <c r="U442" s="1628"/>
      <c r="V442" s="1628"/>
      <c r="W442" s="1628"/>
      <c r="X442" s="1628"/>
      <c r="Y442" s="1628"/>
      <c r="Z442" s="1628"/>
      <c r="AA442" s="1628"/>
      <c r="AB442" s="1628"/>
      <c r="AC442" s="1628"/>
      <c r="AD442" s="1628"/>
      <c r="AE442" s="1628"/>
      <c r="AF442" s="1628"/>
      <c r="AG442" s="1628"/>
      <c r="AH442" s="1628"/>
      <c r="AI442" s="1628"/>
      <c r="AJ442" s="1628"/>
      <c r="AK442" s="1628"/>
      <c r="AL442" s="1628"/>
      <c r="AM442" s="1628"/>
      <c r="AN442" s="1628"/>
      <c r="AO442" s="1628"/>
      <c r="AP442" s="1628"/>
      <c r="AQ442" s="1628"/>
      <c r="AR442" s="1628"/>
      <c r="AS442" s="1628"/>
      <c r="AT442" s="1628"/>
      <c r="AU442" s="1628"/>
      <c r="AV442" s="1628"/>
    </row>
    <row r="443" spans="1:85">
      <c r="A443" s="1627">
        <f t="shared" si="6"/>
        <v>1030731</v>
      </c>
      <c r="B443" s="1628" t="str">
        <f>OMB!C24</f>
        <v>Harcula</v>
      </c>
      <c r="C443" s="1628" t="str">
        <f>OMB!D24</f>
        <v>Michal</v>
      </c>
      <c r="D443" s="1628">
        <f>OMB!E24</f>
        <v>1030731</v>
      </c>
      <c r="E443" s="1628" t="str">
        <f>OMB!F24</f>
        <v>N.</v>
      </c>
      <c r="F443" s="1628" t="s">
        <v>21</v>
      </c>
      <c r="H443" s="1628"/>
      <c r="I443" s="1628"/>
      <c r="J443" s="1628"/>
      <c r="K443" s="1628"/>
      <c r="L443" s="1628"/>
      <c r="M443" s="1628"/>
      <c r="N443" s="1628"/>
      <c r="O443" s="1628"/>
      <c r="P443" s="1628"/>
      <c r="Q443" s="1628"/>
      <c r="R443" s="1628"/>
      <c r="S443" s="1628"/>
      <c r="T443" s="1628"/>
      <c r="U443" s="1628"/>
      <c r="V443" s="1628"/>
      <c r="W443" s="1628"/>
      <c r="X443" s="1628"/>
      <c r="Y443" s="1628"/>
      <c r="Z443" s="1628"/>
      <c r="AA443" s="1628"/>
      <c r="AB443" s="1628"/>
      <c r="AC443" s="1628"/>
      <c r="AD443" s="1628"/>
      <c r="AE443" s="1628"/>
      <c r="AF443" s="1628"/>
      <c r="AG443" s="1628"/>
      <c r="AH443" s="1628"/>
      <c r="AI443" s="1628"/>
      <c r="AJ443" s="1628"/>
      <c r="AK443" s="1628"/>
      <c r="AL443" s="1628"/>
      <c r="AM443" s="1628"/>
      <c r="AN443" s="1628"/>
      <c r="AO443" s="1628"/>
      <c r="AP443" s="1628"/>
      <c r="AQ443" s="1628"/>
      <c r="AR443" s="1628"/>
      <c r="AS443" s="1628"/>
      <c r="AT443" s="1628"/>
      <c r="AU443" s="1628"/>
      <c r="AV443" s="1628"/>
      <c r="BR443" s="1629"/>
    </row>
    <row r="444" spans="1:85">
      <c r="A444" s="1627">
        <f t="shared" si="6"/>
        <v>1030804</v>
      </c>
      <c r="B444" s="1634" t="str">
        <f>ORL!B24</f>
        <v>Holeček</v>
      </c>
      <c r="C444" s="1634" t="str">
        <f>ORL!C24</f>
        <v>Lukáš</v>
      </c>
      <c r="D444" s="1634">
        <f>ORL!D24</f>
        <v>1030804</v>
      </c>
      <c r="E444" s="1634" t="str">
        <f>ORL!E24</f>
        <v>J.H.</v>
      </c>
      <c r="F444" s="1628" t="s">
        <v>152</v>
      </c>
      <c r="H444" s="1628"/>
      <c r="I444" s="1628"/>
      <c r="J444" s="1628"/>
      <c r="K444" s="1628"/>
      <c r="L444" s="1628"/>
      <c r="M444" s="1628"/>
      <c r="N444" s="1628"/>
      <c r="O444" s="1628"/>
      <c r="P444" s="1628"/>
      <c r="Q444" s="1628"/>
      <c r="R444" s="1628"/>
      <c r="S444" s="1628"/>
      <c r="T444" s="1628"/>
      <c r="U444" s="1628"/>
      <c r="V444" s="1628"/>
      <c r="W444" s="1628"/>
      <c r="X444" s="1628"/>
      <c r="Y444" s="1628"/>
      <c r="Z444" s="1628"/>
      <c r="AA444" s="1628"/>
      <c r="AB444" s="1628"/>
      <c r="AC444" s="1628"/>
      <c r="AD444" s="1628"/>
      <c r="AE444" s="1628"/>
      <c r="AF444" s="1628"/>
      <c r="AG444" s="1628"/>
      <c r="AH444" s="1628"/>
      <c r="AI444" s="1628"/>
      <c r="AJ444" s="1628"/>
      <c r="AK444" s="1628"/>
      <c r="AL444" s="1628"/>
      <c r="AM444" s="1628"/>
      <c r="AN444" s="1628"/>
      <c r="AO444" s="1628"/>
      <c r="AP444" s="1628"/>
      <c r="AQ444" s="1628"/>
      <c r="AR444" s="1628"/>
      <c r="AS444" s="1628"/>
      <c r="AT444" s="1628"/>
      <c r="AU444" s="1628"/>
      <c r="AV444" s="1628"/>
      <c r="BR444" s="1629"/>
    </row>
    <row r="445" spans="1:85">
      <c r="A445" s="1627">
        <f t="shared" si="6"/>
        <v>1031026</v>
      </c>
      <c r="B445" s="1628" t="str">
        <f>Jed!B28</f>
        <v>Havlíček</v>
      </c>
      <c r="C445" s="1628" t="str">
        <f>Jed!C28</f>
        <v>Petr</v>
      </c>
      <c r="D445" s="1628">
        <f>Jed!D28</f>
        <v>1031026</v>
      </c>
      <c r="E445" s="1628" t="str">
        <f>Jed!E28</f>
        <v>JH2</v>
      </c>
      <c r="F445" s="1628" t="s">
        <v>778</v>
      </c>
      <c r="H445" s="1628"/>
      <c r="I445" s="1628"/>
      <c r="J445" s="1628"/>
      <c r="K445" s="1628"/>
      <c r="L445" s="1628"/>
      <c r="M445" s="1628"/>
      <c r="N445" s="1628"/>
      <c r="O445" s="1628"/>
      <c r="P445" s="1628"/>
      <c r="Q445" s="1628"/>
      <c r="R445" s="1628"/>
      <c r="S445" s="1628"/>
      <c r="T445" s="1628"/>
      <c r="U445" s="1628"/>
      <c r="V445" s="1628"/>
      <c r="W445" s="1628"/>
      <c r="X445" s="1628"/>
      <c r="Y445" s="1628"/>
      <c r="Z445" s="1628"/>
      <c r="AA445" s="1628"/>
      <c r="AB445" s="1628"/>
      <c r="AC445" s="1628"/>
      <c r="AD445" s="1628"/>
      <c r="AE445" s="1628"/>
      <c r="AF445" s="1628"/>
      <c r="AG445" s="1628"/>
      <c r="AH445" s="1628"/>
      <c r="AI445" s="1628"/>
      <c r="AJ445" s="1628"/>
      <c r="AK445" s="1628"/>
      <c r="AL445" s="1628"/>
      <c r="AM445" s="1628"/>
      <c r="AN445" s="1628"/>
      <c r="AO445" s="1628"/>
      <c r="AP445" s="1628"/>
      <c r="AQ445" s="1628"/>
      <c r="AR445" s="1628"/>
      <c r="AS445" s="1628"/>
      <c r="AT445" s="1628"/>
      <c r="AU445" s="1628"/>
      <c r="AV445" s="1628"/>
      <c r="BR445" s="1629"/>
    </row>
    <row r="446" spans="1:85">
      <c r="A446" s="1627">
        <f t="shared" si="6"/>
        <v>1031122</v>
      </c>
      <c r="B446" s="1628" t="str">
        <f>UDA!C28</f>
        <v>Hekele</v>
      </c>
      <c r="C446" s="1628" t="str">
        <f>UDA!D28</f>
        <v>David</v>
      </c>
      <c r="D446" s="1628">
        <f>UDA!E28</f>
        <v>1031122</v>
      </c>
      <c r="E446" s="1628" t="str">
        <f>UDA!F28</f>
        <v>J.H.</v>
      </c>
      <c r="F446" s="1628" t="s">
        <v>159</v>
      </c>
      <c r="H446" s="1628"/>
      <c r="I446" s="1628"/>
      <c r="J446" s="1628"/>
      <c r="K446" s="1628"/>
      <c r="L446" s="1628"/>
      <c r="M446" s="1628"/>
      <c r="N446" s="1628"/>
      <c r="O446" s="1628"/>
      <c r="P446" s="1628"/>
      <c r="Q446" s="1628"/>
      <c r="R446" s="1628"/>
      <c r="S446" s="1628"/>
      <c r="T446" s="1628"/>
      <c r="U446" s="1628"/>
      <c r="V446" s="1628"/>
      <c r="W446" s="1628"/>
      <c r="X446" s="1628"/>
      <c r="Y446" s="1628"/>
      <c r="Z446" s="1628"/>
      <c r="AA446" s="1628"/>
      <c r="AB446" s="1628"/>
      <c r="AC446" s="1628"/>
      <c r="AD446" s="1628"/>
      <c r="AE446" s="1628"/>
      <c r="AF446" s="1628"/>
      <c r="AG446" s="1628"/>
      <c r="AH446" s="1628"/>
      <c r="AI446" s="1628"/>
      <c r="AJ446" s="1628"/>
      <c r="AK446" s="1628"/>
      <c r="AL446" s="1628"/>
      <c r="AM446" s="1628"/>
      <c r="AN446" s="1628"/>
      <c r="AO446" s="1628"/>
      <c r="AP446" s="1628"/>
      <c r="AQ446" s="1628"/>
      <c r="AR446" s="1628"/>
      <c r="AS446" s="1628"/>
      <c r="AT446" s="1628"/>
      <c r="AU446" s="1628"/>
      <c r="AV446" s="1628"/>
      <c r="BR446" s="1629"/>
      <c r="BT446" s="1629"/>
      <c r="BU446" s="1629"/>
      <c r="BV446" s="1629"/>
      <c r="BW446" s="1629"/>
      <c r="BX446" s="1629"/>
      <c r="BY446" s="1629"/>
      <c r="BZ446" s="1629"/>
      <c r="CA446" s="1629"/>
      <c r="CB446" s="1629"/>
      <c r="CC446" s="1629"/>
      <c r="CD446" s="1629"/>
      <c r="CE446" s="1629"/>
      <c r="CF446" s="1629"/>
      <c r="CG446" s="1629"/>
    </row>
    <row r="447" spans="1:85">
      <c r="A447" s="1627">
        <f t="shared" si="6"/>
        <v>1040524</v>
      </c>
      <c r="B447" s="1633" t="str">
        <f>Pet!C31</f>
        <v xml:space="preserve">Dušek </v>
      </c>
      <c r="C447" s="1633" t="str">
        <f>Pet!D31</f>
        <v>Ondřej</v>
      </c>
      <c r="D447" s="1633">
        <f>Pet!E31</f>
        <v>1040524</v>
      </c>
      <c r="E447" s="1633" t="str">
        <f>Pet!F31</f>
        <v>JH</v>
      </c>
      <c r="F447" s="1633" t="s">
        <v>119</v>
      </c>
      <c r="H447" s="1628"/>
      <c r="I447" s="1628"/>
      <c r="J447" s="1628"/>
      <c r="K447" s="1628"/>
      <c r="L447" s="1628"/>
      <c r="M447" s="1628"/>
      <c r="N447" s="1628"/>
      <c r="O447" s="1628"/>
      <c r="P447" s="1628"/>
      <c r="Q447" s="1628"/>
      <c r="R447" s="1628"/>
      <c r="S447" s="1628"/>
      <c r="T447" s="1628"/>
      <c r="U447" s="1628"/>
      <c r="V447" s="1628"/>
      <c r="W447" s="1628"/>
      <c r="X447" s="1628"/>
      <c r="Y447" s="1628"/>
      <c r="Z447" s="1628"/>
      <c r="AA447" s="1628"/>
      <c r="AB447" s="1628"/>
      <c r="AC447" s="1628"/>
      <c r="AD447" s="1628"/>
      <c r="AE447" s="1628"/>
      <c r="AF447" s="1628"/>
      <c r="AG447" s="1628"/>
      <c r="AH447" s="1628"/>
      <c r="AI447" s="1628"/>
      <c r="AJ447" s="1628"/>
      <c r="AK447" s="1628"/>
      <c r="AL447" s="1628"/>
      <c r="AM447" s="1628"/>
      <c r="AN447" s="1628"/>
      <c r="AO447" s="1628"/>
      <c r="AP447" s="1628"/>
      <c r="AQ447" s="1628"/>
      <c r="AR447" s="1628"/>
      <c r="AS447" s="1628"/>
      <c r="AT447" s="1628"/>
      <c r="AU447" s="1628"/>
      <c r="AV447" s="1628"/>
      <c r="BR447" s="1629"/>
    </row>
    <row r="448" spans="1:85">
      <c r="A448" s="1627">
        <f t="shared" ref="A448:A461" si="7">D448</f>
        <v>1040601</v>
      </c>
      <c r="B448" s="1628" t="str">
        <f>Nek!C32</f>
        <v xml:space="preserve">KAREŠ </v>
      </c>
      <c r="C448" s="1628" t="str">
        <f>Nek!D32</f>
        <v>ANTONÍN</v>
      </c>
      <c r="D448" s="1628">
        <f>Nek!E32</f>
        <v>1040601</v>
      </c>
      <c r="E448" s="1628" t="str">
        <f>Nek!F32</f>
        <v>JH</v>
      </c>
      <c r="F448" s="1628" t="s">
        <v>86</v>
      </c>
      <c r="H448" s="1628"/>
      <c r="I448" s="1628"/>
      <c r="J448" s="1628"/>
      <c r="K448" s="1628"/>
      <c r="L448" s="1628"/>
      <c r="M448" s="1628"/>
      <c r="N448" s="1628"/>
      <c r="O448" s="1628"/>
      <c r="P448" s="1628"/>
      <c r="Q448" s="1628"/>
      <c r="R448" s="1628"/>
      <c r="S448" s="1628"/>
      <c r="T448" s="1628"/>
      <c r="U448" s="1628"/>
      <c r="V448" s="1628"/>
      <c r="W448" s="1628"/>
      <c r="X448" s="1628"/>
      <c r="Y448" s="1628"/>
      <c r="Z448" s="1628"/>
      <c r="AA448" s="1628"/>
      <c r="AB448" s="1628"/>
      <c r="AC448" s="1628"/>
      <c r="AD448" s="1628"/>
      <c r="AE448" s="1628"/>
      <c r="AF448" s="1628"/>
      <c r="AG448" s="1628"/>
      <c r="AH448" s="1628"/>
      <c r="AI448" s="1628"/>
      <c r="AJ448" s="1628"/>
      <c r="AK448" s="1628"/>
      <c r="AL448" s="1628"/>
      <c r="AM448" s="1628"/>
      <c r="AN448" s="1628"/>
      <c r="AO448" s="1628"/>
      <c r="AP448" s="1628"/>
      <c r="AQ448" s="1628"/>
      <c r="AR448" s="1628"/>
      <c r="AS448" s="1628"/>
      <c r="AT448" s="1628"/>
      <c r="AU448" s="1628"/>
      <c r="AV448" s="1628"/>
    </row>
    <row r="449" spans="1:85">
      <c r="A449" s="1627">
        <f t="shared" si="7"/>
        <v>1040913</v>
      </c>
      <c r="B449" s="1628" t="str">
        <f>Tyg!C34</f>
        <v>Vičar</v>
      </c>
      <c r="C449" s="1628" t="str">
        <f>Tyg!D34</f>
        <v>Šimon</v>
      </c>
      <c r="D449" s="1628">
        <f>Tyg!E34</f>
        <v>1040913</v>
      </c>
      <c r="E449" s="1628" t="str">
        <f>Tyg!F34</f>
        <v>UOH</v>
      </c>
      <c r="F449" s="1628" t="s">
        <v>79</v>
      </c>
      <c r="G449" s="1629"/>
      <c r="H449" s="1628"/>
      <c r="I449" s="1628"/>
      <c r="J449" s="1628"/>
      <c r="K449" s="1628"/>
      <c r="L449" s="1628"/>
      <c r="M449" s="1628"/>
      <c r="N449" s="1628"/>
      <c r="O449" s="1628"/>
      <c r="P449" s="1628"/>
      <c r="Q449" s="1628"/>
      <c r="R449" s="1628"/>
      <c r="S449" s="1628"/>
      <c r="T449" s="1628"/>
      <c r="U449" s="1628"/>
      <c r="V449" s="1628"/>
      <c r="W449" s="1628"/>
      <c r="X449" s="1628"/>
      <c r="Y449" s="1628"/>
      <c r="Z449" s="1628"/>
      <c r="AA449" s="1628"/>
      <c r="AB449" s="1628"/>
      <c r="AC449" s="1628"/>
      <c r="AD449" s="1628"/>
      <c r="AE449" s="1628"/>
      <c r="AF449" s="1628"/>
      <c r="AG449" s="1628"/>
      <c r="AH449" s="1628"/>
      <c r="AI449" s="1628"/>
      <c r="AJ449" s="1628"/>
      <c r="AK449" s="1628"/>
      <c r="AL449" s="1628"/>
      <c r="AM449" s="1628"/>
      <c r="AN449" s="1628"/>
      <c r="AO449" s="1628"/>
      <c r="AP449" s="1628"/>
      <c r="AQ449" s="1628"/>
      <c r="AR449" s="1628"/>
      <c r="AS449" s="1628"/>
      <c r="AT449" s="1628"/>
      <c r="AU449" s="1628"/>
      <c r="AV449" s="1628"/>
      <c r="AW449" s="1629"/>
      <c r="AX449" s="1629"/>
      <c r="AY449" s="1629"/>
      <c r="AZ449" s="1629"/>
      <c r="BA449" s="1629"/>
      <c r="BB449" s="1629"/>
      <c r="BC449" s="1629"/>
      <c r="BD449" s="1629"/>
      <c r="BE449" s="1629"/>
      <c r="BF449" s="1629"/>
      <c r="BG449" s="1629"/>
      <c r="BH449" s="1629"/>
      <c r="BI449" s="1629"/>
      <c r="BJ449" s="1629"/>
      <c r="BK449" s="1629"/>
      <c r="BL449" s="1629"/>
      <c r="BM449" s="1629"/>
      <c r="BN449" s="1629"/>
      <c r="BO449" s="1629"/>
      <c r="BP449" s="1629"/>
      <c r="BQ449" s="1629"/>
      <c r="BS449" s="1629"/>
    </row>
    <row r="450" spans="1:85">
      <c r="A450" s="1627">
        <f t="shared" si="7"/>
        <v>1050414</v>
      </c>
      <c r="B450" s="1628" t="str">
        <f>Nek!C39</f>
        <v>VENCL</v>
      </c>
      <c r="C450" s="1628" t="str">
        <f>Nek!D39</f>
        <v>JAN</v>
      </c>
      <c r="D450" s="1628">
        <f>Nek!E39</f>
        <v>1050414</v>
      </c>
      <c r="E450" s="1628" t="str">
        <f>Nek!F39</f>
        <v>N</v>
      </c>
      <c r="F450" s="1628" t="s">
        <v>86</v>
      </c>
      <c r="H450" s="1628"/>
      <c r="I450" s="1628"/>
      <c r="J450" s="1628"/>
      <c r="K450" s="1628"/>
      <c r="L450" s="1628"/>
      <c r="M450" s="1628"/>
      <c r="N450" s="1628"/>
      <c r="O450" s="1628"/>
      <c r="P450" s="1628"/>
      <c r="Q450" s="1628"/>
      <c r="R450" s="1628"/>
      <c r="S450" s="1628"/>
      <c r="T450" s="1628"/>
      <c r="U450" s="1628"/>
      <c r="V450" s="1628"/>
      <c r="W450" s="1628"/>
      <c r="X450" s="1628"/>
      <c r="Y450" s="1628"/>
      <c r="Z450" s="1628"/>
      <c r="AA450" s="1628"/>
      <c r="AB450" s="1628"/>
      <c r="AC450" s="1628"/>
      <c r="AD450" s="1628"/>
      <c r="AE450" s="1628"/>
      <c r="AF450" s="1628"/>
      <c r="AG450" s="1628"/>
      <c r="AH450" s="1628"/>
      <c r="AI450" s="1628"/>
      <c r="AJ450" s="1628"/>
      <c r="AK450" s="1628"/>
      <c r="AL450" s="1628"/>
      <c r="AM450" s="1628"/>
      <c r="AN450" s="1628"/>
      <c r="AO450" s="1628"/>
      <c r="AP450" s="1628"/>
      <c r="AQ450" s="1628"/>
      <c r="AR450" s="1628"/>
      <c r="AS450" s="1628"/>
      <c r="AT450" s="1628"/>
      <c r="AU450" s="1628"/>
      <c r="AV450" s="1628"/>
    </row>
    <row r="451" spans="1:85">
      <c r="A451" s="1627">
        <f t="shared" si="7"/>
        <v>1050419</v>
      </c>
      <c r="B451" s="1628" t="str">
        <f>FL!C36</f>
        <v xml:space="preserve">Telecký </v>
      </c>
      <c r="C451" s="1628" t="str">
        <f>FL!D36</f>
        <v>Adam</v>
      </c>
      <c r="D451" s="1628">
        <f>FL!E36</f>
        <v>1050419</v>
      </c>
      <c r="E451" s="1628">
        <f>FL!F36</f>
        <v>0</v>
      </c>
      <c r="F451" s="1628" t="str">
        <f>FL!G36</f>
        <v>FLY</v>
      </c>
      <c r="H451" s="1628"/>
      <c r="I451" s="1628"/>
      <c r="J451" s="1628"/>
      <c r="K451" s="1628"/>
      <c r="L451" s="1628"/>
      <c r="M451" s="1628"/>
      <c r="N451" s="1628"/>
      <c r="O451" s="1628"/>
      <c r="P451" s="1628"/>
      <c r="Q451" s="1628"/>
      <c r="R451" s="1628"/>
      <c r="S451" s="1628"/>
      <c r="T451" s="1628"/>
      <c r="U451" s="1628"/>
      <c r="V451" s="1628"/>
      <c r="W451" s="1628"/>
      <c r="X451" s="1628"/>
      <c r="Y451" s="1628"/>
      <c r="Z451" s="1628"/>
      <c r="AA451" s="1628"/>
      <c r="AB451" s="1628"/>
      <c r="AC451" s="1628"/>
      <c r="AD451" s="1628"/>
      <c r="AE451" s="1628"/>
      <c r="AF451" s="1628"/>
      <c r="AG451" s="1628"/>
      <c r="AH451" s="1628"/>
      <c r="AI451" s="1628"/>
      <c r="AJ451" s="1628"/>
      <c r="AK451" s="1628"/>
      <c r="AL451" s="1628"/>
      <c r="AM451" s="1628"/>
      <c r="AN451" s="1628"/>
      <c r="AO451" s="1628"/>
      <c r="AP451" s="1628"/>
      <c r="AQ451" s="1628"/>
      <c r="AR451" s="1628"/>
      <c r="AS451" s="1628"/>
      <c r="AT451" s="1628"/>
      <c r="AU451" s="1628"/>
      <c r="AV451" s="1628"/>
    </row>
    <row r="452" spans="1:85">
      <c r="A452" s="1627">
        <f t="shared" si="7"/>
        <v>1050831</v>
      </c>
      <c r="B452" s="1633" t="str">
        <f>Pet!C32</f>
        <v>Šťovíček</v>
      </c>
      <c r="C452" s="1633" t="str">
        <f>Pet!D32</f>
        <v>Tomáš</v>
      </c>
      <c r="D452" s="1633">
        <f>Pet!E32</f>
        <v>1050831</v>
      </c>
      <c r="E452" s="1633" t="str">
        <f>Pet!F32</f>
        <v>JH</v>
      </c>
      <c r="F452" s="1633" t="s">
        <v>119</v>
      </c>
      <c r="H452" s="1628"/>
      <c r="I452" s="1628"/>
      <c r="J452" s="1628"/>
      <c r="K452" s="1628"/>
      <c r="L452" s="1628"/>
      <c r="M452" s="1628"/>
      <c r="N452" s="1628"/>
      <c r="O452" s="1628"/>
      <c r="P452" s="1628"/>
      <c r="Q452" s="1628"/>
      <c r="R452" s="1628"/>
      <c r="S452" s="1628"/>
      <c r="T452" s="1628"/>
      <c r="U452" s="1628"/>
      <c r="V452" s="1628"/>
      <c r="W452" s="1628"/>
      <c r="X452" s="1628"/>
      <c r="Y452" s="1628"/>
      <c r="Z452" s="1628"/>
      <c r="AA452" s="1628"/>
      <c r="AB452" s="1628"/>
      <c r="AC452" s="1628"/>
      <c r="AD452" s="1628"/>
      <c r="AE452" s="1628"/>
      <c r="AF452" s="1628"/>
      <c r="AG452" s="1628"/>
      <c r="AH452" s="1628"/>
      <c r="AI452" s="1628"/>
      <c r="AJ452" s="1628"/>
      <c r="AK452" s="1628"/>
      <c r="AL452" s="1628"/>
      <c r="AM452" s="1628"/>
      <c r="AN452" s="1628"/>
      <c r="AO452" s="1628"/>
      <c r="AP452" s="1628"/>
      <c r="AQ452" s="1628"/>
      <c r="AR452" s="1628"/>
      <c r="AS452" s="1628"/>
      <c r="AT452" s="1628"/>
      <c r="AU452" s="1628"/>
      <c r="AV452" s="1628"/>
      <c r="BR452" s="1629"/>
      <c r="BT452" s="1629"/>
      <c r="BU452" s="1629"/>
      <c r="BV452" s="1629"/>
      <c r="BW452" s="1629"/>
      <c r="BX452" s="1629"/>
      <c r="BY452" s="1629"/>
      <c r="BZ452" s="1629"/>
      <c r="CA452" s="1629"/>
      <c r="CB452" s="1629"/>
      <c r="CC452" s="1629"/>
      <c r="CD452" s="1629"/>
      <c r="CE452" s="1629"/>
      <c r="CF452" s="1629"/>
      <c r="CG452" s="1629"/>
    </row>
    <row r="453" spans="1:85">
      <c r="A453" s="1627">
        <f t="shared" si="7"/>
        <v>1050831</v>
      </c>
      <c r="B453" s="1628" t="str">
        <f>Těch!C23</f>
        <v>Fišer</v>
      </c>
      <c r="C453" s="1628" t="str">
        <f>Těch!D23</f>
        <v>Radek ml.</v>
      </c>
      <c r="D453" s="1628">
        <f>Těch!E23</f>
        <v>1050831</v>
      </c>
      <c r="E453" s="1628" t="str">
        <f>Těch!F23</f>
        <v>UOH</v>
      </c>
      <c r="F453" s="1628" t="s">
        <v>81</v>
      </c>
      <c r="H453" s="1628"/>
      <c r="I453" s="1628"/>
      <c r="J453" s="1628"/>
      <c r="K453" s="1628"/>
      <c r="L453" s="1628"/>
      <c r="M453" s="1628"/>
      <c r="N453" s="1628"/>
      <c r="O453" s="1628"/>
      <c r="P453" s="1628"/>
      <c r="Q453" s="1628"/>
      <c r="R453" s="1628"/>
      <c r="S453" s="1628"/>
      <c r="T453" s="1628"/>
      <c r="U453" s="1628"/>
      <c r="V453" s="1628"/>
      <c r="W453" s="1628"/>
      <c r="X453" s="1628"/>
      <c r="Y453" s="1628"/>
      <c r="Z453" s="1628"/>
      <c r="AA453" s="1628"/>
      <c r="AB453" s="1628"/>
      <c r="AC453" s="1628"/>
      <c r="AD453" s="1628"/>
      <c r="AE453" s="1628"/>
      <c r="AF453" s="1628"/>
      <c r="AG453" s="1628"/>
      <c r="AH453" s="1628"/>
      <c r="AI453" s="1628"/>
      <c r="AJ453" s="1628"/>
      <c r="AK453" s="1628"/>
      <c r="AL453" s="1628"/>
      <c r="AM453" s="1628"/>
      <c r="AN453" s="1628"/>
      <c r="AO453" s="1628"/>
      <c r="AP453" s="1628"/>
      <c r="AQ453" s="1628"/>
      <c r="AR453" s="1628"/>
      <c r="AS453" s="1628"/>
      <c r="AT453" s="1628"/>
      <c r="AU453" s="1628"/>
      <c r="AV453" s="1628"/>
      <c r="BR453" s="1629"/>
    </row>
    <row r="454" spans="1:85">
      <c r="A454" s="1627">
        <f t="shared" si="7"/>
        <v>1050926</v>
      </c>
      <c r="B454" s="1628" t="str">
        <f>Ští!C34</f>
        <v>Havlíček</v>
      </c>
      <c r="C454" s="1628" t="str">
        <f>Ští!D34</f>
        <v>Petr</v>
      </c>
      <c r="D454" s="1628">
        <f>Ští!E34</f>
        <v>1050926</v>
      </c>
      <c r="E454" s="1628" t="str">
        <f>Ští!F34</f>
        <v>JH</v>
      </c>
      <c r="F454" s="1628" t="s">
        <v>183</v>
      </c>
      <c r="G454" s="1629"/>
      <c r="H454" s="1628"/>
      <c r="I454" s="1628"/>
      <c r="J454" s="1628"/>
      <c r="K454" s="1628"/>
      <c r="L454" s="1628"/>
      <c r="M454" s="1628"/>
      <c r="N454" s="1628"/>
      <c r="O454" s="1628"/>
      <c r="P454" s="1628"/>
      <c r="Q454" s="1628"/>
      <c r="R454" s="1628"/>
      <c r="S454" s="1628"/>
      <c r="T454" s="1628"/>
      <c r="U454" s="1628"/>
      <c r="V454" s="1628"/>
      <c r="W454" s="1628"/>
      <c r="X454" s="1628"/>
      <c r="Y454" s="1628"/>
      <c r="Z454" s="1628"/>
      <c r="AA454" s="1628"/>
      <c r="AB454" s="1628"/>
      <c r="AC454" s="1628"/>
      <c r="AD454" s="1628"/>
      <c r="AE454" s="1628"/>
      <c r="AF454" s="1628"/>
      <c r="AG454" s="1628"/>
      <c r="AH454" s="1628"/>
      <c r="AI454" s="1628"/>
      <c r="AJ454" s="1628"/>
      <c r="AK454" s="1628"/>
      <c r="AL454" s="1628"/>
      <c r="AM454" s="1628"/>
      <c r="AN454" s="1628"/>
      <c r="AO454" s="1628"/>
      <c r="AP454" s="1628"/>
      <c r="AQ454" s="1628"/>
      <c r="AR454" s="1628"/>
      <c r="AS454" s="1628"/>
      <c r="AT454" s="1628"/>
      <c r="AU454" s="1628"/>
      <c r="AV454" s="1628"/>
      <c r="AW454" s="1629"/>
      <c r="AX454" s="1629"/>
      <c r="AY454" s="1629"/>
      <c r="AZ454" s="1629"/>
      <c r="BA454" s="1629"/>
      <c r="BB454" s="1629"/>
      <c r="BC454" s="1629"/>
      <c r="BD454" s="1629"/>
      <c r="BE454" s="1629"/>
      <c r="BF454" s="1629"/>
      <c r="BG454" s="1629"/>
      <c r="BH454" s="1629"/>
      <c r="BI454" s="1629"/>
      <c r="BJ454" s="1629"/>
      <c r="BK454" s="1629"/>
      <c r="BL454" s="1629"/>
      <c r="BM454" s="1629"/>
      <c r="BN454" s="1629"/>
      <c r="BO454" s="1629"/>
      <c r="BP454" s="1629"/>
      <c r="BQ454" s="1629"/>
      <c r="BS454" s="1629"/>
    </row>
    <row r="455" spans="1:85">
      <c r="A455" s="1627">
        <f t="shared" si="7"/>
        <v>1071008</v>
      </c>
      <c r="B455" s="1628" t="str">
        <f>Jed!B18</f>
        <v xml:space="preserve">Král </v>
      </c>
      <c r="C455" s="1628" t="str">
        <f>Jed!C18</f>
        <v>Matouš</v>
      </c>
      <c r="D455" s="1628">
        <f>Jed!D18</f>
        <v>1071008</v>
      </c>
      <c r="E455" s="1628" t="str">
        <f>Jed!E18</f>
        <v>JH</v>
      </c>
      <c r="F455" s="1628" t="s">
        <v>778</v>
      </c>
      <c r="H455" s="1628"/>
      <c r="I455" s="1628"/>
      <c r="J455" s="1628"/>
      <c r="K455" s="1628"/>
      <c r="L455" s="1628"/>
      <c r="M455" s="1628"/>
      <c r="N455" s="1628"/>
      <c r="O455" s="1628"/>
      <c r="P455" s="1628"/>
      <c r="Q455" s="1628"/>
      <c r="R455" s="1628"/>
      <c r="S455" s="1628"/>
      <c r="T455" s="1628"/>
      <c r="U455" s="1628"/>
      <c r="V455" s="1628"/>
      <c r="W455" s="1628"/>
      <c r="X455" s="1628"/>
      <c r="Y455" s="1628"/>
      <c r="Z455" s="1628"/>
      <c r="AA455" s="1628"/>
      <c r="AB455" s="1628"/>
      <c r="AC455" s="1628"/>
      <c r="AD455" s="1628"/>
      <c r="AE455" s="1628"/>
      <c r="AF455" s="1628"/>
      <c r="AG455" s="1628"/>
      <c r="AH455" s="1628"/>
      <c r="AI455" s="1628"/>
      <c r="AJ455" s="1628"/>
      <c r="AK455" s="1628"/>
      <c r="AL455" s="1628"/>
      <c r="AM455" s="1628"/>
      <c r="AN455" s="1628"/>
      <c r="AO455" s="1628"/>
      <c r="AP455" s="1628"/>
      <c r="AQ455" s="1628"/>
      <c r="AR455" s="1628"/>
      <c r="AS455" s="1628"/>
      <c r="AT455" s="1628"/>
      <c r="AU455" s="1628"/>
      <c r="AV455" s="1628"/>
    </row>
    <row r="456" spans="1:85">
      <c r="A456" s="1627">
        <f t="shared" si="7"/>
        <v>1080131</v>
      </c>
      <c r="B456" s="1628" t="str">
        <f>Nek!C38</f>
        <v>VENCL</v>
      </c>
      <c r="C456" s="1628" t="str">
        <f>Nek!D38</f>
        <v>RADEK</v>
      </c>
      <c r="D456" s="1628">
        <f>Nek!E38</f>
        <v>1080131</v>
      </c>
      <c r="E456" s="1628" t="str">
        <f>Nek!F38</f>
        <v>N</v>
      </c>
      <c r="F456" s="1628" t="s">
        <v>86</v>
      </c>
      <c r="H456" s="1628"/>
      <c r="I456" s="1628"/>
      <c r="J456" s="1628"/>
      <c r="K456" s="1628"/>
      <c r="L456" s="1628"/>
      <c r="M456" s="1628"/>
      <c r="N456" s="1628"/>
      <c r="O456" s="1628"/>
      <c r="P456" s="1628"/>
      <c r="Q456" s="1628"/>
      <c r="R456" s="1628"/>
      <c r="S456" s="1628"/>
      <c r="T456" s="1628"/>
      <c r="U456" s="1628"/>
      <c r="V456" s="1628"/>
      <c r="W456" s="1628"/>
      <c r="X456" s="1628"/>
      <c r="Y456" s="1628"/>
      <c r="Z456" s="1628"/>
      <c r="AA456" s="1628"/>
      <c r="AB456" s="1628"/>
      <c r="AC456" s="1628"/>
      <c r="AD456" s="1628"/>
      <c r="AE456" s="1628"/>
      <c r="AF456" s="1628"/>
      <c r="AG456" s="1628"/>
      <c r="AH456" s="1628"/>
      <c r="AI456" s="1628"/>
      <c r="AJ456" s="1628"/>
      <c r="AK456" s="1628"/>
      <c r="AL456" s="1628"/>
      <c r="AM456" s="1628"/>
      <c r="AN456" s="1628"/>
      <c r="AO456" s="1628"/>
      <c r="AP456" s="1628"/>
      <c r="AQ456" s="1628"/>
      <c r="AR456" s="1628"/>
      <c r="AS456" s="1628"/>
      <c r="AT456" s="1628"/>
      <c r="AU456" s="1628"/>
      <c r="AV456" s="1628"/>
    </row>
    <row r="457" spans="1:85">
      <c r="A457" s="1627">
        <f t="shared" si="7"/>
        <v>1080220</v>
      </c>
      <c r="B457" s="1628" t="str">
        <f>HČe!C18</f>
        <v>Šilar</v>
      </c>
      <c r="C457" s="1628" t="str">
        <f>HČe!D18</f>
        <v>Robin</v>
      </c>
      <c r="D457" s="1628">
        <f>HČe!E18</f>
        <v>1080220</v>
      </c>
      <c r="E457" s="1628" t="str">
        <f>HČe!F18</f>
        <v>JH</v>
      </c>
      <c r="F457" s="1628" t="s">
        <v>157</v>
      </c>
      <c r="H457" s="1628"/>
      <c r="I457" s="1628"/>
      <c r="J457" s="1628"/>
      <c r="K457" s="1628"/>
      <c r="L457" s="1628"/>
      <c r="M457" s="1628"/>
      <c r="N457" s="1628"/>
      <c r="O457" s="1628"/>
      <c r="P457" s="1628"/>
      <c r="Q457" s="1628"/>
      <c r="R457" s="1628"/>
      <c r="S457" s="1628"/>
      <c r="T457" s="1628"/>
      <c r="U457" s="1628"/>
      <c r="V457" s="1628"/>
      <c r="W457" s="1628"/>
      <c r="X457" s="1628"/>
      <c r="Y457" s="1628"/>
      <c r="Z457" s="1628"/>
      <c r="AA457" s="1628"/>
      <c r="AB457" s="1628"/>
      <c r="AC457" s="1628"/>
      <c r="AD457" s="1628"/>
      <c r="AE457" s="1628"/>
      <c r="AF457" s="1628"/>
      <c r="AG457" s="1628"/>
      <c r="AH457" s="1628"/>
      <c r="AI457" s="1628"/>
      <c r="AJ457" s="1628"/>
      <c r="AK457" s="1628"/>
      <c r="AL457" s="1628"/>
      <c r="AM457" s="1628"/>
      <c r="AN457" s="1628"/>
      <c r="AO457" s="1628"/>
      <c r="AP457" s="1628"/>
      <c r="AQ457" s="1628"/>
      <c r="AR457" s="1628"/>
      <c r="AS457" s="1628"/>
      <c r="AT457" s="1628"/>
      <c r="AU457" s="1628"/>
      <c r="AV457" s="1628"/>
    </row>
    <row r="458" spans="1:85">
      <c r="A458" s="1627">
        <f t="shared" si="7"/>
        <v>1080701</v>
      </c>
      <c r="B458" s="1628" t="str">
        <f>HČe!C24</f>
        <v>Pecháček</v>
      </c>
      <c r="C458" s="1628" t="str">
        <f>HČe!D24</f>
        <v>Alex</v>
      </c>
      <c r="D458" s="1628">
        <f>HČe!E24</f>
        <v>1080701</v>
      </c>
      <c r="E458" s="1628" t="str">
        <f>HČe!F24</f>
        <v>JH</v>
      </c>
      <c r="F458" s="1628" t="s">
        <v>157</v>
      </c>
      <c r="H458" s="1628"/>
      <c r="I458" s="1628"/>
      <c r="J458" s="1628"/>
      <c r="K458" s="1628"/>
      <c r="L458" s="1628"/>
      <c r="M458" s="1628"/>
      <c r="N458" s="1628"/>
      <c r="O458" s="1628"/>
      <c r="P458" s="1628"/>
      <c r="Q458" s="1628"/>
      <c r="R458" s="1628"/>
      <c r="S458" s="1628"/>
      <c r="T458" s="1628"/>
      <c r="U458" s="1628"/>
      <c r="V458" s="1628"/>
      <c r="W458" s="1628"/>
      <c r="X458" s="1628"/>
      <c r="Y458" s="1628"/>
      <c r="Z458" s="1628"/>
      <c r="AA458" s="1628"/>
      <c r="AB458" s="1628"/>
      <c r="AC458" s="1628"/>
      <c r="AD458" s="1628"/>
      <c r="AE458" s="1628"/>
      <c r="AF458" s="1628"/>
      <c r="AG458" s="1628"/>
      <c r="AH458" s="1628"/>
      <c r="AI458" s="1628"/>
      <c r="AJ458" s="1628"/>
      <c r="AK458" s="1628"/>
      <c r="AL458" s="1628"/>
      <c r="AM458" s="1628"/>
      <c r="AN458" s="1628"/>
      <c r="AO458" s="1628"/>
      <c r="AP458" s="1628"/>
      <c r="AQ458" s="1628"/>
      <c r="AR458" s="1628"/>
      <c r="AS458" s="1628"/>
      <c r="AT458" s="1628"/>
      <c r="AU458" s="1628"/>
      <c r="AV458" s="1628"/>
      <c r="BR458" s="1629"/>
    </row>
    <row r="459" spans="1:85">
      <c r="A459" s="1627" t="e">
        <f t="shared" si="7"/>
        <v>#REF!</v>
      </c>
      <c r="B459" s="1630" t="e">
        <f>SOM!#REF!</f>
        <v>#REF!</v>
      </c>
      <c r="C459" s="1630" t="e">
        <f>SOM!#REF!</f>
        <v>#REF!</v>
      </c>
      <c r="D459" s="1630" t="e">
        <f>SOM!#REF!</f>
        <v>#REF!</v>
      </c>
      <c r="E459" s="1630" t="e">
        <f>SOM!#REF!</f>
        <v>#REF!</v>
      </c>
      <c r="F459" s="1630" t="s">
        <v>56</v>
      </c>
      <c r="H459" s="1628"/>
      <c r="I459" s="1628"/>
      <c r="J459" s="1628"/>
      <c r="K459" s="1628"/>
      <c r="L459" s="1628"/>
      <c r="M459" s="1628"/>
      <c r="N459" s="1628"/>
      <c r="O459" s="1628"/>
      <c r="P459" s="1628"/>
      <c r="Q459" s="1628"/>
      <c r="R459" s="1628"/>
      <c r="S459" s="1628"/>
      <c r="T459" s="1628"/>
      <c r="U459" s="1628"/>
      <c r="V459" s="1628"/>
      <c r="W459" s="1628"/>
      <c r="X459" s="1628"/>
      <c r="Y459" s="1628"/>
      <c r="Z459" s="1628"/>
      <c r="AA459" s="1628"/>
      <c r="AB459" s="1628"/>
      <c r="AC459" s="1628"/>
      <c r="AD459" s="1628"/>
      <c r="AE459" s="1628"/>
      <c r="AF459" s="1628"/>
      <c r="AG459" s="1628"/>
      <c r="AH459" s="1628"/>
      <c r="AI459" s="1628"/>
      <c r="AJ459" s="1628"/>
      <c r="AK459" s="1628"/>
      <c r="AL459" s="1628"/>
      <c r="AM459" s="1628"/>
      <c r="AN459" s="1628"/>
      <c r="AO459" s="1628"/>
      <c r="AP459" s="1628"/>
      <c r="AQ459" s="1628"/>
      <c r="AR459" s="1628"/>
      <c r="AS459" s="1628"/>
      <c r="AT459" s="1628"/>
      <c r="AU459" s="1628"/>
      <c r="AV459" s="1628"/>
      <c r="BR459" s="1629"/>
    </row>
    <row r="460" spans="1:85">
      <c r="A460" s="1627">
        <f t="shared" si="7"/>
        <v>1092909</v>
      </c>
      <c r="B460" s="1628" t="str">
        <f>Sna!C32</f>
        <v>Veselý</v>
      </c>
      <c r="C460" s="1628" t="str">
        <f>Sna!D32</f>
        <v>Dominik</v>
      </c>
      <c r="D460" s="1628">
        <f>Sna!E32</f>
        <v>1092909</v>
      </c>
      <c r="E460" s="1628" t="str">
        <f>Sna!F32</f>
        <v>JH2</v>
      </c>
      <c r="F460" s="1628" t="s">
        <v>175</v>
      </c>
      <c r="G460" s="1629"/>
      <c r="H460" s="1628"/>
      <c r="I460" s="1628"/>
      <c r="J460" s="1628"/>
      <c r="K460" s="1628"/>
      <c r="L460" s="1628"/>
      <c r="M460" s="1628"/>
      <c r="N460" s="1628"/>
      <c r="O460" s="1628"/>
      <c r="P460" s="1628"/>
      <c r="Q460" s="1628"/>
      <c r="R460" s="1628"/>
      <c r="S460" s="1628"/>
      <c r="T460" s="1628"/>
      <c r="U460" s="1628"/>
      <c r="V460" s="1628"/>
      <c r="W460" s="1628"/>
      <c r="X460" s="1628"/>
      <c r="Y460" s="1628"/>
      <c r="Z460" s="1628"/>
      <c r="AA460" s="1628"/>
      <c r="AB460" s="1628"/>
      <c r="AC460" s="1628"/>
      <c r="AD460" s="1628"/>
      <c r="AE460" s="1628"/>
      <c r="AF460" s="1628"/>
      <c r="AG460" s="1628"/>
      <c r="AH460" s="1628"/>
      <c r="AI460" s="1628"/>
      <c r="AJ460" s="1628"/>
      <c r="AK460" s="1628"/>
      <c r="AL460" s="1628"/>
      <c r="AM460" s="1628"/>
      <c r="AN460" s="1628"/>
      <c r="AO460" s="1628"/>
      <c r="AP460" s="1628"/>
      <c r="AQ460" s="1628"/>
      <c r="AR460" s="1628"/>
      <c r="AS460" s="1628"/>
      <c r="AT460" s="1628"/>
      <c r="AU460" s="1628"/>
      <c r="AV460" s="1628"/>
      <c r="AW460" s="1629"/>
      <c r="AX460" s="1629"/>
      <c r="AY460" s="1629"/>
      <c r="AZ460" s="1629"/>
      <c r="BA460" s="1629"/>
      <c r="BB460" s="1629"/>
      <c r="BC460" s="1629"/>
      <c r="BD460" s="1629"/>
      <c r="BE460" s="1629"/>
      <c r="BF460" s="1629"/>
      <c r="BG460" s="1629"/>
      <c r="BH460" s="1629"/>
      <c r="BI460" s="1629"/>
      <c r="BJ460" s="1629"/>
      <c r="BK460" s="1629"/>
      <c r="BL460" s="1629"/>
      <c r="BM460" s="1629"/>
      <c r="BN460" s="1629"/>
      <c r="BO460" s="1629"/>
      <c r="BP460" s="1629"/>
      <c r="BQ460" s="1629"/>
      <c r="BS460" s="1629"/>
    </row>
    <row r="461" spans="1:85">
      <c r="A461" s="1627" t="str">
        <f t="shared" si="7"/>
        <v xml:space="preserve"> </v>
      </c>
      <c r="B461" s="1628" t="str">
        <f>NUG!B23</f>
        <v>Kulhaj</v>
      </c>
      <c r="C461" s="1628" t="str">
        <f>NUG!C23</f>
        <v>Miloš</v>
      </c>
      <c r="D461" s="1628" t="str">
        <f>NUG!D23</f>
        <v xml:space="preserve"> </v>
      </c>
      <c r="E461" s="1628" t="str">
        <f>NUG!E23</f>
        <v>JH</v>
      </c>
      <c r="F461" s="1628" t="s">
        <v>73</v>
      </c>
      <c r="H461" s="1628"/>
      <c r="I461" s="1628"/>
      <c r="J461" s="1628"/>
      <c r="K461" s="1628"/>
      <c r="L461" s="1628"/>
      <c r="M461" s="1628"/>
      <c r="N461" s="1628"/>
      <c r="O461" s="1628"/>
      <c r="P461" s="1628"/>
      <c r="Q461" s="1628"/>
      <c r="R461" s="1628"/>
      <c r="S461" s="1628"/>
      <c r="T461" s="1628"/>
      <c r="U461" s="1628"/>
      <c r="V461" s="1628"/>
      <c r="W461" s="1628"/>
      <c r="X461" s="1628"/>
      <c r="Y461" s="1628"/>
      <c r="Z461" s="1628"/>
      <c r="AA461" s="1628"/>
      <c r="AB461" s="1628"/>
      <c r="AC461" s="1628"/>
      <c r="AD461" s="1628"/>
      <c r="AE461" s="1628"/>
      <c r="AF461" s="1628"/>
      <c r="AG461" s="1628"/>
      <c r="AH461" s="1628"/>
      <c r="AI461" s="1628"/>
      <c r="AJ461" s="1628"/>
      <c r="AK461" s="1628"/>
      <c r="AL461" s="1628"/>
      <c r="AM461" s="1628"/>
      <c r="AN461" s="1628"/>
      <c r="AO461" s="1628"/>
      <c r="AP461" s="1628"/>
      <c r="AQ461" s="1628"/>
      <c r="AR461" s="1628"/>
      <c r="AS461" s="1628"/>
      <c r="AT461" s="1628"/>
      <c r="AU461" s="1628"/>
      <c r="AV461" s="1628"/>
      <c r="BR461" s="1629"/>
    </row>
  </sheetData>
  <sortState xmlns:xlrd2="http://schemas.microsoft.com/office/spreadsheetml/2017/richdata2" ref="A1:CG915">
    <sortCondition ref="A1:A915"/>
  </sortState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54733-99A8-47D5-A7A0-E678FA0F3CA8}">
  <sheetPr>
    <tabColor rgb="FFFF0000"/>
  </sheetPr>
  <dimension ref="A1:BZ1013"/>
  <sheetViews>
    <sheetView tabSelected="1" topLeftCell="A430" workbookViewId="0">
      <selection activeCell="AY61" sqref="AY61"/>
    </sheetView>
  </sheetViews>
  <sheetFormatPr defaultColWidth="2.140625" defaultRowHeight="15"/>
  <cols>
    <col min="1" max="1" width="8.140625" style="8" customWidth="1"/>
    <col min="2" max="2" width="13.7109375" style="8" customWidth="1"/>
    <col min="3" max="3" width="11.5703125" style="8" customWidth="1"/>
    <col min="4" max="4" width="11.28515625" style="1659" customWidth="1"/>
    <col min="5" max="5" width="11.28515625" style="33" customWidth="1"/>
    <col min="6" max="6" width="8.85546875" style="8" customWidth="1"/>
    <col min="7" max="7" width="6.7109375" style="8" customWidth="1"/>
    <col min="8" max="8" width="4" style="8" customWidth="1"/>
    <col min="9" max="9" width="5" style="8" customWidth="1"/>
    <col min="10" max="10" width="4.140625" style="8" customWidth="1"/>
    <col min="11" max="11" width="5.28515625" style="8" customWidth="1"/>
    <col min="12" max="12" width="3.28515625" style="8" customWidth="1"/>
    <col min="13" max="14" width="2.140625" style="8"/>
    <col min="15" max="23" width="3.28515625" style="8" customWidth="1"/>
    <col min="24" max="34" width="3.85546875" style="8" customWidth="1"/>
    <col min="35" max="35" width="2.140625" style="8"/>
    <col min="36" max="36" width="3.28515625" style="8" customWidth="1"/>
    <col min="37" max="39" width="2.7109375" style="8" customWidth="1"/>
    <col min="40" max="40" width="3.28515625" style="8" customWidth="1"/>
    <col min="41" max="41" width="2.7109375" style="8" customWidth="1"/>
    <col min="42" max="42" width="3.28515625" style="8" customWidth="1"/>
    <col min="43" max="44" width="2.7109375" style="8" customWidth="1"/>
    <col min="45" max="55" width="3.85546875" style="8" customWidth="1"/>
    <col min="56" max="56" width="2.140625" style="8"/>
    <col min="57" max="58" width="3.28515625" style="8" customWidth="1"/>
    <col min="59" max="60" width="2.7109375" style="8" customWidth="1"/>
    <col min="61" max="64" width="3.28515625" style="8" customWidth="1"/>
    <col min="65" max="65" width="3.140625" style="8" customWidth="1"/>
    <col min="66" max="76" width="3.85546875" style="8" customWidth="1"/>
    <col min="77" max="16384" width="2.140625" style="8"/>
  </cols>
  <sheetData>
    <row r="1" spans="1:77" ht="38.25" customHeight="1">
      <c r="A1" s="910">
        <f>(H31+R20431+H97+H130+H170+H212+H242+H359+H391+H431+H469+H511+H546+H582+H617+H649+H688+H727+H763+H796+H839+H879+H910+H943+H975+H1013+H276+H316+H65)/2</f>
        <v>280</v>
      </c>
      <c r="AT1" s="34"/>
      <c r="AU1" s="34"/>
      <c r="AV1" s="34"/>
      <c r="AW1" s="34"/>
      <c r="AX1" s="34"/>
      <c r="AY1" s="34"/>
      <c r="AZ1" s="34"/>
      <c r="BA1" s="34"/>
      <c r="BB1" s="34"/>
      <c r="BC1" s="34"/>
    </row>
    <row r="2" spans="1:77" ht="23.25">
      <c r="A2" s="35" t="s">
        <v>30</v>
      </c>
      <c r="B2" s="1636"/>
      <c r="R2" s="8" t="s">
        <v>32</v>
      </c>
      <c r="S2" s="8" t="s">
        <v>33</v>
      </c>
      <c r="T2" s="8" t="s">
        <v>34</v>
      </c>
      <c r="U2" s="8" t="s">
        <v>35</v>
      </c>
      <c r="AO2" s="8" t="s">
        <v>36</v>
      </c>
      <c r="AP2" s="8" t="s">
        <v>37</v>
      </c>
      <c r="AQ2" s="8" t="s">
        <v>38</v>
      </c>
      <c r="AR2" s="8" t="s">
        <v>37</v>
      </c>
      <c r="AS2" s="8" t="s">
        <v>39</v>
      </c>
      <c r="AT2" s="34" t="s">
        <v>40</v>
      </c>
      <c r="AU2" s="34" t="s">
        <v>41</v>
      </c>
      <c r="AV2" s="34" t="s">
        <v>42</v>
      </c>
      <c r="AW2" s="34" t="s">
        <v>40</v>
      </c>
      <c r="AX2" s="34"/>
      <c r="AY2" s="34"/>
      <c r="AZ2" s="34"/>
      <c r="BA2" s="34"/>
      <c r="BB2" s="34"/>
      <c r="BC2" s="34"/>
      <c r="BG2" s="8" t="s">
        <v>43</v>
      </c>
      <c r="BH2" s="8" t="s">
        <v>44</v>
      </c>
      <c r="BI2" s="8" t="s">
        <v>40</v>
      </c>
      <c r="BJ2" s="8" t="s">
        <v>37</v>
      </c>
      <c r="BK2" s="8" t="s">
        <v>39</v>
      </c>
      <c r="BL2" s="8" t="s">
        <v>35</v>
      </c>
    </row>
    <row r="3" spans="1:77">
      <c r="A3" s="817"/>
      <c r="B3" s="818" t="s">
        <v>45</v>
      </c>
      <c r="C3" s="818" t="s">
        <v>46</v>
      </c>
      <c r="D3" s="1661" t="s">
        <v>47</v>
      </c>
      <c r="E3" s="819" t="s">
        <v>48</v>
      </c>
      <c r="F3" s="820" t="s">
        <v>49</v>
      </c>
      <c r="G3" s="820" t="s">
        <v>50</v>
      </c>
      <c r="H3" s="820" t="s">
        <v>51</v>
      </c>
      <c r="I3" s="820" t="s">
        <v>52</v>
      </c>
      <c r="J3" s="820" t="s">
        <v>53</v>
      </c>
      <c r="K3" s="820" t="s">
        <v>54</v>
      </c>
      <c r="L3" s="821" t="s">
        <v>55</v>
      </c>
      <c r="M3" s="36"/>
      <c r="N3" s="36"/>
      <c r="O3" s="822">
        <v>1</v>
      </c>
      <c r="P3" s="820">
        <v>2</v>
      </c>
      <c r="Q3" s="820">
        <v>3</v>
      </c>
      <c r="R3" s="820">
        <v>4</v>
      </c>
      <c r="S3" s="820">
        <v>5</v>
      </c>
      <c r="T3" s="821">
        <v>6</v>
      </c>
      <c r="U3" s="820">
        <v>7</v>
      </c>
      <c r="V3" s="822">
        <v>8</v>
      </c>
      <c r="W3" s="820">
        <v>9</v>
      </c>
      <c r="X3" s="820">
        <v>10</v>
      </c>
      <c r="Y3" s="820">
        <v>11</v>
      </c>
      <c r="Z3" s="820">
        <v>12</v>
      </c>
      <c r="AA3" s="820">
        <v>13</v>
      </c>
      <c r="AB3" s="820">
        <v>14</v>
      </c>
      <c r="AC3" s="820">
        <v>15</v>
      </c>
      <c r="AD3" s="820">
        <v>16</v>
      </c>
      <c r="AE3" s="820">
        <v>17</v>
      </c>
      <c r="AF3" s="820">
        <v>18</v>
      </c>
      <c r="AG3" s="820">
        <v>19</v>
      </c>
      <c r="AH3" s="820">
        <v>20</v>
      </c>
      <c r="AJ3" s="820">
        <v>1</v>
      </c>
      <c r="AK3" s="820">
        <v>2</v>
      </c>
      <c r="AL3" s="820">
        <v>3</v>
      </c>
      <c r="AM3" s="820">
        <v>4</v>
      </c>
      <c r="AN3" s="820">
        <v>5</v>
      </c>
      <c r="AO3" s="820">
        <v>6</v>
      </c>
      <c r="AP3" s="820">
        <v>7</v>
      </c>
      <c r="AQ3" s="820">
        <v>8</v>
      </c>
      <c r="AR3" s="820">
        <v>9</v>
      </c>
      <c r="AS3" s="820">
        <v>10</v>
      </c>
      <c r="AT3" s="820">
        <v>11</v>
      </c>
      <c r="AU3" s="820">
        <v>12</v>
      </c>
      <c r="AV3" s="820">
        <v>13</v>
      </c>
      <c r="AW3" s="820">
        <v>14</v>
      </c>
      <c r="AX3" s="820">
        <v>15</v>
      </c>
      <c r="AY3" s="820">
        <v>16</v>
      </c>
      <c r="AZ3" s="820">
        <v>17</v>
      </c>
      <c r="BA3" s="820">
        <v>18</v>
      </c>
      <c r="BB3" s="820">
        <v>19</v>
      </c>
      <c r="BC3" s="820">
        <v>20</v>
      </c>
      <c r="BE3" s="820">
        <v>1</v>
      </c>
      <c r="BF3" s="820">
        <v>2</v>
      </c>
      <c r="BG3" s="820">
        <v>3</v>
      </c>
      <c r="BH3" s="820">
        <v>4</v>
      </c>
      <c r="BI3" s="820">
        <v>5</v>
      </c>
      <c r="BJ3" s="820">
        <v>6</v>
      </c>
      <c r="BK3" s="820">
        <v>7</v>
      </c>
      <c r="BL3" s="820">
        <v>8</v>
      </c>
      <c r="BM3" s="820">
        <v>9</v>
      </c>
      <c r="BN3" s="820">
        <v>10</v>
      </c>
      <c r="BO3" s="820">
        <v>11</v>
      </c>
      <c r="BP3" s="820">
        <v>12</v>
      </c>
      <c r="BQ3" s="820">
        <v>13</v>
      </c>
      <c r="BR3" s="820">
        <v>14</v>
      </c>
      <c r="BS3" s="820">
        <v>15</v>
      </c>
      <c r="BT3" s="820">
        <v>16</v>
      </c>
      <c r="BU3" s="820">
        <v>17</v>
      </c>
      <c r="BV3" s="820">
        <v>18</v>
      </c>
      <c r="BW3" s="820">
        <v>19</v>
      </c>
      <c r="BX3" s="820">
        <v>20</v>
      </c>
    </row>
    <row r="4" spans="1:77" ht="18">
      <c r="A4" s="405">
        <f>SOM!A18</f>
        <v>2</v>
      </c>
      <c r="B4" s="405" t="str">
        <f>SOM!B18</f>
        <v>Sonntag</v>
      </c>
      <c r="C4" s="405" t="str">
        <f>SOM!C18</f>
        <v>Lukáš</v>
      </c>
      <c r="D4" s="1662">
        <f>SOM!D18</f>
        <v>820112</v>
      </c>
      <c r="E4" s="405" t="str">
        <f>SOM!E18</f>
        <v>JH</v>
      </c>
      <c r="F4" s="405" t="s">
        <v>56</v>
      </c>
      <c r="G4" s="823" t="e">
        <f>K4/H4</f>
        <v>#DIV/0!</v>
      </c>
      <c r="H4" s="824">
        <f>COUNT(O4:AH4)</f>
        <v>0</v>
      </c>
      <c r="I4" s="824">
        <f>SUM(O4+P4+Q4+R4+S4+T4+V4+U4+W4+X4+Y4+Z4+AA4+AB4+AC4+AD4+AE4+AF4+AG4+AH4)</f>
        <v>0</v>
      </c>
      <c r="J4" s="824">
        <f>AJ4+AK4+AL4+AM4+AN4+AO4+AP4+AQ4+AR4+AS4+AT4+AU4+AV4+AW4+AX4+AY4+AZ4+BA4+BB4+BC4</f>
        <v>0</v>
      </c>
      <c r="K4" s="825">
        <f>I4+J4</f>
        <v>0</v>
      </c>
      <c r="L4" s="826">
        <f>BE4+BF4+BG4+BH4+BI4+BJ4+BK4+BL4+BM4+BN4+BO4+BP4+BR4+BQ4+BS4+BT4+BU4+BV4+BW4+BX4</f>
        <v>0</v>
      </c>
      <c r="O4" s="827"/>
      <c r="P4" s="824"/>
      <c r="Q4" s="824"/>
      <c r="R4" s="824"/>
      <c r="S4" s="824"/>
      <c r="T4" s="826"/>
      <c r="U4" s="824"/>
      <c r="V4" s="1638"/>
      <c r="W4" s="824"/>
      <c r="X4" s="824"/>
      <c r="Y4" s="1640"/>
      <c r="Z4" s="824"/>
      <c r="AA4" s="824"/>
      <c r="AB4" s="824"/>
      <c r="AC4" s="1640"/>
      <c r="AD4" s="824"/>
      <c r="AE4" s="824"/>
      <c r="AF4" s="824"/>
      <c r="AG4" s="824"/>
      <c r="AH4" s="824"/>
      <c r="AI4" s="34"/>
      <c r="AJ4" s="824"/>
      <c r="AK4" s="824"/>
      <c r="AL4" s="824"/>
      <c r="AM4" s="824"/>
      <c r="AN4" s="824"/>
      <c r="AO4" s="824"/>
      <c r="AP4" s="824"/>
      <c r="AQ4" s="1640"/>
      <c r="AR4" s="824"/>
      <c r="AS4" s="824"/>
      <c r="AT4" s="1640"/>
      <c r="AU4" s="824"/>
      <c r="AV4" s="824"/>
      <c r="AW4" s="824"/>
      <c r="AX4" s="1640"/>
      <c r="AY4" s="824"/>
      <c r="AZ4" s="824"/>
      <c r="BA4" s="824"/>
      <c r="BB4" s="824"/>
      <c r="BC4" s="824"/>
      <c r="BE4" s="828"/>
      <c r="BF4" s="828"/>
      <c r="BG4" s="828"/>
      <c r="BH4" s="828"/>
      <c r="BI4" s="828"/>
      <c r="BJ4" s="828"/>
      <c r="BK4" s="828"/>
      <c r="BL4" s="828"/>
      <c r="BM4" s="828"/>
      <c r="BN4" s="828"/>
      <c r="BO4" s="828"/>
      <c r="BP4" s="828"/>
      <c r="BQ4" s="828"/>
      <c r="BR4" s="828"/>
      <c r="BS4" s="828"/>
      <c r="BT4" s="828"/>
      <c r="BU4" s="828"/>
      <c r="BV4" s="828"/>
      <c r="BW4" s="828"/>
      <c r="BX4" s="828"/>
    </row>
    <row r="5" spans="1:77" ht="18">
      <c r="A5" s="405">
        <f>SOM!A19</f>
        <v>5</v>
      </c>
      <c r="B5" s="405" t="str">
        <f>SOM!B19</f>
        <v>Zeman</v>
      </c>
      <c r="C5" s="405" t="str">
        <f>SOM!C19</f>
        <v>Břetislav</v>
      </c>
      <c r="D5" s="1662">
        <f>SOM!D19</f>
        <v>750522</v>
      </c>
      <c r="E5" s="405" t="str">
        <f>SOM!E19</f>
        <v>JH</v>
      </c>
      <c r="F5" s="405" t="s">
        <v>56</v>
      </c>
      <c r="G5" s="823">
        <f t="shared" ref="G5:G31" si="0">K5/H5</f>
        <v>0.875</v>
      </c>
      <c r="H5" s="824">
        <f t="shared" ref="H5:H61" si="1">COUNT(O5:AH5)</f>
        <v>8</v>
      </c>
      <c r="I5" s="824">
        <f t="shared" ref="I5:I61" si="2">SUM(O5+P5+Q5+R5+S5+T5+V5+U5+W5+X5+Y5+Z5+AA5+AB5+AC5+AD5+AE5+AF5+AG5+AH5)</f>
        <v>2</v>
      </c>
      <c r="J5" s="824">
        <f t="shared" ref="J5:J61" si="3">AJ5+AK5+AL5+AM5+AN5+AO5+AP5+AQ5+AR5+AS5+AT5+AU5+AV5+AW5+AX5+AY5+AZ5+BA5+BB5+BC5</f>
        <v>5</v>
      </c>
      <c r="K5" s="825">
        <f t="shared" ref="K5:K61" si="4">I5+J5</f>
        <v>7</v>
      </c>
      <c r="L5" s="826">
        <f t="shared" ref="L5:L61" si="5">BE5+BF5+BG5+BH5+BI5+BJ5+BK5+BL5+BM5+BN5+BO5+BP5+BR5+BQ5+BS5+BT5+BU5+BV5+BW5+BX5</f>
        <v>0</v>
      </c>
      <c r="O5" s="827"/>
      <c r="P5" s="824">
        <v>0</v>
      </c>
      <c r="Q5" s="824"/>
      <c r="R5" s="824">
        <v>1</v>
      </c>
      <c r="S5" s="824"/>
      <c r="T5" s="826">
        <v>1</v>
      </c>
      <c r="U5" s="824"/>
      <c r="V5" s="1638"/>
      <c r="W5" s="824"/>
      <c r="X5" s="824">
        <v>0</v>
      </c>
      <c r="Y5" s="1640"/>
      <c r="Z5" s="824"/>
      <c r="AA5" s="824">
        <v>0</v>
      </c>
      <c r="AB5" s="824"/>
      <c r="AC5" s="1640"/>
      <c r="AD5" s="824">
        <v>0</v>
      </c>
      <c r="AE5" s="824"/>
      <c r="AF5" s="824">
        <v>0</v>
      </c>
      <c r="AG5" s="824"/>
      <c r="AH5" s="824">
        <v>0</v>
      </c>
      <c r="AI5" s="34"/>
      <c r="AJ5" s="824"/>
      <c r="AK5" s="824">
        <v>0</v>
      </c>
      <c r="AL5" s="824"/>
      <c r="AM5" s="824">
        <v>1</v>
      </c>
      <c r="AN5" s="824"/>
      <c r="AO5" s="824">
        <v>1</v>
      </c>
      <c r="AP5" s="824"/>
      <c r="AQ5" s="1640"/>
      <c r="AR5" s="824"/>
      <c r="AS5" s="824">
        <v>1</v>
      </c>
      <c r="AT5" s="1640"/>
      <c r="AU5" s="824"/>
      <c r="AV5" s="824">
        <v>0</v>
      </c>
      <c r="AW5" s="824"/>
      <c r="AX5" s="1640"/>
      <c r="AY5" s="824">
        <v>1</v>
      </c>
      <c r="AZ5" s="824"/>
      <c r="BA5" s="824">
        <v>1</v>
      </c>
      <c r="BB5" s="824"/>
      <c r="BC5" s="824">
        <v>0</v>
      </c>
      <c r="BE5" s="828"/>
      <c r="BF5" s="828"/>
      <c r="BG5" s="828"/>
      <c r="BH5" s="828"/>
      <c r="BI5" s="828"/>
      <c r="BJ5" s="828"/>
      <c r="BK5" s="828"/>
      <c r="BL5" s="828"/>
      <c r="BM5" s="828"/>
      <c r="BN5" s="828"/>
      <c r="BO5" s="828"/>
      <c r="BP5" s="828"/>
      <c r="BQ5" s="828"/>
      <c r="BR5" s="828"/>
      <c r="BS5" s="828"/>
      <c r="BT5" s="828"/>
      <c r="BU5" s="828"/>
      <c r="BV5" s="828"/>
      <c r="BW5" s="828"/>
      <c r="BX5" s="828"/>
    </row>
    <row r="6" spans="1:77" ht="18">
      <c r="A6" s="405">
        <f>SOM!A20</f>
        <v>6</v>
      </c>
      <c r="B6" s="405" t="str">
        <f>SOM!B20</f>
        <v>Kobza</v>
      </c>
      <c r="C6" s="405" t="str">
        <f>SOM!C20</f>
        <v>Jan</v>
      </c>
      <c r="D6" s="1662">
        <f>SOM!D20</f>
        <v>941105</v>
      </c>
      <c r="E6" s="405" t="str">
        <f>SOM!E20</f>
        <v>JH2</v>
      </c>
      <c r="F6" s="405" t="s">
        <v>56</v>
      </c>
      <c r="G6" s="823">
        <f t="shared" si="0"/>
        <v>4.9375</v>
      </c>
      <c r="H6" s="824">
        <f t="shared" si="1"/>
        <v>16</v>
      </c>
      <c r="I6" s="824">
        <f t="shared" si="2"/>
        <v>37</v>
      </c>
      <c r="J6" s="824">
        <f t="shared" si="3"/>
        <v>42</v>
      </c>
      <c r="K6" s="825">
        <f t="shared" si="4"/>
        <v>79</v>
      </c>
      <c r="L6" s="826">
        <f t="shared" si="5"/>
        <v>0</v>
      </c>
      <c r="O6" s="827">
        <v>1</v>
      </c>
      <c r="P6" s="824">
        <v>2</v>
      </c>
      <c r="Q6" s="824">
        <v>2</v>
      </c>
      <c r="R6" s="824">
        <v>5</v>
      </c>
      <c r="S6" s="824">
        <v>5</v>
      </c>
      <c r="T6" s="826">
        <v>3</v>
      </c>
      <c r="U6" s="824">
        <v>5</v>
      </c>
      <c r="V6" s="1638"/>
      <c r="W6" s="824">
        <v>2</v>
      </c>
      <c r="X6" s="824">
        <v>1</v>
      </c>
      <c r="Y6" s="1640"/>
      <c r="Z6" s="824">
        <v>2</v>
      </c>
      <c r="AA6" s="824">
        <v>1</v>
      </c>
      <c r="AB6" s="824">
        <v>1</v>
      </c>
      <c r="AC6" s="1640"/>
      <c r="AD6" s="824">
        <v>3</v>
      </c>
      <c r="AE6" s="824">
        <v>0</v>
      </c>
      <c r="AF6" s="824">
        <v>3</v>
      </c>
      <c r="AG6" s="824"/>
      <c r="AH6" s="824">
        <v>1</v>
      </c>
      <c r="AI6" s="34"/>
      <c r="AJ6" s="824">
        <v>2</v>
      </c>
      <c r="AK6" s="824">
        <v>2</v>
      </c>
      <c r="AL6" s="824">
        <v>1</v>
      </c>
      <c r="AM6" s="824">
        <v>4</v>
      </c>
      <c r="AN6" s="824">
        <v>5</v>
      </c>
      <c r="AO6" s="824">
        <v>3</v>
      </c>
      <c r="AP6" s="824">
        <v>0</v>
      </c>
      <c r="AQ6" s="1640"/>
      <c r="AR6" s="824">
        <v>4</v>
      </c>
      <c r="AS6" s="824">
        <v>2</v>
      </c>
      <c r="AT6" s="1640"/>
      <c r="AU6" s="824">
        <v>1</v>
      </c>
      <c r="AV6" s="824">
        <v>2</v>
      </c>
      <c r="AW6" s="824">
        <v>2</v>
      </c>
      <c r="AX6" s="1640"/>
      <c r="AY6" s="824">
        <v>2</v>
      </c>
      <c r="AZ6" s="824">
        <v>3</v>
      </c>
      <c r="BA6" s="824">
        <v>5</v>
      </c>
      <c r="BB6" s="824"/>
      <c r="BC6" s="824">
        <v>4</v>
      </c>
      <c r="BE6" s="828"/>
      <c r="BF6" s="828"/>
      <c r="BG6" s="828"/>
      <c r="BH6" s="828"/>
      <c r="BI6" s="828"/>
      <c r="BJ6" s="828"/>
      <c r="BK6" s="828"/>
      <c r="BL6" s="828"/>
      <c r="BM6" s="828"/>
      <c r="BN6" s="828"/>
      <c r="BO6" s="828"/>
      <c r="BP6" s="828"/>
      <c r="BQ6" s="828"/>
      <c r="BR6" s="828"/>
      <c r="BS6" s="828"/>
      <c r="BT6" s="828"/>
      <c r="BU6" s="828"/>
      <c r="BV6" s="828"/>
      <c r="BW6" s="828"/>
      <c r="BX6" s="828"/>
      <c r="BY6" s="40"/>
    </row>
    <row r="7" spans="1:77" ht="18">
      <c r="A7" s="405">
        <f>SOM!A21</f>
        <v>7</v>
      </c>
      <c r="B7" s="405" t="str">
        <f>SOM!B21</f>
        <v>Verner</v>
      </c>
      <c r="C7" s="405" t="str">
        <f>SOM!C21</f>
        <v>Ladislav</v>
      </c>
      <c r="D7" s="1662">
        <f>SOM!D21</f>
        <v>570219</v>
      </c>
      <c r="E7" s="405" t="str">
        <f>SOM!E21</f>
        <v>JH</v>
      </c>
      <c r="F7" s="405" t="s">
        <v>56</v>
      </c>
      <c r="G7" s="823" t="e">
        <f t="shared" si="0"/>
        <v>#DIV/0!</v>
      </c>
      <c r="H7" s="824">
        <f t="shared" si="1"/>
        <v>0</v>
      </c>
      <c r="I7" s="824">
        <f t="shared" si="2"/>
        <v>0</v>
      </c>
      <c r="J7" s="824">
        <f t="shared" si="3"/>
        <v>0</v>
      </c>
      <c r="K7" s="825">
        <f t="shared" si="4"/>
        <v>0</v>
      </c>
      <c r="L7" s="826">
        <f t="shared" si="5"/>
        <v>0</v>
      </c>
      <c r="O7" s="827"/>
      <c r="P7" s="824"/>
      <c r="Q7" s="824"/>
      <c r="R7" s="824"/>
      <c r="S7" s="824"/>
      <c r="T7" s="826"/>
      <c r="U7" s="824"/>
      <c r="V7" s="1638"/>
      <c r="W7" s="824"/>
      <c r="X7" s="824"/>
      <c r="Y7" s="1640"/>
      <c r="Z7" s="824"/>
      <c r="AA7" s="824"/>
      <c r="AB7" s="824"/>
      <c r="AC7" s="1640"/>
      <c r="AD7" s="824"/>
      <c r="AE7" s="824"/>
      <c r="AF7" s="824"/>
      <c r="AG7" s="824"/>
      <c r="AH7" s="824"/>
      <c r="AI7" s="34"/>
      <c r="AJ7" s="824"/>
      <c r="AK7" s="824"/>
      <c r="AL7" s="824"/>
      <c r="AM7" s="824"/>
      <c r="AN7" s="824"/>
      <c r="AO7" s="824"/>
      <c r="AP7" s="824"/>
      <c r="AQ7" s="1640"/>
      <c r="AR7" s="824"/>
      <c r="AS7" s="824"/>
      <c r="AT7" s="1640"/>
      <c r="AU7" s="824"/>
      <c r="AV7" s="824"/>
      <c r="AW7" s="824"/>
      <c r="AX7" s="1640"/>
      <c r="AY7" s="824"/>
      <c r="AZ7" s="824"/>
      <c r="BA7" s="824"/>
      <c r="BB7" s="824"/>
      <c r="BC7" s="824"/>
      <c r="BE7" s="828"/>
      <c r="BF7" s="828"/>
      <c r="BG7" s="828"/>
      <c r="BH7" s="828"/>
      <c r="BI7" s="828"/>
      <c r="BJ7" s="828"/>
      <c r="BK7" s="828"/>
      <c r="BL7" s="828"/>
      <c r="BM7" s="828"/>
      <c r="BN7" s="828"/>
      <c r="BO7" s="828"/>
      <c r="BP7" s="828"/>
      <c r="BQ7" s="828"/>
      <c r="BR7" s="828"/>
      <c r="BS7" s="828"/>
      <c r="BT7" s="828"/>
      <c r="BU7" s="828"/>
      <c r="BV7" s="828"/>
      <c r="BW7" s="828"/>
      <c r="BX7" s="828"/>
    </row>
    <row r="8" spans="1:77" ht="18">
      <c r="A8" s="405">
        <f>SOM!A22</f>
        <v>8</v>
      </c>
      <c r="B8" s="405" t="str">
        <f>SOM!B22</f>
        <v>Gereš</v>
      </c>
      <c r="C8" s="405" t="str">
        <f>SOM!C22</f>
        <v>Stanislav</v>
      </c>
      <c r="D8" s="1662">
        <f>SOM!D22</f>
        <v>781004</v>
      </c>
      <c r="E8" s="405" t="str">
        <f>SOM!E22</f>
        <v>JH</v>
      </c>
      <c r="F8" s="405" t="s">
        <v>56</v>
      </c>
      <c r="G8" s="823" t="e">
        <f t="shared" si="0"/>
        <v>#DIV/0!</v>
      </c>
      <c r="H8" s="824">
        <f t="shared" si="1"/>
        <v>0</v>
      </c>
      <c r="I8" s="824">
        <f t="shared" si="2"/>
        <v>0</v>
      </c>
      <c r="J8" s="824">
        <f t="shared" si="3"/>
        <v>0</v>
      </c>
      <c r="K8" s="825">
        <f t="shared" si="4"/>
        <v>0</v>
      </c>
      <c r="L8" s="826">
        <f t="shared" si="5"/>
        <v>0</v>
      </c>
      <c r="O8" s="827"/>
      <c r="P8" s="824"/>
      <c r="Q8" s="824"/>
      <c r="R8" s="824"/>
      <c r="S8" s="824"/>
      <c r="T8" s="826"/>
      <c r="U8" s="824"/>
      <c r="V8" s="1638"/>
      <c r="W8" s="824"/>
      <c r="X8" s="824"/>
      <c r="Y8" s="1640"/>
      <c r="Z8" s="824"/>
      <c r="AA8" s="824"/>
      <c r="AB8" s="824"/>
      <c r="AC8" s="1640"/>
      <c r="AD8" s="824"/>
      <c r="AE8" s="824"/>
      <c r="AF8" s="824"/>
      <c r="AG8" s="824"/>
      <c r="AH8" s="824"/>
      <c r="AI8" s="34"/>
      <c r="AJ8" s="824"/>
      <c r="AK8" s="824"/>
      <c r="AL8" s="824"/>
      <c r="AM8" s="824"/>
      <c r="AN8" s="824"/>
      <c r="AO8" s="824"/>
      <c r="AP8" s="824"/>
      <c r="AQ8" s="1640"/>
      <c r="AR8" s="824"/>
      <c r="AS8" s="824"/>
      <c r="AT8" s="1640"/>
      <c r="AU8" s="824"/>
      <c r="AV8" s="824"/>
      <c r="AW8" s="824"/>
      <c r="AX8" s="1640"/>
      <c r="AY8" s="824"/>
      <c r="AZ8" s="824"/>
      <c r="BA8" s="824"/>
      <c r="BB8" s="824"/>
      <c r="BC8" s="824"/>
      <c r="BE8" s="828"/>
      <c r="BF8" s="828"/>
      <c r="BG8" s="828"/>
      <c r="BH8" s="828"/>
      <c r="BI8" s="828"/>
      <c r="BJ8" s="828"/>
      <c r="BK8" s="828"/>
      <c r="BL8" s="828"/>
      <c r="BM8" s="828"/>
      <c r="BN8" s="828"/>
      <c r="BO8" s="828"/>
      <c r="BP8" s="828"/>
      <c r="BQ8" s="828"/>
      <c r="BR8" s="828"/>
      <c r="BS8" s="828"/>
      <c r="BT8" s="828"/>
      <c r="BU8" s="828"/>
      <c r="BV8" s="828"/>
      <c r="BW8" s="828"/>
      <c r="BX8" s="828"/>
    </row>
    <row r="9" spans="1:77" ht="18">
      <c r="A9" s="405">
        <f>SOM!A23</f>
        <v>9</v>
      </c>
      <c r="B9" s="405" t="str">
        <f>SOM!B23</f>
        <v>Holinka</v>
      </c>
      <c r="C9" s="405" t="str">
        <f>SOM!C23</f>
        <v>Radek</v>
      </c>
      <c r="D9" s="1662">
        <f>SOM!D23</f>
        <v>691201</v>
      </c>
      <c r="E9" s="405" t="str">
        <f>SOM!E23</f>
        <v>JH</v>
      </c>
      <c r="F9" s="405" t="s">
        <v>56</v>
      </c>
      <c r="G9" s="823" t="e">
        <f t="shared" si="0"/>
        <v>#DIV/0!</v>
      </c>
      <c r="H9" s="824">
        <f t="shared" si="1"/>
        <v>0</v>
      </c>
      <c r="I9" s="824">
        <f t="shared" si="2"/>
        <v>0</v>
      </c>
      <c r="J9" s="824">
        <f t="shared" si="3"/>
        <v>0</v>
      </c>
      <c r="K9" s="825">
        <f t="shared" si="4"/>
        <v>0</v>
      </c>
      <c r="L9" s="826">
        <f t="shared" si="5"/>
        <v>0</v>
      </c>
      <c r="O9" s="827"/>
      <c r="P9" s="824"/>
      <c r="Q9" s="824"/>
      <c r="R9" s="824"/>
      <c r="S9" s="824"/>
      <c r="T9" s="826"/>
      <c r="U9" s="824"/>
      <c r="V9" s="1638"/>
      <c r="W9" s="824"/>
      <c r="X9" s="824"/>
      <c r="Y9" s="1640"/>
      <c r="Z9" s="824"/>
      <c r="AA9" s="824"/>
      <c r="AB9" s="824"/>
      <c r="AC9" s="1640"/>
      <c r="AD9" s="824"/>
      <c r="AE9" s="824"/>
      <c r="AF9" s="824"/>
      <c r="AG9" s="824"/>
      <c r="AH9" s="824"/>
      <c r="AI9" s="34"/>
      <c r="AJ9" s="824"/>
      <c r="AK9" s="824"/>
      <c r="AL9" s="824"/>
      <c r="AM9" s="824"/>
      <c r="AN9" s="824"/>
      <c r="AO9" s="824"/>
      <c r="AP9" s="824"/>
      <c r="AQ9" s="1640"/>
      <c r="AR9" s="824"/>
      <c r="AS9" s="824"/>
      <c r="AT9" s="1640"/>
      <c r="AU9" s="824"/>
      <c r="AV9" s="824"/>
      <c r="AW9" s="824"/>
      <c r="AX9" s="1640"/>
      <c r="AY9" s="824"/>
      <c r="AZ9" s="824"/>
      <c r="BA9" s="824"/>
      <c r="BB9" s="824"/>
      <c r="BC9" s="824"/>
      <c r="BE9" s="828"/>
      <c r="BF9" s="828"/>
      <c r="BG9" s="828"/>
      <c r="BH9" s="828"/>
      <c r="BI9" s="828"/>
      <c r="BJ9" s="828"/>
      <c r="BK9" s="828"/>
      <c r="BL9" s="828"/>
      <c r="BM9" s="828"/>
      <c r="BN9" s="828"/>
      <c r="BO9" s="828"/>
      <c r="BP9" s="828"/>
      <c r="BQ9" s="828"/>
      <c r="BR9" s="828"/>
      <c r="BS9" s="828"/>
      <c r="BT9" s="828"/>
      <c r="BU9" s="828"/>
      <c r="BV9" s="828"/>
      <c r="BW9" s="828"/>
      <c r="BX9" s="828"/>
    </row>
    <row r="10" spans="1:77" ht="18">
      <c r="A10" s="405">
        <f>SOM!A24</f>
        <v>0</v>
      </c>
      <c r="B10" s="405" t="str">
        <f>SOM!B24</f>
        <v>Seidl</v>
      </c>
      <c r="C10" s="405" t="str">
        <f>SOM!C24</f>
        <v>Patrik</v>
      </c>
      <c r="D10" s="1662">
        <f>SOM!D24</f>
        <v>1090813</v>
      </c>
      <c r="E10" s="405" t="str">
        <f>SOM!E24</f>
        <v>NR</v>
      </c>
      <c r="F10" s="405" t="s">
        <v>56</v>
      </c>
      <c r="G10" s="823">
        <f t="shared" si="0"/>
        <v>1</v>
      </c>
      <c r="H10" s="824">
        <f t="shared" si="1"/>
        <v>1</v>
      </c>
      <c r="I10" s="824">
        <f t="shared" si="2"/>
        <v>1</v>
      </c>
      <c r="J10" s="824">
        <f t="shared" si="3"/>
        <v>0</v>
      </c>
      <c r="K10" s="825">
        <f t="shared" si="4"/>
        <v>1</v>
      </c>
      <c r="L10" s="826">
        <f t="shared" si="5"/>
        <v>0</v>
      </c>
      <c r="O10" s="827"/>
      <c r="P10" s="824"/>
      <c r="Q10" s="824"/>
      <c r="R10" s="824">
        <v>1</v>
      </c>
      <c r="S10" s="824"/>
      <c r="T10" s="826"/>
      <c r="U10" s="824"/>
      <c r="V10" s="1638"/>
      <c r="W10" s="824"/>
      <c r="X10" s="824"/>
      <c r="Y10" s="1640"/>
      <c r="Z10" s="824"/>
      <c r="AA10" s="824"/>
      <c r="AB10" s="824"/>
      <c r="AC10" s="1640"/>
      <c r="AD10" s="824"/>
      <c r="AE10" s="824"/>
      <c r="AF10" s="824"/>
      <c r="AG10" s="824"/>
      <c r="AH10" s="824"/>
      <c r="AI10" s="34"/>
      <c r="AJ10" s="824"/>
      <c r="AK10" s="824"/>
      <c r="AL10" s="824"/>
      <c r="AM10" s="824">
        <v>0</v>
      </c>
      <c r="AN10" s="824"/>
      <c r="AO10" s="824"/>
      <c r="AP10" s="824"/>
      <c r="AQ10" s="1640"/>
      <c r="AR10" s="824"/>
      <c r="AS10" s="824"/>
      <c r="AT10" s="1640"/>
      <c r="AU10" s="824"/>
      <c r="AV10" s="824"/>
      <c r="AW10" s="824"/>
      <c r="AX10" s="1640"/>
      <c r="AY10" s="824"/>
      <c r="AZ10" s="824"/>
      <c r="BA10" s="824"/>
      <c r="BB10" s="824"/>
      <c r="BC10" s="824"/>
      <c r="BE10" s="828"/>
      <c r="BF10" s="828"/>
      <c r="BG10" s="828"/>
      <c r="BH10" s="828"/>
      <c r="BI10" s="828"/>
      <c r="BJ10" s="828"/>
      <c r="BK10" s="828"/>
      <c r="BL10" s="828"/>
      <c r="BM10" s="828"/>
      <c r="BN10" s="828"/>
      <c r="BO10" s="828"/>
      <c r="BP10" s="828"/>
      <c r="BQ10" s="828"/>
      <c r="BR10" s="828"/>
      <c r="BS10" s="828"/>
      <c r="BT10" s="828"/>
      <c r="BU10" s="828"/>
      <c r="BV10" s="828"/>
      <c r="BW10" s="828"/>
      <c r="BX10" s="828"/>
    </row>
    <row r="11" spans="1:77" ht="18">
      <c r="A11" s="405">
        <f>SOM!A25</f>
        <v>12</v>
      </c>
      <c r="B11" s="405" t="str">
        <f>SOM!B25</f>
        <v>Langr</v>
      </c>
      <c r="C11" s="405" t="str">
        <f>SOM!C25</f>
        <v>Tomáš</v>
      </c>
      <c r="D11" s="1662">
        <f>SOM!D25</f>
        <v>940531</v>
      </c>
      <c r="E11" s="405" t="str">
        <f>SOM!E25</f>
        <v>JH</v>
      </c>
      <c r="F11" s="405" t="s">
        <v>56</v>
      </c>
      <c r="G11" s="823">
        <f t="shared" si="0"/>
        <v>5.333333333333333</v>
      </c>
      <c r="H11" s="824">
        <f t="shared" si="1"/>
        <v>12</v>
      </c>
      <c r="I11" s="824">
        <f t="shared" si="2"/>
        <v>28</v>
      </c>
      <c r="J11" s="824">
        <f t="shared" si="3"/>
        <v>36</v>
      </c>
      <c r="K11" s="825">
        <f t="shared" si="4"/>
        <v>64</v>
      </c>
      <c r="L11" s="826">
        <f t="shared" si="5"/>
        <v>0</v>
      </c>
      <c r="O11" s="827"/>
      <c r="P11" s="824"/>
      <c r="Q11" s="824">
        <v>0</v>
      </c>
      <c r="R11" s="824">
        <v>3</v>
      </c>
      <c r="S11" s="824">
        <v>3</v>
      </c>
      <c r="T11" s="826">
        <v>2</v>
      </c>
      <c r="U11" s="824"/>
      <c r="V11" s="1638"/>
      <c r="W11" s="824">
        <v>4</v>
      </c>
      <c r="X11" s="824">
        <v>1</v>
      </c>
      <c r="Y11" s="1640"/>
      <c r="Z11" s="824">
        <v>3</v>
      </c>
      <c r="AA11" s="824">
        <v>1</v>
      </c>
      <c r="AB11" s="824">
        <v>2</v>
      </c>
      <c r="AC11" s="1640"/>
      <c r="AD11" s="824">
        <v>3</v>
      </c>
      <c r="AE11" s="824">
        <v>3</v>
      </c>
      <c r="AF11" s="824">
        <v>3</v>
      </c>
      <c r="AG11" s="824"/>
      <c r="AH11" s="824"/>
      <c r="AI11" s="34"/>
      <c r="AJ11" s="824"/>
      <c r="AK11" s="824"/>
      <c r="AL11" s="824">
        <v>2</v>
      </c>
      <c r="AM11" s="824">
        <v>6</v>
      </c>
      <c r="AN11" s="824">
        <v>4</v>
      </c>
      <c r="AO11" s="824">
        <v>4</v>
      </c>
      <c r="AP11" s="824"/>
      <c r="AQ11" s="1640"/>
      <c r="AR11" s="824">
        <v>3</v>
      </c>
      <c r="AS11" s="824">
        <v>4</v>
      </c>
      <c r="AT11" s="1640"/>
      <c r="AU11" s="824">
        <v>3</v>
      </c>
      <c r="AV11" s="824">
        <v>3</v>
      </c>
      <c r="AW11" s="824">
        <v>1</v>
      </c>
      <c r="AX11" s="1640"/>
      <c r="AY11" s="824">
        <v>3</v>
      </c>
      <c r="AZ11" s="824">
        <v>1</v>
      </c>
      <c r="BA11" s="824">
        <v>2</v>
      </c>
      <c r="BB11" s="824"/>
      <c r="BC11" s="824"/>
      <c r="BE11" s="828"/>
      <c r="BF11" s="828"/>
      <c r="BG11" s="828"/>
      <c r="BH11" s="828"/>
      <c r="BI11" s="828"/>
      <c r="BJ11" s="828"/>
      <c r="BK11" s="828"/>
      <c r="BL11" s="828"/>
      <c r="BM11" s="828"/>
      <c r="BN11" s="828"/>
      <c r="BO11" s="828"/>
      <c r="BP11" s="828"/>
      <c r="BQ11" s="828"/>
      <c r="BR11" s="828"/>
      <c r="BS11" s="828"/>
      <c r="BT11" s="828"/>
      <c r="BU11" s="828"/>
      <c r="BV11" s="828"/>
      <c r="BW11" s="828"/>
      <c r="BX11" s="828"/>
    </row>
    <row r="12" spans="1:77" ht="18">
      <c r="A12" s="405">
        <f>SOM!A26</f>
        <v>13</v>
      </c>
      <c r="B12" s="405" t="str">
        <f>SOM!B26</f>
        <v xml:space="preserve">Hroch </v>
      </c>
      <c r="C12" s="405" t="str">
        <f>SOM!C26</f>
        <v>Daniel</v>
      </c>
      <c r="D12" s="1662">
        <f>SOM!D26</f>
        <v>0</v>
      </c>
      <c r="E12" s="405" t="str">
        <f>SOM!E26</f>
        <v>UOH</v>
      </c>
      <c r="F12" s="405" t="s">
        <v>56</v>
      </c>
      <c r="G12" s="823">
        <f t="shared" si="0"/>
        <v>4.3076923076923075</v>
      </c>
      <c r="H12" s="824">
        <f t="shared" si="1"/>
        <v>13</v>
      </c>
      <c r="I12" s="824">
        <f t="shared" si="2"/>
        <v>19</v>
      </c>
      <c r="J12" s="824">
        <f t="shared" si="3"/>
        <v>37</v>
      </c>
      <c r="K12" s="825">
        <f t="shared" si="4"/>
        <v>56</v>
      </c>
      <c r="L12" s="826">
        <f t="shared" si="5"/>
        <v>0</v>
      </c>
      <c r="O12" s="827">
        <v>3</v>
      </c>
      <c r="P12" s="824">
        <v>2</v>
      </c>
      <c r="Q12" s="824"/>
      <c r="R12" s="824"/>
      <c r="S12" s="824">
        <v>1</v>
      </c>
      <c r="T12" s="826">
        <v>2</v>
      </c>
      <c r="U12" s="824">
        <v>2</v>
      </c>
      <c r="V12" s="1638"/>
      <c r="W12" s="824">
        <v>1</v>
      </c>
      <c r="X12" s="824">
        <v>2</v>
      </c>
      <c r="Y12" s="1640"/>
      <c r="Z12" s="824">
        <v>1</v>
      </c>
      <c r="AA12" s="824">
        <v>2</v>
      </c>
      <c r="AB12" s="824">
        <v>1</v>
      </c>
      <c r="AC12" s="1640"/>
      <c r="AD12" s="824"/>
      <c r="AE12" s="824">
        <v>1</v>
      </c>
      <c r="AF12" s="824">
        <v>1</v>
      </c>
      <c r="AG12" s="824"/>
      <c r="AH12" s="824">
        <v>0</v>
      </c>
      <c r="AI12" s="34"/>
      <c r="AJ12" s="824">
        <v>3</v>
      </c>
      <c r="AK12" s="824">
        <v>2</v>
      </c>
      <c r="AL12" s="824"/>
      <c r="AM12" s="824"/>
      <c r="AN12" s="824">
        <v>4</v>
      </c>
      <c r="AO12" s="824">
        <v>5</v>
      </c>
      <c r="AP12" s="824">
        <v>4</v>
      </c>
      <c r="AQ12" s="1640"/>
      <c r="AR12" s="824">
        <v>2</v>
      </c>
      <c r="AS12" s="824">
        <v>2</v>
      </c>
      <c r="AT12" s="1640"/>
      <c r="AU12" s="824">
        <v>1</v>
      </c>
      <c r="AV12" s="824">
        <v>0</v>
      </c>
      <c r="AW12" s="824">
        <v>3</v>
      </c>
      <c r="AX12" s="1640"/>
      <c r="AY12" s="824"/>
      <c r="AZ12" s="824">
        <v>2</v>
      </c>
      <c r="BA12" s="824">
        <v>5</v>
      </c>
      <c r="BB12" s="824"/>
      <c r="BC12" s="824">
        <v>4</v>
      </c>
      <c r="BE12" s="828"/>
      <c r="BF12" s="828"/>
      <c r="BG12" s="828"/>
      <c r="BH12" s="828"/>
      <c r="BI12" s="828"/>
      <c r="BJ12" s="828"/>
      <c r="BK12" s="828"/>
      <c r="BL12" s="828"/>
      <c r="BM12" s="828"/>
      <c r="BN12" s="828"/>
      <c r="BO12" s="828"/>
      <c r="BP12" s="828"/>
      <c r="BQ12" s="828"/>
      <c r="BR12" s="828"/>
      <c r="BS12" s="828"/>
      <c r="BT12" s="828"/>
      <c r="BU12" s="828"/>
      <c r="BV12" s="828"/>
      <c r="BW12" s="828"/>
      <c r="BX12" s="828"/>
    </row>
    <row r="13" spans="1:77" ht="18">
      <c r="A13" s="405">
        <f>SOM!A27</f>
        <v>15</v>
      </c>
      <c r="B13" s="405" t="str">
        <f>SOM!B27</f>
        <v xml:space="preserve">Havlík </v>
      </c>
      <c r="C13" s="405" t="str">
        <f>SOM!C27</f>
        <v>Josef</v>
      </c>
      <c r="D13" s="1662">
        <f>SOM!D27</f>
        <v>890816</v>
      </c>
      <c r="E13" s="405" t="str">
        <f>SOM!E27</f>
        <v>JH</v>
      </c>
      <c r="F13" s="405" t="s">
        <v>56</v>
      </c>
      <c r="G13" s="823">
        <f t="shared" si="0"/>
        <v>0.6</v>
      </c>
      <c r="H13" s="824">
        <f t="shared" si="1"/>
        <v>5</v>
      </c>
      <c r="I13" s="824">
        <f t="shared" si="2"/>
        <v>0</v>
      </c>
      <c r="J13" s="824">
        <f t="shared" si="3"/>
        <v>3</v>
      </c>
      <c r="K13" s="825">
        <f t="shared" si="4"/>
        <v>3</v>
      </c>
      <c r="L13" s="826">
        <f t="shared" si="5"/>
        <v>0</v>
      </c>
      <c r="O13" s="827">
        <v>0</v>
      </c>
      <c r="P13" s="824"/>
      <c r="Q13" s="824">
        <v>0</v>
      </c>
      <c r="R13" s="824"/>
      <c r="S13" s="824"/>
      <c r="T13" s="826"/>
      <c r="U13" s="824"/>
      <c r="V13" s="1638"/>
      <c r="W13" s="824"/>
      <c r="X13" s="824"/>
      <c r="Y13" s="1640"/>
      <c r="Z13" s="824"/>
      <c r="AA13" s="824"/>
      <c r="AB13" s="824">
        <v>0</v>
      </c>
      <c r="AC13" s="1640"/>
      <c r="AD13" s="824"/>
      <c r="AE13" s="824">
        <v>0</v>
      </c>
      <c r="AF13" s="824"/>
      <c r="AG13" s="824"/>
      <c r="AH13" s="824">
        <v>0</v>
      </c>
      <c r="AI13" s="34"/>
      <c r="AJ13" s="824">
        <v>0</v>
      </c>
      <c r="AK13" s="824"/>
      <c r="AL13" s="824">
        <v>0</v>
      </c>
      <c r="AM13" s="824"/>
      <c r="AN13" s="824"/>
      <c r="AO13" s="824"/>
      <c r="AP13" s="824"/>
      <c r="AQ13" s="1640"/>
      <c r="AR13" s="824"/>
      <c r="AS13" s="824"/>
      <c r="AT13" s="1640"/>
      <c r="AU13" s="824"/>
      <c r="AV13" s="824"/>
      <c r="AW13" s="824">
        <v>1</v>
      </c>
      <c r="AX13" s="1640"/>
      <c r="AY13" s="824"/>
      <c r="AZ13" s="824">
        <v>2</v>
      </c>
      <c r="BA13" s="824"/>
      <c r="BB13" s="824"/>
      <c r="BC13" s="824">
        <v>0</v>
      </c>
      <c r="BE13" s="828"/>
      <c r="BF13" s="828"/>
      <c r="BG13" s="828"/>
      <c r="BH13" s="828"/>
      <c r="BI13" s="828"/>
      <c r="BJ13" s="828"/>
      <c r="BK13" s="828"/>
      <c r="BL13" s="828"/>
      <c r="BM13" s="828"/>
      <c r="BN13" s="828"/>
      <c r="BO13" s="828"/>
      <c r="BP13" s="828"/>
      <c r="BQ13" s="828"/>
      <c r="BR13" s="828"/>
      <c r="BS13" s="828"/>
      <c r="BT13" s="828"/>
      <c r="BU13" s="828"/>
      <c r="BV13" s="828"/>
      <c r="BW13" s="828"/>
      <c r="BX13" s="828"/>
      <c r="BY13" s="40"/>
    </row>
    <row r="14" spans="1:77" ht="18">
      <c r="A14" s="405">
        <f>SOM!A28</f>
        <v>20</v>
      </c>
      <c r="B14" s="405" t="str">
        <f>SOM!B28</f>
        <v>Alka</v>
      </c>
      <c r="C14" s="405" t="str">
        <f>SOM!C28</f>
        <v>Radek</v>
      </c>
      <c r="D14" s="1662">
        <f>SOM!D28</f>
        <v>860528</v>
      </c>
      <c r="E14" s="405" t="str">
        <f>SOM!E28</f>
        <v>JH</v>
      </c>
      <c r="F14" s="405" t="s">
        <v>56</v>
      </c>
      <c r="G14" s="823">
        <f t="shared" si="0"/>
        <v>1</v>
      </c>
      <c r="H14" s="824">
        <f t="shared" si="1"/>
        <v>7</v>
      </c>
      <c r="I14" s="824">
        <f t="shared" si="2"/>
        <v>2</v>
      </c>
      <c r="J14" s="824">
        <f t="shared" si="3"/>
        <v>5</v>
      </c>
      <c r="K14" s="825">
        <f t="shared" si="4"/>
        <v>7</v>
      </c>
      <c r="L14" s="826">
        <f t="shared" si="5"/>
        <v>0</v>
      </c>
      <c r="O14" s="827"/>
      <c r="P14" s="824"/>
      <c r="Q14" s="824">
        <v>0</v>
      </c>
      <c r="R14" s="824"/>
      <c r="S14" s="824"/>
      <c r="T14" s="826"/>
      <c r="U14" s="824"/>
      <c r="V14" s="1638"/>
      <c r="W14" s="824"/>
      <c r="X14" s="824"/>
      <c r="Y14" s="1640"/>
      <c r="Z14" s="824">
        <v>0</v>
      </c>
      <c r="AA14" s="824"/>
      <c r="AB14" s="824">
        <v>0</v>
      </c>
      <c r="AC14" s="1640"/>
      <c r="AD14" s="824">
        <v>1</v>
      </c>
      <c r="AE14" s="824">
        <v>1</v>
      </c>
      <c r="AF14" s="824">
        <v>0</v>
      </c>
      <c r="AG14" s="824"/>
      <c r="AH14" s="824">
        <v>0</v>
      </c>
      <c r="AI14" s="34"/>
      <c r="AJ14" s="824"/>
      <c r="AK14" s="824"/>
      <c r="AL14" s="824">
        <v>0</v>
      </c>
      <c r="AM14" s="824"/>
      <c r="AN14" s="824"/>
      <c r="AO14" s="824"/>
      <c r="AP14" s="824"/>
      <c r="AQ14" s="1640"/>
      <c r="AR14" s="824"/>
      <c r="AS14" s="824"/>
      <c r="AT14" s="1640"/>
      <c r="AU14" s="824">
        <v>1</v>
      </c>
      <c r="AV14" s="824"/>
      <c r="AW14" s="824">
        <v>0</v>
      </c>
      <c r="AX14" s="1640"/>
      <c r="AY14" s="824">
        <v>1</v>
      </c>
      <c r="AZ14" s="824">
        <v>1</v>
      </c>
      <c r="BA14" s="824">
        <v>1</v>
      </c>
      <c r="BB14" s="824"/>
      <c r="BC14" s="824">
        <v>1</v>
      </c>
      <c r="BE14" s="828"/>
      <c r="BF14" s="828"/>
      <c r="BG14" s="828"/>
      <c r="BH14" s="828"/>
      <c r="BI14" s="828"/>
      <c r="BJ14" s="828"/>
      <c r="BK14" s="828"/>
      <c r="BL14" s="828"/>
      <c r="BM14" s="828"/>
      <c r="BN14" s="828"/>
      <c r="BO14" s="828"/>
      <c r="BP14" s="828"/>
      <c r="BQ14" s="828"/>
      <c r="BR14" s="828"/>
      <c r="BS14" s="828"/>
      <c r="BT14" s="828"/>
      <c r="BU14" s="828"/>
      <c r="BV14" s="828"/>
      <c r="BW14" s="828"/>
      <c r="BX14" s="828"/>
    </row>
    <row r="15" spans="1:77" ht="18">
      <c r="A15" s="405">
        <f>SOM!A29</f>
        <v>21</v>
      </c>
      <c r="B15" s="405" t="str">
        <f>SOM!B29</f>
        <v>Sedlačík</v>
      </c>
      <c r="C15" s="405" t="str">
        <f>SOM!C29</f>
        <v>David</v>
      </c>
      <c r="D15" s="1662">
        <f>SOM!D29</f>
        <v>861121</v>
      </c>
      <c r="E15" s="405" t="str">
        <f>SOM!E29</f>
        <v>JH2</v>
      </c>
      <c r="F15" s="405" t="s">
        <v>56</v>
      </c>
      <c r="G15" s="823">
        <f t="shared" si="0"/>
        <v>0.5</v>
      </c>
      <c r="H15" s="824">
        <f t="shared" si="1"/>
        <v>2</v>
      </c>
      <c r="I15" s="824">
        <f t="shared" si="2"/>
        <v>0</v>
      </c>
      <c r="J15" s="824">
        <f t="shared" si="3"/>
        <v>1</v>
      </c>
      <c r="K15" s="825">
        <f t="shared" si="4"/>
        <v>1</v>
      </c>
      <c r="L15" s="826">
        <f t="shared" si="5"/>
        <v>0</v>
      </c>
      <c r="O15" s="827"/>
      <c r="P15" s="824">
        <v>0</v>
      </c>
      <c r="Q15" s="824"/>
      <c r="R15" s="824">
        <v>0</v>
      </c>
      <c r="S15" s="824"/>
      <c r="T15" s="826"/>
      <c r="U15" s="824"/>
      <c r="V15" s="1638"/>
      <c r="W15" s="824"/>
      <c r="X15" s="824"/>
      <c r="Y15" s="1640"/>
      <c r="Z15" s="824"/>
      <c r="AA15" s="824"/>
      <c r="AB15" s="824"/>
      <c r="AC15" s="1640"/>
      <c r="AD15" s="824"/>
      <c r="AE15" s="824"/>
      <c r="AF15" s="824"/>
      <c r="AG15" s="824"/>
      <c r="AH15" s="824"/>
      <c r="AI15" s="34"/>
      <c r="AJ15" s="824"/>
      <c r="AK15" s="824">
        <v>0</v>
      </c>
      <c r="AL15" s="824"/>
      <c r="AM15" s="824">
        <v>1</v>
      </c>
      <c r="AN15" s="824"/>
      <c r="AO15" s="824"/>
      <c r="AP15" s="824"/>
      <c r="AQ15" s="1640"/>
      <c r="AR15" s="824"/>
      <c r="AS15" s="824"/>
      <c r="AT15" s="1640"/>
      <c r="AU15" s="824"/>
      <c r="AV15" s="824"/>
      <c r="AW15" s="824"/>
      <c r="AX15" s="1640"/>
      <c r="AY15" s="824"/>
      <c r="AZ15" s="824"/>
      <c r="BA15" s="824"/>
      <c r="BB15" s="824"/>
      <c r="BC15" s="824"/>
      <c r="BE15" s="828"/>
      <c r="BF15" s="828"/>
      <c r="BG15" s="828"/>
      <c r="BH15" s="828"/>
      <c r="BI15" s="828"/>
      <c r="BJ15" s="828"/>
      <c r="BK15" s="828"/>
      <c r="BL15" s="828"/>
      <c r="BM15" s="828"/>
      <c r="BN15" s="828"/>
      <c r="BO15" s="828"/>
      <c r="BP15" s="828"/>
      <c r="BQ15" s="828"/>
      <c r="BR15" s="828"/>
      <c r="BS15" s="828"/>
      <c r="BT15" s="828"/>
      <c r="BU15" s="828"/>
      <c r="BV15" s="828"/>
      <c r="BW15" s="828"/>
      <c r="BX15" s="828"/>
      <c r="BY15" s="40"/>
    </row>
    <row r="16" spans="1:77" ht="18">
      <c r="A16" s="405">
        <f>SOM!A30</f>
        <v>22</v>
      </c>
      <c r="B16" s="405" t="str">
        <f>SOM!B30</f>
        <v>Kocian</v>
      </c>
      <c r="C16" s="405" t="str">
        <f>SOM!C30</f>
        <v>David</v>
      </c>
      <c r="D16" s="1662">
        <f>SOM!D30</f>
        <v>850704</v>
      </c>
      <c r="E16" s="405" t="str">
        <f>SOM!E30</f>
        <v>JH</v>
      </c>
      <c r="F16" s="405" t="s">
        <v>56</v>
      </c>
      <c r="G16" s="823">
        <f t="shared" si="0"/>
        <v>4.4000000000000004</v>
      </c>
      <c r="H16" s="824">
        <f t="shared" si="1"/>
        <v>15</v>
      </c>
      <c r="I16" s="824">
        <f t="shared" si="2"/>
        <v>34</v>
      </c>
      <c r="J16" s="824">
        <f t="shared" si="3"/>
        <v>32</v>
      </c>
      <c r="K16" s="825">
        <f t="shared" si="4"/>
        <v>66</v>
      </c>
      <c r="L16" s="826">
        <f t="shared" si="5"/>
        <v>0</v>
      </c>
      <c r="O16" s="827">
        <v>4</v>
      </c>
      <c r="P16" s="824">
        <v>3</v>
      </c>
      <c r="Q16" s="824">
        <v>1</v>
      </c>
      <c r="R16" s="824"/>
      <c r="S16" s="824">
        <v>1</v>
      </c>
      <c r="T16" s="826">
        <v>5</v>
      </c>
      <c r="U16" s="824">
        <v>0</v>
      </c>
      <c r="V16" s="1638"/>
      <c r="W16" s="824">
        <v>2</v>
      </c>
      <c r="X16" s="824">
        <v>5</v>
      </c>
      <c r="Y16" s="1640"/>
      <c r="Z16" s="824">
        <v>4</v>
      </c>
      <c r="AA16" s="824">
        <v>0</v>
      </c>
      <c r="AB16" s="824">
        <v>2</v>
      </c>
      <c r="AC16" s="1640"/>
      <c r="AD16" s="824">
        <v>2</v>
      </c>
      <c r="AE16" s="824">
        <v>3</v>
      </c>
      <c r="AF16" s="824">
        <v>0</v>
      </c>
      <c r="AG16" s="824"/>
      <c r="AH16" s="824">
        <v>2</v>
      </c>
      <c r="AI16" s="34"/>
      <c r="AJ16" s="824">
        <v>2</v>
      </c>
      <c r="AK16" s="824">
        <v>0</v>
      </c>
      <c r="AL16" s="824">
        <v>1</v>
      </c>
      <c r="AM16" s="824"/>
      <c r="AN16" s="824">
        <v>5</v>
      </c>
      <c r="AO16" s="824">
        <v>3</v>
      </c>
      <c r="AP16" s="824">
        <v>6</v>
      </c>
      <c r="AQ16" s="1640"/>
      <c r="AR16" s="824">
        <v>2</v>
      </c>
      <c r="AS16" s="824">
        <v>2</v>
      </c>
      <c r="AT16" s="1640"/>
      <c r="AU16" s="824">
        <v>2</v>
      </c>
      <c r="AV16" s="824">
        <v>1</v>
      </c>
      <c r="AW16" s="824">
        <v>2</v>
      </c>
      <c r="AX16" s="1640"/>
      <c r="AY16" s="824">
        <v>1</v>
      </c>
      <c r="AZ16" s="824">
        <v>2</v>
      </c>
      <c r="BA16" s="824">
        <v>2</v>
      </c>
      <c r="BB16" s="824"/>
      <c r="BC16" s="824">
        <v>1</v>
      </c>
      <c r="BE16" s="828"/>
      <c r="BF16" s="828"/>
      <c r="BG16" s="828"/>
      <c r="BH16" s="828"/>
      <c r="BI16" s="828"/>
      <c r="BJ16" s="828"/>
      <c r="BK16" s="828"/>
      <c r="BL16" s="828"/>
      <c r="BM16" s="828"/>
      <c r="BN16" s="828"/>
      <c r="BO16" s="828"/>
      <c r="BP16" s="828"/>
      <c r="BQ16" s="828"/>
      <c r="BR16" s="828"/>
      <c r="BS16" s="828"/>
      <c r="BT16" s="828"/>
      <c r="BU16" s="828"/>
      <c r="BV16" s="828"/>
      <c r="BW16" s="828"/>
      <c r="BX16" s="828"/>
    </row>
    <row r="17" spans="1:77" ht="18">
      <c r="A17" s="405">
        <f>SOM!A31</f>
        <v>23</v>
      </c>
      <c r="B17" s="405" t="str">
        <f>SOM!B31</f>
        <v xml:space="preserve">Kovář </v>
      </c>
      <c r="C17" s="405" t="str">
        <f>SOM!C31</f>
        <v>Jakub</v>
      </c>
      <c r="D17" s="1662">
        <f>SOM!D31</f>
        <v>930212</v>
      </c>
      <c r="E17" s="405" t="str">
        <f>SOM!E31</f>
        <v>JH</v>
      </c>
      <c r="F17" s="405" t="s">
        <v>56</v>
      </c>
      <c r="G17" s="823">
        <f t="shared" si="0"/>
        <v>0.92307692307692313</v>
      </c>
      <c r="H17" s="824">
        <f t="shared" si="1"/>
        <v>13</v>
      </c>
      <c r="I17" s="824">
        <f t="shared" si="2"/>
        <v>4</v>
      </c>
      <c r="J17" s="824">
        <f t="shared" si="3"/>
        <v>8</v>
      </c>
      <c r="K17" s="825">
        <f t="shared" si="4"/>
        <v>12</v>
      </c>
      <c r="L17" s="826">
        <f t="shared" si="5"/>
        <v>0</v>
      </c>
      <c r="O17" s="827">
        <v>0</v>
      </c>
      <c r="P17" s="824">
        <v>0</v>
      </c>
      <c r="Q17" s="824">
        <v>0</v>
      </c>
      <c r="R17" s="824">
        <v>1</v>
      </c>
      <c r="S17" s="824"/>
      <c r="T17" s="826"/>
      <c r="U17" s="824">
        <v>0</v>
      </c>
      <c r="V17" s="1638"/>
      <c r="W17" s="824">
        <v>0</v>
      </c>
      <c r="X17" s="824">
        <v>0</v>
      </c>
      <c r="Y17" s="1640"/>
      <c r="Z17" s="824">
        <v>0</v>
      </c>
      <c r="AA17" s="824">
        <v>0</v>
      </c>
      <c r="AB17" s="824"/>
      <c r="AC17" s="1640"/>
      <c r="AD17" s="824">
        <v>0</v>
      </c>
      <c r="AE17" s="824">
        <v>0</v>
      </c>
      <c r="AF17" s="824">
        <v>1</v>
      </c>
      <c r="AG17" s="824"/>
      <c r="AH17" s="824">
        <v>2</v>
      </c>
      <c r="AI17" s="34"/>
      <c r="AJ17" s="824">
        <v>0</v>
      </c>
      <c r="AK17" s="824">
        <v>0</v>
      </c>
      <c r="AL17" s="824">
        <v>0</v>
      </c>
      <c r="AM17" s="824">
        <v>1</v>
      </c>
      <c r="AN17" s="824"/>
      <c r="AO17" s="824"/>
      <c r="AP17" s="824">
        <v>0</v>
      </c>
      <c r="AQ17" s="1640"/>
      <c r="AR17" s="824">
        <v>4</v>
      </c>
      <c r="AS17" s="824">
        <v>2</v>
      </c>
      <c r="AT17" s="1640"/>
      <c r="AU17" s="824">
        <v>1</v>
      </c>
      <c r="AV17" s="824">
        <v>0</v>
      </c>
      <c r="AW17" s="824"/>
      <c r="AX17" s="1640"/>
      <c r="AY17" s="824">
        <v>0</v>
      </c>
      <c r="AZ17" s="824">
        <v>0</v>
      </c>
      <c r="BA17" s="824">
        <v>0</v>
      </c>
      <c r="BB17" s="824"/>
      <c r="BC17" s="824">
        <v>0</v>
      </c>
      <c r="BE17" s="828"/>
      <c r="BF17" s="828"/>
      <c r="BG17" s="828"/>
      <c r="BH17" s="828"/>
      <c r="BI17" s="828"/>
      <c r="BJ17" s="828"/>
      <c r="BK17" s="828"/>
      <c r="BL17" s="828"/>
      <c r="BM17" s="828"/>
      <c r="BN17" s="828"/>
      <c r="BO17" s="828"/>
      <c r="BP17" s="828"/>
      <c r="BQ17" s="828"/>
      <c r="BR17" s="828"/>
      <c r="BS17" s="828"/>
      <c r="BT17" s="828"/>
      <c r="BU17" s="828"/>
      <c r="BV17" s="828"/>
      <c r="BW17" s="828"/>
      <c r="BX17" s="828"/>
    </row>
    <row r="18" spans="1:77" ht="18">
      <c r="A18" s="405">
        <f>SOM!A32</f>
        <v>24</v>
      </c>
      <c r="B18" s="405" t="str">
        <f>SOM!B32</f>
        <v>Kilčický</v>
      </c>
      <c r="C18" s="405" t="str">
        <f>SOM!C32</f>
        <v>Michal</v>
      </c>
      <c r="D18" s="1662">
        <f>SOM!D32</f>
        <v>801227</v>
      </c>
      <c r="E18" s="405" t="str">
        <f>SOM!E32</f>
        <v>UOH</v>
      </c>
      <c r="F18" s="405" t="s">
        <v>56</v>
      </c>
      <c r="G18" s="823">
        <f t="shared" si="0"/>
        <v>3.1428571428571428</v>
      </c>
      <c r="H18" s="824">
        <f t="shared" si="1"/>
        <v>7</v>
      </c>
      <c r="I18" s="824">
        <f t="shared" si="2"/>
        <v>12</v>
      </c>
      <c r="J18" s="824">
        <f t="shared" si="3"/>
        <v>10</v>
      </c>
      <c r="K18" s="825">
        <f t="shared" si="4"/>
        <v>22</v>
      </c>
      <c r="L18" s="826">
        <f t="shared" si="5"/>
        <v>0</v>
      </c>
      <c r="O18" s="827">
        <v>1</v>
      </c>
      <c r="P18" s="824"/>
      <c r="Q18" s="824"/>
      <c r="R18" s="824"/>
      <c r="S18" s="824">
        <v>3</v>
      </c>
      <c r="T18" s="826">
        <v>2</v>
      </c>
      <c r="U18" s="824">
        <v>3</v>
      </c>
      <c r="V18" s="1638"/>
      <c r="W18" s="824"/>
      <c r="X18" s="824"/>
      <c r="Y18" s="1640"/>
      <c r="Z18" s="824"/>
      <c r="AA18" s="824">
        <v>1</v>
      </c>
      <c r="AB18" s="824">
        <v>1</v>
      </c>
      <c r="AC18" s="1640"/>
      <c r="AD18" s="824">
        <v>1</v>
      </c>
      <c r="AE18" s="824"/>
      <c r="AF18" s="824"/>
      <c r="AG18" s="824"/>
      <c r="AH18" s="824"/>
      <c r="AI18" s="34"/>
      <c r="AJ18" s="824">
        <v>0</v>
      </c>
      <c r="AK18" s="824"/>
      <c r="AL18" s="824"/>
      <c r="AM18" s="824"/>
      <c r="AN18" s="824">
        <v>3</v>
      </c>
      <c r="AO18" s="824">
        <v>3</v>
      </c>
      <c r="AP18" s="824">
        <v>0</v>
      </c>
      <c r="AQ18" s="1640"/>
      <c r="AR18" s="824"/>
      <c r="AS18" s="824"/>
      <c r="AT18" s="1640"/>
      <c r="AU18" s="824"/>
      <c r="AV18" s="824">
        <v>0</v>
      </c>
      <c r="AW18" s="824">
        <v>1</v>
      </c>
      <c r="AX18" s="1640"/>
      <c r="AY18" s="824">
        <v>3</v>
      </c>
      <c r="AZ18" s="824"/>
      <c r="BA18" s="824"/>
      <c r="BB18" s="824"/>
      <c r="BC18" s="824"/>
      <c r="BE18" s="828"/>
      <c r="BF18" s="828"/>
      <c r="BG18" s="828"/>
      <c r="BH18" s="828"/>
      <c r="BI18" s="828"/>
      <c r="BJ18" s="828"/>
      <c r="BK18" s="828"/>
      <c r="BL18" s="828"/>
      <c r="BM18" s="828"/>
      <c r="BN18" s="828"/>
      <c r="BO18" s="828"/>
      <c r="BP18" s="828"/>
      <c r="BQ18" s="828"/>
      <c r="BR18" s="828"/>
      <c r="BS18" s="828"/>
      <c r="BT18" s="828"/>
      <c r="BU18" s="828"/>
      <c r="BV18" s="828"/>
      <c r="BW18" s="828"/>
      <c r="BX18" s="828"/>
      <c r="BY18" s="40"/>
    </row>
    <row r="19" spans="1:77" ht="18">
      <c r="A19" s="405">
        <f>SOM!A33</f>
        <v>0</v>
      </c>
      <c r="B19" s="405" t="str">
        <f>SOM!B33</f>
        <v>Haluza</v>
      </c>
      <c r="C19" s="405" t="str">
        <f>SOM!C33</f>
        <v>David</v>
      </c>
      <c r="D19" s="1662">
        <f>SOM!D33</f>
        <v>1001201</v>
      </c>
      <c r="E19" s="405" t="str">
        <f>SOM!E33</f>
        <v>UOH</v>
      </c>
      <c r="F19" s="405" t="s">
        <v>56</v>
      </c>
      <c r="G19" s="823">
        <f t="shared" si="0"/>
        <v>1.7272727272727273</v>
      </c>
      <c r="H19" s="824">
        <f t="shared" si="1"/>
        <v>11</v>
      </c>
      <c r="I19" s="824">
        <f t="shared" si="2"/>
        <v>8</v>
      </c>
      <c r="J19" s="824">
        <f t="shared" si="3"/>
        <v>11</v>
      </c>
      <c r="K19" s="825">
        <f t="shared" si="4"/>
        <v>19</v>
      </c>
      <c r="L19" s="826">
        <f t="shared" si="5"/>
        <v>0</v>
      </c>
      <c r="O19" s="827"/>
      <c r="P19" s="824"/>
      <c r="Q19" s="824"/>
      <c r="R19" s="824">
        <v>1</v>
      </c>
      <c r="S19" s="824"/>
      <c r="T19" s="826">
        <v>0</v>
      </c>
      <c r="U19" s="824">
        <v>0</v>
      </c>
      <c r="V19" s="1638"/>
      <c r="W19" s="824">
        <v>2</v>
      </c>
      <c r="X19" s="824"/>
      <c r="Y19" s="1640"/>
      <c r="Z19" s="824">
        <v>2</v>
      </c>
      <c r="AA19" s="824">
        <v>0</v>
      </c>
      <c r="AB19" s="824">
        <v>1</v>
      </c>
      <c r="AC19" s="1640"/>
      <c r="AD19" s="824">
        <v>1</v>
      </c>
      <c r="AE19" s="824">
        <v>1</v>
      </c>
      <c r="AF19" s="824">
        <v>0</v>
      </c>
      <c r="AG19" s="824"/>
      <c r="AH19" s="824">
        <v>0</v>
      </c>
      <c r="AI19" s="34"/>
      <c r="AJ19" s="824"/>
      <c r="AK19" s="824"/>
      <c r="AL19" s="824"/>
      <c r="AM19" s="824">
        <v>2</v>
      </c>
      <c r="AN19" s="824"/>
      <c r="AO19" s="824">
        <v>1</v>
      </c>
      <c r="AP19" s="824">
        <v>0</v>
      </c>
      <c r="AQ19" s="1640"/>
      <c r="AR19" s="824">
        <v>2</v>
      </c>
      <c r="AS19" s="824"/>
      <c r="AT19" s="1640"/>
      <c r="AU19" s="824">
        <v>1</v>
      </c>
      <c r="AV19" s="824">
        <v>0</v>
      </c>
      <c r="AW19" s="824">
        <v>0</v>
      </c>
      <c r="AX19" s="1640"/>
      <c r="AY19" s="824">
        <v>2</v>
      </c>
      <c r="AZ19" s="824">
        <v>3</v>
      </c>
      <c r="BA19" s="824">
        <v>0</v>
      </c>
      <c r="BB19" s="824"/>
      <c r="BC19" s="824">
        <v>0</v>
      </c>
      <c r="BE19" s="828"/>
      <c r="BF19" s="828"/>
      <c r="BG19" s="828"/>
      <c r="BH19" s="828"/>
      <c r="BI19" s="828"/>
      <c r="BJ19" s="828"/>
      <c r="BK19" s="828"/>
      <c r="BL19" s="828"/>
      <c r="BM19" s="828"/>
      <c r="BN19" s="828"/>
      <c r="BO19" s="828"/>
      <c r="BP19" s="828"/>
      <c r="BQ19" s="828"/>
      <c r="BR19" s="828"/>
      <c r="BS19" s="828"/>
      <c r="BT19" s="828"/>
      <c r="BU19" s="828"/>
      <c r="BV19" s="828"/>
      <c r="BW19" s="828"/>
      <c r="BX19" s="828"/>
    </row>
    <row r="20" spans="1:77" ht="18">
      <c r="A20" s="405">
        <f>SOM!A34</f>
        <v>37</v>
      </c>
      <c r="B20" s="405" t="str">
        <f>SOM!B34</f>
        <v>Zeman</v>
      </c>
      <c r="C20" s="405" t="str">
        <f>SOM!C34</f>
        <v>Lukáš</v>
      </c>
      <c r="D20" s="1662">
        <f>SOM!D34</f>
        <v>1000129</v>
      </c>
      <c r="E20" s="405" t="str">
        <f>SOM!E34</f>
        <v>JH</v>
      </c>
      <c r="F20" s="405" t="s">
        <v>56</v>
      </c>
      <c r="G20" s="823">
        <f t="shared" si="0"/>
        <v>1</v>
      </c>
      <c r="H20" s="824">
        <f t="shared" si="1"/>
        <v>14</v>
      </c>
      <c r="I20" s="824">
        <f t="shared" si="2"/>
        <v>6</v>
      </c>
      <c r="J20" s="824">
        <f t="shared" si="3"/>
        <v>8</v>
      </c>
      <c r="K20" s="825">
        <f t="shared" si="4"/>
        <v>14</v>
      </c>
      <c r="L20" s="826">
        <f t="shared" si="5"/>
        <v>0</v>
      </c>
      <c r="O20" s="827">
        <v>0</v>
      </c>
      <c r="P20" s="824">
        <v>0</v>
      </c>
      <c r="Q20" s="824"/>
      <c r="R20" s="824">
        <v>1</v>
      </c>
      <c r="S20" s="824">
        <v>1</v>
      </c>
      <c r="T20" s="826">
        <v>0</v>
      </c>
      <c r="U20" s="824">
        <v>0</v>
      </c>
      <c r="V20" s="1638"/>
      <c r="W20" s="824">
        <v>0</v>
      </c>
      <c r="X20" s="824">
        <v>0</v>
      </c>
      <c r="Y20" s="1640"/>
      <c r="Z20" s="824">
        <v>0</v>
      </c>
      <c r="AA20" s="824">
        <v>0</v>
      </c>
      <c r="AB20" s="824"/>
      <c r="AC20" s="1640"/>
      <c r="AD20" s="824">
        <v>0</v>
      </c>
      <c r="AE20" s="824">
        <v>0</v>
      </c>
      <c r="AF20" s="824">
        <v>3</v>
      </c>
      <c r="AG20" s="824"/>
      <c r="AH20" s="824">
        <v>1</v>
      </c>
      <c r="AI20" s="34"/>
      <c r="AJ20" s="824">
        <v>0</v>
      </c>
      <c r="AK20" s="824">
        <v>3</v>
      </c>
      <c r="AL20" s="824"/>
      <c r="AM20" s="824">
        <v>1</v>
      </c>
      <c r="AN20" s="824">
        <v>0</v>
      </c>
      <c r="AO20" s="824">
        <v>1</v>
      </c>
      <c r="AP20" s="824">
        <v>1</v>
      </c>
      <c r="AQ20" s="1640"/>
      <c r="AR20" s="824">
        <v>0</v>
      </c>
      <c r="AS20" s="824">
        <v>0</v>
      </c>
      <c r="AT20" s="1640"/>
      <c r="AU20" s="824">
        <v>1</v>
      </c>
      <c r="AV20" s="824">
        <v>0</v>
      </c>
      <c r="AW20" s="824"/>
      <c r="AX20" s="1640"/>
      <c r="AY20" s="824">
        <v>0</v>
      </c>
      <c r="AZ20" s="824">
        <v>1</v>
      </c>
      <c r="BA20" s="824">
        <v>0</v>
      </c>
      <c r="BB20" s="824"/>
      <c r="BC20" s="824">
        <v>0</v>
      </c>
      <c r="BE20" s="828"/>
      <c r="BF20" s="828"/>
      <c r="BG20" s="828"/>
      <c r="BH20" s="828"/>
      <c r="BI20" s="828"/>
      <c r="BJ20" s="828"/>
      <c r="BK20" s="828"/>
      <c r="BL20" s="828"/>
      <c r="BM20" s="828"/>
      <c r="BN20" s="828"/>
      <c r="BO20" s="828"/>
      <c r="BP20" s="828"/>
      <c r="BQ20" s="828"/>
      <c r="BR20" s="828"/>
      <c r="BS20" s="828"/>
      <c r="BT20" s="828"/>
      <c r="BU20" s="828"/>
      <c r="BV20" s="828"/>
      <c r="BW20" s="828"/>
      <c r="BX20" s="828"/>
      <c r="BY20" s="40"/>
    </row>
    <row r="21" spans="1:77" ht="18">
      <c r="A21" s="405">
        <f>SOM!A35</f>
        <v>48</v>
      </c>
      <c r="B21" s="405" t="str">
        <f>SOM!B35</f>
        <v>Holinka</v>
      </c>
      <c r="C21" s="405" t="str">
        <f>SOM!C35</f>
        <v>Jan</v>
      </c>
      <c r="D21" s="1662">
        <f>SOM!D35</f>
        <v>920807</v>
      </c>
      <c r="E21" s="405" t="str">
        <f>SOM!E35</f>
        <v>JH</v>
      </c>
      <c r="F21" s="405" t="s">
        <v>56</v>
      </c>
      <c r="G21" s="823" t="e">
        <f t="shared" si="0"/>
        <v>#DIV/0!</v>
      </c>
      <c r="H21" s="824">
        <f t="shared" si="1"/>
        <v>0</v>
      </c>
      <c r="I21" s="824">
        <f t="shared" si="2"/>
        <v>0</v>
      </c>
      <c r="J21" s="824">
        <f t="shared" si="3"/>
        <v>0</v>
      </c>
      <c r="K21" s="825">
        <f t="shared" si="4"/>
        <v>0</v>
      </c>
      <c r="L21" s="826">
        <f t="shared" si="5"/>
        <v>0</v>
      </c>
      <c r="O21" s="827"/>
      <c r="P21" s="824"/>
      <c r="Q21" s="824"/>
      <c r="R21" s="824"/>
      <c r="S21" s="824"/>
      <c r="T21" s="826"/>
      <c r="U21" s="824"/>
      <c r="V21" s="1638"/>
      <c r="W21" s="824"/>
      <c r="X21" s="824"/>
      <c r="Y21" s="1640"/>
      <c r="Z21" s="824"/>
      <c r="AA21" s="824"/>
      <c r="AB21" s="824"/>
      <c r="AC21" s="1640"/>
      <c r="AD21" s="824"/>
      <c r="AE21" s="824"/>
      <c r="AF21" s="824"/>
      <c r="AG21" s="824"/>
      <c r="AH21" s="824"/>
      <c r="AI21" s="34"/>
      <c r="AJ21" s="824"/>
      <c r="AK21" s="824"/>
      <c r="AL21" s="824"/>
      <c r="AM21" s="824"/>
      <c r="AN21" s="824"/>
      <c r="AO21" s="824"/>
      <c r="AP21" s="824"/>
      <c r="AQ21" s="1640"/>
      <c r="AR21" s="824"/>
      <c r="AS21" s="824"/>
      <c r="AT21" s="1640"/>
      <c r="AU21" s="824"/>
      <c r="AV21" s="824"/>
      <c r="AW21" s="824"/>
      <c r="AX21" s="1640"/>
      <c r="AY21" s="824"/>
      <c r="AZ21" s="824"/>
      <c r="BA21" s="824"/>
      <c r="BB21" s="824"/>
      <c r="BC21" s="824"/>
      <c r="BE21" s="828"/>
      <c r="BF21" s="828"/>
      <c r="BG21" s="828"/>
      <c r="BH21" s="828"/>
      <c r="BI21" s="828"/>
      <c r="BJ21" s="828"/>
      <c r="BK21" s="828"/>
      <c r="BL21" s="828"/>
      <c r="BM21" s="828"/>
      <c r="BN21" s="828"/>
      <c r="BO21" s="828"/>
      <c r="BP21" s="828"/>
      <c r="BQ21" s="828"/>
      <c r="BR21" s="828"/>
      <c r="BS21" s="828"/>
      <c r="BT21" s="828"/>
      <c r="BU21" s="828"/>
      <c r="BV21" s="828"/>
      <c r="BW21" s="828"/>
      <c r="BX21" s="828"/>
      <c r="BY21" s="40"/>
    </row>
    <row r="22" spans="1:77" ht="18">
      <c r="A22" s="405">
        <f>SOM!A36</f>
        <v>67</v>
      </c>
      <c r="B22" s="405" t="str">
        <f>SOM!B36</f>
        <v>Rozbroj</v>
      </c>
      <c r="C22" s="405" t="str">
        <f>SOM!C36</f>
        <v>Jiří</v>
      </c>
      <c r="D22" s="1662">
        <f>SOM!D36</f>
        <v>980520</v>
      </c>
      <c r="E22" s="405" t="str">
        <f>SOM!E36</f>
        <v>JH</v>
      </c>
      <c r="F22" s="405" t="s">
        <v>56</v>
      </c>
      <c r="G22" s="823">
        <f t="shared" si="0"/>
        <v>0.33333333333333331</v>
      </c>
      <c r="H22" s="824">
        <f t="shared" si="1"/>
        <v>3</v>
      </c>
      <c r="I22" s="824">
        <f t="shared" si="2"/>
        <v>1</v>
      </c>
      <c r="J22" s="824">
        <f t="shared" si="3"/>
        <v>0</v>
      </c>
      <c r="K22" s="825">
        <f t="shared" si="4"/>
        <v>1</v>
      </c>
      <c r="L22" s="826">
        <f t="shared" si="5"/>
        <v>0</v>
      </c>
      <c r="O22" s="827">
        <v>1</v>
      </c>
      <c r="P22" s="824">
        <v>0</v>
      </c>
      <c r="Q22" s="824"/>
      <c r="R22" s="824"/>
      <c r="S22" s="824"/>
      <c r="T22" s="826"/>
      <c r="U22" s="824"/>
      <c r="V22" s="1638"/>
      <c r="W22" s="824">
        <v>0</v>
      </c>
      <c r="X22" s="824"/>
      <c r="Y22" s="1640"/>
      <c r="Z22" s="824"/>
      <c r="AA22" s="824"/>
      <c r="AB22" s="824"/>
      <c r="AC22" s="1640"/>
      <c r="AD22" s="824"/>
      <c r="AE22" s="824"/>
      <c r="AF22" s="824"/>
      <c r="AG22" s="824"/>
      <c r="AH22" s="824"/>
      <c r="AI22" s="34"/>
      <c r="AJ22" s="824">
        <v>0</v>
      </c>
      <c r="AK22" s="824">
        <v>0</v>
      </c>
      <c r="AL22" s="824"/>
      <c r="AM22" s="824"/>
      <c r="AN22" s="824"/>
      <c r="AO22" s="824"/>
      <c r="AP22" s="824"/>
      <c r="AQ22" s="1640"/>
      <c r="AR22" s="824">
        <v>0</v>
      </c>
      <c r="AS22" s="824"/>
      <c r="AT22" s="1640"/>
      <c r="AU22" s="824"/>
      <c r="AV22" s="824"/>
      <c r="AW22" s="824"/>
      <c r="AX22" s="1640"/>
      <c r="AY22" s="824"/>
      <c r="AZ22" s="824"/>
      <c r="BA22" s="824"/>
      <c r="BB22" s="824"/>
      <c r="BC22" s="824"/>
      <c r="BE22" s="828"/>
      <c r="BF22" s="828"/>
      <c r="BG22" s="828"/>
      <c r="BH22" s="828"/>
      <c r="BI22" s="828"/>
      <c r="BJ22" s="828"/>
      <c r="BK22" s="828"/>
      <c r="BL22" s="828"/>
      <c r="BM22" s="828"/>
      <c r="BN22" s="828"/>
      <c r="BO22" s="828"/>
      <c r="BP22" s="828"/>
      <c r="BQ22" s="828"/>
      <c r="BR22" s="828"/>
      <c r="BS22" s="828"/>
      <c r="BT22" s="828"/>
      <c r="BU22" s="828"/>
      <c r="BV22" s="828"/>
      <c r="BW22" s="828"/>
      <c r="BX22" s="828"/>
      <c r="BY22" s="40"/>
    </row>
    <row r="23" spans="1:77" ht="18">
      <c r="A23" s="405">
        <f>SOM!A37</f>
        <v>88</v>
      </c>
      <c r="B23" s="405" t="str">
        <f>SOM!B37</f>
        <v>Bařica</v>
      </c>
      <c r="C23" s="405" t="str">
        <f>SOM!C37</f>
        <v>Patrik</v>
      </c>
      <c r="D23" s="1662">
        <f>SOM!D37</f>
        <v>0</v>
      </c>
      <c r="E23" s="405" t="str">
        <f>SOM!E37</f>
        <v>NR</v>
      </c>
      <c r="F23" s="405" t="s">
        <v>56</v>
      </c>
      <c r="G23" s="823">
        <f t="shared" si="0"/>
        <v>2.125</v>
      </c>
      <c r="H23" s="824">
        <f t="shared" si="1"/>
        <v>8</v>
      </c>
      <c r="I23" s="824">
        <f t="shared" si="2"/>
        <v>6</v>
      </c>
      <c r="J23" s="824">
        <f t="shared" si="3"/>
        <v>11</v>
      </c>
      <c r="K23" s="825">
        <f t="shared" si="4"/>
        <v>17</v>
      </c>
      <c r="L23" s="826">
        <f t="shared" si="5"/>
        <v>0</v>
      </c>
      <c r="O23" s="827">
        <v>0</v>
      </c>
      <c r="P23" s="824"/>
      <c r="Q23" s="824">
        <v>1</v>
      </c>
      <c r="R23" s="824">
        <v>1</v>
      </c>
      <c r="S23" s="824">
        <v>1</v>
      </c>
      <c r="T23" s="826"/>
      <c r="U23" s="824"/>
      <c r="V23" s="1638"/>
      <c r="W23" s="824">
        <v>1</v>
      </c>
      <c r="X23" s="824">
        <v>2</v>
      </c>
      <c r="Y23" s="1640"/>
      <c r="Z23" s="824">
        <v>0</v>
      </c>
      <c r="AA23" s="824"/>
      <c r="AB23" s="824"/>
      <c r="AC23" s="1640"/>
      <c r="AD23" s="824"/>
      <c r="AE23" s="824"/>
      <c r="AF23" s="824"/>
      <c r="AG23" s="824"/>
      <c r="AH23" s="824">
        <v>0</v>
      </c>
      <c r="AI23" s="34"/>
      <c r="AJ23" s="824">
        <v>0</v>
      </c>
      <c r="AK23" s="824"/>
      <c r="AL23" s="824">
        <v>0</v>
      </c>
      <c r="AM23" s="824">
        <v>1</v>
      </c>
      <c r="AN23" s="824">
        <v>3</v>
      </c>
      <c r="AO23" s="824"/>
      <c r="AP23" s="824"/>
      <c r="AQ23" s="1640"/>
      <c r="AR23" s="824">
        <v>2</v>
      </c>
      <c r="AS23" s="824">
        <v>3</v>
      </c>
      <c r="AT23" s="1640"/>
      <c r="AU23" s="824">
        <v>2</v>
      </c>
      <c r="AV23" s="824"/>
      <c r="AW23" s="824"/>
      <c r="AX23" s="1640"/>
      <c r="AY23" s="824"/>
      <c r="AZ23" s="824"/>
      <c r="BA23" s="824"/>
      <c r="BB23" s="824"/>
      <c r="BC23" s="824">
        <v>0</v>
      </c>
      <c r="BE23" s="828"/>
      <c r="BF23" s="828"/>
      <c r="BG23" s="828"/>
      <c r="BH23" s="828"/>
      <c r="BI23" s="828"/>
      <c r="BJ23" s="828"/>
      <c r="BK23" s="828"/>
      <c r="BL23" s="828"/>
      <c r="BM23" s="828"/>
      <c r="BN23" s="828"/>
      <c r="BO23" s="828"/>
      <c r="BP23" s="828"/>
      <c r="BQ23" s="828"/>
      <c r="BR23" s="828"/>
      <c r="BS23" s="828"/>
      <c r="BT23" s="828"/>
      <c r="BU23" s="828"/>
      <c r="BV23" s="828"/>
      <c r="BW23" s="828"/>
      <c r="BX23" s="828"/>
    </row>
    <row r="24" spans="1:77" ht="18">
      <c r="A24" s="405">
        <f>SOM!A38</f>
        <v>89</v>
      </c>
      <c r="B24" s="405" t="str">
        <f>SOM!B38</f>
        <v>Peška</v>
      </c>
      <c r="C24" s="405" t="str">
        <f>SOM!C38</f>
        <v>Michal</v>
      </c>
      <c r="D24" s="1662">
        <f>SOM!D38</f>
        <v>890618</v>
      </c>
      <c r="E24" s="405" t="str">
        <f>SOM!E38</f>
        <v>JH</v>
      </c>
      <c r="F24" s="405" t="s">
        <v>56</v>
      </c>
      <c r="G24" s="823">
        <f t="shared" si="0"/>
        <v>3.1428571428571428</v>
      </c>
      <c r="H24" s="824">
        <f t="shared" si="1"/>
        <v>14</v>
      </c>
      <c r="I24" s="824">
        <f t="shared" si="2"/>
        <v>14</v>
      </c>
      <c r="J24" s="824">
        <f t="shared" si="3"/>
        <v>30</v>
      </c>
      <c r="K24" s="825">
        <f t="shared" si="4"/>
        <v>44</v>
      </c>
      <c r="L24" s="826">
        <f t="shared" si="5"/>
        <v>0</v>
      </c>
      <c r="O24" s="827"/>
      <c r="P24" s="824">
        <v>0</v>
      </c>
      <c r="Q24" s="824">
        <v>0</v>
      </c>
      <c r="R24" s="824">
        <v>2</v>
      </c>
      <c r="S24" s="824">
        <v>3</v>
      </c>
      <c r="T24" s="826">
        <v>1</v>
      </c>
      <c r="U24" s="824">
        <v>0</v>
      </c>
      <c r="V24" s="1638"/>
      <c r="W24" s="824">
        <v>0</v>
      </c>
      <c r="X24" s="824">
        <v>0</v>
      </c>
      <c r="Y24" s="1640"/>
      <c r="Z24" s="824">
        <v>2</v>
      </c>
      <c r="AA24" s="824">
        <v>1</v>
      </c>
      <c r="AB24" s="824">
        <v>0</v>
      </c>
      <c r="AC24" s="1640"/>
      <c r="AD24" s="824">
        <v>0</v>
      </c>
      <c r="AE24" s="824">
        <v>3</v>
      </c>
      <c r="AF24" s="824"/>
      <c r="AG24" s="824"/>
      <c r="AH24" s="824">
        <v>2</v>
      </c>
      <c r="AI24" s="34"/>
      <c r="AJ24" s="824"/>
      <c r="AK24" s="824">
        <v>0</v>
      </c>
      <c r="AL24" s="824">
        <v>0</v>
      </c>
      <c r="AM24" s="824">
        <v>7</v>
      </c>
      <c r="AN24" s="824">
        <v>3</v>
      </c>
      <c r="AO24" s="824">
        <v>5</v>
      </c>
      <c r="AP24" s="824">
        <v>0</v>
      </c>
      <c r="AQ24" s="1640"/>
      <c r="AR24" s="824">
        <v>0</v>
      </c>
      <c r="AS24" s="824">
        <v>1</v>
      </c>
      <c r="AT24" s="1640"/>
      <c r="AU24" s="824">
        <v>1</v>
      </c>
      <c r="AV24" s="824">
        <v>0</v>
      </c>
      <c r="AW24" s="824">
        <v>5</v>
      </c>
      <c r="AX24" s="1640"/>
      <c r="AY24" s="824">
        <v>5</v>
      </c>
      <c r="AZ24" s="824">
        <v>3</v>
      </c>
      <c r="BA24" s="824"/>
      <c r="BB24" s="824"/>
      <c r="BC24" s="824">
        <v>0</v>
      </c>
      <c r="BE24" s="828"/>
      <c r="BF24" s="828"/>
      <c r="BG24" s="828"/>
      <c r="BH24" s="828"/>
      <c r="BI24" s="828"/>
      <c r="BJ24" s="828"/>
      <c r="BK24" s="828"/>
      <c r="BL24" s="828"/>
      <c r="BM24" s="828"/>
      <c r="BN24" s="828"/>
      <c r="BO24" s="828"/>
      <c r="BP24" s="828"/>
      <c r="BQ24" s="828"/>
      <c r="BR24" s="828"/>
      <c r="BS24" s="828"/>
      <c r="BT24" s="828"/>
      <c r="BU24" s="828"/>
      <c r="BV24" s="828"/>
      <c r="BW24" s="828"/>
      <c r="BX24" s="828"/>
      <c r="BY24" s="40"/>
    </row>
    <row r="25" spans="1:77" ht="18">
      <c r="A25" s="405">
        <f>SOM!A39</f>
        <v>94</v>
      </c>
      <c r="B25" s="405" t="str">
        <f>SOM!B39</f>
        <v>Bařica</v>
      </c>
      <c r="C25" s="405" t="str">
        <f>SOM!C39</f>
        <v>Dušan</v>
      </c>
      <c r="D25" s="1662">
        <f>SOM!D39</f>
        <v>750826</v>
      </c>
      <c r="E25" s="405" t="str">
        <f>SOM!E39</f>
        <v>JH</v>
      </c>
      <c r="F25" s="405" t="s">
        <v>56</v>
      </c>
      <c r="G25" s="823">
        <f t="shared" si="0"/>
        <v>2.2000000000000002</v>
      </c>
      <c r="H25" s="824">
        <f t="shared" si="1"/>
        <v>5</v>
      </c>
      <c r="I25" s="824">
        <f t="shared" si="2"/>
        <v>2</v>
      </c>
      <c r="J25" s="824">
        <f t="shared" si="3"/>
        <v>9</v>
      </c>
      <c r="K25" s="825">
        <f t="shared" si="4"/>
        <v>11</v>
      </c>
      <c r="L25" s="826">
        <f t="shared" si="5"/>
        <v>0</v>
      </c>
      <c r="O25" s="827">
        <v>0</v>
      </c>
      <c r="P25" s="824"/>
      <c r="Q25" s="824">
        <v>0</v>
      </c>
      <c r="R25" s="824"/>
      <c r="S25" s="824">
        <v>0</v>
      </c>
      <c r="T25" s="826"/>
      <c r="U25" s="824">
        <v>0</v>
      </c>
      <c r="V25" s="1638"/>
      <c r="W25" s="824"/>
      <c r="X25" s="824">
        <v>2</v>
      </c>
      <c r="Y25" s="1640"/>
      <c r="Z25" s="824"/>
      <c r="AA25" s="824"/>
      <c r="AB25" s="824"/>
      <c r="AC25" s="1640"/>
      <c r="AD25" s="824"/>
      <c r="AE25" s="824"/>
      <c r="AF25" s="824"/>
      <c r="AG25" s="824"/>
      <c r="AH25" s="824"/>
      <c r="AI25" s="34"/>
      <c r="AJ25" s="824">
        <v>1</v>
      </c>
      <c r="AK25" s="824"/>
      <c r="AL25" s="824">
        <v>0</v>
      </c>
      <c r="AM25" s="824"/>
      <c r="AN25" s="824">
        <v>5</v>
      </c>
      <c r="AO25" s="824"/>
      <c r="AP25" s="824">
        <v>1</v>
      </c>
      <c r="AQ25" s="1640"/>
      <c r="AR25" s="824"/>
      <c r="AS25" s="824">
        <v>2</v>
      </c>
      <c r="AT25" s="1640"/>
      <c r="AU25" s="824"/>
      <c r="AV25" s="824"/>
      <c r="AW25" s="824"/>
      <c r="AX25" s="1640"/>
      <c r="AY25" s="824"/>
      <c r="AZ25" s="824"/>
      <c r="BA25" s="824"/>
      <c r="BB25" s="824"/>
      <c r="BC25" s="824"/>
      <c r="BE25" s="828"/>
      <c r="BF25" s="828"/>
      <c r="BG25" s="828"/>
      <c r="BH25" s="828"/>
      <c r="BI25" s="828"/>
      <c r="BJ25" s="828"/>
      <c r="BK25" s="828"/>
      <c r="BL25" s="828"/>
      <c r="BM25" s="828"/>
      <c r="BN25" s="828"/>
      <c r="BO25" s="828"/>
      <c r="BP25" s="828"/>
      <c r="BQ25" s="828"/>
      <c r="BR25" s="828"/>
      <c r="BS25" s="828"/>
      <c r="BT25" s="828"/>
      <c r="BU25" s="828"/>
      <c r="BV25" s="828"/>
      <c r="BW25" s="828"/>
      <c r="BX25" s="828"/>
      <c r="BY25" s="40"/>
    </row>
    <row r="26" spans="1:77" ht="18">
      <c r="A26" s="405">
        <f>SOM!A40</f>
        <v>0</v>
      </c>
      <c r="B26" s="405" t="str">
        <f>SOM!B40</f>
        <v>Axmannová</v>
      </c>
      <c r="C26" s="405" t="str">
        <f>SOM!C40</f>
        <v>Darina</v>
      </c>
      <c r="D26" s="1662">
        <f>SOM!D40</f>
        <v>0</v>
      </c>
      <c r="E26" s="405">
        <f>SOM!E40</f>
        <v>0</v>
      </c>
      <c r="F26" s="405"/>
      <c r="G26" s="1572"/>
      <c r="H26" s="37"/>
      <c r="I26" s="37"/>
      <c r="J26" s="37"/>
      <c r="K26" s="1573"/>
      <c r="L26" s="38"/>
      <c r="O26" s="39"/>
      <c r="P26" s="37"/>
      <c r="Q26" s="37"/>
      <c r="R26" s="37"/>
      <c r="S26" s="37"/>
      <c r="T26" s="38"/>
      <c r="U26" s="37">
        <v>0</v>
      </c>
      <c r="V26" s="1756"/>
      <c r="W26" s="37"/>
      <c r="X26" s="37"/>
      <c r="Y26" s="1646"/>
      <c r="Z26" s="37"/>
      <c r="AA26" s="37"/>
      <c r="AB26" s="37"/>
      <c r="AC26" s="1646"/>
      <c r="AD26" s="37"/>
      <c r="AE26" s="37"/>
      <c r="AF26" s="37"/>
      <c r="AG26" s="37"/>
      <c r="AH26" s="37"/>
      <c r="AI26" s="34"/>
      <c r="AJ26" s="37"/>
      <c r="AK26" s="37"/>
      <c r="AL26" s="37"/>
      <c r="AM26" s="37"/>
      <c r="AN26" s="37"/>
      <c r="AO26" s="37"/>
      <c r="AP26" s="37">
        <v>0</v>
      </c>
      <c r="AQ26" s="1646"/>
      <c r="AR26" s="37"/>
      <c r="AS26" s="37"/>
      <c r="AT26" s="1646"/>
      <c r="AU26" s="37"/>
      <c r="AV26" s="37"/>
      <c r="AW26" s="37"/>
      <c r="AX26" s="1646"/>
      <c r="AY26" s="37"/>
      <c r="AZ26" s="37"/>
      <c r="BA26" s="37"/>
      <c r="BB26" s="37"/>
      <c r="BC26" s="37"/>
      <c r="BE26" s="853"/>
      <c r="BF26" s="853"/>
      <c r="BG26" s="853"/>
      <c r="BH26" s="853"/>
      <c r="BI26" s="853"/>
      <c r="BJ26" s="853"/>
      <c r="BK26" s="853"/>
      <c r="BL26" s="853"/>
      <c r="BM26" s="853"/>
      <c r="BN26" s="853"/>
      <c r="BO26" s="853"/>
      <c r="BP26" s="853"/>
      <c r="BQ26" s="853"/>
      <c r="BR26" s="853"/>
      <c r="BS26" s="853"/>
      <c r="BT26" s="853"/>
      <c r="BU26" s="853"/>
      <c r="BV26" s="853"/>
      <c r="BW26" s="853"/>
      <c r="BX26" s="853"/>
      <c r="BY26" s="40"/>
    </row>
    <row r="27" spans="1:77" ht="15.75">
      <c r="A27" s="824"/>
      <c r="B27" s="829" t="s">
        <v>58</v>
      </c>
      <c r="C27" s="829" t="s">
        <v>59</v>
      </c>
      <c r="D27" s="835"/>
      <c r="F27" s="824" t="s">
        <v>60</v>
      </c>
      <c r="G27" s="823">
        <f t="shared" si="0"/>
        <v>2.8571428571428572</v>
      </c>
      <c r="H27" s="824">
        <f t="shared" si="1"/>
        <v>7</v>
      </c>
      <c r="I27" s="824">
        <f t="shared" si="2"/>
        <v>20</v>
      </c>
      <c r="J27" s="824">
        <f t="shared" si="3"/>
        <v>0</v>
      </c>
      <c r="K27" s="825">
        <f t="shared" si="4"/>
        <v>20</v>
      </c>
      <c r="L27" s="826">
        <f t="shared" si="5"/>
        <v>0</v>
      </c>
      <c r="O27" s="827"/>
      <c r="P27" s="824"/>
      <c r="Q27" s="824">
        <v>7</v>
      </c>
      <c r="R27" s="824"/>
      <c r="S27" s="824"/>
      <c r="T27" s="826">
        <v>3</v>
      </c>
      <c r="U27" s="824">
        <v>1</v>
      </c>
      <c r="V27" s="1638"/>
      <c r="W27" s="824">
        <v>1</v>
      </c>
      <c r="X27" s="824"/>
      <c r="Y27" s="1640"/>
      <c r="Z27" s="824"/>
      <c r="AA27" s="824"/>
      <c r="AB27" s="824">
        <v>4</v>
      </c>
      <c r="AC27" s="1640"/>
      <c r="AD27" s="824"/>
      <c r="AE27" s="824">
        <v>1</v>
      </c>
      <c r="AF27" s="824">
        <v>3</v>
      </c>
      <c r="AG27" s="824"/>
      <c r="AH27" s="824"/>
      <c r="AI27" s="34"/>
      <c r="AJ27" s="824"/>
      <c r="AK27" s="824"/>
      <c r="AL27" s="824"/>
      <c r="AM27" s="824"/>
      <c r="AN27" s="824"/>
      <c r="AO27" s="824"/>
      <c r="AP27" s="824"/>
      <c r="AQ27" s="1640"/>
      <c r="AR27" s="824"/>
      <c r="AS27" s="824"/>
      <c r="AT27" s="1640"/>
      <c r="AU27" s="824"/>
      <c r="AV27" s="824"/>
      <c r="AW27" s="824"/>
      <c r="AX27" s="1640"/>
      <c r="AY27" s="824"/>
      <c r="AZ27" s="824"/>
      <c r="BA27" s="824"/>
      <c r="BB27" s="824"/>
      <c r="BC27" s="824"/>
      <c r="BE27" s="828"/>
      <c r="BF27" s="828"/>
      <c r="BG27" s="828"/>
      <c r="BH27" s="828"/>
      <c r="BI27" s="828"/>
      <c r="BJ27" s="828"/>
      <c r="BK27" s="828"/>
      <c r="BL27" s="828"/>
      <c r="BM27" s="828"/>
      <c r="BN27" s="828"/>
      <c r="BO27" s="828"/>
      <c r="BP27" s="828"/>
      <c r="BQ27" s="828"/>
      <c r="BR27" s="828"/>
      <c r="BS27" s="828"/>
      <c r="BT27" s="828"/>
      <c r="BU27" s="828"/>
      <c r="BV27" s="828"/>
      <c r="BW27" s="828"/>
      <c r="BX27" s="828"/>
    </row>
    <row r="28" spans="1:77" ht="15.75">
      <c r="A28" s="824"/>
      <c r="B28" s="830" t="s">
        <v>61</v>
      </c>
      <c r="C28" s="830" t="s">
        <v>62</v>
      </c>
      <c r="D28" s="1663"/>
      <c r="E28" s="831"/>
      <c r="F28" s="824" t="s">
        <v>60</v>
      </c>
      <c r="G28" s="823">
        <f t="shared" si="0"/>
        <v>2.7142857142857144</v>
      </c>
      <c r="H28" s="824">
        <f t="shared" si="1"/>
        <v>7</v>
      </c>
      <c r="I28" s="824">
        <f t="shared" si="2"/>
        <v>19</v>
      </c>
      <c r="J28" s="824">
        <f t="shared" si="3"/>
        <v>0</v>
      </c>
      <c r="K28" s="825">
        <f t="shared" si="4"/>
        <v>19</v>
      </c>
      <c r="L28" s="826">
        <f t="shared" si="5"/>
        <v>0</v>
      </c>
      <c r="O28" s="827">
        <v>1</v>
      </c>
      <c r="P28" s="824"/>
      <c r="Q28" s="824"/>
      <c r="R28" s="824">
        <v>1</v>
      </c>
      <c r="S28" s="824">
        <v>3</v>
      </c>
      <c r="T28" s="826"/>
      <c r="U28" s="824"/>
      <c r="V28" s="1638"/>
      <c r="W28" s="824"/>
      <c r="X28" s="824">
        <v>4</v>
      </c>
      <c r="Y28" s="1640"/>
      <c r="Z28" s="824">
        <v>3</v>
      </c>
      <c r="AA28" s="824">
        <v>4</v>
      </c>
      <c r="AB28" s="824"/>
      <c r="AC28" s="1640"/>
      <c r="AD28" s="824"/>
      <c r="AE28" s="824"/>
      <c r="AF28" s="824"/>
      <c r="AG28" s="824"/>
      <c r="AH28" s="824">
        <v>3</v>
      </c>
      <c r="AI28" s="34"/>
      <c r="AJ28" s="824"/>
      <c r="AK28" s="824"/>
      <c r="AL28" s="824"/>
      <c r="AM28" s="824"/>
      <c r="AN28" s="824"/>
      <c r="AO28" s="824"/>
      <c r="AP28" s="824"/>
      <c r="AQ28" s="1640"/>
      <c r="AR28" s="824"/>
      <c r="AS28" s="824"/>
      <c r="AT28" s="1640"/>
      <c r="AU28" s="824"/>
      <c r="AV28" s="824"/>
      <c r="AW28" s="824"/>
      <c r="AX28" s="1640"/>
      <c r="AY28" s="824"/>
      <c r="AZ28" s="824"/>
      <c r="BA28" s="824"/>
      <c r="BB28" s="824"/>
      <c r="BC28" s="824"/>
      <c r="BE28" s="828"/>
      <c r="BF28" s="828"/>
      <c r="BG28" s="828"/>
      <c r="BH28" s="828"/>
      <c r="BI28" s="828"/>
      <c r="BJ28" s="828"/>
      <c r="BK28" s="828"/>
      <c r="BL28" s="828"/>
      <c r="BM28" s="828"/>
      <c r="BN28" s="828"/>
      <c r="BO28" s="828"/>
      <c r="BP28" s="828"/>
      <c r="BQ28" s="828"/>
      <c r="BR28" s="828"/>
      <c r="BS28" s="828"/>
      <c r="BT28" s="828"/>
      <c r="BU28" s="828"/>
      <c r="BV28" s="828"/>
      <c r="BW28" s="828"/>
      <c r="BX28" s="828"/>
    </row>
    <row r="29" spans="1:77" ht="15.75">
      <c r="A29" s="824"/>
      <c r="B29" s="830" t="s">
        <v>513</v>
      </c>
      <c r="C29" s="830"/>
      <c r="D29" s="1663"/>
      <c r="E29" s="831"/>
      <c r="F29" s="824" t="s">
        <v>60</v>
      </c>
      <c r="G29" s="823">
        <f t="shared" si="0"/>
        <v>7</v>
      </c>
      <c r="H29" s="824">
        <f t="shared" si="1"/>
        <v>1</v>
      </c>
      <c r="I29" s="824">
        <f t="shared" si="2"/>
        <v>7</v>
      </c>
      <c r="J29" s="824">
        <f t="shared" si="3"/>
        <v>0</v>
      </c>
      <c r="K29" s="825">
        <f t="shared" si="4"/>
        <v>7</v>
      </c>
      <c r="L29" s="826">
        <f t="shared" si="5"/>
        <v>0</v>
      </c>
      <c r="O29" s="827"/>
      <c r="P29" s="824">
        <v>7</v>
      </c>
      <c r="Q29" s="824"/>
      <c r="R29" s="824"/>
      <c r="S29" s="824"/>
      <c r="T29" s="826"/>
      <c r="U29" s="824"/>
      <c r="V29" s="1638"/>
      <c r="W29" s="824"/>
      <c r="X29" s="824"/>
      <c r="Y29" s="1640"/>
      <c r="Z29" s="824"/>
      <c r="AA29" s="824"/>
      <c r="AB29" s="824"/>
      <c r="AC29" s="1640"/>
      <c r="AD29" s="824"/>
      <c r="AE29" s="824"/>
      <c r="AF29" s="824"/>
      <c r="AG29" s="824"/>
      <c r="AH29" s="824"/>
      <c r="AI29" s="34"/>
      <c r="AJ29" s="824"/>
      <c r="AK29" s="824"/>
      <c r="AL29" s="824"/>
      <c r="AM29" s="824"/>
      <c r="AN29" s="824"/>
      <c r="AO29" s="824"/>
      <c r="AP29" s="824"/>
      <c r="AQ29" s="1640"/>
      <c r="AR29" s="824"/>
      <c r="AS29" s="824"/>
      <c r="AT29" s="1640"/>
      <c r="AU29" s="824"/>
      <c r="AV29" s="824"/>
      <c r="AW29" s="824"/>
      <c r="AX29" s="1640"/>
      <c r="AY29" s="824"/>
      <c r="AZ29" s="824"/>
      <c r="BA29" s="824"/>
      <c r="BB29" s="824"/>
      <c r="BC29" s="824"/>
      <c r="BE29" s="828"/>
      <c r="BF29" s="828"/>
      <c r="BG29" s="828"/>
      <c r="BH29" s="828"/>
      <c r="BI29" s="828"/>
      <c r="BJ29" s="828"/>
      <c r="BK29" s="828"/>
      <c r="BL29" s="828"/>
      <c r="BM29" s="828"/>
      <c r="BN29" s="828"/>
      <c r="BO29" s="828"/>
      <c r="BP29" s="828"/>
      <c r="BQ29" s="828"/>
      <c r="BR29" s="828"/>
      <c r="BS29" s="828"/>
      <c r="BT29" s="828"/>
      <c r="BU29" s="828"/>
      <c r="BV29" s="828"/>
      <c r="BW29" s="828"/>
      <c r="BX29" s="828"/>
    </row>
    <row r="30" spans="1:77" ht="16.5" thickBot="1">
      <c r="A30" s="824"/>
      <c r="B30" s="830" t="s">
        <v>896</v>
      </c>
      <c r="C30" s="830" t="s">
        <v>532</v>
      </c>
      <c r="D30" s="1663"/>
      <c r="E30" s="831"/>
      <c r="F30" s="824" t="s">
        <v>60</v>
      </c>
      <c r="G30" s="823">
        <f t="shared" si="0"/>
        <v>4</v>
      </c>
      <c r="H30" s="824">
        <f t="shared" si="1"/>
        <v>1</v>
      </c>
      <c r="I30" s="824">
        <f t="shared" si="2"/>
        <v>4</v>
      </c>
      <c r="J30" s="824">
        <f t="shared" si="3"/>
        <v>0</v>
      </c>
      <c r="K30" s="825">
        <f t="shared" si="4"/>
        <v>4</v>
      </c>
      <c r="L30" s="826">
        <f t="shared" si="5"/>
        <v>0</v>
      </c>
      <c r="O30" s="827"/>
      <c r="P30" s="824"/>
      <c r="Q30" s="824"/>
      <c r="R30" s="824"/>
      <c r="S30" s="824"/>
      <c r="T30" s="826"/>
      <c r="U30" s="824"/>
      <c r="V30" s="1638"/>
      <c r="W30" s="824"/>
      <c r="X30" s="824"/>
      <c r="Y30" s="1640"/>
      <c r="Z30" s="824"/>
      <c r="AA30" s="824"/>
      <c r="AB30" s="824"/>
      <c r="AC30" s="1640"/>
      <c r="AD30" s="824">
        <v>4</v>
      </c>
      <c r="AE30" s="824"/>
      <c r="AF30" s="824"/>
      <c r="AG30" s="824"/>
      <c r="AH30" s="824"/>
      <c r="AI30" s="34"/>
      <c r="AJ30" s="824"/>
      <c r="AK30" s="824"/>
      <c r="AL30" s="824"/>
      <c r="AM30" s="824"/>
      <c r="AN30" s="824"/>
      <c r="AO30" s="824"/>
      <c r="AP30" s="824"/>
      <c r="AQ30" s="1640"/>
      <c r="AR30" s="824"/>
      <c r="AS30" s="824"/>
      <c r="AT30" s="1640"/>
      <c r="AU30" s="824"/>
      <c r="AV30" s="824"/>
      <c r="AW30" s="824"/>
      <c r="AX30" s="1640"/>
      <c r="AY30" s="824"/>
      <c r="AZ30" s="824"/>
      <c r="BA30" s="824"/>
      <c r="BB30" s="824"/>
      <c r="BC30" s="824"/>
      <c r="BE30" s="828"/>
      <c r="BF30" s="828"/>
      <c r="BG30" s="828"/>
      <c r="BH30" s="828"/>
      <c r="BI30" s="828"/>
      <c r="BJ30" s="828"/>
      <c r="BK30" s="828"/>
      <c r="BL30" s="828"/>
      <c r="BM30" s="828"/>
      <c r="BN30" s="828"/>
      <c r="BO30" s="828"/>
      <c r="BP30" s="828"/>
      <c r="BQ30" s="828"/>
      <c r="BR30" s="828"/>
      <c r="BS30" s="828"/>
      <c r="BT30" s="828"/>
      <c r="BU30" s="828"/>
      <c r="BV30" s="828"/>
      <c r="BW30" s="828"/>
      <c r="BX30" s="828"/>
    </row>
    <row r="31" spans="1:77" ht="16.5" thickBot="1">
      <c r="A31" s="41"/>
      <c r="B31" s="42" t="s">
        <v>64</v>
      </c>
      <c r="C31" s="42"/>
      <c r="D31" s="960"/>
      <c r="E31" s="43"/>
      <c r="F31" s="34" t="s">
        <v>65</v>
      </c>
      <c r="G31" s="823">
        <f t="shared" si="0"/>
        <v>2</v>
      </c>
      <c r="H31" s="824">
        <f>COUNT(O31:AH31)</f>
        <v>20</v>
      </c>
      <c r="I31" s="824">
        <f t="shared" si="2"/>
        <v>40</v>
      </c>
      <c r="J31" s="824">
        <f t="shared" si="3"/>
        <v>0</v>
      </c>
      <c r="K31" s="825">
        <f t="shared" si="4"/>
        <v>40</v>
      </c>
      <c r="L31" s="826">
        <f t="shared" si="5"/>
        <v>0</v>
      </c>
      <c r="M31" s="46"/>
      <c r="N31" s="46"/>
      <c r="O31" s="47">
        <v>0</v>
      </c>
      <c r="P31" s="48">
        <v>8</v>
      </c>
      <c r="Q31" s="49">
        <v>2</v>
      </c>
      <c r="R31" s="48">
        <v>0</v>
      </c>
      <c r="S31" s="49">
        <v>2</v>
      </c>
      <c r="T31" s="49">
        <v>0</v>
      </c>
      <c r="U31" s="48">
        <v>2</v>
      </c>
      <c r="V31" s="1748">
        <v>0</v>
      </c>
      <c r="W31" s="48">
        <v>0</v>
      </c>
      <c r="X31" s="48">
        <v>0</v>
      </c>
      <c r="Y31" s="1748">
        <v>0</v>
      </c>
      <c r="Z31" s="48">
        <v>6</v>
      </c>
      <c r="AA31" s="48">
        <v>2</v>
      </c>
      <c r="AB31" s="48">
        <v>2</v>
      </c>
      <c r="AC31" s="1748">
        <v>0</v>
      </c>
      <c r="AD31" s="48">
        <v>4</v>
      </c>
      <c r="AE31" s="48">
        <v>4</v>
      </c>
      <c r="AF31" s="48">
        <v>4</v>
      </c>
      <c r="AG31" s="48">
        <v>0</v>
      </c>
      <c r="AH31" s="48">
        <v>4</v>
      </c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</row>
    <row r="32" spans="1:77" ht="15.75">
      <c r="A32" s="1576" t="s">
        <v>79</v>
      </c>
      <c r="B32" s="8">
        <v>2</v>
      </c>
      <c r="AT32" s="34"/>
      <c r="AU32" s="34"/>
      <c r="AV32" s="34"/>
      <c r="AW32" s="34"/>
      <c r="AX32" s="34"/>
      <c r="AY32" s="34"/>
      <c r="AZ32" s="34"/>
      <c r="BA32" s="34"/>
      <c r="BB32" s="34"/>
      <c r="BC32" s="34"/>
    </row>
    <row r="33" spans="1:78">
      <c r="A33" s="817"/>
      <c r="B33" s="818" t="s">
        <v>45</v>
      </c>
      <c r="C33" s="818" t="s">
        <v>46</v>
      </c>
      <c r="D33" s="1661" t="s">
        <v>47</v>
      </c>
      <c r="E33" s="819" t="s">
        <v>48</v>
      </c>
      <c r="F33" s="820" t="s">
        <v>49</v>
      </c>
      <c r="G33" s="820" t="s">
        <v>50</v>
      </c>
      <c r="H33" s="820" t="s">
        <v>51</v>
      </c>
      <c r="I33" s="820" t="s">
        <v>52</v>
      </c>
      <c r="J33" s="820" t="s">
        <v>53</v>
      </c>
      <c r="K33" s="820" t="s">
        <v>54</v>
      </c>
      <c r="L33" s="821" t="s">
        <v>55</v>
      </c>
      <c r="M33" s="36"/>
      <c r="N33" s="36"/>
      <c r="O33" s="822"/>
      <c r="P33" s="820"/>
      <c r="Q33" s="820"/>
      <c r="R33" s="820"/>
      <c r="S33" s="820"/>
      <c r="T33" s="821"/>
      <c r="U33" s="820"/>
      <c r="V33" s="822"/>
      <c r="W33" s="820"/>
      <c r="X33" s="820"/>
      <c r="Y33" s="820"/>
      <c r="Z33" s="820"/>
      <c r="AA33" s="820"/>
      <c r="AB33" s="1861"/>
      <c r="AC33" s="820"/>
      <c r="AD33" s="820"/>
      <c r="AE33" s="820"/>
      <c r="AF33" s="820"/>
      <c r="AG33" s="820"/>
      <c r="AH33" s="820"/>
      <c r="AJ33" s="820"/>
      <c r="AK33" s="820"/>
      <c r="AL33" s="820"/>
      <c r="AM33" s="820"/>
      <c r="AN33" s="820"/>
      <c r="AO33" s="820"/>
      <c r="AP33" s="820"/>
      <c r="AQ33" s="820"/>
      <c r="AR33" s="820"/>
      <c r="AS33" s="820"/>
      <c r="AT33" s="820"/>
      <c r="AU33" s="820"/>
      <c r="AV33" s="820"/>
      <c r="AW33" s="820"/>
      <c r="AX33" s="820"/>
      <c r="AY33" s="820"/>
      <c r="AZ33" s="820"/>
      <c r="BA33" s="820"/>
      <c r="BB33" s="820"/>
      <c r="BC33" s="820"/>
      <c r="BE33" s="820"/>
      <c r="BF33" s="820"/>
      <c r="BG33" s="820"/>
      <c r="BH33" s="820"/>
      <c r="BI33" s="820"/>
      <c r="BJ33" s="820"/>
      <c r="BK33" s="820"/>
      <c r="BL33" s="820"/>
      <c r="BM33" s="820"/>
      <c r="BN33" s="820"/>
      <c r="BO33" s="820"/>
      <c r="BP33" s="820"/>
      <c r="BQ33" s="820"/>
      <c r="BR33" s="820"/>
      <c r="BS33" s="820"/>
      <c r="BT33" s="820"/>
      <c r="BU33" s="820"/>
      <c r="BV33" s="820"/>
      <c r="BW33" s="820"/>
      <c r="BX33" s="820"/>
    </row>
    <row r="34" spans="1:78" ht="15.75">
      <c r="A34" s="824">
        <f>Tyg!B18</f>
        <v>88</v>
      </c>
      <c r="B34" s="824" t="str">
        <f>Tyg!C18</f>
        <v>Vičar</v>
      </c>
      <c r="C34" s="824" t="str">
        <f>Tyg!D18</f>
        <v>Milan</v>
      </c>
      <c r="D34" s="1664">
        <f>Tyg!E18</f>
        <v>681218</v>
      </c>
      <c r="E34" s="824" t="str">
        <f>Tyg!F18</f>
        <v>JH</v>
      </c>
      <c r="F34" s="827" t="s">
        <v>79</v>
      </c>
      <c r="G34" s="823">
        <f>K34/H34</f>
        <v>0.66666666666666663</v>
      </c>
      <c r="H34" s="824">
        <f t="shared" si="1"/>
        <v>3</v>
      </c>
      <c r="I34" s="824">
        <f t="shared" si="2"/>
        <v>1</v>
      </c>
      <c r="J34" s="824">
        <f t="shared" si="3"/>
        <v>1</v>
      </c>
      <c r="K34" s="825">
        <f t="shared" si="4"/>
        <v>2</v>
      </c>
      <c r="L34" s="826">
        <f t="shared" si="5"/>
        <v>0</v>
      </c>
      <c r="O34" s="827">
        <v>0</v>
      </c>
      <c r="P34" s="824"/>
      <c r="Q34" s="824">
        <v>1</v>
      </c>
      <c r="R34" s="824"/>
      <c r="S34" s="824"/>
      <c r="T34" s="826"/>
      <c r="U34" s="824"/>
      <c r="V34" s="827"/>
      <c r="W34" s="824"/>
      <c r="X34" s="824"/>
      <c r="Y34" s="824"/>
      <c r="Z34" s="824"/>
      <c r="AA34" s="824"/>
      <c r="AB34" s="1640"/>
      <c r="AC34" s="824"/>
      <c r="AD34" s="824"/>
      <c r="AE34" s="824"/>
      <c r="AF34" s="824"/>
      <c r="AG34" s="824">
        <v>0</v>
      </c>
      <c r="AH34" s="824"/>
      <c r="AI34" s="34"/>
      <c r="AJ34" s="824">
        <v>0</v>
      </c>
      <c r="AK34" s="824"/>
      <c r="AL34" s="824">
        <v>1</v>
      </c>
      <c r="AM34" s="824"/>
      <c r="AN34" s="824"/>
      <c r="AO34" s="824"/>
      <c r="AP34" s="824"/>
      <c r="AQ34" s="824"/>
      <c r="AR34" s="824"/>
      <c r="AS34" s="824"/>
      <c r="AT34" s="824"/>
      <c r="AU34" s="824"/>
      <c r="AV34" s="824"/>
      <c r="AW34" s="824"/>
      <c r="AX34" s="824"/>
      <c r="AY34" s="824"/>
      <c r="AZ34" s="824"/>
      <c r="BA34" s="824"/>
      <c r="BB34" s="824">
        <v>0</v>
      </c>
      <c r="BC34" s="824"/>
      <c r="BE34" s="828"/>
      <c r="BF34" s="828"/>
      <c r="BG34" s="828"/>
      <c r="BH34" s="828"/>
      <c r="BI34" s="828"/>
      <c r="BJ34" s="828"/>
      <c r="BK34" s="828"/>
      <c r="BL34" s="828"/>
      <c r="BM34" s="828"/>
      <c r="BN34" s="828"/>
      <c r="BO34" s="828"/>
      <c r="BP34" s="828"/>
      <c r="BQ34" s="828"/>
      <c r="BR34" s="828"/>
      <c r="BS34" s="828"/>
      <c r="BT34" s="828"/>
      <c r="BU34" s="828"/>
      <c r="BV34" s="828"/>
      <c r="BW34" s="828"/>
      <c r="BX34" s="828"/>
    </row>
    <row r="35" spans="1:78" ht="15.75">
      <c r="A35" s="824">
        <f>Tyg!B19</f>
        <v>92</v>
      </c>
      <c r="B35" s="824" t="str">
        <f>Tyg!C19</f>
        <v xml:space="preserve">Budina </v>
      </c>
      <c r="C35" s="824" t="str">
        <f>Tyg!D19</f>
        <v>Michal</v>
      </c>
      <c r="D35" s="1664">
        <f>Tyg!E19</f>
        <v>780504</v>
      </c>
      <c r="E35" s="824" t="str">
        <f>Tyg!F19</f>
        <v>JH</v>
      </c>
      <c r="F35" s="827" t="s">
        <v>79</v>
      </c>
      <c r="G35" s="823" t="e">
        <f t="shared" ref="G35:G100" si="6">K35/H35</f>
        <v>#DIV/0!</v>
      </c>
      <c r="H35" s="824">
        <f t="shared" si="1"/>
        <v>0</v>
      </c>
      <c r="I35" s="824">
        <f t="shared" si="2"/>
        <v>0</v>
      </c>
      <c r="J35" s="824">
        <f t="shared" si="3"/>
        <v>0</v>
      </c>
      <c r="K35" s="825">
        <f t="shared" si="4"/>
        <v>0</v>
      </c>
      <c r="L35" s="826">
        <f t="shared" si="5"/>
        <v>0</v>
      </c>
      <c r="O35" s="827"/>
      <c r="P35" s="824"/>
      <c r="Q35" s="824"/>
      <c r="R35" s="824"/>
      <c r="S35" s="824"/>
      <c r="T35" s="826"/>
      <c r="U35" s="824"/>
      <c r="V35" s="827"/>
      <c r="W35" s="824"/>
      <c r="X35" s="824"/>
      <c r="Y35" s="824"/>
      <c r="Z35" s="824"/>
      <c r="AA35" s="824"/>
      <c r="AB35" s="1640"/>
      <c r="AC35" s="824"/>
      <c r="AD35" s="824"/>
      <c r="AE35" s="824"/>
      <c r="AF35" s="824"/>
      <c r="AG35" s="824"/>
      <c r="AH35" s="824"/>
      <c r="AI35" s="34"/>
      <c r="AJ35" s="824"/>
      <c r="AK35" s="824"/>
      <c r="AL35" s="824"/>
      <c r="AM35" s="824"/>
      <c r="AN35" s="824"/>
      <c r="AO35" s="824"/>
      <c r="AP35" s="824"/>
      <c r="AQ35" s="824"/>
      <c r="AR35" s="824"/>
      <c r="AS35" s="824"/>
      <c r="AT35" s="824"/>
      <c r="AU35" s="824"/>
      <c r="AV35" s="824"/>
      <c r="AW35" s="824"/>
      <c r="AX35" s="824"/>
      <c r="AY35" s="824"/>
      <c r="AZ35" s="824"/>
      <c r="BA35" s="824"/>
      <c r="BB35" s="824"/>
      <c r="BC35" s="824"/>
      <c r="BE35" s="828"/>
      <c r="BF35" s="828"/>
      <c r="BG35" s="828"/>
      <c r="BH35" s="828"/>
      <c r="BI35" s="828"/>
      <c r="BJ35" s="828"/>
      <c r="BK35" s="828"/>
      <c r="BL35" s="828"/>
      <c r="BM35" s="828"/>
      <c r="BN35" s="828"/>
      <c r="BO35" s="828"/>
      <c r="BP35" s="828"/>
      <c r="BQ35" s="828"/>
      <c r="BR35" s="828"/>
      <c r="BS35" s="828"/>
      <c r="BT35" s="828"/>
      <c r="BU35" s="828"/>
      <c r="BV35" s="828"/>
      <c r="BW35" s="828"/>
      <c r="BX35" s="828"/>
    </row>
    <row r="36" spans="1:78" ht="15.75">
      <c r="A36" s="824">
        <f>Tyg!B20</f>
        <v>8</v>
      </c>
      <c r="B36" s="824" t="str">
        <f>Tyg!C20</f>
        <v>Pilavka</v>
      </c>
      <c r="C36" s="824" t="str">
        <f>Tyg!D20</f>
        <v>Rostislav</v>
      </c>
      <c r="D36" s="1664">
        <f>Tyg!E20</f>
        <v>790228</v>
      </c>
      <c r="E36" s="824" t="str">
        <f>Tyg!F20</f>
        <v>JH</v>
      </c>
      <c r="F36" s="827" t="s">
        <v>79</v>
      </c>
      <c r="G36" s="823">
        <f t="shared" si="6"/>
        <v>3.25</v>
      </c>
      <c r="H36" s="824">
        <f t="shared" si="1"/>
        <v>12</v>
      </c>
      <c r="I36" s="824">
        <f t="shared" si="2"/>
        <v>15</v>
      </c>
      <c r="J36" s="824">
        <f t="shared" si="3"/>
        <v>24</v>
      </c>
      <c r="K36" s="825">
        <f t="shared" si="4"/>
        <v>39</v>
      </c>
      <c r="L36" s="826">
        <f t="shared" si="5"/>
        <v>0</v>
      </c>
      <c r="O36" s="827">
        <v>1</v>
      </c>
      <c r="P36" s="824">
        <v>2</v>
      </c>
      <c r="Q36" s="824"/>
      <c r="R36" s="824">
        <v>1</v>
      </c>
      <c r="S36" s="824">
        <v>0</v>
      </c>
      <c r="T36" s="826"/>
      <c r="U36" s="824">
        <v>3</v>
      </c>
      <c r="V36" s="827">
        <v>3</v>
      </c>
      <c r="W36" s="824">
        <v>0</v>
      </c>
      <c r="X36" s="824">
        <v>1</v>
      </c>
      <c r="Y36" s="824">
        <v>2</v>
      </c>
      <c r="Z36" s="824"/>
      <c r="AA36" s="824"/>
      <c r="AB36" s="1640"/>
      <c r="AC36" s="824"/>
      <c r="AD36" s="824">
        <v>1</v>
      </c>
      <c r="AE36" s="824">
        <v>0</v>
      </c>
      <c r="AF36" s="824"/>
      <c r="AG36" s="824">
        <v>1</v>
      </c>
      <c r="AH36" s="824"/>
      <c r="AI36" s="34"/>
      <c r="AJ36" s="824">
        <v>3</v>
      </c>
      <c r="AK36" s="824">
        <v>3</v>
      </c>
      <c r="AL36" s="824"/>
      <c r="AM36" s="824">
        <v>2</v>
      </c>
      <c r="AN36" s="824">
        <v>3</v>
      </c>
      <c r="AO36" s="824"/>
      <c r="AP36" s="824">
        <v>2</v>
      </c>
      <c r="AQ36" s="824">
        <v>3</v>
      </c>
      <c r="AR36" s="824">
        <v>4</v>
      </c>
      <c r="AS36" s="824">
        <v>1</v>
      </c>
      <c r="AT36" s="824">
        <v>0</v>
      </c>
      <c r="AU36" s="824"/>
      <c r="AV36" s="824"/>
      <c r="AW36" s="824"/>
      <c r="AX36" s="824"/>
      <c r="AY36" s="824">
        <v>2</v>
      </c>
      <c r="AZ36" s="824">
        <v>1</v>
      </c>
      <c r="BA36" s="824"/>
      <c r="BB36" s="824">
        <v>0</v>
      </c>
      <c r="BC36" s="824"/>
      <c r="BE36" s="828"/>
      <c r="BF36" s="828"/>
      <c r="BG36" s="828"/>
      <c r="BH36" s="828"/>
      <c r="BI36" s="828"/>
      <c r="BJ36" s="828"/>
      <c r="BK36" s="828"/>
      <c r="BL36" s="828"/>
      <c r="BM36" s="828"/>
      <c r="BN36" s="828"/>
      <c r="BO36" s="828"/>
      <c r="BP36" s="828"/>
      <c r="BQ36" s="828"/>
      <c r="BR36" s="828"/>
      <c r="BS36" s="828"/>
      <c r="BT36" s="828"/>
      <c r="BU36" s="828"/>
      <c r="BV36" s="828"/>
      <c r="BW36" s="828"/>
      <c r="BX36" s="828"/>
      <c r="BY36" s="40"/>
    </row>
    <row r="37" spans="1:78" ht="15.75">
      <c r="A37" s="824">
        <f>Tyg!B21</f>
        <v>4</v>
      </c>
      <c r="B37" s="824" t="str">
        <f>Tyg!C21</f>
        <v>Pánek</v>
      </c>
      <c r="C37" s="824" t="str">
        <f>Tyg!D21</f>
        <v>Luboš</v>
      </c>
      <c r="D37" s="1664">
        <f>Tyg!E21</f>
        <v>761216</v>
      </c>
      <c r="E37" s="824" t="str">
        <f>Tyg!F21</f>
        <v>JH</v>
      </c>
      <c r="F37" s="827" t="s">
        <v>79</v>
      </c>
      <c r="G37" s="823">
        <f t="shared" si="6"/>
        <v>0.8</v>
      </c>
      <c r="H37" s="824">
        <f t="shared" si="1"/>
        <v>5</v>
      </c>
      <c r="I37" s="824">
        <f t="shared" si="2"/>
        <v>1</v>
      </c>
      <c r="J37" s="824">
        <f t="shared" si="3"/>
        <v>3</v>
      </c>
      <c r="K37" s="825">
        <f t="shared" si="4"/>
        <v>4</v>
      </c>
      <c r="L37" s="826">
        <f t="shared" si="5"/>
        <v>0</v>
      </c>
      <c r="O37" s="827"/>
      <c r="P37" s="824">
        <v>0</v>
      </c>
      <c r="Q37" s="824"/>
      <c r="R37" s="824">
        <v>1</v>
      </c>
      <c r="S37" s="824">
        <v>0</v>
      </c>
      <c r="T37" s="826"/>
      <c r="U37" s="824"/>
      <c r="V37" s="827"/>
      <c r="W37" s="824"/>
      <c r="X37" s="824"/>
      <c r="Y37" s="824"/>
      <c r="Z37" s="824"/>
      <c r="AA37" s="824"/>
      <c r="AB37" s="1640"/>
      <c r="AC37" s="824"/>
      <c r="AD37" s="824"/>
      <c r="AE37" s="824">
        <v>0</v>
      </c>
      <c r="AF37" s="824">
        <v>0</v>
      </c>
      <c r="AG37" s="824"/>
      <c r="AH37" s="824"/>
      <c r="AI37" s="34"/>
      <c r="AJ37" s="824"/>
      <c r="AK37" s="824">
        <v>0</v>
      </c>
      <c r="AL37" s="824"/>
      <c r="AM37" s="824">
        <v>2</v>
      </c>
      <c r="AN37" s="824">
        <v>0</v>
      </c>
      <c r="AO37" s="824"/>
      <c r="AP37" s="824"/>
      <c r="AQ37" s="824"/>
      <c r="AR37" s="824"/>
      <c r="AS37" s="824"/>
      <c r="AT37" s="824"/>
      <c r="AU37" s="824"/>
      <c r="AV37" s="824"/>
      <c r="AW37" s="824"/>
      <c r="AX37" s="824"/>
      <c r="AY37" s="824"/>
      <c r="AZ37" s="824">
        <v>0</v>
      </c>
      <c r="BA37" s="824">
        <v>1</v>
      </c>
      <c r="BB37" s="824"/>
      <c r="BC37" s="824"/>
      <c r="BE37" s="828"/>
      <c r="BF37" s="828"/>
      <c r="BG37" s="828"/>
      <c r="BH37" s="828"/>
      <c r="BI37" s="828"/>
      <c r="BJ37" s="828"/>
      <c r="BK37" s="828"/>
      <c r="BL37" s="828"/>
      <c r="BM37" s="828"/>
      <c r="BN37" s="828"/>
      <c r="BO37" s="828"/>
      <c r="BP37" s="828"/>
      <c r="BQ37" s="828"/>
      <c r="BR37" s="828"/>
      <c r="BS37" s="828"/>
      <c r="BT37" s="828"/>
      <c r="BU37" s="828"/>
      <c r="BV37" s="828"/>
      <c r="BW37" s="828"/>
      <c r="BX37" s="828"/>
      <c r="BY37" s="40"/>
    </row>
    <row r="38" spans="1:78" ht="15.75">
      <c r="A38" s="824">
        <f>Tyg!B22</f>
        <v>16</v>
      </c>
      <c r="B38" s="824" t="str">
        <f>Tyg!C22</f>
        <v>Boháček</v>
      </c>
      <c r="C38" s="824" t="str">
        <f>Tyg!D22</f>
        <v>Jan</v>
      </c>
      <c r="D38" s="1664">
        <f>Tyg!E22</f>
        <v>931108</v>
      </c>
      <c r="E38" s="824" t="str">
        <f>Tyg!F22</f>
        <v>JH</v>
      </c>
      <c r="F38" s="827" t="s">
        <v>79</v>
      </c>
      <c r="G38" s="823">
        <f t="shared" si="6"/>
        <v>0.75</v>
      </c>
      <c r="H38" s="824">
        <f t="shared" si="1"/>
        <v>4</v>
      </c>
      <c r="I38" s="824">
        <f t="shared" si="2"/>
        <v>2</v>
      </c>
      <c r="J38" s="824">
        <f t="shared" si="3"/>
        <v>1</v>
      </c>
      <c r="K38" s="825">
        <f t="shared" si="4"/>
        <v>3</v>
      </c>
      <c r="L38" s="826">
        <f t="shared" si="5"/>
        <v>0</v>
      </c>
      <c r="O38" s="827"/>
      <c r="P38" s="824"/>
      <c r="Q38" s="824"/>
      <c r="R38" s="824"/>
      <c r="S38" s="824">
        <v>0</v>
      </c>
      <c r="T38" s="826">
        <v>1</v>
      </c>
      <c r="U38" s="824">
        <v>1</v>
      </c>
      <c r="V38" s="827"/>
      <c r="W38" s="824"/>
      <c r="X38" s="824"/>
      <c r="Y38" s="824"/>
      <c r="Z38" s="824"/>
      <c r="AA38" s="824"/>
      <c r="AB38" s="1640"/>
      <c r="AC38" s="824">
        <v>0</v>
      </c>
      <c r="AD38" s="824"/>
      <c r="AE38" s="824"/>
      <c r="AF38" s="824"/>
      <c r="AG38" s="824"/>
      <c r="AH38" s="824"/>
      <c r="AI38" s="34"/>
      <c r="AJ38" s="824"/>
      <c r="AK38" s="824"/>
      <c r="AL38" s="824"/>
      <c r="AM38" s="824"/>
      <c r="AN38" s="824">
        <v>0</v>
      </c>
      <c r="AO38" s="824">
        <v>0</v>
      </c>
      <c r="AP38" s="824">
        <v>1</v>
      </c>
      <c r="AQ38" s="824"/>
      <c r="AR38" s="824"/>
      <c r="AS38" s="824"/>
      <c r="AT38" s="824"/>
      <c r="AU38" s="824"/>
      <c r="AV38" s="824"/>
      <c r="AW38" s="824"/>
      <c r="AX38" s="824">
        <v>0</v>
      </c>
      <c r="AY38" s="824"/>
      <c r="AZ38" s="824"/>
      <c r="BA38" s="824"/>
      <c r="BB38" s="824"/>
      <c r="BC38" s="824"/>
      <c r="BE38" s="828"/>
      <c r="BF38" s="828"/>
      <c r="BG38" s="828"/>
      <c r="BH38" s="828"/>
      <c r="BI38" s="828"/>
      <c r="BJ38" s="828"/>
      <c r="BK38" s="828"/>
      <c r="BL38" s="828"/>
      <c r="BM38" s="828"/>
      <c r="BN38" s="828"/>
      <c r="BO38" s="828"/>
      <c r="BP38" s="828"/>
      <c r="BQ38" s="828"/>
      <c r="BR38" s="828"/>
      <c r="BS38" s="828"/>
      <c r="BT38" s="828"/>
      <c r="BU38" s="828"/>
      <c r="BV38" s="828"/>
      <c r="BW38" s="828"/>
      <c r="BX38" s="828"/>
      <c r="BY38" s="40"/>
    </row>
    <row r="39" spans="1:78" ht="15.75">
      <c r="A39" s="824">
        <f>Tyg!B23</f>
        <v>20</v>
      </c>
      <c r="B39" s="824" t="str">
        <f>Tyg!C23</f>
        <v>Fikr</v>
      </c>
      <c r="C39" s="824" t="str">
        <f>Tyg!D23</f>
        <v>Marek</v>
      </c>
      <c r="D39" s="1664">
        <f>Tyg!E23</f>
        <v>950803</v>
      </c>
      <c r="E39" s="824" t="str">
        <f>Tyg!F23</f>
        <v>N</v>
      </c>
      <c r="F39" s="827" t="s">
        <v>79</v>
      </c>
      <c r="G39" s="823">
        <f t="shared" si="6"/>
        <v>1.3</v>
      </c>
      <c r="H39" s="824">
        <f t="shared" si="1"/>
        <v>10</v>
      </c>
      <c r="I39" s="824">
        <f t="shared" si="2"/>
        <v>6</v>
      </c>
      <c r="J39" s="824">
        <f t="shared" si="3"/>
        <v>7</v>
      </c>
      <c r="K39" s="825">
        <f t="shared" si="4"/>
        <v>13</v>
      </c>
      <c r="L39" s="826">
        <f t="shared" si="5"/>
        <v>0</v>
      </c>
      <c r="O39" s="827"/>
      <c r="P39" s="824">
        <v>0</v>
      </c>
      <c r="Q39" s="824"/>
      <c r="R39" s="824">
        <v>2</v>
      </c>
      <c r="S39" s="824">
        <v>0</v>
      </c>
      <c r="T39" s="826"/>
      <c r="U39" s="824"/>
      <c r="V39" s="827">
        <v>0</v>
      </c>
      <c r="W39" s="824"/>
      <c r="X39" s="824">
        <v>0</v>
      </c>
      <c r="Y39" s="824">
        <v>0</v>
      </c>
      <c r="Z39" s="824"/>
      <c r="AA39" s="824">
        <v>0</v>
      </c>
      <c r="AB39" s="1640"/>
      <c r="AC39" s="824">
        <v>1</v>
      </c>
      <c r="AD39" s="824">
        <v>3</v>
      </c>
      <c r="AE39" s="824"/>
      <c r="AF39" s="824"/>
      <c r="AG39" s="824">
        <v>0</v>
      </c>
      <c r="AH39" s="824"/>
      <c r="AI39" s="34"/>
      <c r="AJ39" s="824"/>
      <c r="AK39" s="824">
        <v>0</v>
      </c>
      <c r="AL39" s="824"/>
      <c r="AM39" s="824">
        <v>1</v>
      </c>
      <c r="AN39" s="824">
        <v>2</v>
      </c>
      <c r="AO39" s="824"/>
      <c r="AP39" s="824"/>
      <c r="AQ39" s="824">
        <v>0</v>
      </c>
      <c r="AR39" s="824"/>
      <c r="AS39" s="824">
        <v>0</v>
      </c>
      <c r="AT39" s="824">
        <v>0</v>
      </c>
      <c r="AU39" s="824"/>
      <c r="AV39" s="824">
        <v>1</v>
      </c>
      <c r="AW39" s="824"/>
      <c r="AX39" s="824">
        <v>0</v>
      </c>
      <c r="AY39" s="824">
        <v>3</v>
      </c>
      <c r="AZ39" s="824"/>
      <c r="BA39" s="824"/>
      <c r="BB39" s="824">
        <v>0</v>
      </c>
      <c r="BC39" s="824"/>
      <c r="BE39" s="828"/>
      <c r="BF39" s="828"/>
      <c r="BG39" s="828"/>
      <c r="BH39" s="828"/>
      <c r="BI39" s="828"/>
      <c r="BJ39" s="828"/>
      <c r="BK39" s="828"/>
      <c r="BL39" s="828"/>
      <c r="BM39" s="828"/>
      <c r="BN39" s="828"/>
      <c r="BO39" s="828"/>
      <c r="BP39" s="828"/>
      <c r="BQ39" s="828"/>
      <c r="BR39" s="828"/>
      <c r="BS39" s="828"/>
      <c r="BT39" s="828"/>
      <c r="BU39" s="828"/>
      <c r="BV39" s="828"/>
      <c r="BW39" s="828"/>
      <c r="BX39" s="828"/>
    </row>
    <row r="40" spans="1:78" ht="15.75">
      <c r="A40" s="824">
        <f>Tyg!B24</f>
        <v>79</v>
      </c>
      <c r="B40" s="824" t="str">
        <f>Tyg!C24</f>
        <v>Maršík</v>
      </c>
      <c r="C40" s="824" t="str">
        <f>Tyg!D24</f>
        <v>Jan</v>
      </c>
      <c r="D40" s="1664">
        <f>Tyg!E24</f>
        <v>790813</v>
      </c>
      <c r="E40" s="824" t="str">
        <f>Tyg!F24</f>
        <v>JH</v>
      </c>
      <c r="F40" s="827" t="s">
        <v>79</v>
      </c>
      <c r="G40" s="823" t="e">
        <f t="shared" si="6"/>
        <v>#DIV/0!</v>
      </c>
      <c r="H40" s="824">
        <f t="shared" si="1"/>
        <v>0</v>
      </c>
      <c r="I40" s="824">
        <f t="shared" si="2"/>
        <v>0</v>
      </c>
      <c r="J40" s="824">
        <f t="shared" si="3"/>
        <v>0</v>
      </c>
      <c r="K40" s="825">
        <f t="shared" si="4"/>
        <v>0</v>
      </c>
      <c r="L40" s="826">
        <f t="shared" si="5"/>
        <v>0</v>
      </c>
      <c r="O40" s="827"/>
      <c r="P40" s="824"/>
      <c r="Q40" s="824"/>
      <c r="R40" s="824"/>
      <c r="S40" s="824"/>
      <c r="T40" s="826"/>
      <c r="U40" s="824"/>
      <c r="V40" s="827"/>
      <c r="W40" s="824"/>
      <c r="X40" s="824"/>
      <c r="Y40" s="824"/>
      <c r="Z40" s="824"/>
      <c r="AA40" s="824"/>
      <c r="AB40" s="1640"/>
      <c r="AC40" s="824"/>
      <c r="AD40" s="824"/>
      <c r="AE40" s="824"/>
      <c r="AF40" s="824"/>
      <c r="AG40" s="824"/>
      <c r="AH40" s="824"/>
      <c r="AI40" s="34"/>
      <c r="AJ40" s="824"/>
      <c r="AK40" s="824"/>
      <c r="AL40" s="824"/>
      <c r="AM40" s="824"/>
      <c r="AN40" s="824"/>
      <c r="AO40" s="824"/>
      <c r="AP40" s="824"/>
      <c r="AQ40" s="824"/>
      <c r="AR40" s="824"/>
      <c r="AS40" s="824"/>
      <c r="AT40" s="824"/>
      <c r="AU40" s="824"/>
      <c r="AV40" s="824"/>
      <c r="AW40" s="824"/>
      <c r="AX40" s="824"/>
      <c r="AY40" s="824"/>
      <c r="AZ40" s="824"/>
      <c r="BA40" s="824"/>
      <c r="BB40" s="824"/>
      <c r="BC40" s="824"/>
      <c r="BE40" s="828"/>
      <c r="BF40" s="828"/>
      <c r="BG40" s="828"/>
      <c r="BH40" s="828"/>
      <c r="BI40" s="828"/>
      <c r="BJ40" s="828"/>
      <c r="BK40" s="828"/>
      <c r="BL40" s="828"/>
      <c r="BM40" s="828"/>
      <c r="BN40" s="828"/>
      <c r="BO40" s="828"/>
      <c r="BP40" s="828"/>
      <c r="BQ40" s="828"/>
      <c r="BR40" s="828"/>
      <c r="BS40" s="828"/>
      <c r="BT40" s="828"/>
      <c r="BU40" s="828"/>
      <c r="BV40" s="828"/>
      <c r="BW40" s="828"/>
      <c r="BX40" s="828"/>
      <c r="BY40" s="40"/>
    </row>
    <row r="41" spans="1:78" ht="15.75">
      <c r="A41" s="824">
        <f>Tyg!B25</f>
        <v>7</v>
      </c>
      <c r="B41" s="824" t="str">
        <f>Tyg!C25</f>
        <v>Váně</v>
      </c>
      <c r="C41" s="824" t="str">
        <f>Tyg!D25</f>
        <v>Miroslav</v>
      </c>
      <c r="D41" s="1664">
        <f>Tyg!E25</f>
        <v>911018</v>
      </c>
      <c r="E41" s="824" t="str">
        <f>Tyg!F25</f>
        <v>N</v>
      </c>
      <c r="F41" s="827" t="s">
        <v>79</v>
      </c>
      <c r="G41" s="823">
        <f t="shared" si="6"/>
        <v>2.1176470588235294</v>
      </c>
      <c r="H41" s="824">
        <f t="shared" si="1"/>
        <v>17</v>
      </c>
      <c r="I41" s="824">
        <f t="shared" si="2"/>
        <v>16</v>
      </c>
      <c r="J41" s="824">
        <f t="shared" si="3"/>
        <v>20</v>
      </c>
      <c r="K41" s="825">
        <f t="shared" si="4"/>
        <v>36</v>
      </c>
      <c r="L41" s="826">
        <f t="shared" si="5"/>
        <v>0</v>
      </c>
      <c r="O41" s="827"/>
      <c r="P41" s="824">
        <v>1</v>
      </c>
      <c r="Q41" s="824">
        <v>1</v>
      </c>
      <c r="R41" s="824">
        <v>2</v>
      </c>
      <c r="S41" s="824">
        <v>0</v>
      </c>
      <c r="T41" s="826">
        <v>0</v>
      </c>
      <c r="U41" s="824">
        <v>1</v>
      </c>
      <c r="V41" s="827">
        <v>1</v>
      </c>
      <c r="W41" s="824">
        <v>2</v>
      </c>
      <c r="X41" s="824">
        <v>1</v>
      </c>
      <c r="Y41" s="824">
        <v>0</v>
      </c>
      <c r="Z41" s="824">
        <v>1</v>
      </c>
      <c r="AA41" s="824">
        <v>2</v>
      </c>
      <c r="AB41" s="1640"/>
      <c r="AC41" s="824">
        <v>0</v>
      </c>
      <c r="AD41" s="824">
        <v>0</v>
      </c>
      <c r="AE41" s="824">
        <v>0</v>
      </c>
      <c r="AF41" s="824">
        <v>4</v>
      </c>
      <c r="AG41" s="824">
        <v>0</v>
      </c>
      <c r="AH41" s="824"/>
      <c r="AI41" s="34"/>
      <c r="AJ41" s="824"/>
      <c r="AK41" s="824">
        <v>2</v>
      </c>
      <c r="AL41" s="824">
        <v>2</v>
      </c>
      <c r="AM41" s="824">
        <v>1</v>
      </c>
      <c r="AN41" s="824">
        <v>1</v>
      </c>
      <c r="AO41" s="824">
        <v>1</v>
      </c>
      <c r="AP41" s="824">
        <v>3</v>
      </c>
      <c r="AQ41" s="824">
        <v>3</v>
      </c>
      <c r="AR41" s="824">
        <v>1</v>
      </c>
      <c r="AS41" s="824">
        <v>1</v>
      </c>
      <c r="AT41" s="824">
        <v>1</v>
      </c>
      <c r="AU41" s="824">
        <v>0</v>
      </c>
      <c r="AV41" s="824">
        <v>0</v>
      </c>
      <c r="AW41" s="824"/>
      <c r="AX41" s="824">
        <v>2</v>
      </c>
      <c r="AY41" s="824">
        <v>1</v>
      </c>
      <c r="AZ41" s="824">
        <v>0</v>
      </c>
      <c r="BA41" s="824">
        <v>1</v>
      </c>
      <c r="BB41" s="824">
        <v>0</v>
      </c>
      <c r="BC41" s="824"/>
      <c r="BE41" s="828"/>
      <c r="BF41" s="828"/>
      <c r="BG41" s="828"/>
      <c r="BH41" s="828"/>
      <c r="BI41" s="828"/>
      <c r="BJ41" s="828"/>
      <c r="BK41" s="828"/>
      <c r="BL41" s="828"/>
      <c r="BM41" s="828"/>
      <c r="BN41" s="828"/>
      <c r="BO41" s="828"/>
      <c r="BP41" s="828"/>
      <c r="BQ41" s="828"/>
      <c r="BR41" s="828"/>
      <c r="BS41" s="828"/>
      <c r="BT41" s="828"/>
      <c r="BU41" s="828"/>
      <c r="BV41" s="828"/>
      <c r="BW41" s="828"/>
      <c r="BX41" s="828"/>
      <c r="BY41" s="40"/>
    </row>
    <row r="42" spans="1:78" ht="15.75">
      <c r="A42" s="824">
        <f>Tyg!B26</f>
        <v>81</v>
      </c>
      <c r="B42" s="824" t="str">
        <f>Tyg!C26</f>
        <v>Andrle</v>
      </c>
      <c r="C42" s="824" t="str">
        <f>Tyg!D26</f>
        <v>René</v>
      </c>
      <c r="D42" s="1664">
        <f>Tyg!E26</f>
        <v>740401</v>
      </c>
      <c r="E42" s="824" t="str">
        <f>Tyg!F26</f>
        <v>JH</v>
      </c>
      <c r="F42" s="827" t="s">
        <v>79</v>
      </c>
      <c r="G42" s="823">
        <f t="shared" si="6"/>
        <v>1</v>
      </c>
      <c r="H42" s="824">
        <f t="shared" si="1"/>
        <v>6</v>
      </c>
      <c r="I42" s="824">
        <f t="shared" si="2"/>
        <v>2</v>
      </c>
      <c r="J42" s="824">
        <f t="shared" si="3"/>
        <v>4</v>
      </c>
      <c r="K42" s="825">
        <f t="shared" si="4"/>
        <v>6</v>
      </c>
      <c r="L42" s="826">
        <f t="shared" si="5"/>
        <v>0</v>
      </c>
      <c r="O42" s="827"/>
      <c r="P42" s="824"/>
      <c r="Q42" s="824"/>
      <c r="R42" s="824">
        <v>1</v>
      </c>
      <c r="S42" s="824"/>
      <c r="T42" s="826">
        <v>1</v>
      </c>
      <c r="U42" s="824">
        <v>0</v>
      </c>
      <c r="V42" s="827"/>
      <c r="W42" s="824">
        <v>0</v>
      </c>
      <c r="X42" s="824">
        <v>0</v>
      </c>
      <c r="Y42" s="824">
        <v>0</v>
      </c>
      <c r="Z42" s="824"/>
      <c r="AA42" s="824"/>
      <c r="AB42" s="1640"/>
      <c r="AC42" s="824"/>
      <c r="AD42" s="824"/>
      <c r="AE42" s="824"/>
      <c r="AF42" s="824"/>
      <c r="AG42" s="824"/>
      <c r="AH42" s="824"/>
      <c r="AI42" s="34"/>
      <c r="AJ42" s="824"/>
      <c r="AK42" s="824"/>
      <c r="AL42" s="824"/>
      <c r="AM42" s="824">
        <v>2</v>
      </c>
      <c r="AN42" s="824"/>
      <c r="AO42" s="824">
        <v>0</v>
      </c>
      <c r="AP42" s="824">
        <v>0</v>
      </c>
      <c r="AQ42" s="824"/>
      <c r="AR42" s="824">
        <v>1</v>
      </c>
      <c r="AS42" s="824">
        <v>0</v>
      </c>
      <c r="AT42" s="824">
        <v>1</v>
      </c>
      <c r="AU42" s="824"/>
      <c r="AV42" s="824"/>
      <c r="AW42" s="824"/>
      <c r="AX42" s="824"/>
      <c r="AY42" s="824"/>
      <c r="AZ42" s="824"/>
      <c r="BA42" s="824"/>
      <c r="BB42" s="824"/>
      <c r="BC42" s="824"/>
      <c r="BE42" s="828"/>
      <c r="BF42" s="828"/>
      <c r="BG42" s="828"/>
      <c r="BH42" s="828"/>
      <c r="BI42" s="828"/>
      <c r="BJ42" s="828"/>
      <c r="BK42" s="828"/>
      <c r="BL42" s="828"/>
      <c r="BM42" s="828"/>
      <c r="BN42" s="828"/>
      <c r="BO42" s="828"/>
      <c r="BP42" s="828"/>
      <c r="BQ42" s="828"/>
      <c r="BR42" s="828"/>
      <c r="BS42" s="828"/>
      <c r="BT42" s="828"/>
      <c r="BU42" s="828"/>
      <c r="BV42" s="828"/>
      <c r="BW42" s="828"/>
      <c r="BX42" s="828"/>
      <c r="BY42" s="40"/>
    </row>
    <row r="43" spans="1:78" ht="15.75">
      <c r="A43" s="824">
        <f>Tyg!B27</f>
        <v>12</v>
      </c>
      <c r="B43" s="824" t="str">
        <f>Tyg!C27</f>
        <v>Šauer</v>
      </c>
      <c r="C43" s="824" t="str">
        <f>Tyg!D27</f>
        <v>Michal</v>
      </c>
      <c r="D43" s="1664">
        <f>Tyg!E27</f>
        <v>860807</v>
      </c>
      <c r="E43" s="824" t="str">
        <f>Tyg!F27</f>
        <v>JH</v>
      </c>
      <c r="F43" s="827" t="s">
        <v>79</v>
      </c>
      <c r="G43" s="823">
        <f t="shared" si="6"/>
        <v>1.3636363636363635</v>
      </c>
      <c r="H43" s="824">
        <f t="shared" si="1"/>
        <v>11</v>
      </c>
      <c r="I43" s="824">
        <f t="shared" si="2"/>
        <v>4</v>
      </c>
      <c r="J43" s="824">
        <f t="shared" si="3"/>
        <v>11</v>
      </c>
      <c r="K43" s="825">
        <f t="shared" si="4"/>
        <v>15</v>
      </c>
      <c r="L43" s="826">
        <f t="shared" si="5"/>
        <v>0</v>
      </c>
      <c r="O43" s="827">
        <v>1</v>
      </c>
      <c r="P43" s="824">
        <v>0</v>
      </c>
      <c r="Q43" s="824">
        <v>1</v>
      </c>
      <c r="R43" s="824">
        <v>0</v>
      </c>
      <c r="S43" s="824"/>
      <c r="T43" s="826"/>
      <c r="U43" s="824"/>
      <c r="V43" s="827">
        <v>0</v>
      </c>
      <c r="W43" s="824">
        <v>0</v>
      </c>
      <c r="X43" s="824">
        <v>2</v>
      </c>
      <c r="Y43" s="824">
        <v>0</v>
      </c>
      <c r="Z43" s="824">
        <v>0</v>
      </c>
      <c r="AA43" s="824"/>
      <c r="AB43" s="1640"/>
      <c r="AC43" s="824"/>
      <c r="AD43" s="824">
        <v>0</v>
      </c>
      <c r="AE43" s="824">
        <v>0</v>
      </c>
      <c r="AF43" s="824"/>
      <c r="AG43" s="824"/>
      <c r="AH43" s="824"/>
      <c r="AI43" s="34"/>
      <c r="AJ43" s="824">
        <v>1</v>
      </c>
      <c r="AK43" s="824">
        <v>2</v>
      </c>
      <c r="AL43" s="824">
        <v>2</v>
      </c>
      <c r="AM43" s="824">
        <v>0</v>
      </c>
      <c r="AN43" s="824"/>
      <c r="AO43" s="824"/>
      <c r="AP43" s="824"/>
      <c r="AQ43" s="824">
        <v>3</v>
      </c>
      <c r="AR43" s="824">
        <v>1</v>
      </c>
      <c r="AS43" s="824">
        <v>0</v>
      </c>
      <c r="AT43" s="824">
        <v>0</v>
      </c>
      <c r="AU43" s="824">
        <v>0</v>
      </c>
      <c r="AV43" s="824"/>
      <c r="AW43" s="824"/>
      <c r="AX43" s="824"/>
      <c r="AY43" s="824">
        <v>1</v>
      </c>
      <c r="AZ43" s="824">
        <v>1</v>
      </c>
      <c r="BA43" s="824"/>
      <c r="BB43" s="824"/>
      <c r="BC43" s="824"/>
      <c r="BE43" s="828"/>
      <c r="BF43" s="828"/>
      <c r="BG43" s="828"/>
      <c r="BH43" s="828"/>
      <c r="BI43" s="828"/>
      <c r="BJ43" s="828"/>
      <c r="BK43" s="828"/>
      <c r="BL43" s="828"/>
      <c r="BM43" s="828"/>
      <c r="BN43" s="828"/>
      <c r="BO43" s="828"/>
      <c r="BP43" s="828"/>
      <c r="BQ43" s="828"/>
      <c r="BR43" s="828"/>
      <c r="BS43" s="828"/>
      <c r="BT43" s="828"/>
      <c r="BU43" s="828"/>
      <c r="BV43" s="828"/>
      <c r="BW43" s="828"/>
      <c r="BX43" s="828"/>
      <c r="BY43" s="40"/>
    </row>
    <row r="44" spans="1:78" ht="15.75">
      <c r="A44" s="824">
        <f>Tyg!B28</f>
        <v>21</v>
      </c>
      <c r="B44" s="824" t="str">
        <f>Tyg!C28</f>
        <v>Kršňák</v>
      </c>
      <c r="C44" s="824" t="str">
        <f>Tyg!D28</f>
        <v>David</v>
      </c>
      <c r="D44" s="1664">
        <f>Tyg!E28</f>
        <v>930518</v>
      </c>
      <c r="E44" s="824" t="str">
        <f>Tyg!F28</f>
        <v>JH</v>
      </c>
      <c r="F44" s="827" t="s">
        <v>79</v>
      </c>
      <c r="G44" s="823">
        <f t="shared" si="6"/>
        <v>0.52941176470588236</v>
      </c>
      <c r="H44" s="824">
        <f t="shared" si="1"/>
        <v>17</v>
      </c>
      <c r="I44" s="824">
        <f t="shared" si="2"/>
        <v>4</v>
      </c>
      <c r="J44" s="824">
        <f t="shared" si="3"/>
        <v>5</v>
      </c>
      <c r="K44" s="825">
        <f t="shared" si="4"/>
        <v>9</v>
      </c>
      <c r="L44" s="826">
        <f t="shared" si="5"/>
        <v>0</v>
      </c>
      <c r="O44" s="827">
        <v>1</v>
      </c>
      <c r="P44" s="824">
        <v>1</v>
      </c>
      <c r="Q44" s="824">
        <v>0</v>
      </c>
      <c r="R44" s="824">
        <v>1</v>
      </c>
      <c r="S44" s="824">
        <v>0</v>
      </c>
      <c r="T44" s="826">
        <v>0</v>
      </c>
      <c r="U44" s="824">
        <v>0</v>
      </c>
      <c r="V44" s="827">
        <v>0</v>
      </c>
      <c r="W44" s="824">
        <v>0</v>
      </c>
      <c r="X44" s="824">
        <v>0</v>
      </c>
      <c r="Y44" s="824">
        <v>0</v>
      </c>
      <c r="Z44" s="824">
        <v>0</v>
      </c>
      <c r="AA44" s="824">
        <v>0</v>
      </c>
      <c r="AB44" s="1640"/>
      <c r="AC44" s="824">
        <v>1</v>
      </c>
      <c r="AD44" s="824">
        <v>0</v>
      </c>
      <c r="AE44" s="824"/>
      <c r="AF44" s="824">
        <v>0</v>
      </c>
      <c r="AG44" s="824">
        <v>0</v>
      </c>
      <c r="AH44" s="824"/>
      <c r="AI44" s="34"/>
      <c r="AJ44" s="824">
        <v>1</v>
      </c>
      <c r="AK44" s="824">
        <v>0</v>
      </c>
      <c r="AL44" s="824">
        <v>1</v>
      </c>
      <c r="AM44" s="824">
        <v>0</v>
      </c>
      <c r="AN44" s="824">
        <v>1</v>
      </c>
      <c r="AO44" s="824">
        <v>0</v>
      </c>
      <c r="AP44" s="824">
        <v>0</v>
      </c>
      <c r="AQ44" s="824">
        <v>1</v>
      </c>
      <c r="AR44" s="824">
        <v>0</v>
      </c>
      <c r="AS44" s="824">
        <v>0</v>
      </c>
      <c r="AT44" s="824">
        <v>0</v>
      </c>
      <c r="AU44" s="824">
        <v>0</v>
      </c>
      <c r="AV44" s="824">
        <v>0</v>
      </c>
      <c r="AW44" s="824"/>
      <c r="AX44" s="824">
        <v>0</v>
      </c>
      <c r="AY44" s="824">
        <v>0</v>
      </c>
      <c r="AZ44" s="824"/>
      <c r="BA44" s="824">
        <v>1</v>
      </c>
      <c r="BB44" s="824">
        <v>0</v>
      </c>
      <c r="BC44" s="824"/>
      <c r="BE44" s="828"/>
      <c r="BF44" s="828"/>
      <c r="BG44" s="828"/>
      <c r="BH44" s="828"/>
      <c r="BI44" s="828"/>
      <c r="BJ44" s="828"/>
      <c r="BK44" s="828"/>
      <c r="BL44" s="828"/>
      <c r="BM44" s="828"/>
      <c r="BN44" s="828"/>
      <c r="BO44" s="828"/>
      <c r="BP44" s="828"/>
      <c r="BQ44" s="828"/>
      <c r="BR44" s="828"/>
      <c r="BS44" s="828"/>
      <c r="BT44" s="828"/>
      <c r="BU44" s="828"/>
      <c r="BV44" s="828"/>
      <c r="BW44" s="828"/>
      <c r="BX44" s="828"/>
      <c r="BY44" s="40"/>
    </row>
    <row r="45" spans="1:78" ht="15.75">
      <c r="A45" s="824">
        <f>Tyg!B29</f>
        <v>23</v>
      </c>
      <c r="B45" s="824" t="str">
        <f>Tyg!C29</f>
        <v>Morkes</v>
      </c>
      <c r="C45" s="824" t="str">
        <f>Tyg!D29</f>
        <v>Radek</v>
      </c>
      <c r="D45" s="1664">
        <f>Tyg!E29</f>
        <v>790312</v>
      </c>
      <c r="E45" s="824" t="str">
        <f>Tyg!F29</f>
        <v>JH</v>
      </c>
      <c r="F45" s="827" t="s">
        <v>79</v>
      </c>
      <c r="G45" s="823">
        <f t="shared" si="6"/>
        <v>0.72727272727272729</v>
      </c>
      <c r="H45" s="824">
        <f t="shared" si="1"/>
        <v>11</v>
      </c>
      <c r="I45" s="824">
        <f t="shared" si="2"/>
        <v>1</v>
      </c>
      <c r="J45" s="824">
        <f t="shared" si="3"/>
        <v>7</v>
      </c>
      <c r="K45" s="825">
        <f t="shared" si="4"/>
        <v>8</v>
      </c>
      <c r="L45" s="826">
        <f t="shared" si="5"/>
        <v>0</v>
      </c>
      <c r="O45" s="827"/>
      <c r="P45" s="824"/>
      <c r="Q45" s="824"/>
      <c r="R45" s="824"/>
      <c r="S45" s="824"/>
      <c r="T45" s="826"/>
      <c r="U45" s="824">
        <v>0</v>
      </c>
      <c r="V45" s="827">
        <v>0</v>
      </c>
      <c r="W45" s="824"/>
      <c r="X45" s="824">
        <v>0</v>
      </c>
      <c r="Y45" s="824">
        <v>0</v>
      </c>
      <c r="Z45" s="824">
        <v>0</v>
      </c>
      <c r="AA45" s="824">
        <v>1</v>
      </c>
      <c r="AB45" s="1640"/>
      <c r="AC45" s="824">
        <v>0</v>
      </c>
      <c r="AD45" s="824">
        <v>0</v>
      </c>
      <c r="AE45" s="824">
        <v>0</v>
      </c>
      <c r="AF45" s="824">
        <v>0</v>
      </c>
      <c r="AG45" s="824">
        <v>0</v>
      </c>
      <c r="AH45" s="824"/>
      <c r="AI45" s="34"/>
      <c r="AJ45" s="824"/>
      <c r="AK45" s="824"/>
      <c r="AL45" s="824"/>
      <c r="AM45" s="824"/>
      <c r="AN45" s="824"/>
      <c r="AO45" s="824"/>
      <c r="AP45" s="824">
        <v>2</v>
      </c>
      <c r="AQ45" s="824">
        <v>1</v>
      </c>
      <c r="AR45" s="824"/>
      <c r="AS45" s="824">
        <v>2</v>
      </c>
      <c r="AT45" s="824">
        <v>2</v>
      </c>
      <c r="AU45" s="824">
        <v>0</v>
      </c>
      <c r="AV45" s="824">
        <v>0</v>
      </c>
      <c r="AW45" s="824"/>
      <c r="AX45" s="824">
        <v>0</v>
      </c>
      <c r="AY45" s="824">
        <v>0</v>
      </c>
      <c r="AZ45" s="824">
        <v>0</v>
      </c>
      <c r="BA45" s="824">
        <v>0</v>
      </c>
      <c r="BB45" s="824">
        <v>0</v>
      </c>
      <c r="BC45" s="824"/>
      <c r="BE45" s="828"/>
      <c r="BF45" s="828"/>
      <c r="BG45" s="828"/>
      <c r="BH45" s="828"/>
      <c r="BI45" s="828"/>
      <c r="BJ45" s="828"/>
      <c r="BK45" s="828"/>
      <c r="BL45" s="828"/>
      <c r="BM45" s="828"/>
      <c r="BN45" s="828"/>
      <c r="BO45" s="828"/>
      <c r="BP45" s="828"/>
      <c r="BQ45" s="828"/>
      <c r="BR45" s="828"/>
      <c r="BS45" s="828"/>
      <c r="BT45" s="828"/>
      <c r="BU45" s="828"/>
      <c r="BV45" s="828"/>
      <c r="BW45" s="828"/>
      <c r="BX45" s="828"/>
      <c r="BY45" s="40"/>
    </row>
    <row r="46" spans="1:78" ht="15.75">
      <c r="A46" s="824">
        <f>Tyg!B30</f>
        <v>22</v>
      </c>
      <c r="B46" s="824" t="str">
        <f>Tyg!C30</f>
        <v>Musil</v>
      </c>
      <c r="C46" s="824" t="str">
        <f>Tyg!D30</f>
        <v>Lukáš</v>
      </c>
      <c r="D46" s="1664">
        <f>Tyg!E30</f>
        <v>831027</v>
      </c>
      <c r="E46" s="824" t="str">
        <f>Tyg!F30</f>
        <v>UOH</v>
      </c>
      <c r="F46" s="827" t="s">
        <v>79</v>
      </c>
      <c r="G46" s="823">
        <f t="shared" si="6"/>
        <v>1.25</v>
      </c>
      <c r="H46" s="824">
        <f t="shared" si="1"/>
        <v>4</v>
      </c>
      <c r="I46" s="824">
        <f t="shared" si="2"/>
        <v>3</v>
      </c>
      <c r="J46" s="824">
        <f t="shared" si="3"/>
        <v>2</v>
      </c>
      <c r="K46" s="825">
        <f t="shared" si="4"/>
        <v>5</v>
      </c>
      <c r="L46" s="826">
        <f t="shared" si="5"/>
        <v>0</v>
      </c>
      <c r="O46" s="827">
        <v>1</v>
      </c>
      <c r="P46" s="824"/>
      <c r="Q46" s="824">
        <v>1</v>
      </c>
      <c r="R46" s="824"/>
      <c r="S46" s="824"/>
      <c r="T46" s="826">
        <v>1</v>
      </c>
      <c r="U46" s="824"/>
      <c r="V46" s="827"/>
      <c r="W46" s="824"/>
      <c r="X46" s="824"/>
      <c r="Y46" s="824"/>
      <c r="Z46" s="824">
        <v>0</v>
      </c>
      <c r="AA46" s="824"/>
      <c r="AB46" s="1640"/>
      <c r="AC46" s="824"/>
      <c r="AD46" s="824"/>
      <c r="AE46" s="824"/>
      <c r="AF46" s="824"/>
      <c r="AG46" s="824"/>
      <c r="AH46" s="824"/>
      <c r="AI46" s="34"/>
      <c r="AJ46" s="824">
        <v>1</v>
      </c>
      <c r="AK46" s="824"/>
      <c r="AL46" s="824">
        <v>0</v>
      </c>
      <c r="AM46" s="824"/>
      <c r="AN46" s="824"/>
      <c r="AO46" s="824">
        <v>0</v>
      </c>
      <c r="AP46" s="824"/>
      <c r="AQ46" s="824"/>
      <c r="AR46" s="824"/>
      <c r="AS46" s="824"/>
      <c r="AT46" s="824"/>
      <c r="AU46" s="824">
        <v>1</v>
      </c>
      <c r="AV46" s="824"/>
      <c r="AW46" s="824"/>
      <c r="AX46" s="824"/>
      <c r="AY46" s="824"/>
      <c r="AZ46" s="824"/>
      <c r="BA46" s="824"/>
      <c r="BB46" s="824"/>
      <c r="BC46" s="824"/>
      <c r="BE46" s="828"/>
      <c r="BF46" s="828"/>
      <c r="BG46" s="828"/>
      <c r="BH46" s="828"/>
      <c r="BI46" s="828"/>
      <c r="BJ46" s="828"/>
      <c r="BK46" s="828"/>
      <c r="BL46" s="828"/>
      <c r="BM46" s="828"/>
      <c r="BN46" s="828"/>
      <c r="BO46" s="828"/>
      <c r="BP46" s="828"/>
      <c r="BQ46" s="828"/>
      <c r="BR46" s="828"/>
      <c r="BS46" s="828"/>
      <c r="BT46" s="828"/>
      <c r="BU46" s="828"/>
      <c r="BV46" s="828"/>
      <c r="BW46" s="828"/>
      <c r="BX46" s="828"/>
      <c r="BY46" s="40"/>
    </row>
    <row r="47" spans="1:78" ht="15.75">
      <c r="A47" s="824">
        <f>Tyg!B31</f>
        <v>13</v>
      </c>
      <c r="B47" s="824" t="str">
        <f>Tyg!C31</f>
        <v>Kalhaus</v>
      </c>
      <c r="C47" s="824" t="str">
        <f>Tyg!D31</f>
        <v>Robin</v>
      </c>
      <c r="D47" s="1664">
        <f>Tyg!E31</f>
        <v>930718</v>
      </c>
      <c r="E47" s="824" t="str">
        <f>Tyg!F31</f>
        <v>JH</v>
      </c>
      <c r="F47" s="827" t="s">
        <v>79</v>
      </c>
      <c r="G47" s="823">
        <f t="shared" si="6"/>
        <v>2</v>
      </c>
      <c r="H47" s="824">
        <f t="shared" si="1"/>
        <v>15</v>
      </c>
      <c r="I47" s="824">
        <f t="shared" si="2"/>
        <v>12</v>
      </c>
      <c r="J47" s="824">
        <f t="shared" si="3"/>
        <v>18</v>
      </c>
      <c r="K47" s="825">
        <f t="shared" si="4"/>
        <v>30</v>
      </c>
      <c r="L47" s="826">
        <f t="shared" si="5"/>
        <v>0</v>
      </c>
      <c r="O47" s="827">
        <v>1</v>
      </c>
      <c r="P47" s="824">
        <v>2</v>
      </c>
      <c r="Q47" s="824">
        <v>0</v>
      </c>
      <c r="R47" s="824"/>
      <c r="S47" s="824">
        <v>2</v>
      </c>
      <c r="T47" s="826">
        <v>0</v>
      </c>
      <c r="U47" s="824">
        <v>0</v>
      </c>
      <c r="V47" s="827">
        <v>1</v>
      </c>
      <c r="W47" s="824">
        <v>0</v>
      </c>
      <c r="X47" s="824">
        <v>0</v>
      </c>
      <c r="Y47" s="824">
        <v>1</v>
      </c>
      <c r="Z47" s="824"/>
      <c r="AA47" s="824">
        <v>3</v>
      </c>
      <c r="AB47" s="1640"/>
      <c r="AC47" s="824">
        <v>0</v>
      </c>
      <c r="AD47" s="824"/>
      <c r="AE47" s="824">
        <v>1</v>
      </c>
      <c r="AF47" s="824">
        <v>0</v>
      </c>
      <c r="AG47" s="824">
        <v>1</v>
      </c>
      <c r="AH47" s="824"/>
      <c r="AI47" s="34"/>
      <c r="AJ47" s="824">
        <v>2</v>
      </c>
      <c r="AK47" s="824">
        <v>0</v>
      </c>
      <c r="AL47" s="824">
        <v>1</v>
      </c>
      <c r="AM47" s="824"/>
      <c r="AN47" s="824">
        <v>0</v>
      </c>
      <c r="AO47" s="824">
        <v>2</v>
      </c>
      <c r="AP47" s="824">
        <v>1</v>
      </c>
      <c r="AQ47" s="824">
        <v>3</v>
      </c>
      <c r="AR47" s="824">
        <v>2</v>
      </c>
      <c r="AS47" s="824">
        <v>2</v>
      </c>
      <c r="AT47" s="824">
        <v>0</v>
      </c>
      <c r="AU47" s="824"/>
      <c r="AV47" s="824">
        <v>2</v>
      </c>
      <c r="AW47" s="824"/>
      <c r="AX47" s="824">
        <v>0</v>
      </c>
      <c r="AY47" s="824"/>
      <c r="AZ47" s="824">
        <v>0</v>
      </c>
      <c r="BA47" s="824">
        <v>3</v>
      </c>
      <c r="BB47" s="824">
        <v>0</v>
      </c>
      <c r="BC47" s="824"/>
      <c r="BE47" s="828"/>
      <c r="BF47" s="828"/>
      <c r="BG47" s="828"/>
      <c r="BH47" s="828"/>
      <c r="BI47" s="828"/>
      <c r="BJ47" s="828"/>
      <c r="BK47" s="828"/>
      <c r="BL47" s="828"/>
      <c r="BM47" s="828"/>
      <c r="BN47" s="828"/>
      <c r="BO47" s="828"/>
      <c r="BP47" s="828"/>
      <c r="BQ47" s="828"/>
      <c r="BR47" s="828"/>
      <c r="BS47" s="828"/>
      <c r="BT47" s="828"/>
      <c r="BU47" s="828"/>
      <c r="BV47" s="828"/>
      <c r="BW47" s="828"/>
      <c r="BX47" s="828"/>
      <c r="BY47" s="40"/>
    </row>
    <row r="48" spans="1:78" s="40" customFormat="1" ht="15.75">
      <c r="A48" s="824">
        <f>Tyg!B32</f>
        <v>33</v>
      </c>
      <c r="B48" s="824" t="str">
        <f>Tyg!C32</f>
        <v>Radimecký</v>
      </c>
      <c r="C48" s="824" t="str">
        <f>Tyg!D32</f>
        <v>Filip</v>
      </c>
      <c r="D48" s="1664">
        <f>Tyg!E32</f>
        <v>950730</v>
      </c>
      <c r="E48" s="824" t="str">
        <f>Tyg!F32</f>
        <v>JH</v>
      </c>
      <c r="F48" s="827" t="s">
        <v>79</v>
      </c>
      <c r="G48" s="823">
        <f t="shared" si="6"/>
        <v>1.4166666666666667</v>
      </c>
      <c r="H48" s="824">
        <f t="shared" si="1"/>
        <v>12</v>
      </c>
      <c r="I48" s="824">
        <f t="shared" si="2"/>
        <v>11</v>
      </c>
      <c r="J48" s="824">
        <f t="shared" si="3"/>
        <v>6</v>
      </c>
      <c r="K48" s="825">
        <f t="shared" si="4"/>
        <v>17</v>
      </c>
      <c r="L48" s="826">
        <f t="shared" si="5"/>
        <v>0</v>
      </c>
      <c r="M48" s="8"/>
      <c r="N48" s="8"/>
      <c r="O48" s="827">
        <v>1</v>
      </c>
      <c r="P48" s="824"/>
      <c r="Q48" s="824"/>
      <c r="R48" s="824"/>
      <c r="S48" s="824">
        <v>2</v>
      </c>
      <c r="T48" s="826">
        <v>0</v>
      </c>
      <c r="U48" s="824">
        <v>2</v>
      </c>
      <c r="V48" s="827">
        <v>4</v>
      </c>
      <c r="W48" s="824">
        <v>0</v>
      </c>
      <c r="X48" s="824">
        <v>0</v>
      </c>
      <c r="Y48" s="824">
        <v>1</v>
      </c>
      <c r="Z48" s="824"/>
      <c r="AA48" s="824">
        <v>1</v>
      </c>
      <c r="AB48" s="1640"/>
      <c r="AC48" s="824"/>
      <c r="AD48" s="824">
        <v>0</v>
      </c>
      <c r="AE48" s="824">
        <v>0</v>
      </c>
      <c r="AF48" s="824"/>
      <c r="AG48" s="824">
        <v>0</v>
      </c>
      <c r="AH48" s="824"/>
      <c r="AI48" s="34"/>
      <c r="AJ48" s="824">
        <v>0</v>
      </c>
      <c r="AK48" s="824"/>
      <c r="AL48" s="824"/>
      <c r="AM48" s="824"/>
      <c r="AN48" s="824">
        <v>0</v>
      </c>
      <c r="AO48" s="824">
        <v>2</v>
      </c>
      <c r="AP48" s="824">
        <v>1</v>
      </c>
      <c r="AQ48" s="824">
        <v>1</v>
      </c>
      <c r="AR48" s="824">
        <v>0</v>
      </c>
      <c r="AS48" s="824">
        <v>0</v>
      </c>
      <c r="AT48" s="824">
        <v>0</v>
      </c>
      <c r="AU48" s="824"/>
      <c r="AV48" s="824">
        <v>1</v>
      </c>
      <c r="AW48" s="824"/>
      <c r="AX48" s="824"/>
      <c r="AY48" s="824">
        <v>1</v>
      </c>
      <c r="AZ48" s="824">
        <v>0</v>
      </c>
      <c r="BA48" s="824"/>
      <c r="BB48" s="824">
        <v>0</v>
      </c>
      <c r="BC48" s="824"/>
      <c r="BD48" s="8"/>
      <c r="BE48" s="828"/>
      <c r="BF48" s="828"/>
      <c r="BG48" s="828"/>
      <c r="BH48" s="828"/>
      <c r="BI48" s="828"/>
      <c r="BJ48" s="828"/>
      <c r="BK48" s="828"/>
      <c r="BL48" s="828"/>
      <c r="BM48" s="828"/>
      <c r="BN48" s="828"/>
      <c r="BO48" s="828"/>
      <c r="BP48" s="828"/>
      <c r="BQ48" s="828"/>
      <c r="BR48" s="828"/>
      <c r="BS48" s="828"/>
      <c r="BT48" s="828"/>
      <c r="BU48" s="828"/>
      <c r="BV48" s="828"/>
      <c r="BW48" s="828"/>
      <c r="BX48" s="828"/>
      <c r="BZ48" s="8"/>
    </row>
    <row r="49" spans="1:78" ht="15.75">
      <c r="A49" s="824">
        <f>Tyg!B33</f>
        <v>18</v>
      </c>
      <c r="B49" s="824" t="str">
        <f>Tyg!C33</f>
        <v>Vičar</v>
      </c>
      <c r="C49" s="824" t="str">
        <f>Tyg!D33</f>
        <v>Matěj</v>
      </c>
      <c r="D49" s="1664">
        <f>Tyg!E33</f>
        <v>920424</v>
      </c>
      <c r="E49" s="824" t="str">
        <f>Tyg!F33</f>
        <v>JH</v>
      </c>
      <c r="F49" s="827" t="s">
        <v>79</v>
      </c>
      <c r="G49" s="823">
        <f t="shared" si="6"/>
        <v>0.66666666666666663</v>
      </c>
      <c r="H49" s="824">
        <f t="shared" si="1"/>
        <v>9</v>
      </c>
      <c r="I49" s="824">
        <f t="shared" si="2"/>
        <v>1</v>
      </c>
      <c r="J49" s="824">
        <f t="shared" si="3"/>
        <v>5</v>
      </c>
      <c r="K49" s="825">
        <f t="shared" si="4"/>
        <v>6</v>
      </c>
      <c r="L49" s="826">
        <f t="shared" si="5"/>
        <v>0</v>
      </c>
      <c r="O49" s="827">
        <v>0</v>
      </c>
      <c r="P49" s="824"/>
      <c r="Q49" s="824"/>
      <c r="R49" s="824"/>
      <c r="S49" s="824"/>
      <c r="T49" s="826"/>
      <c r="U49" s="824"/>
      <c r="V49" s="827"/>
      <c r="W49" s="824"/>
      <c r="X49" s="824"/>
      <c r="Y49" s="824">
        <v>0</v>
      </c>
      <c r="Z49" s="824">
        <v>0</v>
      </c>
      <c r="AA49" s="824">
        <v>0</v>
      </c>
      <c r="AB49" s="1640"/>
      <c r="AC49" s="824">
        <v>0</v>
      </c>
      <c r="AD49" s="824">
        <v>0</v>
      </c>
      <c r="AE49" s="824">
        <v>0</v>
      </c>
      <c r="AF49" s="824">
        <v>1</v>
      </c>
      <c r="AG49" s="824">
        <v>0</v>
      </c>
      <c r="AH49" s="824"/>
      <c r="AI49" s="34"/>
      <c r="AJ49" s="824">
        <v>0</v>
      </c>
      <c r="AK49" s="824"/>
      <c r="AL49" s="824"/>
      <c r="AM49" s="824"/>
      <c r="AN49" s="824"/>
      <c r="AO49" s="824"/>
      <c r="AP49" s="824"/>
      <c r="AQ49" s="824"/>
      <c r="AR49" s="824"/>
      <c r="AS49" s="824"/>
      <c r="AT49" s="824">
        <v>0</v>
      </c>
      <c r="AU49" s="824">
        <v>1</v>
      </c>
      <c r="AV49" s="824">
        <v>3</v>
      </c>
      <c r="AW49" s="824"/>
      <c r="AX49" s="824">
        <v>0</v>
      </c>
      <c r="AY49" s="824">
        <v>1</v>
      </c>
      <c r="AZ49" s="824">
        <v>0</v>
      </c>
      <c r="BA49" s="824">
        <v>0</v>
      </c>
      <c r="BB49" s="824">
        <v>0</v>
      </c>
      <c r="BC49" s="824"/>
      <c r="BE49" s="828"/>
      <c r="BF49" s="828"/>
      <c r="BG49" s="828"/>
      <c r="BH49" s="828"/>
      <c r="BI49" s="828"/>
      <c r="BJ49" s="828"/>
      <c r="BK49" s="828"/>
      <c r="BL49" s="828"/>
      <c r="BM49" s="828"/>
      <c r="BN49" s="828"/>
      <c r="BO49" s="828"/>
      <c r="BP49" s="828"/>
      <c r="BQ49" s="828"/>
      <c r="BR49" s="828"/>
      <c r="BS49" s="828"/>
      <c r="BT49" s="828"/>
      <c r="BU49" s="828"/>
      <c r="BV49" s="828"/>
      <c r="BW49" s="828"/>
      <c r="BX49" s="828"/>
      <c r="BY49" s="40"/>
    </row>
    <row r="50" spans="1:78" ht="15.75">
      <c r="A50" s="824">
        <f>Tyg!B34</f>
        <v>91</v>
      </c>
      <c r="B50" s="824" t="str">
        <f>Tyg!C34</f>
        <v>Vičar</v>
      </c>
      <c r="C50" s="824" t="str">
        <f>Tyg!D34</f>
        <v>Šimon</v>
      </c>
      <c r="D50" s="1664">
        <f>Tyg!E34</f>
        <v>1040913</v>
      </c>
      <c r="E50" s="824" t="str">
        <f>Tyg!F34</f>
        <v>UOH</v>
      </c>
      <c r="F50" s="827" t="s">
        <v>79</v>
      </c>
      <c r="G50" s="823">
        <f t="shared" si="6"/>
        <v>1</v>
      </c>
      <c r="H50" s="824">
        <f t="shared" si="1"/>
        <v>2</v>
      </c>
      <c r="I50" s="824">
        <f t="shared" si="2"/>
        <v>2</v>
      </c>
      <c r="J50" s="824">
        <f t="shared" si="3"/>
        <v>0</v>
      </c>
      <c r="K50" s="825">
        <f t="shared" si="4"/>
        <v>2</v>
      </c>
      <c r="L50" s="826">
        <f t="shared" si="5"/>
        <v>0</v>
      </c>
      <c r="M50" s="40"/>
      <c r="N50" s="40"/>
      <c r="O50" s="827">
        <v>0</v>
      </c>
      <c r="P50" s="824"/>
      <c r="Q50" s="824">
        <v>2</v>
      </c>
      <c r="R50" s="824"/>
      <c r="S50" s="824"/>
      <c r="T50" s="826"/>
      <c r="U50" s="824"/>
      <c r="V50" s="827"/>
      <c r="W50" s="824"/>
      <c r="X50" s="824"/>
      <c r="Y50" s="824"/>
      <c r="Z50" s="824"/>
      <c r="AA50" s="824"/>
      <c r="AB50" s="1640"/>
      <c r="AC50" s="824"/>
      <c r="AD50" s="824"/>
      <c r="AE50" s="824"/>
      <c r="AF50" s="824"/>
      <c r="AG50" s="824"/>
      <c r="AH50" s="824"/>
      <c r="AI50" s="34"/>
      <c r="AJ50" s="824">
        <v>0</v>
      </c>
      <c r="AK50" s="824"/>
      <c r="AL50" s="824">
        <v>0</v>
      </c>
      <c r="AM50" s="824"/>
      <c r="AN50" s="824"/>
      <c r="AO50" s="824"/>
      <c r="AP50" s="824"/>
      <c r="AQ50" s="824"/>
      <c r="AR50" s="824"/>
      <c r="AS50" s="824"/>
      <c r="AT50" s="824"/>
      <c r="AU50" s="824"/>
      <c r="AV50" s="824"/>
      <c r="AW50" s="824"/>
      <c r="AX50" s="824"/>
      <c r="AY50" s="824"/>
      <c r="AZ50" s="824"/>
      <c r="BA50" s="824"/>
      <c r="BB50" s="824"/>
      <c r="BC50" s="824"/>
      <c r="BD50" s="40"/>
      <c r="BE50" s="832"/>
      <c r="BF50" s="832"/>
      <c r="BG50" s="832"/>
      <c r="BH50" s="832"/>
      <c r="BI50" s="832"/>
      <c r="BJ50" s="832"/>
      <c r="BK50" s="832"/>
      <c r="BL50" s="832"/>
      <c r="BM50" s="832"/>
      <c r="BN50" s="832"/>
      <c r="BO50" s="832"/>
      <c r="BP50" s="832"/>
      <c r="BQ50" s="832"/>
      <c r="BR50" s="832"/>
      <c r="BS50" s="832"/>
      <c r="BT50" s="832"/>
      <c r="BU50" s="832"/>
      <c r="BV50" s="832"/>
      <c r="BW50" s="832"/>
      <c r="BX50" s="832"/>
      <c r="BZ50" s="40"/>
    </row>
    <row r="51" spans="1:78" ht="15.75">
      <c r="A51" s="824">
        <f>Tyg!B35</f>
        <v>72</v>
      </c>
      <c r="B51" s="824" t="str">
        <f>Tyg!C35</f>
        <v>Husák st.</v>
      </c>
      <c r="C51" s="824" t="str">
        <f>Tyg!D35</f>
        <v>Stanislav</v>
      </c>
      <c r="D51" s="1664">
        <f>Tyg!E35</f>
        <v>720720</v>
      </c>
      <c r="E51" s="824" t="str">
        <f>Tyg!F35</f>
        <v>N</v>
      </c>
      <c r="F51" s="827" t="s">
        <v>79</v>
      </c>
      <c r="G51" s="823">
        <f t="shared" si="6"/>
        <v>0.5</v>
      </c>
      <c r="H51" s="824">
        <f t="shared" si="1"/>
        <v>4</v>
      </c>
      <c r="I51" s="824">
        <f t="shared" si="2"/>
        <v>0</v>
      </c>
      <c r="J51" s="824">
        <f t="shared" si="3"/>
        <v>2</v>
      </c>
      <c r="K51" s="825">
        <f t="shared" si="4"/>
        <v>2</v>
      </c>
      <c r="L51" s="826">
        <f t="shared" si="5"/>
        <v>0</v>
      </c>
      <c r="O51" s="827"/>
      <c r="P51" s="824"/>
      <c r="Q51" s="824">
        <v>0</v>
      </c>
      <c r="R51" s="824"/>
      <c r="S51" s="824"/>
      <c r="T51" s="826"/>
      <c r="U51" s="824">
        <v>0</v>
      </c>
      <c r="V51" s="827"/>
      <c r="W51" s="824"/>
      <c r="X51" s="824"/>
      <c r="Y51" s="824"/>
      <c r="Z51" s="824">
        <v>0</v>
      </c>
      <c r="AA51" s="824"/>
      <c r="AB51" s="1640"/>
      <c r="AC51" s="824"/>
      <c r="AD51" s="824"/>
      <c r="AE51" s="824"/>
      <c r="AF51" s="824"/>
      <c r="AG51" s="824">
        <v>0</v>
      </c>
      <c r="AH51" s="824"/>
      <c r="AI51" s="34"/>
      <c r="AJ51" s="824"/>
      <c r="AK51" s="824"/>
      <c r="AL51" s="824">
        <v>2</v>
      </c>
      <c r="AM51" s="824"/>
      <c r="AN51" s="824"/>
      <c r="AO51" s="824"/>
      <c r="AP51" s="824">
        <v>0</v>
      </c>
      <c r="AQ51" s="824"/>
      <c r="AR51" s="824"/>
      <c r="AS51" s="824"/>
      <c r="AT51" s="824"/>
      <c r="AU51" s="824">
        <v>0</v>
      </c>
      <c r="AV51" s="824"/>
      <c r="AW51" s="824"/>
      <c r="AX51" s="824"/>
      <c r="AY51" s="824"/>
      <c r="AZ51" s="824"/>
      <c r="BA51" s="824"/>
      <c r="BB51" s="824">
        <v>0</v>
      </c>
      <c r="BC51" s="824"/>
      <c r="BE51" s="828"/>
      <c r="BF51" s="828"/>
      <c r="BG51" s="828"/>
      <c r="BH51" s="828"/>
      <c r="BI51" s="828"/>
      <c r="BJ51" s="828"/>
      <c r="BK51" s="828"/>
      <c r="BL51" s="828"/>
      <c r="BM51" s="828"/>
      <c r="BN51" s="828"/>
      <c r="BO51" s="828"/>
      <c r="BP51" s="828"/>
      <c r="BQ51" s="828"/>
      <c r="BR51" s="828"/>
      <c r="BS51" s="828"/>
      <c r="BT51" s="828"/>
      <c r="BU51" s="828"/>
      <c r="BV51" s="828"/>
      <c r="BW51" s="828"/>
      <c r="BX51" s="828"/>
    </row>
    <row r="52" spans="1:78" ht="15.75">
      <c r="A52" s="824">
        <f>Tyg!B36</f>
        <v>3</v>
      </c>
      <c r="B52" s="824" t="str">
        <f>Tyg!C36</f>
        <v xml:space="preserve">Zeman </v>
      </c>
      <c r="C52" s="824" t="str">
        <f>Tyg!D36</f>
        <v>Vít</v>
      </c>
      <c r="D52" s="1664">
        <f>Tyg!E36</f>
        <v>970625</v>
      </c>
      <c r="E52" s="824" t="str">
        <f>Tyg!F36</f>
        <v>JH</v>
      </c>
      <c r="F52" s="827" t="s">
        <v>79</v>
      </c>
      <c r="G52" s="823">
        <f t="shared" si="6"/>
        <v>1</v>
      </c>
      <c r="H52" s="824">
        <f t="shared" si="1"/>
        <v>7</v>
      </c>
      <c r="I52" s="824">
        <f t="shared" si="2"/>
        <v>2</v>
      </c>
      <c r="J52" s="824">
        <f t="shared" si="3"/>
        <v>5</v>
      </c>
      <c r="K52" s="825">
        <f t="shared" si="4"/>
        <v>7</v>
      </c>
      <c r="L52" s="826">
        <f t="shared" si="5"/>
        <v>0</v>
      </c>
      <c r="O52" s="827"/>
      <c r="P52" s="824"/>
      <c r="Q52" s="824"/>
      <c r="R52" s="824">
        <v>0</v>
      </c>
      <c r="S52" s="824"/>
      <c r="T52" s="826">
        <v>1</v>
      </c>
      <c r="U52" s="824"/>
      <c r="V52" s="827"/>
      <c r="W52" s="824"/>
      <c r="X52" s="824"/>
      <c r="Y52" s="824"/>
      <c r="Z52" s="824">
        <v>1</v>
      </c>
      <c r="AA52" s="824">
        <v>0</v>
      </c>
      <c r="AB52" s="1640"/>
      <c r="AC52" s="824">
        <v>0</v>
      </c>
      <c r="AD52" s="824"/>
      <c r="AE52" s="824"/>
      <c r="AF52" s="824">
        <v>0</v>
      </c>
      <c r="AG52" s="824">
        <v>0</v>
      </c>
      <c r="AH52" s="824"/>
      <c r="AI52" s="34"/>
      <c r="AJ52" s="824"/>
      <c r="AK52" s="824"/>
      <c r="AL52" s="824"/>
      <c r="AM52" s="824">
        <v>2</v>
      </c>
      <c r="AN52" s="824"/>
      <c r="AO52" s="824">
        <v>0</v>
      </c>
      <c r="AP52" s="824"/>
      <c r="AQ52" s="824"/>
      <c r="AR52" s="824"/>
      <c r="AS52" s="824"/>
      <c r="AT52" s="824"/>
      <c r="AU52" s="824">
        <v>0</v>
      </c>
      <c r="AV52" s="824">
        <v>1</v>
      </c>
      <c r="AW52" s="824"/>
      <c r="AX52" s="824">
        <v>1</v>
      </c>
      <c r="AY52" s="824"/>
      <c r="AZ52" s="824"/>
      <c r="BA52" s="824">
        <v>1</v>
      </c>
      <c r="BB52" s="824">
        <v>0</v>
      </c>
      <c r="BC52" s="824"/>
      <c r="BE52" s="828"/>
      <c r="BF52" s="828"/>
      <c r="BG52" s="828"/>
      <c r="BH52" s="828"/>
      <c r="BI52" s="828"/>
      <c r="BJ52" s="828"/>
      <c r="BK52" s="828"/>
      <c r="BL52" s="828"/>
      <c r="BM52" s="828"/>
      <c r="BN52" s="828"/>
      <c r="BO52" s="828"/>
      <c r="BP52" s="828"/>
      <c r="BQ52" s="828"/>
      <c r="BR52" s="828"/>
      <c r="BS52" s="828"/>
      <c r="BT52" s="828"/>
      <c r="BU52" s="828"/>
      <c r="BV52" s="828"/>
      <c r="BW52" s="828"/>
      <c r="BX52" s="828"/>
    </row>
    <row r="53" spans="1:78" ht="15.75">
      <c r="A53" s="824">
        <f>Tyg!B37</f>
        <v>34</v>
      </c>
      <c r="B53" s="824" t="str">
        <f>Tyg!C37</f>
        <v xml:space="preserve">Kudrna </v>
      </c>
      <c r="C53" s="824" t="str">
        <f>Tyg!D37</f>
        <v>Ondřej</v>
      </c>
      <c r="D53" s="1664">
        <f>Tyg!E37</f>
        <v>950116</v>
      </c>
      <c r="E53" s="824" t="str">
        <f>Tyg!F37</f>
        <v>JH</v>
      </c>
      <c r="F53" s="827" t="s">
        <v>79</v>
      </c>
      <c r="G53" s="823">
        <f t="shared" si="6"/>
        <v>2.6666666666666665</v>
      </c>
      <c r="H53" s="824">
        <f t="shared" si="1"/>
        <v>15</v>
      </c>
      <c r="I53" s="824">
        <f t="shared" si="2"/>
        <v>25</v>
      </c>
      <c r="J53" s="824">
        <f t="shared" si="3"/>
        <v>15</v>
      </c>
      <c r="K53" s="825">
        <f t="shared" si="4"/>
        <v>40</v>
      </c>
      <c r="L53" s="826">
        <f t="shared" si="5"/>
        <v>0</v>
      </c>
      <c r="O53" s="827">
        <v>1</v>
      </c>
      <c r="P53" s="824"/>
      <c r="Q53" s="824">
        <v>5</v>
      </c>
      <c r="R53" s="824">
        <v>3</v>
      </c>
      <c r="S53" s="824">
        <v>2</v>
      </c>
      <c r="T53" s="826">
        <v>2</v>
      </c>
      <c r="U53" s="824">
        <v>1</v>
      </c>
      <c r="V53" s="827">
        <v>3</v>
      </c>
      <c r="W53" s="824">
        <v>1</v>
      </c>
      <c r="X53" s="824">
        <v>0</v>
      </c>
      <c r="Y53" s="824"/>
      <c r="Z53" s="824"/>
      <c r="AA53" s="824">
        <v>1</v>
      </c>
      <c r="AB53" s="1640"/>
      <c r="AC53" s="824">
        <v>1</v>
      </c>
      <c r="AD53" s="824">
        <v>3</v>
      </c>
      <c r="AE53" s="824">
        <v>1</v>
      </c>
      <c r="AF53" s="824">
        <v>1</v>
      </c>
      <c r="AG53" s="824">
        <v>0</v>
      </c>
      <c r="AH53" s="824"/>
      <c r="AI53" s="34"/>
      <c r="AJ53" s="824">
        <v>2</v>
      </c>
      <c r="AK53" s="824"/>
      <c r="AL53" s="824">
        <v>1</v>
      </c>
      <c r="AM53" s="824">
        <v>2</v>
      </c>
      <c r="AN53" s="824">
        <v>1</v>
      </c>
      <c r="AO53" s="824">
        <v>1</v>
      </c>
      <c r="AP53" s="824">
        <v>1</v>
      </c>
      <c r="AQ53" s="824">
        <v>1</v>
      </c>
      <c r="AR53" s="824">
        <v>1</v>
      </c>
      <c r="AS53" s="824">
        <v>0</v>
      </c>
      <c r="AT53" s="824"/>
      <c r="AU53" s="824"/>
      <c r="AV53" s="824">
        <v>1</v>
      </c>
      <c r="AW53" s="824"/>
      <c r="AX53" s="824">
        <v>0</v>
      </c>
      <c r="AY53" s="824">
        <v>3</v>
      </c>
      <c r="AZ53" s="824">
        <v>0</v>
      </c>
      <c r="BA53" s="824">
        <v>1</v>
      </c>
      <c r="BB53" s="824">
        <v>0</v>
      </c>
      <c r="BC53" s="824"/>
      <c r="BE53" s="828"/>
      <c r="BF53" s="828"/>
      <c r="BG53" s="828"/>
      <c r="BH53" s="828"/>
      <c r="BI53" s="828"/>
      <c r="BJ53" s="828"/>
      <c r="BK53" s="828"/>
      <c r="BL53" s="828"/>
      <c r="BM53" s="828"/>
      <c r="BN53" s="828"/>
      <c r="BO53" s="828"/>
      <c r="BP53" s="828"/>
      <c r="BQ53" s="828"/>
      <c r="BR53" s="828"/>
      <c r="BS53" s="828"/>
      <c r="BT53" s="828"/>
      <c r="BU53" s="828"/>
      <c r="BV53" s="828"/>
      <c r="BW53" s="828"/>
      <c r="BX53" s="828"/>
    </row>
    <row r="54" spans="1:78" ht="15.75">
      <c r="A54" s="824">
        <f>Tyg!B38</f>
        <v>11</v>
      </c>
      <c r="B54" s="824" t="str">
        <f>Tyg!C38</f>
        <v>Šíp</v>
      </c>
      <c r="C54" s="824" t="str">
        <f>Tyg!D38</f>
        <v>Libor</v>
      </c>
      <c r="D54" s="1664">
        <f>Tyg!E38</f>
        <v>991017</v>
      </c>
      <c r="E54" s="824" t="str">
        <f>Tyg!F38</f>
        <v>N</v>
      </c>
      <c r="F54" s="827" t="s">
        <v>79</v>
      </c>
      <c r="G54" s="823">
        <f t="shared" si="6"/>
        <v>2.6</v>
      </c>
      <c r="H54" s="824">
        <f t="shared" si="1"/>
        <v>15</v>
      </c>
      <c r="I54" s="824">
        <f t="shared" si="2"/>
        <v>17</v>
      </c>
      <c r="J54" s="824">
        <f t="shared" si="3"/>
        <v>22</v>
      </c>
      <c r="K54" s="825">
        <f t="shared" si="4"/>
        <v>39</v>
      </c>
      <c r="L54" s="826">
        <f t="shared" si="5"/>
        <v>0</v>
      </c>
      <c r="O54" s="827">
        <v>1</v>
      </c>
      <c r="P54" s="824">
        <v>1</v>
      </c>
      <c r="Q54" s="824"/>
      <c r="R54" s="824">
        <v>0</v>
      </c>
      <c r="S54" s="824">
        <v>3</v>
      </c>
      <c r="T54" s="826">
        <v>0</v>
      </c>
      <c r="U54" s="824">
        <v>3</v>
      </c>
      <c r="V54" s="827">
        <v>1</v>
      </c>
      <c r="W54" s="824">
        <v>1</v>
      </c>
      <c r="X54" s="824"/>
      <c r="Y54" s="824"/>
      <c r="Z54" s="824">
        <v>0</v>
      </c>
      <c r="AA54" s="824">
        <v>1</v>
      </c>
      <c r="AB54" s="1640"/>
      <c r="AC54" s="824">
        <v>2</v>
      </c>
      <c r="AD54" s="824">
        <v>2</v>
      </c>
      <c r="AE54" s="824">
        <v>0</v>
      </c>
      <c r="AF54" s="824">
        <v>1</v>
      </c>
      <c r="AG54" s="824">
        <v>1</v>
      </c>
      <c r="AH54" s="824"/>
      <c r="AI54" s="34"/>
      <c r="AJ54" s="824">
        <v>1</v>
      </c>
      <c r="AK54" s="824">
        <v>2</v>
      </c>
      <c r="AL54" s="824"/>
      <c r="AM54" s="824">
        <v>4</v>
      </c>
      <c r="AN54" s="824">
        <v>2</v>
      </c>
      <c r="AO54" s="824">
        <v>2</v>
      </c>
      <c r="AP54" s="824">
        <v>0</v>
      </c>
      <c r="AQ54" s="824">
        <v>4</v>
      </c>
      <c r="AR54" s="824">
        <v>1</v>
      </c>
      <c r="AS54" s="824"/>
      <c r="AT54" s="824"/>
      <c r="AU54" s="824">
        <v>1</v>
      </c>
      <c r="AV54" s="824">
        <v>0</v>
      </c>
      <c r="AW54" s="824"/>
      <c r="AX54" s="824">
        <v>2</v>
      </c>
      <c r="AY54" s="824">
        <v>1</v>
      </c>
      <c r="AZ54" s="824">
        <v>1</v>
      </c>
      <c r="BA54" s="824">
        <v>1</v>
      </c>
      <c r="BB54" s="824">
        <v>0</v>
      </c>
      <c r="BC54" s="824"/>
      <c r="BE54" s="828"/>
      <c r="BF54" s="828"/>
      <c r="BG54" s="828"/>
      <c r="BH54" s="828"/>
      <c r="BI54" s="828"/>
      <c r="BJ54" s="828"/>
      <c r="BK54" s="828"/>
      <c r="BL54" s="828"/>
      <c r="BM54" s="828"/>
      <c r="BN54" s="828"/>
      <c r="BO54" s="828"/>
      <c r="BP54" s="828"/>
      <c r="BQ54" s="828"/>
      <c r="BR54" s="828"/>
      <c r="BS54" s="828"/>
      <c r="BT54" s="828"/>
      <c r="BU54" s="828"/>
      <c r="BV54" s="828"/>
      <c r="BW54" s="828"/>
      <c r="BX54" s="828"/>
    </row>
    <row r="55" spans="1:78" ht="15.75">
      <c r="A55" s="824">
        <f>Tyg!B39</f>
        <v>19</v>
      </c>
      <c r="B55" s="824" t="str">
        <f>Tyg!C39</f>
        <v>Husák  ml.</v>
      </c>
      <c r="C55" s="824" t="str">
        <f>Tyg!D39</f>
        <v>Stanislav</v>
      </c>
      <c r="D55" s="1664">
        <f>Tyg!E39</f>
        <v>920715</v>
      </c>
      <c r="E55" s="824" t="str">
        <f>Tyg!F39</f>
        <v>UOH</v>
      </c>
      <c r="F55" s="827" t="s">
        <v>79</v>
      </c>
      <c r="G55" s="823">
        <f t="shared" si="6"/>
        <v>2</v>
      </c>
      <c r="H55" s="824">
        <f t="shared" si="1"/>
        <v>4</v>
      </c>
      <c r="I55" s="824">
        <f t="shared" si="2"/>
        <v>5</v>
      </c>
      <c r="J55" s="824">
        <f t="shared" si="3"/>
        <v>3</v>
      </c>
      <c r="K55" s="825">
        <f t="shared" si="4"/>
        <v>8</v>
      </c>
      <c r="L55" s="826">
        <f t="shared" si="5"/>
        <v>20</v>
      </c>
      <c r="O55" s="827"/>
      <c r="P55" s="824"/>
      <c r="Q55" s="824">
        <v>1</v>
      </c>
      <c r="R55" s="824"/>
      <c r="S55" s="824"/>
      <c r="T55" s="826"/>
      <c r="U55" s="824">
        <v>3</v>
      </c>
      <c r="V55" s="827"/>
      <c r="W55" s="824"/>
      <c r="X55" s="824"/>
      <c r="Y55" s="824"/>
      <c r="Z55" s="824">
        <v>1</v>
      </c>
      <c r="AA55" s="824"/>
      <c r="AB55" s="1640"/>
      <c r="AC55" s="824"/>
      <c r="AD55" s="824"/>
      <c r="AE55" s="824"/>
      <c r="AF55" s="824"/>
      <c r="AG55" s="824">
        <v>0</v>
      </c>
      <c r="AH55" s="824"/>
      <c r="AI55" s="34"/>
      <c r="AJ55" s="824"/>
      <c r="AK55" s="824"/>
      <c r="AL55" s="824">
        <v>2</v>
      </c>
      <c r="AM55" s="824"/>
      <c r="AN55" s="824"/>
      <c r="AO55" s="824"/>
      <c r="AP55" s="824">
        <v>1</v>
      </c>
      <c r="AQ55" s="824"/>
      <c r="AR55" s="824"/>
      <c r="AS55" s="824"/>
      <c r="AT55" s="824"/>
      <c r="AU55" s="824">
        <v>0</v>
      </c>
      <c r="AV55" s="824"/>
      <c r="AW55" s="824"/>
      <c r="AX55" s="824"/>
      <c r="AY55" s="824"/>
      <c r="AZ55" s="824"/>
      <c r="BA55" s="824"/>
      <c r="BB55" s="824">
        <v>0</v>
      </c>
      <c r="BC55" s="824"/>
      <c r="BE55" s="828"/>
      <c r="BF55" s="828"/>
      <c r="BG55" s="828"/>
      <c r="BH55" s="828"/>
      <c r="BI55" s="828"/>
      <c r="BJ55" s="828"/>
      <c r="BK55" s="828"/>
      <c r="BL55" s="828"/>
      <c r="BM55" s="828"/>
      <c r="BN55" s="828"/>
      <c r="BO55" s="828"/>
      <c r="BP55" s="828"/>
      <c r="BQ55" s="828"/>
      <c r="BR55" s="828"/>
      <c r="BS55" s="828"/>
      <c r="BT55" s="828"/>
      <c r="BU55" s="828"/>
      <c r="BV55" s="828"/>
      <c r="BW55" s="828"/>
      <c r="BX55" s="828">
        <v>20</v>
      </c>
    </row>
    <row r="56" spans="1:78" ht="15.75">
      <c r="A56" s="824">
        <f>Tyg!B40</f>
        <v>0</v>
      </c>
      <c r="B56" s="824" t="str">
        <f>Tyg!C40</f>
        <v>Ondráček</v>
      </c>
      <c r="C56" s="824" t="str">
        <f>Tyg!D40</f>
        <v>Radislav</v>
      </c>
      <c r="D56" s="1664">
        <f>Tyg!E40</f>
        <v>850823</v>
      </c>
      <c r="E56" s="824" t="str">
        <f>Tyg!F40</f>
        <v>JH</v>
      </c>
      <c r="F56" s="827" t="s">
        <v>79</v>
      </c>
      <c r="G56" s="823">
        <f t="shared" si="6"/>
        <v>1.3333333333333333</v>
      </c>
      <c r="H56" s="824">
        <f t="shared" si="1"/>
        <v>3</v>
      </c>
      <c r="I56" s="824">
        <f t="shared" si="2"/>
        <v>2</v>
      </c>
      <c r="J56" s="824">
        <f t="shared" si="3"/>
        <v>2</v>
      </c>
      <c r="K56" s="825">
        <f t="shared" si="4"/>
        <v>4</v>
      </c>
      <c r="L56" s="826">
        <f t="shared" si="5"/>
        <v>0</v>
      </c>
      <c r="O56" s="827"/>
      <c r="P56" s="824"/>
      <c r="Q56" s="824"/>
      <c r="R56" s="824"/>
      <c r="S56" s="824"/>
      <c r="T56" s="826"/>
      <c r="U56" s="824"/>
      <c r="V56" s="827"/>
      <c r="W56" s="824">
        <v>2</v>
      </c>
      <c r="X56" s="824">
        <v>0</v>
      </c>
      <c r="Y56" s="824">
        <v>0</v>
      </c>
      <c r="Z56" s="824"/>
      <c r="AA56" s="824"/>
      <c r="AB56" s="1640"/>
      <c r="AC56" s="824"/>
      <c r="AD56" s="824"/>
      <c r="AE56" s="824"/>
      <c r="AF56" s="824"/>
      <c r="AG56" s="824"/>
      <c r="AH56" s="824"/>
      <c r="AI56" s="34"/>
      <c r="AJ56" s="824"/>
      <c r="AK56" s="824"/>
      <c r="AL56" s="824"/>
      <c r="AM56" s="824"/>
      <c r="AN56" s="824"/>
      <c r="AO56" s="824"/>
      <c r="AP56" s="824"/>
      <c r="AQ56" s="824"/>
      <c r="AR56" s="824">
        <v>0</v>
      </c>
      <c r="AS56" s="824">
        <v>1</v>
      </c>
      <c r="AT56" s="824">
        <v>1</v>
      </c>
      <c r="AU56" s="824"/>
      <c r="AV56" s="824"/>
      <c r="AW56" s="824"/>
      <c r="AX56" s="824"/>
      <c r="AY56" s="824"/>
      <c r="AZ56" s="824"/>
      <c r="BA56" s="824"/>
      <c r="BB56" s="824"/>
      <c r="BC56" s="824"/>
      <c r="BE56" s="828"/>
      <c r="BF56" s="828"/>
      <c r="BG56" s="828"/>
      <c r="BH56" s="828"/>
      <c r="BI56" s="828"/>
      <c r="BJ56" s="828"/>
      <c r="BK56" s="828"/>
      <c r="BL56" s="828"/>
      <c r="BM56" s="828"/>
      <c r="BN56" s="828"/>
      <c r="BO56" s="828"/>
      <c r="BP56" s="828"/>
      <c r="BQ56" s="828"/>
      <c r="BR56" s="828"/>
      <c r="BS56" s="828"/>
      <c r="BT56" s="828"/>
      <c r="BU56" s="828"/>
      <c r="BV56" s="828"/>
      <c r="BW56" s="828"/>
      <c r="BX56" s="828"/>
    </row>
    <row r="57" spans="1:78" ht="15.75">
      <c r="A57" s="824">
        <f>Tyg!B41</f>
        <v>0</v>
      </c>
      <c r="B57" s="824">
        <f>Tyg!C41</f>
        <v>0</v>
      </c>
      <c r="C57" s="824">
        <f>Tyg!D41</f>
        <v>0</v>
      </c>
      <c r="D57" s="1664">
        <f>Tyg!E41</f>
        <v>0</v>
      </c>
      <c r="E57" s="824">
        <f>Tyg!F41</f>
        <v>0</v>
      </c>
      <c r="F57" s="827" t="s">
        <v>79</v>
      </c>
      <c r="G57" s="823" t="e">
        <f t="shared" si="6"/>
        <v>#DIV/0!</v>
      </c>
      <c r="H57" s="824">
        <f t="shared" si="1"/>
        <v>0</v>
      </c>
      <c r="I57" s="824">
        <f t="shared" si="2"/>
        <v>0</v>
      </c>
      <c r="J57" s="824">
        <f t="shared" si="3"/>
        <v>0</v>
      </c>
      <c r="K57" s="825">
        <f t="shared" si="4"/>
        <v>0</v>
      </c>
      <c r="L57" s="826">
        <f t="shared" si="5"/>
        <v>0</v>
      </c>
      <c r="O57" s="827"/>
      <c r="P57" s="824"/>
      <c r="Q57" s="824"/>
      <c r="R57" s="824"/>
      <c r="S57" s="824"/>
      <c r="T57" s="826"/>
      <c r="U57" s="824"/>
      <c r="V57" s="827"/>
      <c r="W57" s="824"/>
      <c r="X57" s="824"/>
      <c r="Y57" s="824"/>
      <c r="Z57" s="824"/>
      <c r="AA57" s="824"/>
      <c r="AB57" s="1640"/>
      <c r="AC57" s="824"/>
      <c r="AD57" s="824"/>
      <c r="AE57" s="824"/>
      <c r="AF57" s="824"/>
      <c r="AG57" s="824"/>
      <c r="AH57" s="824"/>
      <c r="AI57" s="34"/>
      <c r="AJ57" s="824"/>
      <c r="AK57" s="824"/>
      <c r="AL57" s="824"/>
      <c r="AM57" s="824"/>
      <c r="AN57" s="824"/>
      <c r="AO57" s="824"/>
      <c r="AP57" s="824"/>
      <c r="AQ57" s="824"/>
      <c r="AR57" s="824"/>
      <c r="AS57" s="824"/>
      <c r="AT57" s="824"/>
      <c r="AU57" s="824"/>
      <c r="AV57" s="824"/>
      <c r="AW57" s="824"/>
      <c r="AX57" s="824"/>
      <c r="AY57" s="824"/>
      <c r="AZ57" s="824"/>
      <c r="BA57" s="824"/>
      <c r="BB57" s="824"/>
      <c r="BC57" s="824"/>
      <c r="BE57" s="828"/>
      <c r="BF57" s="828"/>
      <c r="BG57" s="828"/>
      <c r="BH57" s="828"/>
      <c r="BI57" s="828"/>
      <c r="BJ57" s="828"/>
      <c r="BK57" s="828"/>
      <c r="BL57" s="828"/>
      <c r="BM57" s="828"/>
      <c r="BN57" s="828"/>
      <c r="BO57" s="828"/>
      <c r="BP57" s="828"/>
      <c r="BQ57" s="828"/>
      <c r="BR57" s="828"/>
      <c r="BS57" s="828"/>
      <c r="BT57" s="828"/>
      <c r="BU57" s="828"/>
      <c r="BV57" s="828"/>
      <c r="BW57" s="828"/>
      <c r="BX57" s="828"/>
    </row>
    <row r="58" spans="1:78" ht="15.75">
      <c r="A58" s="824">
        <f>Tyg!B44</f>
        <v>49</v>
      </c>
      <c r="B58" s="824">
        <f>Tyg!C42</f>
        <v>0</v>
      </c>
      <c r="C58" s="824">
        <f>Tyg!D42</f>
        <v>0</v>
      </c>
      <c r="D58" s="1664">
        <f>Tyg!E42</f>
        <v>0</v>
      </c>
      <c r="E58" s="824">
        <f>Tyg!F42</f>
        <v>0</v>
      </c>
      <c r="F58" s="827" t="s">
        <v>79</v>
      </c>
      <c r="G58" s="823" t="e">
        <f t="shared" ref="G58:G59" si="7">K58/H58</f>
        <v>#DIV/0!</v>
      </c>
      <c r="H58" s="824">
        <f t="shared" ref="H58:H59" si="8">COUNT(O58:AH58)</f>
        <v>0</v>
      </c>
      <c r="I58" s="824">
        <f t="shared" ref="I58:I59" si="9">SUM(O58+P58+Q58+R58+S58+T58+V58+U58+W58+X58+Y58+Z58+AA58+AB58+AC58+AD58+AE58+AF58+AG58+AH58)</f>
        <v>0</v>
      </c>
      <c r="J58" s="824">
        <f t="shared" ref="J58:J59" si="10">AJ58+AK58+AL58+AM58+AN58+AO58+AP58+AQ58+AR58+AS58+AT58+AU58+AV58+AW58+AX58+AY58+AZ58+BA58+BB58+BC58</f>
        <v>0</v>
      </c>
      <c r="K58" s="825">
        <f t="shared" ref="K58:K59" si="11">I58+J58</f>
        <v>0</v>
      </c>
      <c r="L58" s="826">
        <f t="shared" si="5"/>
        <v>0</v>
      </c>
      <c r="O58" s="827"/>
      <c r="P58" s="824"/>
      <c r="Q58" s="824"/>
      <c r="R58" s="824"/>
      <c r="S58" s="824"/>
      <c r="T58" s="826"/>
      <c r="U58" s="824"/>
      <c r="V58" s="827"/>
      <c r="W58" s="824"/>
      <c r="X58" s="824"/>
      <c r="Y58" s="824"/>
      <c r="Z58" s="824"/>
      <c r="AA58" s="824"/>
      <c r="AB58" s="1640"/>
      <c r="AC58" s="824"/>
      <c r="AD58" s="824"/>
      <c r="AE58" s="824"/>
      <c r="AF58" s="824"/>
      <c r="AG58" s="824"/>
      <c r="AH58" s="824"/>
      <c r="AI58" s="34"/>
      <c r="AJ58" s="824"/>
      <c r="AK58" s="824"/>
      <c r="AL58" s="824"/>
      <c r="AM58" s="824"/>
      <c r="AN58" s="824"/>
      <c r="AO58" s="824"/>
      <c r="AP58" s="824"/>
      <c r="AQ58" s="824"/>
      <c r="AR58" s="824"/>
      <c r="AS58" s="824"/>
      <c r="AT58" s="824"/>
      <c r="AU58" s="824"/>
      <c r="AV58" s="824"/>
      <c r="AW58" s="824"/>
      <c r="AX58" s="824"/>
      <c r="AY58" s="824"/>
      <c r="AZ58" s="824"/>
      <c r="BA58" s="824"/>
      <c r="BB58" s="824"/>
      <c r="BC58" s="824"/>
      <c r="BE58" s="828"/>
      <c r="BF58" s="828"/>
      <c r="BG58" s="828"/>
      <c r="BH58" s="828"/>
      <c r="BI58" s="828"/>
      <c r="BJ58" s="828"/>
      <c r="BK58" s="828"/>
      <c r="BL58" s="828"/>
      <c r="BM58" s="828"/>
      <c r="BN58" s="828"/>
      <c r="BO58" s="828"/>
      <c r="BP58" s="828"/>
      <c r="BQ58" s="828"/>
      <c r="BR58" s="828"/>
      <c r="BS58" s="828"/>
      <c r="BT58" s="828"/>
      <c r="BU58" s="828"/>
      <c r="BV58" s="828"/>
      <c r="BW58" s="828"/>
      <c r="BX58" s="828"/>
    </row>
    <row r="59" spans="1:78" ht="15.75">
      <c r="A59" s="824">
        <f>Tyg!B45</f>
        <v>42</v>
      </c>
      <c r="B59" s="824" t="str">
        <f>Tyg!C43</f>
        <v>Příjmení</v>
      </c>
      <c r="C59" s="824" t="str">
        <f>Tyg!D43</f>
        <v>Jméno</v>
      </c>
      <c r="D59" s="1664" t="str">
        <f>Tyg!E43</f>
        <v>Narozen (rrmmdd)</v>
      </c>
      <c r="E59" s="824">
        <f>Tyg!F43</f>
        <v>0</v>
      </c>
      <c r="F59" s="827" t="s">
        <v>79</v>
      </c>
      <c r="G59" s="823" t="e">
        <f t="shared" si="7"/>
        <v>#DIV/0!</v>
      </c>
      <c r="H59" s="824">
        <f t="shared" si="8"/>
        <v>0</v>
      </c>
      <c r="I59" s="824">
        <f t="shared" si="9"/>
        <v>0</v>
      </c>
      <c r="J59" s="824">
        <f t="shared" si="10"/>
        <v>0</v>
      </c>
      <c r="K59" s="825">
        <f t="shared" si="11"/>
        <v>0</v>
      </c>
      <c r="L59" s="826">
        <f t="shared" si="5"/>
        <v>0</v>
      </c>
      <c r="O59" s="827"/>
      <c r="P59" s="824"/>
      <c r="Q59" s="824"/>
      <c r="R59" s="824"/>
      <c r="S59" s="824"/>
      <c r="T59" s="826"/>
      <c r="U59" s="824"/>
      <c r="V59" s="827"/>
      <c r="W59" s="824"/>
      <c r="X59" s="824"/>
      <c r="Y59" s="824"/>
      <c r="Z59" s="824"/>
      <c r="AA59" s="824"/>
      <c r="AB59" s="1640"/>
      <c r="AC59" s="824"/>
      <c r="AD59" s="824"/>
      <c r="AE59" s="824"/>
      <c r="AF59" s="824"/>
      <c r="AG59" s="824"/>
      <c r="AH59" s="824"/>
      <c r="AI59" s="34"/>
      <c r="AJ59" s="824"/>
      <c r="AK59" s="824"/>
      <c r="AL59" s="824"/>
      <c r="AM59" s="824"/>
      <c r="AN59" s="824"/>
      <c r="AO59" s="824"/>
      <c r="AP59" s="824"/>
      <c r="AQ59" s="824"/>
      <c r="AR59" s="824"/>
      <c r="AS59" s="824"/>
      <c r="AT59" s="824"/>
      <c r="AU59" s="824"/>
      <c r="AV59" s="824"/>
      <c r="AW59" s="824"/>
      <c r="AX59" s="824"/>
      <c r="AY59" s="824"/>
      <c r="AZ59" s="824"/>
      <c r="BA59" s="824"/>
      <c r="BB59" s="824"/>
      <c r="BC59" s="824"/>
      <c r="BE59" s="828"/>
      <c r="BF59" s="828"/>
      <c r="BG59" s="828"/>
      <c r="BH59" s="828"/>
      <c r="BI59" s="828"/>
      <c r="BJ59" s="828"/>
      <c r="BK59" s="828"/>
      <c r="BL59" s="828"/>
      <c r="BM59" s="828"/>
      <c r="BN59" s="828"/>
      <c r="BO59" s="828"/>
      <c r="BP59" s="828"/>
      <c r="BQ59" s="828"/>
      <c r="BR59" s="828"/>
      <c r="BS59" s="828"/>
      <c r="BT59" s="828"/>
      <c r="BU59" s="828"/>
      <c r="BV59" s="828"/>
      <c r="BW59" s="828"/>
      <c r="BX59" s="828"/>
    </row>
    <row r="60" spans="1:78" ht="15.75">
      <c r="A60" s="824">
        <f>Tyg!B46</f>
        <v>0</v>
      </c>
      <c r="B60" s="844">
        <f>Tyg!C46</f>
        <v>0</v>
      </c>
      <c r="C60" s="844">
        <f>Tyg!D46</f>
        <v>0</v>
      </c>
      <c r="D60" s="1664">
        <f>Tyg!E46</f>
        <v>0</v>
      </c>
      <c r="E60" s="824">
        <f>Tyg!F46</f>
        <v>0</v>
      </c>
      <c r="F60" s="824" t="s">
        <v>793</v>
      </c>
      <c r="G60" s="823" t="e">
        <f t="shared" si="6"/>
        <v>#DIV/0!</v>
      </c>
      <c r="H60" s="824">
        <f t="shared" si="1"/>
        <v>0</v>
      </c>
      <c r="I60" s="824">
        <f t="shared" si="2"/>
        <v>0</v>
      </c>
      <c r="J60" s="824">
        <f t="shared" si="3"/>
        <v>0</v>
      </c>
      <c r="K60" s="825">
        <f t="shared" si="4"/>
        <v>0</v>
      </c>
      <c r="L60" s="826">
        <f t="shared" si="5"/>
        <v>0</v>
      </c>
      <c r="O60" s="827"/>
      <c r="P60" s="824"/>
      <c r="Q60" s="824"/>
      <c r="R60" s="824"/>
      <c r="S60" s="824"/>
      <c r="T60" s="826"/>
      <c r="U60" s="824"/>
      <c r="V60" s="827"/>
      <c r="W60" s="824"/>
      <c r="X60" s="824"/>
      <c r="Y60" s="824"/>
      <c r="Z60" s="824"/>
      <c r="AA60" s="824"/>
      <c r="AB60" s="1640"/>
      <c r="AC60" s="824"/>
      <c r="AD60" s="824"/>
      <c r="AE60" s="824"/>
      <c r="AF60" s="824"/>
      <c r="AG60" s="824"/>
      <c r="AH60" s="824"/>
      <c r="AI60" s="34"/>
      <c r="AJ60" s="824"/>
      <c r="AK60" s="824"/>
      <c r="AL60" s="824"/>
      <c r="AM60" s="824"/>
      <c r="AN60" s="824"/>
      <c r="AO60" s="824"/>
      <c r="AP60" s="824"/>
      <c r="AQ60" s="824"/>
      <c r="AR60" s="824"/>
      <c r="AS60" s="824"/>
      <c r="AT60" s="824"/>
      <c r="AU60" s="824"/>
      <c r="AV60" s="824"/>
      <c r="AW60" s="824"/>
      <c r="AX60" s="824"/>
      <c r="AY60" s="824"/>
      <c r="AZ60" s="824"/>
      <c r="BA60" s="824"/>
      <c r="BB60" s="824"/>
      <c r="BC60" s="824"/>
      <c r="BE60" s="828"/>
      <c r="BF60" s="828"/>
      <c r="BG60" s="828"/>
      <c r="BH60" s="828"/>
      <c r="BI60" s="828"/>
      <c r="BJ60" s="828"/>
      <c r="BK60" s="828"/>
      <c r="BL60" s="828"/>
      <c r="BM60" s="828"/>
      <c r="BN60" s="828"/>
      <c r="BO60" s="828"/>
      <c r="BP60" s="828"/>
      <c r="BQ60" s="828"/>
      <c r="BR60" s="828"/>
      <c r="BS60" s="828"/>
      <c r="BT60" s="828"/>
      <c r="BU60" s="828"/>
      <c r="BV60" s="828"/>
      <c r="BW60" s="828"/>
      <c r="BX60" s="828"/>
    </row>
    <row r="61" spans="1:78" ht="15.75">
      <c r="A61" s="824">
        <f>Tyg!B47</f>
        <v>0</v>
      </c>
      <c r="B61" s="844" t="s">
        <v>1140</v>
      </c>
      <c r="C61" s="844" t="s">
        <v>271</v>
      </c>
      <c r="D61" s="1664">
        <f>Tyg!E47</f>
        <v>0</v>
      </c>
      <c r="E61" s="824">
        <f>Tyg!F47</f>
        <v>0</v>
      </c>
      <c r="F61" s="824" t="s">
        <v>793</v>
      </c>
      <c r="G61" s="823">
        <f t="shared" si="6"/>
        <v>4.4285714285714288</v>
      </c>
      <c r="H61" s="824">
        <f t="shared" si="1"/>
        <v>14</v>
      </c>
      <c r="I61" s="824">
        <f t="shared" si="2"/>
        <v>62</v>
      </c>
      <c r="J61" s="824">
        <f t="shared" si="3"/>
        <v>0</v>
      </c>
      <c r="K61" s="825">
        <f t="shared" si="4"/>
        <v>62</v>
      </c>
      <c r="L61" s="826">
        <f t="shared" si="5"/>
        <v>0</v>
      </c>
      <c r="O61" s="827"/>
      <c r="P61" s="824">
        <v>4</v>
      </c>
      <c r="Q61" s="824">
        <v>2</v>
      </c>
      <c r="R61" s="824">
        <v>3</v>
      </c>
      <c r="S61" s="824"/>
      <c r="T61" s="826">
        <v>5</v>
      </c>
      <c r="U61" s="824"/>
      <c r="V61" s="827">
        <v>0</v>
      </c>
      <c r="W61" s="824">
        <v>5</v>
      </c>
      <c r="X61" s="824"/>
      <c r="Y61" s="824">
        <v>0</v>
      </c>
      <c r="Z61" s="824">
        <v>14</v>
      </c>
      <c r="AA61" s="824">
        <v>3</v>
      </c>
      <c r="AB61" s="1640"/>
      <c r="AC61" s="824">
        <v>3</v>
      </c>
      <c r="AD61" s="824">
        <v>2</v>
      </c>
      <c r="AE61" s="824">
        <v>10</v>
      </c>
      <c r="AF61" s="824">
        <v>2</v>
      </c>
      <c r="AG61" s="824">
        <v>9</v>
      </c>
      <c r="AH61" s="824"/>
      <c r="AI61" s="34"/>
      <c r="AJ61" s="824"/>
      <c r="AK61" s="824"/>
      <c r="AL61" s="824"/>
      <c r="AM61" s="824"/>
      <c r="AN61" s="824"/>
      <c r="AO61" s="824"/>
      <c r="AP61" s="824"/>
      <c r="AQ61" s="824"/>
      <c r="AR61" s="824"/>
      <c r="AS61" s="824"/>
      <c r="AT61" s="824"/>
      <c r="AU61" s="824"/>
      <c r="AV61" s="824"/>
      <c r="AW61" s="824"/>
      <c r="AX61" s="824"/>
      <c r="AY61" s="824"/>
      <c r="AZ61" s="824"/>
      <c r="BA61" s="824"/>
      <c r="BB61" s="824"/>
      <c r="BC61" s="824"/>
      <c r="BE61" s="828"/>
      <c r="BF61" s="828"/>
      <c r="BG61" s="828"/>
      <c r="BH61" s="828"/>
      <c r="BI61" s="828"/>
      <c r="BJ61" s="828"/>
      <c r="BK61" s="828"/>
      <c r="BL61" s="828"/>
      <c r="BM61" s="828"/>
      <c r="BN61" s="828"/>
      <c r="BO61" s="828"/>
      <c r="BP61" s="828"/>
      <c r="BQ61" s="828"/>
      <c r="BR61" s="828"/>
      <c r="BS61" s="828"/>
      <c r="BT61" s="828"/>
      <c r="BU61" s="828"/>
      <c r="BV61" s="828"/>
      <c r="BW61" s="828"/>
      <c r="BX61" s="828"/>
    </row>
    <row r="62" spans="1:78" ht="15.75">
      <c r="A62" s="828"/>
      <c r="B62" s="829" t="s">
        <v>892</v>
      </c>
      <c r="C62" s="829" t="s">
        <v>891</v>
      </c>
      <c r="D62" s="835"/>
      <c r="F62" s="824" t="s">
        <v>793</v>
      </c>
      <c r="G62" s="823">
        <f t="shared" si="6"/>
        <v>3.2</v>
      </c>
      <c r="H62" s="824">
        <f t="shared" ref="H62:H118" si="12">COUNT(O62:AH62)</f>
        <v>5</v>
      </c>
      <c r="I62" s="824">
        <f t="shared" ref="I62:I118" si="13">SUM(O62+P62+Q62+R62+S62+T62+V62+U62+W62+X62+Y62+Z62+AA62+AB62+AC62+AD62+AE62+AF62+AG62+AH62)</f>
        <v>16</v>
      </c>
      <c r="J62" s="824">
        <f t="shared" ref="J62:J118" si="14">AJ62+AK62+AL62+AM62+AN62+AO62+AP62+AQ62+AR62+AS62+AT62+AU62+AV62+AW62+AX62+AY62+AZ62+BA62+BB62+BC62</f>
        <v>0</v>
      </c>
      <c r="K62" s="825">
        <f t="shared" ref="K62:K118" si="15">I62+J62</f>
        <v>16</v>
      </c>
      <c r="L62" s="826">
        <f t="shared" ref="L62:L118" si="16">BE62+BF62+BG62+BH62+BI62+BJ62+BK62+BL62+BM62+BN62+BO62+BP62+BR62+BQ62+BS62+BT62+BU62+BV62+BW62+BX62</f>
        <v>0</v>
      </c>
      <c r="O62" s="827">
        <v>0</v>
      </c>
      <c r="P62" s="824"/>
      <c r="Q62" s="824"/>
      <c r="R62" s="824"/>
      <c r="S62" s="824">
        <v>5</v>
      </c>
      <c r="T62" s="826"/>
      <c r="U62" s="824">
        <v>2</v>
      </c>
      <c r="V62" s="827"/>
      <c r="W62" s="824"/>
      <c r="X62" s="824">
        <v>7</v>
      </c>
      <c r="Y62" s="824">
        <v>2</v>
      </c>
      <c r="Z62" s="824"/>
      <c r="AA62" s="824"/>
      <c r="AB62" s="1640"/>
      <c r="AC62" s="824"/>
      <c r="AD62" s="824"/>
      <c r="AE62" s="824"/>
      <c r="AF62" s="824"/>
      <c r="AG62" s="824"/>
      <c r="AH62" s="824"/>
      <c r="AI62" s="34"/>
      <c r="AJ62" s="824"/>
      <c r="AK62" s="824"/>
      <c r="AL62" s="824"/>
      <c r="AM62" s="824"/>
      <c r="AN62" s="824"/>
      <c r="AO62" s="824"/>
      <c r="AP62" s="824"/>
      <c r="AQ62" s="824"/>
      <c r="AR62" s="824"/>
      <c r="AS62" s="824"/>
      <c r="AT62" s="824"/>
      <c r="AU62" s="824"/>
      <c r="AV62" s="824"/>
      <c r="AW62" s="824"/>
      <c r="AX62" s="824"/>
      <c r="AY62" s="824"/>
      <c r="AZ62" s="824"/>
      <c r="BA62" s="824"/>
      <c r="BB62" s="824"/>
      <c r="BC62" s="824"/>
      <c r="BE62" s="828"/>
      <c r="BF62" s="828"/>
      <c r="BG62" s="828"/>
      <c r="BH62" s="828"/>
      <c r="BI62" s="828"/>
      <c r="BJ62" s="828"/>
      <c r="BK62" s="828"/>
      <c r="BL62" s="828"/>
      <c r="BM62" s="828"/>
      <c r="BN62" s="828"/>
      <c r="BO62" s="828"/>
      <c r="BP62" s="828"/>
      <c r="BQ62" s="828"/>
      <c r="BR62" s="828"/>
      <c r="BS62" s="828"/>
      <c r="BT62" s="828"/>
      <c r="BU62" s="828"/>
      <c r="BV62" s="828"/>
      <c r="BW62" s="828"/>
      <c r="BX62" s="828"/>
    </row>
    <row r="63" spans="1:78" ht="15.75">
      <c r="A63" s="833"/>
      <c r="B63" s="830" t="s">
        <v>69</v>
      </c>
      <c r="C63" s="830"/>
      <c r="D63" s="1663"/>
      <c r="E63" s="831"/>
      <c r="F63" s="824" t="s">
        <v>793</v>
      </c>
      <c r="G63" s="823">
        <f t="shared" si="6"/>
        <v>1</v>
      </c>
      <c r="H63" s="824">
        <f t="shared" si="12"/>
        <v>1</v>
      </c>
      <c r="I63" s="824">
        <f t="shared" si="13"/>
        <v>1</v>
      </c>
      <c r="J63" s="824">
        <f t="shared" si="14"/>
        <v>0</v>
      </c>
      <c r="K63" s="825">
        <f t="shared" si="15"/>
        <v>1</v>
      </c>
      <c r="L63" s="826">
        <f t="shared" si="16"/>
        <v>0</v>
      </c>
      <c r="N63" s="46"/>
      <c r="O63" s="827"/>
      <c r="P63" s="824"/>
      <c r="Q63" s="824"/>
      <c r="R63" s="824"/>
      <c r="S63" s="824"/>
      <c r="T63" s="826"/>
      <c r="U63" s="824"/>
      <c r="V63" s="827"/>
      <c r="W63" s="824"/>
      <c r="X63" s="824">
        <v>1</v>
      </c>
      <c r="Y63" s="824"/>
      <c r="Z63" s="824"/>
      <c r="AA63" s="824"/>
      <c r="AB63" s="1640"/>
      <c r="AC63" s="824"/>
      <c r="AD63" s="824"/>
      <c r="AE63" s="824"/>
      <c r="AF63" s="824"/>
      <c r="AG63" s="824"/>
      <c r="AH63" s="824"/>
      <c r="AI63" s="824"/>
      <c r="AJ63" s="824"/>
      <c r="AK63" s="824"/>
      <c r="AL63" s="824"/>
      <c r="AM63" s="824"/>
      <c r="AN63" s="824"/>
      <c r="AO63" s="824"/>
      <c r="AP63" s="824"/>
      <c r="AQ63" s="824"/>
      <c r="AR63" s="824"/>
      <c r="AS63" s="824"/>
      <c r="AT63" s="824"/>
      <c r="AU63" s="824"/>
      <c r="AV63" s="824"/>
      <c r="AW63" s="824"/>
      <c r="AX63" s="824"/>
      <c r="AY63" s="824"/>
      <c r="AZ63" s="824"/>
      <c r="BA63" s="824"/>
      <c r="BB63" s="824"/>
      <c r="BC63" s="824"/>
      <c r="BD63" s="828"/>
      <c r="BE63" s="828"/>
      <c r="BF63" s="828"/>
      <c r="BG63" s="828"/>
      <c r="BH63" s="828"/>
      <c r="BI63" s="828"/>
      <c r="BJ63" s="828"/>
      <c r="BK63" s="828"/>
      <c r="BL63" s="828"/>
      <c r="BM63" s="828"/>
      <c r="BN63" s="828"/>
      <c r="BO63" s="828"/>
      <c r="BP63" s="828"/>
      <c r="BQ63" s="828"/>
      <c r="BR63" s="828"/>
      <c r="BS63" s="828"/>
      <c r="BT63" s="828"/>
      <c r="BU63" s="828"/>
      <c r="BV63" s="828"/>
      <c r="BW63" s="828"/>
      <c r="BX63" s="828"/>
    </row>
    <row r="64" spans="1:78" ht="16.5" thickBot="1">
      <c r="A64" s="833"/>
      <c r="B64" s="830" t="s">
        <v>70</v>
      </c>
      <c r="C64" s="830" t="s">
        <v>71</v>
      </c>
      <c r="D64" s="1663"/>
      <c r="E64" s="831"/>
      <c r="F64" s="824" t="s">
        <v>793</v>
      </c>
      <c r="G64" s="823" t="e">
        <f t="shared" si="6"/>
        <v>#DIV/0!</v>
      </c>
      <c r="H64" s="824">
        <f t="shared" si="12"/>
        <v>0</v>
      </c>
      <c r="I64" s="824">
        <f t="shared" si="13"/>
        <v>0</v>
      </c>
      <c r="J64" s="824">
        <f t="shared" si="14"/>
        <v>0</v>
      </c>
      <c r="K64" s="825">
        <f t="shared" si="15"/>
        <v>0</v>
      </c>
      <c r="L64" s="826">
        <f t="shared" si="16"/>
        <v>0</v>
      </c>
      <c r="N64" s="46"/>
      <c r="O64" s="50"/>
      <c r="P64" s="834"/>
      <c r="Q64" s="834"/>
      <c r="R64" s="834"/>
      <c r="S64" s="834"/>
      <c r="T64" s="409"/>
      <c r="U64" s="834"/>
      <c r="V64" s="50"/>
      <c r="W64" s="834"/>
      <c r="X64" s="834"/>
      <c r="Y64" s="834"/>
      <c r="Z64" s="834"/>
      <c r="AA64" s="834"/>
      <c r="AB64" s="1647"/>
      <c r="AC64" s="834"/>
      <c r="AD64" s="834"/>
      <c r="AE64" s="834"/>
      <c r="AF64" s="834"/>
      <c r="AG64" s="834"/>
      <c r="AH64" s="834"/>
      <c r="AI64" s="824"/>
      <c r="AJ64" s="824"/>
      <c r="AK64" s="824"/>
      <c r="AL64" s="824"/>
      <c r="AM64" s="824"/>
      <c r="AN64" s="824"/>
      <c r="AO64" s="824"/>
      <c r="AP64" s="824"/>
      <c r="AQ64" s="824"/>
      <c r="AR64" s="824"/>
      <c r="AS64" s="824"/>
      <c r="AT64" s="824"/>
      <c r="AU64" s="824"/>
      <c r="AV64" s="824"/>
      <c r="AW64" s="824"/>
      <c r="AX64" s="824"/>
      <c r="AY64" s="824"/>
      <c r="AZ64" s="824"/>
      <c r="BA64" s="824"/>
      <c r="BB64" s="824"/>
      <c r="BC64" s="824"/>
      <c r="BD64" s="828"/>
      <c r="BE64" s="828"/>
      <c r="BF64" s="828"/>
      <c r="BG64" s="828"/>
      <c r="BH64" s="828"/>
      <c r="BI64" s="828"/>
      <c r="BJ64" s="828"/>
      <c r="BK64" s="828"/>
      <c r="BL64" s="828"/>
      <c r="BM64" s="828"/>
      <c r="BN64" s="828"/>
      <c r="BO64" s="828"/>
      <c r="BP64" s="828"/>
      <c r="BQ64" s="828"/>
      <c r="BR64" s="828"/>
      <c r="BS64" s="828"/>
      <c r="BT64" s="828"/>
      <c r="BU64" s="828"/>
      <c r="BV64" s="828"/>
      <c r="BW64" s="828"/>
      <c r="BX64" s="828"/>
    </row>
    <row r="65" spans="1:77" ht="16.5" thickBot="1">
      <c r="A65" s="41"/>
      <c r="B65" s="42" t="s">
        <v>64</v>
      </c>
      <c r="C65" s="42"/>
      <c r="D65" s="960"/>
      <c r="E65" s="43"/>
      <c r="F65" s="34" t="s">
        <v>883</v>
      </c>
      <c r="G65" s="823">
        <f t="shared" si="6"/>
        <v>3.8</v>
      </c>
      <c r="H65" s="824">
        <f t="shared" si="12"/>
        <v>20</v>
      </c>
      <c r="I65" s="824">
        <f t="shared" si="13"/>
        <v>76</v>
      </c>
      <c r="J65" s="824">
        <f t="shared" si="14"/>
        <v>0</v>
      </c>
      <c r="K65" s="825">
        <f t="shared" si="15"/>
        <v>76</v>
      </c>
      <c r="L65" s="826">
        <f t="shared" si="16"/>
        <v>0</v>
      </c>
      <c r="N65" s="46"/>
      <c r="O65" s="47">
        <v>2</v>
      </c>
      <c r="P65" s="48">
        <v>6</v>
      </c>
      <c r="Q65" s="49">
        <v>0</v>
      </c>
      <c r="R65" s="48">
        <v>0</v>
      </c>
      <c r="S65" s="49">
        <v>4</v>
      </c>
      <c r="T65" s="49">
        <v>2</v>
      </c>
      <c r="U65" s="48">
        <v>2</v>
      </c>
      <c r="V65" s="48">
        <v>0</v>
      </c>
      <c r="W65" s="48">
        <v>4</v>
      </c>
      <c r="X65" s="48">
        <v>6</v>
      </c>
      <c r="Y65" s="48">
        <v>2</v>
      </c>
      <c r="Z65" s="48">
        <v>6</v>
      </c>
      <c r="AA65" s="48">
        <v>2</v>
      </c>
      <c r="AB65" s="1748">
        <v>0</v>
      </c>
      <c r="AC65" s="48">
        <v>2</v>
      </c>
      <c r="AD65" s="48">
        <v>4</v>
      </c>
      <c r="AE65" s="48">
        <v>6</v>
      </c>
      <c r="AF65" s="48">
        <v>0</v>
      </c>
      <c r="AG65" s="48">
        <v>28</v>
      </c>
      <c r="AH65" s="48">
        <v>0</v>
      </c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</row>
    <row r="66" spans="1:77" ht="15.75">
      <c r="A66" s="1576" t="s">
        <v>72</v>
      </c>
      <c r="B66" s="8">
        <v>3</v>
      </c>
      <c r="R66" s="8" t="s">
        <v>32</v>
      </c>
      <c r="S66" s="8" t="s">
        <v>33</v>
      </c>
      <c r="T66" s="8" t="s">
        <v>34</v>
      </c>
      <c r="U66" s="8" t="s">
        <v>35</v>
      </c>
      <c r="AO66" s="8" t="s">
        <v>36</v>
      </c>
      <c r="AP66" s="8" t="s">
        <v>37</v>
      </c>
      <c r="AQ66" s="8" t="s">
        <v>38</v>
      </c>
      <c r="AR66" s="8" t="s">
        <v>37</v>
      </c>
      <c r="AS66" s="8" t="s">
        <v>39</v>
      </c>
      <c r="AT66" s="34" t="s">
        <v>40</v>
      </c>
      <c r="AU66" s="34" t="s">
        <v>41</v>
      </c>
      <c r="AV66" s="34" t="s">
        <v>42</v>
      </c>
      <c r="AW66" s="34" t="s">
        <v>40</v>
      </c>
      <c r="AX66" s="34"/>
      <c r="AY66" s="34"/>
      <c r="AZ66" s="34"/>
      <c r="BA66" s="34"/>
      <c r="BB66" s="34"/>
      <c r="BC66" s="34"/>
      <c r="BG66" s="8" t="s">
        <v>43</v>
      </c>
      <c r="BH66" s="8" t="s">
        <v>44</v>
      </c>
      <c r="BI66" s="8" t="s">
        <v>40</v>
      </c>
      <c r="BJ66" s="8" t="s">
        <v>37</v>
      </c>
      <c r="BK66" s="8" t="s">
        <v>39</v>
      </c>
      <c r="BL66" s="8" t="s">
        <v>35</v>
      </c>
    </row>
    <row r="67" spans="1:77">
      <c r="A67" s="817"/>
      <c r="B67" s="818" t="s">
        <v>45</v>
      </c>
      <c r="C67" s="818" t="s">
        <v>46</v>
      </c>
      <c r="D67" s="1661" t="s">
        <v>47</v>
      </c>
      <c r="E67" s="819" t="s">
        <v>48</v>
      </c>
      <c r="F67" s="820" t="s">
        <v>49</v>
      </c>
      <c r="G67" s="820" t="s">
        <v>50</v>
      </c>
      <c r="H67" s="820" t="s">
        <v>51</v>
      </c>
      <c r="I67" s="820" t="s">
        <v>52</v>
      </c>
      <c r="J67" s="820" t="s">
        <v>53</v>
      </c>
      <c r="K67" s="820" t="s">
        <v>54</v>
      </c>
      <c r="L67" s="821" t="s">
        <v>55</v>
      </c>
      <c r="M67" s="36"/>
      <c r="N67" s="36"/>
      <c r="O67" s="822">
        <v>1</v>
      </c>
      <c r="P67" s="820">
        <v>2</v>
      </c>
      <c r="Q67" s="820">
        <v>3</v>
      </c>
      <c r="R67" s="820">
        <v>4</v>
      </c>
      <c r="S67" s="820">
        <v>5</v>
      </c>
      <c r="T67" s="821">
        <v>6</v>
      </c>
      <c r="U67" s="820">
        <v>7</v>
      </c>
      <c r="V67" s="822">
        <v>8</v>
      </c>
      <c r="W67" s="820">
        <v>9</v>
      </c>
      <c r="X67" s="820">
        <v>10</v>
      </c>
      <c r="Y67" s="820">
        <v>11</v>
      </c>
      <c r="Z67" s="820">
        <v>12</v>
      </c>
      <c r="AA67" s="820">
        <v>13</v>
      </c>
      <c r="AB67" s="820">
        <v>14</v>
      </c>
      <c r="AC67" s="820">
        <v>15</v>
      </c>
      <c r="AD67" s="820">
        <v>16</v>
      </c>
      <c r="AE67" s="820">
        <v>17</v>
      </c>
      <c r="AF67" s="820">
        <v>18</v>
      </c>
      <c r="AG67" s="820">
        <v>19</v>
      </c>
      <c r="AH67" s="820">
        <v>20</v>
      </c>
      <c r="AJ67" s="820">
        <v>1</v>
      </c>
      <c r="AK67" s="820">
        <v>2</v>
      </c>
      <c r="AL67" s="820">
        <v>3</v>
      </c>
      <c r="AM67" s="820">
        <v>4</v>
      </c>
      <c r="AN67" s="820">
        <v>5</v>
      </c>
      <c r="AO67" s="820">
        <v>6</v>
      </c>
      <c r="AP67" s="820">
        <v>7</v>
      </c>
      <c r="AQ67" s="820">
        <v>8</v>
      </c>
      <c r="AR67" s="820">
        <v>9</v>
      </c>
      <c r="AS67" s="820">
        <v>10</v>
      </c>
      <c r="AT67" s="820">
        <v>11</v>
      </c>
      <c r="AU67" s="820">
        <v>12</v>
      </c>
      <c r="AV67" s="820">
        <v>13</v>
      </c>
      <c r="AW67" s="820">
        <v>14</v>
      </c>
      <c r="AX67" s="820">
        <v>15</v>
      </c>
      <c r="AY67" s="820">
        <v>16</v>
      </c>
      <c r="AZ67" s="820">
        <v>17</v>
      </c>
      <c r="BA67" s="820">
        <v>18</v>
      </c>
      <c r="BB67" s="820">
        <v>19</v>
      </c>
      <c r="BC67" s="820">
        <v>20</v>
      </c>
      <c r="BE67" s="820">
        <v>1</v>
      </c>
      <c r="BF67" s="820">
        <v>2</v>
      </c>
      <c r="BG67" s="820">
        <v>3</v>
      </c>
      <c r="BH67" s="820">
        <v>4</v>
      </c>
      <c r="BI67" s="820">
        <v>5</v>
      </c>
      <c r="BJ67" s="820">
        <v>6</v>
      </c>
      <c r="BK67" s="820">
        <v>7</v>
      </c>
      <c r="BL67" s="820">
        <v>8</v>
      </c>
      <c r="BM67" s="820">
        <v>9</v>
      </c>
      <c r="BN67" s="820">
        <v>10</v>
      </c>
      <c r="BO67" s="820">
        <v>11</v>
      </c>
      <c r="BP67" s="820">
        <v>12</v>
      </c>
      <c r="BQ67" s="820">
        <v>13</v>
      </c>
      <c r="BR67" s="820">
        <v>14</v>
      </c>
      <c r="BS67" s="820">
        <v>15</v>
      </c>
      <c r="BT67" s="820">
        <v>16</v>
      </c>
      <c r="BU67" s="820">
        <v>17</v>
      </c>
      <c r="BV67" s="820">
        <v>18</v>
      </c>
      <c r="BW67" s="820">
        <v>19</v>
      </c>
      <c r="BX67" s="820">
        <v>20</v>
      </c>
    </row>
    <row r="68" spans="1:77" ht="15.75">
      <c r="A68" s="824">
        <f>NUG!A17</f>
        <v>5</v>
      </c>
      <c r="B68" s="824" t="str">
        <f>NUG!B17</f>
        <v xml:space="preserve">Havlíček </v>
      </c>
      <c r="C68" s="824" t="str">
        <f>NUG!C17</f>
        <v>Petr</v>
      </c>
      <c r="D68" s="1664">
        <f>NUG!D17</f>
        <v>781212</v>
      </c>
      <c r="E68" s="824" t="str">
        <f>NUG!E17</f>
        <v>JH</v>
      </c>
      <c r="F68" s="827" t="s">
        <v>73</v>
      </c>
      <c r="G68" s="823">
        <f t="shared" si="6"/>
        <v>0.2857142857142857</v>
      </c>
      <c r="H68" s="824">
        <f t="shared" si="12"/>
        <v>14</v>
      </c>
      <c r="I68" s="824">
        <f t="shared" si="13"/>
        <v>0</v>
      </c>
      <c r="J68" s="824">
        <f t="shared" si="14"/>
        <v>4</v>
      </c>
      <c r="K68" s="825">
        <f t="shared" si="15"/>
        <v>4</v>
      </c>
      <c r="L68" s="826">
        <f t="shared" si="16"/>
        <v>0</v>
      </c>
      <c r="O68" s="827">
        <v>0</v>
      </c>
      <c r="P68" s="824"/>
      <c r="Q68" s="824">
        <v>0</v>
      </c>
      <c r="R68" s="824"/>
      <c r="S68" s="824">
        <v>0</v>
      </c>
      <c r="T68" s="826">
        <v>0</v>
      </c>
      <c r="U68" s="824">
        <v>0</v>
      </c>
      <c r="V68" s="1638"/>
      <c r="W68" s="824">
        <v>0</v>
      </c>
      <c r="X68" s="824">
        <v>0</v>
      </c>
      <c r="Y68" s="824"/>
      <c r="Z68" s="824">
        <v>0</v>
      </c>
      <c r="AA68" s="824">
        <v>0</v>
      </c>
      <c r="AB68" s="824">
        <v>0</v>
      </c>
      <c r="AC68" s="824">
        <v>0</v>
      </c>
      <c r="AD68" s="824">
        <v>0</v>
      </c>
      <c r="AE68" s="824">
        <v>0</v>
      </c>
      <c r="AF68" s="824">
        <v>0</v>
      </c>
      <c r="AG68" s="824"/>
      <c r="AH68" s="824"/>
      <c r="AI68" s="34"/>
      <c r="AJ68" s="824">
        <v>0</v>
      </c>
      <c r="AK68" s="824"/>
      <c r="AL68" s="824">
        <v>1</v>
      </c>
      <c r="AM68" s="824"/>
      <c r="AN68" s="824">
        <v>1</v>
      </c>
      <c r="AO68" s="824">
        <v>0</v>
      </c>
      <c r="AP68" s="824">
        <v>0</v>
      </c>
      <c r="AQ68" s="1640"/>
      <c r="AR68" s="824">
        <v>0</v>
      </c>
      <c r="AS68" s="824">
        <v>0</v>
      </c>
      <c r="AT68" s="824"/>
      <c r="AU68" s="824">
        <v>0</v>
      </c>
      <c r="AV68" s="824">
        <v>0</v>
      </c>
      <c r="AW68" s="824">
        <v>1</v>
      </c>
      <c r="AX68" s="824">
        <v>0</v>
      </c>
      <c r="AY68" s="824">
        <v>1</v>
      </c>
      <c r="AZ68" s="824">
        <v>0</v>
      </c>
      <c r="BA68" s="824">
        <v>0</v>
      </c>
      <c r="BB68" s="824"/>
      <c r="BC68" s="824"/>
      <c r="BE68" s="828"/>
      <c r="BF68" s="828"/>
      <c r="BG68" s="828"/>
      <c r="BH68" s="828"/>
      <c r="BI68" s="828"/>
      <c r="BJ68" s="828"/>
      <c r="BK68" s="828"/>
      <c r="BL68" s="828"/>
      <c r="BM68" s="828"/>
      <c r="BN68" s="828"/>
      <c r="BO68" s="828"/>
      <c r="BP68" s="828"/>
      <c r="BQ68" s="828"/>
      <c r="BR68" s="828"/>
      <c r="BS68" s="828"/>
      <c r="BT68" s="828"/>
      <c r="BU68" s="828"/>
      <c r="BV68" s="828"/>
      <c r="BW68" s="828"/>
      <c r="BX68" s="828"/>
    </row>
    <row r="69" spans="1:77" ht="15.75">
      <c r="A69" s="824">
        <f>NUG!A18</f>
        <v>6</v>
      </c>
      <c r="B69" s="824" t="str">
        <f>NUG!B18</f>
        <v>Daněk</v>
      </c>
      <c r="C69" s="824" t="str">
        <f>NUG!C18</f>
        <v>Petr</v>
      </c>
      <c r="D69" s="1664">
        <f>NUG!D18</f>
        <v>840529</v>
      </c>
      <c r="E69" s="824" t="str">
        <f>NUG!E18</f>
        <v>JH</v>
      </c>
      <c r="F69" s="827" t="s">
        <v>73</v>
      </c>
      <c r="G69" s="823">
        <f t="shared" si="6"/>
        <v>1</v>
      </c>
      <c r="H69" s="824">
        <f t="shared" si="12"/>
        <v>6</v>
      </c>
      <c r="I69" s="824">
        <f t="shared" si="13"/>
        <v>3</v>
      </c>
      <c r="J69" s="824">
        <f t="shared" si="14"/>
        <v>3</v>
      </c>
      <c r="K69" s="825">
        <f t="shared" si="15"/>
        <v>6</v>
      </c>
      <c r="L69" s="826">
        <f t="shared" si="16"/>
        <v>0</v>
      </c>
      <c r="O69" s="827"/>
      <c r="P69" s="824">
        <v>0</v>
      </c>
      <c r="Q69" s="824"/>
      <c r="R69" s="824">
        <v>0</v>
      </c>
      <c r="S69" s="824"/>
      <c r="T69" s="826">
        <v>1</v>
      </c>
      <c r="U69" s="824">
        <v>1</v>
      </c>
      <c r="V69" s="1638"/>
      <c r="W69" s="824"/>
      <c r="X69" s="824"/>
      <c r="Y69" s="824">
        <v>0</v>
      </c>
      <c r="Z69" s="824"/>
      <c r="AA69" s="824"/>
      <c r="AB69" s="824"/>
      <c r="AC69" s="824"/>
      <c r="AD69" s="824"/>
      <c r="AE69" s="824"/>
      <c r="AF69" s="824">
        <v>1</v>
      </c>
      <c r="AG69" s="824"/>
      <c r="AH69" s="824"/>
      <c r="AI69" s="34"/>
      <c r="AJ69" s="824"/>
      <c r="AK69" s="824">
        <v>0</v>
      </c>
      <c r="AL69" s="824"/>
      <c r="AM69" s="824">
        <v>0</v>
      </c>
      <c r="AN69" s="824"/>
      <c r="AO69" s="824">
        <v>0</v>
      </c>
      <c r="AP69" s="824">
        <v>1</v>
      </c>
      <c r="AQ69" s="1640"/>
      <c r="AR69" s="824"/>
      <c r="AS69" s="824"/>
      <c r="AT69" s="824">
        <v>1</v>
      </c>
      <c r="AU69" s="824"/>
      <c r="AV69" s="824"/>
      <c r="AW69" s="824"/>
      <c r="AX69" s="824"/>
      <c r="AY69" s="824"/>
      <c r="AZ69" s="824"/>
      <c r="BA69" s="824">
        <v>1</v>
      </c>
      <c r="BB69" s="824"/>
      <c r="BC69" s="824"/>
      <c r="BE69" s="828"/>
      <c r="BF69" s="828"/>
      <c r="BG69" s="828"/>
      <c r="BH69" s="828"/>
      <c r="BI69" s="828"/>
      <c r="BJ69" s="828"/>
      <c r="BK69" s="828"/>
      <c r="BL69" s="828"/>
      <c r="BM69" s="828"/>
      <c r="BN69" s="828"/>
      <c r="BO69" s="828"/>
      <c r="BP69" s="828"/>
      <c r="BQ69" s="828"/>
      <c r="BR69" s="828"/>
      <c r="BS69" s="828"/>
      <c r="BT69" s="828"/>
      <c r="BU69" s="828"/>
      <c r="BV69" s="828"/>
      <c r="BW69" s="828"/>
      <c r="BX69" s="828"/>
    </row>
    <row r="70" spans="1:77" ht="15.75">
      <c r="A70" s="824">
        <f>NUG!A19</f>
        <v>7</v>
      </c>
      <c r="B70" s="824" t="str">
        <f>NUG!B19</f>
        <v>Malý</v>
      </c>
      <c r="C70" s="824" t="str">
        <f>NUG!C19</f>
        <v>Martin</v>
      </c>
      <c r="D70" s="1664">
        <f>NUG!D19</f>
        <v>940504</v>
      </c>
      <c r="E70" s="824" t="str">
        <f>NUG!E19</f>
        <v>JH</v>
      </c>
      <c r="F70" s="827" t="s">
        <v>73</v>
      </c>
      <c r="G70" s="823">
        <f t="shared" si="6"/>
        <v>2.5384615384615383</v>
      </c>
      <c r="H70" s="824">
        <f t="shared" si="12"/>
        <v>13</v>
      </c>
      <c r="I70" s="824">
        <f t="shared" si="13"/>
        <v>20</v>
      </c>
      <c r="J70" s="824">
        <f t="shared" si="14"/>
        <v>13</v>
      </c>
      <c r="K70" s="825">
        <f t="shared" si="15"/>
        <v>33</v>
      </c>
      <c r="L70" s="826">
        <f t="shared" si="16"/>
        <v>0</v>
      </c>
      <c r="O70" s="827">
        <v>3</v>
      </c>
      <c r="P70" s="824">
        <v>2</v>
      </c>
      <c r="Q70" s="824">
        <v>5</v>
      </c>
      <c r="R70" s="824">
        <v>2</v>
      </c>
      <c r="S70" s="824"/>
      <c r="T70" s="826"/>
      <c r="U70" s="824"/>
      <c r="V70" s="1638"/>
      <c r="W70" s="824"/>
      <c r="X70" s="824"/>
      <c r="Y70" s="824">
        <v>2</v>
      </c>
      <c r="Z70" s="824">
        <v>0</v>
      </c>
      <c r="AA70" s="824">
        <v>1</v>
      </c>
      <c r="AB70" s="824">
        <v>1</v>
      </c>
      <c r="AC70" s="824">
        <v>0</v>
      </c>
      <c r="AD70" s="824">
        <v>3</v>
      </c>
      <c r="AE70" s="824">
        <v>0</v>
      </c>
      <c r="AF70" s="824">
        <v>1</v>
      </c>
      <c r="AG70" s="824"/>
      <c r="AH70" s="824">
        <v>0</v>
      </c>
      <c r="AI70" s="34"/>
      <c r="AJ70" s="824">
        <v>1</v>
      </c>
      <c r="AK70" s="824">
        <v>2</v>
      </c>
      <c r="AL70" s="824">
        <v>1</v>
      </c>
      <c r="AM70" s="824">
        <v>0</v>
      </c>
      <c r="AN70" s="824"/>
      <c r="AO70" s="824"/>
      <c r="AP70" s="824"/>
      <c r="AQ70" s="1640"/>
      <c r="AR70" s="824"/>
      <c r="AS70" s="824"/>
      <c r="AT70" s="824">
        <v>2</v>
      </c>
      <c r="AU70" s="824">
        <v>1</v>
      </c>
      <c r="AV70" s="824">
        <v>1</v>
      </c>
      <c r="AW70" s="824">
        <v>2</v>
      </c>
      <c r="AX70" s="824">
        <v>1</v>
      </c>
      <c r="AY70" s="824">
        <v>0</v>
      </c>
      <c r="AZ70" s="824">
        <v>1</v>
      </c>
      <c r="BA70" s="824">
        <v>1</v>
      </c>
      <c r="BB70" s="824"/>
      <c r="BC70" s="824">
        <v>0</v>
      </c>
      <c r="BE70" s="828"/>
      <c r="BF70" s="828"/>
      <c r="BG70" s="828"/>
      <c r="BH70" s="828"/>
      <c r="BI70" s="828"/>
      <c r="BJ70" s="828"/>
      <c r="BK70" s="828"/>
      <c r="BL70" s="828"/>
      <c r="BM70" s="828"/>
      <c r="BN70" s="828"/>
      <c r="BO70" s="828"/>
      <c r="BP70" s="828"/>
      <c r="BQ70" s="828"/>
      <c r="BR70" s="828"/>
      <c r="BS70" s="828"/>
      <c r="BT70" s="828"/>
      <c r="BU70" s="828"/>
      <c r="BV70" s="828"/>
      <c r="BW70" s="828"/>
      <c r="BX70" s="828"/>
      <c r="BY70" s="40"/>
    </row>
    <row r="71" spans="1:77" ht="15.75">
      <c r="A71" s="824">
        <f>NUG!A20</f>
        <v>12</v>
      </c>
      <c r="B71" s="824" t="str">
        <f>NUG!B20</f>
        <v>Budina</v>
      </c>
      <c r="C71" s="824" t="str">
        <f>NUG!C20</f>
        <v>Roman</v>
      </c>
      <c r="D71" s="1664">
        <f>NUG!D20</f>
        <v>750513</v>
      </c>
      <c r="E71" s="824" t="str">
        <f>NUG!E20</f>
        <v>JH</v>
      </c>
      <c r="F71" s="827" t="s">
        <v>73</v>
      </c>
      <c r="G71" s="823">
        <f t="shared" si="6"/>
        <v>1.0625</v>
      </c>
      <c r="H71" s="824">
        <f t="shared" si="12"/>
        <v>16</v>
      </c>
      <c r="I71" s="824">
        <f t="shared" si="13"/>
        <v>3</v>
      </c>
      <c r="J71" s="824">
        <f t="shared" si="14"/>
        <v>14</v>
      </c>
      <c r="K71" s="825">
        <f t="shared" si="15"/>
        <v>17</v>
      </c>
      <c r="L71" s="826">
        <f t="shared" si="16"/>
        <v>0</v>
      </c>
      <c r="O71" s="827">
        <v>1</v>
      </c>
      <c r="P71" s="824">
        <v>0</v>
      </c>
      <c r="Q71" s="824">
        <v>0</v>
      </c>
      <c r="R71" s="824">
        <v>0</v>
      </c>
      <c r="S71" s="824">
        <v>0</v>
      </c>
      <c r="T71" s="826">
        <v>0</v>
      </c>
      <c r="U71" s="824">
        <v>0</v>
      </c>
      <c r="V71" s="1638"/>
      <c r="W71" s="824"/>
      <c r="X71" s="824">
        <v>0</v>
      </c>
      <c r="Y71" s="824">
        <v>1</v>
      </c>
      <c r="Z71" s="824"/>
      <c r="AA71" s="824">
        <v>0</v>
      </c>
      <c r="AB71" s="824"/>
      <c r="AC71" s="824">
        <v>0</v>
      </c>
      <c r="AD71" s="824">
        <v>0</v>
      </c>
      <c r="AE71" s="824">
        <v>1</v>
      </c>
      <c r="AF71" s="824">
        <v>0</v>
      </c>
      <c r="AG71" s="824">
        <v>0</v>
      </c>
      <c r="AH71" s="824">
        <v>0</v>
      </c>
      <c r="AI71" s="34"/>
      <c r="AJ71" s="824">
        <v>1</v>
      </c>
      <c r="AK71" s="824">
        <v>4</v>
      </c>
      <c r="AL71" s="824">
        <v>1</v>
      </c>
      <c r="AM71" s="824">
        <v>1</v>
      </c>
      <c r="AN71" s="824">
        <v>2</v>
      </c>
      <c r="AO71" s="824">
        <v>1</v>
      </c>
      <c r="AP71" s="824">
        <v>2</v>
      </c>
      <c r="AQ71" s="1640"/>
      <c r="AR71" s="824"/>
      <c r="AS71" s="824">
        <v>0</v>
      </c>
      <c r="AT71" s="824">
        <v>0</v>
      </c>
      <c r="AU71" s="824"/>
      <c r="AV71" s="824">
        <v>0</v>
      </c>
      <c r="AW71" s="824"/>
      <c r="AX71" s="824">
        <v>0</v>
      </c>
      <c r="AY71" s="824">
        <v>0</v>
      </c>
      <c r="AZ71" s="824">
        <v>0</v>
      </c>
      <c r="BA71" s="824">
        <v>1</v>
      </c>
      <c r="BB71" s="824">
        <v>1</v>
      </c>
      <c r="BC71" s="824">
        <v>0</v>
      </c>
      <c r="BE71" s="828"/>
      <c r="BF71" s="828"/>
      <c r="BG71" s="828"/>
      <c r="BH71" s="828"/>
      <c r="BI71" s="828"/>
      <c r="BJ71" s="828"/>
      <c r="BK71" s="828"/>
      <c r="BL71" s="828"/>
      <c r="BM71" s="828"/>
      <c r="BN71" s="828"/>
      <c r="BO71" s="828"/>
      <c r="BP71" s="828"/>
      <c r="BQ71" s="828"/>
      <c r="BR71" s="828"/>
      <c r="BS71" s="828"/>
      <c r="BT71" s="828"/>
      <c r="BU71" s="828"/>
      <c r="BV71" s="828"/>
      <c r="BW71" s="828"/>
      <c r="BX71" s="828"/>
      <c r="BY71" s="40"/>
    </row>
    <row r="72" spans="1:77" ht="15.75">
      <c r="A72" s="824">
        <f>NUG!A21</f>
        <v>13</v>
      </c>
      <c r="B72" s="824" t="str">
        <f>NUG!B21</f>
        <v>Nevrlý</v>
      </c>
      <c r="C72" s="824" t="str">
        <f>NUG!C21</f>
        <v>Matěj</v>
      </c>
      <c r="D72" s="1664">
        <f>NUG!D21</f>
        <v>0</v>
      </c>
      <c r="E72" s="824" t="str">
        <f>NUG!E21</f>
        <v>UOH</v>
      </c>
      <c r="F72" s="827" t="s">
        <v>73</v>
      </c>
      <c r="G72" s="823">
        <f t="shared" si="6"/>
        <v>1.2727272727272727</v>
      </c>
      <c r="H72" s="824">
        <f t="shared" si="12"/>
        <v>11</v>
      </c>
      <c r="I72" s="824">
        <f t="shared" si="13"/>
        <v>5</v>
      </c>
      <c r="J72" s="824">
        <f t="shared" si="14"/>
        <v>9</v>
      </c>
      <c r="K72" s="825">
        <f t="shared" si="15"/>
        <v>14</v>
      </c>
      <c r="L72" s="826">
        <f t="shared" si="16"/>
        <v>0</v>
      </c>
      <c r="O72" s="827">
        <v>0</v>
      </c>
      <c r="P72" s="824">
        <v>2</v>
      </c>
      <c r="Q72" s="824">
        <v>1</v>
      </c>
      <c r="R72" s="824">
        <v>0</v>
      </c>
      <c r="S72" s="824">
        <v>0</v>
      </c>
      <c r="T72" s="826"/>
      <c r="U72" s="824">
        <v>0</v>
      </c>
      <c r="V72" s="1638"/>
      <c r="W72" s="824">
        <v>0</v>
      </c>
      <c r="X72" s="824">
        <v>0</v>
      </c>
      <c r="Y72" s="824">
        <v>1</v>
      </c>
      <c r="Z72" s="824">
        <v>0</v>
      </c>
      <c r="AA72" s="824"/>
      <c r="AB72" s="824"/>
      <c r="AC72" s="824">
        <v>1</v>
      </c>
      <c r="AD72" s="824"/>
      <c r="AE72" s="824"/>
      <c r="AF72" s="824"/>
      <c r="AG72" s="824"/>
      <c r="AH72" s="824"/>
      <c r="AI72" s="34"/>
      <c r="AJ72" s="824">
        <v>1</v>
      </c>
      <c r="AK72" s="824">
        <v>2</v>
      </c>
      <c r="AL72" s="824">
        <v>2</v>
      </c>
      <c r="AM72" s="824">
        <v>1</v>
      </c>
      <c r="AN72" s="824">
        <v>0</v>
      </c>
      <c r="AO72" s="824"/>
      <c r="AP72" s="824">
        <v>1</v>
      </c>
      <c r="AQ72" s="1640"/>
      <c r="AR72" s="824">
        <v>1</v>
      </c>
      <c r="AS72" s="824">
        <v>0</v>
      </c>
      <c r="AT72" s="824">
        <v>1</v>
      </c>
      <c r="AU72" s="824">
        <v>0</v>
      </c>
      <c r="AV72" s="824"/>
      <c r="AW72" s="824"/>
      <c r="AX72" s="824">
        <v>0</v>
      </c>
      <c r="AY72" s="824"/>
      <c r="AZ72" s="824"/>
      <c r="BA72" s="824"/>
      <c r="BB72" s="824"/>
      <c r="BC72" s="824"/>
      <c r="BE72" s="828"/>
      <c r="BF72" s="828"/>
      <c r="BG72" s="828"/>
      <c r="BH72" s="828"/>
      <c r="BI72" s="828"/>
      <c r="BJ72" s="828"/>
      <c r="BK72" s="828"/>
      <c r="BL72" s="828"/>
      <c r="BM72" s="828"/>
      <c r="BN72" s="828"/>
      <c r="BO72" s="828"/>
      <c r="BP72" s="828"/>
      <c r="BQ72" s="828"/>
      <c r="BR72" s="828"/>
      <c r="BS72" s="828"/>
      <c r="BT72" s="828"/>
      <c r="BU72" s="828"/>
      <c r="BV72" s="828"/>
      <c r="BW72" s="828"/>
      <c r="BX72" s="828"/>
      <c r="BY72" s="40"/>
    </row>
    <row r="73" spans="1:77" ht="15.75">
      <c r="A73" s="824">
        <f>NUG!A22</f>
        <v>14</v>
      </c>
      <c r="B73" s="824" t="str">
        <f>NUG!B22</f>
        <v xml:space="preserve">Valenta </v>
      </c>
      <c r="C73" s="824" t="str">
        <f>NUG!C22</f>
        <v>Radek</v>
      </c>
      <c r="D73" s="1664">
        <f>NUG!D22</f>
        <v>821210</v>
      </c>
      <c r="E73" s="824" t="str">
        <f>NUG!E22</f>
        <v>JH</v>
      </c>
      <c r="F73" s="827" t="s">
        <v>73</v>
      </c>
      <c r="G73" s="823">
        <f t="shared" si="6"/>
        <v>0.90909090909090906</v>
      </c>
      <c r="H73" s="824">
        <f t="shared" si="12"/>
        <v>11</v>
      </c>
      <c r="I73" s="824">
        <f t="shared" si="13"/>
        <v>4</v>
      </c>
      <c r="J73" s="824">
        <f t="shared" si="14"/>
        <v>6</v>
      </c>
      <c r="K73" s="825">
        <f t="shared" si="15"/>
        <v>10</v>
      </c>
      <c r="L73" s="826">
        <f t="shared" si="16"/>
        <v>0</v>
      </c>
      <c r="O73" s="827"/>
      <c r="P73" s="824">
        <v>0</v>
      </c>
      <c r="Q73" s="824"/>
      <c r="R73" s="824">
        <v>1</v>
      </c>
      <c r="S73" s="824"/>
      <c r="T73" s="826"/>
      <c r="U73" s="824"/>
      <c r="V73" s="1638"/>
      <c r="W73" s="824"/>
      <c r="X73" s="824"/>
      <c r="Y73" s="824">
        <v>1</v>
      </c>
      <c r="Z73" s="824">
        <v>0</v>
      </c>
      <c r="AA73" s="824">
        <v>0</v>
      </c>
      <c r="AB73" s="824"/>
      <c r="AC73" s="824">
        <v>1</v>
      </c>
      <c r="AD73" s="824">
        <v>0</v>
      </c>
      <c r="AE73" s="824">
        <v>0</v>
      </c>
      <c r="AF73" s="824">
        <v>1</v>
      </c>
      <c r="AG73" s="824">
        <v>0</v>
      </c>
      <c r="AH73" s="824">
        <v>0</v>
      </c>
      <c r="AI73" s="34"/>
      <c r="AJ73" s="824"/>
      <c r="AK73" s="824">
        <v>3</v>
      </c>
      <c r="AL73" s="824"/>
      <c r="AM73" s="824">
        <v>1</v>
      </c>
      <c r="AN73" s="824"/>
      <c r="AO73" s="824"/>
      <c r="AP73" s="824"/>
      <c r="AQ73" s="1640"/>
      <c r="AR73" s="824"/>
      <c r="AS73" s="824"/>
      <c r="AT73" s="824">
        <v>0</v>
      </c>
      <c r="AU73" s="824">
        <v>0</v>
      </c>
      <c r="AV73" s="824">
        <v>1</v>
      </c>
      <c r="AW73" s="824"/>
      <c r="AX73" s="824">
        <v>0</v>
      </c>
      <c r="AY73" s="824">
        <v>0</v>
      </c>
      <c r="AZ73" s="824">
        <v>0</v>
      </c>
      <c r="BA73" s="824">
        <v>1</v>
      </c>
      <c r="BB73" s="824">
        <v>0</v>
      </c>
      <c r="BC73" s="824">
        <v>0</v>
      </c>
      <c r="BE73" s="828"/>
      <c r="BF73" s="828"/>
      <c r="BG73" s="828"/>
      <c r="BH73" s="828"/>
      <c r="BI73" s="828"/>
      <c r="BJ73" s="828"/>
      <c r="BK73" s="828"/>
      <c r="BL73" s="828"/>
      <c r="BM73" s="828"/>
      <c r="BN73" s="828"/>
      <c r="BO73" s="828"/>
      <c r="BP73" s="828"/>
      <c r="BQ73" s="828"/>
      <c r="BR73" s="828"/>
      <c r="BS73" s="828"/>
      <c r="BT73" s="828"/>
      <c r="BU73" s="828"/>
      <c r="BV73" s="828"/>
      <c r="BW73" s="828"/>
      <c r="BX73" s="828"/>
    </row>
    <row r="74" spans="1:77" ht="15.75">
      <c r="A74" s="824">
        <f>NUG!A23</f>
        <v>15</v>
      </c>
      <c r="B74" s="824" t="str">
        <f>NUG!B23</f>
        <v>Kulhaj</v>
      </c>
      <c r="C74" s="824" t="str">
        <f>NUG!C23</f>
        <v>Miloš</v>
      </c>
      <c r="D74" s="1664" t="str">
        <f>NUG!D23</f>
        <v xml:space="preserve"> </v>
      </c>
      <c r="E74" s="824" t="str">
        <f>NUG!E23</f>
        <v>JH</v>
      </c>
      <c r="F74" s="827" t="s">
        <v>73</v>
      </c>
      <c r="G74" s="823">
        <f t="shared" si="6"/>
        <v>2.4</v>
      </c>
      <c r="H74" s="824">
        <f t="shared" si="12"/>
        <v>5</v>
      </c>
      <c r="I74" s="824">
        <f t="shared" si="13"/>
        <v>6</v>
      </c>
      <c r="J74" s="824">
        <f t="shared" si="14"/>
        <v>6</v>
      </c>
      <c r="K74" s="825">
        <f t="shared" si="15"/>
        <v>12</v>
      </c>
      <c r="L74" s="826">
        <f t="shared" si="16"/>
        <v>0</v>
      </c>
      <c r="O74" s="827"/>
      <c r="P74" s="824">
        <v>3</v>
      </c>
      <c r="Q74" s="824"/>
      <c r="R74" s="824">
        <v>0</v>
      </c>
      <c r="S74" s="824"/>
      <c r="T74" s="826"/>
      <c r="U74" s="824">
        <v>2</v>
      </c>
      <c r="V74" s="1638"/>
      <c r="W74" s="824"/>
      <c r="X74" s="824"/>
      <c r="Y74" s="824"/>
      <c r="Z74" s="824">
        <v>0</v>
      </c>
      <c r="AA74" s="824">
        <v>1</v>
      </c>
      <c r="AB74" s="824"/>
      <c r="AC74" s="824"/>
      <c r="AD74" s="824"/>
      <c r="AE74" s="824"/>
      <c r="AF74" s="824"/>
      <c r="AG74" s="824"/>
      <c r="AH74" s="824"/>
      <c r="AI74" s="34"/>
      <c r="AJ74" s="824"/>
      <c r="AK74" s="824">
        <v>1</v>
      </c>
      <c r="AL74" s="824"/>
      <c r="AM74" s="824">
        <v>2</v>
      </c>
      <c r="AN74" s="824"/>
      <c r="AO74" s="824"/>
      <c r="AP74" s="824">
        <v>2</v>
      </c>
      <c r="AQ74" s="1640"/>
      <c r="AR74" s="824"/>
      <c r="AS74" s="824"/>
      <c r="AT74" s="824"/>
      <c r="AU74" s="824">
        <v>0</v>
      </c>
      <c r="AV74" s="824">
        <v>1</v>
      </c>
      <c r="AW74" s="824"/>
      <c r="AX74" s="824"/>
      <c r="AY74" s="824"/>
      <c r="AZ74" s="824"/>
      <c r="BA74" s="824"/>
      <c r="BB74" s="824"/>
      <c r="BC74" s="824"/>
      <c r="BE74" s="828"/>
      <c r="BF74" s="828"/>
      <c r="BG74" s="828"/>
      <c r="BH74" s="828"/>
      <c r="BI74" s="828"/>
      <c r="BJ74" s="828"/>
      <c r="BK74" s="828"/>
      <c r="BL74" s="828"/>
      <c r="BM74" s="828"/>
      <c r="BN74" s="828"/>
      <c r="BO74" s="828"/>
      <c r="BP74" s="828"/>
      <c r="BQ74" s="828"/>
      <c r="BR74" s="828"/>
      <c r="BS74" s="828"/>
      <c r="BT74" s="828"/>
      <c r="BU74" s="828"/>
      <c r="BV74" s="828"/>
      <c r="BW74" s="828"/>
      <c r="BX74" s="828"/>
      <c r="BY74" s="40"/>
    </row>
    <row r="75" spans="1:77" ht="15.75">
      <c r="A75" s="824">
        <f>NUG!A24</f>
        <v>16</v>
      </c>
      <c r="B75" s="824" t="str">
        <f>NUG!B24</f>
        <v>Pavlus</v>
      </c>
      <c r="C75" s="824" t="str">
        <f>NUG!C24</f>
        <v>Roman</v>
      </c>
      <c r="D75" s="1664">
        <f>NUG!D24</f>
        <v>781022</v>
      </c>
      <c r="E75" s="824" t="str">
        <f>NUG!E24</f>
        <v>JH</v>
      </c>
      <c r="F75" s="827" t="s">
        <v>73</v>
      </c>
      <c r="G75" s="823">
        <f t="shared" si="6"/>
        <v>0.5</v>
      </c>
      <c r="H75" s="824">
        <f t="shared" si="12"/>
        <v>2</v>
      </c>
      <c r="I75" s="824">
        <f t="shared" si="13"/>
        <v>0</v>
      </c>
      <c r="J75" s="824">
        <f t="shared" si="14"/>
        <v>1</v>
      </c>
      <c r="K75" s="825">
        <f t="shared" si="15"/>
        <v>1</v>
      </c>
      <c r="L75" s="826">
        <f t="shared" si="16"/>
        <v>0</v>
      </c>
      <c r="O75" s="827">
        <v>0</v>
      </c>
      <c r="P75" s="824"/>
      <c r="Q75" s="824"/>
      <c r="R75" s="824"/>
      <c r="S75" s="824"/>
      <c r="T75" s="826"/>
      <c r="U75" s="824"/>
      <c r="V75" s="1638"/>
      <c r="W75" s="824"/>
      <c r="X75" s="824"/>
      <c r="Y75" s="824"/>
      <c r="Z75" s="824">
        <v>0</v>
      </c>
      <c r="AA75" s="824"/>
      <c r="AB75" s="824"/>
      <c r="AC75" s="824"/>
      <c r="AD75" s="824"/>
      <c r="AE75" s="824"/>
      <c r="AF75" s="824"/>
      <c r="AG75" s="824"/>
      <c r="AH75" s="824"/>
      <c r="AI75" s="34"/>
      <c r="AJ75" s="824">
        <v>0</v>
      </c>
      <c r="AK75" s="824"/>
      <c r="AL75" s="824"/>
      <c r="AM75" s="824"/>
      <c r="AN75" s="824"/>
      <c r="AO75" s="824"/>
      <c r="AP75" s="824"/>
      <c r="AQ75" s="1640"/>
      <c r="AR75" s="824"/>
      <c r="AS75" s="824"/>
      <c r="AT75" s="824"/>
      <c r="AU75" s="824">
        <v>1</v>
      </c>
      <c r="AV75" s="824"/>
      <c r="AW75" s="824"/>
      <c r="AX75" s="824"/>
      <c r="AY75" s="824"/>
      <c r="AZ75" s="824"/>
      <c r="BA75" s="824"/>
      <c r="BB75" s="824"/>
      <c r="BC75" s="824"/>
      <c r="BE75" s="828"/>
      <c r="BF75" s="828"/>
      <c r="BG75" s="828"/>
      <c r="BH75" s="828"/>
      <c r="BI75" s="828"/>
      <c r="BJ75" s="828"/>
      <c r="BK75" s="828"/>
      <c r="BL75" s="828"/>
      <c r="BM75" s="828"/>
      <c r="BN75" s="828"/>
      <c r="BO75" s="828"/>
      <c r="BP75" s="828"/>
      <c r="BQ75" s="828"/>
      <c r="BR75" s="828"/>
      <c r="BS75" s="828"/>
      <c r="BT75" s="828"/>
      <c r="BU75" s="828"/>
      <c r="BV75" s="828"/>
      <c r="BW75" s="828"/>
      <c r="BX75" s="828"/>
      <c r="BY75" s="40"/>
    </row>
    <row r="76" spans="1:77" ht="15.75">
      <c r="A76" s="824">
        <f>NUG!A25</f>
        <v>17</v>
      </c>
      <c r="B76" s="824" t="str">
        <f>NUG!B25</f>
        <v>Pazourek</v>
      </c>
      <c r="C76" s="824" t="str">
        <f>NUG!C25</f>
        <v>Kamil</v>
      </c>
      <c r="D76" s="1664">
        <f>NUG!D25</f>
        <v>790216</v>
      </c>
      <c r="E76" s="824" t="str">
        <f>NUG!E25</f>
        <v>JH</v>
      </c>
      <c r="F76" s="827" t="s">
        <v>73</v>
      </c>
      <c r="G76" s="823">
        <f t="shared" si="6"/>
        <v>1</v>
      </c>
      <c r="H76" s="824">
        <f t="shared" si="12"/>
        <v>17</v>
      </c>
      <c r="I76" s="824">
        <f t="shared" si="13"/>
        <v>6</v>
      </c>
      <c r="J76" s="824">
        <f t="shared" si="14"/>
        <v>11</v>
      </c>
      <c r="K76" s="825">
        <f t="shared" si="15"/>
        <v>17</v>
      </c>
      <c r="L76" s="826">
        <f t="shared" si="16"/>
        <v>0</v>
      </c>
      <c r="O76" s="827"/>
      <c r="P76" s="824">
        <v>0</v>
      </c>
      <c r="Q76" s="824">
        <v>0</v>
      </c>
      <c r="R76" s="824">
        <v>1</v>
      </c>
      <c r="S76" s="824">
        <v>0</v>
      </c>
      <c r="T76" s="826">
        <v>0</v>
      </c>
      <c r="U76" s="824">
        <v>0</v>
      </c>
      <c r="V76" s="1638"/>
      <c r="W76" s="824">
        <v>0</v>
      </c>
      <c r="X76" s="824">
        <v>0</v>
      </c>
      <c r="Y76" s="824">
        <v>1</v>
      </c>
      <c r="Z76" s="824">
        <v>0</v>
      </c>
      <c r="AA76" s="824">
        <v>0</v>
      </c>
      <c r="AB76" s="824">
        <v>2</v>
      </c>
      <c r="AC76" s="824">
        <v>0</v>
      </c>
      <c r="AD76" s="824">
        <v>1</v>
      </c>
      <c r="AE76" s="824">
        <v>0</v>
      </c>
      <c r="AF76" s="824">
        <v>1</v>
      </c>
      <c r="AG76" s="824">
        <v>0</v>
      </c>
      <c r="AH76" s="824"/>
      <c r="AI76" s="34"/>
      <c r="AJ76" s="824"/>
      <c r="AK76" s="824">
        <v>0</v>
      </c>
      <c r="AL76" s="824">
        <v>1</v>
      </c>
      <c r="AM76" s="824">
        <v>0</v>
      </c>
      <c r="AN76" s="824">
        <v>0</v>
      </c>
      <c r="AO76" s="824">
        <v>1</v>
      </c>
      <c r="AP76" s="824">
        <v>0</v>
      </c>
      <c r="AQ76" s="1640"/>
      <c r="AR76" s="824">
        <v>1</v>
      </c>
      <c r="AS76" s="824">
        <v>1</v>
      </c>
      <c r="AT76" s="824">
        <v>1</v>
      </c>
      <c r="AU76" s="824">
        <v>2</v>
      </c>
      <c r="AV76" s="824">
        <v>0</v>
      </c>
      <c r="AW76" s="824">
        <v>2</v>
      </c>
      <c r="AX76" s="824">
        <v>0</v>
      </c>
      <c r="AY76" s="824">
        <v>0</v>
      </c>
      <c r="AZ76" s="824">
        <v>0</v>
      </c>
      <c r="BA76" s="824">
        <v>2</v>
      </c>
      <c r="BB76" s="824">
        <v>0</v>
      </c>
      <c r="BC76" s="824"/>
      <c r="BE76" s="828"/>
      <c r="BF76" s="828"/>
      <c r="BG76" s="828"/>
      <c r="BH76" s="828"/>
      <c r="BI76" s="828"/>
      <c r="BJ76" s="828"/>
      <c r="BK76" s="828"/>
      <c r="BL76" s="828"/>
      <c r="BM76" s="828"/>
      <c r="BN76" s="828"/>
      <c r="BO76" s="828"/>
      <c r="BP76" s="828"/>
      <c r="BQ76" s="828"/>
      <c r="BR76" s="828"/>
      <c r="BS76" s="828"/>
      <c r="BT76" s="828"/>
      <c r="BU76" s="828"/>
      <c r="BV76" s="828"/>
      <c r="BW76" s="828"/>
      <c r="BX76" s="828"/>
      <c r="BY76" s="40"/>
    </row>
    <row r="77" spans="1:77" ht="15.75">
      <c r="A77" s="824">
        <f>NUG!A26</f>
        <v>18</v>
      </c>
      <c r="B77" s="824" t="str">
        <f>NUG!B26</f>
        <v>Pazourek</v>
      </c>
      <c r="C77" s="824" t="str">
        <f>NUG!C26</f>
        <v>Lukáš</v>
      </c>
      <c r="D77" s="1664">
        <f>NUG!D26</f>
        <v>830402</v>
      </c>
      <c r="E77" s="824" t="str">
        <f>NUG!E26</f>
        <v>JH</v>
      </c>
      <c r="F77" s="827" t="s">
        <v>73</v>
      </c>
      <c r="G77" s="823">
        <f t="shared" si="6"/>
        <v>0.46666666666666667</v>
      </c>
      <c r="H77" s="824">
        <f t="shared" si="12"/>
        <v>15</v>
      </c>
      <c r="I77" s="824">
        <f t="shared" si="13"/>
        <v>4</v>
      </c>
      <c r="J77" s="824">
        <f t="shared" si="14"/>
        <v>3</v>
      </c>
      <c r="K77" s="825">
        <f t="shared" si="15"/>
        <v>7</v>
      </c>
      <c r="L77" s="826">
        <f t="shared" si="16"/>
        <v>0</v>
      </c>
      <c r="O77" s="827">
        <v>0</v>
      </c>
      <c r="P77" s="824">
        <v>1</v>
      </c>
      <c r="Q77" s="824">
        <v>1</v>
      </c>
      <c r="R77" s="824"/>
      <c r="S77" s="824">
        <v>0</v>
      </c>
      <c r="T77" s="826">
        <v>1</v>
      </c>
      <c r="U77" s="824">
        <v>0</v>
      </c>
      <c r="V77" s="1638"/>
      <c r="W77" s="824">
        <v>0</v>
      </c>
      <c r="X77" s="824">
        <v>1</v>
      </c>
      <c r="Y77" s="824">
        <v>0</v>
      </c>
      <c r="Z77" s="824"/>
      <c r="AA77" s="824"/>
      <c r="AB77" s="824">
        <v>0</v>
      </c>
      <c r="AC77" s="824">
        <v>0</v>
      </c>
      <c r="AD77" s="824"/>
      <c r="AE77" s="824">
        <v>0</v>
      </c>
      <c r="AF77" s="824">
        <v>0</v>
      </c>
      <c r="AG77" s="824">
        <v>0</v>
      </c>
      <c r="AH77" s="824">
        <v>0</v>
      </c>
      <c r="AI77" s="34"/>
      <c r="AJ77" s="824">
        <v>0</v>
      </c>
      <c r="AK77" s="824">
        <v>1</v>
      </c>
      <c r="AL77" s="824">
        <v>0</v>
      </c>
      <c r="AM77" s="824"/>
      <c r="AN77" s="824">
        <v>0</v>
      </c>
      <c r="AO77" s="824">
        <v>0</v>
      </c>
      <c r="AP77" s="824">
        <v>0</v>
      </c>
      <c r="AQ77" s="1640"/>
      <c r="AR77" s="824">
        <v>0</v>
      </c>
      <c r="AS77" s="824">
        <v>0</v>
      </c>
      <c r="AT77" s="824">
        <v>2</v>
      </c>
      <c r="AU77" s="824"/>
      <c r="AV77" s="824"/>
      <c r="AW77" s="824">
        <v>0</v>
      </c>
      <c r="AX77" s="824">
        <v>0</v>
      </c>
      <c r="AY77" s="824"/>
      <c r="AZ77" s="824">
        <v>0</v>
      </c>
      <c r="BA77" s="824">
        <v>0</v>
      </c>
      <c r="BB77" s="824">
        <v>0</v>
      </c>
      <c r="BC77" s="824">
        <v>0</v>
      </c>
      <c r="BE77" s="828"/>
      <c r="BF77" s="828"/>
      <c r="BG77" s="828"/>
      <c r="BH77" s="828"/>
      <c r="BI77" s="828"/>
      <c r="BJ77" s="828"/>
      <c r="BK77" s="828"/>
      <c r="BL77" s="828"/>
      <c r="BM77" s="828"/>
      <c r="BN77" s="828"/>
      <c r="BO77" s="828"/>
      <c r="BP77" s="828"/>
      <c r="BQ77" s="828"/>
      <c r="BR77" s="828"/>
      <c r="BS77" s="828"/>
      <c r="BT77" s="828"/>
      <c r="BU77" s="828"/>
      <c r="BV77" s="828"/>
      <c r="BW77" s="828"/>
      <c r="BX77" s="828"/>
      <c r="BY77" s="40"/>
    </row>
    <row r="78" spans="1:77" ht="15.75">
      <c r="A78" s="824">
        <f>NUG!A27</f>
        <v>37</v>
      </c>
      <c r="B78" s="824" t="str">
        <f>NUG!B27</f>
        <v xml:space="preserve">Blaháček </v>
      </c>
      <c r="C78" s="824" t="str">
        <f>NUG!C27</f>
        <v>Daniel</v>
      </c>
      <c r="D78" s="1664">
        <f>NUG!D27</f>
        <v>931102</v>
      </c>
      <c r="E78" s="824" t="str">
        <f>NUG!E27</f>
        <v>JH</v>
      </c>
      <c r="F78" s="827" t="s">
        <v>73</v>
      </c>
      <c r="G78" s="823">
        <f t="shared" si="6"/>
        <v>0.8666666666666667</v>
      </c>
      <c r="H78" s="824">
        <f t="shared" si="12"/>
        <v>15</v>
      </c>
      <c r="I78" s="824">
        <f t="shared" si="13"/>
        <v>5</v>
      </c>
      <c r="J78" s="824">
        <f t="shared" si="14"/>
        <v>8</v>
      </c>
      <c r="K78" s="825">
        <f t="shared" si="15"/>
        <v>13</v>
      </c>
      <c r="L78" s="826">
        <f t="shared" si="16"/>
        <v>0</v>
      </c>
      <c r="O78" s="827">
        <v>0</v>
      </c>
      <c r="P78" s="824">
        <v>0</v>
      </c>
      <c r="Q78" s="824">
        <v>1</v>
      </c>
      <c r="R78" s="824">
        <v>0</v>
      </c>
      <c r="S78" s="824"/>
      <c r="T78" s="826">
        <v>0</v>
      </c>
      <c r="U78" s="824"/>
      <c r="V78" s="1638"/>
      <c r="W78" s="824">
        <v>0</v>
      </c>
      <c r="X78" s="824">
        <v>0</v>
      </c>
      <c r="Y78" s="824">
        <v>0</v>
      </c>
      <c r="Z78" s="824"/>
      <c r="AA78" s="824"/>
      <c r="AB78" s="824">
        <v>2</v>
      </c>
      <c r="AC78" s="824">
        <v>0</v>
      </c>
      <c r="AD78" s="824">
        <v>0</v>
      </c>
      <c r="AE78" s="824">
        <v>0</v>
      </c>
      <c r="AF78" s="824">
        <v>0</v>
      </c>
      <c r="AG78" s="824">
        <v>1</v>
      </c>
      <c r="AH78" s="824">
        <v>1</v>
      </c>
      <c r="AI78" s="34"/>
      <c r="AJ78" s="824">
        <v>0</v>
      </c>
      <c r="AK78" s="824">
        <v>0</v>
      </c>
      <c r="AL78" s="824">
        <v>0</v>
      </c>
      <c r="AM78" s="824">
        <v>0</v>
      </c>
      <c r="AN78" s="824"/>
      <c r="AO78" s="824">
        <v>0</v>
      </c>
      <c r="AP78" s="824"/>
      <c r="AQ78" s="1640"/>
      <c r="AR78" s="824">
        <v>0</v>
      </c>
      <c r="AS78" s="824">
        <v>0</v>
      </c>
      <c r="AT78" s="824">
        <v>3</v>
      </c>
      <c r="AU78" s="824"/>
      <c r="AV78" s="824"/>
      <c r="AW78" s="824">
        <v>1</v>
      </c>
      <c r="AX78" s="824">
        <v>0</v>
      </c>
      <c r="AY78" s="824">
        <v>3</v>
      </c>
      <c r="AZ78" s="824">
        <v>0</v>
      </c>
      <c r="BA78" s="824">
        <v>1</v>
      </c>
      <c r="BB78" s="824">
        <v>0</v>
      </c>
      <c r="BC78" s="824">
        <v>0</v>
      </c>
      <c r="BE78" s="828"/>
      <c r="BF78" s="828"/>
      <c r="BG78" s="828"/>
      <c r="BH78" s="828"/>
      <c r="BI78" s="828"/>
      <c r="BJ78" s="828"/>
      <c r="BK78" s="828"/>
      <c r="BL78" s="828"/>
      <c r="BM78" s="828"/>
      <c r="BN78" s="828"/>
      <c r="BO78" s="828"/>
      <c r="BP78" s="828"/>
      <c r="BQ78" s="828"/>
      <c r="BR78" s="828"/>
      <c r="BS78" s="828"/>
      <c r="BT78" s="828"/>
      <c r="BU78" s="828"/>
      <c r="BV78" s="828"/>
      <c r="BW78" s="828"/>
      <c r="BX78" s="828"/>
      <c r="BY78" s="40"/>
    </row>
    <row r="79" spans="1:77" ht="15.75">
      <c r="A79" s="824">
        <f>NUG!A28</f>
        <v>44</v>
      </c>
      <c r="B79" s="824" t="str">
        <f>NUG!B28</f>
        <v>Mazák</v>
      </c>
      <c r="C79" s="824" t="str">
        <f>NUG!C28</f>
        <v>Roman</v>
      </c>
      <c r="D79" s="1664">
        <f>NUG!D28</f>
        <v>700305</v>
      </c>
      <c r="E79" s="824" t="str">
        <f>NUG!E28</f>
        <v>JH</v>
      </c>
      <c r="F79" s="827" t="s">
        <v>73</v>
      </c>
      <c r="G79" s="823">
        <f t="shared" si="6"/>
        <v>0.25</v>
      </c>
      <c r="H79" s="824">
        <f t="shared" si="12"/>
        <v>16</v>
      </c>
      <c r="I79" s="824">
        <f t="shared" si="13"/>
        <v>1</v>
      </c>
      <c r="J79" s="824">
        <f t="shared" si="14"/>
        <v>3</v>
      </c>
      <c r="K79" s="825">
        <f t="shared" si="15"/>
        <v>4</v>
      </c>
      <c r="L79" s="826">
        <f t="shared" si="16"/>
        <v>0</v>
      </c>
      <c r="O79" s="827">
        <v>0</v>
      </c>
      <c r="P79" s="824">
        <v>0</v>
      </c>
      <c r="Q79" s="824">
        <v>0</v>
      </c>
      <c r="R79" s="824"/>
      <c r="S79" s="824">
        <v>0</v>
      </c>
      <c r="T79" s="826">
        <v>0</v>
      </c>
      <c r="U79" s="824">
        <v>0</v>
      </c>
      <c r="V79" s="1638"/>
      <c r="W79" s="824">
        <v>0</v>
      </c>
      <c r="X79" s="824">
        <v>1</v>
      </c>
      <c r="Y79" s="824">
        <v>0</v>
      </c>
      <c r="Z79" s="824"/>
      <c r="AA79" s="824">
        <v>0</v>
      </c>
      <c r="AB79" s="824">
        <v>0</v>
      </c>
      <c r="AC79" s="824">
        <v>0</v>
      </c>
      <c r="AD79" s="824">
        <v>0</v>
      </c>
      <c r="AE79" s="824">
        <v>0</v>
      </c>
      <c r="AF79" s="824"/>
      <c r="AG79" s="824">
        <v>0</v>
      </c>
      <c r="AH79" s="824">
        <v>0</v>
      </c>
      <c r="AI79" s="34"/>
      <c r="AJ79" s="824">
        <v>0</v>
      </c>
      <c r="AK79" s="824">
        <v>0</v>
      </c>
      <c r="AL79" s="824">
        <v>1</v>
      </c>
      <c r="AM79" s="824"/>
      <c r="AN79" s="824">
        <v>0</v>
      </c>
      <c r="AO79" s="824">
        <v>0</v>
      </c>
      <c r="AP79" s="824">
        <v>0</v>
      </c>
      <c r="AQ79" s="1640"/>
      <c r="AR79" s="824">
        <v>0</v>
      </c>
      <c r="AS79" s="824">
        <v>0</v>
      </c>
      <c r="AT79" s="824">
        <v>0</v>
      </c>
      <c r="AU79" s="824"/>
      <c r="AV79" s="824">
        <v>0</v>
      </c>
      <c r="AW79" s="824">
        <v>2</v>
      </c>
      <c r="AX79" s="824">
        <v>0</v>
      </c>
      <c r="AY79" s="824">
        <v>0</v>
      </c>
      <c r="AZ79" s="824">
        <v>0</v>
      </c>
      <c r="BA79" s="824"/>
      <c r="BB79" s="824">
        <v>0</v>
      </c>
      <c r="BC79" s="824">
        <v>0</v>
      </c>
      <c r="BE79" s="828"/>
      <c r="BF79" s="828"/>
      <c r="BG79" s="828"/>
      <c r="BH79" s="828"/>
      <c r="BI79" s="828"/>
      <c r="BJ79" s="828"/>
      <c r="BK79" s="828"/>
      <c r="BL79" s="828"/>
      <c r="BM79" s="828"/>
      <c r="BN79" s="828"/>
      <c r="BO79" s="828"/>
      <c r="BP79" s="828"/>
      <c r="BQ79" s="828"/>
      <c r="BR79" s="828"/>
      <c r="BS79" s="828"/>
      <c r="BT79" s="828"/>
      <c r="BU79" s="828"/>
      <c r="BV79" s="828"/>
      <c r="BW79" s="828"/>
      <c r="BX79" s="828"/>
      <c r="BY79" s="40"/>
    </row>
    <row r="80" spans="1:77" ht="15.75">
      <c r="A80" s="824">
        <f>NUG!A29</f>
        <v>91</v>
      </c>
      <c r="B80" s="824" t="str">
        <f>NUG!B29</f>
        <v xml:space="preserve">Zouhar </v>
      </c>
      <c r="C80" s="824" t="str">
        <f>NUG!C29</f>
        <v>Martin</v>
      </c>
      <c r="D80" s="1664">
        <f>NUG!D29</f>
        <v>891015</v>
      </c>
      <c r="E80" s="824" t="str">
        <f>NUG!E29</f>
        <v>JH</v>
      </c>
      <c r="F80" s="827" t="s">
        <v>73</v>
      </c>
      <c r="G80" s="823">
        <f t="shared" si="6"/>
        <v>1.1666666666666667</v>
      </c>
      <c r="H80" s="824">
        <f t="shared" si="12"/>
        <v>12</v>
      </c>
      <c r="I80" s="824">
        <f t="shared" si="13"/>
        <v>8</v>
      </c>
      <c r="J80" s="824">
        <f t="shared" si="14"/>
        <v>6</v>
      </c>
      <c r="K80" s="825">
        <f t="shared" si="15"/>
        <v>14</v>
      </c>
      <c r="L80" s="826">
        <f t="shared" si="16"/>
        <v>0</v>
      </c>
      <c r="O80" s="827">
        <v>0</v>
      </c>
      <c r="P80" s="824">
        <v>4</v>
      </c>
      <c r="Q80" s="824"/>
      <c r="R80" s="824"/>
      <c r="S80" s="824">
        <v>1</v>
      </c>
      <c r="T80" s="826">
        <v>1</v>
      </c>
      <c r="U80" s="824">
        <v>0</v>
      </c>
      <c r="V80" s="1638"/>
      <c r="W80" s="824"/>
      <c r="X80" s="824">
        <v>1</v>
      </c>
      <c r="Y80" s="824">
        <v>1</v>
      </c>
      <c r="Z80" s="824">
        <v>0</v>
      </c>
      <c r="AA80" s="824">
        <v>0</v>
      </c>
      <c r="AB80" s="824"/>
      <c r="AC80" s="824"/>
      <c r="AD80" s="824">
        <v>0</v>
      </c>
      <c r="AE80" s="824">
        <v>0</v>
      </c>
      <c r="AF80" s="824"/>
      <c r="AG80" s="824">
        <v>0</v>
      </c>
      <c r="AH80" s="824"/>
      <c r="AI80" s="34"/>
      <c r="AJ80" s="824">
        <v>0</v>
      </c>
      <c r="AK80" s="824">
        <v>3</v>
      </c>
      <c r="AL80" s="824"/>
      <c r="AM80" s="824"/>
      <c r="AN80" s="824">
        <v>0</v>
      </c>
      <c r="AO80" s="824">
        <v>0</v>
      </c>
      <c r="AP80" s="824">
        <v>0</v>
      </c>
      <c r="AQ80" s="1640"/>
      <c r="AR80" s="824"/>
      <c r="AS80" s="824">
        <v>1</v>
      </c>
      <c r="AT80" s="824">
        <v>0</v>
      </c>
      <c r="AU80" s="824">
        <v>0</v>
      </c>
      <c r="AV80" s="824">
        <v>1</v>
      </c>
      <c r="AW80" s="824"/>
      <c r="AX80" s="824"/>
      <c r="AY80" s="824">
        <v>0</v>
      </c>
      <c r="AZ80" s="824">
        <v>0</v>
      </c>
      <c r="BA80" s="824"/>
      <c r="BB80" s="824">
        <v>1</v>
      </c>
      <c r="BC80" s="824"/>
      <c r="BE80" s="828"/>
      <c r="BF80" s="828"/>
      <c r="BG80" s="828"/>
      <c r="BH80" s="828"/>
      <c r="BI80" s="828"/>
      <c r="BJ80" s="828"/>
      <c r="BK80" s="828"/>
      <c r="BL80" s="828"/>
      <c r="BM80" s="828"/>
      <c r="BN80" s="828"/>
      <c r="BO80" s="828"/>
      <c r="BP80" s="828"/>
      <c r="BQ80" s="828"/>
      <c r="BR80" s="828"/>
      <c r="BS80" s="828"/>
      <c r="BT80" s="828"/>
      <c r="BU80" s="828"/>
      <c r="BV80" s="828"/>
      <c r="BW80" s="828"/>
      <c r="BX80" s="828"/>
      <c r="BY80" s="40"/>
    </row>
    <row r="81" spans="1:78" ht="15.75">
      <c r="A81" s="824">
        <f>NUG!A30</f>
        <v>19</v>
      </c>
      <c r="B81" s="824" t="str">
        <f>NUG!B30</f>
        <v>Blecha</v>
      </c>
      <c r="C81" s="824" t="str">
        <f>NUG!C30</f>
        <v>Denis</v>
      </c>
      <c r="D81" s="1664">
        <f>NUG!D30</f>
        <v>991107</v>
      </c>
      <c r="E81" s="824" t="str">
        <f>NUG!E30</f>
        <v>UOH</v>
      </c>
      <c r="F81" s="827" t="s">
        <v>73</v>
      </c>
      <c r="G81" s="823">
        <f t="shared" si="6"/>
        <v>2.6875</v>
      </c>
      <c r="H81" s="824">
        <f t="shared" si="12"/>
        <v>16</v>
      </c>
      <c r="I81" s="824">
        <f t="shared" si="13"/>
        <v>23</v>
      </c>
      <c r="J81" s="824">
        <f t="shared" si="14"/>
        <v>20</v>
      </c>
      <c r="K81" s="825">
        <f t="shared" si="15"/>
        <v>43</v>
      </c>
      <c r="L81" s="826">
        <f t="shared" si="16"/>
        <v>0</v>
      </c>
      <c r="O81" s="827">
        <v>1</v>
      </c>
      <c r="P81" s="824"/>
      <c r="Q81" s="824">
        <v>2</v>
      </c>
      <c r="R81" s="824">
        <v>1</v>
      </c>
      <c r="S81" s="824">
        <v>2</v>
      </c>
      <c r="T81" s="826">
        <v>0</v>
      </c>
      <c r="U81" s="824"/>
      <c r="V81" s="1638"/>
      <c r="W81" s="824">
        <v>2</v>
      </c>
      <c r="X81" s="824">
        <v>1</v>
      </c>
      <c r="Y81" s="824">
        <v>3</v>
      </c>
      <c r="Z81" s="824">
        <v>4</v>
      </c>
      <c r="AA81" s="824">
        <v>2</v>
      </c>
      <c r="AB81" s="824">
        <v>2</v>
      </c>
      <c r="AC81" s="824">
        <v>0</v>
      </c>
      <c r="AD81" s="824"/>
      <c r="AE81" s="824">
        <v>0</v>
      </c>
      <c r="AF81" s="824">
        <v>2</v>
      </c>
      <c r="AG81" s="824">
        <v>0</v>
      </c>
      <c r="AH81" s="824">
        <v>1</v>
      </c>
      <c r="AI81" s="34"/>
      <c r="AJ81" s="824">
        <v>3</v>
      </c>
      <c r="AK81" s="824"/>
      <c r="AL81" s="824">
        <v>4</v>
      </c>
      <c r="AM81" s="824">
        <v>1</v>
      </c>
      <c r="AN81" s="824">
        <v>0</v>
      </c>
      <c r="AO81" s="824">
        <v>1</v>
      </c>
      <c r="AP81" s="824"/>
      <c r="AQ81" s="1640"/>
      <c r="AR81" s="824">
        <v>4</v>
      </c>
      <c r="AS81" s="824">
        <v>1</v>
      </c>
      <c r="AT81" s="824">
        <v>3</v>
      </c>
      <c r="AU81" s="824">
        <v>0</v>
      </c>
      <c r="AV81" s="824">
        <v>0</v>
      </c>
      <c r="AW81" s="824">
        <v>2</v>
      </c>
      <c r="AX81" s="824">
        <v>0</v>
      </c>
      <c r="AY81" s="824"/>
      <c r="AZ81" s="824">
        <v>0</v>
      </c>
      <c r="BA81" s="824">
        <v>0</v>
      </c>
      <c r="BB81" s="824">
        <v>0</v>
      </c>
      <c r="BC81" s="824">
        <v>1</v>
      </c>
      <c r="BE81" s="828"/>
      <c r="BF81" s="828"/>
      <c r="BG81" s="828"/>
      <c r="BH81" s="828"/>
      <c r="BI81" s="828"/>
      <c r="BJ81" s="828"/>
      <c r="BK81" s="828"/>
      <c r="BL81" s="828"/>
      <c r="BM81" s="828"/>
      <c r="BN81" s="828"/>
      <c r="BO81" s="828"/>
      <c r="BP81" s="828"/>
      <c r="BQ81" s="828"/>
      <c r="BR81" s="828"/>
      <c r="BS81" s="828"/>
      <c r="BT81" s="828"/>
      <c r="BU81" s="828"/>
      <c r="BV81" s="828"/>
      <c r="BW81" s="828"/>
      <c r="BX81" s="828"/>
      <c r="BY81" s="40"/>
    </row>
    <row r="82" spans="1:78" s="40" customFormat="1" ht="15.75">
      <c r="A82" s="824">
        <f>NUG!A31</f>
        <v>0</v>
      </c>
      <c r="B82" s="824" t="str">
        <f>NUG!B31</f>
        <v>Viktorin</v>
      </c>
      <c r="C82" s="824" t="str">
        <f>NUG!C31</f>
        <v>Marek</v>
      </c>
      <c r="D82" s="1664">
        <f>NUG!D31</f>
        <v>0</v>
      </c>
      <c r="E82" s="824" t="str">
        <f>NUG!E31</f>
        <v>UOH</v>
      </c>
      <c r="F82" s="827" t="s">
        <v>73</v>
      </c>
      <c r="G82" s="823">
        <f t="shared" si="6"/>
        <v>1.0833333333333333</v>
      </c>
      <c r="H82" s="824">
        <f t="shared" si="12"/>
        <v>12</v>
      </c>
      <c r="I82" s="824">
        <f t="shared" si="13"/>
        <v>6</v>
      </c>
      <c r="J82" s="824">
        <f t="shared" si="14"/>
        <v>7</v>
      </c>
      <c r="K82" s="825">
        <f t="shared" si="15"/>
        <v>13</v>
      </c>
      <c r="L82" s="826">
        <f t="shared" si="16"/>
        <v>0</v>
      </c>
      <c r="M82" s="8"/>
      <c r="N82" s="8"/>
      <c r="O82" s="827"/>
      <c r="P82" s="824">
        <v>0</v>
      </c>
      <c r="Q82" s="824">
        <v>0</v>
      </c>
      <c r="R82" s="824">
        <v>0</v>
      </c>
      <c r="S82" s="824">
        <v>0</v>
      </c>
      <c r="T82" s="826">
        <v>0</v>
      </c>
      <c r="U82" s="824">
        <v>1</v>
      </c>
      <c r="V82" s="1638"/>
      <c r="W82" s="824">
        <v>3</v>
      </c>
      <c r="X82" s="824"/>
      <c r="Y82" s="824"/>
      <c r="Z82" s="824">
        <v>0</v>
      </c>
      <c r="AA82" s="824">
        <v>0</v>
      </c>
      <c r="AB82" s="824">
        <v>1</v>
      </c>
      <c r="AC82" s="824"/>
      <c r="AD82" s="824">
        <v>0</v>
      </c>
      <c r="AE82" s="824"/>
      <c r="AF82" s="824"/>
      <c r="AG82" s="824">
        <v>1</v>
      </c>
      <c r="AH82" s="824"/>
      <c r="AI82" s="34"/>
      <c r="AJ82" s="824"/>
      <c r="AK82" s="824">
        <v>0</v>
      </c>
      <c r="AL82" s="824">
        <v>2</v>
      </c>
      <c r="AM82" s="824">
        <v>0</v>
      </c>
      <c r="AN82" s="824">
        <v>2</v>
      </c>
      <c r="AO82" s="824">
        <v>1</v>
      </c>
      <c r="AP82" s="824">
        <v>1</v>
      </c>
      <c r="AQ82" s="1640"/>
      <c r="AR82" s="824">
        <v>1</v>
      </c>
      <c r="AS82" s="824"/>
      <c r="AT82" s="824"/>
      <c r="AU82" s="824">
        <v>0</v>
      </c>
      <c r="AV82" s="824">
        <v>0</v>
      </c>
      <c r="AW82" s="824">
        <v>0</v>
      </c>
      <c r="AX82" s="824"/>
      <c r="AY82" s="824">
        <v>0</v>
      </c>
      <c r="AZ82" s="824"/>
      <c r="BA82" s="824"/>
      <c r="BB82" s="824">
        <v>0</v>
      </c>
      <c r="BC82" s="824"/>
      <c r="BD82" s="8"/>
      <c r="BE82" s="828"/>
      <c r="BF82" s="828"/>
      <c r="BG82" s="828"/>
      <c r="BH82" s="828"/>
      <c r="BI82" s="828"/>
      <c r="BJ82" s="828"/>
      <c r="BK82" s="828"/>
      <c r="BL82" s="828"/>
      <c r="BM82" s="828"/>
      <c r="BN82" s="828"/>
      <c r="BO82" s="828"/>
      <c r="BP82" s="828"/>
      <c r="BQ82" s="828"/>
      <c r="BR82" s="828"/>
      <c r="BS82" s="828"/>
      <c r="BT82" s="828"/>
      <c r="BU82" s="828"/>
      <c r="BV82" s="828"/>
      <c r="BW82" s="828"/>
      <c r="BX82" s="828"/>
      <c r="BZ82" s="8"/>
    </row>
    <row r="83" spans="1:78" ht="15.75">
      <c r="A83" s="824">
        <f>NUG!A32</f>
        <v>8</v>
      </c>
      <c r="B83" s="824" t="str">
        <f>NUG!B32</f>
        <v>Řehák</v>
      </c>
      <c r="C83" s="824" t="str">
        <f>NUG!C32</f>
        <v>Jan</v>
      </c>
      <c r="D83" s="1664">
        <f>NUG!D32</f>
        <v>0</v>
      </c>
      <c r="E83" s="824" t="str">
        <f>NUG!E32</f>
        <v>JH</v>
      </c>
      <c r="F83" s="827" t="s">
        <v>73</v>
      </c>
      <c r="G83" s="823">
        <f t="shared" si="6"/>
        <v>2</v>
      </c>
      <c r="H83" s="824">
        <f t="shared" si="12"/>
        <v>2</v>
      </c>
      <c r="I83" s="824">
        <f t="shared" si="13"/>
        <v>2</v>
      </c>
      <c r="J83" s="824">
        <f t="shared" si="14"/>
        <v>2</v>
      </c>
      <c r="K83" s="825">
        <f t="shared" si="15"/>
        <v>4</v>
      </c>
      <c r="L83" s="826">
        <f t="shared" si="16"/>
        <v>0</v>
      </c>
      <c r="O83" s="827"/>
      <c r="P83" s="824"/>
      <c r="Q83" s="824"/>
      <c r="R83" s="824"/>
      <c r="S83" s="824"/>
      <c r="T83" s="826"/>
      <c r="U83" s="824"/>
      <c r="V83" s="1638"/>
      <c r="W83" s="824"/>
      <c r="X83" s="824"/>
      <c r="Y83" s="824">
        <v>1</v>
      </c>
      <c r="Z83" s="824"/>
      <c r="AA83" s="824"/>
      <c r="AB83" s="824">
        <v>1</v>
      </c>
      <c r="AC83" s="824"/>
      <c r="AD83" s="824"/>
      <c r="AE83" s="824"/>
      <c r="AF83" s="824"/>
      <c r="AG83" s="824"/>
      <c r="AH83" s="824"/>
      <c r="AI83" s="34"/>
      <c r="AJ83" s="824"/>
      <c r="AK83" s="824"/>
      <c r="AL83" s="824"/>
      <c r="AM83" s="824"/>
      <c r="AN83" s="824"/>
      <c r="AO83" s="824"/>
      <c r="AP83" s="824"/>
      <c r="AQ83" s="1640"/>
      <c r="AR83" s="824"/>
      <c r="AS83" s="824"/>
      <c r="AT83" s="824">
        <v>2</v>
      </c>
      <c r="AU83" s="824"/>
      <c r="AV83" s="824"/>
      <c r="AW83" s="824">
        <v>0</v>
      </c>
      <c r="AX83" s="824"/>
      <c r="AY83" s="824"/>
      <c r="AZ83" s="824"/>
      <c r="BA83" s="824"/>
      <c r="BB83" s="824"/>
      <c r="BC83" s="824"/>
      <c r="BE83" s="828"/>
      <c r="BF83" s="828"/>
      <c r="BG83" s="828"/>
      <c r="BH83" s="828"/>
      <c r="BI83" s="828"/>
      <c r="BJ83" s="828"/>
      <c r="BK83" s="828"/>
      <c r="BL83" s="828"/>
      <c r="BM83" s="828"/>
      <c r="BN83" s="828"/>
      <c r="BO83" s="828"/>
      <c r="BP83" s="828"/>
      <c r="BQ83" s="828"/>
      <c r="BR83" s="828"/>
      <c r="BS83" s="828"/>
      <c r="BT83" s="828"/>
      <c r="BU83" s="828"/>
      <c r="BV83" s="828"/>
      <c r="BW83" s="828"/>
      <c r="BX83" s="828"/>
      <c r="BY83" s="40"/>
    </row>
    <row r="84" spans="1:78" ht="15.75">
      <c r="A84" s="824">
        <f>NUG!A33</f>
        <v>33</v>
      </c>
      <c r="B84" s="824" t="str">
        <f>NUG!B33</f>
        <v>Císař</v>
      </c>
      <c r="C84" s="824" t="str">
        <f>NUG!C33</f>
        <v>Eduard</v>
      </c>
      <c r="D84" s="1664">
        <f>NUG!D33</f>
        <v>0</v>
      </c>
      <c r="E84" s="824">
        <f>NUG!E33</f>
        <v>0</v>
      </c>
      <c r="F84" s="827" t="s">
        <v>73</v>
      </c>
      <c r="G84" s="823">
        <f t="shared" si="6"/>
        <v>0</v>
      </c>
      <c r="H84" s="824">
        <f t="shared" si="12"/>
        <v>1</v>
      </c>
      <c r="I84" s="824">
        <f t="shared" si="13"/>
        <v>0</v>
      </c>
      <c r="J84" s="824">
        <f t="shared" si="14"/>
        <v>0</v>
      </c>
      <c r="K84" s="825">
        <f t="shared" si="15"/>
        <v>0</v>
      </c>
      <c r="L84" s="826">
        <f t="shared" si="16"/>
        <v>0</v>
      </c>
      <c r="N84" s="40"/>
      <c r="O84" s="827"/>
      <c r="P84" s="824"/>
      <c r="Q84" s="824"/>
      <c r="R84" s="824"/>
      <c r="S84" s="824">
        <v>0</v>
      </c>
      <c r="T84" s="826"/>
      <c r="U84" s="824"/>
      <c r="V84" s="1638"/>
      <c r="W84" s="824"/>
      <c r="X84" s="824"/>
      <c r="Y84" s="824"/>
      <c r="Z84" s="824"/>
      <c r="AA84" s="824"/>
      <c r="AB84" s="824"/>
      <c r="AC84" s="824"/>
      <c r="AD84" s="824"/>
      <c r="AE84" s="824"/>
      <c r="AF84" s="824"/>
      <c r="AG84" s="824"/>
      <c r="AH84" s="824"/>
      <c r="AI84" s="34"/>
      <c r="AJ84" s="824"/>
      <c r="AK84" s="824"/>
      <c r="AL84" s="824"/>
      <c r="AM84" s="824"/>
      <c r="AN84" s="824">
        <v>0</v>
      </c>
      <c r="AO84" s="824"/>
      <c r="AP84" s="824"/>
      <c r="AQ84" s="1640"/>
      <c r="AR84" s="824"/>
      <c r="AS84" s="824"/>
      <c r="AT84" s="824"/>
      <c r="AU84" s="824"/>
      <c r="AV84" s="824"/>
      <c r="AW84" s="824"/>
      <c r="AX84" s="824"/>
      <c r="AY84" s="824"/>
      <c r="AZ84" s="824"/>
      <c r="BA84" s="824"/>
      <c r="BB84" s="824"/>
      <c r="BC84" s="824"/>
      <c r="BD84" s="40"/>
      <c r="BE84" s="832"/>
      <c r="BF84" s="832"/>
      <c r="BG84" s="832"/>
      <c r="BH84" s="832"/>
      <c r="BI84" s="832"/>
      <c r="BJ84" s="832"/>
      <c r="BK84" s="832"/>
      <c r="BL84" s="832"/>
      <c r="BM84" s="832"/>
      <c r="BN84" s="832"/>
      <c r="BO84" s="832"/>
      <c r="BP84" s="832"/>
      <c r="BQ84" s="832"/>
      <c r="BR84" s="832"/>
      <c r="BS84" s="832"/>
      <c r="BT84" s="832"/>
      <c r="BU84" s="832"/>
      <c r="BV84" s="832"/>
      <c r="BW84" s="832"/>
      <c r="BX84" s="832"/>
      <c r="BZ84" s="40"/>
    </row>
    <row r="85" spans="1:78" ht="15.75">
      <c r="A85" s="824">
        <f>NUG!A34</f>
        <v>0</v>
      </c>
      <c r="B85" s="824" t="str">
        <f>NUG!B34</f>
        <v>Tichý</v>
      </c>
      <c r="C85" s="824" t="str">
        <f>NUG!C34</f>
        <v>David</v>
      </c>
      <c r="D85" s="1664">
        <f>NUG!D34</f>
        <v>0</v>
      </c>
      <c r="E85" s="824">
        <f>NUG!E34</f>
        <v>0</v>
      </c>
      <c r="F85" s="827" t="s">
        <v>73</v>
      </c>
      <c r="G85" s="823">
        <f t="shared" si="6"/>
        <v>1</v>
      </c>
      <c r="H85" s="824">
        <f t="shared" si="12"/>
        <v>1</v>
      </c>
      <c r="I85" s="824">
        <f t="shared" si="13"/>
        <v>1</v>
      </c>
      <c r="J85" s="824">
        <f t="shared" si="14"/>
        <v>0</v>
      </c>
      <c r="K85" s="825">
        <f t="shared" si="15"/>
        <v>1</v>
      </c>
      <c r="L85" s="826">
        <f t="shared" si="16"/>
        <v>0</v>
      </c>
      <c r="O85" s="827"/>
      <c r="P85" s="824"/>
      <c r="Q85" s="824"/>
      <c r="R85" s="824"/>
      <c r="S85" s="824"/>
      <c r="T85" s="826"/>
      <c r="U85" s="824"/>
      <c r="V85" s="1638"/>
      <c r="W85" s="824">
        <v>1</v>
      </c>
      <c r="X85" s="824"/>
      <c r="Y85" s="824"/>
      <c r="Z85" s="824"/>
      <c r="AA85" s="824"/>
      <c r="AB85" s="824"/>
      <c r="AC85" s="824"/>
      <c r="AD85" s="824"/>
      <c r="AE85" s="824"/>
      <c r="AF85" s="824"/>
      <c r="AG85" s="824"/>
      <c r="AH85" s="824"/>
      <c r="AI85" s="34"/>
      <c r="AJ85" s="824"/>
      <c r="AK85" s="824"/>
      <c r="AL85" s="824"/>
      <c r="AM85" s="824"/>
      <c r="AN85" s="824"/>
      <c r="AO85" s="824"/>
      <c r="AP85" s="824"/>
      <c r="AQ85" s="1640"/>
      <c r="AR85" s="824">
        <v>0</v>
      </c>
      <c r="AS85" s="824"/>
      <c r="AT85" s="824"/>
      <c r="AU85" s="824"/>
      <c r="AV85" s="824"/>
      <c r="AW85" s="824"/>
      <c r="AX85" s="824"/>
      <c r="AY85" s="824"/>
      <c r="AZ85" s="824"/>
      <c r="BA85" s="824"/>
      <c r="BB85" s="824"/>
      <c r="BC85" s="824"/>
      <c r="BE85" s="828"/>
      <c r="BF85" s="828"/>
      <c r="BG85" s="828"/>
      <c r="BH85" s="828"/>
      <c r="BI85" s="828"/>
      <c r="BJ85" s="828"/>
      <c r="BK85" s="828"/>
      <c r="BL85" s="828"/>
      <c r="BM85" s="828"/>
      <c r="BN85" s="828"/>
      <c r="BO85" s="828"/>
      <c r="BP85" s="828"/>
      <c r="BQ85" s="828"/>
      <c r="BR85" s="828"/>
      <c r="BS85" s="828"/>
      <c r="BT85" s="828"/>
      <c r="BU85" s="828"/>
      <c r="BV85" s="828"/>
      <c r="BW85" s="828"/>
      <c r="BX85" s="828"/>
    </row>
    <row r="86" spans="1:78" ht="15.75">
      <c r="A86" s="824">
        <f>NUG!A35</f>
        <v>0</v>
      </c>
      <c r="B86" s="824" t="str">
        <f>NUG!B35</f>
        <v>Brablc</v>
      </c>
      <c r="C86" s="824" t="str">
        <f>NUG!C35</f>
        <v>Tomáš</v>
      </c>
      <c r="D86" s="1664">
        <f>NUG!D35</f>
        <v>0</v>
      </c>
      <c r="E86" s="824">
        <f>NUG!E35</f>
        <v>0</v>
      </c>
      <c r="F86" s="827" t="s">
        <v>73</v>
      </c>
      <c r="G86" s="823">
        <f t="shared" si="6"/>
        <v>1.5</v>
      </c>
      <c r="H86" s="824">
        <f t="shared" si="12"/>
        <v>2</v>
      </c>
      <c r="I86" s="824">
        <f t="shared" si="13"/>
        <v>2</v>
      </c>
      <c r="J86" s="824">
        <f t="shared" si="14"/>
        <v>1</v>
      </c>
      <c r="K86" s="825">
        <f t="shared" si="15"/>
        <v>3</v>
      </c>
      <c r="L86" s="826">
        <f t="shared" si="16"/>
        <v>0</v>
      </c>
      <c r="O86" s="827"/>
      <c r="P86" s="824"/>
      <c r="Q86" s="824"/>
      <c r="R86" s="824"/>
      <c r="S86" s="824"/>
      <c r="T86" s="826"/>
      <c r="U86" s="824"/>
      <c r="V86" s="1638"/>
      <c r="W86" s="824">
        <v>2</v>
      </c>
      <c r="X86" s="824"/>
      <c r="Y86" s="824"/>
      <c r="Z86" s="824"/>
      <c r="AA86" s="824"/>
      <c r="AB86" s="824"/>
      <c r="AC86" s="824"/>
      <c r="AD86" s="824"/>
      <c r="AE86" s="824"/>
      <c r="AF86" s="824">
        <v>0</v>
      </c>
      <c r="AG86" s="824"/>
      <c r="AH86" s="824"/>
      <c r="AI86" s="34"/>
      <c r="AJ86" s="824"/>
      <c r="AK86" s="824"/>
      <c r="AL86" s="824"/>
      <c r="AM86" s="824"/>
      <c r="AN86" s="824"/>
      <c r="AO86" s="824"/>
      <c r="AP86" s="824"/>
      <c r="AQ86" s="1640"/>
      <c r="AR86" s="824">
        <v>1</v>
      </c>
      <c r="AS86" s="824"/>
      <c r="AT86" s="824"/>
      <c r="AU86" s="824"/>
      <c r="AV86" s="824"/>
      <c r="AW86" s="824"/>
      <c r="AX86" s="824"/>
      <c r="AY86" s="824"/>
      <c r="AZ86" s="824"/>
      <c r="BA86" s="824">
        <v>0</v>
      </c>
      <c r="BB86" s="824"/>
      <c r="BC86" s="824"/>
      <c r="BE86" s="828"/>
      <c r="BF86" s="828"/>
      <c r="BG86" s="828"/>
      <c r="BH86" s="828"/>
      <c r="BI86" s="828"/>
      <c r="BJ86" s="828"/>
      <c r="BK86" s="828"/>
      <c r="BL86" s="828"/>
      <c r="BM86" s="828"/>
      <c r="BN86" s="828"/>
      <c r="BO86" s="828"/>
      <c r="BP86" s="828"/>
      <c r="BQ86" s="828"/>
      <c r="BR86" s="828"/>
      <c r="BS86" s="828"/>
      <c r="BT86" s="828"/>
      <c r="BU86" s="828"/>
      <c r="BV86" s="828"/>
      <c r="BW86" s="828"/>
      <c r="BX86" s="828"/>
    </row>
    <row r="87" spans="1:78" ht="15.75">
      <c r="A87" s="824">
        <f>NUG!A36</f>
        <v>0</v>
      </c>
      <c r="B87" s="824" t="str">
        <f>NUG!B36</f>
        <v>Belanis</v>
      </c>
      <c r="C87" s="824" t="str">
        <f>NUG!C36</f>
        <v>Pavel</v>
      </c>
      <c r="D87" s="1664">
        <f>NUG!D36</f>
        <v>0</v>
      </c>
      <c r="E87" s="824" t="s">
        <v>57</v>
      </c>
      <c r="F87" s="827" t="s">
        <v>73</v>
      </c>
      <c r="G87" s="823">
        <f t="shared" si="6"/>
        <v>0.7142857142857143</v>
      </c>
      <c r="H87" s="824">
        <f t="shared" si="12"/>
        <v>7</v>
      </c>
      <c r="I87" s="824">
        <f t="shared" si="13"/>
        <v>2</v>
      </c>
      <c r="J87" s="824">
        <f t="shared" si="14"/>
        <v>3</v>
      </c>
      <c r="K87" s="825">
        <f t="shared" si="15"/>
        <v>5</v>
      </c>
      <c r="L87" s="826">
        <f t="shared" si="16"/>
        <v>0</v>
      </c>
      <c r="O87" s="827"/>
      <c r="P87" s="824"/>
      <c r="Q87" s="824"/>
      <c r="R87" s="824"/>
      <c r="S87" s="824"/>
      <c r="T87" s="826"/>
      <c r="U87" s="824"/>
      <c r="V87" s="1638"/>
      <c r="W87" s="824"/>
      <c r="X87" s="824">
        <v>0</v>
      </c>
      <c r="Y87" s="824">
        <v>1</v>
      </c>
      <c r="Z87" s="824"/>
      <c r="AA87" s="824">
        <v>1</v>
      </c>
      <c r="AB87" s="824"/>
      <c r="AC87" s="824">
        <v>0</v>
      </c>
      <c r="AD87" s="824"/>
      <c r="AE87" s="824">
        <v>0</v>
      </c>
      <c r="AF87" s="824"/>
      <c r="AG87" s="824">
        <v>0</v>
      </c>
      <c r="AH87" s="824">
        <v>0</v>
      </c>
      <c r="AI87" s="34"/>
      <c r="AJ87" s="824"/>
      <c r="AK87" s="824"/>
      <c r="AL87" s="824"/>
      <c r="AM87" s="824"/>
      <c r="AN87" s="824"/>
      <c r="AO87" s="824"/>
      <c r="AP87" s="824"/>
      <c r="AQ87" s="1640"/>
      <c r="AR87" s="824"/>
      <c r="AS87" s="824">
        <v>1</v>
      </c>
      <c r="AT87" s="824">
        <v>0</v>
      </c>
      <c r="AU87" s="824"/>
      <c r="AV87" s="824">
        <v>2</v>
      </c>
      <c r="AW87" s="824"/>
      <c r="AX87" s="824">
        <v>0</v>
      </c>
      <c r="AY87" s="824"/>
      <c r="AZ87" s="824">
        <v>0</v>
      </c>
      <c r="BA87" s="824"/>
      <c r="BB87" s="824">
        <v>0</v>
      </c>
      <c r="BC87" s="824">
        <v>0</v>
      </c>
      <c r="BE87" s="828"/>
      <c r="BF87" s="828"/>
      <c r="BG87" s="828"/>
      <c r="BH87" s="828"/>
      <c r="BI87" s="828"/>
      <c r="BJ87" s="828"/>
      <c r="BK87" s="828"/>
      <c r="BL87" s="828"/>
      <c r="BM87" s="828"/>
      <c r="BN87" s="828"/>
      <c r="BO87" s="828"/>
      <c r="BP87" s="828"/>
      <c r="BQ87" s="828"/>
      <c r="BR87" s="828"/>
      <c r="BS87" s="828"/>
      <c r="BT87" s="828"/>
      <c r="BU87" s="828"/>
      <c r="BV87" s="828"/>
      <c r="BW87" s="828"/>
      <c r="BX87" s="828"/>
    </row>
    <row r="88" spans="1:78" ht="15.75">
      <c r="A88" s="824">
        <f>NUG!A37</f>
        <v>0</v>
      </c>
      <c r="B88" s="824">
        <f>NUG!B37</f>
        <v>0</v>
      </c>
      <c r="C88" s="824">
        <f>NUG!C37</f>
        <v>0</v>
      </c>
      <c r="D88" s="1664">
        <f>NUG!D37</f>
        <v>0</v>
      </c>
      <c r="E88" s="824">
        <f>NUG!E37</f>
        <v>0</v>
      </c>
      <c r="F88" s="827" t="s">
        <v>73</v>
      </c>
      <c r="G88" s="823" t="e">
        <f t="shared" si="6"/>
        <v>#DIV/0!</v>
      </c>
      <c r="H88" s="824">
        <f t="shared" si="12"/>
        <v>0</v>
      </c>
      <c r="I88" s="824">
        <f t="shared" si="13"/>
        <v>0</v>
      </c>
      <c r="J88" s="824">
        <f t="shared" si="14"/>
        <v>0</v>
      </c>
      <c r="K88" s="825">
        <f t="shared" si="15"/>
        <v>0</v>
      </c>
      <c r="L88" s="826">
        <f t="shared" si="16"/>
        <v>0</v>
      </c>
      <c r="O88" s="827"/>
      <c r="P88" s="824"/>
      <c r="Q88" s="824"/>
      <c r="R88" s="824"/>
      <c r="S88" s="824"/>
      <c r="T88" s="826"/>
      <c r="U88" s="824"/>
      <c r="V88" s="1638"/>
      <c r="W88" s="824"/>
      <c r="X88" s="824"/>
      <c r="Y88" s="824"/>
      <c r="Z88" s="824"/>
      <c r="AA88" s="824"/>
      <c r="AB88" s="824"/>
      <c r="AC88" s="824"/>
      <c r="AD88" s="824"/>
      <c r="AE88" s="824"/>
      <c r="AF88" s="824"/>
      <c r="AG88" s="824"/>
      <c r="AH88" s="824"/>
      <c r="AI88" s="34"/>
      <c r="AJ88" s="824"/>
      <c r="AK88" s="824"/>
      <c r="AL88" s="824"/>
      <c r="AM88" s="824"/>
      <c r="AN88" s="824"/>
      <c r="AO88" s="824"/>
      <c r="AP88" s="824"/>
      <c r="AQ88" s="1640"/>
      <c r="AR88" s="824"/>
      <c r="AS88" s="824"/>
      <c r="AT88" s="824"/>
      <c r="AU88" s="824"/>
      <c r="AV88" s="824"/>
      <c r="AW88" s="824"/>
      <c r="AX88" s="824"/>
      <c r="AY88" s="824"/>
      <c r="AZ88" s="824"/>
      <c r="BA88" s="824"/>
      <c r="BB88" s="824"/>
      <c r="BC88" s="824"/>
      <c r="BE88" s="828"/>
      <c r="BF88" s="828"/>
      <c r="BG88" s="828"/>
      <c r="BH88" s="828"/>
      <c r="BI88" s="828"/>
      <c r="BJ88" s="828"/>
      <c r="BK88" s="828"/>
      <c r="BL88" s="828"/>
      <c r="BM88" s="828"/>
      <c r="BN88" s="828"/>
      <c r="BO88" s="828"/>
      <c r="BP88" s="828"/>
      <c r="BQ88" s="828"/>
      <c r="BR88" s="828"/>
      <c r="BS88" s="828"/>
      <c r="BT88" s="828"/>
      <c r="BU88" s="828"/>
      <c r="BV88" s="828"/>
      <c r="BW88" s="828"/>
      <c r="BX88" s="828"/>
    </row>
    <row r="89" spans="1:78" ht="15.75">
      <c r="A89" s="824">
        <f>NUG!A38</f>
        <v>0</v>
      </c>
      <c r="B89" s="824">
        <f>NUG!B38</f>
        <v>0</v>
      </c>
      <c r="C89" s="824">
        <f>NUG!C38</f>
        <v>0</v>
      </c>
      <c r="D89" s="1664">
        <f>NUG!D38</f>
        <v>0</v>
      </c>
      <c r="E89" s="824">
        <f>NUG!E38</f>
        <v>0</v>
      </c>
      <c r="F89" s="827" t="s">
        <v>73</v>
      </c>
      <c r="G89" s="823" t="e">
        <f t="shared" ref="G89:G93" si="17">K89/H89</f>
        <v>#DIV/0!</v>
      </c>
      <c r="H89" s="824">
        <f t="shared" ref="H89:H93" si="18">COUNT(O89:AH89)</f>
        <v>0</v>
      </c>
      <c r="I89" s="824">
        <f t="shared" ref="I89:I93" si="19">SUM(O89+P89+Q89+R89+S89+T89+V89+U89+W89+X89+Y89+Z89+AA89+AB89+AC89+AD89+AE89+AF89+AG89+AH89)</f>
        <v>0</v>
      </c>
      <c r="J89" s="824">
        <f t="shared" ref="J89:J93" si="20">AJ89+AK89+AL89+AM89+AN89+AO89+AP89+AQ89+AR89+AS89+AT89+AU89+AV89+AW89+AX89+AY89+AZ89+BA89+BB89+BC89</f>
        <v>0</v>
      </c>
      <c r="K89" s="825">
        <f t="shared" ref="K89:K93" si="21">I89+J89</f>
        <v>0</v>
      </c>
      <c r="L89" s="826">
        <f t="shared" ref="L89:L93" si="22">BE89+BF89+BG89+BH89+BI89+BJ89+BK89+BL89+BM89+BN89+BO89+BP89+BR89+BQ89+BS89+BT89+BU89+BV89+BW89+BX89</f>
        <v>0</v>
      </c>
      <c r="O89" s="866"/>
      <c r="P89" s="865"/>
      <c r="Q89" s="865"/>
      <c r="R89" s="865"/>
      <c r="S89" s="865"/>
      <c r="T89" s="867"/>
      <c r="U89" s="865"/>
      <c r="V89" s="1642"/>
      <c r="W89" s="865"/>
      <c r="X89" s="865"/>
      <c r="Y89" s="865"/>
      <c r="Z89" s="865"/>
      <c r="AA89" s="865"/>
      <c r="AB89" s="865"/>
      <c r="AC89" s="865"/>
      <c r="AD89" s="865"/>
      <c r="AE89" s="865"/>
      <c r="AF89" s="865"/>
      <c r="AG89" s="865"/>
      <c r="AH89" s="865"/>
      <c r="AI89" s="34"/>
      <c r="AJ89" s="865"/>
      <c r="AK89" s="865"/>
      <c r="AL89" s="865"/>
      <c r="AM89" s="865"/>
      <c r="AN89" s="865"/>
      <c r="AO89" s="865"/>
      <c r="AP89" s="865"/>
      <c r="AQ89" s="1644"/>
      <c r="AR89" s="865"/>
      <c r="AS89" s="865"/>
      <c r="AT89" s="865"/>
      <c r="AU89" s="865"/>
      <c r="AV89" s="865"/>
      <c r="AW89" s="865"/>
      <c r="AX89" s="865"/>
      <c r="AY89" s="865"/>
      <c r="AZ89" s="865"/>
      <c r="BA89" s="865"/>
      <c r="BB89" s="865"/>
      <c r="BC89" s="865"/>
      <c r="BE89" s="868"/>
      <c r="BF89" s="868"/>
      <c r="BG89" s="868"/>
      <c r="BH89" s="868"/>
      <c r="BI89" s="868"/>
      <c r="BJ89" s="868"/>
      <c r="BK89" s="868"/>
      <c r="BL89" s="868"/>
      <c r="BM89" s="868"/>
      <c r="BN89" s="868"/>
      <c r="BO89" s="868"/>
      <c r="BP89" s="868"/>
      <c r="BQ89" s="868"/>
      <c r="BR89" s="868"/>
      <c r="BS89" s="868"/>
      <c r="BT89" s="868"/>
      <c r="BU89" s="868"/>
      <c r="BV89" s="868"/>
      <c r="BW89" s="868"/>
      <c r="BX89" s="868"/>
    </row>
    <row r="90" spans="1:78" ht="15.75">
      <c r="A90" s="824"/>
      <c r="B90" s="824">
        <f>NUG!B39</f>
        <v>0</v>
      </c>
      <c r="C90" s="824">
        <f>NUG!C39</f>
        <v>0</v>
      </c>
      <c r="D90" s="1664">
        <f>NUG!D39</f>
        <v>0</v>
      </c>
      <c r="E90" s="824">
        <f>NUG!E39</f>
        <v>0</v>
      </c>
      <c r="F90" s="827" t="s">
        <v>73</v>
      </c>
      <c r="G90" s="823" t="e">
        <f t="shared" si="17"/>
        <v>#DIV/0!</v>
      </c>
      <c r="H90" s="824">
        <f t="shared" si="18"/>
        <v>0</v>
      </c>
      <c r="I90" s="824">
        <f t="shared" si="19"/>
        <v>0</v>
      </c>
      <c r="J90" s="824">
        <f t="shared" si="20"/>
        <v>0</v>
      </c>
      <c r="K90" s="825">
        <f t="shared" si="21"/>
        <v>0</v>
      </c>
      <c r="L90" s="826">
        <f t="shared" si="22"/>
        <v>0</v>
      </c>
      <c r="O90" s="866"/>
      <c r="P90" s="865"/>
      <c r="Q90" s="865"/>
      <c r="R90" s="865"/>
      <c r="S90" s="865"/>
      <c r="T90" s="867"/>
      <c r="U90" s="865"/>
      <c r="V90" s="1642"/>
      <c r="W90" s="865"/>
      <c r="X90" s="865"/>
      <c r="Y90" s="865"/>
      <c r="Z90" s="865"/>
      <c r="AA90" s="865"/>
      <c r="AB90" s="865"/>
      <c r="AC90" s="865"/>
      <c r="AD90" s="865"/>
      <c r="AE90" s="865"/>
      <c r="AF90" s="865"/>
      <c r="AG90" s="865"/>
      <c r="AH90" s="865"/>
      <c r="AI90" s="34"/>
      <c r="AJ90" s="865"/>
      <c r="AK90" s="865"/>
      <c r="AL90" s="865"/>
      <c r="AM90" s="865"/>
      <c r="AN90" s="865"/>
      <c r="AO90" s="865"/>
      <c r="AP90" s="865"/>
      <c r="AQ90" s="1644"/>
      <c r="AR90" s="865"/>
      <c r="AS90" s="865"/>
      <c r="AT90" s="865"/>
      <c r="AU90" s="865"/>
      <c r="AV90" s="865"/>
      <c r="AW90" s="865"/>
      <c r="AX90" s="865"/>
      <c r="AY90" s="865"/>
      <c r="AZ90" s="865"/>
      <c r="BA90" s="865"/>
      <c r="BB90" s="865"/>
      <c r="BC90" s="865"/>
      <c r="BE90" s="868"/>
      <c r="BF90" s="868"/>
      <c r="BG90" s="868"/>
      <c r="BH90" s="868"/>
      <c r="BI90" s="868"/>
      <c r="BJ90" s="868"/>
      <c r="BK90" s="868"/>
      <c r="BL90" s="868"/>
      <c r="BM90" s="868"/>
      <c r="BN90" s="868"/>
      <c r="BO90" s="868"/>
      <c r="BP90" s="868"/>
      <c r="BQ90" s="868"/>
      <c r="BR90" s="868"/>
      <c r="BS90" s="868"/>
      <c r="BT90" s="868"/>
      <c r="BU90" s="868"/>
      <c r="BV90" s="868"/>
      <c r="BW90" s="868"/>
      <c r="BX90" s="868"/>
    </row>
    <row r="91" spans="1:78" ht="15.75">
      <c r="A91" s="1567"/>
      <c r="B91" s="844" t="s">
        <v>285</v>
      </c>
      <c r="C91" s="844" t="s">
        <v>71</v>
      </c>
      <c r="D91" s="1710"/>
      <c r="E91" s="34"/>
      <c r="F91" s="824" t="s">
        <v>75</v>
      </c>
      <c r="G91" s="823">
        <f t="shared" si="17"/>
        <v>12</v>
      </c>
      <c r="H91" s="824">
        <f t="shared" si="18"/>
        <v>1</v>
      </c>
      <c r="I91" s="824">
        <f t="shared" si="19"/>
        <v>12</v>
      </c>
      <c r="J91" s="824">
        <f t="shared" si="20"/>
        <v>0</v>
      </c>
      <c r="K91" s="825">
        <f t="shared" si="21"/>
        <v>12</v>
      </c>
      <c r="L91" s="826">
        <f t="shared" si="22"/>
        <v>0</v>
      </c>
      <c r="O91" s="1858"/>
      <c r="P91" s="1567"/>
      <c r="Q91" s="1567"/>
      <c r="R91" s="1567"/>
      <c r="S91" s="1567"/>
      <c r="T91" s="1569"/>
      <c r="U91" s="1567"/>
      <c r="V91" s="1887"/>
      <c r="W91" s="1567"/>
      <c r="X91" s="1567"/>
      <c r="Y91" s="1567"/>
      <c r="Z91" s="1567"/>
      <c r="AA91" s="1567"/>
      <c r="AB91" s="1567"/>
      <c r="AC91" s="1567"/>
      <c r="AD91" s="1567"/>
      <c r="AE91" s="1567">
        <v>12</v>
      </c>
      <c r="AF91" s="1567"/>
      <c r="AG91" s="1567"/>
      <c r="AH91" s="1567"/>
      <c r="AI91" s="34"/>
      <c r="AJ91" s="1567"/>
      <c r="AK91" s="1567"/>
      <c r="AL91" s="1567"/>
      <c r="AM91" s="1567"/>
      <c r="AN91" s="1567"/>
      <c r="AO91" s="1567"/>
      <c r="AP91" s="1567"/>
      <c r="AQ91" s="1711"/>
      <c r="AR91" s="1567"/>
      <c r="AS91" s="1567"/>
      <c r="AT91" s="1567"/>
      <c r="AU91" s="1567"/>
      <c r="AV91" s="1567"/>
      <c r="AW91" s="1567"/>
      <c r="AX91" s="1567"/>
      <c r="AY91" s="1567"/>
      <c r="AZ91" s="1567"/>
      <c r="BA91" s="1567"/>
      <c r="BB91" s="1567"/>
      <c r="BC91" s="1567"/>
      <c r="BE91" s="1571"/>
      <c r="BF91" s="1571"/>
      <c r="BG91" s="1571"/>
      <c r="BH91" s="1571"/>
      <c r="BI91" s="1571"/>
      <c r="BJ91" s="1571"/>
      <c r="BK91" s="1571"/>
      <c r="BL91" s="1571"/>
      <c r="BM91" s="1571"/>
      <c r="BN91" s="1571"/>
      <c r="BO91" s="1571"/>
      <c r="BP91" s="1571"/>
      <c r="BQ91" s="1571"/>
      <c r="BR91" s="1571"/>
      <c r="BS91" s="1571"/>
      <c r="BT91" s="1571"/>
      <c r="BU91" s="1571"/>
      <c r="BV91" s="1571"/>
      <c r="BW91" s="1571"/>
      <c r="BX91" s="1571"/>
    </row>
    <row r="92" spans="1:78" ht="15.75">
      <c r="A92" s="1567"/>
      <c r="B92" s="1888" t="s">
        <v>1265</v>
      </c>
      <c r="C92" s="1888"/>
      <c r="D92" s="835"/>
      <c r="F92" s="824" t="s">
        <v>75</v>
      </c>
      <c r="G92" s="823">
        <f t="shared" ref="G92" si="23">K92/H92</f>
        <v>1</v>
      </c>
      <c r="H92" s="824">
        <f t="shared" ref="H92" si="24">COUNT(O92:AH92)</f>
        <v>1</v>
      </c>
      <c r="I92" s="824">
        <f t="shared" ref="I92" si="25">SUM(O92+P92+Q92+R92+S92+T92+V92+U92+W92+X92+Y92+Z92+AA92+AB92+AC92+AD92+AE92+AF92+AG92+AH92)</f>
        <v>1</v>
      </c>
      <c r="J92" s="824">
        <f t="shared" ref="J92" si="26">AJ92+AK92+AL92+AM92+AN92+AO92+AP92+AQ92+AR92+AS92+AT92+AU92+AV92+AW92+AX92+AY92+AZ92+BA92+BB92+BC92</f>
        <v>0</v>
      </c>
      <c r="K92" s="825">
        <f t="shared" ref="K92" si="27">I92+J92</f>
        <v>1</v>
      </c>
      <c r="L92" s="826">
        <f t="shared" ref="L92" si="28">BE92+BF92+BG92+BH92+BI92+BJ92+BK92+BL92+BM92+BN92+BO92+BP92+BR92+BQ92+BS92+BT92+BU92+BV92+BW92+BX92</f>
        <v>0</v>
      </c>
      <c r="O92" s="1570"/>
      <c r="P92" s="1567"/>
      <c r="Q92" s="1567"/>
      <c r="R92" s="1567"/>
      <c r="S92" s="1567"/>
      <c r="T92" s="1569"/>
      <c r="U92" s="1567"/>
      <c r="V92" s="1757"/>
      <c r="W92" s="1567"/>
      <c r="X92" s="1567"/>
      <c r="Y92" s="1567"/>
      <c r="Z92" s="1567"/>
      <c r="AA92" s="1567">
        <v>1</v>
      </c>
      <c r="AB92" s="1567"/>
      <c r="AC92" s="1567"/>
      <c r="AD92" s="1567"/>
      <c r="AE92" s="1567"/>
      <c r="AF92" s="1567"/>
      <c r="AG92" s="1567"/>
      <c r="AH92" s="1567"/>
      <c r="AI92" s="34"/>
      <c r="AJ92" s="1567"/>
      <c r="AK92" s="1567"/>
      <c r="AL92" s="1567"/>
      <c r="AM92" s="1567"/>
      <c r="AN92" s="1567"/>
      <c r="AO92" s="1567"/>
      <c r="AP92" s="1567"/>
      <c r="AQ92" s="1711"/>
      <c r="AR92" s="1567"/>
      <c r="AS92" s="1567"/>
      <c r="AT92" s="1567"/>
      <c r="AU92" s="1567"/>
      <c r="AV92" s="1567"/>
      <c r="AW92" s="1567"/>
      <c r="AX92" s="1567"/>
      <c r="AY92" s="1567"/>
      <c r="AZ92" s="1567"/>
      <c r="BA92" s="1567"/>
      <c r="BB92" s="1567"/>
      <c r="BC92" s="1567"/>
      <c r="BE92" s="1571"/>
      <c r="BF92" s="1571"/>
      <c r="BG92" s="1571"/>
      <c r="BH92" s="1571"/>
      <c r="BI92" s="1571"/>
      <c r="BJ92" s="1571"/>
      <c r="BK92" s="1571"/>
      <c r="BL92" s="1571"/>
      <c r="BM92" s="1571"/>
      <c r="BN92" s="1571"/>
      <c r="BO92" s="1571"/>
      <c r="BP92" s="1571"/>
      <c r="BQ92" s="1571"/>
      <c r="BR92" s="1571"/>
      <c r="BS92" s="1571"/>
      <c r="BT92" s="1571"/>
      <c r="BU92" s="1571"/>
      <c r="BV92" s="1571"/>
      <c r="BW92" s="1571"/>
      <c r="BX92" s="1571"/>
    </row>
    <row r="93" spans="1:78" ht="15.75">
      <c r="A93" s="1567"/>
      <c r="B93" s="829" t="s">
        <v>100</v>
      </c>
      <c r="C93" s="829" t="s">
        <v>68</v>
      </c>
      <c r="D93" s="835"/>
      <c r="F93" s="824" t="s">
        <v>75</v>
      </c>
      <c r="G93" s="823">
        <f t="shared" si="17"/>
        <v>7</v>
      </c>
      <c r="H93" s="824">
        <f t="shared" si="18"/>
        <v>1</v>
      </c>
      <c r="I93" s="824">
        <f t="shared" si="19"/>
        <v>7</v>
      </c>
      <c r="J93" s="824">
        <f t="shared" si="20"/>
        <v>0</v>
      </c>
      <c r="K93" s="825">
        <f t="shared" si="21"/>
        <v>7</v>
      </c>
      <c r="L93" s="826">
        <f t="shared" si="22"/>
        <v>0</v>
      </c>
      <c r="O93" s="1570"/>
      <c r="P93" s="1567"/>
      <c r="Q93" s="1567"/>
      <c r="R93" s="1567"/>
      <c r="S93" s="1567"/>
      <c r="T93" s="1569"/>
      <c r="U93" s="1567">
        <v>7</v>
      </c>
      <c r="V93" s="1757"/>
      <c r="W93" s="1567"/>
      <c r="X93" s="1567"/>
      <c r="Y93" s="1567"/>
      <c r="Z93" s="1567"/>
      <c r="AA93" s="1567"/>
      <c r="AB93" s="1567"/>
      <c r="AC93" s="1567"/>
      <c r="AD93" s="1567"/>
      <c r="AE93" s="1567"/>
      <c r="AF93" s="1567"/>
      <c r="AG93" s="1567"/>
      <c r="AH93" s="1567"/>
      <c r="AI93" s="34"/>
      <c r="AJ93" s="1567"/>
      <c r="AK93" s="1567"/>
      <c r="AL93" s="1567"/>
      <c r="AM93" s="1567"/>
      <c r="AN93" s="1567"/>
      <c r="AO93" s="1567"/>
      <c r="AP93" s="1567"/>
      <c r="AQ93" s="1711"/>
      <c r="AR93" s="1567"/>
      <c r="AS93" s="1567"/>
      <c r="AT93" s="1567"/>
      <c r="AU93" s="1567"/>
      <c r="AV93" s="1567"/>
      <c r="AW93" s="1567"/>
      <c r="AX93" s="1567"/>
      <c r="AY93" s="1567"/>
      <c r="AZ93" s="1567"/>
      <c r="BA93" s="1567"/>
      <c r="BB93" s="1567"/>
      <c r="BC93" s="1567"/>
      <c r="BE93" s="1571"/>
      <c r="BF93" s="1571"/>
      <c r="BG93" s="1571"/>
      <c r="BH93" s="1571"/>
      <c r="BI93" s="1571"/>
      <c r="BJ93" s="1571"/>
      <c r="BK93" s="1571"/>
      <c r="BL93" s="1571"/>
      <c r="BM93" s="1571"/>
      <c r="BN93" s="1571"/>
      <c r="BO93" s="1571"/>
      <c r="BP93" s="1571"/>
      <c r="BQ93" s="1571"/>
      <c r="BR93" s="1571"/>
      <c r="BS93" s="1571"/>
      <c r="BT93" s="1571"/>
      <c r="BU93" s="1571"/>
      <c r="BV93" s="1571"/>
      <c r="BW93" s="1571"/>
      <c r="BX93" s="1571"/>
    </row>
    <row r="94" spans="1:78" ht="15.75">
      <c r="A94" s="828"/>
      <c r="B94" s="829" t="s">
        <v>1136</v>
      </c>
      <c r="C94" s="829" t="s">
        <v>99</v>
      </c>
      <c r="D94" s="835"/>
      <c r="F94" s="824" t="s">
        <v>75</v>
      </c>
      <c r="G94" s="823">
        <f t="shared" si="6"/>
        <v>3</v>
      </c>
      <c r="H94" s="824">
        <f t="shared" si="12"/>
        <v>2</v>
      </c>
      <c r="I94" s="824">
        <f t="shared" si="13"/>
        <v>6</v>
      </c>
      <c r="J94" s="824">
        <f t="shared" si="14"/>
        <v>0</v>
      </c>
      <c r="K94" s="825">
        <f t="shared" si="15"/>
        <v>6</v>
      </c>
      <c r="L94" s="826">
        <f t="shared" si="16"/>
        <v>0</v>
      </c>
      <c r="O94" s="827"/>
      <c r="P94" s="824">
        <v>3</v>
      </c>
      <c r="Q94" s="824"/>
      <c r="R94" s="824"/>
      <c r="S94" s="824"/>
      <c r="T94" s="826"/>
      <c r="U94" s="824"/>
      <c r="V94" s="1638"/>
      <c r="W94" s="824"/>
      <c r="X94" s="824"/>
      <c r="Y94" s="824">
        <v>3</v>
      </c>
      <c r="Z94" s="824"/>
      <c r="AA94" s="824"/>
      <c r="AB94" s="824"/>
      <c r="AC94" s="824"/>
      <c r="AD94" s="824"/>
      <c r="AE94" s="824"/>
      <c r="AF94" s="824"/>
      <c r="AG94" s="824"/>
      <c r="AH94" s="824"/>
      <c r="AI94" s="34"/>
      <c r="AJ94" s="824"/>
      <c r="AK94" s="824"/>
      <c r="AL94" s="824"/>
      <c r="AM94" s="824"/>
      <c r="AN94" s="824"/>
      <c r="AO94" s="824"/>
      <c r="AP94" s="824"/>
      <c r="AQ94" s="1640"/>
      <c r="AR94" s="824"/>
      <c r="AS94" s="824"/>
      <c r="AT94" s="824"/>
      <c r="AU94" s="824"/>
      <c r="AV94" s="824"/>
      <c r="AW94" s="824"/>
      <c r="AX94" s="824"/>
      <c r="AY94" s="824"/>
      <c r="AZ94" s="824"/>
      <c r="BA94" s="824"/>
      <c r="BB94" s="824"/>
      <c r="BC94" s="824"/>
      <c r="BE94" s="828"/>
      <c r="BF94" s="828"/>
      <c r="BG94" s="828"/>
      <c r="BH94" s="828"/>
      <c r="BI94" s="828"/>
      <c r="BJ94" s="828"/>
      <c r="BK94" s="828"/>
      <c r="BL94" s="828"/>
      <c r="BM94" s="828"/>
      <c r="BN94" s="828"/>
      <c r="BO94" s="828"/>
      <c r="BP94" s="828"/>
      <c r="BQ94" s="828"/>
      <c r="BR94" s="828"/>
      <c r="BS94" s="828"/>
      <c r="BT94" s="828"/>
      <c r="BU94" s="828"/>
      <c r="BV94" s="828"/>
      <c r="BW94" s="828"/>
      <c r="BX94" s="828"/>
    </row>
    <row r="95" spans="1:78" ht="15.75">
      <c r="A95" s="833"/>
      <c r="B95" s="830" t="s">
        <v>790</v>
      </c>
      <c r="C95" s="830"/>
      <c r="D95" s="1663"/>
      <c r="E95" s="831"/>
      <c r="F95" s="824" t="s">
        <v>75</v>
      </c>
      <c r="G95" s="823">
        <f t="shared" si="6"/>
        <v>5.5555555555555554</v>
      </c>
      <c r="H95" s="824">
        <f t="shared" si="12"/>
        <v>9</v>
      </c>
      <c r="I95" s="824">
        <f t="shared" si="13"/>
        <v>50</v>
      </c>
      <c r="J95" s="824">
        <f t="shared" si="14"/>
        <v>0</v>
      </c>
      <c r="K95" s="825">
        <f t="shared" si="15"/>
        <v>50</v>
      </c>
      <c r="L95" s="826">
        <f t="shared" si="16"/>
        <v>0</v>
      </c>
      <c r="N95" s="46"/>
      <c r="O95" s="827">
        <v>4</v>
      </c>
      <c r="P95" s="824"/>
      <c r="Q95" s="824">
        <v>5</v>
      </c>
      <c r="R95" s="824">
        <v>9</v>
      </c>
      <c r="S95" s="824">
        <v>2</v>
      </c>
      <c r="T95" s="826"/>
      <c r="U95" s="824"/>
      <c r="V95" s="1638"/>
      <c r="W95" s="824"/>
      <c r="X95" s="824"/>
      <c r="Y95" s="824"/>
      <c r="Z95" s="824">
        <v>6</v>
      </c>
      <c r="AA95" s="824"/>
      <c r="AB95" s="824">
        <v>4</v>
      </c>
      <c r="AC95" s="824">
        <v>9</v>
      </c>
      <c r="AD95" s="824">
        <v>11</v>
      </c>
      <c r="AE95" s="824">
        <v>0</v>
      </c>
      <c r="AF95" s="824"/>
      <c r="AG95" s="824"/>
      <c r="AH95" s="824"/>
      <c r="AI95" s="824"/>
      <c r="AJ95" s="824"/>
      <c r="AK95" s="824"/>
      <c r="AL95" s="824"/>
      <c r="AM95" s="824"/>
      <c r="AN95" s="824"/>
      <c r="AO95" s="824"/>
      <c r="AP95" s="824"/>
      <c r="AQ95" s="1640"/>
      <c r="AR95" s="824"/>
      <c r="AS95" s="824"/>
      <c r="AT95" s="824"/>
      <c r="AU95" s="824"/>
      <c r="AV95" s="824"/>
      <c r="AW95" s="824"/>
      <c r="AX95" s="824"/>
      <c r="AY95" s="824"/>
      <c r="AZ95" s="824"/>
      <c r="BA95" s="824"/>
      <c r="BB95" s="824"/>
      <c r="BC95" s="824"/>
      <c r="BD95" s="828"/>
      <c r="BE95" s="828"/>
      <c r="BF95" s="828"/>
      <c r="BG95" s="828"/>
      <c r="BH95" s="828"/>
      <c r="BI95" s="828"/>
      <c r="BJ95" s="828"/>
      <c r="BK95" s="828"/>
      <c r="BL95" s="828"/>
      <c r="BM95" s="828"/>
      <c r="BN95" s="828"/>
      <c r="BO95" s="828"/>
      <c r="BP95" s="828"/>
      <c r="BQ95" s="828"/>
      <c r="BR95" s="828"/>
      <c r="BS95" s="828"/>
      <c r="BT95" s="828"/>
      <c r="BU95" s="828"/>
      <c r="BV95" s="828"/>
      <c r="BW95" s="828"/>
      <c r="BX95" s="828"/>
    </row>
    <row r="96" spans="1:78" ht="16.5" thickBot="1">
      <c r="A96" s="833"/>
      <c r="B96" s="830" t="s">
        <v>1192</v>
      </c>
      <c r="C96" s="830"/>
      <c r="D96" s="1663"/>
      <c r="E96" s="831"/>
      <c r="F96" s="824" t="s">
        <v>75</v>
      </c>
      <c r="G96" s="823">
        <f t="shared" si="6"/>
        <v>4.8571428571428568</v>
      </c>
      <c r="H96" s="824">
        <f t="shared" si="12"/>
        <v>7</v>
      </c>
      <c r="I96" s="824">
        <f t="shared" si="13"/>
        <v>34</v>
      </c>
      <c r="J96" s="824">
        <f t="shared" si="14"/>
        <v>0</v>
      </c>
      <c r="K96" s="825">
        <f t="shared" si="15"/>
        <v>34</v>
      </c>
      <c r="L96" s="826">
        <f t="shared" si="16"/>
        <v>0</v>
      </c>
      <c r="N96" s="46"/>
      <c r="O96" s="50"/>
      <c r="P96" s="834"/>
      <c r="Q96" s="834"/>
      <c r="R96" s="834"/>
      <c r="S96" s="834"/>
      <c r="T96" s="409">
        <v>2</v>
      </c>
      <c r="U96" s="834"/>
      <c r="V96" s="1643"/>
      <c r="W96" s="834">
        <v>5</v>
      </c>
      <c r="X96" s="834">
        <v>2</v>
      </c>
      <c r="Y96" s="834"/>
      <c r="Z96" s="834"/>
      <c r="AA96" s="834">
        <v>6</v>
      </c>
      <c r="AB96" s="834"/>
      <c r="AC96" s="834"/>
      <c r="AD96" s="834"/>
      <c r="AE96" s="834"/>
      <c r="AF96" s="834">
        <v>8</v>
      </c>
      <c r="AG96" s="834">
        <v>7</v>
      </c>
      <c r="AH96" s="834">
        <v>4</v>
      </c>
      <c r="AI96" s="824"/>
      <c r="AJ96" s="824"/>
      <c r="AK96" s="824"/>
      <c r="AL96" s="824"/>
      <c r="AM96" s="824"/>
      <c r="AN96" s="824"/>
      <c r="AO96" s="824"/>
      <c r="AP96" s="824"/>
      <c r="AQ96" s="1640"/>
      <c r="AR96" s="824"/>
      <c r="AS96" s="824"/>
      <c r="AT96" s="824"/>
      <c r="AU96" s="824"/>
      <c r="AV96" s="824"/>
      <c r="AW96" s="824"/>
      <c r="AX96" s="824"/>
      <c r="AY96" s="824"/>
      <c r="AZ96" s="824"/>
      <c r="BA96" s="824"/>
      <c r="BB96" s="824"/>
      <c r="BC96" s="824"/>
      <c r="BD96" s="828"/>
      <c r="BE96" s="828"/>
      <c r="BF96" s="828"/>
      <c r="BG96" s="828"/>
      <c r="BH96" s="828"/>
      <c r="BI96" s="828"/>
      <c r="BJ96" s="828"/>
      <c r="BK96" s="828"/>
      <c r="BL96" s="828"/>
      <c r="BM96" s="828"/>
      <c r="BN96" s="828"/>
      <c r="BO96" s="828"/>
      <c r="BP96" s="828"/>
      <c r="BQ96" s="828"/>
      <c r="BR96" s="828"/>
      <c r="BS96" s="828"/>
      <c r="BT96" s="828"/>
      <c r="BU96" s="828"/>
      <c r="BV96" s="828"/>
      <c r="BW96" s="828"/>
      <c r="BX96" s="828"/>
    </row>
    <row r="97" spans="1:78" ht="16.5" thickBot="1">
      <c r="A97" s="41"/>
      <c r="B97" s="42" t="s">
        <v>64</v>
      </c>
      <c r="C97" s="42"/>
      <c r="D97" s="960"/>
      <c r="E97" s="43"/>
      <c r="F97" s="34" t="s">
        <v>77</v>
      </c>
      <c r="G97" s="823">
        <f t="shared" si="6"/>
        <v>4.5999999999999996</v>
      </c>
      <c r="H97" s="824">
        <f t="shared" si="12"/>
        <v>20</v>
      </c>
      <c r="I97" s="824">
        <f t="shared" si="13"/>
        <v>92</v>
      </c>
      <c r="J97" s="824">
        <f t="shared" si="14"/>
        <v>0</v>
      </c>
      <c r="K97" s="825">
        <f t="shared" si="15"/>
        <v>92</v>
      </c>
      <c r="L97" s="826">
        <f t="shared" si="16"/>
        <v>0</v>
      </c>
      <c r="N97" s="46"/>
      <c r="O97" s="47">
        <v>4</v>
      </c>
      <c r="P97" s="48">
        <v>8</v>
      </c>
      <c r="Q97" s="49">
        <v>2</v>
      </c>
      <c r="R97" s="48">
        <v>2</v>
      </c>
      <c r="S97" s="49">
        <v>4</v>
      </c>
      <c r="T97" s="49">
        <v>6</v>
      </c>
      <c r="U97" s="48">
        <v>2</v>
      </c>
      <c r="V97" s="1648">
        <v>0</v>
      </c>
      <c r="W97" s="48">
        <v>8</v>
      </c>
      <c r="X97" s="48">
        <v>0</v>
      </c>
      <c r="Y97" s="48">
        <v>2</v>
      </c>
      <c r="Z97" s="48">
        <v>10</v>
      </c>
      <c r="AA97" s="48">
        <v>0</v>
      </c>
      <c r="AB97" s="48">
        <v>2</v>
      </c>
      <c r="AC97" s="48">
        <v>2</v>
      </c>
      <c r="AD97" s="48">
        <v>6</v>
      </c>
      <c r="AE97" s="48">
        <v>4</v>
      </c>
      <c r="AF97" s="48">
        <v>4</v>
      </c>
      <c r="AG97" s="48">
        <v>0</v>
      </c>
      <c r="AH97" s="48">
        <v>26</v>
      </c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8" spans="1:78" ht="15.75">
      <c r="A98" s="1754" t="s">
        <v>86</v>
      </c>
      <c r="B98" s="8">
        <v>4</v>
      </c>
      <c r="R98" s="8" t="s">
        <v>32</v>
      </c>
      <c r="S98" s="8" t="s">
        <v>33</v>
      </c>
      <c r="T98" s="8" t="s">
        <v>34</v>
      </c>
      <c r="U98" s="8" t="s">
        <v>35</v>
      </c>
      <c r="AO98" s="8" t="s">
        <v>36</v>
      </c>
      <c r="AP98" s="8" t="s">
        <v>37</v>
      </c>
      <c r="AQ98" s="8" t="s">
        <v>38</v>
      </c>
      <c r="AR98" s="8" t="s">
        <v>37</v>
      </c>
      <c r="AS98" s="8" t="s">
        <v>39</v>
      </c>
      <c r="AT98" s="34" t="s">
        <v>40</v>
      </c>
      <c r="AU98" s="34" t="s">
        <v>41</v>
      </c>
      <c r="AV98" s="34" t="s">
        <v>42</v>
      </c>
      <c r="AW98" s="34" t="s">
        <v>40</v>
      </c>
      <c r="AX98" s="34"/>
      <c r="AY98" s="34"/>
      <c r="AZ98" s="34"/>
      <c r="BA98" s="34"/>
      <c r="BB98" s="34"/>
      <c r="BC98" s="34"/>
      <c r="BG98" s="8" t="s">
        <v>43</v>
      </c>
      <c r="BH98" s="8" t="s">
        <v>44</v>
      </c>
      <c r="BI98" s="8" t="s">
        <v>40</v>
      </c>
      <c r="BJ98" s="8" t="s">
        <v>37</v>
      </c>
      <c r="BK98" s="8" t="s">
        <v>39</v>
      </c>
      <c r="BL98" s="8" t="s">
        <v>35</v>
      </c>
    </row>
    <row r="99" spans="1:78">
      <c r="A99" s="817"/>
      <c r="B99" s="818" t="s">
        <v>45</v>
      </c>
      <c r="C99" s="818" t="s">
        <v>46</v>
      </c>
      <c r="D99" s="1661" t="s">
        <v>47</v>
      </c>
      <c r="E99" s="819" t="s">
        <v>48</v>
      </c>
      <c r="F99" s="820" t="s">
        <v>49</v>
      </c>
      <c r="G99" s="820" t="s">
        <v>50</v>
      </c>
      <c r="H99" s="820" t="s">
        <v>51</v>
      </c>
      <c r="I99" s="820" t="s">
        <v>52</v>
      </c>
      <c r="J99" s="820" t="s">
        <v>53</v>
      </c>
      <c r="K99" s="820" t="s">
        <v>54</v>
      </c>
      <c r="L99" s="821" t="s">
        <v>55</v>
      </c>
      <c r="M99" s="36"/>
      <c r="N99" s="36"/>
      <c r="O99" s="822">
        <v>1</v>
      </c>
      <c r="P99" s="820">
        <v>2</v>
      </c>
      <c r="Q99" s="820">
        <v>3</v>
      </c>
      <c r="R99" s="820">
        <v>4</v>
      </c>
      <c r="S99" s="820">
        <v>5</v>
      </c>
      <c r="T99" s="821">
        <v>6</v>
      </c>
      <c r="U99" s="820">
        <v>7</v>
      </c>
      <c r="V99" s="822">
        <v>8</v>
      </c>
      <c r="W99" s="820">
        <v>9</v>
      </c>
      <c r="X99" s="820">
        <v>10</v>
      </c>
      <c r="Y99" s="820">
        <v>11</v>
      </c>
      <c r="Z99" s="820">
        <v>12</v>
      </c>
      <c r="AA99" s="820">
        <v>13</v>
      </c>
      <c r="AB99" s="820">
        <v>14</v>
      </c>
      <c r="AC99" s="820">
        <v>15</v>
      </c>
      <c r="AD99" s="820">
        <v>16</v>
      </c>
      <c r="AE99" s="820">
        <v>17</v>
      </c>
      <c r="AF99" s="820">
        <v>18</v>
      </c>
      <c r="AG99" s="820">
        <v>19</v>
      </c>
      <c r="AH99" s="820">
        <v>20</v>
      </c>
      <c r="AJ99" s="820">
        <v>1</v>
      </c>
      <c r="AK99" s="820">
        <v>2</v>
      </c>
      <c r="AL99" s="820">
        <v>3</v>
      </c>
      <c r="AM99" s="820">
        <v>4</v>
      </c>
      <c r="AN99" s="820">
        <v>5</v>
      </c>
      <c r="AO99" s="820">
        <v>6</v>
      </c>
      <c r="AP99" s="820">
        <v>7</v>
      </c>
      <c r="AQ99" s="820">
        <v>8</v>
      </c>
      <c r="AR99" s="820">
        <v>9</v>
      </c>
      <c r="AS99" s="820">
        <v>10</v>
      </c>
      <c r="AT99" s="820">
        <v>11</v>
      </c>
      <c r="AU99" s="820">
        <v>12</v>
      </c>
      <c r="AV99" s="820">
        <v>13</v>
      </c>
      <c r="AW99" s="820">
        <v>14</v>
      </c>
      <c r="AX99" s="820">
        <v>15</v>
      </c>
      <c r="AY99" s="820">
        <v>16</v>
      </c>
      <c r="AZ99" s="820">
        <v>17</v>
      </c>
      <c r="BA99" s="820">
        <v>18</v>
      </c>
      <c r="BB99" s="820">
        <v>19</v>
      </c>
      <c r="BC99" s="820">
        <v>20</v>
      </c>
      <c r="BE99" s="820">
        <v>1</v>
      </c>
      <c r="BF99" s="820">
        <v>2</v>
      </c>
      <c r="BG99" s="820">
        <v>3</v>
      </c>
      <c r="BH99" s="820">
        <v>4</v>
      </c>
      <c r="BI99" s="820">
        <v>5</v>
      </c>
      <c r="BJ99" s="820">
        <v>6</v>
      </c>
      <c r="BK99" s="820">
        <v>7</v>
      </c>
      <c r="BL99" s="820">
        <v>8</v>
      </c>
      <c r="BM99" s="820">
        <v>9</v>
      </c>
      <c r="BN99" s="820">
        <v>10</v>
      </c>
      <c r="BO99" s="820">
        <v>11</v>
      </c>
      <c r="BP99" s="820">
        <v>12</v>
      </c>
      <c r="BQ99" s="820">
        <v>13</v>
      </c>
      <c r="BR99" s="820">
        <v>14</v>
      </c>
      <c r="BS99" s="820">
        <v>15</v>
      </c>
      <c r="BT99" s="820">
        <v>16</v>
      </c>
      <c r="BU99" s="820">
        <v>17</v>
      </c>
      <c r="BV99" s="820">
        <v>18</v>
      </c>
      <c r="BW99" s="820">
        <v>19</v>
      </c>
      <c r="BX99" s="820">
        <v>20</v>
      </c>
    </row>
    <row r="100" spans="1:78" ht="15.75">
      <c r="A100" s="824">
        <f>Nek!B18</f>
        <v>2</v>
      </c>
      <c r="B100" s="824" t="str">
        <f>Nek!C18</f>
        <v>LEHKÝ</v>
      </c>
      <c r="C100" s="824" t="str">
        <f>Nek!D18</f>
        <v>VÁCLAV</v>
      </c>
      <c r="D100" s="1664">
        <f>Nek!E18</f>
        <v>690218</v>
      </c>
      <c r="E100" s="824" t="str">
        <f>Nek!F18</f>
        <v>JH</v>
      </c>
      <c r="F100" s="824" t="s">
        <v>86</v>
      </c>
      <c r="G100" s="823">
        <f t="shared" si="6"/>
        <v>5.5555555555555552E-2</v>
      </c>
      <c r="H100" s="824">
        <f t="shared" si="12"/>
        <v>18</v>
      </c>
      <c r="I100" s="824">
        <f t="shared" si="13"/>
        <v>0</v>
      </c>
      <c r="J100" s="824">
        <f t="shared" si="14"/>
        <v>1</v>
      </c>
      <c r="K100" s="825">
        <f t="shared" si="15"/>
        <v>1</v>
      </c>
      <c r="L100" s="826">
        <f t="shared" si="16"/>
        <v>0</v>
      </c>
      <c r="O100" s="827">
        <v>0</v>
      </c>
      <c r="P100" s="824"/>
      <c r="Q100" s="824">
        <v>0</v>
      </c>
      <c r="R100" s="824">
        <v>0</v>
      </c>
      <c r="S100" s="824">
        <v>0</v>
      </c>
      <c r="T100" s="826">
        <v>0</v>
      </c>
      <c r="U100" s="824">
        <v>0</v>
      </c>
      <c r="V100" s="827">
        <v>0</v>
      </c>
      <c r="W100" s="824">
        <v>0</v>
      </c>
      <c r="X100" s="824">
        <v>0</v>
      </c>
      <c r="Y100" s="824">
        <v>0</v>
      </c>
      <c r="Z100" s="824">
        <v>0</v>
      </c>
      <c r="AA100" s="824">
        <v>0</v>
      </c>
      <c r="AB100" s="824">
        <v>0</v>
      </c>
      <c r="AC100" s="824">
        <v>0</v>
      </c>
      <c r="AD100" s="824"/>
      <c r="AE100" s="824">
        <v>0</v>
      </c>
      <c r="AF100" s="824">
        <v>0</v>
      </c>
      <c r="AG100" s="824">
        <v>0</v>
      </c>
      <c r="AH100" s="824">
        <v>0</v>
      </c>
      <c r="AI100" s="34"/>
      <c r="AJ100" s="824">
        <v>0</v>
      </c>
      <c r="AK100" s="824"/>
      <c r="AL100" s="824">
        <v>0</v>
      </c>
      <c r="AM100" s="824">
        <v>0</v>
      </c>
      <c r="AN100" s="824">
        <v>1</v>
      </c>
      <c r="AO100" s="824">
        <v>0</v>
      </c>
      <c r="AP100" s="824">
        <v>0</v>
      </c>
      <c r="AQ100" s="824">
        <v>0</v>
      </c>
      <c r="AR100" s="824">
        <v>0</v>
      </c>
      <c r="AS100" s="824">
        <v>0</v>
      </c>
      <c r="AT100" s="824">
        <v>0</v>
      </c>
      <c r="AU100" s="824">
        <v>0</v>
      </c>
      <c r="AV100" s="824">
        <v>0</v>
      </c>
      <c r="AW100" s="824">
        <v>0</v>
      </c>
      <c r="AX100" s="824">
        <v>0</v>
      </c>
      <c r="AY100" s="824"/>
      <c r="AZ100" s="824">
        <v>0</v>
      </c>
      <c r="BA100" s="824">
        <v>0</v>
      </c>
      <c r="BB100" s="824">
        <v>0</v>
      </c>
      <c r="BC100" s="824">
        <v>0</v>
      </c>
      <c r="BE100" s="828"/>
      <c r="BF100" s="828"/>
      <c r="BG100" s="828"/>
      <c r="BH100" s="828"/>
      <c r="BI100" s="828"/>
      <c r="BJ100" s="828"/>
      <c r="BK100" s="828"/>
      <c r="BL100" s="828"/>
      <c r="BM100" s="828"/>
      <c r="BN100" s="828"/>
      <c r="BO100" s="828"/>
      <c r="BP100" s="828"/>
      <c r="BQ100" s="828"/>
      <c r="BR100" s="828"/>
      <c r="BS100" s="828"/>
      <c r="BT100" s="828"/>
      <c r="BU100" s="828"/>
      <c r="BV100" s="828"/>
      <c r="BW100" s="828"/>
      <c r="BX100" s="828"/>
      <c r="BY100" s="40"/>
    </row>
    <row r="101" spans="1:78" ht="15.75">
      <c r="A101" s="824">
        <f>Nek!B19</f>
        <v>3</v>
      </c>
      <c r="B101" s="824" t="str">
        <f>Nek!C19</f>
        <v>JANĎOUREK</v>
      </c>
      <c r="C101" s="824" t="str">
        <f>Nek!D19</f>
        <v>LEOŠ</v>
      </c>
      <c r="D101" s="1664">
        <f>Nek!E19</f>
        <v>870812</v>
      </c>
      <c r="E101" s="824" t="str">
        <f>Nek!F19</f>
        <v>JH</v>
      </c>
      <c r="F101" s="824" t="s">
        <v>86</v>
      </c>
      <c r="G101" s="823">
        <f t="shared" ref="G101:G170" si="29">K101/H101</f>
        <v>0.625</v>
      </c>
      <c r="H101" s="824">
        <f t="shared" si="12"/>
        <v>16</v>
      </c>
      <c r="I101" s="824">
        <f t="shared" si="13"/>
        <v>5</v>
      </c>
      <c r="J101" s="824">
        <f t="shared" si="14"/>
        <v>5</v>
      </c>
      <c r="K101" s="825">
        <f t="shared" si="15"/>
        <v>10</v>
      </c>
      <c r="L101" s="826">
        <f t="shared" si="16"/>
        <v>0</v>
      </c>
      <c r="O101" s="827">
        <v>2</v>
      </c>
      <c r="P101" s="824">
        <v>0</v>
      </c>
      <c r="Q101" s="824">
        <v>0</v>
      </c>
      <c r="R101" s="824">
        <v>0</v>
      </c>
      <c r="S101" s="824"/>
      <c r="T101" s="826">
        <v>1</v>
      </c>
      <c r="U101" s="824">
        <v>0</v>
      </c>
      <c r="V101" s="827">
        <v>0</v>
      </c>
      <c r="W101" s="824">
        <v>1</v>
      </c>
      <c r="X101" s="824">
        <v>0</v>
      </c>
      <c r="Y101" s="824"/>
      <c r="Z101" s="824">
        <v>0</v>
      </c>
      <c r="AA101" s="824">
        <v>0</v>
      </c>
      <c r="AB101" s="824">
        <v>0</v>
      </c>
      <c r="AC101" s="824">
        <v>0</v>
      </c>
      <c r="AD101" s="824"/>
      <c r="AE101" s="824">
        <v>0</v>
      </c>
      <c r="AF101" s="824"/>
      <c r="AG101" s="824">
        <v>1</v>
      </c>
      <c r="AH101" s="824">
        <v>0</v>
      </c>
      <c r="AI101" s="34"/>
      <c r="AJ101" s="824">
        <v>2</v>
      </c>
      <c r="AK101" s="824">
        <v>0</v>
      </c>
      <c r="AL101" s="824">
        <v>1</v>
      </c>
      <c r="AM101" s="824">
        <v>0</v>
      </c>
      <c r="AN101" s="824"/>
      <c r="AO101" s="824">
        <v>1</v>
      </c>
      <c r="AP101" s="824">
        <v>0</v>
      </c>
      <c r="AQ101" s="824">
        <v>0</v>
      </c>
      <c r="AR101" s="824">
        <v>0</v>
      </c>
      <c r="AS101" s="824">
        <v>0</v>
      </c>
      <c r="AT101" s="824"/>
      <c r="AU101" s="824">
        <v>0</v>
      </c>
      <c r="AV101" s="824">
        <v>0</v>
      </c>
      <c r="AW101" s="824">
        <v>0</v>
      </c>
      <c r="AX101" s="824">
        <v>1</v>
      </c>
      <c r="AY101" s="824"/>
      <c r="AZ101" s="824">
        <v>0</v>
      </c>
      <c r="BA101" s="824"/>
      <c r="BB101" s="824">
        <v>0</v>
      </c>
      <c r="BC101" s="824">
        <v>0</v>
      </c>
      <c r="BE101" s="828"/>
      <c r="BF101" s="828"/>
      <c r="BG101" s="828"/>
      <c r="BH101" s="828"/>
      <c r="BI101" s="828"/>
      <c r="BJ101" s="828"/>
      <c r="BK101" s="828"/>
      <c r="BL101" s="828"/>
      <c r="BM101" s="828"/>
      <c r="BN101" s="828"/>
      <c r="BO101" s="828"/>
      <c r="BP101" s="828"/>
      <c r="BQ101" s="828"/>
      <c r="BR101" s="828"/>
      <c r="BS101" s="828"/>
      <c r="BT101" s="828"/>
      <c r="BU101" s="828"/>
      <c r="BV101" s="828"/>
      <c r="BW101" s="828"/>
      <c r="BX101" s="828"/>
      <c r="BY101" s="40"/>
    </row>
    <row r="102" spans="1:78" ht="15.75">
      <c r="A102" s="824">
        <f>Nek!B20</f>
        <v>6</v>
      </c>
      <c r="B102" s="824" t="str">
        <f>Nek!C20</f>
        <v>BEZSTAROSTI</v>
      </c>
      <c r="C102" s="824" t="str">
        <f>Nek!D20</f>
        <v>DAVID</v>
      </c>
      <c r="D102" s="1664">
        <f>Nek!E20</f>
        <v>950628</v>
      </c>
      <c r="E102" s="824" t="str">
        <f>Nek!F20</f>
        <v>JH2</v>
      </c>
      <c r="F102" s="824" t="s">
        <v>86</v>
      </c>
      <c r="G102" s="823">
        <f t="shared" si="29"/>
        <v>1</v>
      </c>
      <c r="H102" s="824">
        <f t="shared" si="12"/>
        <v>11</v>
      </c>
      <c r="I102" s="824">
        <f t="shared" si="13"/>
        <v>7</v>
      </c>
      <c r="J102" s="824">
        <f t="shared" si="14"/>
        <v>4</v>
      </c>
      <c r="K102" s="825">
        <f t="shared" si="15"/>
        <v>11</v>
      </c>
      <c r="L102" s="826">
        <f t="shared" si="16"/>
        <v>0</v>
      </c>
      <c r="O102" s="827">
        <v>2</v>
      </c>
      <c r="P102" s="824">
        <v>1</v>
      </c>
      <c r="Q102" s="824">
        <v>0</v>
      </c>
      <c r="R102" s="824">
        <v>0</v>
      </c>
      <c r="S102" s="824">
        <v>1</v>
      </c>
      <c r="T102" s="826">
        <v>2</v>
      </c>
      <c r="U102" s="824">
        <v>0</v>
      </c>
      <c r="V102" s="827"/>
      <c r="W102" s="824">
        <v>1</v>
      </c>
      <c r="X102" s="824"/>
      <c r="Y102" s="824">
        <v>0</v>
      </c>
      <c r="Z102" s="824">
        <v>0</v>
      </c>
      <c r="AA102" s="824">
        <v>0</v>
      </c>
      <c r="AB102" s="824"/>
      <c r="AC102" s="824"/>
      <c r="AD102" s="824"/>
      <c r="AE102" s="824"/>
      <c r="AF102" s="824"/>
      <c r="AG102" s="824"/>
      <c r="AH102" s="824"/>
      <c r="AI102" s="34"/>
      <c r="AJ102" s="824">
        <v>1</v>
      </c>
      <c r="AK102" s="824">
        <v>0</v>
      </c>
      <c r="AL102" s="824">
        <v>0</v>
      </c>
      <c r="AM102" s="824">
        <v>0</v>
      </c>
      <c r="AN102" s="824">
        <v>1</v>
      </c>
      <c r="AO102" s="824">
        <v>1</v>
      </c>
      <c r="AP102" s="824">
        <v>0</v>
      </c>
      <c r="AQ102" s="824"/>
      <c r="AR102" s="824">
        <v>1</v>
      </c>
      <c r="AS102" s="824"/>
      <c r="AT102" s="824">
        <v>0</v>
      </c>
      <c r="AU102" s="824">
        <v>0</v>
      </c>
      <c r="AV102" s="824">
        <v>0</v>
      </c>
      <c r="AW102" s="824"/>
      <c r="AX102" s="824"/>
      <c r="AY102" s="824"/>
      <c r="AZ102" s="824"/>
      <c r="BA102" s="824"/>
      <c r="BB102" s="824"/>
      <c r="BC102" s="824"/>
      <c r="BE102" s="828"/>
      <c r="BF102" s="828"/>
      <c r="BG102" s="828"/>
      <c r="BH102" s="828"/>
      <c r="BI102" s="828"/>
      <c r="BJ102" s="828"/>
      <c r="BK102" s="828"/>
      <c r="BL102" s="828"/>
      <c r="BM102" s="828"/>
      <c r="BN102" s="828"/>
      <c r="BO102" s="828"/>
      <c r="BP102" s="828"/>
      <c r="BQ102" s="828"/>
      <c r="BR102" s="828"/>
      <c r="BS102" s="828"/>
      <c r="BT102" s="828"/>
      <c r="BU102" s="828"/>
      <c r="BV102" s="828"/>
      <c r="BW102" s="828"/>
      <c r="BX102" s="828"/>
    </row>
    <row r="103" spans="1:78" ht="15.75">
      <c r="A103" s="824">
        <f>Nek!B21</f>
        <v>7</v>
      </c>
      <c r="B103" s="824" t="str">
        <f>Nek!C21</f>
        <v>SKALICKÝ</v>
      </c>
      <c r="C103" s="824" t="str">
        <f>Nek!D21</f>
        <v>LUBOŠ</v>
      </c>
      <c r="D103" s="1664">
        <f>Nek!E21</f>
        <v>790427</v>
      </c>
      <c r="E103" s="824" t="str">
        <f>Nek!F21</f>
        <v>JH</v>
      </c>
      <c r="F103" s="824" t="s">
        <v>86</v>
      </c>
      <c r="G103" s="823">
        <f t="shared" si="29"/>
        <v>0.5</v>
      </c>
      <c r="H103" s="824">
        <f t="shared" si="12"/>
        <v>2</v>
      </c>
      <c r="I103" s="824">
        <f t="shared" si="13"/>
        <v>1</v>
      </c>
      <c r="J103" s="824">
        <f t="shared" si="14"/>
        <v>0</v>
      </c>
      <c r="K103" s="825">
        <f t="shared" si="15"/>
        <v>1</v>
      </c>
      <c r="L103" s="826">
        <f t="shared" si="16"/>
        <v>0</v>
      </c>
      <c r="O103" s="827"/>
      <c r="P103" s="824"/>
      <c r="Q103" s="824"/>
      <c r="R103" s="824"/>
      <c r="S103" s="824"/>
      <c r="T103" s="826"/>
      <c r="U103" s="824"/>
      <c r="V103" s="827">
        <v>0</v>
      </c>
      <c r="W103" s="824"/>
      <c r="X103" s="824"/>
      <c r="Y103" s="824"/>
      <c r="Z103" s="824"/>
      <c r="AA103" s="824">
        <v>1</v>
      </c>
      <c r="AB103" s="824"/>
      <c r="AC103" s="824"/>
      <c r="AD103" s="824"/>
      <c r="AE103" s="824"/>
      <c r="AF103" s="824"/>
      <c r="AG103" s="824"/>
      <c r="AH103" s="824"/>
      <c r="AI103" s="34"/>
      <c r="AJ103" s="824"/>
      <c r="AK103" s="824"/>
      <c r="AL103" s="824"/>
      <c r="AM103" s="824"/>
      <c r="AN103" s="824"/>
      <c r="AO103" s="824"/>
      <c r="AP103" s="824"/>
      <c r="AQ103" s="824">
        <v>0</v>
      </c>
      <c r="AR103" s="824"/>
      <c r="AS103" s="824"/>
      <c r="AT103" s="824"/>
      <c r="AU103" s="824"/>
      <c r="AV103" s="824">
        <v>0</v>
      </c>
      <c r="AW103" s="824"/>
      <c r="AX103" s="824"/>
      <c r="AY103" s="824"/>
      <c r="AZ103" s="824"/>
      <c r="BA103" s="824"/>
      <c r="BB103" s="824"/>
      <c r="BC103" s="824"/>
      <c r="BE103" s="828"/>
      <c r="BF103" s="828"/>
      <c r="BG103" s="828"/>
      <c r="BH103" s="828"/>
      <c r="BI103" s="828"/>
      <c r="BJ103" s="828"/>
      <c r="BK103" s="828"/>
      <c r="BL103" s="828"/>
      <c r="BM103" s="828"/>
      <c r="BN103" s="828"/>
      <c r="BO103" s="828"/>
      <c r="BP103" s="828"/>
      <c r="BQ103" s="828"/>
      <c r="BR103" s="828"/>
      <c r="BS103" s="828"/>
      <c r="BT103" s="828"/>
      <c r="BU103" s="828"/>
      <c r="BV103" s="828"/>
      <c r="BW103" s="828"/>
      <c r="BX103" s="828"/>
      <c r="BY103" s="40"/>
    </row>
    <row r="104" spans="1:78" ht="15.75">
      <c r="A104" s="824">
        <f>Nek!B22</f>
        <v>9</v>
      </c>
      <c r="B104" s="824" t="str">
        <f>Nek!C22</f>
        <v>DOLEČEK</v>
      </c>
      <c r="C104" s="824" t="str">
        <f>Nek!D22</f>
        <v>JAKUB</v>
      </c>
      <c r="D104" s="1664">
        <f>Nek!E22</f>
        <v>860603</v>
      </c>
      <c r="E104" s="824" t="str">
        <f>Nek!F22</f>
        <v>JH</v>
      </c>
      <c r="F104" s="824" t="s">
        <v>86</v>
      </c>
      <c r="G104" s="823">
        <f t="shared" si="29"/>
        <v>1.4444444444444444</v>
      </c>
      <c r="H104" s="824">
        <f t="shared" si="12"/>
        <v>18</v>
      </c>
      <c r="I104" s="824">
        <f t="shared" si="13"/>
        <v>7</v>
      </c>
      <c r="J104" s="824">
        <f t="shared" si="14"/>
        <v>19</v>
      </c>
      <c r="K104" s="825">
        <f t="shared" si="15"/>
        <v>26</v>
      </c>
      <c r="L104" s="826">
        <f t="shared" si="16"/>
        <v>0</v>
      </c>
      <c r="O104" s="827">
        <v>1</v>
      </c>
      <c r="P104" s="824">
        <v>0</v>
      </c>
      <c r="Q104" s="824">
        <v>2</v>
      </c>
      <c r="R104" s="824">
        <v>0</v>
      </c>
      <c r="S104" s="824">
        <v>0</v>
      </c>
      <c r="T104" s="826">
        <v>0</v>
      </c>
      <c r="U104" s="824">
        <v>1</v>
      </c>
      <c r="V104" s="827"/>
      <c r="W104" s="824">
        <v>0</v>
      </c>
      <c r="X104" s="824">
        <v>1</v>
      </c>
      <c r="Y104" s="824"/>
      <c r="Z104" s="824">
        <v>0</v>
      </c>
      <c r="AA104" s="824">
        <v>1</v>
      </c>
      <c r="AB104" s="824">
        <v>0</v>
      </c>
      <c r="AC104" s="824">
        <v>0</v>
      </c>
      <c r="AD104" s="824">
        <v>0</v>
      </c>
      <c r="AE104" s="824">
        <v>0</v>
      </c>
      <c r="AF104" s="824">
        <v>1</v>
      </c>
      <c r="AG104" s="824">
        <v>0</v>
      </c>
      <c r="AH104" s="824">
        <v>0</v>
      </c>
      <c r="AI104" s="34"/>
      <c r="AJ104" s="824">
        <v>1</v>
      </c>
      <c r="AK104" s="824">
        <v>2</v>
      </c>
      <c r="AL104" s="824">
        <v>0</v>
      </c>
      <c r="AM104" s="824">
        <v>0</v>
      </c>
      <c r="AN104" s="824">
        <v>2</v>
      </c>
      <c r="AO104" s="824">
        <v>1</v>
      </c>
      <c r="AP104" s="824">
        <v>0</v>
      </c>
      <c r="AQ104" s="824"/>
      <c r="AR104" s="824">
        <v>2</v>
      </c>
      <c r="AS104" s="824">
        <v>1</v>
      </c>
      <c r="AT104" s="824"/>
      <c r="AU104" s="824">
        <v>0</v>
      </c>
      <c r="AV104" s="824">
        <v>2</v>
      </c>
      <c r="AW104" s="824">
        <v>2</v>
      </c>
      <c r="AX104" s="824">
        <v>2</v>
      </c>
      <c r="AY104" s="824">
        <v>2</v>
      </c>
      <c r="AZ104" s="824">
        <v>0</v>
      </c>
      <c r="BA104" s="824">
        <v>1</v>
      </c>
      <c r="BB104" s="824">
        <v>1</v>
      </c>
      <c r="BC104" s="824">
        <v>0</v>
      </c>
      <c r="BE104" s="828"/>
      <c r="BF104" s="828"/>
      <c r="BG104" s="828"/>
      <c r="BH104" s="828"/>
      <c r="BI104" s="828"/>
      <c r="BJ104" s="828"/>
      <c r="BK104" s="828"/>
      <c r="BL104" s="828"/>
      <c r="BM104" s="828"/>
      <c r="BN104" s="828"/>
      <c r="BO104" s="828"/>
      <c r="BP104" s="828"/>
      <c r="BQ104" s="828"/>
      <c r="BR104" s="828"/>
      <c r="BS104" s="828"/>
      <c r="BT104" s="828"/>
      <c r="BU104" s="828"/>
      <c r="BV104" s="828"/>
      <c r="BW104" s="828"/>
      <c r="BX104" s="828"/>
      <c r="BY104" s="40"/>
    </row>
    <row r="105" spans="1:78" ht="15.75">
      <c r="A105" s="824">
        <f>Nek!B23</f>
        <v>10</v>
      </c>
      <c r="B105" s="824" t="str">
        <f>Nek!C23</f>
        <v>KREJSA</v>
      </c>
      <c r="C105" s="824" t="str">
        <f>Nek!D23</f>
        <v>JIŘÍ</v>
      </c>
      <c r="D105" s="1664">
        <f>Nek!E23</f>
        <v>950519</v>
      </c>
      <c r="E105" s="824" t="str">
        <f>Nek!F23</f>
        <v>JH</v>
      </c>
      <c r="F105" s="824" t="s">
        <v>86</v>
      </c>
      <c r="G105" s="823">
        <f t="shared" si="29"/>
        <v>2</v>
      </c>
      <c r="H105" s="824">
        <f t="shared" si="12"/>
        <v>14</v>
      </c>
      <c r="I105" s="824">
        <f t="shared" si="13"/>
        <v>12</v>
      </c>
      <c r="J105" s="824">
        <f t="shared" si="14"/>
        <v>16</v>
      </c>
      <c r="K105" s="825">
        <f t="shared" si="15"/>
        <v>28</v>
      </c>
      <c r="L105" s="826">
        <f t="shared" si="16"/>
        <v>0</v>
      </c>
      <c r="O105" s="827">
        <v>2</v>
      </c>
      <c r="P105" s="824">
        <v>2</v>
      </c>
      <c r="Q105" s="824"/>
      <c r="R105" s="824"/>
      <c r="S105" s="824"/>
      <c r="T105" s="826"/>
      <c r="U105" s="824"/>
      <c r="V105" s="827">
        <v>0</v>
      </c>
      <c r="W105" s="824">
        <v>1</v>
      </c>
      <c r="X105" s="824">
        <v>2</v>
      </c>
      <c r="Y105" s="824">
        <v>0</v>
      </c>
      <c r="Z105" s="824">
        <v>1</v>
      </c>
      <c r="AA105" s="824">
        <v>0</v>
      </c>
      <c r="AB105" s="824">
        <v>0</v>
      </c>
      <c r="AC105" s="824">
        <v>1</v>
      </c>
      <c r="AD105" s="824">
        <v>1</v>
      </c>
      <c r="AE105" s="824">
        <v>0</v>
      </c>
      <c r="AF105" s="824"/>
      <c r="AG105" s="824">
        <v>2</v>
      </c>
      <c r="AH105" s="824">
        <v>0</v>
      </c>
      <c r="AI105" s="34"/>
      <c r="AJ105" s="824">
        <v>1</v>
      </c>
      <c r="AK105" s="824">
        <v>1</v>
      </c>
      <c r="AL105" s="824"/>
      <c r="AM105" s="824"/>
      <c r="AN105" s="824"/>
      <c r="AO105" s="824"/>
      <c r="AP105" s="824"/>
      <c r="AQ105" s="824">
        <v>0</v>
      </c>
      <c r="AR105" s="824">
        <v>0</v>
      </c>
      <c r="AS105" s="824">
        <v>0</v>
      </c>
      <c r="AT105" s="824">
        <v>1</v>
      </c>
      <c r="AU105" s="824">
        <v>1</v>
      </c>
      <c r="AV105" s="824">
        <v>2</v>
      </c>
      <c r="AW105" s="824">
        <v>0</v>
      </c>
      <c r="AX105" s="824">
        <v>0</v>
      </c>
      <c r="AY105" s="824">
        <v>1</v>
      </c>
      <c r="AZ105" s="824">
        <v>3</v>
      </c>
      <c r="BA105" s="824"/>
      <c r="BB105" s="824">
        <v>2</v>
      </c>
      <c r="BC105" s="824">
        <v>4</v>
      </c>
      <c r="BE105" s="828"/>
      <c r="BF105" s="828"/>
      <c r="BG105" s="828"/>
      <c r="BH105" s="828"/>
      <c r="BI105" s="828"/>
      <c r="BJ105" s="828"/>
      <c r="BK105" s="828"/>
      <c r="BL105" s="828"/>
      <c r="BM105" s="828"/>
      <c r="BN105" s="828"/>
      <c r="BO105" s="828"/>
      <c r="BP105" s="828"/>
      <c r="BQ105" s="828"/>
      <c r="BR105" s="828"/>
      <c r="BS105" s="828"/>
      <c r="BT105" s="828"/>
      <c r="BU105" s="828"/>
      <c r="BV105" s="828"/>
      <c r="BW105" s="828"/>
      <c r="BX105" s="828"/>
      <c r="BY105" s="40"/>
    </row>
    <row r="106" spans="1:78" ht="15.75">
      <c r="A106" s="824">
        <f>Nek!B24</f>
        <v>0</v>
      </c>
      <c r="B106" s="824" t="str">
        <f>Nek!C24</f>
        <v>HUBÁLEK</v>
      </c>
      <c r="C106" s="824" t="str">
        <f>Nek!D24</f>
        <v>MILAN</v>
      </c>
      <c r="D106" s="1664">
        <f>Nek!E24</f>
        <v>740710</v>
      </c>
      <c r="E106" s="824" t="str">
        <f>Nek!F24</f>
        <v>JH</v>
      </c>
      <c r="F106" s="824" t="s">
        <v>86</v>
      </c>
      <c r="G106" s="823">
        <f t="shared" si="29"/>
        <v>0.2857142857142857</v>
      </c>
      <c r="H106" s="824">
        <f t="shared" si="12"/>
        <v>14</v>
      </c>
      <c r="I106" s="824">
        <f t="shared" si="13"/>
        <v>1</v>
      </c>
      <c r="J106" s="824">
        <f t="shared" si="14"/>
        <v>3</v>
      </c>
      <c r="K106" s="825">
        <f t="shared" si="15"/>
        <v>4</v>
      </c>
      <c r="L106" s="826">
        <f t="shared" si="16"/>
        <v>0</v>
      </c>
      <c r="O106" s="827"/>
      <c r="P106" s="824">
        <v>0</v>
      </c>
      <c r="Q106" s="824"/>
      <c r="R106" s="824">
        <v>0</v>
      </c>
      <c r="S106" s="824">
        <v>0</v>
      </c>
      <c r="T106" s="826">
        <v>0</v>
      </c>
      <c r="U106" s="824">
        <v>0</v>
      </c>
      <c r="V106" s="827"/>
      <c r="W106" s="824">
        <v>0</v>
      </c>
      <c r="X106" s="824">
        <v>0</v>
      </c>
      <c r="Y106" s="824">
        <v>0</v>
      </c>
      <c r="Z106" s="824">
        <v>0</v>
      </c>
      <c r="AA106" s="824">
        <v>0</v>
      </c>
      <c r="AB106" s="824"/>
      <c r="AC106" s="824"/>
      <c r="AD106" s="824">
        <v>0</v>
      </c>
      <c r="AE106" s="824">
        <v>0</v>
      </c>
      <c r="AF106" s="824"/>
      <c r="AG106" s="824">
        <v>1</v>
      </c>
      <c r="AH106" s="824">
        <v>0</v>
      </c>
      <c r="AI106" s="34"/>
      <c r="AJ106" s="824"/>
      <c r="AK106" s="824">
        <v>1</v>
      </c>
      <c r="AL106" s="824"/>
      <c r="AM106" s="824">
        <v>0</v>
      </c>
      <c r="AN106" s="824">
        <v>0</v>
      </c>
      <c r="AO106" s="824">
        <v>0</v>
      </c>
      <c r="AP106" s="824">
        <v>0</v>
      </c>
      <c r="AQ106" s="824"/>
      <c r="AR106" s="824">
        <v>1</v>
      </c>
      <c r="AS106" s="824">
        <v>0</v>
      </c>
      <c r="AT106" s="824">
        <v>0</v>
      </c>
      <c r="AU106" s="824">
        <v>0</v>
      </c>
      <c r="AV106" s="824">
        <v>1</v>
      </c>
      <c r="AW106" s="824"/>
      <c r="AX106" s="824"/>
      <c r="AY106" s="824">
        <v>0</v>
      </c>
      <c r="AZ106" s="824">
        <v>0</v>
      </c>
      <c r="BA106" s="824"/>
      <c r="BB106" s="824">
        <v>0</v>
      </c>
      <c r="BC106" s="824">
        <v>0</v>
      </c>
      <c r="BE106" s="828"/>
      <c r="BF106" s="828"/>
      <c r="BG106" s="828"/>
      <c r="BH106" s="828"/>
      <c r="BI106" s="828"/>
      <c r="BJ106" s="828"/>
      <c r="BK106" s="828"/>
      <c r="BL106" s="828"/>
      <c r="BM106" s="828"/>
      <c r="BN106" s="828"/>
      <c r="BO106" s="828"/>
      <c r="BP106" s="828"/>
      <c r="BQ106" s="828"/>
      <c r="BR106" s="828"/>
      <c r="BS106" s="828"/>
      <c r="BT106" s="828"/>
      <c r="BU106" s="828"/>
      <c r="BV106" s="828"/>
      <c r="BW106" s="828"/>
      <c r="BX106" s="828"/>
      <c r="BY106" s="40"/>
    </row>
    <row r="107" spans="1:78" ht="15.75">
      <c r="A107" s="824">
        <f>Nek!B25</f>
        <v>14</v>
      </c>
      <c r="B107" s="824" t="str">
        <f>Nek!C25</f>
        <v>HAUSLER</v>
      </c>
      <c r="C107" s="824" t="str">
        <f>Nek!D25</f>
        <v>MIROSLAV</v>
      </c>
      <c r="D107" s="1664">
        <f>Nek!E25</f>
        <v>820404</v>
      </c>
      <c r="E107" s="824" t="str">
        <f>Nek!F25</f>
        <v>JH</v>
      </c>
      <c r="F107" s="824" t="s">
        <v>86</v>
      </c>
      <c r="G107" s="823">
        <f t="shared" si="29"/>
        <v>1</v>
      </c>
      <c r="H107" s="824">
        <f t="shared" si="12"/>
        <v>5</v>
      </c>
      <c r="I107" s="824">
        <f t="shared" si="13"/>
        <v>3</v>
      </c>
      <c r="J107" s="824">
        <f t="shared" si="14"/>
        <v>2</v>
      </c>
      <c r="K107" s="825">
        <f t="shared" si="15"/>
        <v>5</v>
      </c>
      <c r="L107" s="826">
        <f t="shared" si="16"/>
        <v>0</v>
      </c>
      <c r="O107" s="827"/>
      <c r="P107" s="824"/>
      <c r="Q107" s="824">
        <v>0</v>
      </c>
      <c r="R107" s="824"/>
      <c r="S107" s="824">
        <v>2</v>
      </c>
      <c r="T107" s="826"/>
      <c r="U107" s="824">
        <v>0</v>
      </c>
      <c r="V107" s="827">
        <v>0</v>
      </c>
      <c r="W107" s="824"/>
      <c r="X107" s="824">
        <v>1</v>
      </c>
      <c r="Y107" s="824"/>
      <c r="Z107" s="824"/>
      <c r="AA107" s="824"/>
      <c r="AB107" s="824"/>
      <c r="AC107" s="824"/>
      <c r="AD107" s="824"/>
      <c r="AE107" s="824"/>
      <c r="AF107" s="824"/>
      <c r="AG107" s="824"/>
      <c r="AH107" s="824"/>
      <c r="AI107" s="34"/>
      <c r="AJ107" s="824"/>
      <c r="AK107" s="824"/>
      <c r="AL107" s="824">
        <v>0</v>
      </c>
      <c r="AM107" s="824"/>
      <c r="AN107" s="824">
        <v>1</v>
      </c>
      <c r="AO107" s="824"/>
      <c r="AP107" s="824">
        <v>0</v>
      </c>
      <c r="AQ107" s="824">
        <v>1</v>
      </c>
      <c r="AR107" s="824"/>
      <c r="AS107" s="824">
        <v>0</v>
      </c>
      <c r="AT107" s="824"/>
      <c r="AU107" s="824"/>
      <c r="AV107" s="824"/>
      <c r="AW107" s="824"/>
      <c r="AX107" s="824"/>
      <c r="AY107" s="824"/>
      <c r="AZ107" s="824"/>
      <c r="BA107" s="824"/>
      <c r="BB107" s="824"/>
      <c r="BC107" s="824"/>
      <c r="BE107" s="828"/>
      <c r="BF107" s="828"/>
      <c r="BG107" s="828"/>
      <c r="BH107" s="828"/>
      <c r="BI107" s="828"/>
      <c r="BJ107" s="828"/>
      <c r="BK107" s="828"/>
      <c r="BL107" s="828"/>
      <c r="BM107" s="828"/>
      <c r="BN107" s="828"/>
      <c r="BO107" s="828"/>
      <c r="BP107" s="828"/>
      <c r="BQ107" s="828"/>
      <c r="BR107" s="828"/>
      <c r="BS107" s="828"/>
      <c r="BT107" s="828"/>
      <c r="BU107" s="828"/>
      <c r="BV107" s="828"/>
      <c r="BW107" s="828"/>
      <c r="BX107" s="828"/>
      <c r="BY107" s="40"/>
    </row>
    <row r="108" spans="1:78" ht="15.75">
      <c r="A108" s="824">
        <f>Nek!B26</f>
        <v>15</v>
      </c>
      <c r="B108" s="824" t="str">
        <f>Nek!C26</f>
        <v>BEDNÁŘ</v>
      </c>
      <c r="C108" s="824" t="str">
        <f>Nek!D26</f>
        <v>LIBOR</v>
      </c>
      <c r="D108" s="1664">
        <f>Nek!E26</f>
        <v>960306</v>
      </c>
      <c r="E108" s="824" t="str">
        <f>Nek!F26</f>
        <v>JH</v>
      </c>
      <c r="F108" s="824" t="s">
        <v>86</v>
      </c>
      <c r="G108" s="823">
        <f t="shared" si="29"/>
        <v>1.4444444444444444</v>
      </c>
      <c r="H108" s="824">
        <f t="shared" si="12"/>
        <v>9</v>
      </c>
      <c r="I108" s="824">
        <f t="shared" si="13"/>
        <v>8</v>
      </c>
      <c r="J108" s="824">
        <f t="shared" si="14"/>
        <v>5</v>
      </c>
      <c r="K108" s="825">
        <f t="shared" si="15"/>
        <v>13</v>
      </c>
      <c r="L108" s="826">
        <f t="shared" si="16"/>
        <v>0</v>
      </c>
      <c r="O108" s="827">
        <v>0</v>
      </c>
      <c r="P108" s="824">
        <v>1</v>
      </c>
      <c r="Q108" s="824">
        <v>1</v>
      </c>
      <c r="R108" s="824">
        <v>0</v>
      </c>
      <c r="S108" s="824">
        <v>1</v>
      </c>
      <c r="T108" s="826">
        <v>3</v>
      </c>
      <c r="U108" s="824">
        <v>0</v>
      </c>
      <c r="V108" s="827"/>
      <c r="W108" s="824"/>
      <c r="X108" s="824"/>
      <c r="Y108" s="824"/>
      <c r="Z108" s="824"/>
      <c r="AA108" s="824"/>
      <c r="AB108" s="824"/>
      <c r="AC108" s="824"/>
      <c r="AD108" s="824"/>
      <c r="AE108" s="824"/>
      <c r="AF108" s="824"/>
      <c r="AG108" s="824">
        <v>0</v>
      </c>
      <c r="AH108" s="824">
        <v>2</v>
      </c>
      <c r="AI108" s="34"/>
      <c r="AJ108" s="824">
        <v>0</v>
      </c>
      <c r="AK108" s="824">
        <v>0</v>
      </c>
      <c r="AL108" s="824">
        <v>0</v>
      </c>
      <c r="AM108" s="824">
        <v>0</v>
      </c>
      <c r="AN108" s="824">
        <v>1</v>
      </c>
      <c r="AO108" s="824">
        <v>0</v>
      </c>
      <c r="AP108" s="824">
        <v>1</v>
      </c>
      <c r="AQ108" s="824"/>
      <c r="AR108" s="824"/>
      <c r="AS108" s="824"/>
      <c r="AT108" s="824"/>
      <c r="AU108" s="824"/>
      <c r="AV108" s="824"/>
      <c r="AW108" s="824"/>
      <c r="AX108" s="824"/>
      <c r="AY108" s="824"/>
      <c r="AZ108" s="824"/>
      <c r="BA108" s="824"/>
      <c r="BB108" s="824">
        <v>2</v>
      </c>
      <c r="BC108" s="824">
        <v>1</v>
      </c>
      <c r="BE108" s="828"/>
      <c r="BF108" s="828"/>
      <c r="BG108" s="828"/>
      <c r="BH108" s="828"/>
      <c r="BI108" s="828"/>
      <c r="BJ108" s="828"/>
      <c r="BK108" s="828"/>
      <c r="BL108" s="828"/>
      <c r="BM108" s="828"/>
      <c r="BN108" s="828"/>
      <c r="BO108" s="828"/>
      <c r="BP108" s="828"/>
      <c r="BQ108" s="828"/>
      <c r="BR108" s="828"/>
      <c r="BS108" s="828"/>
      <c r="BT108" s="828"/>
      <c r="BU108" s="828"/>
      <c r="BV108" s="828"/>
      <c r="BW108" s="828"/>
      <c r="BX108" s="828"/>
      <c r="BY108" s="40"/>
    </row>
    <row r="109" spans="1:78" ht="15.75">
      <c r="A109" s="824">
        <f>Nek!B27</f>
        <v>16</v>
      </c>
      <c r="B109" s="824" t="str">
        <f>Nek!C27</f>
        <v>ŠULC</v>
      </c>
      <c r="C109" s="824" t="str">
        <f>Nek!D27</f>
        <v>PAVEL</v>
      </c>
      <c r="D109" s="1664">
        <f>Nek!E27</f>
        <v>870423</v>
      </c>
      <c r="E109" s="824" t="str">
        <f>Nek!F27</f>
        <v>JH</v>
      </c>
      <c r="F109" s="824" t="s">
        <v>86</v>
      </c>
      <c r="G109" s="823">
        <f t="shared" si="29"/>
        <v>2.8421052631578947</v>
      </c>
      <c r="H109" s="824">
        <f t="shared" si="12"/>
        <v>19</v>
      </c>
      <c r="I109" s="824">
        <f t="shared" si="13"/>
        <v>26</v>
      </c>
      <c r="J109" s="824">
        <f t="shared" si="14"/>
        <v>28</v>
      </c>
      <c r="K109" s="825">
        <f t="shared" si="15"/>
        <v>54</v>
      </c>
      <c r="L109" s="826">
        <f t="shared" si="16"/>
        <v>0</v>
      </c>
      <c r="O109" s="827">
        <v>2</v>
      </c>
      <c r="P109" s="824">
        <v>0</v>
      </c>
      <c r="Q109" s="824">
        <v>1</v>
      </c>
      <c r="R109" s="824">
        <v>2</v>
      </c>
      <c r="S109" s="824">
        <v>4</v>
      </c>
      <c r="T109" s="826">
        <v>1</v>
      </c>
      <c r="U109" s="824"/>
      <c r="V109" s="827">
        <v>1</v>
      </c>
      <c r="W109" s="824">
        <v>1</v>
      </c>
      <c r="X109" s="824">
        <v>0</v>
      </c>
      <c r="Y109" s="824">
        <v>1</v>
      </c>
      <c r="Z109" s="824">
        <v>1</v>
      </c>
      <c r="AA109" s="824">
        <v>2</v>
      </c>
      <c r="AB109" s="824">
        <v>1</v>
      </c>
      <c r="AC109" s="824">
        <v>0</v>
      </c>
      <c r="AD109" s="824">
        <v>1</v>
      </c>
      <c r="AE109" s="824">
        <v>1</v>
      </c>
      <c r="AF109" s="824">
        <v>1</v>
      </c>
      <c r="AG109" s="824">
        <v>2</v>
      </c>
      <c r="AH109" s="824">
        <v>4</v>
      </c>
      <c r="AI109" s="34"/>
      <c r="AJ109" s="824">
        <v>2</v>
      </c>
      <c r="AK109" s="824">
        <v>2</v>
      </c>
      <c r="AL109" s="824">
        <v>1</v>
      </c>
      <c r="AM109" s="824">
        <v>1</v>
      </c>
      <c r="AN109" s="824">
        <v>0</v>
      </c>
      <c r="AO109" s="824">
        <v>2</v>
      </c>
      <c r="AP109" s="824"/>
      <c r="AQ109" s="824">
        <v>0</v>
      </c>
      <c r="AR109" s="824">
        <v>2</v>
      </c>
      <c r="AS109" s="824">
        <v>2</v>
      </c>
      <c r="AT109" s="824">
        <v>0</v>
      </c>
      <c r="AU109" s="824">
        <v>1</v>
      </c>
      <c r="AV109" s="824">
        <v>0</v>
      </c>
      <c r="AW109" s="824">
        <v>2</v>
      </c>
      <c r="AX109" s="824">
        <v>1</v>
      </c>
      <c r="AY109" s="824">
        <v>3</v>
      </c>
      <c r="AZ109" s="824">
        <v>1</v>
      </c>
      <c r="BA109" s="824">
        <v>3</v>
      </c>
      <c r="BB109" s="824">
        <v>3</v>
      </c>
      <c r="BC109" s="824">
        <v>2</v>
      </c>
      <c r="BE109" s="828"/>
      <c r="BF109" s="828"/>
      <c r="BG109" s="828"/>
      <c r="BH109" s="828"/>
      <c r="BI109" s="828"/>
      <c r="BJ109" s="828"/>
      <c r="BK109" s="828"/>
      <c r="BL109" s="828"/>
      <c r="BM109" s="828"/>
      <c r="BN109" s="828"/>
      <c r="BO109" s="828"/>
      <c r="BP109" s="828"/>
      <c r="BQ109" s="828"/>
      <c r="BR109" s="828"/>
      <c r="BS109" s="828"/>
      <c r="BT109" s="828"/>
      <c r="BU109" s="828"/>
      <c r="BV109" s="828"/>
      <c r="BW109" s="828"/>
      <c r="BX109" s="828"/>
      <c r="BY109" s="40"/>
    </row>
    <row r="110" spans="1:78" s="40" customFormat="1" ht="15.75">
      <c r="A110" s="824">
        <f>Nek!B28</f>
        <v>17</v>
      </c>
      <c r="B110" s="824" t="str">
        <f>Nek!C28</f>
        <v>FIŠER</v>
      </c>
      <c r="C110" s="824" t="str">
        <f>Nek!D28</f>
        <v>MILAN</v>
      </c>
      <c r="D110" s="1664">
        <f>Nek!E28</f>
        <v>670121</v>
      </c>
      <c r="E110" s="824" t="str">
        <f>Nek!F28</f>
        <v>JH</v>
      </c>
      <c r="F110" s="824" t="s">
        <v>86</v>
      </c>
      <c r="G110" s="823">
        <f t="shared" si="29"/>
        <v>1</v>
      </c>
      <c r="H110" s="824">
        <f t="shared" si="12"/>
        <v>18</v>
      </c>
      <c r="I110" s="824">
        <f t="shared" si="13"/>
        <v>8</v>
      </c>
      <c r="J110" s="824">
        <f t="shared" si="14"/>
        <v>10</v>
      </c>
      <c r="K110" s="825">
        <f t="shared" si="15"/>
        <v>18</v>
      </c>
      <c r="L110" s="826">
        <f t="shared" si="16"/>
        <v>0</v>
      </c>
      <c r="M110" s="8"/>
      <c r="N110" s="8"/>
      <c r="O110" s="827">
        <v>1</v>
      </c>
      <c r="P110" s="824"/>
      <c r="Q110" s="824">
        <v>0</v>
      </c>
      <c r="R110" s="824">
        <v>0</v>
      </c>
      <c r="S110" s="824">
        <v>2</v>
      </c>
      <c r="T110" s="826">
        <v>0</v>
      </c>
      <c r="U110" s="824">
        <v>0</v>
      </c>
      <c r="V110" s="827">
        <v>0</v>
      </c>
      <c r="W110" s="824">
        <v>0</v>
      </c>
      <c r="X110" s="824">
        <v>0</v>
      </c>
      <c r="Y110" s="824">
        <v>0</v>
      </c>
      <c r="Z110" s="824">
        <v>0</v>
      </c>
      <c r="AA110" s="824">
        <v>1</v>
      </c>
      <c r="AB110" s="824"/>
      <c r="AC110" s="824">
        <v>1</v>
      </c>
      <c r="AD110" s="824">
        <v>2</v>
      </c>
      <c r="AE110" s="824">
        <v>0</v>
      </c>
      <c r="AF110" s="824">
        <v>0</v>
      </c>
      <c r="AG110" s="824">
        <v>0</v>
      </c>
      <c r="AH110" s="824">
        <v>1</v>
      </c>
      <c r="AI110" s="34"/>
      <c r="AJ110" s="824">
        <v>0</v>
      </c>
      <c r="AK110" s="824"/>
      <c r="AL110" s="824">
        <v>0</v>
      </c>
      <c r="AM110" s="824">
        <v>0</v>
      </c>
      <c r="AN110" s="824">
        <v>1</v>
      </c>
      <c r="AO110" s="824">
        <v>2</v>
      </c>
      <c r="AP110" s="824">
        <v>1</v>
      </c>
      <c r="AQ110" s="824">
        <v>2</v>
      </c>
      <c r="AR110" s="824">
        <v>1</v>
      </c>
      <c r="AS110" s="824">
        <v>0</v>
      </c>
      <c r="AT110" s="824">
        <v>0</v>
      </c>
      <c r="AU110" s="824">
        <v>0</v>
      </c>
      <c r="AV110" s="824">
        <v>0</v>
      </c>
      <c r="AW110" s="824"/>
      <c r="AX110" s="824">
        <v>1</v>
      </c>
      <c r="AY110" s="824">
        <v>1</v>
      </c>
      <c r="AZ110" s="824">
        <v>0</v>
      </c>
      <c r="BA110" s="824">
        <v>0</v>
      </c>
      <c r="BB110" s="824">
        <v>1</v>
      </c>
      <c r="BC110" s="824">
        <v>0</v>
      </c>
      <c r="BD110" s="8"/>
      <c r="BE110" s="828"/>
      <c r="BF110" s="828"/>
      <c r="BG110" s="828"/>
      <c r="BH110" s="828"/>
      <c r="BI110" s="828"/>
      <c r="BJ110" s="828"/>
      <c r="BK110" s="828"/>
      <c r="BL110" s="828"/>
      <c r="BM110" s="828"/>
      <c r="BN110" s="828"/>
      <c r="BO110" s="828"/>
      <c r="BP110" s="828"/>
      <c r="BQ110" s="828"/>
      <c r="BR110" s="828"/>
      <c r="BS110" s="828"/>
      <c r="BT110" s="828"/>
      <c r="BU110" s="828"/>
      <c r="BV110" s="828"/>
      <c r="BW110" s="828"/>
      <c r="BX110" s="828"/>
      <c r="BZ110" s="8"/>
    </row>
    <row r="111" spans="1:78" ht="15.75">
      <c r="A111" s="824">
        <f>Nek!B29</f>
        <v>0</v>
      </c>
      <c r="B111" s="824" t="str">
        <f>Nek!C29</f>
        <v>BAIER</v>
      </c>
      <c r="C111" s="824" t="str">
        <f>Nek!D29</f>
        <v>DAVID</v>
      </c>
      <c r="D111" s="1664">
        <f>Nek!E29</f>
        <v>850319</v>
      </c>
      <c r="E111" s="824" t="str">
        <f>Nek!F29</f>
        <v>JH</v>
      </c>
      <c r="F111" s="824" t="s">
        <v>86</v>
      </c>
      <c r="G111" s="823">
        <f t="shared" si="29"/>
        <v>0.8571428571428571</v>
      </c>
      <c r="H111" s="824">
        <f t="shared" si="12"/>
        <v>7</v>
      </c>
      <c r="I111" s="824">
        <f t="shared" si="13"/>
        <v>1</v>
      </c>
      <c r="J111" s="824">
        <f t="shared" si="14"/>
        <v>5</v>
      </c>
      <c r="K111" s="825">
        <f t="shared" si="15"/>
        <v>6</v>
      </c>
      <c r="L111" s="826">
        <f t="shared" si="16"/>
        <v>0</v>
      </c>
      <c r="O111" s="827"/>
      <c r="P111" s="824"/>
      <c r="Q111" s="824">
        <v>0</v>
      </c>
      <c r="R111" s="824">
        <v>0</v>
      </c>
      <c r="S111" s="824">
        <v>1</v>
      </c>
      <c r="T111" s="826"/>
      <c r="U111" s="824"/>
      <c r="V111" s="827"/>
      <c r="W111" s="824"/>
      <c r="X111" s="824"/>
      <c r="Y111" s="824"/>
      <c r="Z111" s="824"/>
      <c r="AA111" s="824">
        <v>0</v>
      </c>
      <c r="AB111" s="824"/>
      <c r="AC111" s="824"/>
      <c r="AD111" s="824"/>
      <c r="AE111" s="824">
        <v>0</v>
      </c>
      <c r="AF111" s="824">
        <v>0</v>
      </c>
      <c r="AG111" s="824"/>
      <c r="AH111" s="824">
        <v>0</v>
      </c>
      <c r="AI111" s="34"/>
      <c r="AJ111" s="824"/>
      <c r="AK111" s="824"/>
      <c r="AL111" s="824">
        <v>1</v>
      </c>
      <c r="AM111" s="824">
        <v>0</v>
      </c>
      <c r="AN111" s="824">
        <v>3</v>
      </c>
      <c r="AO111" s="824"/>
      <c r="AP111" s="824"/>
      <c r="AQ111" s="824"/>
      <c r="AR111" s="824"/>
      <c r="AS111" s="824"/>
      <c r="AT111" s="824"/>
      <c r="AU111" s="824"/>
      <c r="AV111" s="824">
        <v>1</v>
      </c>
      <c r="AW111" s="824"/>
      <c r="AX111" s="824"/>
      <c r="AY111" s="824"/>
      <c r="AZ111" s="824">
        <v>0</v>
      </c>
      <c r="BA111" s="824">
        <v>0</v>
      </c>
      <c r="BB111" s="824"/>
      <c r="BC111" s="824">
        <v>0</v>
      </c>
      <c r="BE111" s="828"/>
      <c r="BF111" s="828"/>
      <c r="BG111" s="828"/>
      <c r="BH111" s="828"/>
      <c r="BI111" s="828"/>
      <c r="BJ111" s="828"/>
      <c r="BK111" s="828"/>
      <c r="BL111" s="828"/>
      <c r="BM111" s="828"/>
      <c r="BN111" s="828"/>
      <c r="BO111" s="828"/>
      <c r="BP111" s="828"/>
      <c r="BQ111" s="828"/>
      <c r="BR111" s="828"/>
      <c r="BS111" s="828"/>
      <c r="BT111" s="828"/>
      <c r="BU111" s="828"/>
      <c r="BV111" s="828"/>
      <c r="BW111" s="828"/>
      <c r="BX111" s="828"/>
    </row>
    <row r="112" spans="1:78" ht="15.75">
      <c r="A112" s="824">
        <f>Nek!B30</f>
        <v>19</v>
      </c>
      <c r="B112" s="824" t="str">
        <f>Nek!C30</f>
        <v>MAZURKIEWICZ</v>
      </c>
      <c r="C112" s="824" t="str">
        <f>Nek!D30</f>
        <v>MARTIN</v>
      </c>
      <c r="D112" s="1664">
        <f>Nek!E30</f>
        <v>811021</v>
      </c>
      <c r="E112" s="824" t="str">
        <f>Nek!F30</f>
        <v>JH</v>
      </c>
      <c r="F112" s="824" t="s">
        <v>86</v>
      </c>
      <c r="G112" s="823">
        <f t="shared" si="29"/>
        <v>0.54545454545454541</v>
      </c>
      <c r="H112" s="824">
        <f t="shared" si="12"/>
        <v>11</v>
      </c>
      <c r="I112" s="824">
        <f t="shared" si="13"/>
        <v>3</v>
      </c>
      <c r="J112" s="824">
        <f t="shared" si="14"/>
        <v>3</v>
      </c>
      <c r="K112" s="825">
        <f t="shared" si="15"/>
        <v>6</v>
      </c>
      <c r="L112" s="826">
        <f t="shared" si="16"/>
        <v>0</v>
      </c>
      <c r="O112" s="827">
        <v>0</v>
      </c>
      <c r="P112" s="824">
        <v>1</v>
      </c>
      <c r="Q112" s="824"/>
      <c r="R112" s="824"/>
      <c r="S112" s="824"/>
      <c r="T112" s="826">
        <v>1</v>
      </c>
      <c r="U112" s="824">
        <v>0</v>
      </c>
      <c r="V112" s="827">
        <v>1</v>
      </c>
      <c r="W112" s="824">
        <v>0</v>
      </c>
      <c r="X112" s="824">
        <v>0</v>
      </c>
      <c r="Y112" s="824">
        <v>0</v>
      </c>
      <c r="Z112" s="824">
        <v>0</v>
      </c>
      <c r="AA112" s="824"/>
      <c r="AB112" s="824"/>
      <c r="AC112" s="824">
        <v>0</v>
      </c>
      <c r="AD112" s="824">
        <v>0</v>
      </c>
      <c r="AE112" s="824"/>
      <c r="AF112" s="824"/>
      <c r="AG112" s="824"/>
      <c r="AH112" s="824"/>
      <c r="AI112" s="34"/>
      <c r="AJ112" s="824">
        <v>0</v>
      </c>
      <c r="AK112" s="824">
        <v>0</v>
      </c>
      <c r="AL112" s="824"/>
      <c r="AM112" s="824"/>
      <c r="AN112" s="824"/>
      <c r="AO112" s="824">
        <v>1</v>
      </c>
      <c r="AP112" s="824">
        <v>0</v>
      </c>
      <c r="AQ112" s="824">
        <v>0</v>
      </c>
      <c r="AR112" s="824">
        <v>0</v>
      </c>
      <c r="AS112" s="824">
        <v>0</v>
      </c>
      <c r="AT112" s="824">
        <v>1</v>
      </c>
      <c r="AU112" s="824">
        <v>0</v>
      </c>
      <c r="AV112" s="824"/>
      <c r="AW112" s="824"/>
      <c r="AX112" s="824">
        <v>1</v>
      </c>
      <c r="AY112" s="824">
        <v>0</v>
      </c>
      <c r="AZ112" s="824"/>
      <c r="BA112" s="824"/>
      <c r="BB112" s="824"/>
      <c r="BC112" s="824"/>
      <c r="BE112" s="828"/>
      <c r="BF112" s="828"/>
      <c r="BG112" s="828"/>
      <c r="BH112" s="828"/>
      <c r="BI112" s="828"/>
      <c r="BJ112" s="828"/>
      <c r="BK112" s="828"/>
      <c r="BL112" s="828"/>
      <c r="BM112" s="828"/>
      <c r="BN112" s="828"/>
      <c r="BO112" s="828"/>
      <c r="BP112" s="828"/>
      <c r="BQ112" s="828"/>
      <c r="BR112" s="828"/>
      <c r="BS112" s="828"/>
      <c r="BT112" s="828"/>
      <c r="BU112" s="828"/>
      <c r="BV112" s="828"/>
      <c r="BW112" s="828"/>
      <c r="BX112" s="828"/>
    </row>
    <row r="113" spans="1:76" ht="15.75">
      <c r="A113" s="824">
        <f>Nek!B31</f>
        <v>20</v>
      </c>
      <c r="B113" s="824" t="str">
        <f>Nek!C31</f>
        <v>JURCO</v>
      </c>
      <c r="C113" s="824" t="str">
        <f>Nek!D31</f>
        <v>PATRIK</v>
      </c>
      <c r="D113" s="1664">
        <f>Nek!E31</f>
        <v>970131</v>
      </c>
      <c r="E113" s="824" t="str">
        <f>Nek!F31</f>
        <v>JH</v>
      </c>
      <c r="F113" s="824" t="s">
        <v>86</v>
      </c>
      <c r="G113" s="823">
        <f t="shared" si="29"/>
        <v>1.4545454545454546</v>
      </c>
      <c r="H113" s="824">
        <f t="shared" si="12"/>
        <v>11</v>
      </c>
      <c r="I113" s="824">
        <f t="shared" si="13"/>
        <v>9</v>
      </c>
      <c r="J113" s="824">
        <f t="shared" si="14"/>
        <v>7</v>
      </c>
      <c r="K113" s="825">
        <f t="shared" si="15"/>
        <v>16</v>
      </c>
      <c r="L113" s="826">
        <f t="shared" si="16"/>
        <v>0</v>
      </c>
      <c r="O113" s="827">
        <v>0</v>
      </c>
      <c r="P113" s="824">
        <v>0</v>
      </c>
      <c r="Q113" s="824"/>
      <c r="R113" s="824"/>
      <c r="S113" s="824">
        <v>2</v>
      </c>
      <c r="T113" s="826"/>
      <c r="U113" s="824">
        <v>1</v>
      </c>
      <c r="V113" s="827"/>
      <c r="W113" s="824">
        <v>2</v>
      </c>
      <c r="X113" s="824"/>
      <c r="Y113" s="824">
        <v>0</v>
      </c>
      <c r="Z113" s="824">
        <v>0</v>
      </c>
      <c r="AA113" s="824">
        <v>0</v>
      </c>
      <c r="AB113" s="824">
        <v>1</v>
      </c>
      <c r="AC113" s="824">
        <v>2</v>
      </c>
      <c r="AD113" s="824">
        <v>1</v>
      </c>
      <c r="AE113" s="824"/>
      <c r="AF113" s="824"/>
      <c r="AG113" s="824"/>
      <c r="AH113" s="824"/>
      <c r="AI113" s="34"/>
      <c r="AJ113" s="824">
        <v>2</v>
      </c>
      <c r="AK113" s="824">
        <v>1</v>
      </c>
      <c r="AL113" s="824"/>
      <c r="AM113" s="824"/>
      <c r="AN113" s="824">
        <v>1</v>
      </c>
      <c r="AO113" s="824"/>
      <c r="AP113" s="824">
        <v>1</v>
      </c>
      <c r="AQ113" s="824"/>
      <c r="AR113" s="824">
        <v>0</v>
      </c>
      <c r="AS113" s="824"/>
      <c r="AT113" s="824">
        <v>0</v>
      </c>
      <c r="AU113" s="824">
        <v>0</v>
      </c>
      <c r="AV113" s="824">
        <v>1</v>
      </c>
      <c r="AW113" s="824">
        <v>0</v>
      </c>
      <c r="AX113" s="824">
        <v>0</v>
      </c>
      <c r="AY113" s="824">
        <v>1</v>
      </c>
      <c r="AZ113" s="824"/>
      <c r="BA113" s="824"/>
      <c r="BB113" s="824"/>
      <c r="BC113" s="824"/>
      <c r="BE113" s="828"/>
      <c r="BF113" s="828"/>
      <c r="BG113" s="828"/>
      <c r="BH113" s="828"/>
      <c r="BI113" s="828"/>
      <c r="BJ113" s="828"/>
      <c r="BK113" s="828"/>
      <c r="BL113" s="828"/>
      <c r="BM113" s="828"/>
      <c r="BN113" s="828"/>
      <c r="BO113" s="828"/>
      <c r="BP113" s="828"/>
      <c r="BQ113" s="828"/>
      <c r="BR113" s="828"/>
      <c r="BS113" s="828"/>
      <c r="BT113" s="828"/>
      <c r="BU113" s="828"/>
      <c r="BV113" s="828"/>
      <c r="BW113" s="828"/>
      <c r="BX113" s="828"/>
    </row>
    <row r="114" spans="1:76" ht="15.75">
      <c r="A114" s="824">
        <f>Nek!B32</f>
        <v>0</v>
      </c>
      <c r="B114" s="824" t="str">
        <f>Nek!C32</f>
        <v xml:space="preserve">KAREŠ </v>
      </c>
      <c r="C114" s="824" t="str">
        <f>Nek!D32</f>
        <v>ANTONÍN</v>
      </c>
      <c r="D114" s="1664">
        <f>Nek!E32</f>
        <v>1040601</v>
      </c>
      <c r="E114" s="824" t="str">
        <f>Nek!F32</f>
        <v>JH</v>
      </c>
      <c r="F114" s="824" t="s">
        <v>86</v>
      </c>
      <c r="G114" s="823">
        <f t="shared" si="29"/>
        <v>0</v>
      </c>
      <c r="H114" s="824">
        <f t="shared" si="12"/>
        <v>1</v>
      </c>
      <c r="I114" s="824">
        <f t="shared" si="13"/>
        <v>0</v>
      </c>
      <c r="J114" s="824">
        <f t="shared" si="14"/>
        <v>0</v>
      </c>
      <c r="K114" s="825">
        <f t="shared" si="15"/>
        <v>0</v>
      </c>
      <c r="L114" s="826">
        <f t="shared" si="16"/>
        <v>0</v>
      </c>
      <c r="O114" s="827"/>
      <c r="P114" s="824"/>
      <c r="Q114" s="824"/>
      <c r="R114" s="824"/>
      <c r="S114" s="824"/>
      <c r="T114" s="826"/>
      <c r="U114" s="824"/>
      <c r="V114" s="827">
        <v>0</v>
      </c>
      <c r="W114" s="824"/>
      <c r="X114" s="824"/>
      <c r="Y114" s="824"/>
      <c r="Z114" s="824"/>
      <c r="AA114" s="824"/>
      <c r="AB114" s="824"/>
      <c r="AC114" s="824"/>
      <c r="AD114" s="824"/>
      <c r="AE114" s="824"/>
      <c r="AF114" s="824"/>
      <c r="AG114" s="824"/>
      <c r="AH114" s="824"/>
      <c r="AI114" s="34"/>
      <c r="AJ114" s="824"/>
      <c r="AK114" s="824"/>
      <c r="AL114" s="824"/>
      <c r="AM114" s="824"/>
      <c r="AN114" s="824"/>
      <c r="AO114" s="824"/>
      <c r="AP114" s="824"/>
      <c r="AQ114" s="824">
        <v>0</v>
      </c>
      <c r="AR114" s="824"/>
      <c r="AS114" s="824"/>
      <c r="AT114" s="824"/>
      <c r="AU114" s="824"/>
      <c r="AV114" s="824"/>
      <c r="AW114" s="824"/>
      <c r="AX114" s="824"/>
      <c r="AY114" s="824"/>
      <c r="AZ114" s="824"/>
      <c r="BA114" s="824"/>
      <c r="BB114" s="824"/>
      <c r="BC114" s="824"/>
      <c r="BE114" s="828"/>
      <c r="BF114" s="828"/>
      <c r="BG114" s="828"/>
      <c r="BH114" s="828"/>
      <c r="BI114" s="828"/>
      <c r="BJ114" s="828"/>
      <c r="BK114" s="828"/>
      <c r="BL114" s="828"/>
      <c r="BM114" s="828"/>
      <c r="BN114" s="828"/>
      <c r="BO114" s="828"/>
      <c r="BP114" s="828"/>
      <c r="BQ114" s="828"/>
      <c r="BR114" s="828"/>
      <c r="BS114" s="828"/>
      <c r="BT114" s="828"/>
      <c r="BU114" s="828"/>
      <c r="BV114" s="828"/>
      <c r="BW114" s="828"/>
      <c r="BX114" s="828"/>
    </row>
    <row r="115" spans="1:76" ht="15.75">
      <c r="A115" s="824">
        <f>Nek!B33</f>
        <v>0</v>
      </c>
      <c r="B115" s="824" t="str">
        <f>Nek!C33</f>
        <v>POMIKÁLEK</v>
      </c>
      <c r="C115" s="824" t="str">
        <f>Nek!D33</f>
        <v>JAKUB</v>
      </c>
      <c r="D115" s="1664">
        <f>Nek!E33</f>
        <v>1010209</v>
      </c>
      <c r="E115" s="824" t="str">
        <f>Nek!F33</f>
        <v>JH</v>
      </c>
      <c r="F115" s="824" t="s">
        <v>86</v>
      </c>
      <c r="G115" s="823">
        <f t="shared" si="29"/>
        <v>1</v>
      </c>
      <c r="H115" s="824">
        <f t="shared" si="12"/>
        <v>4</v>
      </c>
      <c r="I115" s="824">
        <f t="shared" si="13"/>
        <v>2</v>
      </c>
      <c r="J115" s="824">
        <f t="shared" si="14"/>
        <v>2</v>
      </c>
      <c r="K115" s="825">
        <f t="shared" si="15"/>
        <v>4</v>
      </c>
      <c r="L115" s="826">
        <f t="shared" si="16"/>
        <v>0</v>
      </c>
      <c r="O115" s="827"/>
      <c r="P115" s="824"/>
      <c r="Q115" s="824"/>
      <c r="R115" s="824"/>
      <c r="S115" s="824"/>
      <c r="T115" s="826"/>
      <c r="U115" s="824"/>
      <c r="V115" s="827"/>
      <c r="W115" s="824">
        <v>0</v>
      </c>
      <c r="X115" s="824"/>
      <c r="Y115" s="824"/>
      <c r="Z115" s="824">
        <v>0</v>
      </c>
      <c r="AA115" s="824"/>
      <c r="AB115" s="824"/>
      <c r="AC115" s="824"/>
      <c r="AD115" s="824"/>
      <c r="AE115" s="824"/>
      <c r="AF115" s="824">
        <v>2</v>
      </c>
      <c r="AG115" s="824">
        <v>0</v>
      </c>
      <c r="AH115" s="824"/>
      <c r="AI115" s="34"/>
      <c r="AJ115" s="824"/>
      <c r="AK115" s="824"/>
      <c r="AL115" s="824"/>
      <c r="AM115" s="824"/>
      <c r="AN115" s="824"/>
      <c r="AO115" s="824"/>
      <c r="AP115" s="824"/>
      <c r="AQ115" s="824"/>
      <c r="AR115" s="824">
        <v>1</v>
      </c>
      <c r="AS115" s="824"/>
      <c r="AT115" s="824"/>
      <c r="AU115" s="824">
        <v>0</v>
      </c>
      <c r="AV115" s="824"/>
      <c r="AW115" s="824"/>
      <c r="AX115" s="824"/>
      <c r="AY115" s="824"/>
      <c r="AZ115" s="824"/>
      <c r="BA115" s="824">
        <v>1</v>
      </c>
      <c r="BB115" s="824">
        <v>0</v>
      </c>
      <c r="BC115" s="824"/>
      <c r="BE115" s="828"/>
      <c r="BF115" s="828"/>
      <c r="BG115" s="828"/>
      <c r="BH115" s="828"/>
      <c r="BI115" s="828"/>
      <c r="BJ115" s="828"/>
      <c r="BK115" s="828"/>
      <c r="BL115" s="828"/>
      <c r="BM115" s="828"/>
      <c r="BN115" s="828"/>
      <c r="BO115" s="828"/>
      <c r="BP115" s="828"/>
      <c r="BQ115" s="828"/>
      <c r="BR115" s="828"/>
      <c r="BS115" s="828"/>
      <c r="BT115" s="828"/>
      <c r="BU115" s="828"/>
      <c r="BV115" s="828"/>
      <c r="BW115" s="828"/>
      <c r="BX115" s="828"/>
    </row>
    <row r="116" spans="1:76" ht="15.75">
      <c r="A116" s="824">
        <f>Nek!B34</f>
        <v>0</v>
      </c>
      <c r="B116" s="824" t="str">
        <f>Nek!C34</f>
        <v>BEDNÁŘ</v>
      </c>
      <c r="C116" s="824" t="str">
        <f>Nek!D34</f>
        <v>MICHAL</v>
      </c>
      <c r="D116" s="1664">
        <f>Nek!E34</f>
        <v>1010401</v>
      </c>
      <c r="E116" s="824" t="str">
        <f>Nek!F34</f>
        <v>JH</v>
      </c>
      <c r="F116" s="824" t="s">
        <v>86</v>
      </c>
      <c r="G116" s="823" t="e">
        <f t="shared" si="29"/>
        <v>#DIV/0!</v>
      </c>
      <c r="H116" s="824">
        <f t="shared" si="12"/>
        <v>0</v>
      </c>
      <c r="I116" s="824">
        <f t="shared" si="13"/>
        <v>0</v>
      </c>
      <c r="J116" s="824">
        <f t="shared" si="14"/>
        <v>0</v>
      </c>
      <c r="K116" s="825">
        <f t="shared" si="15"/>
        <v>0</v>
      </c>
      <c r="L116" s="826">
        <f t="shared" si="16"/>
        <v>0</v>
      </c>
      <c r="O116" s="827"/>
      <c r="P116" s="824"/>
      <c r="Q116" s="824"/>
      <c r="R116" s="824"/>
      <c r="S116" s="824"/>
      <c r="T116" s="826"/>
      <c r="U116" s="824"/>
      <c r="V116" s="827"/>
      <c r="W116" s="824"/>
      <c r="X116" s="824"/>
      <c r="Y116" s="824"/>
      <c r="Z116" s="824"/>
      <c r="AA116" s="824"/>
      <c r="AB116" s="824"/>
      <c r="AC116" s="824"/>
      <c r="AD116" s="824"/>
      <c r="AE116" s="824"/>
      <c r="AF116" s="824"/>
      <c r="AG116" s="824"/>
      <c r="AH116" s="824"/>
      <c r="AI116" s="34"/>
      <c r="AJ116" s="824"/>
      <c r="AK116" s="824"/>
      <c r="AL116" s="824"/>
      <c r="AM116" s="824"/>
      <c r="AN116" s="824"/>
      <c r="AO116" s="824"/>
      <c r="AP116" s="824"/>
      <c r="AQ116" s="824"/>
      <c r="AR116" s="824"/>
      <c r="AS116" s="824"/>
      <c r="AT116" s="824"/>
      <c r="AU116" s="824"/>
      <c r="AV116" s="824"/>
      <c r="AW116" s="824"/>
      <c r="AX116" s="824"/>
      <c r="AY116" s="824"/>
      <c r="AZ116" s="824"/>
      <c r="BA116" s="824"/>
      <c r="BB116" s="824"/>
      <c r="BC116" s="824"/>
      <c r="BE116" s="828"/>
      <c r="BF116" s="828"/>
      <c r="BG116" s="828"/>
      <c r="BH116" s="828"/>
      <c r="BI116" s="828"/>
      <c r="BJ116" s="828"/>
      <c r="BK116" s="828"/>
      <c r="BL116" s="828"/>
      <c r="BM116" s="828"/>
      <c r="BN116" s="828"/>
      <c r="BO116" s="828"/>
      <c r="BP116" s="828"/>
      <c r="BQ116" s="828"/>
      <c r="BR116" s="828"/>
      <c r="BS116" s="828"/>
      <c r="BT116" s="828"/>
      <c r="BU116" s="828"/>
      <c r="BV116" s="828"/>
      <c r="BW116" s="828"/>
      <c r="BX116" s="828"/>
    </row>
    <row r="117" spans="1:76" ht="15.75">
      <c r="A117" s="824">
        <f>Nek!B35</f>
        <v>0</v>
      </c>
      <c r="B117" s="824" t="str">
        <f>Nek!C35</f>
        <v>HUBÁLEK</v>
      </c>
      <c r="C117" s="824" t="str">
        <f>Nek!D35</f>
        <v>ONDŘEJ</v>
      </c>
      <c r="D117" s="1664">
        <f>Nek!E35</f>
        <v>1020912</v>
      </c>
      <c r="E117" s="824" t="str">
        <f>Nek!F35</f>
        <v>JH</v>
      </c>
      <c r="F117" s="824" t="s">
        <v>86</v>
      </c>
      <c r="G117" s="823" t="e">
        <f t="shared" si="29"/>
        <v>#DIV/0!</v>
      </c>
      <c r="H117" s="824">
        <f t="shared" si="12"/>
        <v>0</v>
      </c>
      <c r="I117" s="824">
        <f t="shared" si="13"/>
        <v>0</v>
      </c>
      <c r="J117" s="824">
        <f t="shared" si="14"/>
        <v>0</v>
      </c>
      <c r="K117" s="825">
        <f t="shared" si="15"/>
        <v>0</v>
      </c>
      <c r="L117" s="826">
        <f t="shared" si="16"/>
        <v>0</v>
      </c>
      <c r="O117" s="827"/>
      <c r="P117" s="824"/>
      <c r="Q117" s="824"/>
      <c r="R117" s="824"/>
      <c r="S117" s="824"/>
      <c r="T117" s="826"/>
      <c r="U117" s="824"/>
      <c r="V117" s="827"/>
      <c r="W117" s="824"/>
      <c r="X117" s="824"/>
      <c r="Y117" s="824"/>
      <c r="Z117" s="824"/>
      <c r="AA117" s="824"/>
      <c r="AB117" s="824"/>
      <c r="AC117" s="824"/>
      <c r="AD117" s="824"/>
      <c r="AE117" s="824"/>
      <c r="AF117" s="824"/>
      <c r="AG117" s="824"/>
      <c r="AH117" s="824"/>
      <c r="AI117" s="34"/>
      <c r="AJ117" s="824"/>
      <c r="AK117" s="824"/>
      <c r="AL117" s="824"/>
      <c r="AM117" s="824"/>
      <c r="AN117" s="824"/>
      <c r="AO117" s="824"/>
      <c r="AP117" s="824"/>
      <c r="AQ117" s="824"/>
      <c r="AR117" s="824"/>
      <c r="AS117" s="824"/>
      <c r="AT117" s="824"/>
      <c r="AU117" s="824"/>
      <c r="AV117" s="824"/>
      <c r="AW117" s="824"/>
      <c r="AX117" s="824"/>
      <c r="AY117" s="824"/>
      <c r="AZ117" s="824"/>
      <c r="BA117" s="824"/>
      <c r="BB117" s="824"/>
      <c r="BC117" s="824"/>
      <c r="BE117" s="828"/>
      <c r="BF117" s="828"/>
      <c r="BG117" s="828"/>
      <c r="BH117" s="828"/>
      <c r="BI117" s="828"/>
      <c r="BJ117" s="828"/>
      <c r="BK117" s="828"/>
      <c r="BL117" s="828"/>
      <c r="BM117" s="828"/>
      <c r="BN117" s="828"/>
      <c r="BO117" s="828"/>
      <c r="BP117" s="828"/>
      <c r="BQ117" s="828"/>
      <c r="BR117" s="828"/>
      <c r="BS117" s="828"/>
      <c r="BT117" s="828"/>
      <c r="BU117" s="828"/>
      <c r="BV117" s="828"/>
      <c r="BW117" s="828"/>
      <c r="BX117" s="828"/>
    </row>
    <row r="118" spans="1:76" ht="15.75">
      <c r="A118" s="824">
        <f>Nek!B36</f>
        <v>0</v>
      </c>
      <c r="B118" s="824" t="str">
        <f>Nek!C36</f>
        <v>MACHÁČEK</v>
      </c>
      <c r="C118" s="824" t="str">
        <f>Nek!D36</f>
        <v>MICHAL</v>
      </c>
      <c r="D118" s="1664">
        <f>Nek!E36</f>
        <v>1020608</v>
      </c>
      <c r="E118" s="824" t="str">
        <f>Nek!F36</f>
        <v>JH</v>
      </c>
      <c r="F118" s="824" t="s">
        <v>86</v>
      </c>
      <c r="G118" s="823" t="e">
        <f t="shared" ref="G118" si="30">K118/H118</f>
        <v>#DIV/0!</v>
      </c>
      <c r="H118" s="824">
        <f t="shared" si="12"/>
        <v>0</v>
      </c>
      <c r="I118" s="824">
        <f t="shared" si="13"/>
        <v>0</v>
      </c>
      <c r="J118" s="824">
        <f t="shared" si="14"/>
        <v>0</v>
      </c>
      <c r="K118" s="825">
        <f t="shared" si="15"/>
        <v>0</v>
      </c>
      <c r="L118" s="826">
        <f t="shared" si="16"/>
        <v>0</v>
      </c>
      <c r="O118" s="866"/>
      <c r="P118" s="865"/>
      <c r="Q118" s="865"/>
      <c r="R118" s="865"/>
      <c r="S118" s="865"/>
      <c r="T118" s="867"/>
      <c r="U118" s="865"/>
      <c r="V118" s="866"/>
      <c r="W118" s="865"/>
      <c r="X118" s="865"/>
      <c r="Y118" s="865"/>
      <c r="Z118" s="865"/>
      <c r="AA118" s="865"/>
      <c r="AB118" s="865"/>
      <c r="AC118" s="865"/>
      <c r="AD118" s="865"/>
      <c r="AE118" s="865"/>
      <c r="AF118" s="865"/>
      <c r="AG118" s="865"/>
      <c r="AH118" s="865"/>
      <c r="AI118" s="34"/>
      <c r="AJ118" s="865"/>
      <c r="AK118" s="865"/>
      <c r="AL118" s="865"/>
      <c r="AM118" s="865"/>
      <c r="AN118" s="865"/>
      <c r="AO118" s="865"/>
      <c r="AP118" s="865"/>
      <c r="AQ118" s="865"/>
      <c r="AR118" s="865"/>
      <c r="AS118" s="865"/>
      <c r="AT118" s="865"/>
      <c r="AU118" s="865"/>
      <c r="AV118" s="865"/>
      <c r="AW118" s="865"/>
      <c r="AX118" s="865"/>
      <c r="AY118" s="865"/>
      <c r="AZ118" s="865"/>
      <c r="BA118" s="865"/>
      <c r="BB118" s="865"/>
      <c r="BC118" s="865"/>
      <c r="BE118" s="868"/>
      <c r="BF118" s="868"/>
      <c r="BG118" s="868"/>
      <c r="BH118" s="868"/>
      <c r="BI118" s="868"/>
      <c r="BJ118" s="868"/>
      <c r="BK118" s="868"/>
      <c r="BL118" s="868"/>
      <c r="BM118" s="868"/>
      <c r="BN118" s="868"/>
      <c r="BO118" s="868"/>
      <c r="BP118" s="868"/>
      <c r="BQ118" s="868"/>
      <c r="BR118" s="868"/>
      <c r="BS118" s="868"/>
      <c r="BT118" s="868"/>
      <c r="BU118" s="868"/>
      <c r="BV118" s="868"/>
      <c r="BW118" s="868"/>
      <c r="BX118" s="868"/>
    </row>
    <row r="119" spans="1:76" ht="15.75">
      <c r="A119" s="824">
        <f>Nek!B37</f>
        <v>0</v>
      </c>
      <c r="B119" s="824" t="str">
        <f>Nek!C37</f>
        <v>ŠOUREK</v>
      </c>
      <c r="C119" s="824" t="str">
        <f>Nek!D37</f>
        <v>PAVEL</v>
      </c>
      <c r="D119" s="1664">
        <f>Nek!E37</f>
        <v>810104</v>
      </c>
      <c r="E119" s="824" t="str">
        <f>Nek!F37</f>
        <v>JH</v>
      </c>
      <c r="F119" s="824" t="s">
        <v>86</v>
      </c>
      <c r="G119" s="823" t="e">
        <f t="shared" ref="G119:G127" si="31">K119/H119</f>
        <v>#DIV/0!</v>
      </c>
      <c r="H119" s="824">
        <f t="shared" ref="H119:H127" si="32">COUNT(O119:AH119)</f>
        <v>0</v>
      </c>
      <c r="I119" s="824">
        <f t="shared" ref="I119:I127" si="33">SUM(O119+P119+Q119+R119+S119+T119+V119+U119+W119+X119+Y119+Z119+AA119+AB119+AC119+AD119+AE119+AF119+AG119+AH119)</f>
        <v>0</v>
      </c>
      <c r="J119" s="824">
        <f t="shared" ref="J119:J127" si="34">AJ119+AK119+AL119+AM119+AN119+AO119+AP119+AQ119+AR119+AS119+AT119+AU119+AV119+AW119+AX119+AY119+AZ119+BA119+BB119+BC119</f>
        <v>0</v>
      </c>
      <c r="K119" s="825">
        <f t="shared" ref="K119:K127" si="35">I119+J119</f>
        <v>0</v>
      </c>
      <c r="L119" s="826">
        <f t="shared" ref="L119:L127" si="36">BE119+BF119+BG119+BH119+BI119+BJ119+BK119+BL119+BM119+BN119+BO119+BP119+BR119+BQ119+BS119+BT119+BU119+BV119+BW119+BX119</f>
        <v>0</v>
      </c>
      <c r="O119" s="1570"/>
      <c r="P119" s="1567"/>
      <c r="Q119" s="1567"/>
      <c r="R119" s="1567"/>
      <c r="S119" s="1567"/>
      <c r="T119" s="1569"/>
      <c r="U119" s="1567"/>
      <c r="V119" s="1570"/>
      <c r="W119" s="1567"/>
      <c r="X119" s="1567"/>
      <c r="Y119" s="1567"/>
      <c r="Z119" s="1567"/>
      <c r="AA119" s="1567"/>
      <c r="AB119" s="1567"/>
      <c r="AC119" s="1567"/>
      <c r="AD119" s="1567"/>
      <c r="AE119" s="1567"/>
      <c r="AF119" s="1567"/>
      <c r="AG119" s="1567"/>
      <c r="AH119" s="1567"/>
      <c r="AI119" s="34"/>
      <c r="AJ119" s="1567"/>
      <c r="AK119" s="1567"/>
      <c r="AL119" s="1567"/>
      <c r="AM119" s="1567"/>
      <c r="AN119" s="1567"/>
      <c r="AO119" s="1567"/>
      <c r="AP119" s="1567"/>
      <c r="AQ119" s="1567"/>
      <c r="AR119" s="1567"/>
      <c r="AS119" s="1567"/>
      <c r="AT119" s="1567"/>
      <c r="AU119" s="1567"/>
      <c r="AV119" s="1567"/>
      <c r="AW119" s="1567"/>
      <c r="AX119" s="1567"/>
      <c r="AY119" s="1567"/>
      <c r="AZ119" s="1567"/>
      <c r="BA119" s="1567"/>
      <c r="BB119" s="1567"/>
      <c r="BC119" s="1567"/>
      <c r="BE119" s="1571"/>
      <c r="BF119" s="1571"/>
      <c r="BG119" s="1571"/>
      <c r="BH119" s="1571"/>
      <c r="BI119" s="1571"/>
      <c r="BJ119" s="1571"/>
      <c r="BK119" s="1571"/>
      <c r="BL119" s="1571"/>
      <c r="BM119" s="1571"/>
      <c r="BN119" s="1571"/>
      <c r="BO119" s="1571"/>
      <c r="BP119" s="1571"/>
      <c r="BQ119" s="1571"/>
      <c r="BR119" s="1571"/>
      <c r="BS119" s="1571"/>
      <c r="BT119" s="1571"/>
      <c r="BU119" s="1571"/>
      <c r="BV119" s="1571"/>
      <c r="BW119" s="1571"/>
      <c r="BX119" s="1571"/>
    </row>
    <row r="120" spans="1:76" ht="15.75">
      <c r="A120" s="824">
        <f>Nek!B38</f>
        <v>12</v>
      </c>
      <c r="B120" s="824" t="str">
        <f>Nek!C38</f>
        <v>VENCL</v>
      </c>
      <c r="C120" s="824" t="str">
        <f>Nek!D38</f>
        <v>RADEK</v>
      </c>
      <c r="D120" s="1664">
        <f>Nek!E38</f>
        <v>1080131</v>
      </c>
      <c r="E120" s="824" t="str">
        <f>Nek!F38</f>
        <v>N</v>
      </c>
      <c r="F120" s="824" t="s">
        <v>86</v>
      </c>
      <c r="G120" s="823">
        <f t="shared" si="31"/>
        <v>1.4444444444444444</v>
      </c>
      <c r="H120" s="824">
        <f t="shared" si="32"/>
        <v>9</v>
      </c>
      <c r="I120" s="824">
        <f t="shared" si="33"/>
        <v>7</v>
      </c>
      <c r="J120" s="824">
        <f t="shared" si="34"/>
        <v>6</v>
      </c>
      <c r="K120" s="825">
        <f t="shared" si="35"/>
        <v>13</v>
      </c>
      <c r="L120" s="826">
        <f t="shared" si="36"/>
        <v>0</v>
      </c>
      <c r="O120" s="1570">
        <v>0</v>
      </c>
      <c r="P120" s="1567"/>
      <c r="Q120" s="1567"/>
      <c r="R120" s="1567">
        <v>2</v>
      </c>
      <c r="S120" s="1567"/>
      <c r="T120" s="1569"/>
      <c r="U120" s="1567"/>
      <c r="V120" s="1570"/>
      <c r="W120" s="1567"/>
      <c r="X120" s="1567">
        <v>0</v>
      </c>
      <c r="Y120" s="1567">
        <v>0</v>
      </c>
      <c r="Z120" s="1567"/>
      <c r="AA120" s="1567"/>
      <c r="AB120" s="1567"/>
      <c r="AC120" s="1567">
        <v>0</v>
      </c>
      <c r="AD120" s="1567">
        <v>1</v>
      </c>
      <c r="AE120" s="1567">
        <v>1</v>
      </c>
      <c r="AF120" s="1567">
        <v>2</v>
      </c>
      <c r="AG120" s="1567">
        <v>1</v>
      </c>
      <c r="AH120" s="1567"/>
      <c r="AI120" s="34"/>
      <c r="AJ120" s="1567">
        <v>1</v>
      </c>
      <c r="AK120" s="1567"/>
      <c r="AL120" s="1567"/>
      <c r="AM120" s="1567">
        <v>2</v>
      </c>
      <c r="AN120" s="1567"/>
      <c r="AO120" s="1567"/>
      <c r="AP120" s="1567"/>
      <c r="AQ120" s="1567"/>
      <c r="AR120" s="1567"/>
      <c r="AS120" s="1567">
        <v>0</v>
      </c>
      <c r="AT120" s="1567">
        <v>0</v>
      </c>
      <c r="AU120" s="1567"/>
      <c r="AV120" s="1567"/>
      <c r="AW120" s="1567"/>
      <c r="AX120" s="1567">
        <v>2</v>
      </c>
      <c r="AY120" s="1567">
        <v>1</v>
      </c>
      <c r="AZ120" s="1567">
        <v>0</v>
      </c>
      <c r="BA120" s="1567">
        <v>0</v>
      </c>
      <c r="BB120" s="1567">
        <v>0</v>
      </c>
      <c r="BC120" s="1567"/>
      <c r="BE120" s="1571"/>
      <c r="BF120" s="1571"/>
      <c r="BG120" s="1571"/>
      <c r="BH120" s="1571"/>
      <c r="BI120" s="1571"/>
      <c r="BJ120" s="1571"/>
      <c r="BK120" s="1571"/>
      <c r="BL120" s="1571"/>
      <c r="BM120" s="1571"/>
      <c r="BN120" s="1571"/>
      <c r="BO120" s="1571"/>
      <c r="BP120" s="1571"/>
      <c r="BQ120" s="1571"/>
      <c r="BR120" s="1571"/>
      <c r="BS120" s="1571"/>
      <c r="BT120" s="1571"/>
      <c r="BU120" s="1571"/>
      <c r="BV120" s="1571"/>
      <c r="BW120" s="1571"/>
      <c r="BX120" s="1571"/>
    </row>
    <row r="121" spans="1:76" ht="15.75">
      <c r="A121" s="824">
        <f>Nek!B39</f>
        <v>13</v>
      </c>
      <c r="B121" s="824" t="str">
        <f>Nek!C39</f>
        <v>VENCL</v>
      </c>
      <c r="C121" s="824" t="str">
        <f>Nek!D39</f>
        <v>JAN</v>
      </c>
      <c r="D121" s="1664">
        <f>Nek!E39</f>
        <v>1050414</v>
      </c>
      <c r="E121" s="824" t="str">
        <f>Nek!F39</f>
        <v>N</v>
      </c>
      <c r="F121" s="824" t="s">
        <v>86</v>
      </c>
      <c r="G121" s="823">
        <f t="shared" si="31"/>
        <v>2.2727272727272729</v>
      </c>
      <c r="H121" s="824">
        <f t="shared" si="32"/>
        <v>11</v>
      </c>
      <c r="I121" s="824">
        <f t="shared" si="33"/>
        <v>16</v>
      </c>
      <c r="J121" s="824">
        <f t="shared" si="34"/>
        <v>9</v>
      </c>
      <c r="K121" s="825">
        <f t="shared" si="35"/>
        <v>25</v>
      </c>
      <c r="L121" s="826">
        <f t="shared" si="36"/>
        <v>0</v>
      </c>
      <c r="O121" s="1570">
        <v>0</v>
      </c>
      <c r="P121" s="1567">
        <v>2</v>
      </c>
      <c r="Q121" s="1567">
        <v>1</v>
      </c>
      <c r="R121" s="1567">
        <v>0</v>
      </c>
      <c r="S121" s="1567"/>
      <c r="T121" s="1569"/>
      <c r="U121" s="1567"/>
      <c r="V121" s="1570"/>
      <c r="W121" s="1567"/>
      <c r="X121" s="1567">
        <v>0</v>
      </c>
      <c r="Y121" s="1567">
        <v>1</v>
      </c>
      <c r="Z121" s="1567"/>
      <c r="AA121" s="1567"/>
      <c r="AB121" s="1567">
        <v>4</v>
      </c>
      <c r="AC121" s="1567">
        <v>3</v>
      </c>
      <c r="AD121" s="1567">
        <v>2</v>
      </c>
      <c r="AE121" s="1567"/>
      <c r="AF121" s="1567">
        <v>0</v>
      </c>
      <c r="AG121" s="1567">
        <v>3</v>
      </c>
      <c r="AH121" s="1567"/>
      <c r="AI121" s="34"/>
      <c r="AJ121" s="1567">
        <v>1</v>
      </c>
      <c r="AK121" s="1567">
        <v>2</v>
      </c>
      <c r="AL121" s="1567">
        <v>2</v>
      </c>
      <c r="AM121" s="1567">
        <v>0</v>
      </c>
      <c r="AN121" s="1567"/>
      <c r="AO121" s="1567"/>
      <c r="AP121" s="1567"/>
      <c r="AQ121" s="1567"/>
      <c r="AR121" s="1567"/>
      <c r="AS121" s="1567">
        <v>0</v>
      </c>
      <c r="AT121" s="1567">
        <v>1</v>
      </c>
      <c r="AU121" s="1567"/>
      <c r="AV121" s="1567"/>
      <c r="AW121" s="1567">
        <v>1</v>
      </c>
      <c r="AX121" s="1567">
        <v>0</v>
      </c>
      <c r="AY121" s="1567">
        <v>1</v>
      </c>
      <c r="AZ121" s="1567"/>
      <c r="BA121" s="1567">
        <v>0</v>
      </c>
      <c r="BB121" s="1567">
        <v>1</v>
      </c>
      <c r="BC121" s="1567"/>
      <c r="BE121" s="1571"/>
      <c r="BF121" s="1571"/>
      <c r="BG121" s="1571"/>
      <c r="BH121" s="1571"/>
      <c r="BI121" s="1571"/>
      <c r="BJ121" s="1571"/>
      <c r="BK121" s="1571"/>
      <c r="BL121" s="1571"/>
      <c r="BM121" s="1571"/>
      <c r="BN121" s="1571"/>
      <c r="BO121" s="1571"/>
      <c r="BP121" s="1571"/>
      <c r="BQ121" s="1571"/>
      <c r="BR121" s="1571"/>
      <c r="BS121" s="1571"/>
      <c r="BT121" s="1571"/>
      <c r="BU121" s="1571"/>
      <c r="BV121" s="1571"/>
      <c r="BW121" s="1571"/>
      <c r="BX121" s="1571"/>
    </row>
    <row r="122" spans="1:76" ht="15.75">
      <c r="A122" s="824">
        <f>Nek!B40</f>
        <v>0</v>
      </c>
      <c r="B122" s="824" t="str">
        <f>Nek!C40</f>
        <v>Faltus</v>
      </c>
      <c r="C122" s="824" t="str">
        <f>Nek!D40</f>
        <v>Filip</v>
      </c>
      <c r="D122" s="1664">
        <f>Nek!E40</f>
        <v>1010927</v>
      </c>
      <c r="E122" s="824">
        <f>Nek!F40</f>
        <v>0</v>
      </c>
      <c r="F122" s="824" t="s">
        <v>86</v>
      </c>
      <c r="G122" s="823">
        <f t="shared" si="31"/>
        <v>0.5</v>
      </c>
      <c r="H122" s="824">
        <f t="shared" si="32"/>
        <v>6</v>
      </c>
      <c r="I122" s="824">
        <f t="shared" si="33"/>
        <v>2</v>
      </c>
      <c r="J122" s="824">
        <f t="shared" si="34"/>
        <v>1</v>
      </c>
      <c r="K122" s="825">
        <f t="shared" si="35"/>
        <v>3</v>
      </c>
      <c r="L122" s="826">
        <f t="shared" si="36"/>
        <v>0</v>
      </c>
      <c r="O122" s="1570"/>
      <c r="P122" s="1567"/>
      <c r="Q122" s="1567"/>
      <c r="R122" s="1567">
        <v>0</v>
      </c>
      <c r="S122" s="1567"/>
      <c r="T122" s="1569"/>
      <c r="U122" s="1567"/>
      <c r="V122" s="1570"/>
      <c r="W122" s="1567"/>
      <c r="X122" s="1567"/>
      <c r="Y122" s="1567"/>
      <c r="Z122" s="1567"/>
      <c r="AA122" s="1567">
        <v>0</v>
      </c>
      <c r="AB122" s="1567">
        <v>0</v>
      </c>
      <c r="AC122" s="1567">
        <v>2</v>
      </c>
      <c r="AD122" s="1567">
        <v>0</v>
      </c>
      <c r="AE122" s="1567">
        <v>0</v>
      </c>
      <c r="AF122" s="1567"/>
      <c r="AG122" s="1567"/>
      <c r="AH122" s="1567"/>
      <c r="AI122" s="34"/>
      <c r="AJ122" s="1567"/>
      <c r="AK122" s="1567"/>
      <c r="AL122" s="1567"/>
      <c r="AM122" s="1567">
        <v>0</v>
      </c>
      <c r="AN122" s="1567"/>
      <c r="AO122" s="1567"/>
      <c r="AP122" s="1567"/>
      <c r="AQ122" s="1567"/>
      <c r="AR122" s="1567"/>
      <c r="AS122" s="1567"/>
      <c r="AT122" s="1567"/>
      <c r="AU122" s="1567"/>
      <c r="AV122" s="1567">
        <v>0</v>
      </c>
      <c r="AW122" s="1567">
        <v>0</v>
      </c>
      <c r="AX122" s="1567">
        <v>1</v>
      </c>
      <c r="AY122" s="1567">
        <v>0</v>
      </c>
      <c r="AZ122" s="1567">
        <v>0</v>
      </c>
      <c r="BA122" s="1567"/>
      <c r="BB122" s="1567"/>
      <c r="BC122" s="1567"/>
      <c r="BE122" s="1571"/>
      <c r="BF122" s="1571"/>
      <c r="BG122" s="1571"/>
      <c r="BH122" s="1571"/>
      <c r="BI122" s="1571"/>
      <c r="BJ122" s="1571"/>
      <c r="BK122" s="1571"/>
      <c r="BL122" s="1571"/>
      <c r="BM122" s="1571"/>
      <c r="BN122" s="1571"/>
      <c r="BO122" s="1571"/>
      <c r="BP122" s="1571"/>
      <c r="BQ122" s="1571"/>
      <c r="BR122" s="1571"/>
      <c r="BS122" s="1571"/>
      <c r="BT122" s="1571"/>
      <c r="BU122" s="1571"/>
      <c r="BV122" s="1571"/>
      <c r="BW122" s="1571"/>
      <c r="BX122" s="1571"/>
    </row>
    <row r="123" spans="1:76" ht="15.75">
      <c r="A123" s="824">
        <f>Nek!B41</f>
        <v>0</v>
      </c>
      <c r="B123" s="824" t="str">
        <f>Nek!C41</f>
        <v>Bednář</v>
      </c>
      <c r="C123" s="824" t="str">
        <f>Nek!D41</f>
        <v>Šimon</v>
      </c>
      <c r="D123" s="1664">
        <f>Nek!E41</f>
        <v>930921</v>
      </c>
      <c r="E123" s="824">
        <f>Nek!F41</f>
        <v>0</v>
      </c>
      <c r="F123" s="824" t="s">
        <v>86</v>
      </c>
      <c r="G123" s="823">
        <f t="shared" si="31"/>
        <v>0.5</v>
      </c>
      <c r="H123" s="824">
        <f t="shared" si="32"/>
        <v>2</v>
      </c>
      <c r="I123" s="824">
        <f t="shared" si="33"/>
        <v>1</v>
      </c>
      <c r="J123" s="824">
        <f t="shared" si="34"/>
        <v>0</v>
      </c>
      <c r="K123" s="825">
        <f t="shared" si="35"/>
        <v>1</v>
      </c>
      <c r="L123" s="826">
        <f t="shared" si="36"/>
        <v>0</v>
      </c>
      <c r="O123" s="1570"/>
      <c r="P123" s="1567"/>
      <c r="Q123" s="1567"/>
      <c r="R123" s="1567"/>
      <c r="S123" s="1567"/>
      <c r="T123" s="1569"/>
      <c r="U123" s="1567"/>
      <c r="V123" s="1570">
        <v>1</v>
      </c>
      <c r="W123" s="1567"/>
      <c r="X123" s="1567">
        <v>0</v>
      </c>
      <c r="Y123" s="1567"/>
      <c r="Z123" s="1567"/>
      <c r="AA123" s="1567"/>
      <c r="AB123" s="1567"/>
      <c r="AC123" s="1567"/>
      <c r="AD123" s="1567"/>
      <c r="AE123" s="1567"/>
      <c r="AF123" s="1567"/>
      <c r="AG123" s="1567"/>
      <c r="AH123" s="1567"/>
      <c r="AI123" s="34"/>
      <c r="AJ123" s="1567"/>
      <c r="AK123" s="1567"/>
      <c r="AL123" s="1567"/>
      <c r="AM123" s="1567"/>
      <c r="AN123" s="1567"/>
      <c r="AO123" s="1567"/>
      <c r="AP123" s="1567"/>
      <c r="AQ123" s="1567">
        <v>0</v>
      </c>
      <c r="AR123" s="1567"/>
      <c r="AS123" s="1567">
        <v>0</v>
      </c>
      <c r="AT123" s="1567"/>
      <c r="AU123" s="1567"/>
      <c r="AV123" s="1567"/>
      <c r="AW123" s="1567"/>
      <c r="AX123" s="1567"/>
      <c r="AY123" s="1567"/>
      <c r="AZ123" s="1567"/>
      <c r="BA123" s="1567"/>
      <c r="BB123" s="1567"/>
      <c r="BC123" s="1567"/>
      <c r="BE123" s="1571"/>
      <c r="BF123" s="1571"/>
      <c r="BG123" s="1571"/>
      <c r="BH123" s="1571"/>
      <c r="BI123" s="1571"/>
      <c r="BJ123" s="1571"/>
      <c r="BK123" s="1571"/>
      <c r="BL123" s="1571"/>
      <c r="BM123" s="1571"/>
      <c r="BN123" s="1571"/>
      <c r="BO123" s="1571"/>
      <c r="BP123" s="1571"/>
      <c r="BQ123" s="1571"/>
      <c r="BR123" s="1571"/>
      <c r="BS123" s="1571"/>
      <c r="BT123" s="1571"/>
      <c r="BU123" s="1571"/>
      <c r="BV123" s="1571"/>
      <c r="BW123" s="1571"/>
      <c r="BX123" s="1571"/>
    </row>
    <row r="124" spans="1:76" ht="15.75">
      <c r="A124" s="824">
        <f>Nek!B42</f>
        <v>0</v>
      </c>
      <c r="B124" s="824" t="str">
        <f>Nek!C42</f>
        <v>Bečka</v>
      </c>
      <c r="C124" s="824" t="str">
        <f>Nek!D42</f>
        <v>Jan</v>
      </c>
      <c r="D124" s="1664">
        <f>Nek!E42</f>
        <v>1010908</v>
      </c>
      <c r="E124" s="824">
        <f>Nek!F42</f>
        <v>0</v>
      </c>
      <c r="F124" s="824" t="s">
        <v>86</v>
      </c>
      <c r="G124" s="823">
        <f t="shared" si="31"/>
        <v>1.5</v>
      </c>
      <c r="H124" s="824">
        <f t="shared" si="32"/>
        <v>2</v>
      </c>
      <c r="I124" s="824">
        <f t="shared" si="33"/>
        <v>1</v>
      </c>
      <c r="J124" s="824">
        <f t="shared" si="34"/>
        <v>2</v>
      </c>
      <c r="K124" s="825">
        <f t="shared" si="35"/>
        <v>3</v>
      </c>
      <c r="L124" s="826">
        <f t="shared" si="36"/>
        <v>0</v>
      </c>
      <c r="O124" s="1570"/>
      <c r="P124" s="1567"/>
      <c r="Q124" s="1567"/>
      <c r="R124" s="1567"/>
      <c r="S124" s="1567"/>
      <c r="T124" s="1569"/>
      <c r="U124" s="1567"/>
      <c r="V124" s="1570"/>
      <c r="W124" s="1567">
        <v>1</v>
      </c>
      <c r="X124" s="1567"/>
      <c r="Y124" s="1567"/>
      <c r="Z124" s="1567"/>
      <c r="AA124" s="1567">
        <v>0</v>
      </c>
      <c r="AB124" s="1567"/>
      <c r="AC124" s="1567"/>
      <c r="AD124" s="1567"/>
      <c r="AE124" s="1567"/>
      <c r="AF124" s="1567"/>
      <c r="AG124" s="1567"/>
      <c r="AH124" s="1567"/>
      <c r="AI124" s="34"/>
      <c r="AJ124" s="1567"/>
      <c r="AK124" s="1567"/>
      <c r="AL124" s="1567"/>
      <c r="AM124" s="1567"/>
      <c r="AN124" s="1567"/>
      <c r="AO124" s="1567"/>
      <c r="AP124" s="1567"/>
      <c r="AQ124" s="1567"/>
      <c r="AR124" s="1567">
        <v>2</v>
      </c>
      <c r="AS124" s="1567"/>
      <c r="AT124" s="1567"/>
      <c r="AU124" s="1567"/>
      <c r="AV124" s="1567">
        <v>0</v>
      </c>
      <c r="AW124" s="1567"/>
      <c r="AX124" s="1567"/>
      <c r="AY124" s="1567"/>
      <c r="AZ124" s="1567"/>
      <c r="BA124" s="1567"/>
      <c r="BB124" s="1567"/>
      <c r="BC124" s="1567"/>
      <c r="BE124" s="1571"/>
      <c r="BF124" s="1571"/>
      <c r="BG124" s="1571"/>
      <c r="BH124" s="1571"/>
      <c r="BI124" s="1571"/>
      <c r="BJ124" s="1571"/>
      <c r="BK124" s="1571"/>
      <c r="BL124" s="1571"/>
      <c r="BM124" s="1571"/>
      <c r="BN124" s="1571"/>
      <c r="BO124" s="1571"/>
      <c r="BP124" s="1571"/>
      <c r="BQ124" s="1571"/>
      <c r="BR124" s="1571"/>
      <c r="BS124" s="1571"/>
      <c r="BT124" s="1571"/>
      <c r="BU124" s="1571"/>
      <c r="BV124" s="1571"/>
      <c r="BW124" s="1571"/>
      <c r="BX124" s="1571"/>
    </row>
    <row r="125" spans="1:76" ht="15.75">
      <c r="A125" s="824">
        <f>Nek!B43</f>
        <v>0</v>
      </c>
      <c r="B125" s="824" t="str">
        <f>Nek!C43</f>
        <v>Dostál</v>
      </c>
      <c r="C125" s="824" t="str">
        <f>Nek!D43</f>
        <v>Matěj</v>
      </c>
      <c r="D125" s="1664">
        <f>Nek!E43</f>
        <v>0</v>
      </c>
      <c r="E125" s="824">
        <f>Nek!F43</f>
        <v>0</v>
      </c>
      <c r="F125" s="824" t="s">
        <v>86</v>
      </c>
      <c r="G125" s="823">
        <f t="shared" si="31"/>
        <v>1</v>
      </c>
      <c r="H125" s="824">
        <f t="shared" si="32"/>
        <v>2</v>
      </c>
      <c r="I125" s="824">
        <f t="shared" si="33"/>
        <v>1</v>
      </c>
      <c r="J125" s="824">
        <f t="shared" si="34"/>
        <v>1</v>
      </c>
      <c r="K125" s="825">
        <f t="shared" si="35"/>
        <v>2</v>
      </c>
      <c r="L125" s="826">
        <f t="shared" si="36"/>
        <v>0</v>
      </c>
      <c r="O125" s="1570"/>
      <c r="P125" s="1567"/>
      <c r="Q125" s="1567"/>
      <c r="R125" s="1567"/>
      <c r="S125" s="1567"/>
      <c r="T125" s="1569"/>
      <c r="U125" s="1567"/>
      <c r="V125" s="1570"/>
      <c r="W125" s="1567"/>
      <c r="X125" s="1567"/>
      <c r="Y125" s="1567"/>
      <c r="Z125" s="1567"/>
      <c r="AA125" s="1567"/>
      <c r="AB125" s="1567">
        <v>1</v>
      </c>
      <c r="AC125" s="1567"/>
      <c r="AD125" s="1567"/>
      <c r="AE125" s="1567"/>
      <c r="AF125" s="1567">
        <v>0</v>
      </c>
      <c r="AG125" s="1567"/>
      <c r="AH125" s="1567"/>
      <c r="AI125" s="34"/>
      <c r="AJ125" s="1567"/>
      <c r="AK125" s="1567"/>
      <c r="AL125" s="1567"/>
      <c r="AM125" s="1567"/>
      <c r="AN125" s="1567"/>
      <c r="AO125" s="1567"/>
      <c r="AP125" s="1567"/>
      <c r="AQ125" s="1567"/>
      <c r="AR125" s="1567"/>
      <c r="AS125" s="1567"/>
      <c r="AT125" s="1567"/>
      <c r="AU125" s="1567"/>
      <c r="AV125" s="1567"/>
      <c r="AW125" s="1567">
        <v>0</v>
      </c>
      <c r="AX125" s="1567"/>
      <c r="AY125" s="1567"/>
      <c r="AZ125" s="1567"/>
      <c r="BA125" s="1567">
        <v>1</v>
      </c>
      <c r="BB125" s="1567"/>
      <c r="BC125" s="1567"/>
      <c r="BE125" s="1571"/>
      <c r="BF125" s="1571"/>
      <c r="BG125" s="1571"/>
      <c r="BH125" s="1571"/>
      <c r="BI125" s="1571"/>
      <c r="BJ125" s="1571"/>
      <c r="BK125" s="1571"/>
      <c r="BL125" s="1571"/>
      <c r="BM125" s="1571"/>
      <c r="BN125" s="1571"/>
      <c r="BO125" s="1571"/>
      <c r="BP125" s="1571"/>
      <c r="BQ125" s="1571"/>
      <c r="BR125" s="1571"/>
      <c r="BS125" s="1571"/>
      <c r="BT125" s="1571"/>
      <c r="BU125" s="1571"/>
      <c r="BV125" s="1571"/>
      <c r="BW125" s="1571"/>
      <c r="BX125" s="1571"/>
    </row>
    <row r="126" spans="1:76" ht="15.75">
      <c r="A126" s="824">
        <f>Nek!B44</f>
        <v>0</v>
      </c>
      <c r="B126" s="824">
        <f>Nek!C44</f>
        <v>0</v>
      </c>
      <c r="C126" s="824">
        <f>Nek!D44</f>
        <v>0</v>
      </c>
      <c r="D126" s="1664">
        <f>Nek!E44</f>
        <v>0</v>
      </c>
      <c r="E126" s="824">
        <f>Nek!F44</f>
        <v>0</v>
      </c>
      <c r="F126" s="824" t="s">
        <v>86</v>
      </c>
      <c r="G126" s="823" t="e">
        <f t="shared" si="31"/>
        <v>#DIV/0!</v>
      </c>
      <c r="H126" s="824">
        <f t="shared" si="32"/>
        <v>0</v>
      </c>
      <c r="I126" s="824">
        <f t="shared" si="33"/>
        <v>0</v>
      </c>
      <c r="J126" s="824">
        <f t="shared" si="34"/>
        <v>0</v>
      </c>
      <c r="K126" s="825">
        <f t="shared" si="35"/>
        <v>0</v>
      </c>
      <c r="L126" s="826">
        <f t="shared" si="36"/>
        <v>0</v>
      </c>
      <c r="O126" s="1570"/>
      <c r="P126" s="1567"/>
      <c r="Q126" s="1567"/>
      <c r="R126" s="1567"/>
      <c r="S126" s="1567"/>
      <c r="T126" s="1569"/>
      <c r="U126" s="1567"/>
      <c r="V126" s="1570"/>
      <c r="W126" s="1567"/>
      <c r="X126" s="1567"/>
      <c r="Y126" s="1567"/>
      <c r="Z126" s="1567"/>
      <c r="AA126" s="1567"/>
      <c r="AB126" s="1567"/>
      <c r="AC126" s="1567"/>
      <c r="AD126" s="1567"/>
      <c r="AE126" s="1567"/>
      <c r="AF126" s="1567"/>
      <c r="AG126" s="1567"/>
      <c r="AH126" s="1567"/>
      <c r="AI126" s="34"/>
      <c r="AJ126" s="1567"/>
      <c r="AK126" s="1567"/>
      <c r="AL126" s="1567"/>
      <c r="AM126" s="1567"/>
      <c r="AN126" s="1567"/>
      <c r="AO126" s="1567"/>
      <c r="AP126" s="1567"/>
      <c r="AQ126" s="1567"/>
      <c r="AR126" s="1567"/>
      <c r="AS126" s="1567"/>
      <c r="AT126" s="1567"/>
      <c r="AU126" s="1567"/>
      <c r="AV126" s="1567"/>
      <c r="AW126" s="1567"/>
      <c r="AX126" s="1567"/>
      <c r="AY126" s="1567"/>
      <c r="AZ126" s="1567"/>
      <c r="BA126" s="1567"/>
      <c r="BB126" s="1567"/>
      <c r="BC126" s="1567"/>
      <c r="BE126" s="1571"/>
      <c r="BF126" s="1571"/>
      <c r="BG126" s="1571"/>
      <c r="BH126" s="1571"/>
      <c r="BI126" s="1571"/>
      <c r="BJ126" s="1571"/>
      <c r="BK126" s="1571"/>
      <c r="BL126" s="1571"/>
      <c r="BM126" s="1571"/>
      <c r="BN126" s="1571"/>
      <c r="BO126" s="1571"/>
      <c r="BP126" s="1571"/>
      <c r="BQ126" s="1571"/>
      <c r="BR126" s="1571"/>
      <c r="BS126" s="1571"/>
      <c r="BT126" s="1571"/>
      <c r="BU126" s="1571"/>
      <c r="BV126" s="1571"/>
      <c r="BW126" s="1571"/>
      <c r="BX126" s="1571"/>
    </row>
    <row r="127" spans="1:76" ht="15.75">
      <c r="A127" s="1567"/>
      <c r="B127" s="830" t="s">
        <v>1264</v>
      </c>
      <c r="C127" s="830" t="s">
        <v>90</v>
      </c>
      <c r="D127" s="1663"/>
      <c r="E127" s="831"/>
      <c r="F127" s="824" t="s">
        <v>88</v>
      </c>
      <c r="G127" s="823">
        <f t="shared" si="31"/>
        <v>4.5</v>
      </c>
      <c r="H127" s="824">
        <f t="shared" si="32"/>
        <v>2</v>
      </c>
      <c r="I127" s="824">
        <f t="shared" si="33"/>
        <v>9</v>
      </c>
      <c r="J127" s="824">
        <f t="shared" si="34"/>
        <v>0</v>
      </c>
      <c r="K127" s="825">
        <f t="shared" si="35"/>
        <v>9</v>
      </c>
      <c r="L127" s="826">
        <f t="shared" si="36"/>
        <v>0</v>
      </c>
      <c r="O127" s="1570"/>
      <c r="P127" s="1567"/>
      <c r="Q127" s="1567"/>
      <c r="R127" s="1567"/>
      <c r="S127" s="1567"/>
      <c r="T127" s="1569"/>
      <c r="U127" s="1567"/>
      <c r="V127" s="1570"/>
      <c r="W127" s="1567"/>
      <c r="X127" s="1567"/>
      <c r="Y127" s="1567"/>
      <c r="Z127" s="1567"/>
      <c r="AA127" s="1567"/>
      <c r="AB127" s="1567">
        <v>5</v>
      </c>
      <c r="AC127" s="1567">
        <v>4</v>
      </c>
      <c r="AD127" s="1567"/>
      <c r="AE127" s="1567"/>
      <c r="AF127" s="1567"/>
      <c r="AG127" s="1567"/>
      <c r="AH127" s="1567"/>
      <c r="AI127" s="34"/>
      <c r="AJ127" s="1567"/>
      <c r="AK127" s="1567"/>
      <c r="AL127" s="1567"/>
      <c r="AM127" s="1567"/>
      <c r="AN127" s="1567"/>
      <c r="AO127" s="1567"/>
      <c r="AP127" s="1567"/>
      <c r="AQ127" s="1567"/>
      <c r="AR127" s="1567"/>
      <c r="AS127" s="1567"/>
      <c r="AT127" s="1567"/>
      <c r="AU127" s="1567"/>
      <c r="AV127" s="1567"/>
      <c r="AW127" s="1567"/>
      <c r="AX127" s="1567"/>
      <c r="AY127" s="1567"/>
      <c r="AZ127" s="1567"/>
      <c r="BA127" s="1567"/>
      <c r="BB127" s="1567"/>
      <c r="BC127" s="1567"/>
      <c r="BE127" s="1571"/>
      <c r="BF127" s="1571"/>
      <c r="BG127" s="1571"/>
      <c r="BH127" s="1571"/>
      <c r="BI127" s="1571"/>
      <c r="BJ127" s="1571"/>
      <c r="BK127" s="1571"/>
      <c r="BL127" s="1571"/>
      <c r="BM127" s="1571"/>
      <c r="BN127" s="1571"/>
      <c r="BO127" s="1571"/>
      <c r="BP127" s="1571"/>
      <c r="BQ127" s="1571"/>
      <c r="BR127" s="1571"/>
      <c r="BS127" s="1571"/>
      <c r="BT127" s="1571"/>
      <c r="BU127" s="1571"/>
      <c r="BV127" s="1571"/>
      <c r="BW127" s="1571"/>
      <c r="BX127" s="1571"/>
    </row>
    <row r="128" spans="1:76" ht="15.75">
      <c r="A128" s="833"/>
      <c r="B128" s="830" t="s">
        <v>67</v>
      </c>
      <c r="C128" s="830" t="s">
        <v>68</v>
      </c>
      <c r="D128" s="1663"/>
      <c r="E128" s="831"/>
      <c r="F128" s="824" t="s">
        <v>88</v>
      </c>
      <c r="G128" s="823">
        <f t="shared" si="29"/>
        <v>3.7647058823529411</v>
      </c>
      <c r="H128" s="824">
        <f t="shared" ref="H128:H170" si="37">COUNT(O128:AH128)</f>
        <v>17</v>
      </c>
      <c r="I128" s="824">
        <f t="shared" ref="I128:I170" si="38">SUM(O128+P128+Q128+R128+S128+T128+V128+U128+W128+X128+Y128+Z128+AA128+AB128+AC128+AD128+AE128+AF128+AG128+AH128)</f>
        <v>64</v>
      </c>
      <c r="J128" s="824">
        <f t="shared" ref="J128:J170" si="39">AJ128+AK128+AL128+AM128+AN128+AO128+AP128+AQ128+AR128+AS128+AT128+AU128+AV128+AW128+AX128+AY128+AZ128+BA128+BB128+BC128</f>
        <v>0</v>
      </c>
      <c r="K128" s="825">
        <f t="shared" ref="K128:K170" si="40">I128+J128</f>
        <v>64</v>
      </c>
      <c r="L128" s="826">
        <f t="shared" ref="L128:L170" si="41">BE128+BF128+BG128+BH128+BI128+BJ128+BK128+BL128+BM128+BN128+BO128+BP128+BR128+BQ128+BS128+BT128+BU128+BV128+BW128+BX128</f>
        <v>0</v>
      </c>
      <c r="M128" s="46"/>
      <c r="N128" s="46"/>
      <c r="O128" s="827">
        <v>3</v>
      </c>
      <c r="P128" s="824">
        <v>7</v>
      </c>
      <c r="Q128" s="824">
        <v>10</v>
      </c>
      <c r="R128" s="824">
        <v>3</v>
      </c>
      <c r="S128" s="824">
        <v>1</v>
      </c>
      <c r="T128" s="826">
        <v>2</v>
      </c>
      <c r="U128" s="824"/>
      <c r="V128" s="827">
        <v>4</v>
      </c>
      <c r="W128" s="824">
        <v>1</v>
      </c>
      <c r="X128" s="824">
        <v>13</v>
      </c>
      <c r="Y128" s="824">
        <v>4</v>
      </c>
      <c r="Z128" s="824">
        <v>3</v>
      </c>
      <c r="AA128" s="824">
        <v>1</v>
      </c>
      <c r="AB128" s="824"/>
      <c r="AC128" s="824"/>
      <c r="AD128" s="824">
        <v>2</v>
      </c>
      <c r="AE128" s="824">
        <v>2</v>
      </c>
      <c r="AF128" s="824">
        <v>2</v>
      </c>
      <c r="AG128" s="824">
        <v>1</v>
      </c>
      <c r="AH128" s="824">
        <v>5</v>
      </c>
      <c r="AI128" s="824"/>
      <c r="AJ128" s="824"/>
      <c r="AK128" s="824"/>
      <c r="AL128" s="824"/>
      <c r="AM128" s="824"/>
      <c r="AN128" s="824"/>
      <c r="AO128" s="824"/>
      <c r="AP128" s="824"/>
      <c r="AQ128" s="824"/>
      <c r="AR128" s="824"/>
      <c r="AS128" s="824"/>
      <c r="AT128" s="824"/>
      <c r="AU128" s="824"/>
      <c r="AV128" s="824"/>
      <c r="AW128" s="824"/>
      <c r="AX128" s="824"/>
      <c r="AY128" s="824"/>
      <c r="AZ128" s="824"/>
      <c r="BA128" s="824"/>
      <c r="BB128" s="824"/>
      <c r="BC128" s="824"/>
      <c r="BD128" s="828"/>
      <c r="BE128" s="828"/>
      <c r="BF128" s="828"/>
      <c r="BG128" s="828"/>
      <c r="BH128" s="828"/>
      <c r="BI128" s="828"/>
      <c r="BJ128" s="828"/>
      <c r="BK128" s="828"/>
      <c r="BL128" s="828"/>
      <c r="BM128" s="828"/>
      <c r="BN128" s="828"/>
      <c r="BO128" s="828"/>
      <c r="BP128" s="828"/>
      <c r="BQ128" s="828"/>
      <c r="BR128" s="828"/>
      <c r="BS128" s="828"/>
      <c r="BT128" s="828"/>
      <c r="BU128" s="828"/>
      <c r="BV128" s="828"/>
      <c r="BW128" s="828"/>
      <c r="BX128" s="828"/>
    </row>
    <row r="129" spans="1:77" ht="16.5" thickBot="1">
      <c r="A129" s="833"/>
      <c r="B129" s="830" t="s">
        <v>1169</v>
      </c>
      <c r="C129" s="830" t="s">
        <v>309</v>
      </c>
      <c r="D129" s="1663"/>
      <c r="E129" s="831"/>
      <c r="F129" s="824" t="s">
        <v>88</v>
      </c>
      <c r="G129" s="823">
        <f t="shared" si="29"/>
        <v>13</v>
      </c>
      <c r="H129" s="824">
        <f t="shared" si="37"/>
        <v>1</v>
      </c>
      <c r="I129" s="824">
        <f t="shared" si="38"/>
        <v>13</v>
      </c>
      <c r="J129" s="824">
        <f t="shared" si="39"/>
        <v>0</v>
      </c>
      <c r="K129" s="825">
        <f t="shared" si="40"/>
        <v>13</v>
      </c>
      <c r="L129" s="826">
        <f t="shared" si="41"/>
        <v>0</v>
      </c>
      <c r="M129" s="46"/>
      <c r="N129" s="46"/>
      <c r="O129" s="50"/>
      <c r="P129" s="834"/>
      <c r="Q129" s="834"/>
      <c r="R129" s="834"/>
      <c r="S129" s="834"/>
      <c r="T129" s="409"/>
      <c r="U129" s="834">
        <v>13</v>
      </c>
      <c r="V129" s="50"/>
      <c r="W129" s="834"/>
      <c r="X129" s="834"/>
      <c r="Y129" s="834"/>
      <c r="Z129" s="834"/>
      <c r="AA129" s="834"/>
      <c r="AB129" s="834"/>
      <c r="AC129" s="834"/>
      <c r="AD129" s="834"/>
      <c r="AE129" s="834"/>
      <c r="AF129" s="834"/>
      <c r="AG129" s="834"/>
      <c r="AH129" s="834"/>
      <c r="AI129" s="824"/>
      <c r="AJ129" s="824"/>
      <c r="AK129" s="824"/>
      <c r="AL129" s="824"/>
      <c r="AM129" s="824"/>
      <c r="AN129" s="824"/>
      <c r="AO129" s="824"/>
      <c r="AP129" s="824"/>
      <c r="AQ129" s="824"/>
      <c r="AR129" s="824"/>
      <c r="AS129" s="824"/>
      <c r="AT129" s="824"/>
      <c r="AU129" s="824"/>
      <c r="AV129" s="824"/>
      <c r="AW129" s="824"/>
      <c r="AX129" s="824"/>
      <c r="AY129" s="824"/>
      <c r="AZ129" s="824"/>
      <c r="BA129" s="824"/>
      <c r="BB129" s="824"/>
      <c r="BC129" s="824"/>
      <c r="BD129" s="828"/>
      <c r="BE129" s="828"/>
      <c r="BF129" s="828"/>
      <c r="BG129" s="828"/>
      <c r="BH129" s="828"/>
      <c r="BI129" s="828"/>
      <c r="BJ129" s="828"/>
      <c r="BK129" s="828"/>
      <c r="BL129" s="828"/>
      <c r="BM129" s="828"/>
      <c r="BN129" s="828"/>
      <c r="BO129" s="828"/>
      <c r="BP129" s="828"/>
      <c r="BQ129" s="828"/>
      <c r="BR129" s="828"/>
      <c r="BS129" s="828"/>
      <c r="BT129" s="828"/>
      <c r="BU129" s="828"/>
      <c r="BV129" s="828"/>
      <c r="BW129" s="828"/>
      <c r="BX129" s="828"/>
    </row>
    <row r="130" spans="1:77" ht="16.5" thickBot="1">
      <c r="A130" s="41"/>
      <c r="B130" s="42" t="s">
        <v>64</v>
      </c>
      <c r="C130" s="42"/>
      <c r="D130" s="960"/>
      <c r="E130" s="43"/>
      <c r="F130" s="34" t="s">
        <v>65</v>
      </c>
      <c r="G130" s="823">
        <f t="shared" si="29"/>
        <v>2.8</v>
      </c>
      <c r="H130" s="824">
        <f t="shared" si="37"/>
        <v>20</v>
      </c>
      <c r="I130" s="824">
        <f t="shared" si="38"/>
        <v>56</v>
      </c>
      <c r="J130" s="824">
        <f t="shared" si="39"/>
        <v>0</v>
      </c>
      <c r="K130" s="825">
        <f t="shared" si="40"/>
        <v>56</v>
      </c>
      <c r="L130" s="826">
        <f t="shared" si="41"/>
        <v>0</v>
      </c>
      <c r="M130" s="46"/>
      <c r="N130" s="46"/>
      <c r="O130" s="47">
        <v>2</v>
      </c>
      <c r="P130" s="48">
        <v>6</v>
      </c>
      <c r="Q130" s="49">
        <v>2</v>
      </c>
      <c r="R130" s="48">
        <v>4</v>
      </c>
      <c r="S130" s="49">
        <v>4</v>
      </c>
      <c r="T130" s="49">
        <v>0</v>
      </c>
      <c r="U130" s="48">
        <v>2</v>
      </c>
      <c r="V130" s="48">
        <v>4</v>
      </c>
      <c r="W130" s="48">
        <v>6</v>
      </c>
      <c r="X130" s="48">
        <v>2</v>
      </c>
      <c r="Y130" s="48">
        <v>0</v>
      </c>
      <c r="Z130" s="48">
        <v>8</v>
      </c>
      <c r="AA130" s="48">
        <v>2</v>
      </c>
      <c r="AB130" s="48">
        <v>2</v>
      </c>
      <c r="AC130" s="48">
        <v>0</v>
      </c>
      <c r="AD130" s="48">
        <v>4</v>
      </c>
      <c r="AE130" s="48">
        <v>4</v>
      </c>
      <c r="AF130" s="48">
        <v>0</v>
      </c>
      <c r="AG130" s="48">
        <v>2</v>
      </c>
      <c r="AH130" s="48">
        <v>2</v>
      </c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</row>
    <row r="131" spans="1:77" ht="15.75">
      <c r="A131" s="1753" t="s">
        <v>80</v>
      </c>
      <c r="B131" s="8">
        <v>5</v>
      </c>
      <c r="R131" s="8" t="s">
        <v>32</v>
      </c>
      <c r="S131" s="8" t="s">
        <v>33</v>
      </c>
      <c r="T131" s="8" t="s">
        <v>34</v>
      </c>
      <c r="U131" s="8" t="s">
        <v>35</v>
      </c>
      <c r="AO131" s="8" t="s">
        <v>36</v>
      </c>
      <c r="AP131" s="8" t="s">
        <v>37</v>
      </c>
      <c r="AQ131" s="8" t="s">
        <v>38</v>
      </c>
      <c r="AR131" s="8" t="s">
        <v>37</v>
      </c>
      <c r="AS131" s="8" t="s">
        <v>39</v>
      </c>
      <c r="AT131" s="34" t="s">
        <v>40</v>
      </c>
      <c r="AU131" s="34" t="s">
        <v>41</v>
      </c>
      <c r="AV131" s="34" t="s">
        <v>42</v>
      </c>
      <c r="AW131" s="34" t="s">
        <v>40</v>
      </c>
      <c r="AX131" s="34"/>
      <c r="AY131" s="34"/>
      <c r="AZ131" s="34"/>
      <c r="BA131" s="34"/>
      <c r="BB131" s="34"/>
      <c r="BC131" s="34"/>
      <c r="BG131" s="8" t="s">
        <v>43</v>
      </c>
      <c r="BH131" s="8" t="s">
        <v>44</v>
      </c>
      <c r="BI131" s="8" t="s">
        <v>40</v>
      </c>
      <c r="BJ131" s="8" t="s">
        <v>37</v>
      </c>
      <c r="BK131" s="8" t="s">
        <v>39</v>
      </c>
      <c r="BL131" s="8" t="s">
        <v>35</v>
      </c>
    </row>
    <row r="132" spans="1:77">
      <c r="A132" s="817"/>
      <c r="B132" s="818" t="s">
        <v>45</v>
      </c>
      <c r="C132" s="818" t="s">
        <v>46</v>
      </c>
      <c r="D132" s="1661" t="s">
        <v>47</v>
      </c>
      <c r="E132" s="819" t="s">
        <v>48</v>
      </c>
      <c r="F132" s="820" t="s">
        <v>49</v>
      </c>
      <c r="G132" s="820" t="s">
        <v>50</v>
      </c>
      <c r="H132" s="820" t="s">
        <v>51</v>
      </c>
      <c r="I132" s="820" t="s">
        <v>52</v>
      </c>
      <c r="J132" s="820" t="s">
        <v>53</v>
      </c>
      <c r="K132" s="820" t="s">
        <v>54</v>
      </c>
      <c r="L132" s="821" t="s">
        <v>55</v>
      </c>
      <c r="M132" s="36"/>
      <c r="N132" s="36"/>
      <c r="O132" s="822">
        <v>1</v>
      </c>
      <c r="P132" s="820">
        <v>2</v>
      </c>
      <c r="Q132" s="820">
        <v>3</v>
      </c>
      <c r="R132" s="820">
        <v>4</v>
      </c>
      <c r="S132" s="820">
        <v>5</v>
      </c>
      <c r="T132" s="821">
        <v>6</v>
      </c>
      <c r="U132" s="820">
        <v>7</v>
      </c>
      <c r="V132" s="822">
        <v>8</v>
      </c>
      <c r="W132" s="820">
        <v>9</v>
      </c>
      <c r="X132" s="820">
        <v>10</v>
      </c>
      <c r="Y132" s="820">
        <v>11</v>
      </c>
      <c r="Z132" s="820">
        <v>12</v>
      </c>
      <c r="AA132" s="820">
        <v>13</v>
      </c>
      <c r="AB132" s="820">
        <v>14</v>
      </c>
      <c r="AC132" s="820">
        <v>15</v>
      </c>
      <c r="AD132" s="820">
        <v>16</v>
      </c>
      <c r="AE132" s="820">
        <v>17</v>
      </c>
      <c r="AF132" s="820">
        <v>18</v>
      </c>
      <c r="AG132" s="820">
        <v>19</v>
      </c>
      <c r="AH132" s="820">
        <v>20</v>
      </c>
      <c r="AJ132" s="820">
        <v>1</v>
      </c>
      <c r="AK132" s="820">
        <v>2</v>
      </c>
      <c r="AL132" s="820">
        <v>3</v>
      </c>
      <c r="AM132" s="820">
        <v>4</v>
      </c>
      <c r="AN132" s="820">
        <v>5</v>
      </c>
      <c r="AO132" s="820">
        <v>6</v>
      </c>
      <c r="AP132" s="820">
        <v>7</v>
      </c>
      <c r="AQ132" s="820">
        <v>8</v>
      </c>
      <c r="AR132" s="820">
        <v>9</v>
      </c>
      <c r="AS132" s="820">
        <v>10</v>
      </c>
      <c r="AT132" s="820">
        <v>11</v>
      </c>
      <c r="AU132" s="820">
        <v>12</v>
      </c>
      <c r="AV132" s="820">
        <v>13</v>
      </c>
      <c r="AW132" s="820">
        <v>14</v>
      </c>
      <c r="AX132" s="820">
        <v>15</v>
      </c>
      <c r="AY132" s="820">
        <v>16</v>
      </c>
      <c r="AZ132" s="820">
        <v>17</v>
      </c>
      <c r="BA132" s="820">
        <v>18</v>
      </c>
      <c r="BB132" s="820">
        <v>19</v>
      </c>
      <c r="BC132" s="820">
        <v>20</v>
      </c>
      <c r="BE132" s="820">
        <v>1</v>
      </c>
      <c r="BF132" s="820">
        <v>2</v>
      </c>
      <c r="BG132" s="820">
        <v>3</v>
      </c>
      <c r="BH132" s="820">
        <v>4</v>
      </c>
      <c r="BI132" s="820">
        <v>5</v>
      </c>
      <c r="BJ132" s="820">
        <v>6</v>
      </c>
      <c r="BK132" s="820">
        <v>7</v>
      </c>
      <c r="BL132" s="820">
        <v>8</v>
      </c>
      <c r="BM132" s="820">
        <v>9</v>
      </c>
      <c r="BN132" s="820">
        <v>10</v>
      </c>
      <c r="BO132" s="820">
        <v>11</v>
      </c>
      <c r="BP132" s="820">
        <v>12</v>
      </c>
      <c r="BQ132" s="820">
        <v>13</v>
      </c>
      <c r="BR132" s="820">
        <v>14</v>
      </c>
      <c r="BS132" s="820">
        <v>15</v>
      </c>
      <c r="BT132" s="820">
        <v>16</v>
      </c>
      <c r="BU132" s="820">
        <v>17</v>
      </c>
      <c r="BV132" s="820">
        <v>18</v>
      </c>
      <c r="BW132" s="820">
        <v>19</v>
      </c>
      <c r="BX132" s="820">
        <v>20</v>
      </c>
    </row>
    <row r="133" spans="1:77" ht="15.75">
      <c r="A133" s="824">
        <f>Těch!B21</f>
        <v>4</v>
      </c>
      <c r="B133" s="824" t="str">
        <f>Těch!C21</f>
        <v>Šegita</v>
      </c>
      <c r="C133" s="824" t="str">
        <f>Těch!D21</f>
        <v>Václav</v>
      </c>
      <c r="D133" s="1664">
        <f>Těch!E21</f>
        <v>760212</v>
      </c>
      <c r="E133" s="824" t="str">
        <f>Těch!F21</f>
        <v>JH</v>
      </c>
      <c r="F133" s="827" t="s">
        <v>81</v>
      </c>
      <c r="G133" s="823">
        <f t="shared" si="29"/>
        <v>0.2</v>
      </c>
      <c r="H133" s="824">
        <f t="shared" si="37"/>
        <v>15</v>
      </c>
      <c r="I133" s="824">
        <f t="shared" si="38"/>
        <v>1</v>
      </c>
      <c r="J133" s="824">
        <f t="shared" si="39"/>
        <v>2</v>
      </c>
      <c r="K133" s="825">
        <f t="shared" si="40"/>
        <v>3</v>
      </c>
      <c r="L133" s="826">
        <f t="shared" si="41"/>
        <v>0</v>
      </c>
      <c r="O133" s="827">
        <v>0</v>
      </c>
      <c r="P133" s="824">
        <v>0</v>
      </c>
      <c r="Q133" s="824">
        <v>0</v>
      </c>
      <c r="R133" s="824">
        <v>0</v>
      </c>
      <c r="S133" s="824">
        <v>0</v>
      </c>
      <c r="T133" s="826">
        <v>0</v>
      </c>
      <c r="U133" s="824">
        <v>0</v>
      </c>
      <c r="V133" s="827">
        <v>1</v>
      </c>
      <c r="W133" s="824">
        <v>0</v>
      </c>
      <c r="X133" s="824">
        <v>0</v>
      </c>
      <c r="Y133" s="824"/>
      <c r="Z133" s="824">
        <v>0</v>
      </c>
      <c r="AA133" s="824"/>
      <c r="AB133" s="824"/>
      <c r="AC133" s="824"/>
      <c r="AD133" s="824">
        <v>0</v>
      </c>
      <c r="AE133" s="824">
        <v>0</v>
      </c>
      <c r="AF133" s="824">
        <v>0</v>
      </c>
      <c r="AG133" s="824"/>
      <c r="AH133" s="824">
        <v>0</v>
      </c>
      <c r="AI133" s="34"/>
      <c r="AJ133" s="824">
        <v>0</v>
      </c>
      <c r="AK133" s="824">
        <v>0</v>
      </c>
      <c r="AL133" s="824">
        <v>0</v>
      </c>
      <c r="AM133" s="824">
        <v>0</v>
      </c>
      <c r="AN133" s="824">
        <v>0</v>
      </c>
      <c r="AO133" s="824">
        <v>0</v>
      </c>
      <c r="AP133" s="824">
        <v>1</v>
      </c>
      <c r="AQ133" s="824">
        <v>0</v>
      </c>
      <c r="AR133" s="824">
        <v>0</v>
      </c>
      <c r="AS133" s="824">
        <v>0</v>
      </c>
      <c r="AT133" s="824"/>
      <c r="AU133" s="824">
        <v>0</v>
      </c>
      <c r="AV133" s="824"/>
      <c r="AW133" s="824"/>
      <c r="AX133" s="824"/>
      <c r="AY133" s="824">
        <v>0</v>
      </c>
      <c r="AZ133" s="824">
        <v>0</v>
      </c>
      <c r="BA133" s="824">
        <v>0</v>
      </c>
      <c r="BB133" s="824"/>
      <c r="BC133" s="824">
        <v>1</v>
      </c>
      <c r="BE133" s="828"/>
      <c r="BF133" s="828"/>
      <c r="BG133" s="828"/>
      <c r="BH133" s="828"/>
      <c r="BI133" s="828"/>
      <c r="BJ133" s="828"/>
      <c r="BK133" s="828"/>
      <c r="BL133" s="828"/>
      <c r="BM133" s="828"/>
      <c r="BN133" s="828"/>
      <c r="BO133" s="828"/>
      <c r="BP133" s="828"/>
      <c r="BQ133" s="828"/>
      <c r="BR133" s="828"/>
      <c r="BS133" s="828"/>
      <c r="BT133" s="828"/>
      <c r="BU133" s="828"/>
      <c r="BV133" s="828"/>
      <c r="BW133" s="828"/>
      <c r="BX133" s="828"/>
    </row>
    <row r="134" spans="1:77" ht="15.75">
      <c r="A134" s="824">
        <f>Těch!B22</f>
        <v>6</v>
      </c>
      <c r="B134" s="824" t="str">
        <f>Těch!C22</f>
        <v>Ordoš</v>
      </c>
      <c r="C134" s="824" t="str">
        <f>Těch!D22</f>
        <v>David</v>
      </c>
      <c r="D134" s="1664">
        <f>Těch!E22</f>
        <v>860410</v>
      </c>
      <c r="E134" s="824" t="str">
        <f>Těch!F22</f>
        <v>JH</v>
      </c>
      <c r="F134" s="827" t="s">
        <v>81</v>
      </c>
      <c r="G134" s="823">
        <f t="shared" si="29"/>
        <v>0.31578947368421051</v>
      </c>
      <c r="H134" s="824">
        <f t="shared" si="37"/>
        <v>19</v>
      </c>
      <c r="I134" s="824">
        <f t="shared" si="38"/>
        <v>1</v>
      </c>
      <c r="J134" s="824">
        <f t="shared" si="39"/>
        <v>5</v>
      </c>
      <c r="K134" s="825">
        <f t="shared" si="40"/>
        <v>6</v>
      </c>
      <c r="L134" s="826">
        <f t="shared" si="41"/>
        <v>0</v>
      </c>
      <c r="O134" s="827">
        <v>0</v>
      </c>
      <c r="P134" s="824">
        <v>0</v>
      </c>
      <c r="Q134" s="824">
        <v>0</v>
      </c>
      <c r="R134" s="824">
        <v>0</v>
      </c>
      <c r="S134" s="824">
        <v>0</v>
      </c>
      <c r="T134" s="826">
        <v>0</v>
      </c>
      <c r="U134" s="824">
        <v>0</v>
      </c>
      <c r="V134" s="827">
        <v>0</v>
      </c>
      <c r="W134" s="824">
        <v>0</v>
      </c>
      <c r="X134" s="824"/>
      <c r="Y134" s="824">
        <v>0</v>
      </c>
      <c r="Z134" s="824">
        <v>1</v>
      </c>
      <c r="AA134" s="824">
        <v>0</v>
      </c>
      <c r="AB134" s="824">
        <v>0</v>
      </c>
      <c r="AC134" s="824">
        <v>0</v>
      </c>
      <c r="AD134" s="824">
        <v>0</v>
      </c>
      <c r="AE134" s="824">
        <v>0</v>
      </c>
      <c r="AF134" s="824">
        <v>0</v>
      </c>
      <c r="AG134" s="824">
        <v>0</v>
      </c>
      <c r="AH134" s="824">
        <v>0</v>
      </c>
      <c r="AI134" s="34"/>
      <c r="AJ134" s="824">
        <v>0</v>
      </c>
      <c r="AK134" s="824">
        <v>0</v>
      </c>
      <c r="AL134" s="824">
        <v>0</v>
      </c>
      <c r="AM134" s="824">
        <v>2</v>
      </c>
      <c r="AN134" s="824">
        <v>0</v>
      </c>
      <c r="AO134" s="824">
        <v>0</v>
      </c>
      <c r="AP134" s="824">
        <v>0</v>
      </c>
      <c r="AQ134" s="824">
        <v>0</v>
      </c>
      <c r="AR134" s="824">
        <v>1</v>
      </c>
      <c r="AS134" s="824"/>
      <c r="AT134" s="824">
        <v>0</v>
      </c>
      <c r="AU134" s="824">
        <v>1</v>
      </c>
      <c r="AV134" s="824">
        <v>0</v>
      </c>
      <c r="AW134" s="824">
        <v>1</v>
      </c>
      <c r="AX134" s="824">
        <v>0</v>
      </c>
      <c r="AY134" s="824">
        <v>0</v>
      </c>
      <c r="AZ134" s="824">
        <v>0</v>
      </c>
      <c r="BA134" s="824">
        <v>0</v>
      </c>
      <c r="BB134" s="824">
        <v>0</v>
      </c>
      <c r="BC134" s="824">
        <v>0</v>
      </c>
      <c r="BE134" s="828"/>
      <c r="BF134" s="828"/>
      <c r="BG134" s="828"/>
      <c r="BH134" s="828"/>
      <c r="BI134" s="828"/>
      <c r="BJ134" s="828"/>
      <c r="BK134" s="828"/>
      <c r="BL134" s="828"/>
      <c r="BM134" s="828"/>
      <c r="BN134" s="828"/>
      <c r="BO134" s="828"/>
      <c r="BP134" s="828"/>
      <c r="BQ134" s="828"/>
      <c r="BR134" s="828"/>
      <c r="BS134" s="828"/>
      <c r="BT134" s="828"/>
      <c r="BU134" s="828"/>
      <c r="BV134" s="828"/>
      <c r="BW134" s="828"/>
      <c r="BX134" s="828"/>
    </row>
    <row r="135" spans="1:77" ht="15.75">
      <c r="A135" s="824">
        <f>Těch!B23</f>
        <v>9</v>
      </c>
      <c r="B135" s="824" t="str">
        <f>Těch!C23</f>
        <v>Fišer</v>
      </c>
      <c r="C135" s="824" t="str">
        <f>Těch!D23</f>
        <v>Radek ml.</v>
      </c>
      <c r="D135" s="1664">
        <f>Těch!E23</f>
        <v>1050831</v>
      </c>
      <c r="E135" s="824" t="str">
        <f>Těch!F23</f>
        <v>UOH</v>
      </c>
      <c r="F135" s="827" t="s">
        <v>81</v>
      </c>
      <c r="G135" s="823">
        <f t="shared" si="29"/>
        <v>1.875</v>
      </c>
      <c r="H135" s="824">
        <f t="shared" si="37"/>
        <v>8</v>
      </c>
      <c r="I135" s="824">
        <f t="shared" si="38"/>
        <v>3</v>
      </c>
      <c r="J135" s="824">
        <f t="shared" si="39"/>
        <v>12</v>
      </c>
      <c r="K135" s="825">
        <f t="shared" si="40"/>
        <v>15</v>
      </c>
      <c r="L135" s="826">
        <f t="shared" si="41"/>
        <v>0</v>
      </c>
      <c r="O135" s="827">
        <v>0</v>
      </c>
      <c r="P135" s="824">
        <v>0</v>
      </c>
      <c r="Q135" s="824"/>
      <c r="R135" s="824">
        <v>1</v>
      </c>
      <c r="S135" s="824">
        <v>0</v>
      </c>
      <c r="T135" s="826">
        <v>0</v>
      </c>
      <c r="U135" s="824"/>
      <c r="V135" s="827"/>
      <c r="W135" s="824"/>
      <c r="X135" s="824"/>
      <c r="Y135" s="824"/>
      <c r="Z135" s="824">
        <v>1</v>
      </c>
      <c r="AA135" s="824"/>
      <c r="AB135" s="824">
        <v>1</v>
      </c>
      <c r="AC135" s="824"/>
      <c r="AD135" s="824"/>
      <c r="AE135" s="824"/>
      <c r="AF135" s="824"/>
      <c r="AG135" s="824">
        <v>0</v>
      </c>
      <c r="AH135" s="824"/>
      <c r="AI135" s="34"/>
      <c r="AJ135" s="824">
        <v>2</v>
      </c>
      <c r="AK135" s="824">
        <v>0</v>
      </c>
      <c r="AL135" s="824"/>
      <c r="AM135" s="824">
        <v>1</v>
      </c>
      <c r="AN135" s="824">
        <v>0</v>
      </c>
      <c r="AO135" s="824">
        <v>0</v>
      </c>
      <c r="AP135" s="824"/>
      <c r="AQ135" s="824"/>
      <c r="AR135" s="824"/>
      <c r="AS135" s="824"/>
      <c r="AT135" s="824"/>
      <c r="AU135" s="824">
        <v>3</v>
      </c>
      <c r="AV135" s="824"/>
      <c r="AW135" s="824">
        <v>6</v>
      </c>
      <c r="AX135" s="824"/>
      <c r="AY135" s="824"/>
      <c r="AZ135" s="824"/>
      <c r="BA135" s="824"/>
      <c r="BB135" s="824">
        <v>0</v>
      </c>
      <c r="BC135" s="824"/>
      <c r="BE135" s="828"/>
      <c r="BF135" s="828"/>
      <c r="BG135" s="828"/>
      <c r="BH135" s="828"/>
      <c r="BI135" s="828"/>
      <c r="BJ135" s="828"/>
      <c r="BK135" s="828"/>
      <c r="BL135" s="828"/>
      <c r="BM135" s="828"/>
      <c r="BN135" s="828"/>
      <c r="BO135" s="828"/>
      <c r="BP135" s="828"/>
      <c r="BQ135" s="828"/>
      <c r="BR135" s="828"/>
      <c r="BS135" s="828"/>
      <c r="BT135" s="828"/>
      <c r="BU135" s="828"/>
      <c r="BV135" s="828"/>
      <c r="BW135" s="828"/>
      <c r="BX135" s="828"/>
      <c r="BY135" s="40"/>
    </row>
    <row r="136" spans="1:77" ht="15.75">
      <c r="A136" s="824">
        <f>Těch!B24</f>
        <v>13</v>
      </c>
      <c r="B136" s="824" t="str">
        <f>Těch!C24</f>
        <v>Richtr</v>
      </c>
      <c r="C136" s="824" t="str">
        <f>Těch!D24</f>
        <v>Roman</v>
      </c>
      <c r="D136" s="1664">
        <f>Těch!E24</f>
        <v>951213</v>
      </c>
      <c r="E136" s="824" t="str">
        <f>Těch!F24</f>
        <v>JH</v>
      </c>
      <c r="F136" s="827" t="s">
        <v>81</v>
      </c>
      <c r="G136" s="823">
        <f t="shared" si="29"/>
        <v>0.7857142857142857</v>
      </c>
      <c r="H136" s="824">
        <f t="shared" si="37"/>
        <v>14</v>
      </c>
      <c r="I136" s="824">
        <f t="shared" si="38"/>
        <v>6</v>
      </c>
      <c r="J136" s="824">
        <f t="shared" si="39"/>
        <v>5</v>
      </c>
      <c r="K136" s="825">
        <f t="shared" si="40"/>
        <v>11</v>
      </c>
      <c r="L136" s="826">
        <f t="shared" si="41"/>
        <v>0</v>
      </c>
      <c r="O136" s="827">
        <v>1</v>
      </c>
      <c r="P136" s="824"/>
      <c r="Q136" s="824">
        <v>0</v>
      </c>
      <c r="R136" s="824"/>
      <c r="S136" s="824">
        <v>0</v>
      </c>
      <c r="T136" s="826"/>
      <c r="U136" s="824">
        <v>1</v>
      </c>
      <c r="V136" s="827">
        <v>0</v>
      </c>
      <c r="W136" s="824">
        <v>2</v>
      </c>
      <c r="X136" s="824"/>
      <c r="Y136" s="824">
        <v>1</v>
      </c>
      <c r="Z136" s="824"/>
      <c r="AA136" s="824">
        <v>0</v>
      </c>
      <c r="AB136" s="824">
        <v>1</v>
      </c>
      <c r="AC136" s="824">
        <v>0</v>
      </c>
      <c r="AD136" s="824">
        <v>0</v>
      </c>
      <c r="AE136" s="824"/>
      <c r="AF136" s="824">
        <v>0</v>
      </c>
      <c r="AG136" s="824">
        <v>0</v>
      </c>
      <c r="AH136" s="824">
        <v>0</v>
      </c>
      <c r="AI136" s="34"/>
      <c r="AJ136" s="824">
        <v>2</v>
      </c>
      <c r="AK136" s="824"/>
      <c r="AL136" s="824">
        <v>0</v>
      </c>
      <c r="AM136" s="824"/>
      <c r="AN136" s="824">
        <v>0</v>
      </c>
      <c r="AO136" s="824"/>
      <c r="AP136" s="824">
        <v>0</v>
      </c>
      <c r="AQ136" s="824">
        <v>2</v>
      </c>
      <c r="AR136" s="824">
        <v>0</v>
      </c>
      <c r="AS136" s="824"/>
      <c r="AT136" s="824">
        <v>0</v>
      </c>
      <c r="AU136" s="824"/>
      <c r="AV136" s="824">
        <v>0</v>
      </c>
      <c r="AW136" s="824">
        <v>0</v>
      </c>
      <c r="AX136" s="824">
        <v>0</v>
      </c>
      <c r="AY136" s="824">
        <v>0</v>
      </c>
      <c r="AZ136" s="824"/>
      <c r="BA136" s="824">
        <v>0</v>
      </c>
      <c r="BB136" s="824">
        <v>0</v>
      </c>
      <c r="BC136" s="824">
        <v>1</v>
      </c>
      <c r="BE136" s="828"/>
      <c r="BF136" s="828"/>
      <c r="BG136" s="828"/>
      <c r="BH136" s="828"/>
      <c r="BI136" s="828"/>
      <c r="BJ136" s="828"/>
      <c r="BK136" s="828"/>
      <c r="BL136" s="828"/>
      <c r="BM136" s="828"/>
      <c r="BN136" s="828"/>
      <c r="BO136" s="828"/>
      <c r="BP136" s="828"/>
      <c r="BQ136" s="828"/>
      <c r="BR136" s="828"/>
      <c r="BS136" s="828"/>
      <c r="BT136" s="828"/>
      <c r="BU136" s="828"/>
      <c r="BV136" s="828"/>
      <c r="BW136" s="828"/>
      <c r="BX136" s="828"/>
      <c r="BY136" s="40"/>
    </row>
    <row r="137" spans="1:77" ht="15.75">
      <c r="A137" s="824">
        <f>Těch!B25</f>
        <v>19</v>
      </c>
      <c r="B137" s="824" t="str">
        <f>Těch!C25</f>
        <v xml:space="preserve">Matyáš </v>
      </c>
      <c r="C137" s="824" t="str">
        <f>Těch!D25</f>
        <v>Josef</v>
      </c>
      <c r="D137" s="1664">
        <f>Těch!E25</f>
        <v>860223</v>
      </c>
      <c r="E137" s="824" t="str">
        <f>Těch!F25</f>
        <v>JH</v>
      </c>
      <c r="F137" s="827" t="s">
        <v>81</v>
      </c>
      <c r="G137" s="823">
        <f t="shared" si="29"/>
        <v>1.2352941176470589</v>
      </c>
      <c r="H137" s="824">
        <f t="shared" si="37"/>
        <v>17</v>
      </c>
      <c r="I137" s="824">
        <f t="shared" si="38"/>
        <v>9</v>
      </c>
      <c r="J137" s="824">
        <f t="shared" si="39"/>
        <v>12</v>
      </c>
      <c r="K137" s="825">
        <f t="shared" si="40"/>
        <v>21</v>
      </c>
      <c r="L137" s="826">
        <f t="shared" si="41"/>
        <v>0</v>
      </c>
      <c r="O137" s="827">
        <v>1</v>
      </c>
      <c r="P137" s="824">
        <v>0</v>
      </c>
      <c r="Q137" s="824">
        <v>0</v>
      </c>
      <c r="R137" s="824">
        <v>1</v>
      </c>
      <c r="S137" s="824"/>
      <c r="T137" s="826">
        <v>0</v>
      </c>
      <c r="U137" s="824">
        <v>1</v>
      </c>
      <c r="V137" s="827">
        <v>2</v>
      </c>
      <c r="W137" s="824">
        <v>0</v>
      </c>
      <c r="X137" s="824">
        <v>1</v>
      </c>
      <c r="Y137" s="824">
        <v>0</v>
      </c>
      <c r="Z137" s="824"/>
      <c r="AA137" s="824">
        <v>0</v>
      </c>
      <c r="AB137" s="824">
        <v>1</v>
      </c>
      <c r="AC137" s="824">
        <v>1</v>
      </c>
      <c r="AD137" s="824">
        <v>0</v>
      </c>
      <c r="AE137" s="824">
        <v>0</v>
      </c>
      <c r="AF137" s="824"/>
      <c r="AG137" s="824">
        <v>0</v>
      </c>
      <c r="AH137" s="824">
        <v>1</v>
      </c>
      <c r="AI137" s="34"/>
      <c r="AJ137" s="824">
        <v>2</v>
      </c>
      <c r="AK137" s="824">
        <v>0</v>
      </c>
      <c r="AL137" s="824">
        <v>2</v>
      </c>
      <c r="AM137" s="824">
        <v>0</v>
      </c>
      <c r="AN137" s="824"/>
      <c r="AO137" s="824">
        <v>0</v>
      </c>
      <c r="AP137" s="824">
        <v>0</v>
      </c>
      <c r="AQ137" s="824">
        <v>1</v>
      </c>
      <c r="AR137" s="824">
        <v>1</v>
      </c>
      <c r="AS137" s="824">
        <v>1</v>
      </c>
      <c r="AT137" s="824">
        <v>1</v>
      </c>
      <c r="AU137" s="824"/>
      <c r="AV137" s="824">
        <v>1</v>
      </c>
      <c r="AW137" s="824">
        <v>0</v>
      </c>
      <c r="AX137" s="824">
        <v>0</v>
      </c>
      <c r="AY137" s="824">
        <v>1</v>
      </c>
      <c r="AZ137" s="824">
        <v>0</v>
      </c>
      <c r="BA137" s="824"/>
      <c r="BB137" s="824">
        <v>0</v>
      </c>
      <c r="BC137" s="824">
        <v>2</v>
      </c>
      <c r="BE137" s="828"/>
      <c r="BF137" s="828"/>
      <c r="BG137" s="828"/>
      <c r="BH137" s="828"/>
      <c r="BI137" s="828"/>
      <c r="BJ137" s="828"/>
      <c r="BK137" s="828"/>
      <c r="BL137" s="828"/>
      <c r="BM137" s="828"/>
      <c r="BN137" s="828"/>
      <c r="BO137" s="828"/>
      <c r="BP137" s="828"/>
      <c r="BQ137" s="828"/>
      <c r="BR137" s="828"/>
      <c r="BS137" s="828"/>
      <c r="BT137" s="828"/>
      <c r="BU137" s="828"/>
      <c r="BV137" s="828"/>
      <c r="BW137" s="828"/>
      <c r="BX137" s="828"/>
      <c r="BY137" s="40"/>
    </row>
    <row r="138" spans="1:77" ht="15.75">
      <c r="A138" s="824">
        <f>Těch!B26</f>
        <v>68</v>
      </c>
      <c r="B138" s="824" t="str">
        <f>Těch!C26</f>
        <v>Exler</v>
      </c>
      <c r="C138" s="824" t="str">
        <f>Těch!D26</f>
        <v>Ondřej</v>
      </c>
      <c r="D138" s="1664">
        <f>Těch!E26</f>
        <v>900329</v>
      </c>
      <c r="E138" s="824" t="str">
        <f>Těch!F26</f>
        <v>JH</v>
      </c>
      <c r="F138" s="827" t="s">
        <v>81</v>
      </c>
      <c r="G138" s="823" t="e">
        <f t="shared" si="29"/>
        <v>#DIV/0!</v>
      </c>
      <c r="H138" s="824">
        <f t="shared" si="37"/>
        <v>0</v>
      </c>
      <c r="I138" s="824">
        <f t="shared" si="38"/>
        <v>0</v>
      </c>
      <c r="J138" s="824">
        <f t="shared" si="39"/>
        <v>0</v>
      </c>
      <c r="K138" s="825">
        <f t="shared" si="40"/>
        <v>0</v>
      </c>
      <c r="L138" s="826">
        <f t="shared" si="41"/>
        <v>0</v>
      </c>
      <c r="O138" s="827"/>
      <c r="P138" s="824"/>
      <c r="Q138" s="824"/>
      <c r="R138" s="824"/>
      <c r="S138" s="824"/>
      <c r="T138" s="826"/>
      <c r="U138" s="824"/>
      <c r="V138" s="827"/>
      <c r="W138" s="824"/>
      <c r="X138" s="824"/>
      <c r="Y138" s="824"/>
      <c r="Z138" s="824"/>
      <c r="AA138" s="824"/>
      <c r="AB138" s="824"/>
      <c r="AC138" s="824"/>
      <c r="AD138" s="824"/>
      <c r="AE138" s="824"/>
      <c r="AF138" s="824"/>
      <c r="AG138" s="824"/>
      <c r="AH138" s="824"/>
      <c r="AI138" s="34"/>
      <c r="AJ138" s="824"/>
      <c r="AK138" s="824"/>
      <c r="AL138" s="824"/>
      <c r="AM138" s="824"/>
      <c r="AN138" s="824"/>
      <c r="AO138" s="824"/>
      <c r="AP138" s="824"/>
      <c r="AQ138" s="824"/>
      <c r="AR138" s="824"/>
      <c r="AS138" s="824"/>
      <c r="AT138" s="824"/>
      <c r="AU138" s="824"/>
      <c r="AV138" s="824"/>
      <c r="AW138" s="824"/>
      <c r="AX138" s="824"/>
      <c r="AY138" s="824"/>
      <c r="AZ138" s="824"/>
      <c r="BA138" s="824"/>
      <c r="BB138" s="824"/>
      <c r="BC138" s="824"/>
      <c r="BE138" s="828"/>
      <c r="BF138" s="828"/>
      <c r="BG138" s="828"/>
      <c r="BH138" s="828"/>
      <c r="BI138" s="828"/>
      <c r="BJ138" s="828"/>
      <c r="BK138" s="828"/>
      <c r="BL138" s="828"/>
      <c r="BM138" s="828"/>
      <c r="BN138" s="828"/>
      <c r="BO138" s="828"/>
      <c r="BP138" s="828"/>
      <c r="BQ138" s="828"/>
      <c r="BR138" s="828"/>
      <c r="BS138" s="828"/>
      <c r="BT138" s="828"/>
      <c r="BU138" s="828"/>
      <c r="BV138" s="828"/>
      <c r="BW138" s="828"/>
      <c r="BX138" s="828"/>
    </row>
    <row r="139" spans="1:77" ht="15.75">
      <c r="A139" s="824">
        <f>Těch!B27</f>
        <v>71</v>
      </c>
      <c r="B139" s="824" t="str">
        <f>Těch!C27</f>
        <v>Šparlinek</v>
      </c>
      <c r="C139" s="824" t="str">
        <f>Těch!D27</f>
        <v>Michal</v>
      </c>
      <c r="D139" s="1664">
        <f>Těch!E27</f>
        <v>851026</v>
      </c>
      <c r="E139" s="824" t="str">
        <f>Těch!F27</f>
        <v>JH</v>
      </c>
      <c r="F139" s="827" t="s">
        <v>81</v>
      </c>
      <c r="G139" s="823" t="e">
        <f t="shared" si="29"/>
        <v>#DIV/0!</v>
      </c>
      <c r="H139" s="824">
        <f t="shared" si="37"/>
        <v>0</v>
      </c>
      <c r="I139" s="824">
        <f t="shared" si="38"/>
        <v>0</v>
      </c>
      <c r="J139" s="824">
        <f t="shared" si="39"/>
        <v>0</v>
      </c>
      <c r="K139" s="825">
        <f t="shared" si="40"/>
        <v>0</v>
      </c>
      <c r="L139" s="826">
        <f t="shared" si="41"/>
        <v>0</v>
      </c>
      <c r="O139" s="827"/>
      <c r="P139" s="824"/>
      <c r="Q139" s="824"/>
      <c r="R139" s="824"/>
      <c r="S139" s="824"/>
      <c r="T139" s="826"/>
      <c r="U139" s="824"/>
      <c r="V139" s="827"/>
      <c r="W139" s="824"/>
      <c r="X139" s="824"/>
      <c r="Y139" s="824"/>
      <c r="Z139" s="824"/>
      <c r="AA139" s="824"/>
      <c r="AB139" s="824"/>
      <c r="AC139" s="824"/>
      <c r="AD139" s="824"/>
      <c r="AE139" s="824"/>
      <c r="AF139" s="824"/>
      <c r="AG139" s="824"/>
      <c r="AH139" s="824"/>
      <c r="AI139" s="34"/>
      <c r="AJ139" s="824"/>
      <c r="AK139" s="824"/>
      <c r="AL139" s="824"/>
      <c r="AM139" s="824"/>
      <c r="AN139" s="824"/>
      <c r="AO139" s="824"/>
      <c r="AP139" s="824"/>
      <c r="AQ139" s="824"/>
      <c r="AR139" s="824"/>
      <c r="AS139" s="824"/>
      <c r="AT139" s="824"/>
      <c r="AU139" s="824"/>
      <c r="AV139" s="824"/>
      <c r="AW139" s="824"/>
      <c r="AX139" s="824"/>
      <c r="AY139" s="824"/>
      <c r="AZ139" s="824"/>
      <c r="BA139" s="824"/>
      <c r="BB139" s="824"/>
      <c r="BC139" s="824"/>
      <c r="BE139" s="828"/>
      <c r="BF139" s="828"/>
      <c r="BG139" s="828"/>
      <c r="BH139" s="828"/>
      <c r="BI139" s="828"/>
      <c r="BJ139" s="828"/>
      <c r="BK139" s="828"/>
      <c r="BL139" s="828"/>
      <c r="BM139" s="828"/>
      <c r="BN139" s="828"/>
      <c r="BO139" s="828"/>
      <c r="BP139" s="828"/>
      <c r="BQ139" s="828"/>
      <c r="BR139" s="828"/>
      <c r="BS139" s="828"/>
      <c r="BT139" s="828"/>
      <c r="BU139" s="828"/>
      <c r="BV139" s="828"/>
      <c r="BW139" s="828"/>
      <c r="BX139" s="828"/>
      <c r="BY139" s="40"/>
    </row>
    <row r="140" spans="1:77" ht="15.75">
      <c r="A140" s="824">
        <f>Těch!B28</f>
        <v>76</v>
      </c>
      <c r="B140" s="824" t="str">
        <f>Těch!C28</f>
        <v>Fišer</v>
      </c>
      <c r="C140" s="824" t="str">
        <f>Těch!D28</f>
        <v>Radek st.</v>
      </c>
      <c r="D140" s="1664">
        <f>Těch!E28</f>
        <v>761201</v>
      </c>
      <c r="E140" s="824" t="str">
        <f>Těch!F28</f>
        <v>JH</v>
      </c>
      <c r="F140" s="827" t="s">
        <v>81</v>
      </c>
      <c r="G140" s="823">
        <f t="shared" si="29"/>
        <v>0</v>
      </c>
      <c r="H140" s="824">
        <f t="shared" si="37"/>
        <v>6</v>
      </c>
      <c r="I140" s="824">
        <f t="shared" si="38"/>
        <v>0</v>
      </c>
      <c r="J140" s="824">
        <f t="shared" si="39"/>
        <v>0</v>
      </c>
      <c r="K140" s="825">
        <f t="shared" si="40"/>
        <v>0</v>
      </c>
      <c r="L140" s="826">
        <f t="shared" si="41"/>
        <v>0</v>
      </c>
      <c r="O140" s="827">
        <v>0</v>
      </c>
      <c r="P140" s="824">
        <v>0</v>
      </c>
      <c r="Q140" s="824"/>
      <c r="R140" s="824">
        <v>0</v>
      </c>
      <c r="S140" s="824"/>
      <c r="T140" s="826"/>
      <c r="U140" s="824"/>
      <c r="V140" s="827"/>
      <c r="W140" s="824"/>
      <c r="X140" s="824"/>
      <c r="Y140" s="824">
        <v>0</v>
      </c>
      <c r="Z140" s="824">
        <v>0</v>
      </c>
      <c r="AA140" s="824"/>
      <c r="AB140" s="824">
        <v>0</v>
      </c>
      <c r="AC140" s="824"/>
      <c r="AD140" s="824"/>
      <c r="AE140" s="824"/>
      <c r="AF140" s="824"/>
      <c r="AG140" s="824"/>
      <c r="AH140" s="824"/>
      <c r="AI140" s="34"/>
      <c r="AJ140" s="824">
        <v>0</v>
      </c>
      <c r="AK140" s="824">
        <v>0</v>
      </c>
      <c r="AL140" s="824"/>
      <c r="AM140" s="824">
        <v>0</v>
      </c>
      <c r="AN140" s="824"/>
      <c r="AO140" s="824"/>
      <c r="AP140" s="824"/>
      <c r="AQ140" s="824"/>
      <c r="AR140" s="824"/>
      <c r="AS140" s="824"/>
      <c r="AT140" s="824">
        <v>0</v>
      </c>
      <c r="AU140" s="824">
        <v>0</v>
      </c>
      <c r="AV140" s="824"/>
      <c r="AW140" s="824">
        <v>0</v>
      </c>
      <c r="AX140" s="824"/>
      <c r="AY140" s="824"/>
      <c r="AZ140" s="824"/>
      <c r="BA140" s="824"/>
      <c r="BB140" s="824"/>
      <c r="BC140" s="824"/>
      <c r="BE140" s="828"/>
      <c r="BF140" s="828"/>
      <c r="BG140" s="828"/>
      <c r="BH140" s="828"/>
      <c r="BI140" s="828"/>
      <c r="BJ140" s="828"/>
      <c r="BK140" s="828"/>
      <c r="BL140" s="828"/>
      <c r="BM140" s="828"/>
      <c r="BN140" s="828"/>
      <c r="BO140" s="828"/>
      <c r="BP140" s="828"/>
      <c r="BQ140" s="828"/>
      <c r="BR140" s="828"/>
      <c r="BS140" s="828"/>
      <c r="BT140" s="828"/>
      <c r="BU140" s="828"/>
      <c r="BV140" s="828"/>
      <c r="BW140" s="828"/>
      <c r="BX140" s="828"/>
      <c r="BY140" s="40"/>
    </row>
    <row r="141" spans="1:77" ht="15.75">
      <c r="A141" s="824">
        <f>Těch!B29</f>
        <v>77</v>
      </c>
      <c r="B141" s="824" t="str">
        <f>Těch!C29</f>
        <v>Leicht</v>
      </c>
      <c r="C141" s="824" t="str">
        <f>Těch!D29</f>
        <v>Roman</v>
      </c>
      <c r="D141" s="1664">
        <f>Těch!E29</f>
        <v>770214</v>
      </c>
      <c r="E141" s="824" t="str">
        <f>Těch!F29</f>
        <v>JH</v>
      </c>
      <c r="F141" s="827" t="s">
        <v>81</v>
      </c>
      <c r="G141" s="823">
        <f t="shared" si="29"/>
        <v>0.33333333333333331</v>
      </c>
      <c r="H141" s="824">
        <f t="shared" si="37"/>
        <v>3</v>
      </c>
      <c r="I141" s="824">
        <f t="shared" si="38"/>
        <v>0</v>
      </c>
      <c r="J141" s="824">
        <f t="shared" si="39"/>
        <v>1</v>
      </c>
      <c r="K141" s="825">
        <f t="shared" si="40"/>
        <v>1</v>
      </c>
      <c r="L141" s="826">
        <f t="shared" si="41"/>
        <v>0</v>
      </c>
      <c r="O141" s="827"/>
      <c r="P141" s="824"/>
      <c r="Q141" s="824"/>
      <c r="R141" s="824"/>
      <c r="S141" s="824">
        <v>0</v>
      </c>
      <c r="T141" s="826"/>
      <c r="U141" s="824"/>
      <c r="V141" s="827">
        <v>0</v>
      </c>
      <c r="W141" s="824"/>
      <c r="X141" s="824"/>
      <c r="Y141" s="824"/>
      <c r="Z141" s="824"/>
      <c r="AA141" s="824">
        <v>0</v>
      </c>
      <c r="AB141" s="824"/>
      <c r="AC141" s="824"/>
      <c r="AD141" s="824"/>
      <c r="AE141" s="824"/>
      <c r="AF141" s="824"/>
      <c r="AG141" s="824"/>
      <c r="AH141" s="824"/>
      <c r="AI141" s="34"/>
      <c r="AJ141" s="824"/>
      <c r="AK141" s="824"/>
      <c r="AL141" s="824"/>
      <c r="AM141" s="824"/>
      <c r="AN141" s="824">
        <v>0</v>
      </c>
      <c r="AO141" s="824"/>
      <c r="AP141" s="824"/>
      <c r="AQ141" s="824">
        <v>1</v>
      </c>
      <c r="AR141" s="824"/>
      <c r="AS141" s="824"/>
      <c r="AT141" s="824"/>
      <c r="AU141" s="824"/>
      <c r="AV141" s="824">
        <v>0</v>
      </c>
      <c r="AW141" s="824"/>
      <c r="AX141" s="824"/>
      <c r="AY141" s="824"/>
      <c r="AZ141" s="824"/>
      <c r="BA141" s="824"/>
      <c r="BB141" s="824"/>
      <c r="BC141" s="824"/>
      <c r="BE141" s="828"/>
      <c r="BF141" s="828"/>
      <c r="BG141" s="828"/>
      <c r="BH141" s="828"/>
      <c r="BI141" s="828"/>
      <c r="BJ141" s="828"/>
      <c r="BK141" s="828"/>
      <c r="BL141" s="828"/>
      <c r="BM141" s="828"/>
      <c r="BN141" s="828"/>
      <c r="BO141" s="828"/>
      <c r="BP141" s="828"/>
      <c r="BQ141" s="828"/>
      <c r="BR141" s="828"/>
      <c r="BS141" s="828"/>
      <c r="BT141" s="828"/>
      <c r="BU141" s="828"/>
      <c r="BV141" s="828"/>
      <c r="BW141" s="828"/>
      <c r="BX141" s="828"/>
      <c r="BY141" s="40"/>
    </row>
    <row r="142" spans="1:77" ht="15.75">
      <c r="A142" s="824">
        <f>Těch!B30</f>
        <v>79</v>
      </c>
      <c r="B142" s="824" t="str">
        <f>Těch!C30</f>
        <v>Petr</v>
      </c>
      <c r="C142" s="824" t="str">
        <f>Těch!D30</f>
        <v>Martin</v>
      </c>
      <c r="D142" s="1664">
        <f>Těch!E30</f>
        <v>790805</v>
      </c>
      <c r="E142" s="824" t="str">
        <f>Těch!F30</f>
        <v>JH</v>
      </c>
      <c r="F142" s="827" t="s">
        <v>81</v>
      </c>
      <c r="G142" s="823">
        <f t="shared" si="29"/>
        <v>0.5</v>
      </c>
      <c r="H142" s="824">
        <f t="shared" si="37"/>
        <v>10</v>
      </c>
      <c r="I142" s="824">
        <f t="shared" si="38"/>
        <v>3</v>
      </c>
      <c r="J142" s="824">
        <f t="shared" si="39"/>
        <v>2</v>
      </c>
      <c r="K142" s="825">
        <f t="shared" si="40"/>
        <v>5</v>
      </c>
      <c r="L142" s="826">
        <f t="shared" si="41"/>
        <v>0</v>
      </c>
      <c r="O142" s="827"/>
      <c r="P142" s="824"/>
      <c r="Q142" s="824"/>
      <c r="R142" s="824"/>
      <c r="S142" s="824"/>
      <c r="T142" s="826"/>
      <c r="U142" s="824">
        <v>0</v>
      </c>
      <c r="V142" s="827"/>
      <c r="W142" s="824">
        <v>0</v>
      </c>
      <c r="X142" s="824">
        <v>1</v>
      </c>
      <c r="Y142" s="824">
        <v>0</v>
      </c>
      <c r="Z142" s="824">
        <v>1</v>
      </c>
      <c r="AA142" s="824">
        <v>0</v>
      </c>
      <c r="AB142" s="824"/>
      <c r="AC142" s="824">
        <v>0</v>
      </c>
      <c r="AD142" s="824"/>
      <c r="AE142" s="824">
        <v>0</v>
      </c>
      <c r="AF142" s="824"/>
      <c r="AG142" s="824">
        <v>0</v>
      </c>
      <c r="AH142" s="824">
        <v>1</v>
      </c>
      <c r="AI142" s="34"/>
      <c r="AJ142" s="824"/>
      <c r="AK142" s="824"/>
      <c r="AL142" s="824"/>
      <c r="AM142" s="824"/>
      <c r="AN142" s="824"/>
      <c r="AO142" s="824"/>
      <c r="AP142" s="824">
        <v>0</v>
      </c>
      <c r="AQ142" s="824"/>
      <c r="AR142" s="824">
        <v>0</v>
      </c>
      <c r="AS142" s="824">
        <v>0</v>
      </c>
      <c r="AT142" s="824">
        <v>1</v>
      </c>
      <c r="AU142" s="824">
        <v>0</v>
      </c>
      <c r="AV142" s="824">
        <v>0</v>
      </c>
      <c r="AW142" s="824"/>
      <c r="AX142" s="824">
        <v>0</v>
      </c>
      <c r="AY142" s="824"/>
      <c r="AZ142" s="824">
        <v>0</v>
      </c>
      <c r="BA142" s="824"/>
      <c r="BB142" s="824">
        <v>0</v>
      </c>
      <c r="BC142" s="824">
        <v>1</v>
      </c>
      <c r="BE142" s="828"/>
      <c r="BF142" s="828"/>
      <c r="BG142" s="828"/>
      <c r="BH142" s="828"/>
      <c r="BI142" s="828"/>
      <c r="BJ142" s="828"/>
      <c r="BK142" s="828"/>
      <c r="BL142" s="828"/>
      <c r="BM142" s="828"/>
      <c r="BN142" s="828"/>
      <c r="BO142" s="828"/>
      <c r="BP142" s="828"/>
      <c r="BQ142" s="828"/>
      <c r="BR142" s="828"/>
      <c r="BS142" s="828"/>
      <c r="BT142" s="828"/>
      <c r="BU142" s="828"/>
      <c r="BV142" s="828"/>
      <c r="BW142" s="828"/>
      <c r="BX142" s="828"/>
      <c r="BY142" s="40"/>
    </row>
    <row r="143" spans="1:77" ht="15.75">
      <c r="A143" s="824">
        <f>Těch!B31</f>
        <v>84</v>
      </c>
      <c r="B143" s="824" t="str">
        <f>Těch!C31</f>
        <v>Ordoš</v>
      </c>
      <c r="C143" s="824" t="str">
        <f>Těch!D31</f>
        <v>Michal</v>
      </c>
      <c r="D143" s="1664">
        <f>Těch!E31</f>
        <v>840606</v>
      </c>
      <c r="E143" s="824" t="str">
        <f>Těch!F31</f>
        <v>JH</v>
      </c>
      <c r="F143" s="827" t="s">
        <v>81</v>
      </c>
      <c r="G143" s="823">
        <f t="shared" si="29"/>
        <v>0.70588235294117652</v>
      </c>
      <c r="H143" s="824">
        <f t="shared" si="37"/>
        <v>17</v>
      </c>
      <c r="I143" s="824">
        <f t="shared" si="38"/>
        <v>1</v>
      </c>
      <c r="J143" s="824">
        <f t="shared" si="39"/>
        <v>11</v>
      </c>
      <c r="K143" s="825">
        <f t="shared" si="40"/>
        <v>12</v>
      </c>
      <c r="L143" s="826">
        <f t="shared" si="41"/>
        <v>0</v>
      </c>
      <c r="O143" s="827"/>
      <c r="P143" s="824"/>
      <c r="Q143" s="824">
        <v>0</v>
      </c>
      <c r="R143" s="824">
        <v>1</v>
      </c>
      <c r="S143" s="824">
        <v>0</v>
      </c>
      <c r="T143" s="826">
        <v>0</v>
      </c>
      <c r="U143" s="824">
        <v>0</v>
      </c>
      <c r="V143" s="827">
        <v>0</v>
      </c>
      <c r="W143" s="824">
        <v>0</v>
      </c>
      <c r="X143" s="824"/>
      <c r="Y143" s="824">
        <v>0</v>
      </c>
      <c r="Z143" s="824">
        <v>0</v>
      </c>
      <c r="AA143" s="824">
        <v>0</v>
      </c>
      <c r="AB143" s="824">
        <v>0</v>
      </c>
      <c r="AC143" s="824">
        <v>0</v>
      </c>
      <c r="AD143" s="824">
        <v>0</v>
      </c>
      <c r="AE143" s="824">
        <v>0</v>
      </c>
      <c r="AF143" s="824">
        <v>0</v>
      </c>
      <c r="AG143" s="824">
        <v>0</v>
      </c>
      <c r="AH143" s="824">
        <v>0</v>
      </c>
      <c r="AI143" s="34"/>
      <c r="AJ143" s="824"/>
      <c r="AK143" s="824"/>
      <c r="AL143" s="824">
        <v>0</v>
      </c>
      <c r="AM143" s="824">
        <v>0</v>
      </c>
      <c r="AN143" s="824">
        <v>0</v>
      </c>
      <c r="AO143" s="824">
        <v>0</v>
      </c>
      <c r="AP143" s="824">
        <v>0</v>
      </c>
      <c r="AQ143" s="824">
        <v>1</v>
      </c>
      <c r="AR143" s="824">
        <v>0</v>
      </c>
      <c r="AS143" s="824"/>
      <c r="AT143" s="824">
        <v>1</v>
      </c>
      <c r="AU143" s="824">
        <v>1</v>
      </c>
      <c r="AV143" s="824">
        <v>0</v>
      </c>
      <c r="AW143" s="824">
        <v>3</v>
      </c>
      <c r="AX143" s="824">
        <v>3</v>
      </c>
      <c r="AY143" s="824">
        <v>0</v>
      </c>
      <c r="AZ143" s="824">
        <v>0</v>
      </c>
      <c r="BA143" s="824">
        <v>0</v>
      </c>
      <c r="BB143" s="824">
        <v>0</v>
      </c>
      <c r="BC143" s="824">
        <v>2</v>
      </c>
      <c r="BE143" s="828"/>
      <c r="BF143" s="828"/>
      <c r="BG143" s="828"/>
      <c r="BH143" s="828"/>
      <c r="BI143" s="828"/>
      <c r="BJ143" s="828"/>
      <c r="BK143" s="828"/>
      <c r="BL143" s="828"/>
      <c r="BM143" s="828"/>
      <c r="BN143" s="828"/>
      <c r="BO143" s="828"/>
      <c r="BP143" s="828"/>
      <c r="BQ143" s="828"/>
      <c r="BR143" s="828"/>
      <c r="BS143" s="828"/>
      <c r="BT143" s="828"/>
      <c r="BU143" s="828"/>
      <c r="BV143" s="828"/>
      <c r="BW143" s="828"/>
      <c r="BX143" s="828"/>
      <c r="BY143" s="40"/>
    </row>
    <row r="144" spans="1:77" ht="15.75">
      <c r="A144" s="824">
        <f>Těch!B32</f>
        <v>93</v>
      </c>
      <c r="B144" s="824" t="str">
        <f>Těch!C32</f>
        <v>Vítek</v>
      </c>
      <c r="C144" s="824" t="str">
        <f>Těch!D32</f>
        <v>Martin</v>
      </c>
      <c r="D144" s="1664">
        <f>Těch!E32</f>
        <v>830328</v>
      </c>
      <c r="E144" s="824" t="str">
        <f>Těch!F32</f>
        <v>JH</v>
      </c>
      <c r="F144" s="827" t="s">
        <v>81</v>
      </c>
      <c r="G144" s="823">
        <f t="shared" si="29"/>
        <v>0</v>
      </c>
      <c r="H144" s="824">
        <f t="shared" si="37"/>
        <v>4</v>
      </c>
      <c r="I144" s="824">
        <f t="shared" si="38"/>
        <v>0</v>
      </c>
      <c r="J144" s="824">
        <f t="shared" si="39"/>
        <v>0</v>
      </c>
      <c r="K144" s="825">
        <f t="shared" si="40"/>
        <v>0</v>
      </c>
      <c r="L144" s="826">
        <f t="shared" si="41"/>
        <v>0</v>
      </c>
      <c r="O144" s="827"/>
      <c r="P144" s="824">
        <v>0</v>
      </c>
      <c r="Q144" s="824"/>
      <c r="R144" s="824"/>
      <c r="S144" s="824"/>
      <c r="T144" s="826"/>
      <c r="U144" s="824"/>
      <c r="V144" s="827"/>
      <c r="W144" s="824"/>
      <c r="X144" s="824"/>
      <c r="Y144" s="824">
        <v>0</v>
      </c>
      <c r="Z144" s="824">
        <v>0</v>
      </c>
      <c r="AA144" s="824">
        <v>0</v>
      </c>
      <c r="AB144" s="824"/>
      <c r="AC144" s="824"/>
      <c r="AD144" s="824"/>
      <c r="AE144" s="824"/>
      <c r="AF144" s="824"/>
      <c r="AG144" s="824"/>
      <c r="AH144" s="824"/>
      <c r="AI144" s="34"/>
      <c r="AJ144" s="824"/>
      <c r="AK144" s="824">
        <v>0</v>
      </c>
      <c r="AL144" s="824"/>
      <c r="AM144" s="824"/>
      <c r="AN144" s="824"/>
      <c r="AO144" s="824"/>
      <c r="AP144" s="824"/>
      <c r="AQ144" s="824"/>
      <c r="AR144" s="824"/>
      <c r="AS144" s="824"/>
      <c r="AT144" s="824">
        <v>0</v>
      </c>
      <c r="AU144" s="824">
        <v>0</v>
      </c>
      <c r="AV144" s="824">
        <v>0</v>
      </c>
      <c r="AW144" s="824"/>
      <c r="AX144" s="824"/>
      <c r="AY144" s="824"/>
      <c r="AZ144" s="824"/>
      <c r="BA144" s="824"/>
      <c r="BB144" s="824"/>
      <c r="BC144" s="824"/>
      <c r="BE144" s="828"/>
      <c r="BF144" s="828"/>
      <c r="BG144" s="828"/>
      <c r="BH144" s="828"/>
      <c r="BI144" s="828"/>
      <c r="BJ144" s="828"/>
      <c r="BK144" s="828"/>
      <c r="BL144" s="828"/>
      <c r="BM144" s="828"/>
      <c r="BN144" s="828"/>
      <c r="BO144" s="828"/>
      <c r="BP144" s="828"/>
      <c r="BQ144" s="828"/>
      <c r="BR144" s="828"/>
      <c r="BS144" s="828"/>
      <c r="BT144" s="828"/>
      <c r="BU144" s="828"/>
      <c r="BV144" s="828"/>
      <c r="BW144" s="828"/>
      <c r="BX144" s="828"/>
      <c r="BY144" s="40"/>
    </row>
    <row r="145" spans="1:78" ht="15.75">
      <c r="A145" s="824">
        <f>Těch!B33</f>
        <v>14</v>
      </c>
      <c r="B145" s="824" t="str">
        <f>Těch!C33</f>
        <v>Kmeť</v>
      </c>
      <c r="C145" s="824" t="str">
        <f>Těch!D33</f>
        <v>Michal</v>
      </c>
      <c r="D145" s="1664">
        <f>Těch!E33</f>
        <v>850826</v>
      </c>
      <c r="E145" s="824" t="str">
        <f>Těch!F33</f>
        <v>JH</v>
      </c>
      <c r="F145" s="827" t="s">
        <v>81</v>
      </c>
      <c r="G145" s="823">
        <f t="shared" si="29"/>
        <v>0.78947368421052633</v>
      </c>
      <c r="H145" s="824">
        <f t="shared" si="37"/>
        <v>19</v>
      </c>
      <c r="I145" s="824">
        <f t="shared" si="38"/>
        <v>10</v>
      </c>
      <c r="J145" s="824">
        <f t="shared" si="39"/>
        <v>5</v>
      </c>
      <c r="K145" s="825">
        <f t="shared" si="40"/>
        <v>15</v>
      </c>
      <c r="L145" s="826">
        <f t="shared" si="41"/>
        <v>0</v>
      </c>
      <c r="O145" s="827">
        <v>1</v>
      </c>
      <c r="P145" s="824">
        <v>0</v>
      </c>
      <c r="Q145" s="824">
        <v>0</v>
      </c>
      <c r="R145" s="824">
        <v>0</v>
      </c>
      <c r="S145" s="824">
        <v>0</v>
      </c>
      <c r="T145" s="826">
        <v>1</v>
      </c>
      <c r="U145" s="824">
        <v>0</v>
      </c>
      <c r="V145" s="827">
        <v>1</v>
      </c>
      <c r="W145" s="824">
        <v>0</v>
      </c>
      <c r="X145" s="824">
        <v>0</v>
      </c>
      <c r="Y145" s="824">
        <v>0</v>
      </c>
      <c r="Z145" s="824">
        <v>0</v>
      </c>
      <c r="AA145" s="824">
        <v>1</v>
      </c>
      <c r="AB145" s="824">
        <v>0</v>
      </c>
      <c r="AC145" s="824">
        <v>0</v>
      </c>
      <c r="AD145" s="824">
        <v>1</v>
      </c>
      <c r="AE145" s="824">
        <v>0</v>
      </c>
      <c r="AF145" s="824">
        <v>1</v>
      </c>
      <c r="AG145" s="824"/>
      <c r="AH145" s="824">
        <v>4</v>
      </c>
      <c r="AI145" s="34"/>
      <c r="AJ145" s="824">
        <v>0</v>
      </c>
      <c r="AK145" s="824">
        <v>0</v>
      </c>
      <c r="AL145" s="824">
        <v>1</v>
      </c>
      <c r="AM145" s="824">
        <v>1</v>
      </c>
      <c r="AN145" s="824">
        <v>1</v>
      </c>
      <c r="AO145" s="824">
        <v>0</v>
      </c>
      <c r="AP145" s="824">
        <v>0</v>
      </c>
      <c r="AQ145" s="824">
        <v>0</v>
      </c>
      <c r="AR145" s="824">
        <v>0</v>
      </c>
      <c r="AS145" s="824">
        <v>0</v>
      </c>
      <c r="AT145" s="824">
        <v>0</v>
      </c>
      <c r="AU145" s="824">
        <v>1</v>
      </c>
      <c r="AV145" s="824">
        <v>0</v>
      </c>
      <c r="AW145" s="824">
        <v>0</v>
      </c>
      <c r="AX145" s="824">
        <v>0</v>
      </c>
      <c r="AY145" s="824">
        <v>1</v>
      </c>
      <c r="AZ145" s="824">
        <v>0</v>
      </c>
      <c r="BA145" s="824">
        <v>0</v>
      </c>
      <c r="BB145" s="824"/>
      <c r="BC145" s="824">
        <v>0</v>
      </c>
      <c r="BE145" s="828"/>
      <c r="BF145" s="828"/>
      <c r="BG145" s="828"/>
      <c r="BH145" s="828"/>
      <c r="BI145" s="828"/>
      <c r="BJ145" s="828"/>
      <c r="BK145" s="828"/>
      <c r="BL145" s="828"/>
      <c r="BM145" s="828"/>
      <c r="BN145" s="828"/>
      <c r="BO145" s="828"/>
      <c r="BP145" s="828"/>
      <c r="BQ145" s="828"/>
      <c r="BR145" s="828"/>
      <c r="BS145" s="828"/>
      <c r="BT145" s="828"/>
      <c r="BU145" s="828"/>
      <c r="BV145" s="828"/>
      <c r="BW145" s="828"/>
      <c r="BX145" s="828"/>
      <c r="BY145" s="40"/>
    </row>
    <row r="146" spans="1:78" ht="15.75">
      <c r="A146" s="824">
        <f>Těch!B34</f>
        <v>0</v>
      </c>
      <c r="B146" s="824" t="str">
        <f>Těch!C34</f>
        <v>Kunc</v>
      </c>
      <c r="C146" s="824" t="str">
        <f>Těch!D34</f>
        <v>Petr</v>
      </c>
      <c r="D146" s="1664">
        <f>Těch!E34</f>
        <v>910812</v>
      </c>
      <c r="E146" s="824" t="str">
        <f>Těch!F34</f>
        <v>UOH</v>
      </c>
      <c r="F146" s="827" t="s">
        <v>81</v>
      </c>
      <c r="G146" s="823">
        <f t="shared" si="29"/>
        <v>0.375</v>
      </c>
      <c r="H146" s="824">
        <f t="shared" si="37"/>
        <v>16</v>
      </c>
      <c r="I146" s="824">
        <f t="shared" si="38"/>
        <v>2</v>
      </c>
      <c r="J146" s="824">
        <f t="shared" si="39"/>
        <v>4</v>
      </c>
      <c r="K146" s="825">
        <f t="shared" si="40"/>
        <v>6</v>
      </c>
      <c r="L146" s="826">
        <f t="shared" si="41"/>
        <v>0</v>
      </c>
      <c r="O146" s="827">
        <v>1</v>
      </c>
      <c r="P146" s="824">
        <v>0</v>
      </c>
      <c r="Q146" s="824">
        <v>0</v>
      </c>
      <c r="R146" s="824">
        <v>0</v>
      </c>
      <c r="S146" s="824">
        <v>0</v>
      </c>
      <c r="T146" s="826">
        <v>0</v>
      </c>
      <c r="U146" s="824">
        <v>0</v>
      </c>
      <c r="V146" s="827">
        <v>1</v>
      </c>
      <c r="W146" s="824"/>
      <c r="X146" s="824">
        <v>0</v>
      </c>
      <c r="Y146" s="824">
        <v>0</v>
      </c>
      <c r="Z146" s="824">
        <v>0</v>
      </c>
      <c r="AA146" s="824"/>
      <c r="AB146" s="824"/>
      <c r="AC146" s="824"/>
      <c r="AD146" s="824">
        <v>0</v>
      </c>
      <c r="AE146" s="824">
        <v>0</v>
      </c>
      <c r="AF146" s="824">
        <v>0</v>
      </c>
      <c r="AG146" s="824">
        <v>0</v>
      </c>
      <c r="AH146" s="824">
        <v>0</v>
      </c>
      <c r="AI146" s="34"/>
      <c r="AJ146" s="824">
        <v>0</v>
      </c>
      <c r="AK146" s="824">
        <v>0</v>
      </c>
      <c r="AL146" s="824">
        <v>0</v>
      </c>
      <c r="AM146" s="824">
        <v>1</v>
      </c>
      <c r="AN146" s="824">
        <v>0</v>
      </c>
      <c r="AO146" s="824">
        <v>0</v>
      </c>
      <c r="AP146" s="824">
        <v>0</v>
      </c>
      <c r="AQ146" s="824">
        <v>1</v>
      </c>
      <c r="AR146" s="824"/>
      <c r="AS146" s="824">
        <v>0</v>
      </c>
      <c r="AT146" s="824">
        <v>0</v>
      </c>
      <c r="AU146" s="824">
        <v>1</v>
      </c>
      <c r="AV146" s="824"/>
      <c r="AW146" s="824"/>
      <c r="AX146" s="824"/>
      <c r="AY146" s="824">
        <v>0</v>
      </c>
      <c r="AZ146" s="824">
        <v>0</v>
      </c>
      <c r="BA146" s="824">
        <v>1</v>
      </c>
      <c r="BB146" s="824">
        <v>0</v>
      </c>
      <c r="BC146" s="824">
        <v>0</v>
      </c>
      <c r="BE146" s="828"/>
      <c r="BF146" s="828"/>
      <c r="BG146" s="828"/>
      <c r="BH146" s="828"/>
      <c r="BI146" s="828"/>
      <c r="BJ146" s="828"/>
      <c r="BK146" s="828"/>
      <c r="BL146" s="828"/>
      <c r="BM146" s="828"/>
      <c r="BN146" s="828"/>
      <c r="BO146" s="828"/>
      <c r="BP146" s="828"/>
      <c r="BQ146" s="828"/>
      <c r="BR146" s="828"/>
      <c r="BS146" s="828"/>
      <c r="BT146" s="828"/>
      <c r="BU146" s="828"/>
      <c r="BV146" s="828"/>
      <c r="BW146" s="828"/>
      <c r="BX146" s="828"/>
      <c r="BY146" s="40"/>
    </row>
    <row r="147" spans="1:78" s="40" customFormat="1" ht="15.75">
      <c r="A147" s="824">
        <f>Těch!B35</f>
        <v>0</v>
      </c>
      <c r="B147" s="824" t="str">
        <f>Těch!C35</f>
        <v>Plundra</v>
      </c>
      <c r="C147" s="824" t="str">
        <f>Těch!D35</f>
        <v>Tomáš</v>
      </c>
      <c r="D147" s="1664">
        <f>Těch!E35</f>
        <v>0</v>
      </c>
      <c r="E147" s="824" t="str">
        <f>Těch!F35</f>
        <v>JH</v>
      </c>
      <c r="F147" s="827" t="s">
        <v>81</v>
      </c>
      <c r="G147" s="823">
        <f t="shared" si="29"/>
        <v>2</v>
      </c>
      <c r="H147" s="824">
        <f t="shared" si="37"/>
        <v>2</v>
      </c>
      <c r="I147" s="824">
        <f t="shared" si="38"/>
        <v>2</v>
      </c>
      <c r="J147" s="824">
        <f t="shared" si="39"/>
        <v>2</v>
      </c>
      <c r="K147" s="825">
        <f t="shared" si="40"/>
        <v>4</v>
      </c>
      <c r="L147" s="826">
        <f t="shared" si="41"/>
        <v>0</v>
      </c>
      <c r="M147" s="8"/>
      <c r="N147" s="8"/>
      <c r="O147" s="827">
        <v>1</v>
      </c>
      <c r="P147" s="824"/>
      <c r="Q147" s="824"/>
      <c r="R147" s="824"/>
      <c r="S147" s="824"/>
      <c r="T147" s="826"/>
      <c r="U147" s="824"/>
      <c r="V147" s="827"/>
      <c r="W147" s="824"/>
      <c r="X147" s="824"/>
      <c r="Y147" s="824"/>
      <c r="Z147" s="824"/>
      <c r="AA147" s="824"/>
      <c r="AB147" s="824"/>
      <c r="AC147" s="824"/>
      <c r="AD147" s="824"/>
      <c r="AE147" s="824"/>
      <c r="AF147" s="824">
        <v>1</v>
      </c>
      <c r="AG147" s="824"/>
      <c r="AH147" s="824"/>
      <c r="AI147" s="34"/>
      <c r="AJ147" s="824">
        <v>1</v>
      </c>
      <c r="AK147" s="824"/>
      <c r="AL147" s="824"/>
      <c r="AM147" s="824"/>
      <c r="AN147" s="824"/>
      <c r="AO147" s="824"/>
      <c r="AP147" s="824"/>
      <c r="AQ147" s="824"/>
      <c r="AR147" s="824"/>
      <c r="AS147" s="824"/>
      <c r="AT147" s="824"/>
      <c r="AU147" s="824"/>
      <c r="AV147" s="824"/>
      <c r="AW147" s="824"/>
      <c r="AX147" s="824"/>
      <c r="AY147" s="824"/>
      <c r="AZ147" s="824"/>
      <c r="BA147" s="824">
        <v>1</v>
      </c>
      <c r="BB147" s="824"/>
      <c r="BC147" s="824"/>
      <c r="BD147" s="8"/>
      <c r="BE147" s="828"/>
      <c r="BF147" s="828"/>
      <c r="BG147" s="828"/>
      <c r="BH147" s="828"/>
      <c r="BI147" s="828"/>
      <c r="BJ147" s="828"/>
      <c r="BK147" s="828"/>
      <c r="BL147" s="828"/>
      <c r="BM147" s="828"/>
      <c r="BN147" s="828"/>
      <c r="BO147" s="828"/>
      <c r="BP147" s="828"/>
      <c r="BQ147" s="828"/>
      <c r="BR147" s="828"/>
      <c r="BS147" s="828"/>
      <c r="BT147" s="828"/>
      <c r="BU147" s="828"/>
      <c r="BV147" s="828"/>
      <c r="BW147" s="828"/>
      <c r="BX147" s="828"/>
      <c r="BZ147" s="8"/>
    </row>
    <row r="148" spans="1:78" ht="15.75">
      <c r="A148" s="824">
        <f>Těch!B36</f>
        <v>0</v>
      </c>
      <c r="B148" s="824" t="str">
        <f>Těch!C36</f>
        <v>Zecha</v>
      </c>
      <c r="C148" s="824" t="str">
        <f>Těch!D36</f>
        <v>Roman</v>
      </c>
      <c r="D148" s="1664">
        <f>Těch!E36</f>
        <v>0</v>
      </c>
      <c r="E148" s="824" t="str">
        <f>Těch!F36</f>
        <v>JH</v>
      </c>
      <c r="F148" s="827" t="s">
        <v>81</v>
      </c>
      <c r="G148" s="823">
        <f t="shared" si="29"/>
        <v>0</v>
      </c>
      <c r="H148" s="824">
        <f t="shared" si="37"/>
        <v>1</v>
      </c>
      <c r="I148" s="824">
        <f t="shared" si="38"/>
        <v>0</v>
      </c>
      <c r="J148" s="824">
        <f t="shared" si="39"/>
        <v>0</v>
      </c>
      <c r="K148" s="825">
        <f t="shared" si="40"/>
        <v>0</v>
      </c>
      <c r="L148" s="826">
        <f t="shared" si="41"/>
        <v>0</v>
      </c>
      <c r="O148" s="827"/>
      <c r="P148" s="824"/>
      <c r="Q148" s="824"/>
      <c r="R148" s="824"/>
      <c r="S148" s="824"/>
      <c r="T148" s="826"/>
      <c r="U148" s="824"/>
      <c r="V148" s="827"/>
      <c r="W148" s="824">
        <v>0</v>
      </c>
      <c r="X148" s="824"/>
      <c r="Y148" s="824"/>
      <c r="Z148" s="824"/>
      <c r="AA148" s="824"/>
      <c r="AB148" s="824"/>
      <c r="AC148" s="824"/>
      <c r="AD148" s="824"/>
      <c r="AE148" s="824"/>
      <c r="AF148" s="824"/>
      <c r="AG148" s="824"/>
      <c r="AH148" s="824"/>
      <c r="AI148" s="34"/>
      <c r="AJ148" s="824"/>
      <c r="AK148" s="824"/>
      <c r="AL148" s="824"/>
      <c r="AM148" s="824"/>
      <c r="AN148" s="824"/>
      <c r="AO148" s="824"/>
      <c r="AP148" s="824"/>
      <c r="AQ148" s="824"/>
      <c r="AR148" s="824">
        <v>0</v>
      </c>
      <c r="AS148" s="824"/>
      <c r="AT148" s="824"/>
      <c r="AU148" s="824"/>
      <c r="AV148" s="824"/>
      <c r="AW148" s="824"/>
      <c r="AX148" s="824"/>
      <c r="AY148" s="824"/>
      <c r="AZ148" s="824"/>
      <c r="BA148" s="824"/>
      <c r="BB148" s="824"/>
      <c r="BC148" s="824"/>
      <c r="BE148" s="828"/>
      <c r="BF148" s="828"/>
      <c r="BG148" s="828"/>
      <c r="BH148" s="828"/>
      <c r="BI148" s="828"/>
      <c r="BJ148" s="828"/>
      <c r="BK148" s="828"/>
      <c r="BL148" s="828"/>
      <c r="BM148" s="828"/>
      <c r="BN148" s="828"/>
      <c r="BO148" s="828"/>
      <c r="BP148" s="828"/>
      <c r="BQ148" s="828"/>
      <c r="BR148" s="828"/>
      <c r="BS148" s="828"/>
      <c r="BT148" s="828"/>
      <c r="BU148" s="828"/>
      <c r="BV148" s="828"/>
      <c r="BW148" s="828"/>
      <c r="BX148" s="828"/>
      <c r="BY148" s="40"/>
    </row>
    <row r="149" spans="1:78" ht="15.75">
      <c r="A149" s="824">
        <f>Těch!B37</f>
        <v>0</v>
      </c>
      <c r="B149" s="824" t="str">
        <f>Těch!C37</f>
        <v>Ondráček</v>
      </c>
      <c r="C149" s="824" t="str">
        <f>Těch!D37</f>
        <v>Patrik</v>
      </c>
      <c r="D149" s="1664">
        <f>Těch!E37</f>
        <v>0</v>
      </c>
      <c r="E149" s="824" t="str">
        <f>Těch!F37</f>
        <v>UOH</v>
      </c>
      <c r="F149" s="827" t="s">
        <v>922</v>
      </c>
      <c r="G149" s="823">
        <f t="shared" si="29"/>
        <v>1.7142857142857142</v>
      </c>
      <c r="H149" s="824">
        <f t="shared" si="37"/>
        <v>7</v>
      </c>
      <c r="I149" s="824">
        <f t="shared" si="38"/>
        <v>6</v>
      </c>
      <c r="J149" s="824">
        <f t="shared" si="39"/>
        <v>6</v>
      </c>
      <c r="K149" s="825">
        <f t="shared" si="40"/>
        <v>12</v>
      </c>
      <c r="L149" s="826">
        <f t="shared" si="41"/>
        <v>0</v>
      </c>
      <c r="O149" s="827">
        <v>0</v>
      </c>
      <c r="P149" s="824">
        <v>0</v>
      </c>
      <c r="Q149" s="824">
        <v>2</v>
      </c>
      <c r="R149" s="824"/>
      <c r="S149" s="824"/>
      <c r="T149" s="826"/>
      <c r="U149" s="824"/>
      <c r="V149" s="827"/>
      <c r="W149" s="824"/>
      <c r="X149" s="824"/>
      <c r="Y149" s="824"/>
      <c r="Z149" s="824"/>
      <c r="AA149" s="824"/>
      <c r="AB149" s="824"/>
      <c r="AC149" s="824"/>
      <c r="AD149" s="824">
        <v>3</v>
      </c>
      <c r="AE149" s="824">
        <v>0</v>
      </c>
      <c r="AF149" s="824"/>
      <c r="AG149" s="824">
        <v>1</v>
      </c>
      <c r="AH149" s="824">
        <v>0</v>
      </c>
      <c r="AI149" s="34"/>
      <c r="AJ149" s="824">
        <v>0</v>
      </c>
      <c r="AK149" s="824">
        <v>0</v>
      </c>
      <c r="AL149" s="824">
        <v>0</v>
      </c>
      <c r="AM149" s="824"/>
      <c r="AN149" s="824"/>
      <c r="AO149" s="824"/>
      <c r="AP149" s="824"/>
      <c r="AQ149" s="824"/>
      <c r="AR149" s="824"/>
      <c r="AS149" s="824"/>
      <c r="AT149" s="824"/>
      <c r="AU149" s="824"/>
      <c r="AV149" s="824"/>
      <c r="AW149" s="824"/>
      <c r="AX149" s="824"/>
      <c r="AY149" s="824">
        <v>1</v>
      </c>
      <c r="AZ149" s="824">
        <v>0</v>
      </c>
      <c r="BA149" s="824"/>
      <c r="BB149" s="824">
        <v>1</v>
      </c>
      <c r="BC149" s="824">
        <v>4</v>
      </c>
      <c r="BE149" s="828"/>
      <c r="BF149" s="828"/>
      <c r="BG149" s="828"/>
      <c r="BH149" s="828"/>
      <c r="BI149" s="828"/>
      <c r="BJ149" s="828"/>
      <c r="BK149" s="828"/>
      <c r="BL149" s="828"/>
      <c r="BM149" s="828"/>
      <c r="BN149" s="828"/>
      <c r="BO149" s="828"/>
      <c r="BP149" s="828"/>
      <c r="BQ149" s="828"/>
      <c r="BR149" s="828"/>
      <c r="BS149" s="828"/>
      <c r="BT149" s="828"/>
      <c r="BU149" s="828"/>
      <c r="BV149" s="828"/>
      <c r="BW149" s="828"/>
      <c r="BX149" s="828"/>
      <c r="BY149" s="40"/>
    </row>
    <row r="150" spans="1:78" ht="15.75">
      <c r="A150" s="824">
        <f>Těch!B38</f>
        <v>0</v>
      </c>
      <c r="B150" s="824" t="str">
        <f>Těch!C38</f>
        <v>Doha</v>
      </c>
      <c r="C150" s="824" t="str">
        <f>Těch!D38</f>
        <v>Vladimír</v>
      </c>
      <c r="D150" s="1664">
        <f>Těch!E38</f>
        <v>790728</v>
      </c>
      <c r="E150" s="824" t="str">
        <f>Těch!F38</f>
        <v>JH</v>
      </c>
      <c r="F150" s="827" t="s">
        <v>922</v>
      </c>
      <c r="G150" s="823">
        <f t="shared" si="29"/>
        <v>2</v>
      </c>
      <c r="H150" s="824">
        <f t="shared" si="37"/>
        <v>2</v>
      </c>
      <c r="I150" s="824">
        <f t="shared" si="38"/>
        <v>3</v>
      </c>
      <c r="J150" s="824">
        <f t="shared" si="39"/>
        <v>1</v>
      </c>
      <c r="K150" s="825">
        <f t="shared" si="40"/>
        <v>4</v>
      </c>
      <c r="L150" s="826">
        <f t="shared" si="41"/>
        <v>0</v>
      </c>
      <c r="M150" s="40"/>
      <c r="N150" s="40"/>
      <c r="O150" s="827"/>
      <c r="P150" s="824">
        <v>0</v>
      </c>
      <c r="Q150" s="824"/>
      <c r="R150" s="824"/>
      <c r="S150" s="824"/>
      <c r="T150" s="826"/>
      <c r="U150" s="824"/>
      <c r="V150" s="827"/>
      <c r="W150" s="824"/>
      <c r="X150" s="824">
        <v>3</v>
      </c>
      <c r="Y150" s="824"/>
      <c r="Z150" s="824"/>
      <c r="AA150" s="824"/>
      <c r="AB150" s="824"/>
      <c r="AC150" s="824"/>
      <c r="AD150" s="824"/>
      <c r="AE150" s="824"/>
      <c r="AF150" s="824"/>
      <c r="AG150" s="824"/>
      <c r="AH150" s="824"/>
      <c r="AI150" s="34"/>
      <c r="AJ150" s="824"/>
      <c r="AK150" s="824">
        <v>0</v>
      </c>
      <c r="AL150" s="824"/>
      <c r="AM150" s="824"/>
      <c r="AN150" s="824"/>
      <c r="AO150" s="824"/>
      <c r="AP150" s="824"/>
      <c r="AQ150" s="824"/>
      <c r="AR150" s="824"/>
      <c r="AS150" s="824">
        <v>1</v>
      </c>
      <c r="AT150" s="824"/>
      <c r="AU150" s="824"/>
      <c r="AV150" s="824"/>
      <c r="AW150" s="824"/>
      <c r="AX150" s="824"/>
      <c r="AY150" s="824"/>
      <c r="AZ150" s="824"/>
      <c r="BA150" s="824"/>
      <c r="BB150" s="824"/>
      <c r="BC150" s="824"/>
      <c r="BD150" s="40"/>
      <c r="BE150" s="832"/>
      <c r="BF150" s="832"/>
      <c r="BG150" s="832"/>
      <c r="BH150" s="832"/>
      <c r="BI150" s="832"/>
      <c r="BJ150" s="832"/>
      <c r="BK150" s="832"/>
      <c r="BL150" s="832"/>
      <c r="BM150" s="832"/>
      <c r="BN150" s="832"/>
      <c r="BO150" s="832"/>
      <c r="BP150" s="832"/>
      <c r="BQ150" s="832"/>
      <c r="BR150" s="832"/>
      <c r="BS150" s="832"/>
      <c r="BT150" s="832"/>
      <c r="BU150" s="832"/>
      <c r="BV150" s="832"/>
      <c r="BW150" s="832"/>
      <c r="BX150" s="832"/>
      <c r="BZ150" s="40"/>
    </row>
    <row r="151" spans="1:78" ht="15.75">
      <c r="A151" s="824">
        <f>Těch!B39</f>
        <v>0</v>
      </c>
      <c r="B151" s="824" t="str">
        <f>Těch!C39</f>
        <v>Šána</v>
      </c>
      <c r="C151" s="824" t="str">
        <f>Těch!D39</f>
        <v>Petr</v>
      </c>
      <c r="D151" s="1664">
        <f>Těch!E39</f>
        <v>830318</v>
      </c>
      <c r="E151" s="824" t="str">
        <f>Těch!F39</f>
        <v>JH</v>
      </c>
      <c r="F151" s="827" t="s">
        <v>81</v>
      </c>
      <c r="G151" s="823">
        <f t="shared" si="29"/>
        <v>0</v>
      </c>
      <c r="H151" s="824">
        <f t="shared" si="37"/>
        <v>2</v>
      </c>
      <c r="I151" s="824">
        <f t="shared" si="38"/>
        <v>0</v>
      </c>
      <c r="J151" s="824">
        <f t="shared" si="39"/>
        <v>0</v>
      </c>
      <c r="K151" s="825">
        <f t="shared" si="40"/>
        <v>0</v>
      </c>
      <c r="L151" s="826">
        <f t="shared" si="41"/>
        <v>0</v>
      </c>
      <c r="O151" s="827"/>
      <c r="P151" s="824"/>
      <c r="Q151" s="824"/>
      <c r="R151" s="824"/>
      <c r="S151" s="824"/>
      <c r="T151" s="826"/>
      <c r="U151" s="824">
        <v>0</v>
      </c>
      <c r="V151" s="827"/>
      <c r="W151" s="824"/>
      <c r="X151" s="824">
        <v>0</v>
      </c>
      <c r="Y151" s="824"/>
      <c r="Z151" s="824"/>
      <c r="AA151" s="824"/>
      <c r="AB151" s="824"/>
      <c r="AC151" s="824"/>
      <c r="AD151" s="824"/>
      <c r="AE151" s="824"/>
      <c r="AF151" s="824"/>
      <c r="AG151" s="824"/>
      <c r="AH151" s="824"/>
      <c r="AI151" s="34"/>
      <c r="AJ151" s="824"/>
      <c r="AK151" s="824"/>
      <c r="AL151" s="824"/>
      <c r="AM151" s="824"/>
      <c r="AN151" s="824"/>
      <c r="AO151" s="824"/>
      <c r="AP151" s="824">
        <v>0</v>
      </c>
      <c r="AQ151" s="824"/>
      <c r="AR151" s="824"/>
      <c r="AS151" s="824">
        <v>0</v>
      </c>
      <c r="AT151" s="824"/>
      <c r="AU151" s="824"/>
      <c r="AV151" s="824"/>
      <c r="AW151" s="824"/>
      <c r="AX151" s="824"/>
      <c r="AY151" s="824"/>
      <c r="AZ151" s="824"/>
      <c r="BA151" s="824"/>
      <c r="BB151" s="824"/>
      <c r="BC151" s="824"/>
      <c r="BE151" s="828"/>
      <c r="BF151" s="828"/>
      <c r="BG151" s="828"/>
      <c r="BH151" s="828"/>
      <c r="BI151" s="828"/>
      <c r="BJ151" s="828"/>
      <c r="BK151" s="828"/>
      <c r="BL151" s="828"/>
      <c r="BM151" s="828"/>
      <c r="BN151" s="828"/>
      <c r="BO151" s="828"/>
      <c r="BP151" s="828"/>
      <c r="BQ151" s="828"/>
      <c r="BR151" s="828"/>
      <c r="BS151" s="828"/>
      <c r="BT151" s="828"/>
      <c r="BU151" s="828"/>
      <c r="BV151" s="828"/>
      <c r="BW151" s="828"/>
      <c r="BX151" s="828"/>
    </row>
    <row r="152" spans="1:78" ht="15.75">
      <c r="A152" s="824">
        <f>Těch!B40</f>
        <v>0</v>
      </c>
      <c r="B152" s="824" t="str">
        <f>Těch!C40</f>
        <v xml:space="preserve">Bartoš </v>
      </c>
      <c r="C152" s="824" t="str">
        <f>Těch!D40</f>
        <v>Filip</v>
      </c>
      <c r="D152" s="1664">
        <f>Těch!E40</f>
        <v>1000610</v>
      </c>
      <c r="E152" s="824" t="str">
        <f>Těch!F40</f>
        <v>UOH</v>
      </c>
      <c r="F152" s="827" t="s">
        <v>922</v>
      </c>
      <c r="G152" s="823">
        <f t="shared" si="29"/>
        <v>0.6</v>
      </c>
      <c r="H152" s="824">
        <f t="shared" si="37"/>
        <v>5</v>
      </c>
      <c r="I152" s="824">
        <f t="shared" si="38"/>
        <v>2</v>
      </c>
      <c r="J152" s="824">
        <f t="shared" si="39"/>
        <v>1</v>
      </c>
      <c r="K152" s="825">
        <f t="shared" si="40"/>
        <v>3</v>
      </c>
      <c r="L152" s="826">
        <f t="shared" si="41"/>
        <v>0</v>
      </c>
      <c r="O152" s="824"/>
      <c r="P152" s="824"/>
      <c r="Q152" s="824">
        <v>0</v>
      </c>
      <c r="R152" s="824"/>
      <c r="S152" s="824"/>
      <c r="T152" s="824"/>
      <c r="U152" s="824"/>
      <c r="V152" s="824">
        <v>0</v>
      </c>
      <c r="W152" s="824"/>
      <c r="X152" s="824">
        <v>2</v>
      </c>
      <c r="Y152" s="824"/>
      <c r="Z152" s="824"/>
      <c r="AA152" s="824"/>
      <c r="AB152" s="824"/>
      <c r="AC152" s="824"/>
      <c r="AD152" s="824"/>
      <c r="AE152" s="824">
        <v>0</v>
      </c>
      <c r="AF152" s="824">
        <v>0</v>
      </c>
      <c r="AG152" s="824"/>
      <c r="AH152" s="824"/>
      <c r="AI152" s="34"/>
      <c r="AJ152" s="824"/>
      <c r="AK152" s="824"/>
      <c r="AL152" s="824">
        <v>0</v>
      </c>
      <c r="AM152" s="824"/>
      <c r="AN152" s="824"/>
      <c r="AO152" s="824"/>
      <c r="AP152" s="824"/>
      <c r="AQ152" s="824">
        <v>1</v>
      </c>
      <c r="AR152" s="824"/>
      <c r="AS152" s="824">
        <v>0</v>
      </c>
      <c r="AT152" s="824"/>
      <c r="AU152" s="824"/>
      <c r="AV152" s="824"/>
      <c r="AW152" s="824"/>
      <c r="AX152" s="824"/>
      <c r="AY152" s="824"/>
      <c r="AZ152" s="824">
        <v>0</v>
      </c>
      <c r="BA152" s="824">
        <v>0</v>
      </c>
      <c r="BB152" s="824"/>
      <c r="BC152" s="824"/>
      <c r="BE152" s="828"/>
      <c r="BF152" s="828"/>
      <c r="BG152" s="828"/>
      <c r="BH152" s="828"/>
      <c r="BI152" s="828"/>
      <c r="BJ152" s="828"/>
      <c r="BK152" s="828"/>
      <c r="BL152" s="828"/>
      <c r="BM152" s="828"/>
      <c r="BN152" s="828"/>
      <c r="BO152" s="828"/>
      <c r="BP152" s="828"/>
      <c r="BQ152" s="828"/>
      <c r="BR152" s="828"/>
      <c r="BS152" s="828"/>
      <c r="BT152" s="828"/>
      <c r="BU152" s="828"/>
      <c r="BV152" s="828"/>
      <c r="BW152" s="828"/>
      <c r="BX152" s="828"/>
    </row>
    <row r="153" spans="1:78" ht="15.75">
      <c r="A153" s="824">
        <f>Těch!B41</f>
        <v>0</v>
      </c>
      <c r="B153" s="824" t="str">
        <f>Těch!C41</f>
        <v>Maivald</v>
      </c>
      <c r="C153" s="824" t="str">
        <f>Těch!D41</f>
        <v>Tomáš</v>
      </c>
      <c r="D153" s="1664">
        <f>Těch!E41</f>
        <v>0</v>
      </c>
      <c r="E153" s="824" t="str">
        <f>Těch!F41</f>
        <v>JH</v>
      </c>
      <c r="F153" s="827" t="s">
        <v>922</v>
      </c>
      <c r="G153" s="823" t="e">
        <f t="shared" ref="G153" si="42">K153/H153</f>
        <v>#DIV/0!</v>
      </c>
      <c r="H153" s="824">
        <f t="shared" ref="H153" si="43">COUNT(O153:AH153)</f>
        <v>0</v>
      </c>
      <c r="I153" s="824">
        <f t="shared" ref="I153" si="44">SUM(O153+P153+Q153+R153+S153+T153+V153+U153+W153+X153+Y153+Z153+AA153+AB153+AC153+AD153+AE153+AF153+AG153+AH153)</f>
        <v>0</v>
      </c>
      <c r="J153" s="824">
        <f t="shared" ref="J153" si="45">AJ153+AK153+AL153+AM153+AN153+AO153+AP153+AQ153+AR153+AS153+AT153+AU153+AV153+AW153+AX153+AY153+AZ153+BA153+BB153+BC153</f>
        <v>0</v>
      </c>
      <c r="K153" s="825">
        <f t="shared" ref="K153" si="46">I153+J153</f>
        <v>0</v>
      </c>
      <c r="L153" s="826">
        <f t="shared" ref="L153" si="47">BE153+BF153+BG153+BH153+BI153+BJ153+BK153+BL153+BM153+BN153+BO153+BP153+BR153+BQ153+BS153+BT153+BU153+BV153+BW153+BX153</f>
        <v>0</v>
      </c>
      <c r="O153" s="824"/>
      <c r="P153" s="824"/>
      <c r="Q153" s="824"/>
      <c r="R153" s="824"/>
      <c r="S153" s="824"/>
      <c r="T153" s="824"/>
      <c r="U153" s="824"/>
      <c r="V153" s="824"/>
      <c r="W153" s="824"/>
      <c r="X153" s="824"/>
      <c r="Y153" s="824"/>
      <c r="Z153" s="824"/>
      <c r="AA153" s="824"/>
      <c r="AB153" s="824"/>
      <c r="AC153" s="824"/>
      <c r="AD153" s="824"/>
      <c r="AE153" s="824"/>
      <c r="AF153" s="824"/>
      <c r="AG153" s="824"/>
      <c r="AH153" s="824"/>
      <c r="AI153" s="34"/>
      <c r="AJ153" s="824"/>
      <c r="AK153" s="824"/>
      <c r="AL153" s="824"/>
      <c r="AM153" s="824"/>
      <c r="AN153" s="824"/>
      <c r="AO153" s="824"/>
      <c r="AP153" s="824"/>
      <c r="AQ153" s="824"/>
      <c r="AR153" s="824"/>
      <c r="AS153" s="824"/>
      <c r="AT153" s="824"/>
      <c r="AU153" s="824"/>
      <c r="AV153" s="824"/>
      <c r="AW153" s="824"/>
      <c r="AX153" s="824"/>
      <c r="AY153" s="824"/>
      <c r="AZ153" s="824"/>
      <c r="BA153" s="824"/>
      <c r="BB153" s="824"/>
      <c r="BC153" s="824"/>
      <c r="BE153" s="817"/>
      <c r="BF153" s="817"/>
      <c r="BG153" s="817"/>
      <c r="BH153" s="817"/>
      <c r="BI153" s="817"/>
      <c r="BJ153" s="817"/>
      <c r="BK153" s="817"/>
      <c r="BL153" s="817"/>
      <c r="BM153" s="817"/>
      <c r="BN153" s="817"/>
      <c r="BO153" s="817"/>
      <c r="BP153" s="817"/>
      <c r="BQ153" s="817"/>
      <c r="BR153" s="817"/>
      <c r="BS153" s="817"/>
      <c r="BT153" s="817"/>
      <c r="BU153" s="817"/>
      <c r="BV153" s="817"/>
      <c r="BW153" s="817"/>
      <c r="BX153" s="817"/>
    </row>
    <row r="154" spans="1:78" ht="15.75">
      <c r="A154" s="824">
        <f>Těch!B42</f>
        <v>0</v>
      </c>
      <c r="B154" s="824" t="str">
        <f>Těch!C42</f>
        <v>Žabka</v>
      </c>
      <c r="C154" s="824" t="str">
        <f>Těch!D42</f>
        <v>Michal</v>
      </c>
      <c r="D154" s="1664">
        <f>Těch!E42</f>
        <v>1030628</v>
      </c>
      <c r="E154" s="824" t="str">
        <f>Těch!F42</f>
        <v>UOH</v>
      </c>
      <c r="F154" s="827" t="s">
        <v>922</v>
      </c>
      <c r="G154" s="823" t="e">
        <f t="shared" ref="G154" si="48">K154/H154</f>
        <v>#DIV/0!</v>
      </c>
      <c r="H154" s="824">
        <f t="shared" ref="H154" si="49">COUNT(O154:AH154)</f>
        <v>0</v>
      </c>
      <c r="I154" s="824">
        <f t="shared" ref="I154" si="50">SUM(O154+P154+Q154+R154+S154+T154+V154+U154+W154+X154+Y154+Z154+AA154+AB154+AC154+AD154+AE154+AF154+AG154+AH154)</f>
        <v>0</v>
      </c>
      <c r="J154" s="824">
        <f t="shared" ref="J154" si="51">AJ154+AK154+AL154+AM154+AN154+AO154+AP154+AQ154+AR154+AS154+AT154+AU154+AV154+AW154+AX154+AY154+AZ154+BA154+BB154+BC154</f>
        <v>0</v>
      </c>
      <c r="K154" s="825">
        <f t="shared" ref="K154" si="52">I154+J154</f>
        <v>0</v>
      </c>
      <c r="L154" s="826">
        <f t="shared" ref="L154" si="53">BE154+BF154+BG154+BH154+BI154+BJ154+BK154+BL154+BM154+BN154+BO154+BP154+BR154+BQ154+BS154+BT154+BU154+BV154+BW154+BX154</f>
        <v>0</v>
      </c>
      <c r="O154" s="865"/>
      <c r="P154" s="865"/>
      <c r="Q154" s="865"/>
      <c r="R154" s="865"/>
      <c r="S154" s="865"/>
      <c r="T154" s="865"/>
      <c r="U154" s="865"/>
      <c r="V154" s="865"/>
      <c r="W154" s="865"/>
      <c r="X154" s="865"/>
      <c r="Y154" s="865"/>
      <c r="Z154" s="865"/>
      <c r="AA154" s="865"/>
      <c r="AB154" s="865"/>
      <c r="AC154" s="865"/>
      <c r="AD154" s="865"/>
      <c r="AE154" s="865"/>
      <c r="AF154" s="865"/>
      <c r="AG154" s="865"/>
      <c r="AH154" s="865"/>
      <c r="AI154" s="34"/>
      <c r="AJ154" s="865"/>
      <c r="AK154" s="865"/>
      <c r="AL154" s="865"/>
      <c r="AM154" s="865"/>
      <c r="AN154" s="865"/>
      <c r="AO154" s="865"/>
      <c r="AP154" s="865"/>
      <c r="AQ154" s="865"/>
      <c r="AR154" s="865"/>
      <c r="AS154" s="865"/>
      <c r="AT154" s="865"/>
      <c r="AU154" s="865"/>
      <c r="AV154" s="865"/>
      <c r="AW154" s="865"/>
      <c r="AX154" s="865"/>
      <c r="AY154" s="865"/>
      <c r="AZ154" s="865"/>
      <c r="BA154" s="865"/>
      <c r="BB154" s="865"/>
      <c r="BC154" s="865"/>
      <c r="BE154" s="817"/>
      <c r="BF154" s="817"/>
      <c r="BG154" s="817"/>
      <c r="BH154" s="817"/>
      <c r="BI154" s="817"/>
      <c r="BJ154" s="817"/>
      <c r="BK154" s="817"/>
      <c r="BL154" s="817"/>
      <c r="BM154" s="817"/>
      <c r="BN154" s="817"/>
      <c r="BO154" s="817"/>
      <c r="BP154" s="817"/>
      <c r="BQ154" s="817"/>
      <c r="BR154" s="817"/>
      <c r="BS154" s="817"/>
      <c r="BT154" s="817"/>
      <c r="BU154" s="817"/>
      <c r="BV154" s="817"/>
      <c r="BW154" s="817"/>
      <c r="BX154" s="817"/>
    </row>
    <row r="155" spans="1:78" ht="15.75">
      <c r="A155" s="824">
        <f>Těch!B43</f>
        <v>0</v>
      </c>
      <c r="B155" s="824" t="str">
        <f>Těch!C43</f>
        <v>Rolínek</v>
      </c>
      <c r="C155" s="824" t="str">
        <f>Těch!D43</f>
        <v>Tomáš</v>
      </c>
      <c r="D155" s="1664">
        <f>Těch!E43</f>
        <v>800217</v>
      </c>
      <c r="E155" s="824" t="str">
        <f>Těch!F43</f>
        <v>N</v>
      </c>
      <c r="F155" s="827" t="s">
        <v>81</v>
      </c>
      <c r="G155" s="823" t="e">
        <f t="shared" ref="G155:G156" si="54">K155/H155</f>
        <v>#DIV/0!</v>
      </c>
      <c r="H155" s="824">
        <f t="shared" ref="H155:H156" si="55">COUNT(O155:AH155)</f>
        <v>0</v>
      </c>
      <c r="I155" s="824">
        <f t="shared" ref="I155:I156" si="56">SUM(O155+P155+Q155+R155+S155+T155+V155+U155+W155+X155+Y155+Z155+AA155+AB155+AC155+AD155+AE155+AF155+AG155+AH155)</f>
        <v>0</v>
      </c>
      <c r="J155" s="824">
        <f t="shared" ref="J155:J156" si="57">AJ155+AK155+AL155+AM155+AN155+AO155+AP155+AQ155+AR155+AS155+AT155+AU155+AV155+AW155+AX155+AY155+AZ155+BA155+BB155+BC155</f>
        <v>0</v>
      </c>
      <c r="K155" s="825">
        <f t="shared" ref="K155:K156" si="58">I155+J155</f>
        <v>0</v>
      </c>
      <c r="L155" s="826">
        <f t="shared" ref="L155:L156" si="59">BE155+BF155+BG155+BH155+BI155+BJ155+BK155+BL155+BM155+BN155+BO155+BP155+BR155+BQ155+BS155+BT155+BU155+BV155+BW155+BX155</f>
        <v>0</v>
      </c>
      <c r="O155" s="865"/>
      <c r="P155" s="865"/>
      <c r="Q155" s="865"/>
      <c r="R155" s="865"/>
      <c r="S155" s="865"/>
      <c r="T155" s="865"/>
      <c r="U155" s="865"/>
      <c r="V155" s="865"/>
      <c r="W155" s="865"/>
      <c r="X155" s="865"/>
      <c r="Y155" s="865"/>
      <c r="Z155" s="865"/>
      <c r="AA155" s="865"/>
      <c r="AB155" s="865"/>
      <c r="AC155" s="865"/>
      <c r="AD155" s="865"/>
      <c r="AE155" s="865"/>
      <c r="AF155" s="865"/>
      <c r="AG155" s="865"/>
      <c r="AH155" s="865"/>
      <c r="AI155" s="34"/>
      <c r="AJ155" s="865"/>
      <c r="AK155" s="865"/>
      <c r="AL155" s="865"/>
      <c r="AM155" s="865"/>
      <c r="AN155" s="865"/>
      <c r="AO155" s="865"/>
      <c r="AP155" s="865"/>
      <c r="AQ155" s="865"/>
      <c r="AR155" s="865"/>
      <c r="AS155" s="865"/>
      <c r="AT155" s="865"/>
      <c r="AU155" s="865"/>
      <c r="AV155" s="865"/>
      <c r="AW155" s="865"/>
      <c r="AX155" s="865"/>
      <c r="AY155" s="865"/>
      <c r="AZ155" s="865"/>
      <c r="BA155" s="865"/>
      <c r="BB155" s="865"/>
      <c r="BC155" s="865"/>
      <c r="BE155" s="817"/>
      <c r="BF155" s="817"/>
      <c r="BG155" s="817"/>
      <c r="BH155" s="817"/>
      <c r="BI155" s="817"/>
      <c r="BJ155" s="817"/>
      <c r="BK155" s="817"/>
      <c r="BL155" s="817"/>
      <c r="BM155" s="817"/>
      <c r="BN155" s="817"/>
      <c r="BO155" s="817"/>
      <c r="BP155" s="817"/>
      <c r="BQ155" s="817"/>
      <c r="BR155" s="817"/>
      <c r="BS155" s="817"/>
      <c r="BT155" s="817"/>
      <c r="BU155" s="817"/>
      <c r="BV155" s="817"/>
      <c r="BW155" s="817"/>
      <c r="BX155" s="817"/>
    </row>
    <row r="156" spans="1:78" ht="15.75">
      <c r="A156" s="824">
        <f>Těch!B44</f>
        <v>0</v>
      </c>
      <c r="B156" s="824" t="str">
        <f>Těch!C44</f>
        <v>Širous</v>
      </c>
      <c r="C156" s="824" t="str">
        <f>Těch!D44</f>
        <v>Jakub</v>
      </c>
      <c r="D156" s="1664">
        <f>Těch!E44</f>
        <v>0</v>
      </c>
      <c r="E156" s="824">
        <f>Těch!F44</f>
        <v>0</v>
      </c>
      <c r="F156" s="827" t="s">
        <v>922</v>
      </c>
      <c r="G156" s="823">
        <f t="shared" si="54"/>
        <v>0.42857142857142855</v>
      </c>
      <c r="H156" s="824">
        <f t="shared" si="55"/>
        <v>7</v>
      </c>
      <c r="I156" s="824">
        <f t="shared" si="56"/>
        <v>0</v>
      </c>
      <c r="J156" s="824">
        <f t="shared" si="57"/>
        <v>3</v>
      </c>
      <c r="K156" s="825">
        <f t="shared" si="58"/>
        <v>3</v>
      </c>
      <c r="L156" s="826">
        <f t="shared" si="59"/>
        <v>0</v>
      </c>
      <c r="O156" s="865"/>
      <c r="P156" s="865"/>
      <c r="Q156" s="865">
        <v>0</v>
      </c>
      <c r="R156" s="865"/>
      <c r="S156" s="865"/>
      <c r="T156" s="865"/>
      <c r="U156" s="865"/>
      <c r="V156" s="865"/>
      <c r="W156" s="865">
        <v>0</v>
      </c>
      <c r="X156" s="865"/>
      <c r="Y156" s="865"/>
      <c r="Z156" s="865"/>
      <c r="AA156" s="865">
        <v>0</v>
      </c>
      <c r="AB156" s="865">
        <v>0</v>
      </c>
      <c r="AC156" s="865">
        <v>0</v>
      </c>
      <c r="AD156" s="865"/>
      <c r="AE156" s="865"/>
      <c r="AF156" s="865">
        <v>0</v>
      </c>
      <c r="AG156" s="865">
        <v>0</v>
      </c>
      <c r="AH156" s="865"/>
      <c r="AI156" s="34"/>
      <c r="AJ156" s="865"/>
      <c r="AK156" s="865"/>
      <c r="AL156" s="865">
        <v>0</v>
      </c>
      <c r="AM156" s="865"/>
      <c r="AN156" s="865"/>
      <c r="AO156" s="865"/>
      <c r="AP156" s="865"/>
      <c r="AQ156" s="865"/>
      <c r="AR156" s="865">
        <v>0</v>
      </c>
      <c r="AS156" s="865"/>
      <c r="AT156" s="865"/>
      <c r="AU156" s="865"/>
      <c r="AV156" s="865">
        <v>1</v>
      </c>
      <c r="AW156" s="865">
        <v>1</v>
      </c>
      <c r="AX156" s="865">
        <v>1</v>
      </c>
      <c r="AY156" s="865"/>
      <c r="AZ156" s="865"/>
      <c r="BA156" s="865">
        <v>0</v>
      </c>
      <c r="BB156" s="865">
        <v>0</v>
      </c>
      <c r="BC156" s="865"/>
      <c r="BE156" s="817"/>
      <c r="BF156" s="817"/>
      <c r="BG156" s="817"/>
      <c r="BH156" s="817"/>
      <c r="BI156" s="817"/>
      <c r="BJ156" s="817"/>
      <c r="BK156" s="817"/>
      <c r="BL156" s="817"/>
      <c r="BM156" s="817"/>
      <c r="BN156" s="817"/>
      <c r="BO156" s="817"/>
      <c r="BP156" s="817"/>
      <c r="BQ156" s="817"/>
      <c r="BR156" s="817"/>
      <c r="BS156" s="817"/>
      <c r="BT156" s="817"/>
      <c r="BU156" s="817"/>
      <c r="BV156" s="817"/>
      <c r="BW156" s="817"/>
      <c r="BX156" s="817"/>
    </row>
    <row r="157" spans="1:78" ht="15.75">
      <c r="A157" s="824">
        <f>Těch!B45</f>
        <v>0</v>
      </c>
      <c r="B157" s="824" t="str">
        <f>Těch!C45</f>
        <v>Pražák</v>
      </c>
      <c r="C157" s="824" t="str">
        <f>Těch!D45</f>
        <v>Ondřej</v>
      </c>
      <c r="D157" s="1664">
        <f>Těch!E45</f>
        <v>0</v>
      </c>
      <c r="E157" s="824" t="str">
        <f>Těch!F45</f>
        <v>UOH</v>
      </c>
      <c r="F157" s="827" t="s">
        <v>81</v>
      </c>
      <c r="G157" s="823">
        <f t="shared" ref="G157:G158" si="60">K157/H157</f>
        <v>2</v>
      </c>
      <c r="H157" s="824">
        <f t="shared" ref="H157:H158" si="61">COUNT(O157:AH157)</f>
        <v>6</v>
      </c>
      <c r="I157" s="824">
        <f t="shared" ref="I157:I158" si="62">SUM(O157+P157+Q157+R157+S157+T157+V157+U157+W157+X157+Y157+Z157+AA157+AB157+AC157+AD157+AE157+AF157+AG157+AH157)</f>
        <v>11</v>
      </c>
      <c r="J157" s="824">
        <f t="shared" ref="J157:J158" si="63">AJ157+AK157+AL157+AM157+AN157+AO157+AP157+AQ157+AR157+AS157+AT157+AU157+AV157+AW157+AX157+AY157+AZ157+BA157+BB157+BC157</f>
        <v>1</v>
      </c>
      <c r="K157" s="825">
        <f t="shared" ref="K157:K158" si="64">I157+J157</f>
        <v>12</v>
      </c>
      <c r="L157" s="826">
        <f t="shared" ref="L157:L158" si="65">BE157+BF157+BG157+BH157+BI157+BJ157+BK157+BL157+BM157+BN157+BO157+BP157+BR157+BQ157+BS157+BT157+BU157+BV157+BW157+BX157</f>
        <v>0</v>
      </c>
      <c r="O157" s="865"/>
      <c r="P157" s="865"/>
      <c r="Q157" s="865"/>
      <c r="R157" s="865">
        <v>1</v>
      </c>
      <c r="S157" s="865"/>
      <c r="T157" s="865"/>
      <c r="U157" s="865"/>
      <c r="V157" s="865">
        <v>2</v>
      </c>
      <c r="W157" s="865"/>
      <c r="X157" s="865">
        <v>0</v>
      </c>
      <c r="Y157" s="865"/>
      <c r="Z157" s="865">
        <v>4</v>
      </c>
      <c r="AA157" s="865"/>
      <c r="AB157" s="865">
        <v>4</v>
      </c>
      <c r="AC157" s="865"/>
      <c r="AD157" s="865">
        <v>0</v>
      </c>
      <c r="AE157" s="865"/>
      <c r="AF157" s="865"/>
      <c r="AG157" s="865"/>
      <c r="AH157" s="865"/>
      <c r="AI157" s="34"/>
      <c r="AJ157" s="865"/>
      <c r="AK157" s="865"/>
      <c r="AL157" s="865"/>
      <c r="AM157" s="865">
        <v>0</v>
      </c>
      <c r="AN157" s="865"/>
      <c r="AO157" s="865"/>
      <c r="AP157" s="865"/>
      <c r="AQ157" s="865">
        <v>0</v>
      </c>
      <c r="AR157" s="865"/>
      <c r="AS157" s="865">
        <v>1</v>
      </c>
      <c r="AT157" s="865"/>
      <c r="AU157" s="865">
        <v>0</v>
      </c>
      <c r="AV157" s="865"/>
      <c r="AW157" s="865">
        <v>0</v>
      </c>
      <c r="AX157" s="865"/>
      <c r="AY157" s="865">
        <v>0</v>
      </c>
      <c r="AZ157" s="865"/>
      <c r="BA157" s="865"/>
      <c r="BB157" s="865"/>
      <c r="BC157" s="865"/>
      <c r="BE157" s="817"/>
      <c r="BF157" s="817"/>
      <c r="BG157" s="817"/>
      <c r="BH157" s="817"/>
      <c r="BI157" s="817"/>
      <c r="BJ157" s="817"/>
      <c r="BK157" s="817"/>
      <c r="BL157" s="817"/>
      <c r="BM157" s="817"/>
      <c r="BN157" s="817"/>
      <c r="BO157" s="817"/>
      <c r="BP157" s="817"/>
      <c r="BQ157" s="817"/>
      <c r="BR157" s="817"/>
      <c r="BS157" s="817"/>
      <c r="BT157" s="817"/>
      <c r="BU157" s="817"/>
      <c r="BV157" s="817"/>
      <c r="BW157" s="817"/>
      <c r="BX157" s="817"/>
    </row>
    <row r="158" spans="1:78" ht="15.75">
      <c r="A158" s="824">
        <f>Těch!B46</f>
        <v>0</v>
      </c>
      <c r="B158" s="824" t="str">
        <f>Těch!C46</f>
        <v>Hrdina</v>
      </c>
      <c r="C158" s="824" t="str">
        <f>Těch!D46</f>
        <v>Matouš</v>
      </c>
      <c r="D158" s="1664">
        <f>Těch!E46</f>
        <v>0</v>
      </c>
      <c r="E158" s="824">
        <f>Těch!F46</f>
        <v>0</v>
      </c>
      <c r="F158" s="827" t="s">
        <v>922</v>
      </c>
      <c r="G158" s="823">
        <f t="shared" si="60"/>
        <v>1</v>
      </c>
      <c r="H158" s="824">
        <f t="shared" si="61"/>
        <v>1</v>
      </c>
      <c r="I158" s="824">
        <f t="shared" si="62"/>
        <v>1</v>
      </c>
      <c r="J158" s="824">
        <f t="shared" si="63"/>
        <v>0</v>
      </c>
      <c r="K158" s="825">
        <f t="shared" si="64"/>
        <v>1</v>
      </c>
      <c r="L158" s="826">
        <f t="shared" si="65"/>
        <v>0</v>
      </c>
      <c r="O158" s="824"/>
      <c r="P158" s="824"/>
      <c r="Q158" s="824"/>
      <c r="R158" s="824"/>
      <c r="S158" s="824">
        <v>1</v>
      </c>
      <c r="T158" s="824"/>
      <c r="U158" s="824"/>
      <c r="V158" s="824"/>
      <c r="W158" s="824"/>
      <c r="X158" s="824"/>
      <c r="Y158" s="824"/>
      <c r="Z158" s="824"/>
      <c r="AA158" s="824"/>
      <c r="AB158" s="824"/>
      <c r="AC158" s="824"/>
      <c r="AD158" s="824"/>
      <c r="AE158" s="824"/>
      <c r="AF158" s="824"/>
      <c r="AG158" s="824"/>
      <c r="AH158" s="824"/>
      <c r="AI158" s="34"/>
      <c r="AJ158" s="824"/>
      <c r="AK158" s="824"/>
      <c r="AL158" s="824"/>
      <c r="AM158" s="824"/>
      <c r="AN158" s="824">
        <v>0</v>
      </c>
      <c r="AO158" s="824"/>
      <c r="AP158" s="824"/>
      <c r="AQ158" s="824"/>
      <c r="AR158" s="824"/>
      <c r="AS158" s="824"/>
      <c r="AT158" s="824"/>
      <c r="AU158" s="824"/>
      <c r="AV158" s="824"/>
      <c r="AW158" s="824"/>
      <c r="AX158" s="824"/>
      <c r="AY158" s="824"/>
      <c r="AZ158" s="824"/>
      <c r="BA158" s="824"/>
      <c r="BB158" s="824"/>
      <c r="BC158" s="824"/>
      <c r="BE158" s="817"/>
      <c r="BF158" s="817"/>
      <c r="BG158" s="817"/>
      <c r="BH158" s="817"/>
      <c r="BI158" s="817"/>
      <c r="BJ158" s="817"/>
      <c r="BK158" s="817"/>
      <c r="BL158" s="817"/>
      <c r="BM158" s="817"/>
      <c r="BN158" s="817"/>
      <c r="BO158" s="817"/>
      <c r="BP158" s="817"/>
      <c r="BQ158" s="817"/>
      <c r="BR158" s="817"/>
      <c r="BS158" s="817"/>
      <c r="BT158" s="817"/>
      <c r="BU158" s="817"/>
      <c r="BV158" s="817"/>
      <c r="BW158" s="817"/>
      <c r="BX158" s="817"/>
    </row>
    <row r="159" spans="1:78" ht="15.75">
      <c r="A159" s="34"/>
      <c r="B159" s="824" t="str">
        <f>Těch!C47</f>
        <v>Macháček</v>
      </c>
      <c r="C159" s="824" t="str">
        <f>Těch!D47</f>
        <v>Ondřej</v>
      </c>
      <c r="D159" s="1664">
        <f>Těch!E47</f>
        <v>0</v>
      </c>
      <c r="E159" s="824">
        <f>Těch!F47</f>
        <v>0</v>
      </c>
      <c r="F159" s="827" t="s">
        <v>81</v>
      </c>
      <c r="G159" s="823">
        <f t="shared" ref="G159" si="66">K159/H159</f>
        <v>0.75</v>
      </c>
      <c r="H159" s="824">
        <f t="shared" ref="H159" si="67">COUNT(O159:AH159)</f>
        <v>12</v>
      </c>
      <c r="I159" s="824">
        <f t="shared" ref="I159" si="68">SUM(O159+P159+Q159+R159+S159+T159+V159+U159+W159+X159+Y159+Z159+AA159+AB159+AC159+AD159+AE159+AF159+AG159+AH159)</f>
        <v>7</v>
      </c>
      <c r="J159" s="824">
        <f t="shared" ref="J159" si="69">AJ159+AK159+AL159+AM159+AN159+AO159+AP159+AQ159+AR159+AS159+AT159+AU159+AV159+AW159+AX159+AY159+AZ159+BA159+BB159+BC159</f>
        <v>2</v>
      </c>
      <c r="K159" s="825">
        <f t="shared" ref="K159" si="70">I159+J159</f>
        <v>9</v>
      </c>
      <c r="L159" s="826">
        <f t="shared" ref="L159" si="71">BE159+BF159+BG159+BH159+BI159+BJ159+BK159+BL159+BM159+BN159+BO159+BP159+BR159+BQ159+BS159+BT159+BU159+BV159+BW159+BX159</f>
        <v>0</v>
      </c>
      <c r="O159" s="865"/>
      <c r="P159" s="865"/>
      <c r="Q159" s="865"/>
      <c r="R159" s="865"/>
      <c r="S159" s="865">
        <v>0</v>
      </c>
      <c r="T159" s="865"/>
      <c r="U159" s="865"/>
      <c r="V159" s="865"/>
      <c r="W159" s="865">
        <v>0</v>
      </c>
      <c r="X159" s="865">
        <v>0</v>
      </c>
      <c r="Y159" s="865">
        <v>2</v>
      </c>
      <c r="Z159" s="865"/>
      <c r="AA159" s="865">
        <v>1</v>
      </c>
      <c r="AB159" s="865">
        <v>2</v>
      </c>
      <c r="AC159" s="865">
        <v>1</v>
      </c>
      <c r="AD159" s="865">
        <v>0</v>
      </c>
      <c r="AE159" s="865">
        <v>0</v>
      </c>
      <c r="AF159" s="865">
        <v>0</v>
      </c>
      <c r="AG159" s="865">
        <v>0</v>
      </c>
      <c r="AH159" s="865">
        <v>1</v>
      </c>
      <c r="AI159" s="34"/>
      <c r="AJ159" s="865"/>
      <c r="AK159" s="865"/>
      <c r="AL159" s="865"/>
      <c r="AM159" s="865"/>
      <c r="AN159" s="865">
        <v>0</v>
      </c>
      <c r="AO159" s="865"/>
      <c r="AP159" s="865"/>
      <c r="AQ159" s="865"/>
      <c r="AR159" s="865">
        <v>0</v>
      </c>
      <c r="AS159" s="865">
        <v>0</v>
      </c>
      <c r="AT159" s="865">
        <v>0</v>
      </c>
      <c r="AU159" s="865"/>
      <c r="AV159" s="865">
        <v>0</v>
      </c>
      <c r="AW159" s="865">
        <v>0</v>
      </c>
      <c r="AX159" s="865">
        <v>0</v>
      </c>
      <c r="AY159" s="865">
        <v>1</v>
      </c>
      <c r="AZ159" s="865">
        <v>0</v>
      </c>
      <c r="BA159" s="865">
        <v>0</v>
      </c>
      <c r="BB159" s="865">
        <v>0</v>
      </c>
      <c r="BC159" s="865">
        <v>1</v>
      </c>
      <c r="BE159" s="817"/>
      <c r="BF159" s="817"/>
      <c r="BG159" s="817"/>
      <c r="BH159" s="817"/>
      <c r="BI159" s="817"/>
      <c r="BJ159" s="817"/>
      <c r="BK159" s="817"/>
      <c r="BL159" s="817"/>
      <c r="BM159" s="817"/>
      <c r="BN159" s="817"/>
      <c r="BO159" s="817"/>
      <c r="BP159" s="817"/>
      <c r="BQ159" s="817"/>
      <c r="BR159" s="817"/>
      <c r="BS159" s="817"/>
      <c r="BT159" s="817"/>
      <c r="BU159" s="817"/>
      <c r="BV159" s="817"/>
      <c r="BW159" s="817"/>
      <c r="BX159" s="817"/>
    </row>
    <row r="160" spans="1:78" ht="15.75">
      <c r="A160" s="34"/>
      <c r="B160" s="824" t="str">
        <f>Těch!C48</f>
        <v>Záleský</v>
      </c>
      <c r="C160" s="824" t="str">
        <f>Těch!D48</f>
        <v>Václav</v>
      </c>
      <c r="D160" s="1664">
        <f>Těch!E48</f>
        <v>0</v>
      </c>
      <c r="E160" s="824">
        <f>Těch!F48</f>
        <v>0</v>
      </c>
      <c r="F160" s="827" t="s">
        <v>81</v>
      </c>
      <c r="G160" s="823">
        <f t="shared" ref="G160:G162" si="72">K160/H160</f>
        <v>0</v>
      </c>
      <c r="H160" s="824">
        <f t="shared" ref="H160:H162" si="73">COUNT(O160:AH160)</f>
        <v>1</v>
      </c>
      <c r="I160" s="824">
        <f t="shared" ref="I160:I162" si="74">SUM(O160+P160+Q160+R160+S160+T160+V160+U160+W160+X160+Y160+Z160+AA160+AB160+AC160+AD160+AE160+AF160+AG160+AH160)</f>
        <v>0</v>
      </c>
      <c r="J160" s="824">
        <f t="shared" ref="J160:J162" si="75">AJ160+AK160+AL160+AM160+AN160+AO160+AP160+AQ160+AR160+AS160+AT160+AU160+AV160+AW160+AX160+AY160+AZ160+BA160+BB160+BC160</f>
        <v>0</v>
      </c>
      <c r="K160" s="825">
        <f t="shared" ref="K160:K162" si="76">I160+J160</f>
        <v>0</v>
      </c>
      <c r="L160" s="826">
        <f t="shared" ref="L160:L162" si="77">BE160+BF160+BG160+BH160+BI160+BJ160+BK160+BL160+BM160+BN160+BO160+BP160+BR160+BQ160+BS160+BT160+BU160+BV160+BW160+BX160</f>
        <v>0</v>
      </c>
      <c r="O160" s="1567"/>
      <c r="P160" s="1567"/>
      <c r="Q160" s="1567"/>
      <c r="R160" s="1567"/>
      <c r="S160" s="1567"/>
      <c r="T160" s="1567">
        <v>0</v>
      </c>
      <c r="U160" s="1567"/>
      <c r="V160" s="1567"/>
      <c r="W160" s="1567"/>
      <c r="X160" s="1567"/>
      <c r="Y160" s="1567"/>
      <c r="Z160" s="1567"/>
      <c r="AA160" s="1567"/>
      <c r="AB160" s="1567"/>
      <c r="AC160" s="1567"/>
      <c r="AD160" s="1567"/>
      <c r="AE160" s="1567"/>
      <c r="AF160" s="1567"/>
      <c r="AG160" s="1567"/>
      <c r="AH160" s="1567"/>
      <c r="AI160" s="34"/>
      <c r="AJ160" s="1567"/>
      <c r="AK160" s="1567"/>
      <c r="AL160" s="1567"/>
      <c r="AM160" s="1567"/>
      <c r="AN160" s="1567"/>
      <c r="AO160" s="1567">
        <v>0</v>
      </c>
      <c r="AP160" s="1567"/>
      <c r="AQ160" s="1567"/>
      <c r="AR160" s="1567"/>
      <c r="AS160" s="1567"/>
      <c r="AT160" s="1567"/>
      <c r="AU160" s="1567"/>
      <c r="AV160" s="1567"/>
      <c r="AW160" s="1567"/>
      <c r="AX160" s="1567"/>
      <c r="AY160" s="1567"/>
      <c r="AZ160" s="1567"/>
      <c r="BA160" s="1567"/>
      <c r="BB160" s="1567"/>
      <c r="BC160" s="1567"/>
      <c r="BE160" s="817"/>
      <c r="BF160" s="817"/>
      <c r="BG160" s="817"/>
      <c r="BH160" s="817"/>
      <c r="BI160" s="817"/>
      <c r="BJ160" s="817"/>
      <c r="BK160" s="817"/>
      <c r="BL160" s="817"/>
      <c r="BM160" s="817"/>
      <c r="BN160" s="817"/>
      <c r="BO160" s="817"/>
      <c r="BP160" s="817"/>
      <c r="BQ160" s="817"/>
      <c r="BR160" s="817"/>
      <c r="BS160" s="817"/>
      <c r="BT160" s="817"/>
      <c r="BU160" s="817"/>
      <c r="BV160" s="817"/>
      <c r="BW160" s="817"/>
      <c r="BX160" s="817"/>
    </row>
    <row r="161" spans="1:77" ht="15.75">
      <c r="A161" s="34"/>
      <c r="B161" s="824" t="str">
        <f>Těch!C49</f>
        <v>Kopecký</v>
      </c>
      <c r="C161" s="824" t="str">
        <f>Těch!D49</f>
        <v>Jaroslav</v>
      </c>
      <c r="D161" s="1664">
        <f>Těch!E49</f>
        <v>0</v>
      </c>
      <c r="E161" s="824">
        <f>Těch!F49</f>
        <v>0</v>
      </c>
      <c r="F161" s="827" t="s">
        <v>81</v>
      </c>
      <c r="G161" s="823">
        <f t="shared" si="72"/>
        <v>0</v>
      </c>
      <c r="H161" s="824">
        <f t="shared" si="73"/>
        <v>1</v>
      </c>
      <c r="I161" s="824">
        <f t="shared" si="74"/>
        <v>0</v>
      </c>
      <c r="J161" s="824">
        <f t="shared" si="75"/>
        <v>0</v>
      </c>
      <c r="K161" s="825">
        <f t="shared" si="76"/>
        <v>0</v>
      </c>
      <c r="L161" s="826">
        <f t="shared" si="77"/>
        <v>0</v>
      </c>
      <c r="O161" s="1567"/>
      <c r="P161" s="1567"/>
      <c r="Q161" s="1567"/>
      <c r="R161" s="1567"/>
      <c r="S161" s="1567"/>
      <c r="T161" s="1567">
        <v>0</v>
      </c>
      <c r="U161" s="1567"/>
      <c r="V161" s="1567"/>
      <c r="W161" s="1567"/>
      <c r="X161" s="1567"/>
      <c r="Y161" s="1567"/>
      <c r="Z161" s="1567"/>
      <c r="AA161" s="1567"/>
      <c r="AB161" s="1567"/>
      <c r="AC161" s="1567"/>
      <c r="AD161" s="1567"/>
      <c r="AE161" s="1567"/>
      <c r="AF161" s="1567"/>
      <c r="AG161" s="1567"/>
      <c r="AH161" s="1567"/>
      <c r="AI161" s="34"/>
      <c r="AJ161" s="1567"/>
      <c r="AK161" s="1567"/>
      <c r="AL161" s="1567"/>
      <c r="AM161" s="1567"/>
      <c r="AN161" s="1567"/>
      <c r="AO161" s="1567">
        <v>0</v>
      </c>
      <c r="AP161" s="1567"/>
      <c r="AQ161" s="1567"/>
      <c r="AR161" s="1567"/>
      <c r="AS161" s="1567"/>
      <c r="AT161" s="1567"/>
      <c r="AU161" s="1567"/>
      <c r="AV161" s="1567"/>
      <c r="AW161" s="1567"/>
      <c r="AX161" s="1567"/>
      <c r="AY161" s="1567"/>
      <c r="AZ161" s="1567"/>
      <c r="BA161" s="1567"/>
      <c r="BB161" s="1567"/>
      <c r="BC161" s="1567"/>
      <c r="BE161" s="817"/>
      <c r="BF161" s="817"/>
      <c r="BG161" s="817"/>
      <c r="BH161" s="817"/>
      <c r="BI161" s="817"/>
      <c r="BJ161" s="817"/>
      <c r="BK161" s="817"/>
      <c r="BL161" s="817"/>
      <c r="BM161" s="817"/>
      <c r="BN161" s="817"/>
      <c r="BO161" s="817"/>
      <c r="BP161" s="817"/>
      <c r="BQ161" s="817"/>
      <c r="BR161" s="817"/>
      <c r="BS161" s="817"/>
      <c r="BT161" s="817"/>
      <c r="BU161" s="817"/>
      <c r="BV161" s="817"/>
      <c r="BW161" s="817"/>
      <c r="BX161" s="817"/>
    </row>
    <row r="162" spans="1:77" ht="15.75">
      <c r="A162" s="34"/>
      <c r="B162" s="824" t="str">
        <f>Těch!C50</f>
        <v>Vomočil</v>
      </c>
      <c r="C162" s="824" t="str">
        <f>Těch!D50</f>
        <v>Tomáš</v>
      </c>
      <c r="D162" s="1664">
        <f>Těch!E50</f>
        <v>0</v>
      </c>
      <c r="E162" s="824">
        <f>Těch!F50</f>
        <v>0</v>
      </c>
      <c r="F162" s="827" t="s">
        <v>81</v>
      </c>
      <c r="G162" s="823">
        <f t="shared" si="72"/>
        <v>0</v>
      </c>
      <c r="H162" s="824">
        <f t="shared" si="73"/>
        <v>1</v>
      </c>
      <c r="I162" s="824">
        <f t="shared" si="74"/>
        <v>0</v>
      </c>
      <c r="J162" s="824">
        <f t="shared" si="75"/>
        <v>0</v>
      </c>
      <c r="K162" s="825">
        <f t="shared" si="76"/>
        <v>0</v>
      </c>
      <c r="L162" s="826">
        <f t="shared" si="77"/>
        <v>0</v>
      </c>
      <c r="O162" s="1567"/>
      <c r="P162" s="1567"/>
      <c r="Q162" s="1567"/>
      <c r="R162" s="1567"/>
      <c r="S162" s="1567"/>
      <c r="T162" s="1567">
        <v>0</v>
      </c>
      <c r="U162" s="1567"/>
      <c r="V162" s="1567"/>
      <c r="W162" s="1567"/>
      <c r="X162" s="1567"/>
      <c r="Y162" s="1567"/>
      <c r="Z162" s="1567"/>
      <c r="AA162" s="1567"/>
      <c r="AB162" s="1567"/>
      <c r="AC162" s="1567"/>
      <c r="AD162" s="1567"/>
      <c r="AE162" s="1567"/>
      <c r="AF162" s="1567"/>
      <c r="AG162" s="1567"/>
      <c r="AH162" s="1567"/>
      <c r="AI162" s="34"/>
      <c r="AJ162" s="1567"/>
      <c r="AK162" s="1567"/>
      <c r="AL162" s="1567"/>
      <c r="AM162" s="1567"/>
      <c r="AN162" s="1567"/>
      <c r="AO162" s="1567">
        <v>0</v>
      </c>
      <c r="AP162" s="1567"/>
      <c r="AQ162" s="1567"/>
      <c r="AR162" s="1567"/>
      <c r="AS162" s="1567"/>
      <c r="AT162" s="1567"/>
      <c r="AU162" s="1567"/>
      <c r="AV162" s="1567"/>
      <c r="AW162" s="1567"/>
      <c r="AX162" s="1567"/>
      <c r="AY162" s="1567"/>
      <c r="AZ162" s="1567"/>
      <c r="BA162" s="1567"/>
      <c r="BB162" s="1567"/>
      <c r="BC162" s="1567"/>
      <c r="BE162" s="817"/>
      <c r="BF162" s="817"/>
      <c r="BG162" s="817"/>
      <c r="BH162" s="817"/>
      <c r="BI162" s="817"/>
      <c r="BJ162" s="817"/>
      <c r="BK162" s="817"/>
      <c r="BL162" s="817"/>
      <c r="BM162" s="817"/>
      <c r="BN162" s="817"/>
      <c r="BO162" s="817"/>
      <c r="BP162" s="817"/>
      <c r="BQ162" s="817"/>
      <c r="BR162" s="817"/>
      <c r="BS162" s="817"/>
      <c r="BT162" s="817"/>
      <c r="BU162" s="817"/>
      <c r="BV162" s="817"/>
      <c r="BW162" s="817"/>
      <c r="BX162" s="817"/>
    </row>
    <row r="163" spans="1:77" ht="15.75">
      <c r="A163" s="34"/>
      <c r="B163" s="824" t="str">
        <f>Těch!C51</f>
        <v>Marek</v>
      </c>
      <c r="C163" s="824" t="str">
        <f>Těch!D51</f>
        <v>Leoš</v>
      </c>
      <c r="D163" s="1664">
        <f>Těch!E51</f>
        <v>0</v>
      </c>
      <c r="E163" s="824">
        <f>Těch!F51</f>
        <v>0</v>
      </c>
      <c r="F163" s="827" t="s">
        <v>81</v>
      </c>
      <c r="G163" s="823">
        <f t="shared" ref="G163:G164" si="78">K163/H163</f>
        <v>2</v>
      </c>
      <c r="H163" s="824">
        <f t="shared" ref="H163:H164" si="79">COUNT(O163:AH163)</f>
        <v>1</v>
      </c>
      <c r="I163" s="824">
        <f t="shared" ref="I163:I164" si="80">SUM(O163+P163+Q163+R163+S163+T163+V163+U163+W163+X163+Y163+Z163+AA163+AB163+AC163+AD163+AE163+AF163+AG163+AH163)</f>
        <v>2</v>
      </c>
      <c r="J163" s="824">
        <f t="shared" ref="J163:J164" si="81">AJ163+AK163+AL163+AM163+AN163+AO163+AP163+AQ163+AR163+AS163+AT163+AU163+AV163+AW163+AX163+AY163+AZ163+BA163+BB163+BC163</f>
        <v>0</v>
      </c>
      <c r="K163" s="825">
        <f t="shared" ref="K163:K164" si="82">I163+J163</f>
        <v>2</v>
      </c>
      <c r="L163" s="826">
        <f t="shared" ref="L163:L164" si="83">BE163+BF163+BG163+BH163+BI163+BJ163+BK163+BL163+BM163+BN163+BO163+BP163+BR163+BQ163+BS163+BT163+BU163+BV163+BW163+BX163</f>
        <v>0</v>
      </c>
      <c r="O163" s="1567"/>
      <c r="P163" s="1567"/>
      <c r="Q163" s="1567"/>
      <c r="R163" s="1567"/>
      <c r="S163" s="1567"/>
      <c r="T163" s="1567"/>
      <c r="U163" s="1567"/>
      <c r="V163" s="1567"/>
      <c r="W163" s="1567"/>
      <c r="X163" s="1567"/>
      <c r="Y163" s="1567"/>
      <c r="Z163" s="1567"/>
      <c r="AA163" s="1567"/>
      <c r="AB163" s="1567"/>
      <c r="AC163" s="1567">
        <v>2</v>
      </c>
      <c r="AD163" s="1567"/>
      <c r="AE163" s="1567"/>
      <c r="AF163" s="1567"/>
      <c r="AG163" s="1567"/>
      <c r="AH163" s="1567"/>
      <c r="AI163" s="34"/>
      <c r="AJ163" s="1567"/>
      <c r="AK163" s="1567"/>
      <c r="AL163" s="1567"/>
      <c r="AM163" s="1567"/>
      <c r="AN163" s="1567"/>
      <c r="AO163" s="1567"/>
      <c r="AP163" s="1567"/>
      <c r="AQ163" s="1567"/>
      <c r="AR163" s="1567"/>
      <c r="AS163" s="1567"/>
      <c r="AT163" s="1567"/>
      <c r="AU163" s="1567"/>
      <c r="AV163" s="1567"/>
      <c r="AW163" s="1567"/>
      <c r="AX163" s="1567">
        <v>0</v>
      </c>
      <c r="AY163" s="1567"/>
      <c r="AZ163" s="1567"/>
      <c r="BA163" s="1567"/>
      <c r="BB163" s="1567"/>
      <c r="BC163" s="1567"/>
      <c r="BE163" s="1859"/>
      <c r="BF163" s="1859"/>
      <c r="BG163" s="1859"/>
      <c r="BH163" s="1859"/>
      <c r="BI163" s="1859"/>
      <c r="BJ163" s="1859"/>
      <c r="BK163" s="1859"/>
      <c r="BL163" s="1859"/>
      <c r="BM163" s="1859"/>
      <c r="BN163" s="1859"/>
      <c r="BO163" s="1859"/>
      <c r="BP163" s="1859"/>
      <c r="BQ163" s="1859"/>
      <c r="BR163" s="1859"/>
      <c r="BS163" s="1859"/>
      <c r="BT163" s="1859"/>
      <c r="BU163" s="1859"/>
      <c r="BV163" s="1859"/>
      <c r="BW163" s="1859"/>
      <c r="BX163" s="1859"/>
    </row>
    <row r="164" spans="1:77" ht="15.75">
      <c r="A164" s="34"/>
      <c r="B164" s="824" t="str">
        <f>Těch!C52</f>
        <v>Novák</v>
      </c>
      <c r="C164" s="824" t="str">
        <f>Těch!D52</f>
        <v>Jakub</v>
      </c>
      <c r="D164" s="1664">
        <f>Těch!E52</f>
        <v>0</v>
      </c>
      <c r="E164" s="824">
        <f>Těch!F52</f>
        <v>0</v>
      </c>
      <c r="F164" s="827" t="s">
        <v>81</v>
      </c>
      <c r="G164" s="823">
        <f t="shared" si="78"/>
        <v>0</v>
      </c>
      <c r="H164" s="824">
        <f t="shared" si="79"/>
        <v>1</v>
      </c>
      <c r="I164" s="824">
        <f t="shared" si="80"/>
        <v>0</v>
      </c>
      <c r="J164" s="824">
        <f t="shared" si="81"/>
        <v>0</v>
      </c>
      <c r="K164" s="825">
        <f t="shared" si="82"/>
        <v>0</v>
      </c>
      <c r="L164" s="826">
        <f t="shared" si="83"/>
        <v>0</v>
      </c>
      <c r="O164" s="1567"/>
      <c r="P164" s="1567"/>
      <c r="Q164" s="1567"/>
      <c r="R164" s="1567"/>
      <c r="S164" s="1567"/>
      <c r="T164" s="1567"/>
      <c r="U164" s="1567"/>
      <c r="V164" s="1567"/>
      <c r="W164" s="1567"/>
      <c r="X164" s="1567"/>
      <c r="Y164" s="1567"/>
      <c r="Z164" s="1567"/>
      <c r="AA164" s="1567"/>
      <c r="AB164" s="1567"/>
      <c r="AC164" s="1567">
        <v>0</v>
      </c>
      <c r="AD164" s="1567"/>
      <c r="AE164" s="1567"/>
      <c r="AF164" s="1567"/>
      <c r="AG164" s="1567"/>
      <c r="AH164" s="1567"/>
      <c r="AI164" s="34"/>
      <c r="AJ164" s="1567"/>
      <c r="AK164" s="1567"/>
      <c r="AL164" s="1567"/>
      <c r="AM164" s="1567"/>
      <c r="AN164" s="1567"/>
      <c r="AO164" s="1567"/>
      <c r="AP164" s="1567"/>
      <c r="AQ164" s="1567"/>
      <c r="AR164" s="1567"/>
      <c r="AS164" s="1567"/>
      <c r="AT164" s="1567"/>
      <c r="AU164" s="1567"/>
      <c r="AV164" s="1567"/>
      <c r="AW164" s="1567"/>
      <c r="AX164" s="1567">
        <v>0</v>
      </c>
      <c r="AY164" s="1567"/>
      <c r="AZ164" s="1567"/>
      <c r="BA164" s="1567"/>
      <c r="BB164" s="1567"/>
      <c r="BC164" s="1567"/>
      <c r="BE164" s="1859"/>
      <c r="BF164" s="1859"/>
      <c r="BG164" s="1859"/>
      <c r="BH164" s="1859"/>
      <c r="BI164" s="1859"/>
      <c r="BJ164" s="1859"/>
      <c r="BK164" s="1859"/>
      <c r="BL164" s="1859"/>
      <c r="BM164" s="1859"/>
      <c r="BN164" s="1859"/>
      <c r="BO164" s="1859"/>
      <c r="BP164" s="1859"/>
      <c r="BQ164" s="1859"/>
      <c r="BR164" s="1859"/>
      <c r="BS164" s="1859"/>
      <c r="BT164" s="1859"/>
      <c r="BU164" s="1859"/>
      <c r="BV164" s="1859"/>
      <c r="BW164" s="1859"/>
      <c r="BX164" s="1859"/>
    </row>
    <row r="165" spans="1:77" ht="15.75">
      <c r="A165" s="34"/>
      <c r="B165" s="829" t="s">
        <v>67</v>
      </c>
      <c r="C165" s="829" t="s">
        <v>68</v>
      </c>
      <c r="D165" s="835"/>
      <c r="F165" s="824" t="s">
        <v>82</v>
      </c>
      <c r="G165" s="823">
        <f t="shared" si="29"/>
        <v>3.6666666666666665</v>
      </c>
      <c r="H165" s="824">
        <f t="shared" si="37"/>
        <v>3</v>
      </c>
      <c r="I165" s="824">
        <f t="shared" si="38"/>
        <v>11</v>
      </c>
      <c r="J165" s="824">
        <f t="shared" si="39"/>
        <v>0</v>
      </c>
      <c r="K165" s="825">
        <f t="shared" si="40"/>
        <v>11</v>
      </c>
      <c r="L165" s="826">
        <f t="shared" si="41"/>
        <v>0</v>
      </c>
      <c r="O165" s="824"/>
      <c r="P165" s="824"/>
      <c r="Q165" s="824"/>
      <c r="R165" s="824">
        <v>6</v>
      </c>
      <c r="S165" s="824"/>
      <c r="T165" s="824"/>
      <c r="U165" s="824"/>
      <c r="V165" s="824"/>
      <c r="W165" s="824"/>
      <c r="X165" s="824"/>
      <c r="Y165" s="824"/>
      <c r="Z165" s="824"/>
      <c r="AA165" s="824"/>
      <c r="AB165" s="824"/>
      <c r="AC165" s="824">
        <v>1</v>
      </c>
      <c r="AD165" s="824">
        <v>4</v>
      </c>
      <c r="AE165" s="824"/>
      <c r="AF165" s="824"/>
      <c r="AG165" s="824"/>
      <c r="AH165" s="824"/>
      <c r="AI165" s="34"/>
      <c r="AJ165" s="824"/>
      <c r="AK165" s="824"/>
      <c r="AL165" s="824"/>
      <c r="AM165" s="824"/>
      <c r="AN165" s="824"/>
      <c r="AO165" s="824"/>
      <c r="AP165" s="824"/>
      <c r="AQ165" s="824"/>
      <c r="AR165" s="824"/>
      <c r="AS165" s="824"/>
      <c r="AT165" s="824"/>
      <c r="AU165" s="824"/>
      <c r="AV165" s="824"/>
      <c r="AW165" s="824"/>
      <c r="AX165" s="824"/>
      <c r="AY165" s="824"/>
      <c r="AZ165" s="824"/>
      <c r="BA165" s="824"/>
      <c r="BB165" s="824"/>
      <c r="BC165" s="824"/>
      <c r="BE165" s="817"/>
      <c r="BF165" s="817"/>
      <c r="BG165" s="817"/>
      <c r="BH165" s="817"/>
      <c r="BI165" s="817"/>
      <c r="BJ165" s="817"/>
      <c r="BK165" s="817"/>
      <c r="BL165" s="817"/>
      <c r="BM165" s="817"/>
      <c r="BN165" s="817"/>
      <c r="BO165" s="817"/>
      <c r="BP165" s="817"/>
      <c r="BQ165" s="817"/>
      <c r="BR165" s="817"/>
      <c r="BS165" s="817"/>
      <c r="BT165" s="817"/>
      <c r="BU165" s="817"/>
      <c r="BV165" s="817"/>
      <c r="BW165" s="817"/>
      <c r="BX165" s="817"/>
    </row>
    <row r="166" spans="1:77" ht="15.75">
      <c r="A166" s="828"/>
      <c r="B166" s="829" t="s">
        <v>74</v>
      </c>
      <c r="C166" s="829" t="s">
        <v>59</v>
      </c>
      <c r="D166" s="835"/>
      <c r="F166" s="824" t="s">
        <v>82</v>
      </c>
      <c r="G166" s="823" t="e">
        <f t="shared" si="29"/>
        <v>#DIV/0!</v>
      </c>
      <c r="H166" s="824">
        <f t="shared" si="37"/>
        <v>0</v>
      </c>
      <c r="I166" s="824">
        <f t="shared" si="38"/>
        <v>0</v>
      </c>
      <c r="J166" s="824">
        <f t="shared" si="39"/>
        <v>0</v>
      </c>
      <c r="K166" s="825">
        <f t="shared" si="40"/>
        <v>0</v>
      </c>
      <c r="L166" s="826">
        <f t="shared" si="41"/>
        <v>0</v>
      </c>
      <c r="O166" s="824"/>
      <c r="P166" s="824"/>
      <c r="Q166" s="824"/>
      <c r="R166" s="824"/>
      <c r="S166" s="824"/>
      <c r="T166" s="824"/>
      <c r="U166" s="824"/>
      <c r="V166" s="824"/>
      <c r="W166" s="824"/>
      <c r="X166" s="824"/>
      <c r="Y166" s="824"/>
      <c r="Z166" s="824"/>
      <c r="AA166" s="824"/>
      <c r="AB166" s="824"/>
      <c r="AC166" s="824"/>
      <c r="AD166" s="824"/>
      <c r="AE166" s="824"/>
      <c r="AF166" s="824"/>
      <c r="AG166" s="824"/>
      <c r="AH166" s="824"/>
      <c r="AI166" s="34"/>
      <c r="AJ166" s="824"/>
      <c r="AK166" s="824"/>
      <c r="AL166" s="824"/>
      <c r="AM166" s="824"/>
      <c r="AN166" s="824"/>
      <c r="AO166" s="824"/>
      <c r="AP166" s="824"/>
      <c r="AQ166" s="824"/>
      <c r="AR166" s="824"/>
      <c r="AS166" s="824"/>
      <c r="AT166" s="824"/>
      <c r="AU166" s="824"/>
      <c r="AV166" s="824"/>
      <c r="AW166" s="824"/>
      <c r="AX166" s="824"/>
      <c r="AY166" s="824"/>
      <c r="AZ166" s="824"/>
      <c r="BA166" s="824"/>
      <c r="BB166" s="824"/>
      <c r="BC166" s="824"/>
      <c r="BE166" s="817"/>
      <c r="BF166" s="817"/>
      <c r="BG166" s="817"/>
      <c r="BH166" s="817"/>
      <c r="BI166" s="817"/>
      <c r="BJ166" s="817"/>
      <c r="BK166" s="817"/>
      <c r="BL166" s="817"/>
      <c r="BM166" s="817"/>
      <c r="BN166" s="817"/>
      <c r="BO166" s="817"/>
      <c r="BP166" s="817"/>
      <c r="BQ166" s="817"/>
      <c r="BR166" s="817"/>
      <c r="BS166" s="817"/>
      <c r="BT166" s="817"/>
      <c r="BU166" s="817"/>
      <c r="BV166" s="817"/>
      <c r="BW166" s="817"/>
      <c r="BX166" s="817"/>
    </row>
    <row r="167" spans="1:77" ht="15.75">
      <c r="B167" s="829" t="s">
        <v>1264</v>
      </c>
      <c r="C167" s="829" t="s">
        <v>90</v>
      </c>
      <c r="D167" s="835"/>
      <c r="F167" s="824" t="s">
        <v>82</v>
      </c>
      <c r="G167" s="823">
        <f t="shared" si="29"/>
        <v>5.666666666666667</v>
      </c>
      <c r="H167" s="824">
        <f t="shared" si="37"/>
        <v>3</v>
      </c>
      <c r="I167" s="824">
        <f t="shared" si="38"/>
        <v>17</v>
      </c>
      <c r="J167" s="824">
        <f t="shared" si="39"/>
        <v>0</v>
      </c>
      <c r="K167" s="825">
        <f t="shared" si="40"/>
        <v>17</v>
      </c>
      <c r="L167" s="826">
        <f t="shared" si="41"/>
        <v>0</v>
      </c>
      <c r="O167" s="824"/>
      <c r="P167" s="824"/>
      <c r="Q167" s="824"/>
      <c r="R167" s="824"/>
      <c r="S167" s="824"/>
      <c r="T167" s="824"/>
      <c r="U167" s="824"/>
      <c r="V167" s="824"/>
      <c r="W167" s="824"/>
      <c r="X167" s="824"/>
      <c r="Y167" s="824"/>
      <c r="Z167" s="824"/>
      <c r="AA167" s="824"/>
      <c r="AB167" s="824"/>
      <c r="AC167" s="824"/>
      <c r="AD167" s="824"/>
      <c r="AE167" s="824"/>
      <c r="AF167" s="824">
        <v>3</v>
      </c>
      <c r="AG167" s="824">
        <v>10</v>
      </c>
      <c r="AH167" s="824">
        <v>4</v>
      </c>
      <c r="AI167" s="34"/>
      <c r="AJ167" s="824"/>
      <c r="AK167" s="824"/>
      <c r="AL167" s="824"/>
      <c r="AM167" s="824"/>
      <c r="AN167" s="824"/>
      <c r="AO167" s="824"/>
      <c r="AP167" s="824"/>
      <c r="AQ167" s="824"/>
      <c r="AR167" s="824"/>
      <c r="AS167" s="824"/>
      <c r="AT167" s="824"/>
      <c r="AU167" s="824"/>
      <c r="AV167" s="824"/>
      <c r="AW167" s="824"/>
      <c r="AX167" s="824"/>
      <c r="AY167" s="824"/>
      <c r="AZ167" s="824"/>
      <c r="BA167" s="824"/>
      <c r="BB167" s="824"/>
      <c r="BC167" s="824"/>
      <c r="BE167" s="828"/>
      <c r="BF167" s="828"/>
      <c r="BG167" s="828"/>
      <c r="BH167" s="828"/>
      <c r="BI167" s="828"/>
      <c r="BJ167" s="828"/>
      <c r="BK167" s="828"/>
      <c r="BL167" s="828"/>
      <c r="BM167" s="828"/>
      <c r="BN167" s="828"/>
      <c r="BO167" s="828"/>
      <c r="BP167" s="828"/>
      <c r="BQ167" s="828"/>
      <c r="BR167" s="828"/>
      <c r="BS167" s="828"/>
      <c r="BT167" s="828"/>
      <c r="BU167" s="828"/>
      <c r="BV167" s="828"/>
      <c r="BW167" s="828"/>
      <c r="BX167" s="828"/>
    </row>
    <row r="168" spans="1:77" ht="15.75">
      <c r="B168" s="899" t="s">
        <v>69</v>
      </c>
      <c r="C168" s="899"/>
      <c r="D168" s="898"/>
      <c r="F168" s="824" t="s">
        <v>82</v>
      </c>
      <c r="G168" s="823" t="e">
        <f t="shared" ref="G168" si="84">K168/H168</f>
        <v>#DIV/0!</v>
      </c>
      <c r="H168" s="824">
        <f t="shared" ref="H168" si="85">COUNT(O168:AH168)</f>
        <v>0</v>
      </c>
      <c r="I168" s="824">
        <f t="shared" ref="I168" si="86">SUM(O168+P168+Q168+R168+S168+T168+V168+U168+W168+X168+Y168+Z168+AA168+AB168+AC168+AD168+AE168+AF168+AG168+AH168)</f>
        <v>0</v>
      </c>
      <c r="J168" s="824">
        <f t="shared" ref="J168" si="87">AJ168+AK168+AL168+AM168+AN168+AO168+AP168+AQ168+AR168+AS168+AT168+AU168+AV168+AW168+AX168+AY168+AZ168+BA168+BB168+BC168</f>
        <v>0</v>
      </c>
      <c r="K168" s="825">
        <f t="shared" ref="K168" si="88">I168+J168</f>
        <v>0</v>
      </c>
      <c r="L168" s="826">
        <f t="shared" ref="L168" si="89">BE168+BF168+BG168+BH168+BI168+BJ168+BK168+BL168+BM168+BN168+BO168+BP168+BR168+BQ168+BS168+BT168+BU168+BV168+BW168+BX168</f>
        <v>0</v>
      </c>
      <c r="O168" s="824"/>
      <c r="P168" s="824"/>
      <c r="Q168" s="824"/>
      <c r="R168" s="824"/>
      <c r="S168" s="824"/>
      <c r="T168" s="824"/>
      <c r="U168" s="824"/>
      <c r="V168" s="824"/>
      <c r="W168" s="824"/>
      <c r="X168" s="824"/>
      <c r="Y168" s="824"/>
      <c r="Z168" s="824"/>
      <c r="AA168" s="824"/>
      <c r="AB168" s="824"/>
      <c r="AC168" s="824"/>
      <c r="AD168" s="824"/>
      <c r="AE168" s="824"/>
      <c r="AF168" s="824"/>
      <c r="AG168" s="824"/>
      <c r="AH168" s="824"/>
      <c r="AI168" s="34"/>
      <c r="AJ168" s="865"/>
      <c r="AK168" s="865"/>
      <c r="AL168" s="865"/>
      <c r="AM168" s="865"/>
      <c r="AN168" s="865"/>
      <c r="AO168" s="865"/>
      <c r="AP168" s="865"/>
      <c r="AQ168" s="865"/>
      <c r="AR168" s="865"/>
      <c r="AS168" s="865"/>
      <c r="AT168" s="865"/>
      <c r="AU168" s="865"/>
      <c r="AV168" s="865"/>
      <c r="AW168" s="865"/>
      <c r="AX168" s="865"/>
      <c r="AY168" s="865"/>
      <c r="AZ168" s="865"/>
      <c r="BA168" s="865"/>
      <c r="BB168" s="865"/>
      <c r="BC168" s="865"/>
      <c r="BE168" s="868"/>
      <c r="BF168" s="868"/>
      <c r="BG168" s="868"/>
      <c r="BH168" s="868"/>
      <c r="BI168" s="868"/>
      <c r="BJ168" s="868"/>
      <c r="BK168" s="868"/>
      <c r="BL168" s="868"/>
      <c r="BM168" s="868"/>
      <c r="BN168" s="868"/>
      <c r="BO168" s="868"/>
      <c r="BP168" s="868"/>
      <c r="BQ168" s="868"/>
      <c r="BR168" s="868"/>
      <c r="BS168" s="868"/>
      <c r="BT168" s="868"/>
      <c r="BU168" s="868"/>
      <c r="BV168" s="868"/>
      <c r="BW168" s="868"/>
      <c r="BX168" s="868"/>
    </row>
    <row r="169" spans="1:77" ht="16.5" thickBot="1">
      <c r="A169" s="833"/>
      <c r="B169" s="830" t="s">
        <v>83</v>
      </c>
      <c r="C169" s="830" t="s">
        <v>84</v>
      </c>
      <c r="D169" s="1663"/>
      <c r="E169" s="831"/>
      <c r="F169" s="824" t="s">
        <v>82</v>
      </c>
      <c r="G169" s="823">
        <f t="shared" si="29"/>
        <v>3.7857142857142856</v>
      </c>
      <c r="H169" s="824">
        <f t="shared" si="37"/>
        <v>14</v>
      </c>
      <c r="I169" s="824">
        <f t="shared" si="38"/>
        <v>53</v>
      </c>
      <c r="J169" s="824">
        <f t="shared" si="39"/>
        <v>0</v>
      </c>
      <c r="K169" s="825">
        <f t="shared" si="40"/>
        <v>53</v>
      </c>
      <c r="L169" s="826">
        <f t="shared" si="41"/>
        <v>0</v>
      </c>
      <c r="M169" s="46"/>
      <c r="N169" s="46"/>
      <c r="O169" s="827">
        <v>0</v>
      </c>
      <c r="P169" s="824">
        <v>8</v>
      </c>
      <c r="Q169" s="824">
        <v>4</v>
      </c>
      <c r="R169" s="824"/>
      <c r="S169" s="824">
        <v>3</v>
      </c>
      <c r="T169" s="826">
        <v>10</v>
      </c>
      <c r="U169" s="824">
        <v>3</v>
      </c>
      <c r="V169" s="827">
        <v>1</v>
      </c>
      <c r="W169" s="824">
        <v>1</v>
      </c>
      <c r="X169" s="824">
        <v>3</v>
      </c>
      <c r="Y169" s="824">
        <v>3</v>
      </c>
      <c r="Z169" s="824">
        <v>3</v>
      </c>
      <c r="AA169" s="824">
        <v>5</v>
      </c>
      <c r="AB169" s="824">
        <v>0</v>
      </c>
      <c r="AC169" s="824"/>
      <c r="AD169" s="824"/>
      <c r="AE169" s="824">
        <v>9</v>
      </c>
      <c r="AF169" s="824"/>
      <c r="AG169" s="824"/>
      <c r="AH169" s="824"/>
      <c r="AI169" s="824"/>
      <c r="AJ169" s="824"/>
      <c r="AK169" s="824"/>
      <c r="AL169" s="824"/>
      <c r="AM169" s="824"/>
      <c r="AN169" s="824"/>
      <c r="AO169" s="824"/>
      <c r="AP169" s="824"/>
      <c r="AQ169" s="824"/>
      <c r="AR169" s="824"/>
      <c r="AS169" s="824"/>
      <c r="AT169" s="824"/>
      <c r="AU169" s="824"/>
      <c r="AV169" s="824"/>
      <c r="AW169" s="824"/>
      <c r="AX169" s="824"/>
      <c r="AY169" s="824"/>
      <c r="AZ169" s="824"/>
      <c r="BA169" s="824"/>
      <c r="BB169" s="824"/>
      <c r="BC169" s="824"/>
      <c r="BD169" s="828"/>
      <c r="BE169" s="828"/>
      <c r="BF169" s="828"/>
      <c r="BG169" s="828"/>
      <c r="BH169" s="828"/>
      <c r="BI169" s="828"/>
      <c r="BJ169" s="828"/>
      <c r="BK169" s="828"/>
      <c r="BL169" s="828"/>
      <c r="BM169" s="828"/>
      <c r="BN169" s="828"/>
      <c r="BO169" s="828"/>
      <c r="BP169" s="828"/>
      <c r="BQ169" s="828"/>
      <c r="BR169" s="828"/>
      <c r="BS169" s="828"/>
      <c r="BT169" s="828"/>
      <c r="BU169" s="828"/>
      <c r="BV169" s="828"/>
      <c r="BW169" s="828"/>
      <c r="BX169" s="828"/>
    </row>
    <row r="170" spans="1:77" ht="16.5" thickBot="1">
      <c r="A170" s="41"/>
      <c r="B170" s="42" t="s">
        <v>64</v>
      </c>
      <c r="C170" s="42"/>
      <c r="D170" s="960"/>
      <c r="E170" s="43"/>
      <c r="F170" s="34" t="s">
        <v>85</v>
      </c>
      <c r="G170" s="823">
        <f t="shared" si="29"/>
        <v>4.05</v>
      </c>
      <c r="H170" s="824">
        <f t="shared" si="37"/>
        <v>20</v>
      </c>
      <c r="I170" s="824">
        <f t="shared" si="38"/>
        <v>81</v>
      </c>
      <c r="J170" s="824">
        <f t="shared" si="39"/>
        <v>0</v>
      </c>
      <c r="K170" s="825">
        <f t="shared" si="40"/>
        <v>81</v>
      </c>
      <c r="L170" s="826">
        <f t="shared" si="41"/>
        <v>0</v>
      </c>
      <c r="M170" s="46"/>
      <c r="N170" s="46"/>
      <c r="O170" s="47">
        <v>6</v>
      </c>
      <c r="P170" s="48">
        <v>4</v>
      </c>
      <c r="Q170" s="49">
        <v>16</v>
      </c>
      <c r="R170" s="48">
        <v>4</v>
      </c>
      <c r="S170" s="49">
        <v>0</v>
      </c>
      <c r="T170" s="49">
        <v>2</v>
      </c>
      <c r="U170" s="48">
        <v>8</v>
      </c>
      <c r="V170" s="48">
        <v>6</v>
      </c>
      <c r="W170" s="48">
        <v>4</v>
      </c>
      <c r="X170" s="48">
        <v>3</v>
      </c>
      <c r="Y170" s="48">
        <v>2</v>
      </c>
      <c r="Z170" s="48">
        <v>6</v>
      </c>
      <c r="AA170" s="48">
        <v>0</v>
      </c>
      <c r="AB170" s="48">
        <v>0</v>
      </c>
      <c r="AC170" s="48">
        <v>6</v>
      </c>
      <c r="AD170" s="48">
        <v>4</v>
      </c>
      <c r="AE170" s="48">
        <v>2</v>
      </c>
      <c r="AF170" s="48">
        <v>2</v>
      </c>
      <c r="AG170" s="48">
        <v>2</v>
      </c>
      <c r="AH170" s="48">
        <v>4</v>
      </c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</row>
    <row r="171" spans="1:77" ht="15.75">
      <c r="A171" s="41"/>
      <c r="B171" s="42"/>
      <c r="C171" s="42"/>
      <c r="D171" s="960"/>
      <c r="E171" s="43"/>
      <c r="F171" s="34"/>
      <c r="G171" s="44"/>
      <c r="H171" s="34"/>
      <c r="I171" s="34"/>
      <c r="J171" s="34"/>
      <c r="K171" s="45"/>
      <c r="L171" s="34"/>
      <c r="M171" s="46"/>
      <c r="N171" s="46"/>
      <c r="O171" s="34"/>
      <c r="P171" s="34"/>
      <c r="Q171" s="46"/>
      <c r="R171" s="34">
        <v>4</v>
      </c>
      <c r="S171" s="46"/>
      <c r="T171" s="46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</row>
    <row r="172" spans="1:77" ht="15.75">
      <c r="A172" s="1754" t="s">
        <v>66</v>
      </c>
      <c r="B172" s="8">
        <v>7</v>
      </c>
      <c r="R172" s="8" t="s">
        <v>32</v>
      </c>
      <c r="S172" s="8" t="s">
        <v>33</v>
      </c>
      <c r="T172" s="8" t="s">
        <v>34</v>
      </c>
      <c r="U172" s="8" t="s">
        <v>35</v>
      </c>
      <c r="AO172" s="8" t="s">
        <v>36</v>
      </c>
      <c r="AP172" s="8" t="s">
        <v>37</v>
      </c>
      <c r="AQ172" s="8" t="s">
        <v>38</v>
      </c>
      <c r="AR172" s="8" t="s">
        <v>37</v>
      </c>
      <c r="AS172" s="8" t="s">
        <v>39</v>
      </c>
      <c r="AT172" s="34" t="s">
        <v>40</v>
      </c>
      <c r="AU172" s="34" t="s">
        <v>41</v>
      </c>
      <c r="AV172" s="34" t="s">
        <v>42</v>
      </c>
      <c r="AW172" s="34" t="s">
        <v>40</v>
      </c>
      <c r="AX172" s="34"/>
      <c r="AY172" s="34"/>
      <c r="AZ172" s="34"/>
      <c r="BA172" s="34"/>
      <c r="BB172" s="34"/>
      <c r="BC172" s="34"/>
      <c r="BG172" s="8" t="s">
        <v>43</v>
      </c>
      <c r="BH172" s="8" t="s">
        <v>44</v>
      </c>
      <c r="BI172" s="8" t="s">
        <v>40</v>
      </c>
      <c r="BJ172" s="8" t="s">
        <v>37</v>
      </c>
      <c r="BK172" s="8" t="s">
        <v>39</v>
      </c>
      <c r="BL172" s="8" t="s">
        <v>35</v>
      </c>
    </row>
    <row r="173" spans="1:77">
      <c r="A173" s="817"/>
      <c r="B173" s="818" t="s">
        <v>45</v>
      </c>
      <c r="C173" s="818" t="s">
        <v>46</v>
      </c>
      <c r="D173" s="1661" t="s">
        <v>47</v>
      </c>
      <c r="E173" s="819" t="s">
        <v>48</v>
      </c>
      <c r="F173" s="820" t="s">
        <v>49</v>
      </c>
      <c r="G173" s="820" t="s">
        <v>50</v>
      </c>
      <c r="H173" s="820" t="s">
        <v>51</v>
      </c>
      <c r="I173" s="820" t="s">
        <v>52</v>
      </c>
      <c r="J173" s="820" t="s">
        <v>53</v>
      </c>
      <c r="K173" s="820" t="s">
        <v>54</v>
      </c>
      <c r="L173" s="821" t="s">
        <v>55</v>
      </c>
      <c r="M173" s="36"/>
      <c r="N173" s="36"/>
      <c r="O173" s="822">
        <v>1</v>
      </c>
      <c r="P173" s="820">
        <v>2</v>
      </c>
      <c r="Q173" s="820">
        <v>3</v>
      </c>
      <c r="R173" s="820">
        <v>4</v>
      </c>
      <c r="S173" s="820">
        <v>5</v>
      </c>
      <c r="T173" s="821">
        <v>6</v>
      </c>
      <c r="U173" s="820">
        <v>7</v>
      </c>
      <c r="V173" s="822">
        <v>8</v>
      </c>
      <c r="W173" s="820">
        <v>9</v>
      </c>
      <c r="X173" s="820">
        <v>10</v>
      </c>
      <c r="Y173" s="820">
        <v>11</v>
      </c>
      <c r="Z173" s="820">
        <v>12</v>
      </c>
      <c r="AA173" s="820">
        <v>13</v>
      </c>
      <c r="AB173" s="820">
        <v>14</v>
      </c>
      <c r="AC173" s="820">
        <v>15</v>
      </c>
      <c r="AD173" s="820">
        <v>16</v>
      </c>
      <c r="AE173" s="820">
        <v>17</v>
      </c>
      <c r="AF173" s="820">
        <v>18</v>
      </c>
      <c r="AG173" s="820">
        <v>19</v>
      </c>
      <c r="AH173" s="820">
        <v>20</v>
      </c>
      <c r="AJ173" s="820">
        <v>1</v>
      </c>
      <c r="AK173" s="820">
        <v>2</v>
      </c>
      <c r="AL173" s="820">
        <v>3</v>
      </c>
      <c r="AM173" s="820">
        <v>4</v>
      </c>
      <c r="AN173" s="820">
        <v>5</v>
      </c>
      <c r="AO173" s="820">
        <v>6</v>
      </c>
      <c r="AP173" s="820">
        <v>7</v>
      </c>
      <c r="AQ173" s="820">
        <v>8</v>
      </c>
      <c r="AR173" s="820">
        <v>9</v>
      </c>
      <c r="AS173" s="820">
        <v>10</v>
      </c>
      <c r="AT173" s="820">
        <v>11</v>
      </c>
      <c r="AU173" s="820">
        <v>12</v>
      </c>
      <c r="AV173" s="820">
        <v>13</v>
      </c>
      <c r="AW173" s="820">
        <v>14</v>
      </c>
      <c r="AX173" s="820">
        <v>15</v>
      </c>
      <c r="AY173" s="820">
        <v>16</v>
      </c>
      <c r="AZ173" s="820">
        <v>17</v>
      </c>
      <c r="BA173" s="820">
        <v>18</v>
      </c>
      <c r="BB173" s="820">
        <v>19</v>
      </c>
      <c r="BC173" s="820">
        <v>20</v>
      </c>
      <c r="BE173" s="820">
        <v>1</v>
      </c>
      <c r="BF173" s="820">
        <v>2</v>
      </c>
      <c r="BG173" s="820">
        <v>3</v>
      </c>
      <c r="BH173" s="820">
        <v>4</v>
      </c>
      <c r="BI173" s="820">
        <v>5</v>
      </c>
      <c r="BJ173" s="820">
        <v>6</v>
      </c>
      <c r="BK173" s="820">
        <v>7</v>
      </c>
      <c r="BL173" s="820">
        <v>8</v>
      </c>
      <c r="BM173" s="820">
        <v>9</v>
      </c>
      <c r="BN173" s="820">
        <v>10</v>
      </c>
      <c r="BO173" s="820">
        <v>11</v>
      </c>
      <c r="BP173" s="820">
        <v>12</v>
      </c>
      <c r="BQ173" s="820">
        <v>13</v>
      </c>
      <c r="BR173" s="820">
        <v>14</v>
      </c>
      <c r="BS173" s="820">
        <v>15</v>
      </c>
      <c r="BT173" s="820">
        <v>16</v>
      </c>
      <c r="BU173" s="820">
        <v>17</v>
      </c>
      <c r="BV173" s="820">
        <v>18</v>
      </c>
      <c r="BW173" s="820">
        <v>19</v>
      </c>
      <c r="BX173" s="820">
        <v>20</v>
      </c>
    </row>
    <row r="174" spans="1:77" ht="15.75">
      <c r="A174" s="824">
        <f>Hea!A10</f>
        <v>3</v>
      </c>
      <c r="B174" s="824" t="str">
        <f>Hea!B10</f>
        <v>Mík st</v>
      </c>
      <c r="C174" s="824" t="str">
        <f>Hea!C10</f>
        <v>Petr</v>
      </c>
      <c r="D174" s="1664">
        <f>Hea!D10</f>
        <v>610818</v>
      </c>
      <c r="E174" s="824" t="str">
        <f>Hea!E10</f>
        <v>JH</v>
      </c>
      <c r="F174" s="824" t="s">
        <v>66</v>
      </c>
      <c r="G174" s="823">
        <f t="shared" ref="G174:G212" si="90">K174/H174</f>
        <v>0.2857142857142857</v>
      </c>
      <c r="H174" s="824">
        <f t="shared" ref="H174:H212" si="91">COUNT(O174:AH174)</f>
        <v>14</v>
      </c>
      <c r="I174" s="824">
        <f t="shared" ref="I174:I212" si="92">SUM(O174+P174+Q174+R174+S174+T174+V174+U174+W174+X174+Y174+Z174+AA174+AB174+AC174+AD174+AE174+AF174+AG174+AH174)</f>
        <v>0</v>
      </c>
      <c r="J174" s="824">
        <f t="shared" ref="J174:J212" si="93">AJ174+AK174+AL174+AM174+AN174+AO174+AP174+AQ174+AR174+AS174+AT174+AU174+AV174+AW174+AX174+AY174+AZ174+BA174+BB174+BC174</f>
        <v>4</v>
      </c>
      <c r="K174" s="825">
        <f t="shared" ref="K174:K212" si="94">I174+J174</f>
        <v>4</v>
      </c>
      <c r="L174" s="826">
        <f t="shared" ref="L174:L212" si="95">BE174+BF174+BG174+BH174+BI174+BJ174+BK174+BL174+BM174+BN174+BO174+BP174+BR174+BQ174+BS174+BT174+BU174+BV174+BW174+BX174</f>
        <v>0</v>
      </c>
      <c r="O174" s="827">
        <v>0</v>
      </c>
      <c r="P174" s="1640"/>
      <c r="Q174" s="824">
        <v>0</v>
      </c>
      <c r="R174" s="824">
        <v>0</v>
      </c>
      <c r="S174" s="824">
        <v>0</v>
      </c>
      <c r="T174" s="826">
        <v>0</v>
      </c>
      <c r="U174" s="824">
        <v>0</v>
      </c>
      <c r="V174" s="827">
        <v>0</v>
      </c>
      <c r="W174" s="824">
        <v>0</v>
      </c>
      <c r="X174" s="824">
        <v>0</v>
      </c>
      <c r="Y174" s="824">
        <v>0</v>
      </c>
      <c r="Z174" s="824"/>
      <c r="AA174" s="824">
        <v>0</v>
      </c>
      <c r="AB174" s="824">
        <v>0</v>
      </c>
      <c r="AC174" s="824"/>
      <c r="AD174" s="1640"/>
      <c r="AE174" s="824"/>
      <c r="AF174" s="824">
        <v>0</v>
      </c>
      <c r="AG174" s="824">
        <v>0</v>
      </c>
      <c r="AH174" s="824"/>
      <c r="AI174" s="34"/>
      <c r="AJ174" s="824">
        <v>0</v>
      </c>
      <c r="AK174" s="1640"/>
      <c r="AL174" s="824">
        <v>0</v>
      </c>
      <c r="AM174" s="824">
        <v>0</v>
      </c>
      <c r="AN174" s="824">
        <v>0</v>
      </c>
      <c r="AO174" s="824">
        <v>0</v>
      </c>
      <c r="AP174" s="824">
        <v>2</v>
      </c>
      <c r="AQ174" s="824">
        <v>0</v>
      </c>
      <c r="AR174" s="824">
        <v>0</v>
      </c>
      <c r="AS174" s="824">
        <v>0</v>
      </c>
      <c r="AT174" s="824">
        <v>1</v>
      </c>
      <c r="AU174" s="824"/>
      <c r="AV174" s="824">
        <v>1</v>
      </c>
      <c r="AW174" s="824">
        <v>0</v>
      </c>
      <c r="AX174" s="824"/>
      <c r="AY174" s="1640"/>
      <c r="AZ174" s="824"/>
      <c r="BA174" s="824">
        <v>0</v>
      </c>
      <c r="BB174" s="824">
        <v>0</v>
      </c>
      <c r="BC174" s="824"/>
      <c r="BE174" s="828"/>
      <c r="BF174" s="828"/>
      <c r="BG174" s="828"/>
      <c r="BH174" s="828"/>
      <c r="BI174" s="828"/>
      <c r="BJ174" s="828"/>
      <c r="BK174" s="828"/>
      <c r="BL174" s="828"/>
      <c r="BM174" s="828"/>
      <c r="BN174" s="828"/>
      <c r="BO174" s="828"/>
      <c r="BP174" s="828"/>
      <c r="BQ174" s="828"/>
      <c r="BR174" s="828"/>
      <c r="BS174" s="828"/>
      <c r="BT174" s="828"/>
      <c r="BU174" s="828"/>
      <c r="BV174" s="828"/>
      <c r="BW174" s="828"/>
      <c r="BX174" s="828"/>
    </row>
    <row r="175" spans="1:77" ht="15.75">
      <c r="A175" s="824">
        <f>Hea!A11</f>
        <v>5</v>
      </c>
      <c r="B175" s="824" t="str">
        <f>Hea!B11</f>
        <v>Preisner</v>
      </c>
      <c r="C175" s="824" t="str">
        <f>Hea!C11</f>
        <v>Šimon</v>
      </c>
      <c r="D175" s="1664">
        <f>Hea!D11</f>
        <v>0</v>
      </c>
      <c r="E175" s="824" t="str">
        <f>Hea!E11</f>
        <v>UOH</v>
      </c>
      <c r="F175" s="824" t="s">
        <v>66</v>
      </c>
      <c r="G175" s="823">
        <f t="shared" si="90"/>
        <v>0.66666666666666663</v>
      </c>
      <c r="H175" s="824">
        <f t="shared" si="91"/>
        <v>9</v>
      </c>
      <c r="I175" s="824">
        <f t="shared" si="92"/>
        <v>3</v>
      </c>
      <c r="J175" s="824">
        <f t="shared" si="93"/>
        <v>3</v>
      </c>
      <c r="K175" s="825">
        <f t="shared" si="94"/>
        <v>6</v>
      </c>
      <c r="L175" s="826">
        <f t="shared" si="95"/>
        <v>0</v>
      </c>
      <c r="O175" s="827">
        <v>0</v>
      </c>
      <c r="P175" s="1640"/>
      <c r="Q175" s="824"/>
      <c r="R175" s="824"/>
      <c r="S175" s="824">
        <v>0</v>
      </c>
      <c r="T175" s="826"/>
      <c r="U175" s="824">
        <v>1</v>
      </c>
      <c r="V175" s="827"/>
      <c r="W175" s="824">
        <v>1</v>
      </c>
      <c r="X175" s="824"/>
      <c r="Y175" s="824"/>
      <c r="Z175" s="824">
        <v>0</v>
      </c>
      <c r="AA175" s="824"/>
      <c r="AB175" s="824"/>
      <c r="AC175" s="824">
        <v>0</v>
      </c>
      <c r="AD175" s="1640"/>
      <c r="AE175" s="824">
        <v>0</v>
      </c>
      <c r="AF175" s="824"/>
      <c r="AG175" s="824">
        <v>0</v>
      </c>
      <c r="AH175" s="824">
        <v>1</v>
      </c>
      <c r="AI175" s="34"/>
      <c r="AJ175" s="824">
        <v>0</v>
      </c>
      <c r="AK175" s="1640"/>
      <c r="AL175" s="824"/>
      <c r="AM175" s="824"/>
      <c r="AN175" s="824">
        <v>0</v>
      </c>
      <c r="AO175" s="824"/>
      <c r="AP175" s="824">
        <v>0</v>
      </c>
      <c r="AQ175" s="824"/>
      <c r="AR175" s="824">
        <v>1</v>
      </c>
      <c r="AS175" s="824"/>
      <c r="AT175" s="824"/>
      <c r="AU175" s="824">
        <v>1</v>
      </c>
      <c r="AV175" s="824"/>
      <c r="AW175" s="824"/>
      <c r="AX175" s="824">
        <v>1</v>
      </c>
      <c r="AY175" s="1640"/>
      <c r="AZ175" s="824">
        <v>0</v>
      </c>
      <c r="BA175" s="824"/>
      <c r="BB175" s="824">
        <v>0</v>
      </c>
      <c r="BC175" s="824">
        <v>0</v>
      </c>
      <c r="BE175" s="828"/>
      <c r="BF175" s="828"/>
      <c r="BG175" s="828"/>
      <c r="BH175" s="828"/>
      <c r="BI175" s="828"/>
      <c r="BJ175" s="828"/>
      <c r="BK175" s="828"/>
      <c r="BL175" s="828"/>
      <c r="BM175" s="828"/>
      <c r="BN175" s="828"/>
      <c r="BO175" s="828"/>
      <c r="BP175" s="828"/>
      <c r="BQ175" s="828"/>
      <c r="BR175" s="828"/>
      <c r="BS175" s="828"/>
      <c r="BT175" s="828"/>
      <c r="BU175" s="828"/>
      <c r="BV175" s="828"/>
      <c r="BW175" s="828"/>
      <c r="BX175" s="828"/>
      <c r="BY175" s="40"/>
    </row>
    <row r="176" spans="1:77" ht="15.75">
      <c r="A176" s="824">
        <f>Hea!A12</f>
        <v>7</v>
      </c>
      <c r="B176" s="824" t="str">
        <f>Hea!B12</f>
        <v>Šrámek</v>
      </c>
      <c r="C176" s="824" t="str">
        <f>Hea!C12</f>
        <v>Michal</v>
      </c>
      <c r="D176" s="1664">
        <f>Hea!D12</f>
        <v>911210</v>
      </c>
      <c r="E176" s="824" t="str">
        <f>Hea!E12</f>
        <v>JH</v>
      </c>
      <c r="F176" s="824" t="s">
        <v>66</v>
      </c>
      <c r="G176" s="823">
        <f t="shared" si="90"/>
        <v>3.3125</v>
      </c>
      <c r="H176" s="824">
        <f t="shared" si="91"/>
        <v>16</v>
      </c>
      <c r="I176" s="824">
        <f t="shared" si="92"/>
        <v>32</v>
      </c>
      <c r="J176" s="824">
        <f t="shared" si="93"/>
        <v>21</v>
      </c>
      <c r="K176" s="825">
        <f t="shared" si="94"/>
        <v>53</v>
      </c>
      <c r="L176" s="826">
        <f t="shared" si="95"/>
        <v>0</v>
      </c>
      <c r="O176" s="827">
        <v>0</v>
      </c>
      <c r="P176" s="1640"/>
      <c r="Q176" s="824">
        <v>2</v>
      </c>
      <c r="R176" s="824">
        <v>4</v>
      </c>
      <c r="S176" s="824">
        <v>3</v>
      </c>
      <c r="T176" s="826">
        <v>2</v>
      </c>
      <c r="U176" s="824">
        <v>0</v>
      </c>
      <c r="V176" s="827">
        <v>4</v>
      </c>
      <c r="W176" s="824">
        <v>3</v>
      </c>
      <c r="X176" s="824"/>
      <c r="Y176" s="824">
        <v>4</v>
      </c>
      <c r="Z176" s="824">
        <v>2</v>
      </c>
      <c r="AA176" s="824">
        <v>2</v>
      </c>
      <c r="AB176" s="824">
        <v>0</v>
      </c>
      <c r="AC176" s="824">
        <v>1</v>
      </c>
      <c r="AD176" s="1640"/>
      <c r="AE176" s="824">
        <v>2</v>
      </c>
      <c r="AF176" s="824">
        <v>3</v>
      </c>
      <c r="AG176" s="824">
        <v>0</v>
      </c>
      <c r="AH176" s="824"/>
      <c r="AI176" s="34"/>
      <c r="AJ176" s="824">
        <v>1</v>
      </c>
      <c r="AK176" s="1640"/>
      <c r="AL176" s="824">
        <v>3</v>
      </c>
      <c r="AM176" s="824">
        <v>0</v>
      </c>
      <c r="AN176" s="824">
        <v>0</v>
      </c>
      <c r="AO176" s="824">
        <v>0</v>
      </c>
      <c r="AP176" s="824">
        <v>1</v>
      </c>
      <c r="AQ176" s="824">
        <v>1</v>
      </c>
      <c r="AR176" s="824">
        <v>1</v>
      </c>
      <c r="AS176" s="824"/>
      <c r="AT176" s="824">
        <v>2</v>
      </c>
      <c r="AU176" s="824">
        <v>0</v>
      </c>
      <c r="AV176" s="824">
        <v>4</v>
      </c>
      <c r="AW176" s="824">
        <v>2</v>
      </c>
      <c r="AX176" s="824">
        <v>1</v>
      </c>
      <c r="AY176" s="1640"/>
      <c r="AZ176" s="824">
        <v>3</v>
      </c>
      <c r="BA176" s="824">
        <v>1</v>
      </c>
      <c r="BB176" s="824">
        <v>1</v>
      </c>
      <c r="BC176" s="824"/>
      <c r="BE176" s="828"/>
      <c r="BF176" s="828"/>
      <c r="BG176" s="828"/>
      <c r="BH176" s="828"/>
      <c r="BI176" s="828"/>
      <c r="BJ176" s="828"/>
      <c r="BK176" s="828"/>
      <c r="BL176" s="828"/>
      <c r="BM176" s="828"/>
      <c r="BN176" s="828"/>
      <c r="BO176" s="828"/>
      <c r="BP176" s="828"/>
      <c r="BQ176" s="828"/>
      <c r="BR176" s="828"/>
      <c r="BS176" s="828"/>
      <c r="BT176" s="828"/>
      <c r="BU176" s="828"/>
      <c r="BV176" s="828"/>
      <c r="BW176" s="828"/>
      <c r="BX176" s="828"/>
      <c r="BY176" s="40"/>
    </row>
    <row r="177" spans="1:78" ht="15.75">
      <c r="A177" s="824">
        <f>Hea!A13</f>
        <v>13</v>
      </c>
      <c r="B177" s="824" t="str">
        <f>Hea!B13</f>
        <v>Bednář</v>
      </c>
      <c r="C177" s="824" t="str">
        <f>Hea!C13</f>
        <v>David</v>
      </c>
      <c r="D177" s="1664">
        <f>Hea!D13</f>
        <v>780408</v>
      </c>
      <c r="E177" s="824" t="str">
        <f>Hea!E13</f>
        <v>JH</v>
      </c>
      <c r="F177" s="824" t="s">
        <v>66</v>
      </c>
      <c r="G177" s="823">
        <f t="shared" si="90"/>
        <v>1.5</v>
      </c>
      <c r="H177" s="824">
        <f t="shared" si="91"/>
        <v>2</v>
      </c>
      <c r="I177" s="824">
        <f t="shared" si="92"/>
        <v>1</v>
      </c>
      <c r="J177" s="824">
        <f t="shared" si="93"/>
        <v>2</v>
      </c>
      <c r="K177" s="825">
        <f t="shared" si="94"/>
        <v>3</v>
      </c>
      <c r="L177" s="826">
        <f t="shared" si="95"/>
        <v>0</v>
      </c>
      <c r="O177" s="827"/>
      <c r="P177" s="1640"/>
      <c r="Q177" s="824"/>
      <c r="R177" s="824"/>
      <c r="S177" s="824"/>
      <c r="T177" s="826"/>
      <c r="U177" s="824"/>
      <c r="V177" s="827"/>
      <c r="W177" s="824"/>
      <c r="X177" s="824"/>
      <c r="Y177" s="824"/>
      <c r="Z177" s="824"/>
      <c r="AA177" s="824"/>
      <c r="AB177" s="824"/>
      <c r="AC177" s="824"/>
      <c r="AD177" s="1640"/>
      <c r="AE177" s="824"/>
      <c r="AF177" s="824"/>
      <c r="AG177" s="824">
        <v>1</v>
      </c>
      <c r="AH177" s="824">
        <v>0</v>
      </c>
      <c r="AI177" s="34"/>
      <c r="AJ177" s="824"/>
      <c r="AK177" s="1640"/>
      <c r="AL177" s="824"/>
      <c r="AM177" s="824"/>
      <c r="AN177" s="824"/>
      <c r="AO177" s="824"/>
      <c r="AP177" s="824"/>
      <c r="AQ177" s="824"/>
      <c r="AR177" s="824"/>
      <c r="AS177" s="824"/>
      <c r="AT177" s="824"/>
      <c r="AU177" s="824"/>
      <c r="AV177" s="824"/>
      <c r="AW177" s="824"/>
      <c r="AX177" s="824"/>
      <c r="AY177" s="1640"/>
      <c r="AZ177" s="824"/>
      <c r="BA177" s="824"/>
      <c r="BB177" s="824">
        <v>1</v>
      </c>
      <c r="BC177" s="824">
        <v>1</v>
      </c>
      <c r="BE177" s="828"/>
      <c r="BF177" s="828"/>
      <c r="BG177" s="828"/>
      <c r="BH177" s="828"/>
      <c r="BI177" s="828"/>
      <c r="BJ177" s="828"/>
      <c r="BK177" s="828"/>
      <c r="BL177" s="828"/>
      <c r="BM177" s="828"/>
      <c r="BN177" s="828"/>
      <c r="BO177" s="828"/>
      <c r="BP177" s="828"/>
      <c r="BQ177" s="828"/>
      <c r="BR177" s="828"/>
      <c r="BS177" s="828"/>
      <c r="BT177" s="828"/>
      <c r="BU177" s="828"/>
      <c r="BV177" s="828"/>
      <c r="BW177" s="828"/>
      <c r="BX177" s="828"/>
      <c r="BY177" s="40"/>
    </row>
    <row r="178" spans="1:78" ht="15.75">
      <c r="A178" s="824">
        <f>Hea!A14</f>
        <v>20</v>
      </c>
      <c r="B178" s="824" t="str">
        <f>Hea!B14</f>
        <v>Vlček</v>
      </c>
      <c r="C178" s="824" t="str">
        <f>Hea!C14</f>
        <v>Ondřej</v>
      </c>
      <c r="D178" s="1664">
        <f>Hea!D14</f>
        <v>820524</v>
      </c>
      <c r="E178" s="824" t="str">
        <f>Hea!E14</f>
        <v>JH</v>
      </c>
      <c r="F178" s="824" t="s">
        <v>66</v>
      </c>
      <c r="G178" s="823" t="e">
        <f t="shared" si="90"/>
        <v>#DIV/0!</v>
      </c>
      <c r="H178" s="824">
        <f t="shared" si="91"/>
        <v>0</v>
      </c>
      <c r="I178" s="824">
        <f t="shared" si="92"/>
        <v>0</v>
      </c>
      <c r="J178" s="824">
        <f t="shared" si="93"/>
        <v>0</v>
      </c>
      <c r="K178" s="825">
        <f t="shared" si="94"/>
        <v>0</v>
      </c>
      <c r="L178" s="826">
        <f t="shared" si="95"/>
        <v>0</v>
      </c>
      <c r="O178" s="827"/>
      <c r="P178" s="1640"/>
      <c r="Q178" s="824"/>
      <c r="R178" s="824"/>
      <c r="S178" s="824"/>
      <c r="T178" s="826"/>
      <c r="U178" s="824"/>
      <c r="V178" s="827"/>
      <c r="W178" s="824"/>
      <c r="X178" s="824"/>
      <c r="Y178" s="824"/>
      <c r="Z178" s="824"/>
      <c r="AA178" s="824"/>
      <c r="AB178" s="824"/>
      <c r="AC178" s="824"/>
      <c r="AD178" s="1640"/>
      <c r="AE178" s="824"/>
      <c r="AF178" s="824"/>
      <c r="AG178" s="824"/>
      <c r="AH178" s="824"/>
      <c r="AI178" s="34"/>
      <c r="AJ178" s="824"/>
      <c r="AK178" s="1640"/>
      <c r="AL178" s="824"/>
      <c r="AM178" s="824"/>
      <c r="AN178" s="824"/>
      <c r="AO178" s="824"/>
      <c r="AP178" s="824"/>
      <c r="AQ178" s="824"/>
      <c r="AR178" s="824"/>
      <c r="AS178" s="824"/>
      <c r="AT178" s="824"/>
      <c r="AU178" s="824"/>
      <c r="AV178" s="824"/>
      <c r="AW178" s="824"/>
      <c r="AX178" s="824"/>
      <c r="AY178" s="1640"/>
      <c r="AZ178" s="824"/>
      <c r="BA178" s="824"/>
      <c r="BB178" s="824"/>
      <c r="BC178" s="824"/>
      <c r="BE178" s="828"/>
      <c r="BF178" s="828"/>
      <c r="BG178" s="828"/>
      <c r="BH178" s="828"/>
      <c r="BI178" s="828"/>
      <c r="BJ178" s="828"/>
      <c r="BK178" s="828"/>
      <c r="BL178" s="828"/>
      <c r="BM178" s="828"/>
      <c r="BN178" s="828"/>
      <c r="BO178" s="828"/>
      <c r="BP178" s="828"/>
      <c r="BQ178" s="828"/>
      <c r="BR178" s="828"/>
      <c r="BS178" s="828"/>
      <c r="BT178" s="828"/>
      <c r="BU178" s="828"/>
      <c r="BV178" s="828"/>
      <c r="BW178" s="828"/>
      <c r="BX178" s="828"/>
      <c r="BY178" s="40"/>
    </row>
    <row r="179" spans="1:78" ht="15.75">
      <c r="A179" s="824">
        <f>Hea!A15</f>
        <v>26</v>
      </c>
      <c r="B179" s="824" t="str">
        <f>Hea!B15</f>
        <v>Brejša</v>
      </c>
      <c r="C179" s="824" t="str">
        <f>Hea!C15</f>
        <v>Vít</v>
      </c>
      <c r="D179" s="1664">
        <f>Hea!D15</f>
        <v>0</v>
      </c>
      <c r="E179" s="824" t="str">
        <f>Hea!E15</f>
        <v>UOH</v>
      </c>
      <c r="F179" s="824" t="s">
        <v>66</v>
      </c>
      <c r="G179" s="823">
        <f t="shared" si="90"/>
        <v>0.5</v>
      </c>
      <c r="H179" s="824">
        <f t="shared" si="91"/>
        <v>2</v>
      </c>
      <c r="I179" s="824">
        <f t="shared" si="92"/>
        <v>0</v>
      </c>
      <c r="J179" s="824">
        <f t="shared" si="93"/>
        <v>1</v>
      </c>
      <c r="K179" s="825">
        <f t="shared" si="94"/>
        <v>1</v>
      </c>
      <c r="L179" s="826">
        <f t="shared" si="95"/>
        <v>0</v>
      </c>
      <c r="O179" s="827">
        <v>0</v>
      </c>
      <c r="P179" s="1640"/>
      <c r="Q179" s="824"/>
      <c r="R179" s="824"/>
      <c r="S179" s="824"/>
      <c r="T179" s="826"/>
      <c r="U179" s="824"/>
      <c r="V179" s="827"/>
      <c r="W179" s="824"/>
      <c r="X179" s="824"/>
      <c r="Y179" s="824">
        <v>0</v>
      </c>
      <c r="Z179" s="824"/>
      <c r="AA179" s="824"/>
      <c r="AB179" s="824"/>
      <c r="AC179" s="824"/>
      <c r="AD179" s="1640"/>
      <c r="AE179" s="824"/>
      <c r="AF179" s="824"/>
      <c r="AG179" s="824"/>
      <c r="AH179" s="824"/>
      <c r="AI179" s="34"/>
      <c r="AJ179" s="824">
        <v>0</v>
      </c>
      <c r="AK179" s="1640"/>
      <c r="AL179" s="824"/>
      <c r="AM179" s="824"/>
      <c r="AN179" s="824"/>
      <c r="AO179" s="824"/>
      <c r="AP179" s="824"/>
      <c r="AQ179" s="824"/>
      <c r="AR179" s="824"/>
      <c r="AS179" s="824"/>
      <c r="AT179" s="824">
        <v>1</v>
      </c>
      <c r="AU179" s="824"/>
      <c r="AV179" s="824"/>
      <c r="AW179" s="824"/>
      <c r="AX179" s="824"/>
      <c r="AY179" s="1640"/>
      <c r="AZ179" s="824"/>
      <c r="BA179" s="824"/>
      <c r="BB179" s="824"/>
      <c r="BC179" s="824"/>
      <c r="BE179" s="828"/>
      <c r="BF179" s="828"/>
      <c r="BG179" s="828"/>
      <c r="BH179" s="828"/>
      <c r="BI179" s="828"/>
      <c r="BJ179" s="828"/>
      <c r="BK179" s="828"/>
      <c r="BL179" s="828"/>
      <c r="BM179" s="828"/>
      <c r="BN179" s="828"/>
      <c r="BO179" s="828"/>
      <c r="BP179" s="828"/>
      <c r="BQ179" s="828"/>
      <c r="BR179" s="828"/>
      <c r="BS179" s="828"/>
      <c r="BT179" s="828"/>
      <c r="BU179" s="828"/>
      <c r="BV179" s="828"/>
      <c r="BW179" s="828"/>
      <c r="BX179" s="828"/>
      <c r="BY179" s="40"/>
    </row>
    <row r="180" spans="1:78" ht="15.75">
      <c r="A180" s="824">
        <f>Hea!A16</f>
        <v>33</v>
      </c>
      <c r="B180" s="824" t="str">
        <f>Hea!B16</f>
        <v>Juřina</v>
      </c>
      <c r="C180" s="824" t="str">
        <f>Hea!C16</f>
        <v>Jan</v>
      </c>
      <c r="D180" s="1664">
        <f>Hea!D16</f>
        <v>851130</v>
      </c>
      <c r="E180" s="824" t="str">
        <f>Hea!E16</f>
        <v>JH</v>
      </c>
      <c r="F180" s="824" t="s">
        <v>66</v>
      </c>
      <c r="G180" s="823">
        <f t="shared" si="90"/>
        <v>0.23529411764705882</v>
      </c>
      <c r="H180" s="824">
        <f t="shared" si="91"/>
        <v>17</v>
      </c>
      <c r="I180" s="824">
        <f t="shared" si="92"/>
        <v>1</v>
      </c>
      <c r="J180" s="824">
        <f t="shared" si="93"/>
        <v>3</v>
      </c>
      <c r="K180" s="825">
        <f t="shared" si="94"/>
        <v>4</v>
      </c>
      <c r="L180" s="826">
        <f t="shared" si="95"/>
        <v>0</v>
      </c>
      <c r="O180" s="827">
        <v>0</v>
      </c>
      <c r="P180" s="1640"/>
      <c r="Q180" s="824">
        <v>0</v>
      </c>
      <c r="R180" s="824">
        <v>0</v>
      </c>
      <c r="S180" s="824">
        <v>0</v>
      </c>
      <c r="T180" s="826">
        <v>0</v>
      </c>
      <c r="U180" s="824">
        <v>0</v>
      </c>
      <c r="V180" s="827"/>
      <c r="W180" s="824">
        <v>0</v>
      </c>
      <c r="X180" s="824">
        <v>0</v>
      </c>
      <c r="Y180" s="824">
        <v>0</v>
      </c>
      <c r="Z180" s="824">
        <v>0</v>
      </c>
      <c r="AA180" s="824">
        <v>0</v>
      </c>
      <c r="AB180" s="824">
        <v>0</v>
      </c>
      <c r="AC180" s="824">
        <v>0</v>
      </c>
      <c r="AD180" s="1640"/>
      <c r="AE180" s="824">
        <v>1</v>
      </c>
      <c r="AF180" s="824">
        <v>0</v>
      </c>
      <c r="AG180" s="824">
        <v>0</v>
      </c>
      <c r="AH180" s="824">
        <v>0</v>
      </c>
      <c r="AI180" s="34"/>
      <c r="AJ180" s="824">
        <v>0</v>
      </c>
      <c r="AK180" s="1640"/>
      <c r="AL180" s="824">
        <v>0</v>
      </c>
      <c r="AM180" s="824">
        <v>0</v>
      </c>
      <c r="AN180" s="824">
        <v>1</v>
      </c>
      <c r="AO180" s="824">
        <v>0</v>
      </c>
      <c r="AP180" s="824">
        <v>1</v>
      </c>
      <c r="AQ180" s="824"/>
      <c r="AR180" s="824">
        <v>0</v>
      </c>
      <c r="AS180" s="824">
        <v>0</v>
      </c>
      <c r="AT180" s="824">
        <v>0</v>
      </c>
      <c r="AU180" s="824">
        <v>0</v>
      </c>
      <c r="AV180" s="824">
        <v>0</v>
      </c>
      <c r="AW180" s="824">
        <v>0</v>
      </c>
      <c r="AX180" s="824">
        <v>0</v>
      </c>
      <c r="AY180" s="1640"/>
      <c r="AZ180" s="824">
        <v>0</v>
      </c>
      <c r="BA180" s="824">
        <v>0</v>
      </c>
      <c r="BB180" s="824">
        <v>0</v>
      </c>
      <c r="BC180" s="824">
        <v>1</v>
      </c>
      <c r="BE180" s="828"/>
      <c r="BF180" s="828"/>
      <c r="BG180" s="828"/>
      <c r="BH180" s="828"/>
      <c r="BI180" s="828"/>
      <c r="BJ180" s="828"/>
      <c r="BK180" s="828"/>
      <c r="BL180" s="828"/>
      <c r="BM180" s="828"/>
      <c r="BN180" s="828"/>
      <c r="BO180" s="828"/>
      <c r="BP180" s="828"/>
      <c r="BQ180" s="828"/>
      <c r="BR180" s="828"/>
      <c r="BS180" s="828"/>
      <c r="BT180" s="828"/>
      <c r="BU180" s="828"/>
      <c r="BV180" s="828"/>
      <c r="BW180" s="828"/>
      <c r="BX180" s="828"/>
      <c r="BY180" s="40"/>
    </row>
    <row r="181" spans="1:78" ht="15.75">
      <c r="A181" s="1771">
        <f>Hea!A17</f>
        <v>0</v>
      </c>
      <c r="B181" s="1771" t="str">
        <f>Hea!B17</f>
        <v>Marek</v>
      </c>
      <c r="C181" s="1771" t="str">
        <f>Hea!C17</f>
        <v>Ondřej</v>
      </c>
      <c r="D181" s="1664">
        <f>Hea!D17</f>
        <v>0</v>
      </c>
      <c r="E181" s="824" t="str">
        <f>Hea!E17</f>
        <v>NR</v>
      </c>
      <c r="F181" s="824" t="s">
        <v>66</v>
      </c>
      <c r="G181" s="823">
        <f t="shared" si="90"/>
        <v>0.83333333333333337</v>
      </c>
      <c r="H181" s="824">
        <f t="shared" si="91"/>
        <v>6</v>
      </c>
      <c r="I181" s="824">
        <f t="shared" si="92"/>
        <v>3</v>
      </c>
      <c r="J181" s="824">
        <f t="shared" si="93"/>
        <v>2</v>
      </c>
      <c r="K181" s="825">
        <f t="shared" si="94"/>
        <v>5</v>
      </c>
      <c r="L181" s="826">
        <f t="shared" si="95"/>
        <v>0</v>
      </c>
      <c r="O181" s="827"/>
      <c r="P181" s="1640"/>
      <c r="Q181" s="824"/>
      <c r="R181" s="824">
        <v>0</v>
      </c>
      <c r="S181" s="824"/>
      <c r="T181" s="826">
        <v>0</v>
      </c>
      <c r="U181" s="824">
        <v>1</v>
      </c>
      <c r="V181" s="827"/>
      <c r="W181" s="824"/>
      <c r="X181" s="824">
        <v>0</v>
      </c>
      <c r="Y181" s="824">
        <v>1</v>
      </c>
      <c r="Z181" s="824">
        <v>1</v>
      </c>
      <c r="AA181" s="824"/>
      <c r="AB181" s="824"/>
      <c r="AC181" s="824"/>
      <c r="AD181" s="1640"/>
      <c r="AE181" s="824"/>
      <c r="AF181" s="824"/>
      <c r="AG181" s="824"/>
      <c r="AH181" s="824"/>
      <c r="AI181" s="34"/>
      <c r="AJ181" s="824"/>
      <c r="AK181" s="1640"/>
      <c r="AL181" s="824"/>
      <c r="AM181" s="824"/>
      <c r="AN181" s="824"/>
      <c r="AO181" s="824">
        <v>0</v>
      </c>
      <c r="AP181" s="824">
        <v>0</v>
      </c>
      <c r="AQ181" s="824"/>
      <c r="AR181" s="824"/>
      <c r="AS181" s="824">
        <v>0</v>
      </c>
      <c r="AT181" s="824">
        <v>1</v>
      </c>
      <c r="AU181" s="824">
        <v>1</v>
      </c>
      <c r="AV181" s="824"/>
      <c r="AW181" s="824"/>
      <c r="AX181" s="824"/>
      <c r="AY181" s="1640"/>
      <c r="AZ181" s="824"/>
      <c r="BA181" s="824"/>
      <c r="BB181" s="824"/>
      <c r="BC181" s="824"/>
      <c r="BE181" s="828"/>
      <c r="BF181" s="828"/>
      <c r="BG181" s="828"/>
      <c r="BH181" s="828"/>
      <c r="BI181" s="828"/>
      <c r="BJ181" s="828"/>
      <c r="BK181" s="828"/>
      <c r="BL181" s="828"/>
      <c r="BM181" s="828"/>
      <c r="BN181" s="828"/>
      <c r="BO181" s="828"/>
      <c r="BP181" s="828"/>
      <c r="BQ181" s="828"/>
      <c r="BR181" s="828"/>
      <c r="BS181" s="828"/>
      <c r="BT181" s="828"/>
      <c r="BU181" s="828"/>
      <c r="BV181" s="828"/>
      <c r="BW181" s="828"/>
      <c r="BX181" s="828"/>
      <c r="BY181" s="40"/>
    </row>
    <row r="182" spans="1:78" ht="15.75">
      <c r="A182" s="824">
        <f>Hea!A18</f>
        <v>73</v>
      </c>
      <c r="B182" s="824" t="str">
        <f>Hea!B18</f>
        <v>Mík ml</v>
      </c>
      <c r="C182" s="824" t="str">
        <f>Hea!C18</f>
        <v>Petr</v>
      </c>
      <c r="D182" s="1664">
        <f>Hea!D18</f>
        <v>911209</v>
      </c>
      <c r="E182" s="824" t="str">
        <f>Hea!E18</f>
        <v>JH</v>
      </c>
      <c r="F182" s="824" t="s">
        <v>66</v>
      </c>
      <c r="G182" s="823">
        <f t="shared" si="90"/>
        <v>1.1333333333333333</v>
      </c>
      <c r="H182" s="824">
        <f t="shared" si="91"/>
        <v>15</v>
      </c>
      <c r="I182" s="824">
        <f t="shared" si="92"/>
        <v>7</v>
      </c>
      <c r="J182" s="824">
        <f t="shared" si="93"/>
        <v>10</v>
      </c>
      <c r="K182" s="825">
        <f t="shared" si="94"/>
        <v>17</v>
      </c>
      <c r="L182" s="826">
        <f t="shared" si="95"/>
        <v>0</v>
      </c>
      <c r="O182" s="827">
        <v>0</v>
      </c>
      <c r="P182" s="1640"/>
      <c r="Q182" s="824"/>
      <c r="R182" s="824">
        <v>2</v>
      </c>
      <c r="S182" s="824">
        <v>1</v>
      </c>
      <c r="T182" s="826">
        <v>0</v>
      </c>
      <c r="U182" s="824">
        <v>0</v>
      </c>
      <c r="V182" s="827">
        <v>1</v>
      </c>
      <c r="W182" s="824">
        <v>1</v>
      </c>
      <c r="X182" s="824"/>
      <c r="Y182" s="824">
        <v>1</v>
      </c>
      <c r="Z182" s="824">
        <v>0</v>
      </c>
      <c r="AA182" s="824">
        <v>0</v>
      </c>
      <c r="AB182" s="824"/>
      <c r="AC182" s="824">
        <v>0</v>
      </c>
      <c r="AD182" s="1640"/>
      <c r="AE182" s="824">
        <v>0</v>
      </c>
      <c r="AF182" s="824">
        <v>1</v>
      </c>
      <c r="AG182" s="824">
        <v>0</v>
      </c>
      <c r="AH182" s="824">
        <v>0</v>
      </c>
      <c r="AI182" s="34"/>
      <c r="AJ182" s="824">
        <v>1</v>
      </c>
      <c r="AK182" s="1640"/>
      <c r="AL182" s="824"/>
      <c r="AM182" s="824">
        <v>1</v>
      </c>
      <c r="AN182" s="824">
        <v>1</v>
      </c>
      <c r="AO182" s="824">
        <v>0</v>
      </c>
      <c r="AP182" s="824">
        <v>0</v>
      </c>
      <c r="AQ182" s="824">
        <v>0</v>
      </c>
      <c r="AR182" s="824">
        <v>1</v>
      </c>
      <c r="AS182" s="824"/>
      <c r="AT182" s="824">
        <v>0</v>
      </c>
      <c r="AU182" s="824">
        <v>0</v>
      </c>
      <c r="AV182" s="824">
        <v>1</v>
      </c>
      <c r="AW182" s="824"/>
      <c r="AX182" s="824">
        <v>0</v>
      </c>
      <c r="AY182" s="1640"/>
      <c r="AZ182" s="824">
        <v>2</v>
      </c>
      <c r="BA182" s="824">
        <v>1</v>
      </c>
      <c r="BB182" s="824">
        <v>2</v>
      </c>
      <c r="BC182" s="824">
        <v>0</v>
      </c>
      <c r="BE182" s="828"/>
      <c r="BF182" s="828"/>
      <c r="BG182" s="828"/>
      <c r="BH182" s="828"/>
      <c r="BI182" s="828"/>
      <c r="BJ182" s="828"/>
      <c r="BK182" s="828"/>
      <c r="BL182" s="828"/>
      <c r="BM182" s="828"/>
      <c r="BN182" s="828"/>
      <c r="BO182" s="828"/>
      <c r="BP182" s="828"/>
      <c r="BQ182" s="828"/>
      <c r="BR182" s="828"/>
      <c r="BS182" s="828"/>
      <c r="BT182" s="828"/>
      <c r="BU182" s="828"/>
      <c r="BV182" s="828"/>
      <c r="BW182" s="828"/>
      <c r="BX182" s="828"/>
      <c r="BY182" s="40"/>
    </row>
    <row r="183" spans="1:78" ht="15.75">
      <c r="A183" s="824">
        <f>Hea!A19</f>
        <v>91</v>
      </c>
      <c r="B183" s="824" t="str">
        <f>Hea!B19</f>
        <v>Tichý</v>
      </c>
      <c r="C183" s="824" t="str">
        <f>Hea!C19</f>
        <v>David</v>
      </c>
      <c r="D183" s="1664">
        <f>Hea!D19</f>
        <v>0</v>
      </c>
      <c r="E183" s="824" t="str">
        <f>Hea!E19</f>
        <v>HS</v>
      </c>
      <c r="F183" s="824" t="s">
        <v>66</v>
      </c>
      <c r="G183" s="823">
        <f t="shared" si="90"/>
        <v>0.77777777777777779</v>
      </c>
      <c r="H183" s="824">
        <f t="shared" si="91"/>
        <v>9</v>
      </c>
      <c r="I183" s="824">
        <f t="shared" si="92"/>
        <v>1</v>
      </c>
      <c r="J183" s="824">
        <f t="shared" si="93"/>
        <v>6</v>
      </c>
      <c r="K183" s="825">
        <f t="shared" si="94"/>
        <v>7</v>
      </c>
      <c r="L183" s="826">
        <f t="shared" si="95"/>
        <v>0</v>
      </c>
      <c r="O183" s="827"/>
      <c r="P183" s="1640"/>
      <c r="Q183" s="824">
        <v>0</v>
      </c>
      <c r="R183" s="824">
        <v>0</v>
      </c>
      <c r="S183" s="824">
        <v>0</v>
      </c>
      <c r="T183" s="826">
        <v>0</v>
      </c>
      <c r="U183" s="824">
        <v>0</v>
      </c>
      <c r="V183" s="827"/>
      <c r="W183" s="824">
        <v>0</v>
      </c>
      <c r="X183" s="824"/>
      <c r="Y183" s="824">
        <v>1</v>
      </c>
      <c r="Z183" s="824"/>
      <c r="AA183" s="824">
        <v>0</v>
      </c>
      <c r="AB183" s="824"/>
      <c r="AC183" s="824">
        <v>0</v>
      </c>
      <c r="AD183" s="1640"/>
      <c r="AE183" s="824"/>
      <c r="AF183" s="824"/>
      <c r="AG183" s="824"/>
      <c r="AH183" s="824"/>
      <c r="AI183" s="34"/>
      <c r="AJ183" s="824"/>
      <c r="AK183" s="1640"/>
      <c r="AL183" s="824">
        <v>0</v>
      </c>
      <c r="AM183" s="824">
        <v>2</v>
      </c>
      <c r="AN183" s="824">
        <v>0</v>
      </c>
      <c r="AO183" s="824">
        <v>1</v>
      </c>
      <c r="AP183" s="824">
        <v>0</v>
      </c>
      <c r="AQ183" s="824"/>
      <c r="AR183" s="824">
        <v>0</v>
      </c>
      <c r="AS183" s="824"/>
      <c r="AT183" s="824">
        <v>2</v>
      </c>
      <c r="AU183" s="824"/>
      <c r="AV183" s="824">
        <v>1</v>
      </c>
      <c r="AW183" s="824"/>
      <c r="AX183" s="824">
        <v>0</v>
      </c>
      <c r="AY183" s="1640"/>
      <c r="AZ183" s="824"/>
      <c r="BA183" s="824"/>
      <c r="BB183" s="824"/>
      <c r="BC183" s="824"/>
      <c r="BE183" s="828"/>
      <c r="BF183" s="828"/>
      <c r="BG183" s="828"/>
      <c r="BH183" s="828"/>
      <c r="BI183" s="828"/>
      <c r="BJ183" s="828"/>
      <c r="BK183" s="828"/>
      <c r="BL183" s="828"/>
      <c r="BM183" s="828"/>
      <c r="BN183" s="828"/>
      <c r="BO183" s="828"/>
      <c r="BP183" s="828"/>
      <c r="BQ183" s="828"/>
      <c r="BR183" s="828"/>
      <c r="BS183" s="828"/>
      <c r="BT183" s="828"/>
      <c r="BU183" s="828"/>
      <c r="BV183" s="828"/>
      <c r="BW183" s="828"/>
      <c r="BX183" s="828"/>
      <c r="BY183" s="40"/>
    </row>
    <row r="184" spans="1:78" s="40" customFormat="1" ht="15.75">
      <c r="A184" s="824">
        <f>Hea!A20</f>
        <v>93</v>
      </c>
      <c r="B184" s="824" t="str">
        <f>Hea!B20</f>
        <v>Pachl</v>
      </c>
      <c r="C184" s="824" t="str">
        <f>Hea!C20</f>
        <v>Tomáš</v>
      </c>
      <c r="D184" s="1664">
        <f>Hea!D20</f>
        <v>0</v>
      </c>
      <c r="E184" s="824" t="str">
        <f>Hea!E20</f>
        <v>UOH</v>
      </c>
      <c r="F184" s="824" t="s">
        <v>809</v>
      </c>
      <c r="G184" s="823" t="e">
        <f t="shared" si="90"/>
        <v>#DIV/0!</v>
      </c>
      <c r="H184" s="824">
        <f t="shared" si="91"/>
        <v>0</v>
      </c>
      <c r="I184" s="824">
        <f t="shared" si="92"/>
        <v>0</v>
      </c>
      <c r="J184" s="824">
        <f t="shared" si="93"/>
        <v>0</v>
      </c>
      <c r="K184" s="825">
        <f t="shared" si="94"/>
        <v>0</v>
      </c>
      <c r="L184" s="826">
        <f t="shared" si="95"/>
        <v>0</v>
      </c>
      <c r="M184" s="8"/>
      <c r="N184" s="8"/>
      <c r="O184" s="827"/>
      <c r="P184" s="1640"/>
      <c r="Q184" s="824"/>
      <c r="R184" s="824"/>
      <c r="S184" s="824"/>
      <c r="T184" s="826"/>
      <c r="U184" s="824"/>
      <c r="V184" s="827"/>
      <c r="W184" s="824"/>
      <c r="X184" s="824"/>
      <c r="Y184" s="824"/>
      <c r="Z184" s="824"/>
      <c r="AA184" s="824"/>
      <c r="AB184" s="824"/>
      <c r="AC184" s="824"/>
      <c r="AD184" s="1640"/>
      <c r="AE184" s="824"/>
      <c r="AF184" s="824"/>
      <c r="AG184" s="824"/>
      <c r="AH184" s="824"/>
      <c r="AI184" s="34"/>
      <c r="AJ184" s="824"/>
      <c r="AK184" s="1640"/>
      <c r="AL184" s="824"/>
      <c r="AM184" s="824"/>
      <c r="AN184" s="824"/>
      <c r="AO184" s="824"/>
      <c r="AP184" s="824"/>
      <c r="AQ184" s="824"/>
      <c r="AR184" s="824"/>
      <c r="AS184" s="824"/>
      <c r="AT184" s="824"/>
      <c r="AU184" s="824"/>
      <c r="AV184" s="824"/>
      <c r="AW184" s="824"/>
      <c r="AX184" s="824"/>
      <c r="AY184" s="1640"/>
      <c r="AZ184" s="824"/>
      <c r="BA184" s="824"/>
      <c r="BB184" s="824"/>
      <c r="BC184" s="824"/>
      <c r="BD184" s="8"/>
      <c r="BE184" s="828"/>
      <c r="BF184" s="828"/>
      <c r="BG184" s="828"/>
      <c r="BH184" s="828"/>
      <c r="BI184" s="828"/>
      <c r="BJ184" s="828"/>
      <c r="BK184" s="828"/>
      <c r="BL184" s="828"/>
      <c r="BM184" s="828"/>
      <c r="BN184" s="828"/>
      <c r="BO184" s="828"/>
      <c r="BP184" s="828"/>
      <c r="BQ184" s="828"/>
      <c r="BR184" s="828"/>
      <c r="BS184" s="828"/>
      <c r="BT184" s="828"/>
      <c r="BU184" s="828"/>
      <c r="BV184" s="828"/>
      <c r="BW184" s="828"/>
      <c r="BX184" s="828"/>
      <c r="BZ184" s="8"/>
    </row>
    <row r="185" spans="1:78" ht="15.75">
      <c r="A185" s="824">
        <f>Hea!A21</f>
        <v>0</v>
      </c>
      <c r="B185" s="824" t="str">
        <f>Hea!B21</f>
        <v>Gremlica</v>
      </c>
      <c r="C185" s="824" t="str">
        <f>Hea!C21</f>
        <v>Filip</v>
      </c>
      <c r="D185" s="1664">
        <f>Hea!D21</f>
        <v>0</v>
      </c>
      <c r="E185" s="824" t="str">
        <f>Hea!E21</f>
        <v>JH2</v>
      </c>
      <c r="F185" s="824" t="s">
        <v>66</v>
      </c>
      <c r="G185" s="823" t="e">
        <f t="shared" si="90"/>
        <v>#DIV/0!</v>
      </c>
      <c r="H185" s="824">
        <f t="shared" si="91"/>
        <v>0</v>
      </c>
      <c r="I185" s="824">
        <f t="shared" si="92"/>
        <v>0</v>
      </c>
      <c r="J185" s="824">
        <f t="shared" si="93"/>
        <v>0</v>
      </c>
      <c r="K185" s="825">
        <f t="shared" si="94"/>
        <v>0</v>
      </c>
      <c r="L185" s="826">
        <f t="shared" si="95"/>
        <v>0</v>
      </c>
      <c r="O185" s="827"/>
      <c r="P185" s="1640"/>
      <c r="Q185" s="824"/>
      <c r="R185" s="824"/>
      <c r="S185" s="824"/>
      <c r="T185" s="826"/>
      <c r="U185" s="824"/>
      <c r="V185" s="827"/>
      <c r="W185" s="824"/>
      <c r="X185" s="824"/>
      <c r="Y185" s="824"/>
      <c r="Z185" s="824"/>
      <c r="AA185" s="824"/>
      <c r="AB185" s="824"/>
      <c r="AC185" s="824"/>
      <c r="AD185" s="1640"/>
      <c r="AE185" s="824"/>
      <c r="AF185" s="824"/>
      <c r="AG185" s="824"/>
      <c r="AH185" s="824"/>
      <c r="AI185" s="34"/>
      <c r="AJ185" s="824"/>
      <c r="AK185" s="1640"/>
      <c r="AL185" s="824"/>
      <c r="AM185" s="824"/>
      <c r="AN185" s="824"/>
      <c r="AO185" s="824"/>
      <c r="AP185" s="824"/>
      <c r="AQ185" s="824"/>
      <c r="AR185" s="824"/>
      <c r="AS185" s="824"/>
      <c r="AT185" s="824"/>
      <c r="AU185" s="824"/>
      <c r="AV185" s="824"/>
      <c r="AW185" s="824"/>
      <c r="AX185" s="824"/>
      <c r="AY185" s="1640"/>
      <c r="AZ185" s="824"/>
      <c r="BA185" s="824"/>
      <c r="BB185" s="824"/>
      <c r="BC185" s="824"/>
      <c r="BE185" s="828"/>
      <c r="BF185" s="828"/>
      <c r="BG185" s="828"/>
      <c r="BH185" s="828"/>
      <c r="BI185" s="828"/>
      <c r="BJ185" s="828"/>
      <c r="BK185" s="828"/>
      <c r="BL185" s="828"/>
      <c r="BM185" s="828"/>
      <c r="BN185" s="828"/>
      <c r="BO185" s="828"/>
      <c r="BP185" s="828"/>
      <c r="BQ185" s="828"/>
      <c r="BR185" s="828"/>
      <c r="BS185" s="828"/>
      <c r="BT185" s="828"/>
      <c r="BU185" s="828"/>
      <c r="BV185" s="828"/>
      <c r="BW185" s="828"/>
      <c r="BX185" s="828"/>
      <c r="BY185" s="40"/>
    </row>
    <row r="186" spans="1:78" ht="15.75">
      <c r="A186" s="824">
        <f>Hea!A22</f>
        <v>0</v>
      </c>
      <c r="B186" s="824" t="str">
        <f>Hea!B22</f>
        <v>Kilčický</v>
      </c>
      <c r="C186" s="824" t="str">
        <f>Hea!C22</f>
        <v>Michal</v>
      </c>
      <c r="D186" s="1664">
        <f>Hea!D22</f>
        <v>0</v>
      </c>
      <c r="E186" s="824" t="str">
        <f>Hea!E22</f>
        <v xml:space="preserve">H  </v>
      </c>
      <c r="F186" s="824" t="s">
        <v>66</v>
      </c>
      <c r="G186" s="823">
        <f t="shared" si="90"/>
        <v>3</v>
      </c>
      <c r="H186" s="824">
        <f t="shared" si="91"/>
        <v>1</v>
      </c>
      <c r="I186" s="824">
        <f t="shared" si="92"/>
        <v>3</v>
      </c>
      <c r="J186" s="824">
        <f t="shared" si="93"/>
        <v>0</v>
      </c>
      <c r="K186" s="825">
        <f t="shared" si="94"/>
        <v>3</v>
      </c>
      <c r="L186" s="826">
        <f t="shared" si="95"/>
        <v>0</v>
      </c>
      <c r="M186" s="40"/>
      <c r="N186" s="40"/>
      <c r="O186" s="827">
        <v>3</v>
      </c>
      <c r="P186" s="1640"/>
      <c r="Q186" s="824"/>
      <c r="R186" s="824"/>
      <c r="S186" s="824"/>
      <c r="T186" s="826"/>
      <c r="U186" s="824"/>
      <c r="V186" s="827"/>
      <c r="W186" s="824"/>
      <c r="X186" s="824"/>
      <c r="Y186" s="824"/>
      <c r="Z186" s="824"/>
      <c r="AA186" s="824"/>
      <c r="AB186" s="824"/>
      <c r="AC186" s="824"/>
      <c r="AD186" s="1640"/>
      <c r="AE186" s="824"/>
      <c r="AF186" s="824"/>
      <c r="AG186" s="824"/>
      <c r="AH186" s="824"/>
      <c r="AI186" s="34"/>
      <c r="AJ186" s="824">
        <v>0</v>
      </c>
      <c r="AK186" s="1640"/>
      <c r="AL186" s="824"/>
      <c r="AM186" s="824"/>
      <c r="AN186" s="824"/>
      <c r="AO186" s="824"/>
      <c r="AP186" s="824"/>
      <c r="AQ186" s="824"/>
      <c r="AR186" s="824"/>
      <c r="AS186" s="824"/>
      <c r="AT186" s="824"/>
      <c r="AU186" s="824"/>
      <c r="AV186" s="824"/>
      <c r="AW186" s="824"/>
      <c r="AX186" s="824"/>
      <c r="AY186" s="1640"/>
      <c r="AZ186" s="824"/>
      <c r="BA186" s="824"/>
      <c r="BB186" s="824"/>
      <c r="BC186" s="824"/>
      <c r="BD186" s="40"/>
      <c r="BE186" s="832"/>
      <c r="BF186" s="832"/>
      <c r="BG186" s="832"/>
      <c r="BH186" s="832"/>
      <c r="BI186" s="832"/>
      <c r="BJ186" s="832"/>
      <c r="BK186" s="832"/>
      <c r="BL186" s="832"/>
      <c r="BM186" s="832"/>
      <c r="BN186" s="832"/>
      <c r="BO186" s="832"/>
      <c r="BP186" s="832"/>
      <c r="BQ186" s="832"/>
      <c r="BR186" s="832"/>
      <c r="BS186" s="832"/>
      <c r="BT186" s="832"/>
      <c r="BU186" s="832"/>
      <c r="BV186" s="832"/>
      <c r="BW186" s="832"/>
      <c r="BX186" s="832"/>
      <c r="BZ186" s="40"/>
    </row>
    <row r="187" spans="1:78" ht="15.75">
      <c r="A187" s="824">
        <f>Hea!A23</f>
        <v>0</v>
      </c>
      <c r="B187" s="824" t="str">
        <f>Hea!B23</f>
        <v>Poles</v>
      </c>
      <c r="C187" s="824" t="str">
        <f>Hea!C23</f>
        <v>Jiří</v>
      </c>
      <c r="D187" s="1664">
        <f>Hea!D23</f>
        <v>0</v>
      </c>
      <c r="E187" s="824" t="str">
        <f>Hea!E23</f>
        <v>JH2</v>
      </c>
      <c r="F187" s="824" t="s">
        <v>66</v>
      </c>
      <c r="G187" s="823">
        <f t="shared" si="90"/>
        <v>1</v>
      </c>
      <c r="H187" s="824">
        <f t="shared" si="91"/>
        <v>10</v>
      </c>
      <c r="I187" s="824">
        <f t="shared" si="92"/>
        <v>6</v>
      </c>
      <c r="J187" s="824">
        <f t="shared" si="93"/>
        <v>4</v>
      </c>
      <c r="K187" s="825">
        <f t="shared" si="94"/>
        <v>10</v>
      </c>
      <c r="L187" s="826">
        <f t="shared" si="95"/>
        <v>0</v>
      </c>
      <c r="O187" s="827"/>
      <c r="P187" s="1640"/>
      <c r="Q187" s="824"/>
      <c r="R187" s="824"/>
      <c r="S187" s="824">
        <v>1</v>
      </c>
      <c r="T187" s="826"/>
      <c r="U187" s="824"/>
      <c r="V187" s="827"/>
      <c r="W187" s="824">
        <v>0</v>
      </c>
      <c r="X187" s="824">
        <v>0</v>
      </c>
      <c r="Y187" s="824"/>
      <c r="Z187" s="824">
        <v>0</v>
      </c>
      <c r="AA187" s="824"/>
      <c r="AB187" s="824">
        <v>1</v>
      </c>
      <c r="AC187" s="824">
        <v>0</v>
      </c>
      <c r="AD187" s="1640"/>
      <c r="AE187" s="824">
        <v>2</v>
      </c>
      <c r="AF187" s="824">
        <v>1</v>
      </c>
      <c r="AG187" s="824">
        <v>1</v>
      </c>
      <c r="AH187" s="824">
        <v>0</v>
      </c>
      <c r="AI187" s="34"/>
      <c r="AJ187" s="824"/>
      <c r="AK187" s="1640"/>
      <c r="AL187" s="824"/>
      <c r="AM187" s="824"/>
      <c r="AN187" s="824">
        <v>1</v>
      </c>
      <c r="AO187" s="824"/>
      <c r="AP187" s="824"/>
      <c r="AQ187" s="824"/>
      <c r="AR187" s="824">
        <v>1</v>
      </c>
      <c r="AS187" s="824">
        <v>0</v>
      </c>
      <c r="AT187" s="824"/>
      <c r="AU187" s="824">
        <v>0</v>
      </c>
      <c r="AV187" s="824"/>
      <c r="AW187" s="824">
        <v>0</v>
      </c>
      <c r="AX187" s="824">
        <v>1</v>
      </c>
      <c r="AY187" s="1640"/>
      <c r="AZ187" s="824">
        <v>0</v>
      </c>
      <c r="BA187" s="824">
        <v>1</v>
      </c>
      <c r="BB187" s="824">
        <v>0</v>
      </c>
      <c r="BC187" s="824">
        <v>0</v>
      </c>
      <c r="BE187" s="828"/>
      <c r="BF187" s="828"/>
      <c r="BG187" s="828"/>
      <c r="BH187" s="828"/>
      <c r="BI187" s="828"/>
      <c r="BJ187" s="828"/>
      <c r="BK187" s="828"/>
      <c r="BL187" s="828"/>
      <c r="BM187" s="828"/>
      <c r="BN187" s="828"/>
      <c r="BO187" s="828"/>
      <c r="BP187" s="828"/>
      <c r="BQ187" s="828"/>
      <c r="BR187" s="828"/>
      <c r="BS187" s="828"/>
      <c r="BT187" s="828"/>
      <c r="BU187" s="828"/>
      <c r="BV187" s="828"/>
      <c r="BW187" s="828"/>
      <c r="BX187" s="828"/>
    </row>
    <row r="188" spans="1:78" ht="15.75">
      <c r="A188" s="824">
        <f>Hea!A24</f>
        <v>0</v>
      </c>
      <c r="B188" s="824" t="str">
        <f>Hea!B24</f>
        <v>Hepnar</v>
      </c>
      <c r="C188" s="824" t="str">
        <f>Hea!C24</f>
        <v>Jiří</v>
      </c>
      <c r="D188" s="1664">
        <f>Hea!D24</f>
        <v>0</v>
      </c>
      <c r="E188" s="824">
        <f>Hea!E24</f>
        <v>0</v>
      </c>
      <c r="F188" s="824" t="s">
        <v>66</v>
      </c>
      <c r="G188" s="823" t="e">
        <f t="shared" si="90"/>
        <v>#DIV/0!</v>
      </c>
      <c r="H188" s="824">
        <f t="shared" si="91"/>
        <v>0</v>
      </c>
      <c r="I188" s="824">
        <f t="shared" si="92"/>
        <v>0</v>
      </c>
      <c r="J188" s="824">
        <f t="shared" si="93"/>
        <v>0</v>
      </c>
      <c r="K188" s="825">
        <f t="shared" si="94"/>
        <v>0</v>
      </c>
      <c r="L188" s="826">
        <f t="shared" si="95"/>
        <v>0</v>
      </c>
      <c r="O188" s="827"/>
      <c r="P188" s="1640"/>
      <c r="Q188" s="824"/>
      <c r="R188" s="824"/>
      <c r="S188" s="824"/>
      <c r="T188" s="826"/>
      <c r="U188" s="824"/>
      <c r="V188" s="827"/>
      <c r="W188" s="824"/>
      <c r="X188" s="824"/>
      <c r="Y188" s="824"/>
      <c r="Z188" s="824"/>
      <c r="AA188" s="824"/>
      <c r="AB188" s="824"/>
      <c r="AC188" s="824"/>
      <c r="AD188" s="1640"/>
      <c r="AE188" s="824"/>
      <c r="AF188" s="824"/>
      <c r="AG188" s="824"/>
      <c r="AH188" s="824"/>
      <c r="AI188" s="34"/>
      <c r="AJ188" s="824"/>
      <c r="AK188" s="1640"/>
      <c r="AL188" s="824"/>
      <c r="AM188" s="824"/>
      <c r="AN188" s="824"/>
      <c r="AO188" s="824"/>
      <c r="AP188" s="824"/>
      <c r="AQ188" s="824"/>
      <c r="AR188" s="824"/>
      <c r="AS188" s="824"/>
      <c r="AT188" s="824"/>
      <c r="AU188" s="824"/>
      <c r="AV188" s="824"/>
      <c r="AW188" s="824"/>
      <c r="AX188" s="824"/>
      <c r="AY188" s="1640"/>
      <c r="AZ188" s="824"/>
      <c r="BA188" s="824"/>
      <c r="BB188" s="824"/>
      <c r="BC188" s="824"/>
      <c r="BE188" s="828"/>
      <c r="BF188" s="828"/>
      <c r="BG188" s="828"/>
      <c r="BH188" s="828"/>
      <c r="BI188" s="828"/>
      <c r="BJ188" s="828"/>
      <c r="BK188" s="828"/>
      <c r="BL188" s="828"/>
      <c r="BM188" s="828"/>
      <c r="BN188" s="828"/>
      <c r="BO188" s="828"/>
      <c r="BP188" s="828"/>
      <c r="BQ188" s="828"/>
      <c r="BR188" s="828"/>
      <c r="BS188" s="828"/>
      <c r="BT188" s="828"/>
      <c r="BU188" s="828"/>
      <c r="BV188" s="828"/>
      <c r="BW188" s="828"/>
      <c r="BX188" s="828"/>
    </row>
    <row r="189" spans="1:78" ht="15.75">
      <c r="A189" s="824">
        <f>Hea!A25</f>
        <v>0</v>
      </c>
      <c r="B189" s="824" t="str">
        <f>Hea!B25</f>
        <v>Axmannova</v>
      </c>
      <c r="C189" s="824" t="str">
        <f>Hea!C25</f>
        <v>Darina</v>
      </c>
      <c r="D189" s="1664">
        <f>Hea!D25</f>
        <v>0</v>
      </c>
      <c r="E189" s="824">
        <f>Hea!E25</f>
        <v>0</v>
      </c>
      <c r="F189" s="824" t="s">
        <v>66</v>
      </c>
      <c r="G189" s="823">
        <f t="shared" si="90"/>
        <v>0</v>
      </c>
      <c r="H189" s="824">
        <f t="shared" si="91"/>
        <v>1</v>
      </c>
      <c r="I189" s="824">
        <f t="shared" si="92"/>
        <v>0</v>
      </c>
      <c r="J189" s="824">
        <f t="shared" si="93"/>
        <v>0</v>
      </c>
      <c r="K189" s="825">
        <f t="shared" si="94"/>
        <v>0</v>
      </c>
      <c r="L189" s="826">
        <f t="shared" si="95"/>
        <v>0</v>
      </c>
      <c r="O189" s="827">
        <v>0</v>
      </c>
      <c r="P189" s="1640"/>
      <c r="Q189" s="824"/>
      <c r="R189" s="824"/>
      <c r="S189" s="824"/>
      <c r="T189" s="826"/>
      <c r="U189" s="824"/>
      <c r="V189" s="827"/>
      <c r="W189" s="824"/>
      <c r="X189" s="824"/>
      <c r="Y189" s="824"/>
      <c r="Z189" s="824"/>
      <c r="AA189" s="824"/>
      <c r="AB189" s="824"/>
      <c r="AC189" s="824"/>
      <c r="AD189" s="1640"/>
      <c r="AE189" s="824"/>
      <c r="AF189" s="824"/>
      <c r="AG189" s="824"/>
      <c r="AH189" s="824"/>
      <c r="AI189" s="34"/>
      <c r="AJ189" s="824">
        <v>0</v>
      </c>
      <c r="AK189" s="1640"/>
      <c r="AL189" s="824"/>
      <c r="AM189" s="824"/>
      <c r="AN189" s="824"/>
      <c r="AO189" s="824"/>
      <c r="AP189" s="824"/>
      <c r="AQ189" s="824"/>
      <c r="AR189" s="824"/>
      <c r="AS189" s="824"/>
      <c r="AT189" s="824"/>
      <c r="AU189" s="824"/>
      <c r="AV189" s="824"/>
      <c r="AW189" s="824"/>
      <c r="AX189" s="824"/>
      <c r="AY189" s="1640"/>
      <c r="AZ189" s="824"/>
      <c r="BA189" s="824"/>
      <c r="BB189" s="824"/>
      <c r="BC189" s="824"/>
      <c r="BE189" s="828"/>
      <c r="BF189" s="828"/>
      <c r="BG189" s="828"/>
      <c r="BH189" s="828"/>
      <c r="BI189" s="828"/>
      <c r="BJ189" s="828"/>
      <c r="BK189" s="828"/>
      <c r="BL189" s="828"/>
      <c r="BM189" s="828"/>
      <c r="BN189" s="828"/>
      <c r="BO189" s="828"/>
      <c r="BP189" s="828"/>
      <c r="BQ189" s="828"/>
      <c r="BR189" s="828"/>
      <c r="BS189" s="828"/>
      <c r="BT189" s="828"/>
      <c r="BU189" s="828"/>
      <c r="BV189" s="828"/>
      <c r="BW189" s="828"/>
      <c r="BX189" s="828"/>
    </row>
    <row r="190" spans="1:78" ht="15.75">
      <c r="A190" s="824">
        <f>Hea!A26</f>
        <v>0</v>
      </c>
      <c r="B190" s="824" t="str">
        <f>Hea!B26</f>
        <v>Langr</v>
      </c>
      <c r="C190" s="824" t="str">
        <f>Hea!C26</f>
        <v>David</v>
      </c>
      <c r="D190" s="1664">
        <f>Hea!D26</f>
        <v>0</v>
      </c>
      <c r="E190" s="824">
        <f>Hea!E26</f>
        <v>0</v>
      </c>
      <c r="F190" s="824" t="s">
        <v>66</v>
      </c>
      <c r="G190" s="823" t="e">
        <f t="shared" si="90"/>
        <v>#DIV/0!</v>
      </c>
      <c r="H190" s="824">
        <f t="shared" si="91"/>
        <v>0</v>
      </c>
      <c r="I190" s="824">
        <f t="shared" si="92"/>
        <v>0</v>
      </c>
      <c r="J190" s="824">
        <f t="shared" si="93"/>
        <v>0</v>
      </c>
      <c r="K190" s="825">
        <f t="shared" si="94"/>
        <v>0</v>
      </c>
      <c r="L190" s="826">
        <f t="shared" si="95"/>
        <v>0</v>
      </c>
      <c r="O190" s="827"/>
      <c r="P190" s="1640"/>
      <c r="Q190" s="824"/>
      <c r="R190" s="824"/>
      <c r="S190" s="824"/>
      <c r="T190" s="826"/>
      <c r="U190" s="824"/>
      <c r="V190" s="827"/>
      <c r="W190" s="824"/>
      <c r="X190" s="824"/>
      <c r="Y190" s="824"/>
      <c r="Z190" s="824"/>
      <c r="AA190" s="824"/>
      <c r="AB190" s="824"/>
      <c r="AC190" s="824"/>
      <c r="AD190" s="1640"/>
      <c r="AE190" s="824"/>
      <c r="AF190" s="824"/>
      <c r="AG190" s="824"/>
      <c r="AH190" s="824"/>
      <c r="AI190" s="34"/>
      <c r="AJ190" s="824"/>
      <c r="AK190" s="1640"/>
      <c r="AL190" s="824"/>
      <c r="AM190" s="824"/>
      <c r="AN190" s="824"/>
      <c r="AO190" s="824"/>
      <c r="AP190" s="824"/>
      <c r="AQ190" s="824"/>
      <c r="AR190" s="824"/>
      <c r="AS190" s="824"/>
      <c r="AT190" s="824"/>
      <c r="AU190" s="824"/>
      <c r="AV190" s="824"/>
      <c r="AW190" s="824"/>
      <c r="AX190" s="824"/>
      <c r="AY190" s="1640"/>
      <c r="AZ190" s="824"/>
      <c r="BA190" s="824"/>
      <c r="BB190" s="824"/>
      <c r="BC190" s="824"/>
      <c r="BE190" s="828"/>
      <c r="BF190" s="828"/>
      <c r="BG190" s="828"/>
      <c r="BH190" s="828"/>
      <c r="BI190" s="828"/>
      <c r="BJ190" s="828"/>
      <c r="BK190" s="828"/>
      <c r="BL190" s="828"/>
      <c r="BM190" s="828"/>
      <c r="BN190" s="828"/>
      <c r="BO190" s="828"/>
      <c r="BP190" s="828"/>
      <c r="BQ190" s="828"/>
      <c r="BR190" s="828"/>
      <c r="BS190" s="828"/>
      <c r="BT190" s="828"/>
      <c r="BU190" s="828"/>
      <c r="BV190" s="828"/>
      <c r="BW190" s="828"/>
      <c r="BX190" s="828"/>
    </row>
    <row r="191" spans="1:78" ht="15.75">
      <c r="A191" s="824">
        <f>Hea!A27</f>
        <v>0</v>
      </c>
      <c r="B191" s="824" t="str">
        <f>Hea!B27</f>
        <v>Boruch</v>
      </c>
      <c r="C191" s="824" t="str">
        <f>Hea!C27</f>
        <v>Tomáš</v>
      </c>
      <c r="D191" s="1664">
        <f>Hea!D27</f>
        <v>0</v>
      </c>
      <c r="E191" s="824">
        <f>Hea!E27</f>
        <v>0</v>
      </c>
      <c r="F191" s="824" t="s">
        <v>66</v>
      </c>
      <c r="G191" s="823" t="e">
        <f t="shared" si="90"/>
        <v>#DIV/0!</v>
      </c>
      <c r="H191" s="824">
        <f t="shared" si="91"/>
        <v>0</v>
      </c>
      <c r="I191" s="824">
        <f t="shared" si="92"/>
        <v>0</v>
      </c>
      <c r="J191" s="824">
        <f t="shared" si="93"/>
        <v>0</v>
      </c>
      <c r="K191" s="825">
        <f t="shared" si="94"/>
        <v>0</v>
      </c>
      <c r="L191" s="826">
        <f t="shared" si="95"/>
        <v>0</v>
      </c>
      <c r="O191" s="827"/>
      <c r="P191" s="1640"/>
      <c r="Q191" s="824"/>
      <c r="R191" s="824"/>
      <c r="S191" s="824"/>
      <c r="T191" s="826"/>
      <c r="U191" s="824"/>
      <c r="V191" s="827"/>
      <c r="W191" s="824"/>
      <c r="X191" s="824"/>
      <c r="Y191" s="824"/>
      <c r="Z191" s="824"/>
      <c r="AA191" s="824"/>
      <c r="AB191" s="824"/>
      <c r="AC191" s="824"/>
      <c r="AD191" s="1640"/>
      <c r="AE191" s="824"/>
      <c r="AF191" s="824"/>
      <c r="AG191" s="824"/>
      <c r="AH191" s="824"/>
      <c r="AI191" s="34"/>
      <c r="AJ191" s="824"/>
      <c r="AK191" s="1640"/>
      <c r="AL191" s="824"/>
      <c r="AM191" s="824"/>
      <c r="AN191" s="824"/>
      <c r="AO191" s="824"/>
      <c r="AP191" s="824"/>
      <c r="AQ191" s="824"/>
      <c r="AR191" s="824"/>
      <c r="AS191" s="824"/>
      <c r="AT191" s="824"/>
      <c r="AU191" s="824"/>
      <c r="AV191" s="824"/>
      <c r="AW191" s="824"/>
      <c r="AX191" s="824"/>
      <c r="AY191" s="1640"/>
      <c r="AZ191" s="824"/>
      <c r="BA191" s="824"/>
      <c r="BB191" s="824"/>
      <c r="BC191" s="824"/>
      <c r="BE191" s="828"/>
      <c r="BF191" s="828"/>
      <c r="BG191" s="828"/>
      <c r="BH191" s="828"/>
      <c r="BI191" s="828"/>
      <c r="BJ191" s="828"/>
      <c r="BK191" s="828"/>
      <c r="BL191" s="828"/>
      <c r="BM191" s="828"/>
      <c r="BN191" s="828"/>
      <c r="BO191" s="828"/>
      <c r="BP191" s="828"/>
      <c r="BQ191" s="828"/>
      <c r="BR191" s="828"/>
      <c r="BS191" s="828"/>
      <c r="BT191" s="828"/>
      <c r="BU191" s="828"/>
      <c r="BV191" s="828"/>
      <c r="BW191" s="828"/>
      <c r="BX191" s="828"/>
    </row>
    <row r="192" spans="1:78" ht="15.75">
      <c r="A192" s="824">
        <f>Hea!A28</f>
        <v>0</v>
      </c>
      <c r="B192" s="824" t="str">
        <f>Hea!B28</f>
        <v>Skalický</v>
      </c>
      <c r="C192" s="824" t="str">
        <f>Hea!C28</f>
        <v>Martin</v>
      </c>
      <c r="D192" s="1664">
        <f>Hea!D28</f>
        <v>0</v>
      </c>
      <c r="E192" s="824" t="str">
        <f>Hea!E28</f>
        <v>HS</v>
      </c>
      <c r="F192" s="824" t="s">
        <v>809</v>
      </c>
      <c r="G192" s="823">
        <f t="shared" si="90"/>
        <v>0.66666666666666663</v>
      </c>
      <c r="H192" s="824">
        <f t="shared" si="91"/>
        <v>3</v>
      </c>
      <c r="I192" s="824">
        <f t="shared" si="92"/>
        <v>2</v>
      </c>
      <c r="J192" s="824">
        <f t="shared" si="93"/>
        <v>0</v>
      </c>
      <c r="K192" s="825">
        <f t="shared" si="94"/>
        <v>2</v>
      </c>
      <c r="L192" s="826">
        <f t="shared" si="95"/>
        <v>0</v>
      </c>
      <c r="O192" s="827">
        <v>0</v>
      </c>
      <c r="P192" s="1640"/>
      <c r="Q192" s="824">
        <v>2</v>
      </c>
      <c r="R192" s="824"/>
      <c r="S192" s="824"/>
      <c r="T192" s="826"/>
      <c r="U192" s="824"/>
      <c r="V192" s="827"/>
      <c r="W192" s="824"/>
      <c r="X192" s="824">
        <v>0</v>
      </c>
      <c r="Y192" s="824"/>
      <c r="Z192" s="824"/>
      <c r="AA192" s="824"/>
      <c r="AB192" s="824"/>
      <c r="AC192" s="824"/>
      <c r="AD192" s="1640"/>
      <c r="AE192" s="824"/>
      <c r="AF192" s="824"/>
      <c r="AG192" s="824"/>
      <c r="AH192" s="824"/>
      <c r="AI192" s="34"/>
      <c r="AJ192" s="824">
        <v>0</v>
      </c>
      <c r="AK192" s="1640"/>
      <c r="AL192" s="824">
        <v>0</v>
      </c>
      <c r="AM192" s="824"/>
      <c r="AN192" s="824"/>
      <c r="AO192" s="824"/>
      <c r="AP192" s="824"/>
      <c r="AQ192" s="824"/>
      <c r="AR192" s="824"/>
      <c r="AS192" s="824">
        <v>0</v>
      </c>
      <c r="AT192" s="824"/>
      <c r="AU192" s="824"/>
      <c r="AV192" s="824"/>
      <c r="AW192" s="824"/>
      <c r="AX192" s="824"/>
      <c r="AY192" s="1640"/>
      <c r="AZ192" s="824"/>
      <c r="BA192" s="824"/>
      <c r="BB192" s="824"/>
      <c r="BC192" s="824"/>
      <c r="BE192" s="828"/>
      <c r="BF192" s="828"/>
      <c r="BG192" s="828"/>
      <c r="BH192" s="828"/>
      <c r="BI192" s="828"/>
      <c r="BJ192" s="828"/>
      <c r="BK192" s="828"/>
      <c r="BL192" s="828"/>
      <c r="BM192" s="828"/>
      <c r="BN192" s="828"/>
      <c r="BO192" s="828"/>
      <c r="BP192" s="828"/>
      <c r="BQ192" s="828"/>
      <c r="BR192" s="828"/>
      <c r="BS192" s="828"/>
      <c r="BT192" s="828"/>
      <c r="BU192" s="828"/>
      <c r="BV192" s="828"/>
      <c r="BW192" s="828"/>
      <c r="BX192" s="828"/>
    </row>
    <row r="193" spans="1:76" ht="15.75">
      <c r="A193" s="824">
        <f>Hea!A29</f>
        <v>0</v>
      </c>
      <c r="B193" s="824" t="str">
        <f>Hea!B29</f>
        <v>O Braien</v>
      </c>
      <c r="C193" s="824">
        <f>Hea!C29</f>
        <v>0</v>
      </c>
      <c r="D193" s="1664">
        <f>Hea!D29</f>
        <v>0</v>
      </c>
      <c r="E193" s="824" t="str">
        <f>Hea!E29</f>
        <v>UOH</v>
      </c>
      <c r="F193" s="824" t="s">
        <v>66</v>
      </c>
      <c r="G193" s="823">
        <f t="shared" si="90"/>
        <v>0</v>
      </c>
      <c r="H193" s="824">
        <f t="shared" si="91"/>
        <v>1</v>
      </c>
      <c r="I193" s="824">
        <f t="shared" si="92"/>
        <v>0</v>
      </c>
      <c r="J193" s="824">
        <f t="shared" si="93"/>
        <v>0</v>
      </c>
      <c r="K193" s="825">
        <f t="shared" si="94"/>
        <v>0</v>
      </c>
      <c r="L193" s="826">
        <f t="shared" si="95"/>
        <v>0</v>
      </c>
      <c r="O193" s="827">
        <v>0</v>
      </c>
      <c r="P193" s="1640"/>
      <c r="Q193" s="824"/>
      <c r="R193" s="824"/>
      <c r="S193" s="824"/>
      <c r="T193" s="826"/>
      <c r="U193" s="824"/>
      <c r="V193" s="827"/>
      <c r="W193" s="824"/>
      <c r="X193" s="824"/>
      <c r="Y193" s="824"/>
      <c r="Z193" s="824"/>
      <c r="AA193" s="824"/>
      <c r="AB193" s="824"/>
      <c r="AC193" s="824"/>
      <c r="AD193" s="1640"/>
      <c r="AE193" s="824"/>
      <c r="AF193" s="824"/>
      <c r="AG193" s="824"/>
      <c r="AH193" s="824"/>
      <c r="AI193" s="34"/>
      <c r="AJ193" s="824">
        <v>0</v>
      </c>
      <c r="AK193" s="1640"/>
      <c r="AL193" s="824"/>
      <c r="AM193" s="824"/>
      <c r="AN193" s="824"/>
      <c r="AO193" s="824"/>
      <c r="AP193" s="824"/>
      <c r="AQ193" s="824"/>
      <c r="AR193" s="824"/>
      <c r="AS193" s="824"/>
      <c r="AT193" s="824"/>
      <c r="AU193" s="824"/>
      <c r="AV193" s="824"/>
      <c r="AW193" s="824"/>
      <c r="AX193" s="824"/>
      <c r="AY193" s="1640"/>
      <c r="AZ193" s="824"/>
      <c r="BA193" s="824"/>
      <c r="BB193" s="824"/>
      <c r="BC193" s="824"/>
      <c r="BE193" s="828"/>
      <c r="BF193" s="828"/>
      <c r="BG193" s="828"/>
      <c r="BH193" s="828"/>
      <c r="BI193" s="828"/>
      <c r="BJ193" s="828"/>
      <c r="BK193" s="828"/>
      <c r="BL193" s="828"/>
      <c r="BM193" s="828"/>
      <c r="BN193" s="828"/>
      <c r="BO193" s="828"/>
      <c r="BP193" s="828"/>
      <c r="BQ193" s="828"/>
      <c r="BR193" s="828"/>
      <c r="BS193" s="828"/>
      <c r="BT193" s="828"/>
      <c r="BU193" s="828"/>
      <c r="BV193" s="828"/>
      <c r="BW193" s="828"/>
      <c r="BX193" s="828"/>
    </row>
    <row r="194" spans="1:76" ht="15.75">
      <c r="A194" s="824">
        <f>Hea!A30</f>
        <v>0</v>
      </c>
      <c r="B194" s="824" t="str">
        <f>Hea!B30</f>
        <v>Čada</v>
      </c>
      <c r="C194" s="824" t="str">
        <f>Hea!C30</f>
        <v>Jakub</v>
      </c>
      <c r="D194" s="1664">
        <f>Hea!D30</f>
        <v>0</v>
      </c>
      <c r="E194" s="824" t="s">
        <v>129</v>
      </c>
      <c r="F194" s="824" t="s">
        <v>809</v>
      </c>
      <c r="G194" s="823">
        <f t="shared" si="90"/>
        <v>2.3333333333333335</v>
      </c>
      <c r="H194" s="824">
        <f t="shared" si="91"/>
        <v>15</v>
      </c>
      <c r="I194" s="824">
        <f t="shared" si="92"/>
        <v>16</v>
      </c>
      <c r="J194" s="824">
        <f t="shared" si="93"/>
        <v>19</v>
      </c>
      <c r="K194" s="825">
        <f t="shared" si="94"/>
        <v>35</v>
      </c>
      <c r="L194" s="826">
        <f t="shared" si="95"/>
        <v>0</v>
      </c>
      <c r="O194" s="827"/>
      <c r="P194" s="1640"/>
      <c r="Q194" s="824">
        <v>1</v>
      </c>
      <c r="R194" s="824">
        <v>2</v>
      </c>
      <c r="S194" s="824">
        <v>0</v>
      </c>
      <c r="T194" s="826">
        <v>0</v>
      </c>
      <c r="U194" s="824">
        <v>1</v>
      </c>
      <c r="V194" s="827">
        <v>2</v>
      </c>
      <c r="W194" s="824"/>
      <c r="X194" s="824">
        <v>0</v>
      </c>
      <c r="Y194" s="824">
        <v>1</v>
      </c>
      <c r="Z194" s="824"/>
      <c r="AA194" s="824">
        <v>3</v>
      </c>
      <c r="AB194" s="824">
        <v>1</v>
      </c>
      <c r="AC194" s="824">
        <v>1</v>
      </c>
      <c r="AD194" s="1640"/>
      <c r="AE194" s="824">
        <v>3</v>
      </c>
      <c r="AF194" s="824">
        <v>1</v>
      </c>
      <c r="AG194" s="824">
        <v>0</v>
      </c>
      <c r="AH194" s="824">
        <v>0</v>
      </c>
      <c r="AI194" s="34"/>
      <c r="AJ194" s="824"/>
      <c r="AK194" s="1640"/>
      <c r="AL194" s="824">
        <v>1</v>
      </c>
      <c r="AM194" s="824">
        <v>4</v>
      </c>
      <c r="AN194" s="824">
        <v>2</v>
      </c>
      <c r="AO194" s="824">
        <v>1</v>
      </c>
      <c r="AP194" s="824">
        <v>0</v>
      </c>
      <c r="AQ194" s="824">
        <v>0</v>
      </c>
      <c r="AR194" s="824"/>
      <c r="AS194" s="824">
        <v>0</v>
      </c>
      <c r="AT194" s="824">
        <v>2</v>
      </c>
      <c r="AU194" s="824"/>
      <c r="AV194" s="824">
        <v>2</v>
      </c>
      <c r="AW194" s="824">
        <v>1</v>
      </c>
      <c r="AX194" s="824">
        <v>0</v>
      </c>
      <c r="AY194" s="1640"/>
      <c r="AZ194" s="824">
        <v>2</v>
      </c>
      <c r="BA194" s="824">
        <v>0</v>
      </c>
      <c r="BB194" s="824">
        <v>1</v>
      </c>
      <c r="BC194" s="824">
        <v>3</v>
      </c>
      <c r="BE194" s="828"/>
      <c r="BF194" s="828"/>
      <c r="BG194" s="828"/>
      <c r="BH194" s="828"/>
      <c r="BI194" s="828"/>
      <c r="BJ194" s="828"/>
      <c r="BK194" s="828"/>
      <c r="BL194" s="828"/>
      <c r="BM194" s="828"/>
      <c r="BN194" s="828"/>
      <c r="BO194" s="828"/>
      <c r="BP194" s="828"/>
      <c r="BQ194" s="828"/>
      <c r="BR194" s="828"/>
      <c r="BS194" s="828"/>
      <c r="BT194" s="828"/>
      <c r="BU194" s="828"/>
      <c r="BV194" s="828"/>
      <c r="BW194" s="828"/>
      <c r="BX194" s="828"/>
    </row>
    <row r="195" spans="1:76" ht="15.75">
      <c r="A195" s="824">
        <f>Hea!A31</f>
        <v>0</v>
      </c>
      <c r="B195" s="824" t="str">
        <f>Hea!B31</f>
        <v>Andrle</v>
      </c>
      <c r="C195" s="824" t="str">
        <f>Hea!C31</f>
        <v>René</v>
      </c>
      <c r="D195" s="1664">
        <f>Hea!D31</f>
        <v>0</v>
      </c>
      <c r="E195" s="824" t="str">
        <f>Hea!E31</f>
        <v>HS</v>
      </c>
      <c r="F195" s="824" t="s">
        <v>128</v>
      </c>
      <c r="G195" s="823">
        <f t="shared" si="90"/>
        <v>1.2</v>
      </c>
      <c r="H195" s="824">
        <f t="shared" si="91"/>
        <v>5</v>
      </c>
      <c r="I195" s="824">
        <f t="shared" si="92"/>
        <v>3</v>
      </c>
      <c r="J195" s="824">
        <f t="shared" si="93"/>
        <v>3</v>
      </c>
      <c r="K195" s="825">
        <f t="shared" si="94"/>
        <v>6</v>
      </c>
      <c r="L195" s="826">
        <f t="shared" si="95"/>
        <v>0</v>
      </c>
      <c r="O195" s="827"/>
      <c r="P195" s="1640"/>
      <c r="Q195" s="824">
        <v>1</v>
      </c>
      <c r="R195" s="824">
        <v>1</v>
      </c>
      <c r="S195" s="824"/>
      <c r="T195" s="826">
        <v>1</v>
      </c>
      <c r="U195" s="824"/>
      <c r="V195" s="827"/>
      <c r="W195" s="824"/>
      <c r="X195" s="824">
        <v>0</v>
      </c>
      <c r="Y195" s="824"/>
      <c r="Z195" s="824"/>
      <c r="AA195" s="824"/>
      <c r="AB195" s="824">
        <v>0</v>
      </c>
      <c r="AC195" s="824"/>
      <c r="AD195" s="1640"/>
      <c r="AE195" s="824"/>
      <c r="AF195" s="824"/>
      <c r="AG195" s="824"/>
      <c r="AH195" s="824"/>
      <c r="AI195" s="34"/>
      <c r="AJ195" s="824"/>
      <c r="AK195" s="1640"/>
      <c r="AL195" s="824">
        <v>0</v>
      </c>
      <c r="AM195" s="824">
        <v>1</v>
      </c>
      <c r="AN195" s="824"/>
      <c r="AO195" s="824">
        <v>0</v>
      </c>
      <c r="AP195" s="824"/>
      <c r="AQ195" s="824"/>
      <c r="AR195" s="824"/>
      <c r="AS195" s="824">
        <v>1</v>
      </c>
      <c r="AT195" s="824"/>
      <c r="AU195" s="824"/>
      <c r="AV195" s="824"/>
      <c r="AW195" s="824">
        <v>1</v>
      </c>
      <c r="AX195" s="824"/>
      <c r="AY195" s="1640"/>
      <c r="AZ195" s="824"/>
      <c r="BA195" s="824"/>
      <c r="BB195" s="824"/>
      <c r="BC195" s="824"/>
      <c r="BE195" s="828"/>
      <c r="BF195" s="828"/>
      <c r="BG195" s="828"/>
      <c r="BH195" s="828"/>
      <c r="BI195" s="828"/>
      <c r="BJ195" s="828"/>
      <c r="BK195" s="828"/>
      <c r="BL195" s="828"/>
      <c r="BM195" s="828"/>
      <c r="BN195" s="828"/>
      <c r="BO195" s="828"/>
      <c r="BP195" s="828"/>
      <c r="BQ195" s="828"/>
      <c r="BR195" s="828"/>
      <c r="BS195" s="828"/>
      <c r="BT195" s="828"/>
      <c r="BU195" s="828"/>
      <c r="BV195" s="828"/>
      <c r="BW195" s="828"/>
      <c r="BX195" s="828"/>
    </row>
    <row r="196" spans="1:76" ht="15.75">
      <c r="A196" s="824">
        <f>Hea!A32</f>
        <v>0</v>
      </c>
      <c r="B196" s="824" t="str">
        <f>Hea!B32</f>
        <v>Andrle</v>
      </c>
      <c r="C196" s="824" t="str">
        <f>Hea!C32</f>
        <v>David</v>
      </c>
      <c r="D196" s="1664">
        <f>Hea!D32</f>
        <v>0</v>
      </c>
      <c r="E196" s="824" t="str">
        <f>Hea!E32</f>
        <v>H</v>
      </c>
      <c r="F196" s="824" t="s">
        <v>1149</v>
      </c>
      <c r="G196" s="823">
        <f t="shared" si="90"/>
        <v>0.5</v>
      </c>
      <c r="H196" s="824">
        <f t="shared" si="91"/>
        <v>8</v>
      </c>
      <c r="I196" s="824">
        <f t="shared" si="92"/>
        <v>1</v>
      </c>
      <c r="J196" s="824">
        <f t="shared" si="93"/>
        <v>3</v>
      </c>
      <c r="K196" s="825">
        <f t="shared" si="94"/>
        <v>4</v>
      </c>
      <c r="L196" s="826">
        <f t="shared" si="95"/>
        <v>0</v>
      </c>
      <c r="O196" s="827"/>
      <c r="P196" s="1640"/>
      <c r="Q196" s="824">
        <v>0</v>
      </c>
      <c r="R196" s="824">
        <v>0</v>
      </c>
      <c r="S196" s="824">
        <v>0</v>
      </c>
      <c r="T196" s="826">
        <v>0</v>
      </c>
      <c r="U196" s="824"/>
      <c r="V196" s="827">
        <v>0</v>
      </c>
      <c r="W196" s="824">
        <v>0</v>
      </c>
      <c r="X196" s="824"/>
      <c r="Y196" s="824"/>
      <c r="Z196" s="824"/>
      <c r="AA196" s="824">
        <v>1</v>
      </c>
      <c r="AB196" s="824">
        <v>0</v>
      </c>
      <c r="AC196" s="824"/>
      <c r="AD196" s="1640"/>
      <c r="AE196" s="824"/>
      <c r="AF196" s="824"/>
      <c r="AG196" s="824"/>
      <c r="AH196" s="824"/>
      <c r="AI196" s="34"/>
      <c r="AJ196" s="824"/>
      <c r="AK196" s="1640"/>
      <c r="AL196" s="824">
        <v>0</v>
      </c>
      <c r="AM196" s="824">
        <v>2</v>
      </c>
      <c r="AN196" s="824">
        <v>0</v>
      </c>
      <c r="AO196" s="824">
        <v>0</v>
      </c>
      <c r="AP196" s="824"/>
      <c r="AQ196" s="824">
        <v>0</v>
      </c>
      <c r="AR196" s="824">
        <v>0</v>
      </c>
      <c r="AS196" s="824"/>
      <c r="AT196" s="824"/>
      <c r="AU196" s="824"/>
      <c r="AV196" s="824">
        <v>0</v>
      </c>
      <c r="AW196" s="824">
        <v>1</v>
      </c>
      <c r="AX196" s="824"/>
      <c r="AY196" s="1640"/>
      <c r="AZ196" s="824"/>
      <c r="BA196" s="824"/>
      <c r="BB196" s="824"/>
      <c r="BC196" s="824"/>
      <c r="BE196" s="828"/>
      <c r="BF196" s="828"/>
      <c r="BG196" s="828"/>
      <c r="BH196" s="828"/>
      <c r="BI196" s="828"/>
      <c r="BJ196" s="828"/>
      <c r="BK196" s="828"/>
      <c r="BL196" s="828"/>
      <c r="BM196" s="828"/>
      <c r="BN196" s="828"/>
      <c r="BO196" s="828"/>
      <c r="BP196" s="828"/>
      <c r="BQ196" s="828"/>
      <c r="BR196" s="828"/>
      <c r="BS196" s="828"/>
      <c r="BT196" s="828"/>
      <c r="BU196" s="828"/>
      <c r="BV196" s="828"/>
      <c r="BW196" s="828"/>
      <c r="BX196" s="828"/>
    </row>
    <row r="197" spans="1:76" ht="15.75">
      <c r="A197" s="824">
        <f>Hea!A33</f>
        <v>0</v>
      </c>
      <c r="B197" s="824" t="str">
        <f>Hea!B33</f>
        <v>Štěpánek</v>
      </c>
      <c r="C197" s="824" t="str">
        <f>Hea!C33</f>
        <v>Přemysl</v>
      </c>
      <c r="D197" s="1664">
        <f>Hea!D33</f>
        <v>0</v>
      </c>
      <c r="E197" s="824" t="str">
        <f>Hea!E33</f>
        <v>H</v>
      </c>
      <c r="F197" s="824" t="s">
        <v>1149</v>
      </c>
      <c r="G197" s="823">
        <f t="shared" si="90"/>
        <v>1.5555555555555556</v>
      </c>
      <c r="H197" s="824">
        <f t="shared" si="91"/>
        <v>9</v>
      </c>
      <c r="I197" s="824">
        <f t="shared" si="92"/>
        <v>5</v>
      </c>
      <c r="J197" s="824">
        <f t="shared" si="93"/>
        <v>9</v>
      </c>
      <c r="K197" s="825">
        <f t="shared" si="94"/>
        <v>14</v>
      </c>
      <c r="L197" s="826">
        <f t="shared" si="95"/>
        <v>0</v>
      </c>
      <c r="O197" s="827"/>
      <c r="P197" s="1640"/>
      <c r="Q197" s="824">
        <v>0</v>
      </c>
      <c r="R197" s="824">
        <v>0</v>
      </c>
      <c r="S197" s="824"/>
      <c r="T197" s="826"/>
      <c r="U197" s="824"/>
      <c r="V197" s="827">
        <v>1</v>
      </c>
      <c r="W197" s="824"/>
      <c r="X197" s="824"/>
      <c r="Y197" s="824">
        <v>2</v>
      </c>
      <c r="Z197" s="824"/>
      <c r="AA197" s="824"/>
      <c r="AB197" s="824">
        <v>1</v>
      </c>
      <c r="AC197" s="824">
        <v>0</v>
      </c>
      <c r="AD197" s="1640"/>
      <c r="AE197" s="824">
        <v>1</v>
      </c>
      <c r="AF197" s="824">
        <v>0</v>
      </c>
      <c r="AG197" s="824"/>
      <c r="AH197" s="824">
        <v>0</v>
      </c>
      <c r="AI197" s="34"/>
      <c r="AJ197" s="824"/>
      <c r="AK197" s="1640"/>
      <c r="AL197" s="824">
        <v>1</v>
      </c>
      <c r="AM197" s="824">
        <v>2</v>
      </c>
      <c r="AN197" s="824"/>
      <c r="AO197" s="824"/>
      <c r="AP197" s="824"/>
      <c r="AQ197" s="824">
        <v>3</v>
      </c>
      <c r="AR197" s="824"/>
      <c r="AS197" s="824"/>
      <c r="AT197" s="824">
        <v>2</v>
      </c>
      <c r="AU197" s="824"/>
      <c r="AV197" s="824"/>
      <c r="AW197" s="824">
        <v>0</v>
      </c>
      <c r="AX197" s="824">
        <v>0</v>
      </c>
      <c r="AY197" s="1640"/>
      <c r="AZ197" s="824">
        <v>0</v>
      </c>
      <c r="BA197" s="824">
        <v>1</v>
      </c>
      <c r="BB197" s="824"/>
      <c r="BC197" s="824">
        <v>0</v>
      </c>
      <c r="BE197" s="828"/>
      <c r="BF197" s="828"/>
      <c r="BG197" s="828"/>
      <c r="BH197" s="828"/>
      <c r="BI197" s="828"/>
      <c r="BJ197" s="828"/>
      <c r="BK197" s="828"/>
      <c r="BL197" s="828"/>
      <c r="BM197" s="828"/>
      <c r="BN197" s="828"/>
      <c r="BO197" s="828"/>
      <c r="BP197" s="828"/>
      <c r="BQ197" s="828"/>
      <c r="BR197" s="828"/>
      <c r="BS197" s="828"/>
      <c r="BT197" s="828"/>
      <c r="BU197" s="828"/>
      <c r="BV197" s="828"/>
      <c r="BW197" s="828"/>
      <c r="BX197" s="828"/>
    </row>
    <row r="198" spans="1:76" ht="15.75">
      <c r="A198" s="824">
        <f>Hea!A34</f>
        <v>0</v>
      </c>
      <c r="B198" s="824" t="str">
        <f>Hea!B34</f>
        <v>Faltus</v>
      </c>
      <c r="C198" s="824" t="str">
        <f>Hea!C34</f>
        <v>Jan</v>
      </c>
      <c r="D198" s="1664">
        <f>Hea!D34</f>
        <v>0</v>
      </c>
      <c r="E198" s="824">
        <f>Hea!E34</f>
        <v>0</v>
      </c>
      <c r="F198" s="824" t="s">
        <v>1149</v>
      </c>
      <c r="G198" s="823">
        <f t="shared" ref="G198:G204" si="96">K198/H198</f>
        <v>0</v>
      </c>
      <c r="H198" s="824">
        <f t="shared" ref="H198:H204" si="97">COUNT(O198:AH198)</f>
        <v>6</v>
      </c>
      <c r="I198" s="824">
        <f t="shared" ref="I198:I204" si="98">SUM(O198+P198+Q198+R198+S198+T198+V198+U198+W198+X198+Y198+Z198+AA198+AB198+AC198+AD198+AE198+AF198+AG198+AH198)</f>
        <v>0</v>
      </c>
      <c r="J198" s="824">
        <f t="shared" ref="J198:J204" si="99">AJ198+AK198+AL198+AM198+AN198+AO198+AP198+AQ198+AR198+AS198+AT198+AU198+AV198+AW198+AX198+AY198+AZ198+BA198+BB198+BC198</f>
        <v>0</v>
      </c>
      <c r="K198" s="825">
        <f t="shared" ref="K198:K204" si="100">I198+J198</f>
        <v>0</v>
      </c>
      <c r="L198" s="826">
        <f t="shared" ref="L198:L204" si="101">BE198+BF198+BG198+BH198+BI198+BJ198+BK198+BL198+BM198+BN198+BO198+BP198+BR198+BQ198+BS198+BT198+BU198+BV198+BW198+BX198</f>
        <v>0</v>
      </c>
      <c r="O198" s="827"/>
      <c r="P198" s="1640"/>
      <c r="Q198" s="824"/>
      <c r="R198" s="824"/>
      <c r="S198" s="824">
        <v>0</v>
      </c>
      <c r="T198" s="826"/>
      <c r="U198" s="824"/>
      <c r="V198" s="827"/>
      <c r="W198" s="824"/>
      <c r="X198" s="824">
        <v>0</v>
      </c>
      <c r="Y198" s="824"/>
      <c r="Z198" s="824"/>
      <c r="AA198" s="824">
        <v>0</v>
      </c>
      <c r="AB198" s="824">
        <v>0</v>
      </c>
      <c r="AC198" s="824"/>
      <c r="AD198" s="1640"/>
      <c r="AE198" s="824"/>
      <c r="AF198" s="824">
        <v>0</v>
      </c>
      <c r="AG198" s="824">
        <v>0</v>
      </c>
      <c r="AH198" s="824"/>
      <c r="AI198" s="34"/>
      <c r="AJ198" s="824"/>
      <c r="AK198" s="1640"/>
      <c r="AL198" s="824"/>
      <c r="AM198" s="824"/>
      <c r="AN198" s="824">
        <v>0</v>
      </c>
      <c r="AO198" s="824"/>
      <c r="AP198" s="824"/>
      <c r="AQ198" s="824"/>
      <c r="AR198" s="824"/>
      <c r="AS198" s="824">
        <v>0</v>
      </c>
      <c r="AT198" s="824"/>
      <c r="AU198" s="824"/>
      <c r="AV198" s="824">
        <v>0</v>
      </c>
      <c r="AW198" s="824">
        <v>0</v>
      </c>
      <c r="AX198" s="824"/>
      <c r="AY198" s="1640"/>
      <c r="AZ198" s="824"/>
      <c r="BA198" s="824">
        <v>0</v>
      </c>
      <c r="BB198" s="824">
        <v>0</v>
      </c>
      <c r="BC198" s="824"/>
      <c r="BE198" s="828"/>
      <c r="BF198" s="828"/>
      <c r="BG198" s="828"/>
      <c r="BH198" s="828"/>
      <c r="BI198" s="828"/>
      <c r="BJ198" s="828"/>
      <c r="BK198" s="828"/>
      <c r="BL198" s="828"/>
      <c r="BM198" s="828"/>
      <c r="BN198" s="828"/>
      <c r="BO198" s="828"/>
      <c r="BP198" s="828"/>
      <c r="BQ198" s="828"/>
      <c r="BR198" s="828"/>
      <c r="BS198" s="828"/>
      <c r="BT198" s="828"/>
      <c r="BU198" s="828"/>
      <c r="BV198" s="828"/>
      <c r="BW198" s="828"/>
      <c r="BX198" s="828"/>
    </row>
    <row r="199" spans="1:76" ht="15.75">
      <c r="A199" s="824">
        <f>Hea!A35</f>
        <v>0</v>
      </c>
      <c r="B199" s="824" t="str">
        <f>Hea!B35</f>
        <v>Boščík</v>
      </c>
      <c r="C199" s="824" t="str">
        <f>Hea!C35</f>
        <v>Daniel</v>
      </c>
      <c r="D199" s="1664">
        <f>Hea!D35</f>
        <v>0</v>
      </c>
      <c r="E199" s="824">
        <f>Hea!E35</f>
        <v>0</v>
      </c>
      <c r="F199" s="824" t="s">
        <v>1149</v>
      </c>
      <c r="G199" s="823">
        <f t="shared" si="96"/>
        <v>0.6</v>
      </c>
      <c r="H199" s="824">
        <f t="shared" si="97"/>
        <v>5</v>
      </c>
      <c r="I199" s="824">
        <f t="shared" si="98"/>
        <v>2</v>
      </c>
      <c r="J199" s="824">
        <f t="shared" si="99"/>
        <v>1</v>
      </c>
      <c r="K199" s="825">
        <f t="shared" si="100"/>
        <v>3</v>
      </c>
      <c r="L199" s="826">
        <f t="shared" si="101"/>
        <v>0</v>
      </c>
      <c r="O199" s="1570"/>
      <c r="P199" s="1711"/>
      <c r="Q199" s="1567"/>
      <c r="R199" s="1567"/>
      <c r="S199" s="1567"/>
      <c r="T199" s="1569">
        <v>0</v>
      </c>
      <c r="U199" s="1567">
        <v>1</v>
      </c>
      <c r="V199" s="1570">
        <v>0</v>
      </c>
      <c r="W199" s="1567"/>
      <c r="X199" s="1567">
        <v>1</v>
      </c>
      <c r="Y199" s="1567"/>
      <c r="Z199" s="1567">
        <v>0</v>
      </c>
      <c r="AA199" s="1567"/>
      <c r="AB199" s="1567"/>
      <c r="AC199" s="1567"/>
      <c r="AD199" s="1711"/>
      <c r="AE199" s="1567"/>
      <c r="AF199" s="1567"/>
      <c r="AG199" s="1567"/>
      <c r="AH199" s="1567"/>
      <c r="AI199" s="34"/>
      <c r="AJ199" s="1567"/>
      <c r="AK199" s="1711"/>
      <c r="AL199" s="1567"/>
      <c r="AM199" s="1567"/>
      <c r="AN199" s="1567"/>
      <c r="AO199" s="1567">
        <v>1</v>
      </c>
      <c r="AP199" s="1567">
        <v>0</v>
      </c>
      <c r="AQ199" s="1567">
        <v>0</v>
      </c>
      <c r="AR199" s="1567"/>
      <c r="AS199" s="1567">
        <v>0</v>
      </c>
      <c r="AT199" s="1567"/>
      <c r="AU199" s="1567">
        <v>0</v>
      </c>
      <c r="AV199" s="1567"/>
      <c r="AW199" s="1567"/>
      <c r="AX199" s="1567"/>
      <c r="AY199" s="1711"/>
      <c r="AZ199" s="1567"/>
      <c r="BA199" s="1567"/>
      <c r="BB199" s="1567"/>
      <c r="BC199" s="1567"/>
      <c r="BE199" s="1571"/>
      <c r="BF199" s="1571"/>
      <c r="BG199" s="1571"/>
      <c r="BH199" s="1571"/>
      <c r="BI199" s="1571"/>
      <c r="BJ199" s="1571"/>
      <c r="BK199" s="1571"/>
      <c r="BL199" s="1571"/>
      <c r="BM199" s="1571"/>
      <c r="BN199" s="1571"/>
      <c r="BO199" s="1571"/>
      <c r="BP199" s="1571"/>
      <c r="BQ199" s="1571"/>
      <c r="BR199" s="1571"/>
      <c r="BS199" s="1571"/>
      <c r="BT199" s="1571"/>
      <c r="BU199" s="1571"/>
      <c r="BV199" s="1571"/>
      <c r="BW199" s="1571"/>
      <c r="BX199" s="1571"/>
    </row>
    <row r="200" spans="1:76" ht="15.75">
      <c r="A200" s="824">
        <f>Hea!A36</f>
        <v>0</v>
      </c>
      <c r="B200" s="824" t="str">
        <f>Hea!B36</f>
        <v>Hájek</v>
      </c>
      <c r="C200" s="824" t="str">
        <f>Hea!C36</f>
        <v>Radek</v>
      </c>
      <c r="D200" s="1664">
        <f>Hea!D36</f>
        <v>0</v>
      </c>
      <c r="E200" s="824" t="s">
        <v>57</v>
      </c>
      <c r="F200" s="824" t="s">
        <v>66</v>
      </c>
      <c r="G200" s="823">
        <f t="shared" si="96"/>
        <v>0.2</v>
      </c>
      <c r="H200" s="824">
        <f t="shared" si="97"/>
        <v>5</v>
      </c>
      <c r="I200" s="824">
        <f t="shared" si="98"/>
        <v>1</v>
      </c>
      <c r="J200" s="824">
        <f t="shared" si="99"/>
        <v>0</v>
      </c>
      <c r="K200" s="825">
        <f t="shared" si="100"/>
        <v>1</v>
      </c>
      <c r="L200" s="826">
        <f t="shared" si="101"/>
        <v>0</v>
      </c>
      <c r="O200" s="1570"/>
      <c r="P200" s="1711"/>
      <c r="Q200" s="1567"/>
      <c r="R200" s="1567"/>
      <c r="S200" s="1567"/>
      <c r="T200" s="1569"/>
      <c r="U200" s="1567"/>
      <c r="V200" s="1570">
        <v>0</v>
      </c>
      <c r="W200" s="1567">
        <v>0</v>
      </c>
      <c r="X200" s="1567"/>
      <c r="Y200" s="1567"/>
      <c r="Z200" s="1567"/>
      <c r="AA200" s="1567"/>
      <c r="AB200" s="1567"/>
      <c r="AC200" s="1567"/>
      <c r="AD200" s="1711"/>
      <c r="AE200" s="1567">
        <v>0</v>
      </c>
      <c r="AF200" s="1567"/>
      <c r="AG200" s="1567">
        <v>1</v>
      </c>
      <c r="AH200" s="1567">
        <v>0</v>
      </c>
      <c r="AI200" s="34"/>
      <c r="AJ200" s="1567"/>
      <c r="AK200" s="1711"/>
      <c r="AL200" s="1567"/>
      <c r="AM200" s="1567"/>
      <c r="AN200" s="1567"/>
      <c r="AO200" s="1567"/>
      <c r="AP200" s="1567"/>
      <c r="AQ200" s="1567">
        <v>0</v>
      </c>
      <c r="AR200" s="1567">
        <v>0</v>
      </c>
      <c r="AS200" s="1567"/>
      <c r="AT200" s="1567"/>
      <c r="AU200" s="1567"/>
      <c r="AV200" s="1567"/>
      <c r="AW200" s="1567"/>
      <c r="AX200" s="1567"/>
      <c r="AY200" s="1711"/>
      <c r="AZ200" s="1567">
        <v>0</v>
      </c>
      <c r="BA200" s="1567"/>
      <c r="BB200" s="1567">
        <v>0</v>
      </c>
      <c r="BC200" s="1567">
        <v>0</v>
      </c>
      <c r="BE200" s="1571"/>
      <c r="BF200" s="1571"/>
      <c r="BG200" s="1571"/>
      <c r="BH200" s="1571"/>
      <c r="BI200" s="1571"/>
      <c r="BJ200" s="1571"/>
      <c r="BK200" s="1571"/>
      <c r="BL200" s="1571"/>
      <c r="BM200" s="1571"/>
      <c r="BN200" s="1571"/>
      <c r="BO200" s="1571"/>
      <c r="BP200" s="1571"/>
      <c r="BQ200" s="1571"/>
      <c r="BR200" s="1571"/>
      <c r="BS200" s="1571"/>
      <c r="BT200" s="1571"/>
      <c r="BU200" s="1571"/>
      <c r="BV200" s="1571"/>
      <c r="BW200" s="1571"/>
      <c r="BX200" s="1571"/>
    </row>
    <row r="201" spans="1:76" ht="15.75">
      <c r="A201" s="824">
        <f>Hea!A37</f>
        <v>0</v>
      </c>
      <c r="B201" s="824" t="str">
        <f>Hea!B37</f>
        <v>Zeman</v>
      </c>
      <c r="C201" s="824" t="str">
        <f>Hea!C37</f>
        <v>Lukáš</v>
      </c>
      <c r="D201" s="1664">
        <f>Hea!D37</f>
        <v>0</v>
      </c>
      <c r="E201" s="824">
        <f>Hea!E37</f>
        <v>0</v>
      </c>
      <c r="F201" s="824" t="s">
        <v>1149</v>
      </c>
      <c r="G201" s="823">
        <f t="shared" si="96"/>
        <v>1.3333333333333333</v>
      </c>
      <c r="H201" s="824">
        <f t="shared" si="97"/>
        <v>6</v>
      </c>
      <c r="I201" s="824">
        <f t="shared" si="98"/>
        <v>6</v>
      </c>
      <c r="J201" s="824">
        <f t="shared" si="99"/>
        <v>2</v>
      </c>
      <c r="K201" s="825">
        <f t="shared" si="100"/>
        <v>8</v>
      </c>
      <c r="L201" s="826">
        <f t="shared" si="101"/>
        <v>0</v>
      </c>
      <c r="O201" s="1570"/>
      <c r="P201" s="1711"/>
      <c r="Q201" s="1567"/>
      <c r="R201" s="1567"/>
      <c r="S201" s="1567"/>
      <c r="T201" s="1569"/>
      <c r="U201" s="1567"/>
      <c r="V201" s="1570">
        <v>0</v>
      </c>
      <c r="W201" s="1567">
        <v>0</v>
      </c>
      <c r="X201" s="1567"/>
      <c r="Y201" s="1567"/>
      <c r="Z201" s="1567"/>
      <c r="AA201" s="1567">
        <v>2</v>
      </c>
      <c r="AB201" s="1567"/>
      <c r="AC201" s="1567">
        <v>1</v>
      </c>
      <c r="AD201" s="1711"/>
      <c r="AE201" s="1567"/>
      <c r="AF201" s="1567">
        <v>1</v>
      </c>
      <c r="AG201" s="1567"/>
      <c r="AH201" s="1567">
        <v>2</v>
      </c>
      <c r="AI201" s="34"/>
      <c r="AJ201" s="1567"/>
      <c r="AK201" s="1711"/>
      <c r="AL201" s="1567"/>
      <c r="AM201" s="1567"/>
      <c r="AN201" s="1567"/>
      <c r="AO201" s="1567"/>
      <c r="AP201" s="1567"/>
      <c r="AQ201" s="1567">
        <v>0</v>
      </c>
      <c r="AR201" s="1567">
        <v>1</v>
      </c>
      <c r="AS201" s="1567"/>
      <c r="AT201" s="1567"/>
      <c r="AU201" s="1567"/>
      <c r="AV201" s="1567">
        <v>1</v>
      </c>
      <c r="AW201" s="1567"/>
      <c r="AX201" s="1567">
        <v>0</v>
      </c>
      <c r="AY201" s="1711"/>
      <c r="AZ201" s="1567"/>
      <c r="BA201" s="1567">
        <v>0</v>
      </c>
      <c r="BB201" s="1567"/>
      <c r="BC201" s="1567">
        <v>0</v>
      </c>
      <c r="BE201" s="1571"/>
      <c r="BF201" s="1571"/>
      <c r="BG201" s="1571"/>
      <c r="BH201" s="1571"/>
      <c r="BI201" s="1571"/>
      <c r="BJ201" s="1571"/>
      <c r="BK201" s="1571"/>
      <c r="BL201" s="1571"/>
      <c r="BM201" s="1571"/>
      <c r="BN201" s="1571"/>
      <c r="BO201" s="1571"/>
      <c r="BP201" s="1571"/>
      <c r="BQ201" s="1571"/>
      <c r="BR201" s="1571"/>
      <c r="BS201" s="1571"/>
      <c r="BT201" s="1571"/>
      <c r="BU201" s="1571"/>
      <c r="BV201" s="1571"/>
      <c r="BW201" s="1571"/>
      <c r="BX201" s="1571"/>
    </row>
    <row r="202" spans="1:76" ht="15.75">
      <c r="A202" s="824">
        <f>Hea!A38</f>
        <v>0</v>
      </c>
      <c r="B202" s="824" t="str">
        <f>Hea!B38</f>
        <v>Kollert</v>
      </c>
      <c r="C202" s="824" t="str">
        <f>Hea!C38</f>
        <v>David</v>
      </c>
      <c r="D202" s="1664">
        <f>Hea!D38</f>
        <v>0</v>
      </c>
      <c r="E202" s="824">
        <f>Hea!E38</f>
        <v>0</v>
      </c>
      <c r="F202" s="824" t="s">
        <v>1149</v>
      </c>
      <c r="G202" s="823">
        <f t="shared" si="96"/>
        <v>0</v>
      </c>
      <c r="H202" s="824">
        <f t="shared" si="97"/>
        <v>3</v>
      </c>
      <c r="I202" s="824">
        <f t="shared" si="98"/>
        <v>0</v>
      </c>
      <c r="J202" s="824">
        <f t="shared" si="99"/>
        <v>0</v>
      </c>
      <c r="K202" s="825">
        <f t="shared" si="100"/>
        <v>0</v>
      </c>
      <c r="L202" s="826">
        <f t="shared" si="101"/>
        <v>0</v>
      </c>
      <c r="O202" s="1570"/>
      <c r="P202" s="1711"/>
      <c r="Q202" s="1567"/>
      <c r="R202" s="1567"/>
      <c r="S202" s="1567"/>
      <c r="T202" s="1569"/>
      <c r="U202" s="1567"/>
      <c r="V202" s="1570"/>
      <c r="W202" s="1567"/>
      <c r="X202" s="1567">
        <v>0</v>
      </c>
      <c r="Y202" s="1567"/>
      <c r="Z202" s="1567">
        <v>0</v>
      </c>
      <c r="AA202" s="1567"/>
      <c r="AB202" s="1567"/>
      <c r="AC202" s="1567"/>
      <c r="AD202" s="1711"/>
      <c r="AE202" s="1567">
        <v>0</v>
      </c>
      <c r="AF202" s="1567"/>
      <c r="AG202" s="1567"/>
      <c r="AH202" s="1567"/>
      <c r="AI202" s="34"/>
      <c r="AJ202" s="1567"/>
      <c r="AK202" s="1711"/>
      <c r="AL202" s="1567"/>
      <c r="AM202" s="1567"/>
      <c r="AN202" s="1567"/>
      <c r="AO202" s="1567"/>
      <c r="AP202" s="1567"/>
      <c r="AQ202" s="1567"/>
      <c r="AR202" s="1567"/>
      <c r="AS202" s="1567">
        <v>0</v>
      </c>
      <c r="AT202" s="1567"/>
      <c r="AU202" s="1567">
        <v>0</v>
      </c>
      <c r="AV202" s="1567"/>
      <c r="AW202" s="1567"/>
      <c r="AX202" s="1567"/>
      <c r="AY202" s="1711"/>
      <c r="AZ202" s="1567">
        <v>0</v>
      </c>
      <c r="BA202" s="1567"/>
      <c r="BB202" s="1567"/>
      <c r="BC202" s="1567"/>
      <c r="BE202" s="1571"/>
      <c r="BF202" s="1571"/>
      <c r="BG202" s="1571"/>
      <c r="BH202" s="1571"/>
      <c r="BI202" s="1571"/>
      <c r="BJ202" s="1571"/>
      <c r="BK202" s="1571"/>
      <c r="BL202" s="1571"/>
      <c r="BM202" s="1571"/>
      <c r="BN202" s="1571"/>
      <c r="BO202" s="1571"/>
      <c r="BP202" s="1571"/>
      <c r="BQ202" s="1571"/>
      <c r="BR202" s="1571"/>
      <c r="BS202" s="1571"/>
      <c r="BT202" s="1571"/>
      <c r="BU202" s="1571"/>
      <c r="BV202" s="1571"/>
      <c r="BW202" s="1571"/>
      <c r="BX202" s="1571"/>
    </row>
    <row r="203" spans="1:76" ht="15.75">
      <c r="A203" s="824">
        <f>Hea!A39</f>
        <v>0</v>
      </c>
      <c r="B203" s="824" t="str">
        <f>Hea!B39</f>
        <v>Čevora</v>
      </c>
      <c r="C203" s="824" t="str">
        <f>Hea!C39</f>
        <v>Oldřich</v>
      </c>
      <c r="D203" s="1664">
        <f>Hea!D39</f>
        <v>0</v>
      </c>
      <c r="E203" s="824">
        <f>Hea!E39</f>
        <v>0</v>
      </c>
      <c r="F203" s="824" t="s">
        <v>1149</v>
      </c>
      <c r="G203" s="823">
        <f t="shared" si="96"/>
        <v>1.5</v>
      </c>
      <c r="H203" s="824">
        <f t="shared" si="97"/>
        <v>6</v>
      </c>
      <c r="I203" s="824">
        <f t="shared" si="98"/>
        <v>4</v>
      </c>
      <c r="J203" s="824">
        <f t="shared" si="99"/>
        <v>5</v>
      </c>
      <c r="K203" s="825">
        <f t="shared" si="100"/>
        <v>9</v>
      </c>
      <c r="L203" s="826">
        <f t="shared" si="101"/>
        <v>0</v>
      </c>
      <c r="O203" s="1570"/>
      <c r="P203" s="1711"/>
      <c r="Q203" s="1567"/>
      <c r="R203" s="1567"/>
      <c r="S203" s="1567"/>
      <c r="T203" s="1569"/>
      <c r="U203" s="1567"/>
      <c r="V203" s="1570"/>
      <c r="W203" s="1567"/>
      <c r="X203" s="1567"/>
      <c r="Y203" s="1567"/>
      <c r="Z203" s="1567">
        <v>0</v>
      </c>
      <c r="AA203" s="1567">
        <v>0</v>
      </c>
      <c r="AB203" s="1567">
        <v>1</v>
      </c>
      <c r="AC203" s="1567"/>
      <c r="AD203" s="1711"/>
      <c r="AE203" s="1567">
        <v>1</v>
      </c>
      <c r="AF203" s="1567">
        <v>1</v>
      </c>
      <c r="AG203" s="1567"/>
      <c r="AH203" s="1567">
        <v>1</v>
      </c>
      <c r="AI203" s="34"/>
      <c r="AJ203" s="1567"/>
      <c r="AK203" s="1711"/>
      <c r="AL203" s="1567"/>
      <c r="AM203" s="1567"/>
      <c r="AN203" s="1567"/>
      <c r="AO203" s="1567"/>
      <c r="AP203" s="1567"/>
      <c r="AQ203" s="1567"/>
      <c r="AR203" s="1567"/>
      <c r="AS203" s="1567"/>
      <c r="AT203" s="1567"/>
      <c r="AU203" s="1567">
        <v>1</v>
      </c>
      <c r="AV203" s="1567">
        <v>1</v>
      </c>
      <c r="AW203" s="1567">
        <v>1</v>
      </c>
      <c r="AX203" s="1567"/>
      <c r="AY203" s="1711"/>
      <c r="AZ203" s="1567">
        <v>1</v>
      </c>
      <c r="BA203" s="1567">
        <v>1</v>
      </c>
      <c r="BB203" s="1567"/>
      <c r="BC203" s="1567">
        <v>0</v>
      </c>
      <c r="BE203" s="1571"/>
      <c r="BF203" s="1571"/>
      <c r="BG203" s="1571"/>
      <c r="BH203" s="1571"/>
      <c r="BI203" s="1571"/>
      <c r="BJ203" s="1571"/>
      <c r="BK203" s="1571"/>
      <c r="BL203" s="1571"/>
      <c r="BM203" s="1571"/>
      <c r="BN203" s="1571"/>
      <c r="BO203" s="1571"/>
      <c r="BP203" s="1571"/>
      <c r="BQ203" s="1571"/>
      <c r="BR203" s="1571"/>
      <c r="BS203" s="1571"/>
      <c r="BT203" s="1571"/>
      <c r="BU203" s="1571"/>
      <c r="BV203" s="1571"/>
      <c r="BW203" s="1571"/>
      <c r="BX203" s="1571"/>
    </row>
    <row r="204" spans="1:76" ht="15.75">
      <c r="A204" s="824">
        <f>Hea!A40</f>
        <v>0</v>
      </c>
      <c r="B204" s="824" t="str">
        <f>Hea!B40</f>
        <v>Doležal</v>
      </c>
      <c r="C204" s="824" t="str">
        <f>Hea!C40</f>
        <v>David</v>
      </c>
      <c r="D204" s="1664">
        <f>Hea!D40</f>
        <v>0</v>
      </c>
      <c r="E204" s="824">
        <f>Hea!E40</f>
        <v>0</v>
      </c>
      <c r="F204" s="824" t="s">
        <v>1149</v>
      </c>
      <c r="G204" s="823">
        <f t="shared" si="96"/>
        <v>0</v>
      </c>
      <c r="H204" s="824">
        <f t="shared" si="97"/>
        <v>1</v>
      </c>
      <c r="I204" s="824">
        <f t="shared" si="98"/>
        <v>0</v>
      </c>
      <c r="J204" s="824">
        <f t="shared" si="99"/>
        <v>0</v>
      </c>
      <c r="K204" s="825">
        <f t="shared" si="100"/>
        <v>0</v>
      </c>
      <c r="L204" s="826">
        <f t="shared" si="101"/>
        <v>0</v>
      </c>
      <c r="O204" s="1570"/>
      <c r="P204" s="1711"/>
      <c r="Q204" s="1567"/>
      <c r="R204" s="1567"/>
      <c r="S204" s="1567"/>
      <c r="T204" s="1569"/>
      <c r="U204" s="1567"/>
      <c r="V204" s="1570"/>
      <c r="W204" s="1567"/>
      <c r="X204" s="1567"/>
      <c r="Y204" s="1567"/>
      <c r="Z204" s="1567"/>
      <c r="AA204" s="1567"/>
      <c r="AB204" s="1567"/>
      <c r="AC204" s="1567">
        <v>0</v>
      </c>
      <c r="AD204" s="1711"/>
      <c r="AE204" s="1567"/>
      <c r="AF204" s="1567"/>
      <c r="AG204" s="1567"/>
      <c r="AH204" s="1567"/>
      <c r="AI204" s="34"/>
      <c r="AJ204" s="1567"/>
      <c r="AK204" s="1711"/>
      <c r="AL204" s="1567"/>
      <c r="AM204" s="1567"/>
      <c r="AN204" s="1567"/>
      <c r="AO204" s="1567"/>
      <c r="AP204" s="1567"/>
      <c r="AQ204" s="1567"/>
      <c r="AR204" s="1567"/>
      <c r="AS204" s="1567"/>
      <c r="AT204" s="1567"/>
      <c r="AU204" s="1567"/>
      <c r="AV204" s="1567"/>
      <c r="AW204" s="1567"/>
      <c r="AX204" s="1567">
        <v>0</v>
      </c>
      <c r="AY204" s="1711"/>
      <c r="AZ204" s="1567"/>
      <c r="BA204" s="1567"/>
      <c r="BB204" s="1567"/>
      <c r="BC204" s="1567"/>
      <c r="BE204" s="1571"/>
      <c r="BF204" s="1571"/>
      <c r="BG204" s="1571"/>
      <c r="BH204" s="1571"/>
      <c r="BI204" s="1571"/>
      <c r="BJ204" s="1571"/>
      <c r="BK204" s="1571"/>
      <c r="BL204" s="1571"/>
      <c r="BM204" s="1571"/>
      <c r="BN204" s="1571"/>
      <c r="BO204" s="1571"/>
      <c r="BP204" s="1571"/>
      <c r="BQ204" s="1571"/>
      <c r="BR204" s="1571"/>
      <c r="BS204" s="1571"/>
      <c r="BT204" s="1571"/>
      <c r="BU204" s="1571"/>
      <c r="BV204" s="1571"/>
      <c r="BW204" s="1571"/>
      <c r="BX204" s="1571"/>
    </row>
    <row r="205" spans="1:76" ht="15.75">
      <c r="A205" s="34"/>
      <c r="B205" s="1567"/>
      <c r="C205" s="1567"/>
      <c r="D205" s="1710"/>
      <c r="E205" s="34"/>
      <c r="F205" s="1567"/>
      <c r="G205" s="1566"/>
      <c r="H205" s="1567"/>
      <c r="I205" s="1567"/>
      <c r="J205" s="1567"/>
      <c r="K205" s="1568"/>
      <c r="L205" s="1569"/>
      <c r="O205" s="1570"/>
      <c r="P205" s="1711"/>
      <c r="Q205" s="1567"/>
      <c r="R205" s="1567"/>
      <c r="S205" s="1567"/>
      <c r="T205" s="1569"/>
      <c r="U205" s="1567"/>
      <c r="V205" s="1570"/>
      <c r="W205" s="1567"/>
      <c r="X205" s="1567"/>
      <c r="Y205" s="1567"/>
      <c r="Z205" s="1567"/>
      <c r="AA205" s="1567"/>
      <c r="AB205" s="1567"/>
      <c r="AC205" s="1567"/>
      <c r="AD205" s="1711"/>
      <c r="AE205" s="1567"/>
      <c r="AF205" s="1567"/>
      <c r="AG205" s="1567"/>
      <c r="AH205" s="1567"/>
      <c r="AI205" s="34"/>
      <c r="AJ205" s="1567"/>
      <c r="AK205" s="1711"/>
      <c r="AL205" s="1567"/>
      <c r="AM205" s="1567"/>
      <c r="AN205" s="1567"/>
      <c r="AO205" s="1567"/>
      <c r="AP205" s="1567"/>
      <c r="AQ205" s="1567"/>
      <c r="AR205" s="1567"/>
      <c r="AS205" s="1567"/>
      <c r="AT205" s="1567"/>
      <c r="AU205" s="1567"/>
      <c r="AV205" s="1567"/>
      <c r="AW205" s="1567"/>
      <c r="AX205" s="1567"/>
      <c r="AY205" s="1711"/>
      <c r="AZ205" s="1567"/>
      <c r="BA205" s="1567"/>
      <c r="BB205" s="1567"/>
      <c r="BC205" s="1567"/>
      <c r="BE205" s="1571"/>
      <c r="BF205" s="1571"/>
      <c r="BG205" s="1571"/>
      <c r="BH205" s="1571"/>
      <c r="BI205" s="1571"/>
      <c r="BJ205" s="1571"/>
      <c r="BK205" s="1571"/>
      <c r="BL205" s="1571"/>
      <c r="BM205" s="1571"/>
      <c r="BN205" s="1571"/>
      <c r="BO205" s="1571"/>
      <c r="BP205" s="1571"/>
      <c r="BQ205" s="1571"/>
      <c r="BR205" s="1571"/>
      <c r="BS205" s="1571"/>
      <c r="BT205" s="1571"/>
      <c r="BU205" s="1571"/>
      <c r="BV205" s="1571"/>
      <c r="BW205" s="1571"/>
      <c r="BX205" s="1571"/>
    </row>
    <row r="206" spans="1:76" ht="15.75">
      <c r="A206" s="34"/>
      <c r="B206" s="829" t="s">
        <v>92</v>
      </c>
      <c r="C206" s="829" t="s">
        <v>93</v>
      </c>
      <c r="D206" s="835"/>
      <c r="F206" s="824" t="s">
        <v>764</v>
      </c>
      <c r="G206" s="823">
        <f t="shared" si="90"/>
        <v>10</v>
      </c>
      <c r="H206" s="824">
        <f t="shared" si="91"/>
        <v>1</v>
      </c>
      <c r="I206" s="824">
        <f t="shared" si="92"/>
        <v>10</v>
      </c>
      <c r="J206" s="824">
        <f t="shared" si="93"/>
        <v>0</v>
      </c>
      <c r="K206" s="825">
        <f t="shared" si="94"/>
        <v>10</v>
      </c>
      <c r="L206" s="826">
        <f t="shared" si="95"/>
        <v>0</v>
      </c>
      <c r="O206" s="827">
        <v>10</v>
      </c>
      <c r="P206" s="1640"/>
      <c r="Q206" s="824"/>
      <c r="R206" s="824"/>
      <c r="S206" s="824"/>
      <c r="T206" s="826"/>
      <c r="U206" s="824"/>
      <c r="V206" s="827"/>
      <c r="W206" s="824"/>
      <c r="X206" s="824"/>
      <c r="Y206" s="824"/>
      <c r="Z206" s="824"/>
      <c r="AA206" s="824"/>
      <c r="AB206" s="824"/>
      <c r="AC206" s="824"/>
      <c r="AD206" s="1640"/>
      <c r="AE206" s="824"/>
      <c r="AF206" s="824"/>
      <c r="AG206" s="824"/>
      <c r="AH206" s="824"/>
      <c r="AI206" s="34"/>
      <c r="AJ206" s="824"/>
      <c r="AK206" s="1640"/>
      <c r="AL206" s="824"/>
      <c r="AM206" s="824"/>
      <c r="AN206" s="824"/>
      <c r="AO206" s="824"/>
      <c r="AP206" s="824"/>
      <c r="AQ206" s="824"/>
      <c r="AR206" s="824"/>
      <c r="AS206" s="824"/>
      <c r="AT206" s="824"/>
      <c r="AU206" s="824"/>
      <c r="AV206" s="824"/>
      <c r="AW206" s="824"/>
      <c r="AX206" s="824"/>
      <c r="AY206" s="1640"/>
      <c r="AZ206" s="824"/>
      <c r="BA206" s="824"/>
      <c r="BB206" s="824"/>
      <c r="BC206" s="824"/>
      <c r="BE206" s="828"/>
      <c r="BF206" s="828"/>
      <c r="BG206" s="828"/>
      <c r="BH206" s="828"/>
      <c r="BI206" s="828"/>
      <c r="BJ206" s="828"/>
      <c r="BK206" s="828"/>
      <c r="BL206" s="828"/>
      <c r="BM206" s="828"/>
      <c r="BN206" s="828"/>
      <c r="BO206" s="828"/>
      <c r="BP206" s="828"/>
      <c r="BQ206" s="828"/>
      <c r="BR206" s="828"/>
      <c r="BS206" s="828"/>
      <c r="BT206" s="828"/>
      <c r="BU206" s="828"/>
      <c r="BV206" s="828"/>
      <c r="BW206" s="828"/>
      <c r="BX206" s="828"/>
    </row>
    <row r="207" spans="1:76" ht="15.75">
      <c r="A207" s="34"/>
      <c r="B207" s="829" t="s">
        <v>96</v>
      </c>
      <c r="C207" s="829" t="s">
        <v>97</v>
      </c>
      <c r="D207" s="835"/>
      <c r="F207" s="824" t="s">
        <v>764</v>
      </c>
      <c r="G207" s="823">
        <f t="shared" si="90"/>
        <v>7</v>
      </c>
      <c r="H207" s="824">
        <f t="shared" si="91"/>
        <v>1</v>
      </c>
      <c r="I207" s="824">
        <f t="shared" si="92"/>
        <v>7</v>
      </c>
      <c r="J207" s="824">
        <f t="shared" si="93"/>
        <v>0</v>
      </c>
      <c r="K207" s="825">
        <f t="shared" si="94"/>
        <v>7</v>
      </c>
      <c r="L207" s="826">
        <f t="shared" si="95"/>
        <v>0</v>
      </c>
      <c r="O207" s="827"/>
      <c r="P207" s="1640"/>
      <c r="Q207" s="824"/>
      <c r="R207" s="824">
        <v>7</v>
      </c>
      <c r="S207" s="824"/>
      <c r="T207" s="826"/>
      <c r="U207" s="824"/>
      <c r="V207" s="827"/>
      <c r="W207" s="824"/>
      <c r="X207" s="824"/>
      <c r="Y207" s="824"/>
      <c r="Z207" s="824"/>
      <c r="AA207" s="824"/>
      <c r="AB207" s="824"/>
      <c r="AC207" s="824"/>
      <c r="AD207" s="1640"/>
      <c r="AE207" s="824"/>
      <c r="AF207" s="824"/>
      <c r="AG207" s="824"/>
      <c r="AH207" s="824"/>
      <c r="AI207" s="34"/>
      <c r="AJ207" s="824"/>
      <c r="AK207" s="1640"/>
      <c r="AL207" s="824"/>
      <c r="AM207" s="824"/>
      <c r="AN207" s="824"/>
      <c r="AO207" s="824"/>
      <c r="AP207" s="824"/>
      <c r="AQ207" s="824"/>
      <c r="AR207" s="824"/>
      <c r="AS207" s="824"/>
      <c r="AT207" s="824"/>
      <c r="AU207" s="824"/>
      <c r="AV207" s="824"/>
      <c r="AW207" s="824"/>
      <c r="AX207" s="824"/>
      <c r="AY207" s="1640"/>
      <c r="AZ207" s="824"/>
      <c r="BA207" s="824"/>
      <c r="BB207" s="824"/>
      <c r="BC207" s="824"/>
      <c r="BE207" s="828"/>
      <c r="BF207" s="828"/>
      <c r="BG207" s="828"/>
      <c r="BH207" s="828"/>
      <c r="BI207" s="828"/>
      <c r="BJ207" s="828"/>
      <c r="BK207" s="828"/>
      <c r="BL207" s="828"/>
      <c r="BM207" s="828"/>
      <c r="BN207" s="828"/>
      <c r="BO207" s="828"/>
      <c r="BP207" s="828"/>
      <c r="BQ207" s="828"/>
      <c r="BR207" s="828"/>
      <c r="BS207" s="828"/>
      <c r="BT207" s="828"/>
      <c r="BU207" s="828"/>
      <c r="BV207" s="828"/>
      <c r="BW207" s="828"/>
      <c r="BX207" s="828"/>
    </row>
    <row r="208" spans="1:76" ht="15.75">
      <c r="B208" s="829" t="s">
        <v>67</v>
      </c>
      <c r="C208" s="829" t="s">
        <v>68</v>
      </c>
      <c r="D208" s="835"/>
      <c r="F208" s="824" t="s">
        <v>764</v>
      </c>
      <c r="G208" s="823">
        <f t="shared" si="90"/>
        <v>6.875</v>
      </c>
      <c r="H208" s="824">
        <f t="shared" si="91"/>
        <v>8</v>
      </c>
      <c r="I208" s="824">
        <f t="shared" si="92"/>
        <v>55</v>
      </c>
      <c r="J208" s="824">
        <f t="shared" si="93"/>
        <v>0</v>
      </c>
      <c r="K208" s="825">
        <f t="shared" si="94"/>
        <v>55</v>
      </c>
      <c r="L208" s="826">
        <f t="shared" si="95"/>
        <v>0</v>
      </c>
      <c r="O208" s="827"/>
      <c r="P208" s="1640"/>
      <c r="Q208" s="824">
        <v>1</v>
      </c>
      <c r="R208" s="824"/>
      <c r="S208" s="824">
        <v>6</v>
      </c>
      <c r="T208" s="826">
        <v>16</v>
      </c>
      <c r="U208" s="824"/>
      <c r="V208" s="827"/>
      <c r="W208" s="824">
        <v>6</v>
      </c>
      <c r="X208" s="824">
        <v>12</v>
      </c>
      <c r="Y208" s="824"/>
      <c r="Z208" s="824"/>
      <c r="AA208" s="824"/>
      <c r="AB208" s="824"/>
      <c r="AC208" s="824">
        <v>5</v>
      </c>
      <c r="AD208" s="1640"/>
      <c r="AE208" s="824">
        <v>3</v>
      </c>
      <c r="AF208" s="824">
        <v>6</v>
      </c>
      <c r="AG208" s="824"/>
      <c r="AH208" s="824"/>
      <c r="AI208" s="34"/>
      <c r="AJ208" s="824"/>
      <c r="AK208" s="1640"/>
      <c r="AL208" s="824"/>
      <c r="AM208" s="824"/>
      <c r="AN208" s="824"/>
      <c r="AO208" s="824"/>
      <c r="AP208" s="824"/>
      <c r="AQ208" s="824"/>
      <c r="AR208" s="824"/>
      <c r="AS208" s="824"/>
      <c r="AT208" s="824"/>
      <c r="AU208" s="824"/>
      <c r="AV208" s="824"/>
      <c r="AW208" s="824"/>
      <c r="AX208" s="824"/>
      <c r="AY208" s="1640"/>
      <c r="AZ208" s="824"/>
      <c r="BA208" s="824"/>
      <c r="BB208" s="824"/>
      <c r="BC208" s="824"/>
      <c r="BE208" s="828"/>
      <c r="BF208" s="828"/>
      <c r="BG208" s="828"/>
      <c r="BH208" s="828"/>
      <c r="BI208" s="828"/>
      <c r="BJ208" s="828"/>
      <c r="BK208" s="828"/>
      <c r="BL208" s="828"/>
      <c r="BM208" s="828"/>
      <c r="BN208" s="828"/>
      <c r="BO208" s="828"/>
      <c r="BP208" s="828"/>
      <c r="BQ208" s="828"/>
      <c r="BR208" s="828"/>
      <c r="BS208" s="828"/>
      <c r="BT208" s="828"/>
      <c r="BU208" s="828"/>
      <c r="BV208" s="828"/>
      <c r="BW208" s="828"/>
      <c r="BX208" s="828"/>
    </row>
    <row r="209" spans="1:76" ht="15.75">
      <c r="A209" s="828"/>
      <c r="B209" s="829" t="s">
        <v>446</v>
      </c>
      <c r="C209" s="829" t="s">
        <v>95</v>
      </c>
      <c r="D209" s="835"/>
      <c r="F209" s="824" t="s">
        <v>764</v>
      </c>
      <c r="G209" s="823">
        <f t="shared" si="90"/>
        <v>3.5</v>
      </c>
      <c r="H209" s="824">
        <f t="shared" si="91"/>
        <v>2</v>
      </c>
      <c r="I209" s="824">
        <f t="shared" si="92"/>
        <v>7</v>
      </c>
      <c r="J209" s="824">
        <f t="shared" si="93"/>
        <v>0</v>
      </c>
      <c r="K209" s="825">
        <f t="shared" si="94"/>
        <v>7</v>
      </c>
      <c r="L209" s="826">
        <f t="shared" si="95"/>
        <v>0</v>
      </c>
      <c r="O209" s="827"/>
      <c r="P209" s="1640"/>
      <c r="Q209" s="824"/>
      <c r="R209" s="824"/>
      <c r="S209" s="824"/>
      <c r="T209" s="826"/>
      <c r="U209" s="824"/>
      <c r="V209" s="827">
        <v>4</v>
      </c>
      <c r="W209" s="824"/>
      <c r="X209" s="824"/>
      <c r="Y209" s="824">
        <v>3</v>
      </c>
      <c r="Z209" s="824"/>
      <c r="AA209" s="824"/>
      <c r="AB209" s="824"/>
      <c r="AC209" s="824"/>
      <c r="AD209" s="1640"/>
      <c r="AE209" s="824"/>
      <c r="AF209" s="824"/>
      <c r="AG209" s="824"/>
      <c r="AH209" s="824"/>
      <c r="AI209" s="34"/>
      <c r="AJ209" s="824"/>
      <c r="AK209" s="1640"/>
      <c r="AL209" s="824"/>
      <c r="AM209" s="824"/>
      <c r="AN209" s="824"/>
      <c r="AO209" s="824"/>
      <c r="AP209" s="824"/>
      <c r="AQ209" s="824"/>
      <c r="AR209" s="824"/>
      <c r="AS209" s="824"/>
      <c r="AT209" s="824"/>
      <c r="AU209" s="824"/>
      <c r="AV209" s="824"/>
      <c r="AW209" s="824"/>
      <c r="AX209" s="824"/>
      <c r="AY209" s="1640"/>
      <c r="AZ209" s="824"/>
      <c r="BA209" s="824"/>
      <c r="BB209" s="824"/>
      <c r="BC209" s="824"/>
      <c r="BE209" s="828"/>
      <c r="BF209" s="828"/>
      <c r="BG209" s="828"/>
      <c r="BH209" s="828"/>
      <c r="BI209" s="828"/>
      <c r="BJ209" s="828"/>
      <c r="BK209" s="828"/>
      <c r="BL209" s="828"/>
      <c r="BM209" s="828"/>
      <c r="BN209" s="828"/>
      <c r="BO209" s="828"/>
      <c r="BP209" s="828"/>
      <c r="BQ209" s="828"/>
      <c r="BR209" s="828"/>
      <c r="BS209" s="828"/>
      <c r="BT209" s="828"/>
      <c r="BU209" s="828"/>
      <c r="BV209" s="828"/>
      <c r="BW209" s="828"/>
      <c r="BX209" s="828"/>
    </row>
    <row r="210" spans="1:76" ht="15.75">
      <c r="A210" s="833"/>
      <c r="B210" s="830" t="s">
        <v>1345</v>
      </c>
      <c r="C210" s="830"/>
      <c r="D210" s="1663"/>
      <c r="E210" s="831"/>
      <c r="F210" s="824" t="s">
        <v>764</v>
      </c>
      <c r="G210" s="823">
        <f t="shared" si="90"/>
        <v>6.5</v>
      </c>
      <c r="H210" s="824">
        <f t="shared" si="91"/>
        <v>2</v>
      </c>
      <c r="I210" s="824">
        <f t="shared" si="92"/>
        <v>13</v>
      </c>
      <c r="J210" s="824">
        <f t="shared" si="93"/>
        <v>0</v>
      </c>
      <c r="K210" s="825">
        <f t="shared" si="94"/>
        <v>13</v>
      </c>
      <c r="L210" s="826">
        <f t="shared" si="95"/>
        <v>0</v>
      </c>
      <c r="M210" s="46"/>
      <c r="N210" s="46"/>
      <c r="O210" s="827"/>
      <c r="P210" s="1640"/>
      <c r="Q210" s="824"/>
      <c r="R210" s="824"/>
      <c r="S210" s="824"/>
      <c r="T210" s="826"/>
      <c r="U210" s="824"/>
      <c r="V210" s="827"/>
      <c r="W210" s="824"/>
      <c r="X210" s="824"/>
      <c r="Y210" s="824"/>
      <c r="Z210" s="824"/>
      <c r="AA210" s="824"/>
      <c r="AB210" s="824"/>
      <c r="AC210" s="824"/>
      <c r="AD210" s="1640"/>
      <c r="AE210" s="824"/>
      <c r="AF210" s="824"/>
      <c r="AG210" s="824">
        <v>11</v>
      </c>
      <c r="AH210" s="824">
        <v>2</v>
      </c>
      <c r="AI210" s="824"/>
      <c r="AJ210" s="824"/>
      <c r="AK210" s="1640"/>
      <c r="AL210" s="824"/>
      <c r="AM210" s="824"/>
      <c r="AN210" s="824"/>
      <c r="AO210" s="824"/>
      <c r="AP210" s="824"/>
      <c r="AQ210" s="824"/>
      <c r="AR210" s="824"/>
      <c r="AS210" s="824"/>
      <c r="AT210" s="824"/>
      <c r="AU210" s="824"/>
      <c r="AV210" s="824"/>
      <c r="AW210" s="824"/>
      <c r="AX210" s="824"/>
      <c r="AY210" s="1640"/>
      <c r="AZ210" s="824"/>
      <c r="BA210" s="824"/>
      <c r="BB210" s="824"/>
      <c r="BC210" s="824"/>
      <c r="BD210" s="828"/>
      <c r="BE210" s="828"/>
      <c r="BF210" s="828"/>
      <c r="BG210" s="828"/>
      <c r="BH210" s="828"/>
      <c r="BI210" s="828"/>
      <c r="BJ210" s="828"/>
      <c r="BK210" s="828"/>
      <c r="BL210" s="828"/>
      <c r="BM210" s="828"/>
      <c r="BN210" s="828"/>
      <c r="BO210" s="828"/>
      <c r="BP210" s="828"/>
      <c r="BQ210" s="828"/>
      <c r="BR210" s="828"/>
      <c r="BS210" s="828"/>
      <c r="BT210" s="828"/>
      <c r="BU210" s="828"/>
      <c r="BV210" s="828"/>
      <c r="BW210" s="828"/>
      <c r="BX210" s="828"/>
    </row>
    <row r="211" spans="1:76" ht="16.5" thickBot="1">
      <c r="A211" s="833"/>
      <c r="B211" s="830" t="s">
        <v>1177</v>
      </c>
      <c r="C211" s="830" t="s">
        <v>211</v>
      </c>
      <c r="D211" s="1663"/>
      <c r="E211" s="831"/>
      <c r="F211" s="824" t="s">
        <v>764</v>
      </c>
      <c r="G211" s="823">
        <f t="shared" si="90"/>
        <v>4.25</v>
      </c>
      <c r="H211" s="824">
        <f t="shared" si="91"/>
        <v>4</v>
      </c>
      <c r="I211" s="824">
        <f t="shared" si="92"/>
        <v>17</v>
      </c>
      <c r="J211" s="824">
        <f t="shared" si="93"/>
        <v>0</v>
      </c>
      <c r="K211" s="825">
        <f t="shared" si="94"/>
        <v>17</v>
      </c>
      <c r="L211" s="826">
        <f t="shared" si="95"/>
        <v>0</v>
      </c>
      <c r="M211" s="46"/>
      <c r="N211" s="46"/>
      <c r="O211" s="50"/>
      <c r="P211" s="1647"/>
      <c r="Q211" s="834"/>
      <c r="R211" s="834"/>
      <c r="S211" s="834"/>
      <c r="T211" s="409"/>
      <c r="U211" s="834">
        <v>1</v>
      </c>
      <c r="V211" s="50"/>
      <c r="W211" s="834"/>
      <c r="X211" s="834"/>
      <c r="Y211" s="834"/>
      <c r="Z211" s="834">
        <v>2</v>
      </c>
      <c r="AA211" s="834">
        <v>5</v>
      </c>
      <c r="AB211" s="834">
        <v>9</v>
      </c>
      <c r="AC211" s="834"/>
      <c r="AD211" s="1647"/>
      <c r="AE211" s="834"/>
      <c r="AF211" s="834"/>
      <c r="AG211" s="834"/>
      <c r="AH211" s="834"/>
      <c r="AI211" s="824"/>
      <c r="AJ211" s="824"/>
      <c r="AK211" s="1640"/>
      <c r="AL211" s="824"/>
      <c r="AM211" s="824"/>
      <c r="AN211" s="824"/>
      <c r="AO211" s="824"/>
      <c r="AP211" s="824"/>
      <c r="AQ211" s="824"/>
      <c r="AR211" s="824"/>
      <c r="AS211" s="824"/>
      <c r="AT211" s="824"/>
      <c r="AU211" s="824"/>
      <c r="AV211" s="824"/>
      <c r="AW211" s="824"/>
      <c r="AX211" s="824"/>
      <c r="AY211" s="1640"/>
      <c r="AZ211" s="824"/>
      <c r="BA211" s="824"/>
      <c r="BB211" s="824"/>
      <c r="BC211" s="824"/>
      <c r="BD211" s="828"/>
      <c r="BE211" s="828"/>
      <c r="BF211" s="828"/>
      <c r="BG211" s="828"/>
      <c r="BH211" s="828"/>
      <c r="BI211" s="828"/>
      <c r="BJ211" s="828"/>
      <c r="BK211" s="828"/>
      <c r="BL211" s="828"/>
      <c r="BM211" s="828"/>
      <c r="BN211" s="828"/>
      <c r="BO211" s="828"/>
      <c r="BP211" s="828"/>
      <c r="BQ211" s="828"/>
      <c r="BR211" s="828"/>
      <c r="BS211" s="828"/>
      <c r="BT211" s="828"/>
      <c r="BU211" s="828"/>
      <c r="BV211" s="828"/>
      <c r="BW211" s="828"/>
      <c r="BX211" s="828"/>
    </row>
    <row r="212" spans="1:76" ht="16.5" thickBot="1">
      <c r="A212" s="41"/>
      <c r="B212" s="42" t="s">
        <v>64</v>
      </c>
      <c r="C212" s="42"/>
      <c r="D212" s="960"/>
      <c r="E212" s="43"/>
      <c r="F212" s="34" t="s">
        <v>902</v>
      </c>
      <c r="G212" s="823">
        <f t="shared" si="90"/>
        <v>2.5</v>
      </c>
      <c r="H212" s="824">
        <f t="shared" si="91"/>
        <v>20</v>
      </c>
      <c r="I212" s="824">
        <f t="shared" si="92"/>
        <v>50</v>
      </c>
      <c r="J212" s="824">
        <f t="shared" si="93"/>
        <v>0</v>
      </c>
      <c r="K212" s="825">
        <f t="shared" si="94"/>
        <v>50</v>
      </c>
      <c r="L212" s="826">
        <f t="shared" si="95"/>
        <v>0</v>
      </c>
      <c r="M212" s="46"/>
      <c r="N212" s="46"/>
      <c r="O212" s="47">
        <v>4</v>
      </c>
      <c r="P212" s="1648">
        <v>0</v>
      </c>
      <c r="Q212" s="49">
        <v>0</v>
      </c>
      <c r="R212" s="48">
        <v>4</v>
      </c>
      <c r="S212" s="49">
        <v>2</v>
      </c>
      <c r="T212" s="49">
        <v>2</v>
      </c>
      <c r="U212" s="48">
        <v>2</v>
      </c>
      <c r="V212" s="48">
        <v>2</v>
      </c>
      <c r="W212" s="48">
        <v>4</v>
      </c>
      <c r="X212" s="48">
        <v>4</v>
      </c>
      <c r="Y212" s="48">
        <v>0</v>
      </c>
      <c r="Z212" s="48">
        <v>4</v>
      </c>
      <c r="AA212" s="48">
        <v>2</v>
      </c>
      <c r="AB212" s="48">
        <v>0</v>
      </c>
      <c r="AC212" s="48">
        <v>4</v>
      </c>
      <c r="AD212" s="1748">
        <v>0</v>
      </c>
      <c r="AE212" s="48">
        <v>4</v>
      </c>
      <c r="AF212" s="48">
        <v>4</v>
      </c>
      <c r="AG212" s="48">
        <v>4</v>
      </c>
      <c r="AH212" s="48">
        <v>4</v>
      </c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</row>
    <row r="213" spans="1:76" ht="15.75">
      <c r="A213" s="41"/>
      <c r="B213" s="42"/>
      <c r="C213" s="42"/>
      <c r="D213" s="960"/>
      <c r="E213" s="43"/>
      <c r="F213" s="34"/>
      <c r="G213" s="44"/>
      <c r="H213" s="34"/>
      <c r="I213" s="34"/>
      <c r="J213" s="34"/>
      <c r="K213" s="45"/>
      <c r="L213" s="34"/>
      <c r="M213" s="46"/>
      <c r="N213" s="46"/>
      <c r="O213" s="34"/>
      <c r="P213" s="34"/>
      <c r="Q213" s="46"/>
      <c r="R213" s="34"/>
      <c r="S213" s="46"/>
      <c r="T213" s="46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</row>
    <row r="214" spans="1:76" ht="15.75">
      <c r="A214" s="41"/>
      <c r="B214" s="42"/>
      <c r="C214" s="42"/>
      <c r="D214" s="960"/>
      <c r="E214" s="43"/>
      <c r="F214" s="34"/>
      <c r="G214" s="44"/>
      <c r="H214" s="34"/>
      <c r="I214" s="34"/>
      <c r="J214" s="34"/>
      <c r="K214" s="45"/>
      <c r="L214" s="34"/>
      <c r="M214" s="46"/>
      <c r="N214" s="46"/>
      <c r="O214" s="34"/>
      <c r="P214" s="34"/>
      <c r="Q214" s="46"/>
      <c r="R214" s="34"/>
      <c r="S214" s="46"/>
      <c r="T214" s="46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</row>
    <row r="215" spans="1:76" ht="15.75">
      <c r="A215" s="1753" t="s">
        <v>731</v>
      </c>
      <c r="B215" s="8">
        <v>8</v>
      </c>
      <c r="R215" s="8" t="s">
        <v>32</v>
      </c>
      <c r="S215" s="8" t="s">
        <v>33</v>
      </c>
      <c r="T215" s="8" t="s">
        <v>34</v>
      </c>
      <c r="U215" s="8" t="s">
        <v>35</v>
      </c>
      <c r="AO215" s="8" t="s">
        <v>36</v>
      </c>
      <c r="AP215" s="8" t="s">
        <v>37</v>
      </c>
      <c r="AQ215" s="8" t="s">
        <v>38</v>
      </c>
      <c r="AR215" s="8" t="s">
        <v>37</v>
      </c>
      <c r="AS215" s="8" t="s">
        <v>39</v>
      </c>
      <c r="AT215" s="34" t="s">
        <v>40</v>
      </c>
      <c r="AU215" s="34" t="s">
        <v>41</v>
      </c>
      <c r="AV215" s="34" t="s">
        <v>42</v>
      </c>
      <c r="AW215" s="34" t="s">
        <v>40</v>
      </c>
      <c r="AX215" s="34"/>
      <c r="AY215" s="34"/>
      <c r="AZ215" s="34"/>
      <c r="BA215" s="34"/>
      <c r="BB215" s="34"/>
      <c r="BC215" s="34"/>
      <c r="BG215" s="8" t="s">
        <v>43</v>
      </c>
      <c r="BH215" s="8" t="s">
        <v>44</v>
      </c>
      <c r="BI215" s="8" t="s">
        <v>40</v>
      </c>
      <c r="BJ215" s="8" t="s">
        <v>37</v>
      </c>
      <c r="BK215" s="8" t="s">
        <v>39</v>
      </c>
      <c r="BL215" s="8" t="s">
        <v>35</v>
      </c>
    </row>
    <row r="216" spans="1:76">
      <c r="A216" s="817"/>
      <c r="B216" s="818" t="s">
        <v>45</v>
      </c>
      <c r="C216" s="818" t="s">
        <v>46</v>
      </c>
      <c r="D216" s="1661" t="s">
        <v>47</v>
      </c>
      <c r="E216" s="819" t="s">
        <v>48</v>
      </c>
      <c r="F216" s="820" t="s">
        <v>49</v>
      </c>
      <c r="G216" s="820" t="s">
        <v>50</v>
      </c>
      <c r="H216" s="820" t="s">
        <v>51</v>
      </c>
      <c r="I216" s="820" t="s">
        <v>52</v>
      </c>
      <c r="J216" s="820" t="s">
        <v>53</v>
      </c>
      <c r="K216" s="820" t="s">
        <v>54</v>
      </c>
      <c r="L216" s="821" t="s">
        <v>55</v>
      </c>
      <c r="M216" s="36"/>
      <c r="N216" s="36"/>
      <c r="O216" s="822">
        <v>1</v>
      </c>
      <c r="P216" s="820">
        <v>2</v>
      </c>
      <c r="Q216" s="820">
        <v>3</v>
      </c>
      <c r="R216" s="820">
        <v>4</v>
      </c>
      <c r="S216" s="820">
        <v>5</v>
      </c>
      <c r="T216" s="821">
        <v>6</v>
      </c>
      <c r="U216" s="820">
        <v>7</v>
      </c>
      <c r="V216" s="822">
        <v>8</v>
      </c>
      <c r="W216" s="820">
        <v>9</v>
      </c>
      <c r="X216" s="820">
        <v>10</v>
      </c>
      <c r="Y216" s="820">
        <v>11</v>
      </c>
      <c r="Z216" s="820">
        <v>12</v>
      </c>
      <c r="AA216" s="820">
        <v>13</v>
      </c>
      <c r="AB216" s="820">
        <v>14</v>
      </c>
      <c r="AC216" s="820">
        <v>15</v>
      </c>
      <c r="AD216" s="820">
        <v>16</v>
      </c>
      <c r="AE216" s="820">
        <v>17</v>
      </c>
      <c r="AF216" s="820">
        <v>18</v>
      </c>
      <c r="AG216" s="820">
        <v>19</v>
      </c>
      <c r="AH216" s="820">
        <v>20</v>
      </c>
      <c r="AJ216" s="820">
        <v>1</v>
      </c>
      <c r="AK216" s="820">
        <v>2</v>
      </c>
      <c r="AL216" s="820">
        <v>3</v>
      </c>
      <c r="AM216" s="820">
        <v>4</v>
      </c>
      <c r="AN216" s="820">
        <v>5</v>
      </c>
      <c r="AO216" s="820">
        <v>6</v>
      </c>
      <c r="AP216" s="820">
        <v>7</v>
      </c>
      <c r="AQ216" s="820">
        <v>8</v>
      </c>
      <c r="AR216" s="820">
        <v>9</v>
      </c>
      <c r="AS216" s="820">
        <v>10</v>
      </c>
      <c r="AT216" s="820">
        <v>11</v>
      </c>
      <c r="AU216" s="820">
        <v>12</v>
      </c>
      <c r="AV216" s="820">
        <v>13</v>
      </c>
      <c r="AW216" s="820">
        <v>14</v>
      </c>
      <c r="AX216" s="820">
        <v>15</v>
      </c>
      <c r="AY216" s="820">
        <v>16</v>
      </c>
      <c r="AZ216" s="820">
        <v>17</v>
      </c>
      <c r="BA216" s="820">
        <v>18</v>
      </c>
      <c r="BB216" s="820">
        <v>19</v>
      </c>
      <c r="BC216" s="820">
        <v>20</v>
      </c>
      <c r="BE216" s="820">
        <v>1</v>
      </c>
      <c r="BF216" s="820">
        <v>2</v>
      </c>
      <c r="BG216" s="820">
        <v>3</v>
      </c>
      <c r="BH216" s="820">
        <v>4</v>
      </c>
      <c r="BI216" s="820">
        <v>5</v>
      </c>
      <c r="BJ216" s="820">
        <v>6</v>
      </c>
      <c r="BK216" s="820">
        <v>7</v>
      </c>
      <c r="BL216" s="820">
        <v>8</v>
      </c>
      <c r="BM216" s="820">
        <v>9</v>
      </c>
      <c r="BN216" s="820">
        <v>10</v>
      </c>
      <c r="BO216" s="820">
        <v>11</v>
      </c>
      <c r="BP216" s="820">
        <v>12</v>
      </c>
      <c r="BQ216" s="820">
        <v>13</v>
      </c>
      <c r="BR216" s="820">
        <v>14</v>
      </c>
      <c r="BS216" s="820">
        <v>15</v>
      </c>
      <c r="BT216" s="820">
        <v>16</v>
      </c>
      <c r="BU216" s="820">
        <v>17</v>
      </c>
      <c r="BV216" s="820">
        <v>18</v>
      </c>
      <c r="BW216" s="820">
        <v>19</v>
      </c>
      <c r="BX216" s="820">
        <v>20</v>
      </c>
    </row>
    <row r="217" spans="1:76" ht="15.75">
      <c r="A217" s="845">
        <f>HTZ!B18</f>
        <v>2</v>
      </c>
      <c r="B217" s="845" t="str">
        <f>HTZ!C18</f>
        <v>Štrbík</v>
      </c>
      <c r="C217" s="845" t="str">
        <f>HTZ!D18</f>
        <v>Libor</v>
      </c>
      <c r="D217" s="845">
        <f>HTZ!E18</f>
        <v>690105</v>
      </c>
      <c r="E217" s="845" t="str">
        <f>HTZ!F18</f>
        <v>JH</v>
      </c>
      <c r="F217" s="835" t="s">
        <v>731</v>
      </c>
      <c r="G217" s="823" t="e">
        <f t="shared" ref="G217:G236" si="102">K217/H217</f>
        <v>#DIV/0!</v>
      </c>
      <c r="H217" s="824">
        <f t="shared" ref="H217:H337" si="103">COUNT(O217:AH217)</f>
        <v>0</v>
      </c>
      <c r="I217" s="824">
        <f t="shared" ref="I217:I337" si="104">SUM(O217+P217+Q217+R217+S217+T217+V217+U217+W217+X217+Y217+Z217+AA217+AB217+AC217+AD217+AE217+AF217+AG217+AH217)</f>
        <v>0</v>
      </c>
      <c r="J217" s="824">
        <f t="shared" ref="J217:J337" si="105">AJ217+AK217+AL217+AM217+AN217+AO217+AP217+AQ217+AR217+AS217+AT217+AU217+AV217+AW217+AX217+AY217+AZ217+BA217+BB217+BC217</f>
        <v>0</v>
      </c>
      <c r="K217" s="825">
        <f t="shared" ref="K217:K337" si="106">I217+J217</f>
        <v>0</v>
      </c>
      <c r="L217" s="826">
        <f t="shared" ref="L217:L337" si="107">BE217+BF217+BG217+BH217+BI217+BJ217+BK217+BL217+BM217+BN217+BO217+BP217+BR217+BQ217+BS217+BT217+BU217+BV217+BW217+BX217</f>
        <v>0</v>
      </c>
      <c r="O217" s="827"/>
      <c r="P217" s="824"/>
      <c r="Q217" s="824"/>
      <c r="R217" s="824"/>
      <c r="S217" s="824"/>
      <c r="T217" s="826"/>
      <c r="U217" s="824"/>
      <c r="V217" s="827"/>
      <c r="W217" s="824"/>
      <c r="X217" s="824"/>
      <c r="Y217" s="824"/>
      <c r="Z217" s="824"/>
      <c r="AA217" s="824"/>
      <c r="AB217" s="824"/>
      <c r="AC217" s="824"/>
      <c r="AD217" s="824"/>
      <c r="AE217" s="824"/>
      <c r="AF217" s="824"/>
      <c r="AG217" s="824"/>
      <c r="AH217" s="824"/>
      <c r="AI217" s="34"/>
      <c r="AJ217" s="824"/>
      <c r="AK217" s="824"/>
      <c r="AL217" s="824"/>
      <c r="AM217" s="824"/>
      <c r="AN217" s="824"/>
      <c r="AO217" s="824"/>
      <c r="AP217" s="824"/>
      <c r="AQ217" s="824"/>
      <c r="AR217" s="824"/>
      <c r="AS217" s="824"/>
      <c r="AT217" s="824"/>
      <c r="AU217" s="824"/>
      <c r="AV217" s="824"/>
      <c r="AW217" s="824"/>
      <c r="AX217" s="824"/>
      <c r="AY217" s="824"/>
      <c r="AZ217" s="824"/>
      <c r="BA217" s="824"/>
      <c r="BB217" s="824"/>
      <c r="BC217" s="824"/>
      <c r="BE217" s="828"/>
      <c r="BF217" s="828"/>
      <c r="BG217" s="828"/>
      <c r="BH217" s="828"/>
      <c r="BI217" s="828"/>
      <c r="BJ217" s="828"/>
      <c r="BK217" s="828"/>
      <c r="BL217" s="828"/>
      <c r="BM217" s="828"/>
      <c r="BN217" s="828"/>
      <c r="BO217" s="828"/>
      <c r="BP217" s="828"/>
      <c r="BQ217" s="828"/>
      <c r="BR217" s="828"/>
      <c r="BS217" s="828"/>
      <c r="BT217" s="828"/>
      <c r="BU217" s="828"/>
      <c r="BV217" s="828"/>
      <c r="BW217" s="828"/>
      <c r="BX217" s="828"/>
    </row>
    <row r="218" spans="1:76" ht="15.75">
      <c r="A218" s="845">
        <f>HTZ!B19</f>
        <v>8</v>
      </c>
      <c r="B218" s="845" t="str">
        <f>HTZ!C19</f>
        <v>Charvát</v>
      </c>
      <c r="C218" s="845" t="str">
        <f>HTZ!D19</f>
        <v>Martin</v>
      </c>
      <c r="D218" s="845">
        <f>HTZ!E19</f>
        <v>750519</v>
      </c>
      <c r="E218" s="845" t="str">
        <f>HTZ!F19</f>
        <v>JH</v>
      </c>
      <c r="F218" s="835" t="s">
        <v>731</v>
      </c>
      <c r="G218" s="823">
        <f t="shared" si="102"/>
        <v>0.82352941176470584</v>
      </c>
      <c r="H218" s="824">
        <f t="shared" si="103"/>
        <v>17</v>
      </c>
      <c r="I218" s="824">
        <f t="shared" si="104"/>
        <v>6</v>
      </c>
      <c r="J218" s="824">
        <f t="shared" si="105"/>
        <v>8</v>
      </c>
      <c r="K218" s="825">
        <f t="shared" si="106"/>
        <v>14</v>
      </c>
      <c r="L218" s="826">
        <f t="shared" si="107"/>
        <v>10</v>
      </c>
      <c r="O218" s="827">
        <v>0</v>
      </c>
      <c r="P218" s="824">
        <v>0</v>
      </c>
      <c r="Q218" s="824">
        <v>0</v>
      </c>
      <c r="R218" s="824">
        <v>0</v>
      </c>
      <c r="S218" s="824">
        <v>0</v>
      </c>
      <c r="T218" s="826"/>
      <c r="U218" s="824">
        <v>3</v>
      </c>
      <c r="V218" s="827">
        <v>0</v>
      </c>
      <c r="W218" s="824">
        <v>0</v>
      </c>
      <c r="X218" s="824">
        <v>0</v>
      </c>
      <c r="Y218" s="824">
        <v>0</v>
      </c>
      <c r="Z218" s="824">
        <v>0</v>
      </c>
      <c r="AA218" s="824"/>
      <c r="AB218" s="824"/>
      <c r="AC218" s="824">
        <v>0</v>
      </c>
      <c r="AD218" s="824">
        <v>1</v>
      </c>
      <c r="AE218" s="824">
        <v>1</v>
      </c>
      <c r="AF218" s="824">
        <v>0</v>
      </c>
      <c r="AG218" s="824">
        <v>0</v>
      </c>
      <c r="AH218" s="824">
        <v>1</v>
      </c>
      <c r="AI218" s="34"/>
      <c r="AJ218" s="824">
        <v>0</v>
      </c>
      <c r="AK218" s="824">
        <v>0</v>
      </c>
      <c r="AL218" s="824">
        <v>0</v>
      </c>
      <c r="AM218" s="824">
        <v>0</v>
      </c>
      <c r="AN218" s="824">
        <v>0</v>
      </c>
      <c r="AO218" s="824"/>
      <c r="AP218" s="824">
        <v>1</v>
      </c>
      <c r="AQ218" s="824">
        <v>0</v>
      </c>
      <c r="AR218" s="824">
        <v>0</v>
      </c>
      <c r="AS218" s="824">
        <v>1</v>
      </c>
      <c r="AT218" s="824">
        <v>1</v>
      </c>
      <c r="AU218" s="824">
        <v>0</v>
      </c>
      <c r="AV218" s="824"/>
      <c r="AW218" s="824"/>
      <c r="AX218" s="824">
        <v>0</v>
      </c>
      <c r="AY218" s="824">
        <v>1</v>
      </c>
      <c r="AZ218" s="824">
        <v>0</v>
      </c>
      <c r="BA218" s="824">
        <v>2</v>
      </c>
      <c r="BB218" s="824">
        <v>1</v>
      </c>
      <c r="BC218" s="824">
        <v>1</v>
      </c>
      <c r="BE218" s="828"/>
      <c r="BF218" s="828"/>
      <c r="BG218" s="828"/>
      <c r="BH218" s="828"/>
      <c r="BI218" s="828"/>
      <c r="BJ218" s="828"/>
      <c r="BK218" s="828"/>
      <c r="BL218" s="828"/>
      <c r="BM218" s="828"/>
      <c r="BN218" s="828"/>
      <c r="BO218" s="828"/>
      <c r="BP218" s="828"/>
      <c r="BQ218" s="828"/>
      <c r="BR218" s="828"/>
      <c r="BS218" s="828">
        <v>10</v>
      </c>
      <c r="BT218" s="828"/>
      <c r="BU218" s="828"/>
      <c r="BV218" s="828"/>
      <c r="BW218" s="828"/>
      <c r="BX218" s="828"/>
    </row>
    <row r="219" spans="1:76" ht="15.75">
      <c r="A219" s="845">
        <f>HTZ!B20</f>
        <v>9</v>
      </c>
      <c r="B219" s="845" t="str">
        <f>HTZ!C20</f>
        <v>Herzig</v>
      </c>
      <c r="C219" s="845" t="str">
        <f>HTZ!D20</f>
        <v>Zdenek</v>
      </c>
      <c r="D219" s="845">
        <f>HTZ!E20</f>
        <v>690822</v>
      </c>
      <c r="E219" s="845" t="str">
        <f>HTZ!F20</f>
        <v>JH</v>
      </c>
      <c r="F219" s="835" t="s">
        <v>731</v>
      </c>
      <c r="G219" s="823">
        <f t="shared" si="102"/>
        <v>0.14285714285714285</v>
      </c>
      <c r="H219" s="824">
        <f t="shared" si="103"/>
        <v>14</v>
      </c>
      <c r="I219" s="824">
        <f t="shared" si="104"/>
        <v>0</v>
      </c>
      <c r="J219" s="824">
        <f t="shared" si="105"/>
        <v>2</v>
      </c>
      <c r="K219" s="825">
        <f t="shared" si="106"/>
        <v>2</v>
      </c>
      <c r="L219" s="826">
        <f t="shared" si="107"/>
        <v>0</v>
      </c>
      <c r="O219" s="827">
        <v>0</v>
      </c>
      <c r="P219" s="824">
        <v>0</v>
      </c>
      <c r="Q219" s="824">
        <v>0</v>
      </c>
      <c r="R219" s="824">
        <v>0</v>
      </c>
      <c r="S219" s="824">
        <v>0</v>
      </c>
      <c r="T219" s="826">
        <v>0</v>
      </c>
      <c r="U219" s="824">
        <v>0</v>
      </c>
      <c r="V219" s="827">
        <v>0</v>
      </c>
      <c r="W219" s="824">
        <v>0</v>
      </c>
      <c r="X219" s="824">
        <v>0</v>
      </c>
      <c r="Y219" s="824">
        <v>0</v>
      </c>
      <c r="Z219" s="824">
        <v>0</v>
      </c>
      <c r="AA219" s="824">
        <v>0</v>
      </c>
      <c r="AB219" s="824">
        <v>0</v>
      </c>
      <c r="AC219" s="824"/>
      <c r="AD219" s="824"/>
      <c r="AE219" s="824"/>
      <c r="AF219" s="824"/>
      <c r="AG219" s="824"/>
      <c r="AH219" s="824"/>
      <c r="AI219" s="34"/>
      <c r="AJ219" s="824">
        <v>0</v>
      </c>
      <c r="AK219" s="824">
        <v>1</v>
      </c>
      <c r="AL219" s="824">
        <v>0</v>
      </c>
      <c r="AM219" s="824">
        <v>0</v>
      </c>
      <c r="AN219" s="824">
        <v>0</v>
      </c>
      <c r="AO219" s="824">
        <v>0</v>
      </c>
      <c r="AP219" s="824">
        <v>0</v>
      </c>
      <c r="AQ219" s="824">
        <v>0</v>
      </c>
      <c r="AR219" s="824">
        <v>0</v>
      </c>
      <c r="AS219" s="824">
        <v>0</v>
      </c>
      <c r="AT219" s="824">
        <v>0</v>
      </c>
      <c r="AU219" s="824">
        <v>1</v>
      </c>
      <c r="AV219" s="824">
        <v>0</v>
      </c>
      <c r="AW219" s="824">
        <v>0</v>
      </c>
      <c r="AX219" s="824"/>
      <c r="AY219" s="824"/>
      <c r="AZ219" s="824"/>
      <c r="BA219" s="824"/>
      <c r="BB219" s="824"/>
      <c r="BC219" s="824"/>
      <c r="BE219" s="828"/>
      <c r="BF219" s="828"/>
      <c r="BG219" s="828"/>
      <c r="BH219" s="828"/>
      <c r="BI219" s="828"/>
      <c r="BJ219" s="828"/>
      <c r="BK219" s="828"/>
      <c r="BL219" s="828"/>
      <c r="BM219" s="828"/>
      <c r="BN219" s="828"/>
      <c r="BO219" s="828"/>
      <c r="BP219" s="828"/>
      <c r="BQ219" s="828"/>
      <c r="BR219" s="828"/>
      <c r="BS219" s="828"/>
      <c r="BT219" s="828"/>
      <c r="BU219" s="828"/>
      <c r="BV219" s="828"/>
      <c r="BW219" s="828"/>
      <c r="BX219" s="828"/>
    </row>
    <row r="220" spans="1:76" ht="15.75">
      <c r="A220" s="845">
        <f>HTZ!B21</f>
        <v>30</v>
      </c>
      <c r="B220" s="845" t="str">
        <f>HTZ!C21</f>
        <v>Brablc</v>
      </c>
      <c r="C220" s="845" t="str">
        <f>HTZ!D21</f>
        <v>Tomáš</v>
      </c>
      <c r="D220" s="845">
        <f>HTZ!E21</f>
        <v>800806</v>
      </c>
      <c r="E220" s="845" t="str">
        <f>HTZ!F21</f>
        <v>JH</v>
      </c>
      <c r="F220" s="835" t="s">
        <v>731</v>
      </c>
      <c r="G220" s="823">
        <f t="shared" si="102"/>
        <v>2.5555555555555554</v>
      </c>
      <c r="H220" s="824">
        <f t="shared" si="103"/>
        <v>18</v>
      </c>
      <c r="I220" s="824">
        <f t="shared" si="104"/>
        <v>27</v>
      </c>
      <c r="J220" s="824">
        <f t="shared" si="105"/>
        <v>19</v>
      </c>
      <c r="K220" s="825">
        <f t="shared" si="106"/>
        <v>46</v>
      </c>
      <c r="L220" s="826">
        <f t="shared" si="107"/>
        <v>0</v>
      </c>
      <c r="O220" s="827"/>
      <c r="P220" s="824">
        <v>0</v>
      </c>
      <c r="Q220" s="824">
        <v>1</v>
      </c>
      <c r="R220" s="824">
        <v>0</v>
      </c>
      <c r="S220" s="824">
        <v>2</v>
      </c>
      <c r="T220" s="826">
        <v>1</v>
      </c>
      <c r="U220" s="824">
        <v>2</v>
      </c>
      <c r="V220" s="827">
        <v>3</v>
      </c>
      <c r="W220" s="824">
        <v>4</v>
      </c>
      <c r="X220" s="824"/>
      <c r="Y220" s="824">
        <v>3</v>
      </c>
      <c r="Z220" s="824">
        <v>3</v>
      </c>
      <c r="AA220" s="824">
        <v>1</v>
      </c>
      <c r="AB220" s="824">
        <v>4</v>
      </c>
      <c r="AC220" s="824">
        <v>0</v>
      </c>
      <c r="AD220" s="824">
        <v>0</v>
      </c>
      <c r="AE220" s="824">
        <v>1</v>
      </c>
      <c r="AF220" s="824">
        <v>1</v>
      </c>
      <c r="AG220" s="824">
        <v>0</v>
      </c>
      <c r="AH220" s="824">
        <v>1</v>
      </c>
      <c r="AI220" s="34"/>
      <c r="AJ220" s="824"/>
      <c r="AK220" s="824">
        <v>2</v>
      </c>
      <c r="AL220" s="824">
        <v>1</v>
      </c>
      <c r="AM220" s="824">
        <v>0</v>
      </c>
      <c r="AN220" s="824">
        <v>4</v>
      </c>
      <c r="AO220" s="824">
        <v>2</v>
      </c>
      <c r="AP220" s="824">
        <v>1</v>
      </c>
      <c r="AQ220" s="824">
        <v>1</v>
      </c>
      <c r="AR220" s="824">
        <v>1</v>
      </c>
      <c r="AS220" s="824"/>
      <c r="AT220" s="824">
        <v>1</v>
      </c>
      <c r="AU220" s="824">
        <v>1</v>
      </c>
      <c r="AV220" s="824">
        <v>1</v>
      </c>
      <c r="AW220" s="824">
        <v>1</v>
      </c>
      <c r="AX220" s="824">
        <v>0</v>
      </c>
      <c r="AY220" s="824">
        <v>0</v>
      </c>
      <c r="AZ220" s="824">
        <v>0</v>
      </c>
      <c r="BA220" s="824">
        <v>1</v>
      </c>
      <c r="BB220" s="824">
        <v>0</v>
      </c>
      <c r="BC220" s="824">
        <v>2</v>
      </c>
      <c r="BE220" s="828"/>
      <c r="BF220" s="828"/>
      <c r="BG220" s="828"/>
      <c r="BH220" s="828"/>
      <c r="BI220" s="828"/>
      <c r="BJ220" s="828"/>
      <c r="BK220" s="828"/>
      <c r="BL220" s="828"/>
      <c r="BM220" s="828"/>
      <c r="BN220" s="828"/>
      <c r="BO220" s="828"/>
      <c r="BP220" s="828"/>
      <c r="BQ220" s="828"/>
      <c r="BR220" s="828"/>
      <c r="BS220" s="828"/>
      <c r="BT220" s="828"/>
      <c r="BU220" s="828"/>
      <c r="BV220" s="828"/>
      <c r="BW220" s="828"/>
      <c r="BX220" s="828"/>
    </row>
    <row r="221" spans="1:76" ht="15.75">
      <c r="A221" s="845">
        <f>HTZ!B22</f>
        <v>93</v>
      </c>
      <c r="B221" s="845" t="str">
        <f>HTZ!C22</f>
        <v xml:space="preserve">Minář </v>
      </c>
      <c r="C221" s="845" t="str">
        <f>HTZ!D22</f>
        <v>Šimon</v>
      </c>
      <c r="D221" s="845">
        <f>HTZ!E22</f>
        <v>931006</v>
      </c>
      <c r="E221" s="845" t="str">
        <f>HTZ!F22</f>
        <v>JH2</v>
      </c>
      <c r="F221" s="835" t="s">
        <v>731</v>
      </c>
      <c r="G221" s="823">
        <f t="shared" si="102"/>
        <v>1.411764705882353</v>
      </c>
      <c r="H221" s="824">
        <f t="shared" si="103"/>
        <v>17</v>
      </c>
      <c r="I221" s="824">
        <f t="shared" si="104"/>
        <v>11</v>
      </c>
      <c r="J221" s="824">
        <f t="shared" si="105"/>
        <v>13</v>
      </c>
      <c r="K221" s="825">
        <f t="shared" si="106"/>
        <v>24</v>
      </c>
      <c r="L221" s="826">
        <f t="shared" si="107"/>
        <v>0</v>
      </c>
      <c r="O221" s="827">
        <v>0</v>
      </c>
      <c r="P221" s="824">
        <v>1</v>
      </c>
      <c r="Q221" s="824"/>
      <c r="R221" s="824">
        <v>0</v>
      </c>
      <c r="S221" s="824">
        <v>1</v>
      </c>
      <c r="T221" s="826">
        <v>2</v>
      </c>
      <c r="U221" s="824">
        <v>2</v>
      </c>
      <c r="V221" s="827">
        <v>0</v>
      </c>
      <c r="W221" s="824">
        <v>0</v>
      </c>
      <c r="X221" s="824">
        <v>1</v>
      </c>
      <c r="Y221" s="824"/>
      <c r="Z221" s="824"/>
      <c r="AA221" s="824">
        <v>1</v>
      </c>
      <c r="AB221" s="824">
        <v>0</v>
      </c>
      <c r="AC221" s="824">
        <v>1</v>
      </c>
      <c r="AD221" s="824">
        <v>0</v>
      </c>
      <c r="AE221" s="824">
        <v>1</v>
      </c>
      <c r="AF221" s="824">
        <v>0</v>
      </c>
      <c r="AG221" s="824">
        <v>0</v>
      </c>
      <c r="AH221" s="824">
        <v>1</v>
      </c>
      <c r="AI221" s="34"/>
      <c r="AJ221" s="824">
        <v>0</v>
      </c>
      <c r="AK221" s="824">
        <v>0</v>
      </c>
      <c r="AL221" s="824"/>
      <c r="AM221" s="824">
        <v>1</v>
      </c>
      <c r="AN221" s="824">
        <v>0</v>
      </c>
      <c r="AO221" s="824">
        <v>0</v>
      </c>
      <c r="AP221" s="824">
        <v>4</v>
      </c>
      <c r="AQ221" s="824">
        <v>0</v>
      </c>
      <c r="AR221" s="824">
        <v>0</v>
      </c>
      <c r="AS221" s="824">
        <v>3</v>
      </c>
      <c r="AT221" s="824"/>
      <c r="AU221" s="824"/>
      <c r="AV221" s="824">
        <v>0</v>
      </c>
      <c r="AW221" s="824">
        <v>4</v>
      </c>
      <c r="AX221" s="824">
        <v>0</v>
      </c>
      <c r="AY221" s="824">
        <v>0</v>
      </c>
      <c r="AZ221" s="824">
        <v>0</v>
      </c>
      <c r="BA221" s="824">
        <v>0</v>
      </c>
      <c r="BB221" s="824">
        <v>1</v>
      </c>
      <c r="BC221" s="824">
        <v>0</v>
      </c>
      <c r="BE221" s="828"/>
      <c r="BF221" s="828"/>
      <c r="BG221" s="828"/>
      <c r="BH221" s="828"/>
      <c r="BI221" s="828"/>
      <c r="BJ221" s="828"/>
      <c r="BK221" s="828"/>
      <c r="BL221" s="828"/>
      <c r="BM221" s="828"/>
      <c r="BN221" s="828"/>
      <c r="BO221" s="828"/>
      <c r="BP221" s="828"/>
      <c r="BQ221" s="828"/>
      <c r="BR221" s="828"/>
      <c r="BS221" s="828"/>
      <c r="BT221" s="828"/>
      <c r="BU221" s="828"/>
      <c r="BV221" s="828"/>
      <c r="BW221" s="828"/>
      <c r="BX221" s="828"/>
    </row>
    <row r="222" spans="1:76" ht="15.75">
      <c r="A222" s="845">
        <f>HTZ!B23</f>
        <v>66</v>
      </c>
      <c r="B222" s="845" t="str">
        <f>HTZ!C23</f>
        <v>Horák</v>
      </c>
      <c r="C222" s="845" t="str">
        <f>HTZ!D23</f>
        <v>Aleš</v>
      </c>
      <c r="D222" s="845">
        <f>HTZ!E23</f>
        <v>621205</v>
      </c>
      <c r="E222" s="845" t="str">
        <f>HTZ!F23</f>
        <v>JH</v>
      </c>
      <c r="F222" s="835" t="s">
        <v>731</v>
      </c>
      <c r="G222" s="823">
        <f t="shared" si="102"/>
        <v>0.9</v>
      </c>
      <c r="H222" s="824">
        <f t="shared" si="103"/>
        <v>20</v>
      </c>
      <c r="I222" s="824">
        <f t="shared" si="104"/>
        <v>4</v>
      </c>
      <c r="J222" s="824">
        <f t="shared" si="105"/>
        <v>14</v>
      </c>
      <c r="K222" s="825">
        <f t="shared" si="106"/>
        <v>18</v>
      </c>
      <c r="L222" s="826">
        <f t="shared" si="107"/>
        <v>0</v>
      </c>
      <c r="O222" s="827">
        <v>0</v>
      </c>
      <c r="P222" s="824">
        <v>0</v>
      </c>
      <c r="Q222" s="824">
        <v>0</v>
      </c>
      <c r="R222" s="824">
        <v>0</v>
      </c>
      <c r="S222" s="824">
        <v>0</v>
      </c>
      <c r="T222" s="826">
        <v>0</v>
      </c>
      <c r="U222" s="824">
        <v>1</v>
      </c>
      <c r="V222" s="827">
        <v>0</v>
      </c>
      <c r="W222" s="824">
        <v>0</v>
      </c>
      <c r="X222" s="824">
        <v>1</v>
      </c>
      <c r="Y222" s="824">
        <v>1</v>
      </c>
      <c r="Z222" s="824">
        <v>1</v>
      </c>
      <c r="AA222" s="824">
        <v>0</v>
      </c>
      <c r="AB222" s="824">
        <v>0</v>
      </c>
      <c r="AC222" s="824">
        <v>0</v>
      </c>
      <c r="AD222" s="824">
        <v>0</v>
      </c>
      <c r="AE222" s="824">
        <v>0</v>
      </c>
      <c r="AF222" s="824">
        <v>0</v>
      </c>
      <c r="AG222" s="824">
        <v>0</v>
      </c>
      <c r="AH222" s="824">
        <v>0</v>
      </c>
      <c r="AI222" s="34"/>
      <c r="AJ222" s="824">
        <v>0</v>
      </c>
      <c r="AK222" s="824">
        <v>1</v>
      </c>
      <c r="AL222" s="824">
        <v>0</v>
      </c>
      <c r="AM222" s="824">
        <v>0</v>
      </c>
      <c r="AN222" s="824">
        <v>1</v>
      </c>
      <c r="AO222" s="824">
        <v>2</v>
      </c>
      <c r="AP222" s="824">
        <v>1</v>
      </c>
      <c r="AQ222" s="824">
        <v>0</v>
      </c>
      <c r="AR222" s="824">
        <v>0</v>
      </c>
      <c r="AS222" s="824">
        <v>0</v>
      </c>
      <c r="AT222" s="824">
        <v>0</v>
      </c>
      <c r="AU222" s="824">
        <v>0</v>
      </c>
      <c r="AV222" s="824">
        <v>2</v>
      </c>
      <c r="AW222" s="824">
        <v>2</v>
      </c>
      <c r="AX222" s="824">
        <v>1</v>
      </c>
      <c r="AY222" s="824">
        <v>1</v>
      </c>
      <c r="AZ222" s="824">
        <v>0</v>
      </c>
      <c r="BA222" s="824">
        <v>2</v>
      </c>
      <c r="BB222" s="824">
        <v>0</v>
      </c>
      <c r="BC222" s="824">
        <v>1</v>
      </c>
      <c r="BE222" s="828"/>
      <c r="BF222" s="828"/>
      <c r="BG222" s="828"/>
      <c r="BH222" s="828"/>
      <c r="BI222" s="828"/>
      <c r="BJ222" s="828"/>
      <c r="BK222" s="828"/>
      <c r="BL222" s="828"/>
      <c r="BM222" s="828"/>
      <c r="BN222" s="828"/>
      <c r="BO222" s="828"/>
      <c r="BP222" s="828"/>
      <c r="BQ222" s="828"/>
      <c r="BR222" s="828"/>
      <c r="BS222" s="828"/>
      <c r="BT222" s="828"/>
      <c r="BU222" s="828"/>
      <c r="BV222" s="828"/>
      <c r="BW222" s="828"/>
      <c r="BX222" s="828"/>
    </row>
    <row r="223" spans="1:76" ht="15.75">
      <c r="A223" s="845">
        <f>HTZ!B24</f>
        <v>6</v>
      </c>
      <c r="B223" s="845" t="str">
        <f>HTZ!C24</f>
        <v>Hajtmar</v>
      </c>
      <c r="C223" s="845" t="str">
        <f>HTZ!D24</f>
        <v>Milan</v>
      </c>
      <c r="D223" s="845">
        <f>HTZ!E24</f>
        <v>750527</v>
      </c>
      <c r="E223" s="845" t="str">
        <f>HTZ!F24</f>
        <v>JH</v>
      </c>
      <c r="F223" s="835" t="s">
        <v>731</v>
      </c>
      <c r="G223" s="823">
        <f t="shared" si="102"/>
        <v>0.36363636363636365</v>
      </c>
      <c r="H223" s="824">
        <f t="shared" si="103"/>
        <v>11</v>
      </c>
      <c r="I223" s="824">
        <f t="shared" si="104"/>
        <v>1</v>
      </c>
      <c r="J223" s="824">
        <f t="shared" si="105"/>
        <v>3</v>
      </c>
      <c r="K223" s="825">
        <f t="shared" si="106"/>
        <v>4</v>
      </c>
      <c r="L223" s="826">
        <f t="shared" si="107"/>
        <v>20</v>
      </c>
      <c r="O223" s="827">
        <v>0</v>
      </c>
      <c r="P223" s="824">
        <v>0</v>
      </c>
      <c r="Q223" s="824">
        <v>0</v>
      </c>
      <c r="R223" s="824"/>
      <c r="S223" s="824"/>
      <c r="T223" s="826">
        <v>1</v>
      </c>
      <c r="U223" s="824"/>
      <c r="V223" s="827"/>
      <c r="W223" s="824"/>
      <c r="X223" s="824">
        <v>0</v>
      </c>
      <c r="Y223" s="824">
        <v>0</v>
      </c>
      <c r="Z223" s="824">
        <v>0</v>
      </c>
      <c r="AA223" s="824">
        <v>0</v>
      </c>
      <c r="AB223" s="824"/>
      <c r="AC223" s="824">
        <v>0</v>
      </c>
      <c r="AD223" s="1771"/>
      <c r="AE223" s="1771"/>
      <c r="AF223" s="824">
        <v>0</v>
      </c>
      <c r="AG223" s="824"/>
      <c r="AH223" s="824">
        <v>0</v>
      </c>
      <c r="AI223" s="34"/>
      <c r="AJ223" s="824">
        <v>0</v>
      </c>
      <c r="AK223" s="824">
        <v>0</v>
      </c>
      <c r="AL223" s="824">
        <v>0</v>
      </c>
      <c r="AM223" s="824"/>
      <c r="AN223" s="824"/>
      <c r="AO223" s="824">
        <v>0</v>
      </c>
      <c r="AP223" s="824"/>
      <c r="AQ223" s="824"/>
      <c r="AR223" s="824"/>
      <c r="AS223" s="824">
        <v>0</v>
      </c>
      <c r="AT223" s="824">
        <v>1</v>
      </c>
      <c r="AU223" s="824">
        <v>0</v>
      </c>
      <c r="AV223" s="824">
        <v>0</v>
      </c>
      <c r="AW223" s="824"/>
      <c r="AX223" s="824">
        <v>0</v>
      </c>
      <c r="AY223" s="1771"/>
      <c r="AZ223" s="1771"/>
      <c r="BA223" s="824">
        <v>2</v>
      </c>
      <c r="BB223" s="824"/>
      <c r="BC223" s="824">
        <v>0</v>
      </c>
      <c r="BE223" s="828"/>
      <c r="BF223" s="828"/>
      <c r="BG223" s="828"/>
      <c r="BH223" s="828"/>
      <c r="BI223" s="828"/>
      <c r="BJ223" s="828"/>
      <c r="BK223" s="828"/>
      <c r="BL223" s="828"/>
      <c r="BM223" s="828"/>
      <c r="BN223" s="828"/>
      <c r="BO223" s="828"/>
      <c r="BP223" s="828"/>
      <c r="BQ223" s="828"/>
      <c r="BR223" s="828"/>
      <c r="BS223" s="828">
        <v>20</v>
      </c>
      <c r="BT223" s="828"/>
      <c r="BU223" s="828"/>
      <c r="BV223" s="828"/>
      <c r="BW223" s="828"/>
      <c r="BX223" s="828"/>
    </row>
    <row r="224" spans="1:76" ht="15.75">
      <c r="A224" s="845">
        <f>HTZ!B25</f>
        <v>24</v>
      </c>
      <c r="B224" s="845" t="str">
        <f>HTZ!C25</f>
        <v>Poles</v>
      </c>
      <c r="C224" s="845" t="str">
        <f>HTZ!D25</f>
        <v>Jiří</v>
      </c>
      <c r="D224" s="845">
        <f>HTZ!E25</f>
        <v>890517</v>
      </c>
      <c r="E224" s="845" t="str">
        <f>HTZ!F25</f>
        <v>JH2</v>
      </c>
      <c r="F224" s="835" t="s">
        <v>731</v>
      </c>
      <c r="G224" s="823">
        <f t="shared" si="102"/>
        <v>3.2941176470588234</v>
      </c>
      <c r="H224" s="824">
        <f t="shared" si="103"/>
        <v>17</v>
      </c>
      <c r="I224" s="824">
        <f t="shared" si="104"/>
        <v>27</v>
      </c>
      <c r="J224" s="824">
        <f t="shared" si="105"/>
        <v>29</v>
      </c>
      <c r="K224" s="825">
        <f t="shared" si="106"/>
        <v>56</v>
      </c>
      <c r="L224" s="826">
        <f t="shared" si="107"/>
        <v>0</v>
      </c>
      <c r="O224" s="827"/>
      <c r="P224" s="824">
        <v>0</v>
      </c>
      <c r="Q224" s="824">
        <v>1</v>
      </c>
      <c r="R224" s="824">
        <v>1</v>
      </c>
      <c r="S224" s="824">
        <v>2</v>
      </c>
      <c r="T224" s="826">
        <v>1</v>
      </c>
      <c r="U224" s="824"/>
      <c r="V224" s="827">
        <v>1</v>
      </c>
      <c r="W224" s="824">
        <v>4</v>
      </c>
      <c r="X224" s="824">
        <v>1</v>
      </c>
      <c r="Y224" s="824">
        <v>1</v>
      </c>
      <c r="Z224" s="824">
        <v>3</v>
      </c>
      <c r="AA224" s="824">
        <v>1</v>
      </c>
      <c r="AB224" s="824">
        <v>6</v>
      </c>
      <c r="AC224" s="824">
        <v>0</v>
      </c>
      <c r="AD224" s="824">
        <v>2</v>
      </c>
      <c r="AE224" s="824">
        <v>0</v>
      </c>
      <c r="AF224" s="824">
        <v>3</v>
      </c>
      <c r="AG224" s="824">
        <v>0</v>
      </c>
      <c r="AH224" s="824"/>
      <c r="AI224" s="34"/>
      <c r="AJ224" s="824"/>
      <c r="AK224" s="824">
        <v>2</v>
      </c>
      <c r="AL224" s="824">
        <v>1</v>
      </c>
      <c r="AM224" s="824">
        <v>1</v>
      </c>
      <c r="AN224" s="824">
        <v>2</v>
      </c>
      <c r="AO224" s="824">
        <v>2</v>
      </c>
      <c r="AP224" s="824"/>
      <c r="AQ224" s="824">
        <v>3</v>
      </c>
      <c r="AR224" s="824">
        <v>4</v>
      </c>
      <c r="AS224" s="824">
        <v>3</v>
      </c>
      <c r="AT224" s="824">
        <v>0</v>
      </c>
      <c r="AU224" s="824">
        <v>2</v>
      </c>
      <c r="AV224" s="824">
        <v>2</v>
      </c>
      <c r="AW224" s="824">
        <v>0</v>
      </c>
      <c r="AX224" s="824">
        <v>0</v>
      </c>
      <c r="AY224" s="824">
        <v>2</v>
      </c>
      <c r="AZ224" s="824">
        <v>1</v>
      </c>
      <c r="BA224" s="824">
        <v>0</v>
      </c>
      <c r="BB224" s="824">
        <v>0</v>
      </c>
      <c r="BC224" s="824">
        <v>4</v>
      </c>
      <c r="BE224" s="828"/>
      <c r="BF224" s="828"/>
      <c r="BG224" s="828"/>
      <c r="BH224" s="828"/>
      <c r="BI224" s="828"/>
      <c r="BJ224" s="828"/>
      <c r="BK224" s="828"/>
      <c r="BL224" s="828"/>
      <c r="BM224" s="828"/>
      <c r="BN224" s="828"/>
      <c r="BO224" s="828"/>
      <c r="BP224" s="828"/>
      <c r="BQ224" s="828"/>
      <c r="BR224" s="828"/>
      <c r="BS224" s="828"/>
      <c r="BT224" s="828"/>
      <c r="BU224" s="828"/>
      <c r="BV224" s="828"/>
      <c r="BW224" s="828"/>
      <c r="BX224" s="828"/>
    </row>
    <row r="225" spans="1:76" ht="15.75">
      <c r="A225" s="845">
        <f>HTZ!B26</f>
        <v>23</v>
      </c>
      <c r="B225" s="845" t="str">
        <f>HTZ!C26</f>
        <v>Hejl</v>
      </c>
      <c r="C225" s="845" t="str">
        <f>HTZ!D26</f>
        <v>Pavel</v>
      </c>
      <c r="D225" s="845">
        <f>HTZ!E26</f>
        <v>820714</v>
      </c>
      <c r="E225" s="845" t="str">
        <f>HTZ!F26</f>
        <v>JH</v>
      </c>
      <c r="F225" s="835" t="s">
        <v>731</v>
      </c>
      <c r="G225" s="823">
        <f t="shared" si="102"/>
        <v>0.9</v>
      </c>
      <c r="H225" s="824">
        <f t="shared" si="103"/>
        <v>10</v>
      </c>
      <c r="I225" s="824">
        <f t="shared" si="104"/>
        <v>3</v>
      </c>
      <c r="J225" s="824">
        <f t="shared" si="105"/>
        <v>6</v>
      </c>
      <c r="K225" s="825">
        <f t="shared" si="106"/>
        <v>9</v>
      </c>
      <c r="L225" s="826">
        <f t="shared" si="107"/>
        <v>0</v>
      </c>
      <c r="O225" s="827">
        <v>0</v>
      </c>
      <c r="P225" s="824">
        <v>1</v>
      </c>
      <c r="Q225" s="824">
        <v>0</v>
      </c>
      <c r="R225" s="824">
        <v>0</v>
      </c>
      <c r="S225" s="824">
        <v>1</v>
      </c>
      <c r="T225" s="826">
        <v>0</v>
      </c>
      <c r="U225" s="824">
        <v>0</v>
      </c>
      <c r="V225" s="827">
        <v>0</v>
      </c>
      <c r="W225" s="824"/>
      <c r="X225" s="824"/>
      <c r="Y225" s="824"/>
      <c r="Z225" s="824"/>
      <c r="AA225" s="824">
        <v>1</v>
      </c>
      <c r="AB225" s="824"/>
      <c r="AC225" s="824"/>
      <c r="AD225" s="824"/>
      <c r="AE225" s="824"/>
      <c r="AF225" s="824"/>
      <c r="AG225" s="824"/>
      <c r="AH225" s="824">
        <v>0</v>
      </c>
      <c r="AI225" s="34"/>
      <c r="AJ225" s="824">
        <v>1</v>
      </c>
      <c r="AK225" s="824">
        <v>0</v>
      </c>
      <c r="AL225" s="824">
        <v>0</v>
      </c>
      <c r="AM225" s="824">
        <v>0</v>
      </c>
      <c r="AN225" s="824">
        <v>0</v>
      </c>
      <c r="AO225" s="824">
        <v>1</v>
      </c>
      <c r="AP225" s="824">
        <v>2</v>
      </c>
      <c r="AQ225" s="824">
        <v>1</v>
      </c>
      <c r="AR225" s="824"/>
      <c r="AS225" s="824"/>
      <c r="AT225" s="824"/>
      <c r="AU225" s="824"/>
      <c r="AV225" s="824">
        <v>1</v>
      </c>
      <c r="AW225" s="824"/>
      <c r="AX225" s="824"/>
      <c r="AY225" s="824"/>
      <c r="AZ225" s="824"/>
      <c r="BA225" s="824"/>
      <c r="BB225" s="824"/>
      <c r="BC225" s="824"/>
      <c r="BE225" s="828"/>
      <c r="BF225" s="828"/>
      <c r="BG225" s="828"/>
      <c r="BH225" s="828"/>
      <c r="BI225" s="828"/>
      <c r="BJ225" s="828"/>
      <c r="BK225" s="828"/>
      <c r="BL225" s="828"/>
      <c r="BM225" s="828"/>
      <c r="BN225" s="828"/>
      <c r="BO225" s="828"/>
      <c r="BP225" s="828"/>
      <c r="BQ225" s="828"/>
      <c r="BR225" s="828"/>
      <c r="BS225" s="828"/>
      <c r="BT225" s="828"/>
      <c r="BU225" s="828"/>
      <c r="BV225" s="828"/>
      <c r="BW225" s="828"/>
      <c r="BX225" s="828"/>
    </row>
    <row r="226" spans="1:76" ht="15.75">
      <c r="A226" s="845">
        <f>HTZ!B27</f>
        <v>39</v>
      </c>
      <c r="B226" s="845" t="str">
        <f>HTZ!C27</f>
        <v>Hašek</v>
      </c>
      <c r="C226" s="845" t="str">
        <f>HTZ!D27</f>
        <v>Stanislav</v>
      </c>
      <c r="D226" s="845">
        <f>HTZ!E27</f>
        <v>660908</v>
      </c>
      <c r="E226" s="845" t="str">
        <f>HTZ!F27</f>
        <v>JH</v>
      </c>
      <c r="F226" s="835" t="s">
        <v>731</v>
      </c>
      <c r="G226" s="823">
        <f t="shared" si="102"/>
        <v>0.4</v>
      </c>
      <c r="H226" s="824">
        <f t="shared" si="103"/>
        <v>20</v>
      </c>
      <c r="I226" s="824">
        <f t="shared" si="104"/>
        <v>5</v>
      </c>
      <c r="J226" s="824">
        <f t="shared" si="105"/>
        <v>3</v>
      </c>
      <c r="K226" s="825">
        <f t="shared" si="106"/>
        <v>8</v>
      </c>
      <c r="L226" s="826">
        <f t="shared" si="107"/>
        <v>0</v>
      </c>
      <c r="O226" s="827">
        <v>0</v>
      </c>
      <c r="P226" s="824">
        <v>0</v>
      </c>
      <c r="Q226" s="824">
        <v>0</v>
      </c>
      <c r="R226" s="824">
        <v>0</v>
      </c>
      <c r="S226" s="824">
        <v>0</v>
      </c>
      <c r="T226" s="826">
        <v>0</v>
      </c>
      <c r="U226" s="824">
        <v>2</v>
      </c>
      <c r="V226" s="827">
        <v>0</v>
      </c>
      <c r="W226" s="824">
        <v>0</v>
      </c>
      <c r="X226" s="824">
        <v>0</v>
      </c>
      <c r="Y226" s="824">
        <v>0</v>
      </c>
      <c r="Z226" s="824">
        <v>0</v>
      </c>
      <c r="AA226" s="824">
        <v>0</v>
      </c>
      <c r="AB226" s="824">
        <v>1</v>
      </c>
      <c r="AC226" s="824">
        <v>0</v>
      </c>
      <c r="AD226" s="824">
        <v>0</v>
      </c>
      <c r="AE226" s="824">
        <v>0</v>
      </c>
      <c r="AF226" s="824">
        <v>0</v>
      </c>
      <c r="AG226" s="824">
        <v>0</v>
      </c>
      <c r="AH226" s="824">
        <v>2</v>
      </c>
      <c r="AI226" s="34"/>
      <c r="AJ226" s="824">
        <v>0</v>
      </c>
      <c r="AK226" s="824">
        <v>0</v>
      </c>
      <c r="AL226" s="824">
        <v>0</v>
      </c>
      <c r="AM226" s="824">
        <v>1</v>
      </c>
      <c r="AN226" s="824">
        <v>0</v>
      </c>
      <c r="AO226" s="824">
        <v>0</v>
      </c>
      <c r="AP226" s="824">
        <v>0</v>
      </c>
      <c r="AQ226" s="824">
        <v>0</v>
      </c>
      <c r="AR226" s="824">
        <v>1</v>
      </c>
      <c r="AS226" s="824">
        <v>0</v>
      </c>
      <c r="AT226" s="824">
        <v>0</v>
      </c>
      <c r="AU226" s="824">
        <v>0</v>
      </c>
      <c r="AV226" s="824">
        <v>0</v>
      </c>
      <c r="AW226" s="824">
        <v>1</v>
      </c>
      <c r="AX226" s="824">
        <v>0</v>
      </c>
      <c r="AY226" s="824">
        <v>0</v>
      </c>
      <c r="AZ226" s="824">
        <v>0</v>
      </c>
      <c r="BA226" s="824">
        <v>0</v>
      </c>
      <c r="BB226" s="824">
        <v>0</v>
      </c>
      <c r="BC226" s="824">
        <v>0</v>
      </c>
      <c r="BE226" s="828"/>
      <c r="BF226" s="828"/>
      <c r="BG226" s="828"/>
      <c r="BH226" s="828"/>
      <c r="BI226" s="828"/>
      <c r="BJ226" s="828"/>
      <c r="BK226" s="828"/>
      <c r="BL226" s="828"/>
      <c r="BM226" s="828"/>
      <c r="BN226" s="828"/>
      <c r="BO226" s="828"/>
      <c r="BP226" s="828"/>
      <c r="BQ226" s="828"/>
      <c r="BR226" s="828"/>
      <c r="BS226" s="828"/>
      <c r="BT226" s="828"/>
      <c r="BU226" s="828"/>
      <c r="BV226" s="828"/>
      <c r="BW226" s="828"/>
      <c r="BX226" s="828"/>
    </row>
    <row r="227" spans="1:76" ht="15.75">
      <c r="A227" s="845">
        <f>HTZ!B28</f>
        <v>88</v>
      </c>
      <c r="B227" s="845" t="str">
        <f>HTZ!C28</f>
        <v xml:space="preserve">Ondruška </v>
      </c>
      <c r="C227" s="845" t="str">
        <f>HTZ!D28</f>
        <v>Petr</v>
      </c>
      <c r="D227" s="845">
        <f>HTZ!E28</f>
        <v>900114</v>
      </c>
      <c r="E227" s="845" t="str">
        <f>HTZ!F28</f>
        <v>JH</v>
      </c>
      <c r="F227" s="835" t="s">
        <v>731</v>
      </c>
      <c r="G227" s="823">
        <f t="shared" si="102"/>
        <v>1.8421052631578947</v>
      </c>
      <c r="H227" s="824">
        <f t="shared" si="103"/>
        <v>19</v>
      </c>
      <c r="I227" s="824">
        <f t="shared" si="104"/>
        <v>15</v>
      </c>
      <c r="J227" s="824">
        <f t="shared" si="105"/>
        <v>20</v>
      </c>
      <c r="K227" s="825">
        <f t="shared" si="106"/>
        <v>35</v>
      </c>
      <c r="L227" s="826">
        <f t="shared" si="107"/>
        <v>0</v>
      </c>
      <c r="O227" s="827">
        <v>1</v>
      </c>
      <c r="P227" s="824">
        <v>2</v>
      </c>
      <c r="Q227" s="824">
        <v>0</v>
      </c>
      <c r="R227" s="824">
        <v>1</v>
      </c>
      <c r="S227" s="824">
        <v>1</v>
      </c>
      <c r="T227" s="826">
        <v>1</v>
      </c>
      <c r="U227" s="824">
        <v>1</v>
      </c>
      <c r="V227" s="827">
        <v>0</v>
      </c>
      <c r="W227" s="824">
        <v>0</v>
      </c>
      <c r="X227" s="824">
        <v>3</v>
      </c>
      <c r="Y227" s="824">
        <v>0</v>
      </c>
      <c r="Z227" s="824"/>
      <c r="AA227" s="824">
        <v>1</v>
      </c>
      <c r="AB227" s="824">
        <v>2</v>
      </c>
      <c r="AC227" s="824">
        <v>0</v>
      </c>
      <c r="AD227" s="824">
        <v>0</v>
      </c>
      <c r="AE227" s="824">
        <v>0</v>
      </c>
      <c r="AF227" s="824">
        <v>1</v>
      </c>
      <c r="AG227" s="824">
        <v>1</v>
      </c>
      <c r="AH227" s="824">
        <v>0</v>
      </c>
      <c r="AI227" s="34"/>
      <c r="AJ227" s="824">
        <v>0</v>
      </c>
      <c r="AK227" s="824">
        <v>0</v>
      </c>
      <c r="AL227" s="824">
        <v>2</v>
      </c>
      <c r="AM227" s="824">
        <v>0</v>
      </c>
      <c r="AN227" s="824">
        <v>1</v>
      </c>
      <c r="AO227" s="824">
        <v>3</v>
      </c>
      <c r="AP227" s="824">
        <v>1</v>
      </c>
      <c r="AQ227" s="824">
        <v>3</v>
      </c>
      <c r="AR227" s="824">
        <v>1</v>
      </c>
      <c r="AS227" s="824">
        <v>1</v>
      </c>
      <c r="AT227" s="824">
        <v>1</v>
      </c>
      <c r="AU227" s="824"/>
      <c r="AV227" s="824">
        <v>1</v>
      </c>
      <c r="AW227" s="824">
        <v>2</v>
      </c>
      <c r="AX227" s="824">
        <v>0</v>
      </c>
      <c r="AY227" s="824">
        <v>1</v>
      </c>
      <c r="AZ227" s="824">
        <v>1</v>
      </c>
      <c r="BA227" s="824">
        <v>0</v>
      </c>
      <c r="BB227" s="824">
        <v>0</v>
      </c>
      <c r="BC227" s="824">
        <v>2</v>
      </c>
      <c r="BE227" s="828"/>
      <c r="BF227" s="828"/>
      <c r="BG227" s="828"/>
      <c r="BH227" s="828"/>
      <c r="BI227" s="828"/>
      <c r="BJ227" s="828"/>
      <c r="BK227" s="828"/>
      <c r="BL227" s="828"/>
      <c r="BM227" s="828"/>
      <c r="BN227" s="828"/>
      <c r="BO227" s="828"/>
      <c r="BP227" s="828"/>
      <c r="BQ227" s="828"/>
      <c r="BR227" s="828"/>
      <c r="BS227" s="828"/>
      <c r="BT227" s="828"/>
      <c r="BU227" s="828"/>
      <c r="BV227" s="828"/>
      <c r="BW227" s="828"/>
      <c r="BX227" s="828"/>
    </row>
    <row r="228" spans="1:76" ht="15.75">
      <c r="A228" s="845">
        <f>HTZ!B29</f>
        <v>27</v>
      </c>
      <c r="B228" s="845" t="str">
        <f>HTZ!C29</f>
        <v xml:space="preserve">Smolík </v>
      </c>
      <c r="C228" s="845" t="str">
        <f>HTZ!D29</f>
        <v>Zdenek</v>
      </c>
      <c r="D228" s="845">
        <f>HTZ!E29</f>
        <v>661227</v>
      </c>
      <c r="E228" s="845" t="str">
        <f>HTZ!F29</f>
        <v>JH</v>
      </c>
      <c r="F228" s="835" t="s">
        <v>731</v>
      </c>
      <c r="G228" s="823">
        <f t="shared" si="102"/>
        <v>0.58823529411764708</v>
      </c>
      <c r="H228" s="824">
        <f t="shared" si="103"/>
        <v>17</v>
      </c>
      <c r="I228" s="824">
        <f t="shared" si="104"/>
        <v>1</v>
      </c>
      <c r="J228" s="824">
        <f t="shared" si="105"/>
        <v>9</v>
      </c>
      <c r="K228" s="825">
        <f t="shared" si="106"/>
        <v>10</v>
      </c>
      <c r="L228" s="826">
        <f t="shared" si="107"/>
        <v>0</v>
      </c>
      <c r="O228" s="827">
        <v>0</v>
      </c>
      <c r="P228" s="824">
        <v>0</v>
      </c>
      <c r="Q228" s="824"/>
      <c r="R228" s="824">
        <v>1</v>
      </c>
      <c r="S228" s="824">
        <v>0</v>
      </c>
      <c r="T228" s="826">
        <v>0</v>
      </c>
      <c r="U228" s="824">
        <v>0</v>
      </c>
      <c r="V228" s="827">
        <v>0</v>
      </c>
      <c r="W228" s="824">
        <v>0</v>
      </c>
      <c r="X228" s="824">
        <v>0</v>
      </c>
      <c r="Y228" s="824">
        <v>0</v>
      </c>
      <c r="Z228" s="824">
        <v>0</v>
      </c>
      <c r="AA228" s="824">
        <v>0</v>
      </c>
      <c r="AB228" s="824">
        <v>0</v>
      </c>
      <c r="AC228" s="824">
        <v>0</v>
      </c>
      <c r="AD228" s="824">
        <v>0</v>
      </c>
      <c r="AE228" s="824"/>
      <c r="AF228" s="824">
        <v>0</v>
      </c>
      <c r="AG228" s="824">
        <v>0</v>
      </c>
      <c r="AH228" s="824"/>
      <c r="AI228" s="34"/>
      <c r="AJ228" s="824">
        <v>0</v>
      </c>
      <c r="AK228" s="824">
        <v>0</v>
      </c>
      <c r="AL228" s="824"/>
      <c r="AM228" s="824">
        <v>0</v>
      </c>
      <c r="AN228" s="824">
        <v>1</v>
      </c>
      <c r="AO228" s="824">
        <v>0</v>
      </c>
      <c r="AP228" s="824">
        <v>1</v>
      </c>
      <c r="AQ228" s="824">
        <v>0</v>
      </c>
      <c r="AR228" s="824">
        <v>1</v>
      </c>
      <c r="AS228" s="824">
        <v>1</v>
      </c>
      <c r="AT228" s="824">
        <v>1</v>
      </c>
      <c r="AU228" s="824">
        <v>2</v>
      </c>
      <c r="AV228" s="824">
        <v>1</v>
      </c>
      <c r="AW228" s="824">
        <v>1</v>
      </c>
      <c r="AX228" s="824">
        <v>0</v>
      </c>
      <c r="AY228" s="824">
        <v>0</v>
      </c>
      <c r="AZ228" s="824"/>
      <c r="BA228" s="824">
        <v>0</v>
      </c>
      <c r="BB228" s="824">
        <v>0</v>
      </c>
      <c r="BC228" s="824">
        <v>0</v>
      </c>
      <c r="BE228" s="828"/>
      <c r="BF228" s="828"/>
      <c r="BG228" s="828"/>
      <c r="BH228" s="828"/>
      <c r="BI228" s="828"/>
      <c r="BJ228" s="828"/>
      <c r="BK228" s="828"/>
      <c r="BL228" s="828"/>
      <c r="BM228" s="828"/>
      <c r="BN228" s="828"/>
      <c r="BO228" s="828"/>
      <c r="BP228" s="828"/>
      <c r="BQ228" s="828"/>
      <c r="BR228" s="828"/>
      <c r="BS228" s="828"/>
      <c r="BT228" s="828"/>
      <c r="BU228" s="828"/>
      <c r="BV228" s="828"/>
      <c r="BW228" s="828"/>
      <c r="BX228" s="828"/>
    </row>
    <row r="229" spans="1:76" ht="15.75">
      <c r="A229" s="845">
        <f>HTZ!B30</f>
        <v>0</v>
      </c>
      <c r="B229" s="845" t="str">
        <f>HTZ!C30</f>
        <v>Sedlačík</v>
      </c>
      <c r="C229" s="845" t="str">
        <f>HTZ!D30</f>
        <v>David</v>
      </c>
      <c r="D229" s="845">
        <f>HTZ!E30</f>
        <v>861121</v>
      </c>
      <c r="E229" s="845" t="str">
        <f>HTZ!F30</f>
        <v>JH2</v>
      </c>
      <c r="F229" s="835" t="s">
        <v>731</v>
      </c>
      <c r="G229" s="823" t="e">
        <f t="shared" si="102"/>
        <v>#DIV/0!</v>
      </c>
      <c r="H229" s="824">
        <f t="shared" si="103"/>
        <v>0</v>
      </c>
      <c r="I229" s="824">
        <f t="shared" si="104"/>
        <v>0</v>
      </c>
      <c r="J229" s="824">
        <f t="shared" si="105"/>
        <v>0</v>
      </c>
      <c r="K229" s="825">
        <f t="shared" si="106"/>
        <v>0</v>
      </c>
      <c r="L229" s="826">
        <f t="shared" si="107"/>
        <v>0</v>
      </c>
      <c r="O229" s="827"/>
      <c r="P229" s="824"/>
      <c r="Q229" s="824"/>
      <c r="R229" s="824"/>
      <c r="S229" s="824"/>
      <c r="T229" s="826"/>
      <c r="U229" s="824"/>
      <c r="V229" s="827"/>
      <c r="W229" s="824"/>
      <c r="X229" s="824"/>
      <c r="Y229" s="824"/>
      <c r="Z229" s="824"/>
      <c r="AA229" s="824"/>
      <c r="AB229" s="824"/>
      <c r="AC229" s="824"/>
      <c r="AD229" s="824"/>
      <c r="AE229" s="824"/>
      <c r="AF229" s="824"/>
      <c r="AG229" s="824"/>
      <c r="AH229" s="824"/>
      <c r="AI229" s="34"/>
      <c r="AJ229" s="824"/>
      <c r="AK229" s="824"/>
      <c r="AL229" s="824"/>
      <c r="AM229" s="824"/>
      <c r="AN229" s="824"/>
      <c r="AO229" s="824"/>
      <c r="AP229" s="824"/>
      <c r="AQ229" s="824"/>
      <c r="AR229" s="824"/>
      <c r="AS229" s="824"/>
      <c r="AT229" s="824"/>
      <c r="AU229" s="824"/>
      <c r="AV229" s="824"/>
      <c r="AW229" s="824"/>
      <c r="AX229" s="824"/>
      <c r="AY229" s="824"/>
      <c r="AZ229" s="824"/>
      <c r="BA229" s="824"/>
      <c r="BB229" s="824"/>
      <c r="BC229" s="824"/>
      <c r="BE229" s="828"/>
      <c r="BF229" s="828"/>
      <c r="BG229" s="828"/>
      <c r="BH229" s="828"/>
      <c r="BI229" s="828"/>
      <c r="BJ229" s="828"/>
      <c r="BK229" s="828"/>
      <c r="BL229" s="828"/>
      <c r="BM229" s="828"/>
      <c r="BN229" s="828"/>
      <c r="BO229" s="828"/>
      <c r="BP229" s="828"/>
      <c r="BQ229" s="828"/>
      <c r="BR229" s="828"/>
      <c r="BS229" s="828"/>
      <c r="BT229" s="828"/>
      <c r="BU229" s="828"/>
      <c r="BV229" s="828"/>
      <c r="BW229" s="828"/>
      <c r="BX229" s="828"/>
    </row>
    <row r="230" spans="1:76" ht="15.75">
      <c r="A230" s="845">
        <f>HTZ!B31</f>
        <v>0</v>
      </c>
      <c r="B230" s="845" t="str">
        <f>HTZ!C31</f>
        <v>Švéda</v>
      </c>
      <c r="C230" s="845" t="str">
        <f>HTZ!D31</f>
        <v>Lukáš</v>
      </c>
      <c r="D230" s="845">
        <f>HTZ!E31</f>
        <v>791025</v>
      </c>
      <c r="E230" s="845" t="str">
        <f>HTZ!F31</f>
        <v>JH2</v>
      </c>
      <c r="F230" s="835" t="s">
        <v>731</v>
      </c>
      <c r="G230" s="823">
        <f t="shared" si="102"/>
        <v>0</v>
      </c>
      <c r="H230" s="824">
        <f t="shared" si="103"/>
        <v>2</v>
      </c>
      <c r="I230" s="824">
        <f t="shared" si="104"/>
        <v>0</v>
      </c>
      <c r="J230" s="824">
        <f t="shared" si="105"/>
        <v>0</v>
      </c>
      <c r="K230" s="825">
        <f t="shared" si="106"/>
        <v>0</v>
      </c>
      <c r="L230" s="826">
        <f t="shared" si="107"/>
        <v>0</v>
      </c>
      <c r="O230" s="827">
        <v>0</v>
      </c>
      <c r="P230" s="824"/>
      <c r="Q230" s="824">
        <v>0</v>
      </c>
      <c r="R230" s="824"/>
      <c r="S230" s="824"/>
      <c r="T230" s="826"/>
      <c r="U230" s="824"/>
      <c r="V230" s="827"/>
      <c r="W230" s="824"/>
      <c r="X230" s="824"/>
      <c r="Y230" s="824"/>
      <c r="Z230" s="824"/>
      <c r="AA230" s="824"/>
      <c r="AB230" s="824"/>
      <c r="AC230" s="824"/>
      <c r="AD230" s="824"/>
      <c r="AE230" s="824"/>
      <c r="AF230" s="824"/>
      <c r="AG230" s="824"/>
      <c r="AH230" s="824"/>
      <c r="AI230" s="34"/>
      <c r="AJ230" s="824">
        <v>0</v>
      </c>
      <c r="AK230" s="824"/>
      <c r="AL230" s="824">
        <v>0</v>
      </c>
      <c r="AM230" s="824"/>
      <c r="AN230" s="824"/>
      <c r="AO230" s="824"/>
      <c r="AP230" s="824"/>
      <c r="AQ230" s="824"/>
      <c r="AR230" s="824"/>
      <c r="AS230" s="824"/>
      <c r="AT230" s="824"/>
      <c r="AU230" s="824"/>
      <c r="AV230" s="824"/>
      <c r="AW230" s="824"/>
      <c r="AX230" s="824"/>
      <c r="AY230" s="824"/>
      <c r="AZ230" s="824"/>
      <c r="BA230" s="824"/>
      <c r="BB230" s="824"/>
      <c r="BC230" s="824"/>
      <c r="BE230" s="828"/>
      <c r="BF230" s="828"/>
      <c r="BG230" s="828"/>
      <c r="BH230" s="828"/>
      <c r="BI230" s="828"/>
      <c r="BJ230" s="828"/>
      <c r="BK230" s="828"/>
      <c r="BL230" s="828"/>
      <c r="BM230" s="828"/>
      <c r="BN230" s="828"/>
      <c r="BO230" s="828"/>
      <c r="BP230" s="828"/>
      <c r="BQ230" s="828"/>
      <c r="BR230" s="828"/>
      <c r="BS230" s="828"/>
      <c r="BT230" s="828"/>
      <c r="BU230" s="828"/>
      <c r="BV230" s="828"/>
      <c r="BW230" s="828"/>
      <c r="BX230" s="828"/>
    </row>
    <row r="231" spans="1:76" ht="15.75">
      <c r="A231" s="845">
        <f>HTZ!B32</f>
        <v>0</v>
      </c>
      <c r="B231" s="845" t="str">
        <f>HTZ!C32</f>
        <v>Tomášek</v>
      </c>
      <c r="C231" s="845" t="str">
        <f>HTZ!D32</f>
        <v>Richard</v>
      </c>
      <c r="D231" s="845">
        <f>HTZ!E32</f>
        <v>790116</v>
      </c>
      <c r="E231" s="845" t="str">
        <f>HTZ!F32</f>
        <v>JH</v>
      </c>
      <c r="F231" s="835" t="s">
        <v>731</v>
      </c>
      <c r="G231" s="823">
        <f t="shared" si="102"/>
        <v>1.4</v>
      </c>
      <c r="H231" s="824">
        <f t="shared" si="103"/>
        <v>5</v>
      </c>
      <c r="I231" s="824">
        <f t="shared" si="104"/>
        <v>3</v>
      </c>
      <c r="J231" s="824">
        <f t="shared" si="105"/>
        <v>4</v>
      </c>
      <c r="K231" s="825">
        <f t="shared" si="106"/>
        <v>7</v>
      </c>
      <c r="L231" s="826">
        <f t="shared" si="107"/>
        <v>0</v>
      </c>
      <c r="O231" s="827"/>
      <c r="P231" s="824"/>
      <c r="Q231" s="824"/>
      <c r="R231" s="824"/>
      <c r="S231" s="824"/>
      <c r="T231" s="826"/>
      <c r="U231" s="824"/>
      <c r="V231" s="827"/>
      <c r="W231" s="824">
        <v>1</v>
      </c>
      <c r="X231" s="824"/>
      <c r="Y231" s="824">
        <v>1</v>
      </c>
      <c r="Z231" s="824"/>
      <c r="AA231" s="824"/>
      <c r="AB231" s="824">
        <v>0</v>
      </c>
      <c r="AC231" s="824">
        <v>0</v>
      </c>
      <c r="AD231" s="824">
        <v>1</v>
      </c>
      <c r="AE231" s="824"/>
      <c r="AF231" s="824"/>
      <c r="AG231" s="824"/>
      <c r="AH231" s="824"/>
      <c r="AI231" s="34"/>
      <c r="AJ231" s="824"/>
      <c r="AK231" s="824"/>
      <c r="AL231" s="824"/>
      <c r="AM231" s="824"/>
      <c r="AN231" s="824"/>
      <c r="AO231" s="824"/>
      <c r="AP231" s="824"/>
      <c r="AQ231" s="824"/>
      <c r="AR231" s="824">
        <v>2</v>
      </c>
      <c r="AS231" s="824"/>
      <c r="AT231" s="824">
        <v>0</v>
      </c>
      <c r="AU231" s="824"/>
      <c r="AV231" s="824"/>
      <c r="AW231" s="824">
        <v>2</v>
      </c>
      <c r="AX231" s="824">
        <v>0</v>
      </c>
      <c r="AY231" s="824">
        <v>0</v>
      </c>
      <c r="AZ231" s="824"/>
      <c r="BA231" s="824"/>
      <c r="BB231" s="824"/>
      <c r="BC231" s="824"/>
      <c r="BE231" s="828"/>
      <c r="BF231" s="828"/>
      <c r="BG231" s="828"/>
      <c r="BH231" s="828"/>
      <c r="BI231" s="828"/>
      <c r="BJ231" s="828"/>
      <c r="BK231" s="828"/>
      <c r="BL231" s="828"/>
      <c r="BM231" s="828"/>
      <c r="BN231" s="828"/>
      <c r="BO231" s="828"/>
      <c r="BP231" s="828"/>
      <c r="BQ231" s="828"/>
      <c r="BR231" s="828"/>
      <c r="BS231" s="828"/>
      <c r="BT231" s="828"/>
      <c r="BU231" s="828"/>
      <c r="BV231" s="828"/>
      <c r="BW231" s="828"/>
      <c r="BX231" s="828"/>
    </row>
    <row r="232" spans="1:76" ht="15.75">
      <c r="A232" s="845">
        <f>HTZ!B33</f>
        <v>0</v>
      </c>
      <c r="B232" s="845" t="str">
        <f>HTZ!C33</f>
        <v>Dalloš</v>
      </c>
      <c r="C232" s="845" t="str">
        <f>HTZ!D33</f>
        <v>Marek</v>
      </c>
      <c r="D232" s="845">
        <f>HTZ!E33</f>
        <v>830705</v>
      </c>
      <c r="E232" s="845" t="str">
        <f>HTZ!F33</f>
        <v>JH</v>
      </c>
      <c r="F232" s="835" t="s">
        <v>731</v>
      </c>
      <c r="G232" s="823">
        <f t="shared" si="102"/>
        <v>5</v>
      </c>
      <c r="H232" s="824">
        <f t="shared" si="103"/>
        <v>1</v>
      </c>
      <c r="I232" s="824">
        <f t="shared" si="104"/>
        <v>4</v>
      </c>
      <c r="J232" s="824">
        <f t="shared" si="105"/>
        <v>1</v>
      </c>
      <c r="K232" s="825">
        <f t="shared" si="106"/>
        <v>5</v>
      </c>
      <c r="L232" s="826">
        <f t="shared" si="107"/>
        <v>0</v>
      </c>
      <c r="O232" s="827"/>
      <c r="P232" s="824"/>
      <c r="Q232" s="824"/>
      <c r="R232" s="824"/>
      <c r="S232" s="824"/>
      <c r="T232" s="826"/>
      <c r="U232" s="824">
        <v>4</v>
      </c>
      <c r="V232" s="827"/>
      <c r="W232" s="824"/>
      <c r="X232" s="824"/>
      <c r="Y232" s="824"/>
      <c r="Z232" s="824"/>
      <c r="AA232" s="824"/>
      <c r="AB232" s="824"/>
      <c r="AC232" s="824"/>
      <c r="AD232" s="824"/>
      <c r="AE232" s="824"/>
      <c r="AF232" s="824"/>
      <c r="AG232" s="824"/>
      <c r="AH232" s="824"/>
      <c r="AI232" s="34"/>
      <c r="AJ232" s="824"/>
      <c r="AK232" s="824"/>
      <c r="AL232" s="824"/>
      <c r="AM232" s="824"/>
      <c r="AN232" s="824"/>
      <c r="AO232" s="824"/>
      <c r="AP232" s="824">
        <v>1</v>
      </c>
      <c r="AQ232" s="824"/>
      <c r="AR232" s="824"/>
      <c r="AS232" s="824"/>
      <c r="AT232" s="824"/>
      <c r="AU232" s="824"/>
      <c r="AV232" s="824"/>
      <c r="AW232" s="824"/>
      <c r="AX232" s="824"/>
      <c r="AY232" s="824"/>
      <c r="AZ232" s="824"/>
      <c r="BA232" s="824"/>
      <c r="BB232" s="824"/>
      <c r="BC232" s="824"/>
      <c r="BE232" s="828"/>
      <c r="BF232" s="828"/>
      <c r="BG232" s="828"/>
      <c r="BH232" s="828"/>
      <c r="BI232" s="828"/>
      <c r="BJ232" s="828"/>
      <c r="BK232" s="828"/>
      <c r="BL232" s="828"/>
      <c r="BM232" s="828"/>
      <c r="BN232" s="828"/>
      <c r="BO232" s="828"/>
      <c r="BP232" s="828"/>
      <c r="BQ232" s="828"/>
      <c r="BR232" s="828"/>
      <c r="BS232" s="828"/>
      <c r="BT232" s="828"/>
      <c r="BU232" s="828"/>
      <c r="BV232" s="828"/>
      <c r="BW232" s="828"/>
      <c r="BX232" s="828"/>
    </row>
    <row r="233" spans="1:76" ht="15.75">
      <c r="A233" s="845">
        <f>HTZ!B34</f>
        <v>0</v>
      </c>
      <c r="B233" s="845" t="str">
        <f>HTZ!C34</f>
        <v xml:space="preserve">Minář </v>
      </c>
      <c r="C233" s="845" t="str">
        <f>HTZ!D34</f>
        <v>Petr</v>
      </c>
      <c r="D233" s="845">
        <f>HTZ!E34</f>
        <v>840509</v>
      </c>
      <c r="E233" s="845" t="str">
        <f>HTZ!F34</f>
        <v>JH2</v>
      </c>
      <c r="F233" s="835" t="s">
        <v>731</v>
      </c>
      <c r="G233" s="823">
        <f t="shared" si="102"/>
        <v>1</v>
      </c>
      <c r="H233" s="824">
        <f t="shared" si="103"/>
        <v>2</v>
      </c>
      <c r="I233" s="824">
        <f t="shared" si="104"/>
        <v>1</v>
      </c>
      <c r="J233" s="824">
        <f t="shared" si="105"/>
        <v>1</v>
      </c>
      <c r="K233" s="825">
        <f t="shared" si="106"/>
        <v>2</v>
      </c>
      <c r="L233" s="826">
        <f t="shared" si="107"/>
        <v>0</v>
      </c>
      <c r="O233" s="827"/>
      <c r="P233" s="824"/>
      <c r="Q233" s="824"/>
      <c r="R233" s="824"/>
      <c r="S233" s="824"/>
      <c r="T233" s="826"/>
      <c r="U233" s="824"/>
      <c r="V233" s="827"/>
      <c r="W233" s="824"/>
      <c r="X233" s="824"/>
      <c r="Y233" s="824"/>
      <c r="Z233" s="824">
        <v>0</v>
      </c>
      <c r="AA233" s="824"/>
      <c r="AB233" s="824"/>
      <c r="AC233" s="824"/>
      <c r="AD233" s="824"/>
      <c r="AE233" s="824"/>
      <c r="AF233" s="824"/>
      <c r="AG233" s="824">
        <v>1</v>
      </c>
      <c r="AH233" s="824"/>
      <c r="AI233" s="34"/>
      <c r="AJ233" s="824"/>
      <c r="AK233" s="824"/>
      <c r="AL233" s="824"/>
      <c r="AM233" s="824"/>
      <c r="AN233" s="824"/>
      <c r="AO233" s="824"/>
      <c r="AP233" s="824"/>
      <c r="AQ233" s="824"/>
      <c r="AR233" s="824"/>
      <c r="AS233" s="824"/>
      <c r="AT233" s="824"/>
      <c r="AU233" s="824">
        <v>1</v>
      </c>
      <c r="AV233" s="824"/>
      <c r="AW233" s="824"/>
      <c r="AX233" s="824"/>
      <c r="AY233" s="824"/>
      <c r="AZ233" s="824"/>
      <c r="BA233" s="824"/>
      <c r="BB233" s="824">
        <v>0</v>
      </c>
      <c r="BC233" s="824"/>
      <c r="BE233" s="828"/>
      <c r="BF233" s="828"/>
      <c r="BG233" s="828"/>
      <c r="BH233" s="828"/>
      <c r="BI233" s="828"/>
      <c r="BJ233" s="828"/>
      <c r="BK233" s="828"/>
      <c r="BL233" s="828"/>
      <c r="BM233" s="828"/>
      <c r="BN233" s="828"/>
      <c r="BO233" s="828"/>
      <c r="BP233" s="828"/>
      <c r="BQ233" s="828"/>
      <c r="BR233" s="828"/>
      <c r="BS233" s="828"/>
      <c r="BT233" s="828"/>
      <c r="BU233" s="828"/>
      <c r="BV233" s="828"/>
      <c r="BW233" s="828"/>
      <c r="BX233" s="828"/>
    </row>
    <row r="234" spans="1:76" ht="15.75">
      <c r="A234" s="845">
        <f>HTZ!B35</f>
        <v>0</v>
      </c>
      <c r="B234" s="845" t="str">
        <f>HTZ!C35</f>
        <v>Zeman</v>
      </c>
      <c r="C234" s="845" t="str">
        <f>HTZ!D35</f>
        <v>Břetislav</v>
      </c>
      <c r="D234" s="845">
        <f>HTZ!E35</f>
        <v>0</v>
      </c>
      <c r="E234" s="845" t="str">
        <f>HTZ!F35</f>
        <v>H</v>
      </c>
      <c r="F234" s="835" t="s">
        <v>731</v>
      </c>
      <c r="G234" s="823">
        <f t="shared" si="102"/>
        <v>0</v>
      </c>
      <c r="H234" s="824">
        <f t="shared" si="103"/>
        <v>2</v>
      </c>
      <c r="I234" s="824">
        <f t="shared" si="104"/>
        <v>0</v>
      </c>
      <c r="J234" s="824">
        <f t="shared" si="105"/>
        <v>0</v>
      </c>
      <c r="K234" s="825">
        <f t="shared" si="106"/>
        <v>0</v>
      </c>
      <c r="L234" s="826">
        <f t="shared" si="107"/>
        <v>0</v>
      </c>
      <c r="O234" s="827"/>
      <c r="P234" s="824"/>
      <c r="Q234" s="824"/>
      <c r="R234" s="824"/>
      <c r="S234" s="824"/>
      <c r="T234" s="826"/>
      <c r="U234" s="824"/>
      <c r="V234" s="827"/>
      <c r="W234" s="824"/>
      <c r="X234" s="824">
        <v>0</v>
      </c>
      <c r="Y234" s="824"/>
      <c r="Z234" s="824"/>
      <c r="AA234" s="824"/>
      <c r="AB234" s="824"/>
      <c r="AC234" s="824"/>
      <c r="AD234" s="824"/>
      <c r="AE234" s="824">
        <v>0</v>
      </c>
      <c r="AF234" s="824"/>
      <c r="AG234" s="824"/>
      <c r="AH234" s="824"/>
      <c r="AI234" s="34"/>
      <c r="AJ234" s="824"/>
      <c r="AK234" s="824"/>
      <c r="AL234" s="824"/>
      <c r="AM234" s="824"/>
      <c r="AN234" s="824"/>
      <c r="AO234" s="824"/>
      <c r="AP234" s="824"/>
      <c r="AQ234" s="824"/>
      <c r="AR234" s="824"/>
      <c r="AS234" s="824">
        <v>0</v>
      </c>
      <c r="AT234" s="824"/>
      <c r="AU234" s="824"/>
      <c r="AV234" s="824"/>
      <c r="AW234" s="824"/>
      <c r="AX234" s="824"/>
      <c r="AY234" s="824"/>
      <c r="AZ234" s="824">
        <v>0</v>
      </c>
      <c r="BA234" s="824"/>
      <c r="BB234" s="824"/>
      <c r="BC234" s="824"/>
      <c r="BE234" s="828"/>
      <c r="BF234" s="828"/>
      <c r="BG234" s="828"/>
      <c r="BH234" s="828"/>
      <c r="BI234" s="828"/>
      <c r="BJ234" s="828"/>
      <c r="BK234" s="828"/>
      <c r="BL234" s="828"/>
      <c r="BM234" s="828"/>
      <c r="BN234" s="828"/>
      <c r="BO234" s="828"/>
      <c r="BP234" s="828"/>
      <c r="BQ234" s="828"/>
      <c r="BR234" s="828"/>
      <c r="BS234" s="828"/>
      <c r="BT234" s="828"/>
      <c r="BU234" s="828"/>
      <c r="BV234" s="828"/>
      <c r="BW234" s="828"/>
      <c r="BX234" s="828"/>
    </row>
    <row r="235" spans="1:76" ht="15.75">
      <c r="A235" s="845">
        <f>HTZ!B36</f>
        <v>0</v>
      </c>
      <c r="B235" s="845" t="str">
        <f>HTZ!C36</f>
        <v>Barrault</v>
      </c>
      <c r="C235" s="845" t="str">
        <f>HTZ!D36</f>
        <v>Aimery</v>
      </c>
      <c r="D235" s="845">
        <f>HTZ!E36</f>
        <v>1020509</v>
      </c>
      <c r="E235" s="845" t="str">
        <f>HTZ!F36</f>
        <v>JH2</v>
      </c>
      <c r="F235" s="835" t="s">
        <v>731</v>
      </c>
      <c r="G235" s="823">
        <f t="shared" si="102"/>
        <v>2</v>
      </c>
      <c r="H235" s="824">
        <f t="shared" si="103"/>
        <v>4</v>
      </c>
      <c r="I235" s="824">
        <f t="shared" si="104"/>
        <v>6</v>
      </c>
      <c r="J235" s="824">
        <f t="shared" si="105"/>
        <v>2</v>
      </c>
      <c r="K235" s="825">
        <f t="shared" si="106"/>
        <v>8</v>
      </c>
      <c r="L235" s="826">
        <f t="shared" si="107"/>
        <v>0</v>
      </c>
      <c r="O235" s="827"/>
      <c r="P235" s="824"/>
      <c r="Q235" s="824"/>
      <c r="R235" s="824"/>
      <c r="S235" s="824"/>
      <c r="T235" s="826"/>
      <c r="U235" s="824"/>
      <c r="V235" s="827"/>
      <c r="W235" s="824"/>
      <c r="X235" s="824"/>
      <c r="Y235" s="824"/>
      <c r="Z235" s="824"/>
      <c r="AA235" s="824"/>
      <c r="AB235" s="824"/>
      <c r="AC235" s="824"/>
      <c r="AD235" s="824">
        <v>0</v>
      </c>
      <c r="AE235" s="824">
        <v>0</v>
      </c>
      <c r="AF235" s="824">
        <v>2</v>
      </c>
      <c r="AG235" s="824"/>
      <c r="AH235" s="824">
        <v>4</v>
      </c>
      <c r="AI235" s="34"/>
      <c r="AJ235" s="824"/>
      <c r="AK235" s="824"/>
      <c r="AL235" s="824"/>
      <c r="AM235" s="824"/>
      <c r="AN235" s="824"/>
      <c r="AO235" s="824"/>
      <c r="AP235" s="824"/>
      <c r="AQ235" s="824"/>
      <c r="AR235" s="824"/>
      <c r="AS235" s="824"/>
      <c r="AT235" s="824"/>
      <c r="AU235" s="824"/>
      <c r="AV235" s="824"/>
      <c r="AW235" s="824"/>
      <c r="AX235" s="824"/>
      <c r="AY235" s="824">
        <v>0</v>
      </c>
      <c r="AZ235" s="824">
        <v>1</v>
      </c>
      <c r="BA235" s="824">
        <v>0</v>
      </c>
      <c r="BB235" s="824"/>
      <c r="BC235" s="824">
        <v>1</v>
      </c>
      <c r="BE235" s="828"/>
      <c r="BF235" s="828"/>
      <c r="BG235" s="828"/>
      <c r="BH235" s="828"/>
      <c r="BI235" s="828"/>
      <c r="BJ235" s="828"/>
      <c r="BK235" s="828"/>
      <c r="BL235" s="828"/>
      <c r="BM235" s="828"/>
      <c r="BN235" s="828"/>
      <c r="BO235" s="828"/>
      <c r="BP235" s="828"/>
      <c r="BQ235" s="828"/>
      <c r="BR235" s="828"/>
      <c r="BS235" s="828"/>
      <c r="BT235" s="828"/>
      <c r="BU235" s="828"/>
      <c r="BV235" s="828"/>
      <c r="BW235" s="828"/>
      <c r="BX235" s="828"/>
    </row>
    <row r="236" spans="1:76" ht="15.75">
      <c r="A236" s="845">
        <f>HTZ!B37</f>
        <v>0</v>
      </c>
      <c r="B236" s="845" t="str">
        <f>HTZ!C37</f>
        <v>Jureček</v>
      </c>
      <c r="C236" s="845" t="str">
        <f>HTZ!D37</f>
        <v>Dominik</v>
      </c>
      <c r="D236" s="845">
        <f>HTZ!E37</f>
        <v>0</v>
      </c>
      <c r="E236" s="845">
        <f>HTZ!F37</f>
        <v>0</v>
      </c>
      <c r="F236" s="835" t="s">
        <v>731</v>
      </c>
      <c r="G236" s="823">
        <f t="shared" si="102"/>
        <v>0</v>
      </c>
      <c r="H236" s="824">
        <f t="shared" si="103"/>
        <v>1</v>
      </c>
      <c r="I236" s="824">
        <f t="shared" si="104"/>
        <v>0</v>
      </c>
      <c r="J236" s="824">
        <f t="shared" si="105"/>
        <v>0</v>
      </c>
      <c r="K236" s="825">
        <f t="shared" si="106"/>
        <v>0</v>
      </c>
      <c r="L236" s="826">
        <f t="shared" si="107"/>
        <v>0</v>
      </c>
      <c r="O236" s="827"/>
      <c r="P236" s="824"/>
      <c r="Q236" s="824"/>
      <c r="R236" s="824"/>
      <c r="S236" s="824"/>
      <c r="T236" s="826"/>
      <c r="U236" s="824"/>
      <c r="V236" s="827"/>
      <c r="W236" s="824"/>
      <c r="X236" s="824"/>
      <c r="Y236" s="824"/>
      <c r="Z236" s="824"/>
      <c r="AA236" s="824"/>
      <c r="AB236" s="824"/>
      <c r="AC236" s="824"/>
      <c r="AD236" s="824"/>
      <c r="AE236" s="824"/>
      <c r="AF236" s="824"/>
      <c r="AG236" s="824">
        <v>0</v>
      </c>
      <c r="AH236" s="824"/>
      <c r="AI236" s="34"/>
      <c r="AJ236" s="824"/>
      <c r="AK236" s="824"/>
      <c r="AL236" s="824"/>
      <c r="AM236" s="824"/>
      <c r="AN236" s="824"/>
      <c r="AO236" s="824"/>
      <c r="AP236" s="824"/>
      <c r="AQ236" s="824"/>
      <c r="AR236" s="824"/>
      <c r="AS236" s="824"/>
      <c r="AT236" s="824"/>
      <c r="AU236" s="824"/>
      <c r="AV236" s="824"/>
      <c r="AW236" s="824"/>
      <c r="AX236" s="824"/>
      <c r="AY236" s="824"/>
      <c r="AZ236" s="824"/>
      <c r="BA236" s="824"/>
      <c r="BB236" s="824">
        <v>0</v>
      </c>
      <c r="BC236" s="824"/>
      <c r="BE236" s="828"/>
      <c r="BF236" s="828"/>
      <c r="BG236" s="828"/>
      <c r="BH236" s="828"/>
      <c r="BI236" s="828"/>
      <c r="BJ236" s="828"/>
      <c r="BK236" s="828"/>
      <c r="BL236" s="828"/>
      <c r="BM236" s="828"/>
      <c r="BN236" s="828"/>
      <c r="BO236" s="828"/>
      <c r="BP236" s="828"/>
      <c r="BQ236" s="828"/>
      <c r="BR236" s="828"/>
      <c r="BS236" s="828"/>
      <c r="BT236" s="828"/>
      <c r="BU236" s="828"/>
      <c r="BV236" s="828"/>
      <c r="BW236" s="828"/>
      <c r="BX236" s="828"/>
    </row>
    <row r="237" spans="1:76" ht="15.75">
      <c r="A237" s="845">
        <f>HTZ!B43</f>
        <v>0</v>
      </c>
      <c r="B237" s="845">
        <f>HTZ!C43</f>
        <v>0</v>
      </c>
      <c r="C237" s="845">
        <f>HTZ!D43</f>
        <v>0</v>
      </c>
      <c r="D237" s="845">
        <f>HTZ!E43</f>
        <v>0</v>
      </c>
      <c r="E237" s="845">
        <f>HTZ!F43</f>
        <v>0</v>
      </c>
      <c r="F237" s="835">
        <f>[1]HTZ!G43</f>
        <v>0</v>
      </c>
      <c r="G237" s="823" t="e">
        <f t="shared" ref="G237:G359" si="108">K237/H237</f>
        <v>#DIV/0!</v>
      </c>
      <c r="H237" s="824">
        <f t="shared" si="103"/>
        <v>0</v>
      </c>
      <c r="I237" s="824">
        <f t="shared" si="104"/>
        <v>0</v>
      </c>
      <c r="J237" s="824">
        <f t="shared" si="105"/>
        <v>0</v>
      </c>
      <c r="K237" s="825">
        <f t="shared" si="106"/>
        <v>0</v>
      </c>
      <c r="L237" s="826">
        <f t="shared" si="107"/>
        <v>0</v>
      </c>
      <c r="O237" s="827"/>
      <c r="P237" s="824"/>
      <c r="Q237" s="824"/>
      <c r="R237" s="824"/>
      <c r="S237" s="824"/>
      <c r="T237" s="826"/>
      <c r="U237" s="824"/>
      <c r="V237" s="827"/>
      <c r="W237" s="824"/>
      <c r="X237" s="824"/>
      <c r="Y237" s="824"/>
      <c r="Z237" s="824"/>
      <c r="AA237" s="824"/>
      <c r="AB237" s="824"/>
      <c r="AC237" s="824"/>
      <c r="AD237" s="824"/>
      <c r="AE237" s="824"/>
      <c r="AF237" s="824"/>
      <c r="AG237" s="824"/>
      <c r="AH237" s="824"/>
      <c r="AI237" s="34"/>
      <c r="AJ237" s="824"/>
      <c r="AK237" s="824"/>
      <c r="AL237" s="824"/>
      <c r="AM237" s="824"/>
      <c r="AN237" s="824"/>
      <c r="AO237" s="824"/>
      <c r="AP237" s="824"/>
      <c r="AQ237" s="824"/>
      <c r="AR237" s="824"/>
      <c r="AS237" s="824"/>
      <c r="AT237" s="824"/>
      <c r="AU237" s="824"/>
      <c r="AV237" s="824"/>
      <c r="AW237" s="824"/>
      <c r="AX237" s="824"/>
      <c r="AY237" s="824"/>
      <c r="AZ237" s="824"/>
      <c r="BA237" s="824"/>
      <c r="BB237" s="824"/>
      <c r="BC237" s="824"/>
      <c r="BE237" s="828"/>
      <c r="BF237" s="828"/>
      <c r="BG237" s="828"/>
      <c r="BH237" s="828"/>
      <c r="BI237" s="828"/>
      <c r="BJ237" s="828"/>
      <c r="BK237" s="828"/>
      <c r="BL237" s="828"/>
      <c r="BM237" s="828"/>
      <c r="BN237" s="828"/>
      <c r="BO237" s="828"/>
      <c r="BP237" s="828"/>
      <c r="BQ237" s="828"/>
      <c r="BR237" s="828"/>
      <c r="BS237" s="828"/>
      <c r="BT237" s="828"/>
      <c r="BU237" s="828"/>
      <c r="BV237" s="828"/>
      <c r="BW237" s="828"/>
      <c r="BX237" s="828"/>
    </row>
    <row r="238" spans="1:76" ht="15.75">
      <c r="B238" s="51" t="s">
        <v>1154</v>
      </c>
      <c r="C238" s="51"/>
      <c r="D238" s="1665"/>
      <c r="F238" s="52" t="s">
        <v>766</v>
      </c>
      <c r="G238" s="823">
        <f t="shared" si="108"/>
        <v>9</v>
      </c>
      <c r="H238" s="824">
        <f t="shared" si="103"/>
        <v>1</v>
      </c>
      <c r="I238" s="824">
        <f t="shared" si="104"/>
        <v>9</v>
      </c>
      <c r="J238" s="824">
        <f t="shared" si="105"/>
        <v>0</v>
      </c>
      <c r="K238" s="825">
        <f t="shared" si="106"/>
        <v>9</v>
      </c>
      <c r="L238" s="826">
        <f t="shared" si="107"/>
        <v>0</v>
      </c>
      <c r="O238" s="827"/>
      <c r="P238" s="824"/>
      <c r="Q238" s="824"/>
      <c r="R238" s="824"/>
      <c r="S238" s="824">
        <v>9</v>
      </c>
      <c r="T238" s="826"/>
      <c r="U238" s="824"/>
      <c r="V238" s="827"/>
      <c r="W238" s="824"/>
      <c r="X238" s="824"/>
      <c r="Y238" s="824"/>
      <c r="Z238" s="824"/>
      <c r="AA238" s="824"/>
      <c r="AB238" s="824"/>
      <c r="AC238" s="824"/>
      <c r="AD238" s="824"/>
      <c r="AE238" s="824"/>
      <c r="AF238" s="824"/>
      <c r="AG238" s="824"/>
      <c r="AH238" s="824"/>
      <c r="AI238" s="34"/>
      <c r="AJ238" s="824"/>
      <c r="AK238" s="824"/>
      <c r="AL238" s="824"/>
      <c r="AM238" s="824"/>
      <c r="AN238" s="824"/>
      <c r="AO238" s="824"/>
      <c r="AP238" s="824"/>
      <c r="AQ238" s="824"/>
      <c r="AR238" s="824"/>
      <c r="AS238" s="824"/>
      <c r="AT238" s="824"/>
      <c r="AU238" s="824"/>
      <c r="AV238" s="824"/>
      <c r="AW238" s="824"/>
      <c r="AX238" s="824"/>
      <c r="AY238" s="824"/>
      <c r="AZ238" s="824"/>
      <c r="BA238" s="824"/>
      <c r="BB238" s="824"/>
      <c r="BC238" s="824"/>
      <c r="BE238" s="828"/>
      <c r="BF238" s="828"/>
      <c r="BG238" s="828"/>
      <c r="BH238" s="828"/>
      <c r="BI238" s="828"/>
      <c r="BJ238" s="828"/>
      <c r="BK238" s="828"/>
      <c r="BL238" s="828"/>
      <c r="BM238" s="828"/>
      <c r="BN238" s="828"/>
      <c r="BO238" s="828"/>
      <c r="BP238" s="828"/>
      <c r="BQ238" s="828"/>
      <c r="BR238" s="828"/>
      <c r="BS238" s="828"/>
      <c r="BT238" s="828"/>
      <c r="BU238" s="828"/>
      <c r="BV238" s="828"/>
      <c r="BW238" s="828"/>
      <c r="BX238" s="828"/>
    </row>
    <row r="239" spans="1:76" ht="15.75">
      <c r="A239" s="828"/>
      <c r="B239" s="829" t="s">
        <v>513</v>
      </c>
      <c r="C239" s="829" t="s">
        <v>97</v>
      </c>
      <c r="D239" s="835"/>
      <c r="F239" s="52" t="s">
        <v>766</v>
      </c>
      <c r="G239" s="823">
        <f t="shared" si="108"/>
        <v>3</v>
      </c>
      <c r="H239" s="824">
        <f t="shared" si="103"/>
        <v>1</v>
      </c>
      <c r="I239" s="824">
        <f t="shared" si="104"/>
        <v>3</v>
      </c>
      <c r="J239" s="824">
        <f t="shared" si="105"/>
        <v>0</v>
      </c>
      <c r="K239" s="825">
        <f t="shared" si="106"/>
        <v>3</v>
      </c>
      <c r="L239" s="826">
        <f t="shared" si="107"/>
        <v>0</v>
      </c>
      <c r="O239" s="827"/>
      <c r="P239" s="824"/>
      <c r="Q239" s="824"/>
      <c r="R239" s="824"/>
      <c r="S239" s="824"/>
      <c r="T239" s="826"/>
      <c r="U239" s="824"/>
      <c r="V239" s="827"/>
      <c r="W239" s="824"/>
      <c r="X239" s="824">
        <v>3</v>
      </c>
      <c r="Y239" s="824"/>
      <c r="Z239" s="824"/>
      <c r="AA239" s="824"/>
      <c r="AB239" s="824"/>
      <c r="AC239" s="824"/>
      <c r="AD239" s="824"/>
      <c r="AE239" s="824"/>
      <c r="AF239" s="824"/>
      <c r="AG239" s="824"/>
      <c r="AH239" s="824"/>
      <c r="AI239" s="34"/>
      <c r="AJ239" s="824"/>
      <c r="AK239" s="824"/>
      <c r="AL239" s="824"/>
      <c r="AM239" s="824"/>
      <c r="AN239" s="824"/>
      <c r="AO239" s="824"/>
      <c r="AP239" s="824"/>
      <c r="AQ239" s="824"/>
      <c r="AR239" s="824"/>
      <c r="AS239" s="824"/>
      <c r="AT239" s="824"/>
      <c r="AU239" s="824"/>
      <c r="AV239" s="824"/>
      <c r="AW239" s="824"/>
      <c r="AX239" s="824"/>
      <c r="AY239" s="824"/>
      <c r="AZ239" s="824"/>
      <c r="BA239" s="824"/>
      <c r="BB239" s="824"/>
      <c r="BC239" s="824"/>
      <c r="BE239" s="828"/>
      <c r="BF239" s="828"/>
      <c r="BG239" s="828"/>
      <c r="BH239" s="828"/>
      <c r="BI239" s="828"/>
      <c r="BJ239" s="828"/>
      <c r="BK239" s="828"/>
      <c r="BL239" s="828"/>
      <c r="BM239" s="828"/>
      <c r="BN239" s="828"/>
      <c r="BO239" s="828"/>
      <c r="BP239" s="828"/>
      <c r="BQ239" s="828"/>
      <c r="BR239" s="828"/>
      <c r="BS239" s="828"/>
      <c r="BT239" s="828"/>
      <c r="BU239" s="828"/>
      <c r="BV239" s="828"/>
      <c r="BW239" s="828"/>
      <c r="BX239" s="828"/>
    </row>
    <row r="240" spans="1:76" ht="15.75">
      <c r="A240" s="833"/>
      <c r="B240" s="830" t="s">
        <v>58</v>
      </c>
      <c r="C240" s="830" t="s">
        <v>59</v>
      </c>
      <c r="D240" s="1666"/>
      <c r="E240" s="831"/>
      <c r="F240" s="52" t="s">
        <v>766</v>
      </c>
      <c r="G240" s="823">
        <f t="shared" si="108"/>
        <v>5.0625</v>
      </c>
      <c r="H240" s="824">
        <f t="shared" si="103"/>
        <v>16</v>
      </c>
      <c r="I240" s="824">
        <f t="shared" si="104"/>
        <v>81</v>
      </c>
      <c r="J240" s="824">
        <f t="shared" si="105"/>
        <v>0</v>
      </c>
      <c r="K240" s="825">
        <f t="shared" si="106"/>
        <v>81</v>
      </c>
      <c r="L240" s="826">
        <f t="shared" si="107"/>
        <v>0</v>
      </c>
      <c r="M240" s="46"/>
      <c r="N240" s="46"/>
      <c r="O240" s="827">
        <v>9</v>
      </c>
      <c r="P240" s="824">
        <v>5</v>
      </c>
      <c r="Q240" s="824">
        <v>6</v>
      </c>
      <c r="R240" s="824">
        <v>11</v>
      </c>
      <c r="S240" s="824"/>
      <c r="T240" s="826">
        <v>4</v>
      </c>
      <c r="U240" s="824">
        <v>3</v>
      </c>
      <c r="V240" s="827">
        <v>3</v>
      </c>
      <c r="W240" s="824">
        <v>5</v>
      </c>
      <c r="X240" s="824"/>
      <c r="Y240" s="824">
        <v>4</v>
      </c>
      <c r="Z240" s="824">
        <v>2</v>
      </c>
      <c r="AA240" s="824">
        <v>2</v>
      </c>
      <c r="AB240" s="824"/>
      <c r="AC240" s="824">
        <v>4</v>
      </c>
      <c r="AD240" s="824">
        <v>4</v>
      </c>
      <c r="AE240" s="824">
        <v>8</v>
      </c>
      <c r="AF240" s="824"/>
      <c r="AG240" s="824">
        <v>6</v>
      </c>
      <c r="AH240" s="824">
        <v>5</v>
      </c>
      <c r="AI240" s="824"/>
      <c r="AJ240" s="824"/>
      <c r="AK240" s="824"/>
      <c r="AL240" s="824"/>
      <c r="AM240" s="824"/>
      <c r="AN240" s="824"/>
      <c r="AO240" s="824"/>
      <c r="AP240" s="824"/>
      <c r="AQ240" s="824"/>
      <c r="AR240" s="824"/>
      <c r="AS240" s="824"/>
      <c r="AT240" s="824"/>
      <c r="AU240" s="824"/>
      <c r="AV240" s="824"/>
      <c r="AW240" s="824"/>
      <c r="AX240" s="824"/>
      <c r="AY240" s="824"/>
      <c r="AZ240" s="824"/>
      <c r="BA240" s="824"/>
      <c r="BB240" s="824"/>
      <c r="BC240" s="824"/>
      <c r="BD240" s="828"/>
      <c r="BE240" s="828"/>
      <c r="BF240" s="828"/>
      <c r="BG240" s="828"/>
      <c r="BH240" s="828"/>
      <c r="BI240" s="828"/>
      <c r="BJ240" s="828"/>
      <c r="BK240" s="828"/>
      <c r="BL240" s="828"/>
      <c r="BM240" s="828"/>
      <c r="BN240" s="828"/>
      <c r="BO240" s="828"/>
      <c r="BP240" s="828"/>
      <c r="BQ240" s="828"/>
      <c r="BR240" s="828"/>
      <c r="BS240" s="828"/>
      <c r="BT240" s="828"/>
      <c r="BU240" s="828"/>
      <c r="BV240" s="828"/>
      <c r="BW240" s="828"/>
      <c r="BX240" s="828"/>
    </row>
    <row r="241" spans="1:77" ht="16.5" thickBot="1">
      <c r="A241" s="833"/>
      <c r="B241" s="830" t="s">
        <v>1192</v>
      </c>
      <c r="C241" s="830" t="s">
        <v>95</v>
      </c>
      <c r="D241" s="1663"/>
      <c r="E241" s="831"/>
      <c r="F241" s="52" t="s">
        <v>766</v>
      </c>
      <c r="G241" s="823">
        <f t="shared" si="108"/>
        <v>3.5</v>
      </c>
      <c r="H241" s="824">
        <f t="shared" si="103"/>
        <v>2</v>
      </c>
      <c r="I241" s="824">
        <f t="shared" si="104"/>
        <v>7</v>
      </c>
      <c r="J241" s="824">
        <f t="shared" si="105"/>
        <v>0</v>
      </c>
      <c r="K241" s="825">
        <f t="shared" si="106"/>
        <v>7</v>
      </c>
      <c r="L241" s="826">
        <f t="shared" si="107"/>
        <v>0</v>
      </c>
      <c r="M241" s="46"/>
      <c r="N241" s="46"/>
      <c r="O241" s="50"/>
      <c r="P241" s="834"/>
      <c r="Q241" s="834"/>
      <c r="R241" s="834"/>
      <c r="S241" s="834"/>
      <c r="T241" s="409"/>
      <c r="U241" s="834"/>
      <c r="V241" s="50"/>
      <c r="W241" s="834"/>
      <c r="X241" s="834"/>
      <c r="Y241" s="834"/>
      <c r="Z241" s="834"/>
      <c r="AA241" s="834"/>
      <c r="AB241" s="834">
        <v>5</v>
      </c>
      <c r="AC241" s="834"/>
      <c r="AD241" s="834"/>
      <c r="AE241" s="834"/>
      <c r="AF241" s="834">
        <v>2</v>
      </c>
      <c r="AG241" s="834"/>
      <c r="AH241" s="834"/>
      <c r="AI241" s="824"/>
      <c r="AJ241" s="824"/>
      <c r="AK241" s="824"/>
      <c r="AL241" s="824"/>
      <c r="AM241" s="824"/>
      <c r="AN241" s="824"/>
      <c r="AO241" s="824"/>
      <c r="AP241" s="824"/>
      <c r="AQ241" s="824"/>
      <c r="AR241" s="824"/>
      <c r="AS241" s="824"/>
      <c r="AT241" s="824"/>
      <c r="AU241" s="824"/>
      <c r="AV241" s="824"/>
      <c r="AW241" s="824"/>
      <c r="AX241" s="824"/>
      <c r="AY241" s="824"/>
      <c r="AZ241" s="824"/>
      <c r="BA241" s="824"/>
      <c r="BB241" s="824"/>
      <c r="BC241" s="824"/>
      <c r="BD241" s="828"/>
      <c r="BE241" s="828"/>
      <c r="BF241" s="828"/>
      <c r="BG241" s="828"/>
      <c r="BH241" s="828"/>
      <c r="BI241" s="828"/>
      <c r="BJ241" s="828"/>
      <c r="BK241" s="828"/>
      <c r="BL241" s="828"/>
      <c r="BM241" s="828"/>
      <c r="BN241" s="828"/>
      <c r="BO241" s="828"/>
      <c r="BP241" s="828"/>
      <c r="BQ241" s="828"/>
      <c r="BR241" s="828"/>
      <c r="BS241" s="828"/>
      <c r="BT241" s="828"/>
      <c r="BU241" s="828"/>
      <c r="BV241" s="828"/>
      <c r="BW241" s="828"/>
      <c r="BX241" s="828"/>
    </row>
    <row r="242" spans="1:77" ht="16.5" thickBot="1">
      <c r="A242" s="41"/>
      <c r="B242" s="42" t="s">
        <v>64</v>
      </c>
      <c r="C242" s="42"/>
      <c r="D242" s="960"/>
      <c r="E242" s="43"/>
      <c r="F242" s="34" t="s">
        <v>767</v>
      </c>
      <c r="G242" s="823">
        <f t="shared" si="108"/>
        <v>6.1</v>
      </c>
      <c r="H242" s="824">
        <f t="shared" si="103"/>
        <v>20</v>
      </c>
      <c r="I242" s="824">
        <f t="shared" si="104"/>
        <v>122</v>
      </c>
      <c r="J242" s="824">
        <f t="shared" si="105"/>
        <v>0</v>
      </c>
      <c r="K242" s="825">
        <f t="shared" si="106"/>
        <v>122</v>
      </c>
      <c r="L242" s="826">
        <f t="shared" si="107"/>
        <v>0</v>
      </c>
      <c r="M242" s="46"/>
      <c r="N242" s="46"/>
      <c r="O242" s="47">
        <v>0</v>
      </c>
      <c r="P242" s="48">
        <v>4</v>
      </c>
      <c r="Q242" s="49">
        <v>6</v>
      </c>
      <c r="R242" s="48">
        <v>4</v>
      </c>
      <c r="S242" s="49">
        <v>2</v>
      </c>
      <c r="T242" s="49">
        <v>6</v>
      </c>
      <c r="U242" s="48">
        <v>4</v>
      </c>
      <c r="V242" s="48">
        <v>6</v>
      </c>
      <c r="W242" s="48">
        <v>4</v>
      </c>
      <c r="X242" s="48">
        <v>4</v>
      </c>
      <c r="Y242" s="48">
        <v>8</v>
      </c>
      <c r="Z242" s="48">
        <v>8</v>
      </c>
      <c r="AA242" s="48">
        <v>4</v>
      </c>
      <c r="AB242" s="48">
        <v>4</v>
      </c>
      <c r="AC242" s="48">
        <v>46</v>
      </c>
      <c r="AD242" s="48">
        <v>4</v>
      </c>
      <c r="AE242" s="48">
        <v>2</v>
      </c>
      <c r="AF242" s="48">
        <v>2</v>
      </c>
      <c r="AG242" s="48">
        <v>4</v>
      </c>
      <c r="AH242" s="48">
        <v>0</v>
      </c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</row>
    <row r="243" spans="1:77" ht="15.75">
      <c r="A243" s="41"/>
      <c r="B243" s="42"/>
      <c r="C243" s="42"/>
      <c r="D243" s="960"/>
      <c r="E243" s="43"/>
      <c r="F243" s="34"/>
      <c r="G243" s="44"/>
      <c r="H243" s="34"/>
      <c r="I243" s="34"/>
      <c r="J243" s="34"/>
      <c r="K243" s="45"/>
      <c r="L243" s="34"/>
      <c r="M243" s="46"/>
      <c r="N243" s="46"/>
      <c r="O243" s="34"/>
      <c r="P243" s="34"/>
      <c r="Q243" s="46"/>
      <c r="R243" s="34"/>
      <c r="S243" s="46"/>
      <c r="T243" s="46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</row>
    <row r="244" spans="1:77" ht="15.75">
      <c r="A244" s="1752" t="s">
        <v>137</v>
      </c>
      <c r="B244" s="8">
        <v>13</v>
      </c>
      <c r="R244" s="8" t="s">
        <v>32</v>
      </c>
      <c r="S244" s="8" t="s">
        <v>33</v>
      </c>
      <c r="T244" s="8" t="s">
        <v>34</v>
      </c>
      <c r="U244" s="8" t="s">
        <v>35</v>
      </c>
      <c r="AO244" s="8" t="s">
        <v>36</v>
      </c>
      <c r="AP244" s="8" t="s">
        <v>37</v>
      </c>
      <c r="AQ244" s="8" t="s">
        <v>38</v>
      </c>
      <c r="AR244" s="8" t="s">
        <v>37</v>
      </c>
      <c r="AS244" s="8" t="s">
        <v>39</v>
      </c>
      <c r="AT244" s="34" t="s">
        <v>40</v>
      </c>
      <c r="AU244" s="34" t="s">
        <v>41</v>
      </c>
      <c r="AV244" s="34" t="s">
        <v>42</v>
      </c>
      <c r="AW244" s="34" t="s">
        <v>40</v>
      </c>
      <c r="AX244" s="34"/>
      <c r="AY244" s="34"/>
      <c r="AZ244" s="34"/>
      <c r="BA244" s="34"/>
      <c r="BB244" s="34"/>
      <c r="BC244" s="34"/>
      <c r="BG244" s="8" t="s">
        <v>43</v>
      </c>
      <c r="BH244" s="8" t="s">
        <v>44</v>
      </c>
      <c r="BI244" s="8" t="s">
        <v>40</v>
      </c>
      <c r="BJ244" s="8" t="s">
        <v>37</v>
      </c>
      <c r="BK244" s="8" t="s">
        <v>39</v>
      </c>
      <c r="BL244" s="8" t="s">
        <v>35</v>
      </c>
    </row>
    <row r="245" spans="1:77">
      <c r="A245" s="817"/>
      <c r="B245" s="818" t="s">
        <v>45</v>
      </c>
      <c r="C245" s="818" t="s">
        <v>46</v>
      </c>
      <c r="D245" s="1661" t="s">
        <v>47</v>
      </c>
      <c r="E245" s="819" t="s">
        <v>48</v>
      </c>
      <c r="F245" s="820" t="s">
        <v>49</v>
      </c>
      <c r="G245" s="820" t="s">
        <v>50</v>
      </c>
      <c r="H245" s="820" t="s">
        <v>51</v>
      </c>
      <c r="I245" s="820" t="s">
        <v>52</v>
      </c>
      <c r="J245" s="820" t="s">
        <v>53</v>
      </c>
      <c r="K245" s="820" t="s">
        <v>54</v>
      </c>
      <c r="L245" s="821" t="s">
        <v>55</v>
      </c>
      <c r="M245" s="36"/>
      <c r="N245" s="36"/>
      <c r="O245" s="822">
        <v>1</v>
      </c>
      <c r="P245" s="820">
        <v>2</v>
      </c>
      <c r="Q245" s="820">
        <v>3</v>
      </c>
      <c r="R245" s="820">
        <v>4</v>
      </c>
      <c r="S245" s="820">
        <v>5</v>
      </c>
      <c r="T245" s="821">
        <v>6</v>
      </c>
      <c r="U245" s="820">
        <v>7</v>
      </c>
      <c r="V245" s="822">
        <v>8</v>
      </c>
      <c r="W245" s="820">
        <v>9</v>
      </c>
      <c r="X245" s="820">
        <v>10</v>
      </c>
      <c r="Y245" s="820">
        <v>11</v>
      </c>
      <c r="Z245" s="820">
        <v>12</v>
      </c>
      <c r="AA245" s="820">
        <v>13</v>
      </c>
      <c r="AB245" s="820">
        <v>14</v>
      </c>
      <c r="AC245" s="820">
        <v>15</v>
      </c>
      <c r="AD245" s="820">
        <v>16</v>
      </c>
      <c r="AE245" s="820">
        <v>17</v>
      </c>
      <c r="AF245" s="820">
        <v>18</v>
      </c>
      <c r="AG245" s="820">
        <v>19</v>
      </c>
      <c r="AH245" s="820">
        <v>20</v>
      </c>
      <c r="AJ245" s="820">
        <v>1</v>
      </c>
      <c r="AK245" s="820">
        <v>2</v>
      </c>
      <c r="AL245" s="820">
        <v>3</v>
      </c>
      <c r="AM245" s="820">
        <v>4</v>
      </c>
      <c r="AN245" s="820">
        <v>5</v>
      </c>
      <c r="AO245" s="820">
        <v>6</v>
      </c>
      <c r="AP245" s="820">
        <v>7</v>
      </c>
      <c r="AQ245" s="820">
        <v>8</v>
      </c>
      <c r="AR245" s="820">
        <v>9</v>
      </c>
      <c r="AS245" s="820">
        <v>10</v>
      </c>
      <c r="AT245" s="820">
        <v>11</v>
      </c>
      <c r="AU245" s="820">
        <v>12</v>
      </c>
      <c r="AV245" s="820">
        <v>13</v>
      </c>
      <c r="AW245" s="820">
        <v>14</v>
      </c>
      <c r="AX245" s="820">
        <v>15</v>
      </c>
      <c r="AY245" s="820">
        <v>16</v>
      </c>
      <c r="AZ245" s="820">
        <v>17</v>
      </c>
      <c r="BA245" s="820">
        <v>18</v>
      </c>
      <c r="BB245" s="820">
        <v>19</v>
      </c>
      <c r="BC245" s="820">
        <v>20</v>
      </c>
      <c r="BE245" s="820">
        <v>1</v>
      </c>
      <c r="BF245" s="820">
        <v>2</v>
      </c>
      <c r="BG245" s="820">
        <v>3</v>
      </c>
      <c r="BH245" s="820">
        <v>4</v>
      </c>
      <c r="BI245" s="820">
        <v>5</v>
      </c>
      <c r="BJ245" s="820">
        <v>6</v>
      </c>
      <c r="BK245" s="820">
        <v>7</v>
      </c>
      <c r="BL245" s="820">
        <v>8</v>
      </c>
      <c r="BM245" s="820">
        <v>9</v>
      </c>
      <c r="BN245" s="820">
        <v>10</v>
      </c>
      <c r="BO245" s="820">
        <v>11</v>
      </c>
      <c r="BP245" s="820">
        <v>12</v>
      </c>
      <c r="BQ245" s="820">
        <v>13</v>
      </c>
      <c r="BR245" s="820">
        <v>14</v>
      </c>
      <c r="BS245" s="820">
        <v>15</v>
      </c>
      <c r="BT245" s="820">
        <v>16</v>
      </c>
      <c r="BU245" s="820">
        <v>17</v>
      </c>
      <c r="BV245" s="820">
        <v>18</v>
      </c>
      <c r="BW245" s="820">
        <v>19</v>
      </c>
      <c r="BX245" s="820">
        <v>20</v>
      </c>
    </row>
    <row r="246" spans="1:77" ht="15.75">
      <c r="A246" s="824">
        <f>BYS!B18</f>
        <v>8</v>
      </c>
      <c r="B246" s="824" t="str">
        <f>BYS!C18</f>
        <v>Hrdina</v>
      </c>
      <c r="C246" s="824" t="str">
        <f>BYS!D18</f>
        <v>Jiří</v>
      </c>
      <c r="D246" s="1664">
        <f>BYS!E18</f>
        <v>980710</v>
      </c>
      <c r="E246" s="824" t="str">
        <f>BYS!F18</f>
        <v>J.H.</v>
      </c>
      <c r="F246" s="824" t="s">
        <v>137</v>
      </c>
      <c r="G246" s="823">
        <f t="shared" ref="G246:G276" si="109">K246/H246</f>
        <v>1.7142857142857142</v>
      </c>
      <c r="H246" s="824">
        <f t="shared" ref="H246:H276" si="110">COUNT(O246:AH246)</f>
        <v>14</v>
      </c>
      <c r="I246" s="824">
        <f t="shared" ref="I246:I276" si="111">SUM(O246+P246+Q246+R246+S246+T246+V246+U246+W246+X246+Y246+Z246+AA246+AB246+AC246+AD246+AE246+AF246+AG246+AH246)</f>
        <v>14</v>
      </c>
      <c r="J246" s="824">
        <f t="shared" ref="J246:J276" si="112">AJ246+AK246+AL246+AM246+AN246+AO246+AP246+AQ246+AR246+AS246+AT246+AU246+AV246+AW246+AX246+AY246+AZ246+BA246+BB246+BC246</f>
        <v>10</v>
      </c>
      <c r="K246" s="825">
        <f t="shared" ref="K246:K276" si="113">I246+J246</f>
        <v>24</v>
      </c>
      <c r="L246" s="826">
        <f t="shared" ref="L246:L276" si="114">BE246+BF246+BG246+BH246+BI246+BJ246+BK246+BL246+BM246+BN246+BO246+BP246+BR246+BQ246+BS246+BT246+BU246+BV246+BW246+BX246</f>
        <v>0</v>
      </c>
      <c r="O246" s="827">
        <v>0</v>
      </c>
      <c r="P246" s="1640"/>
      <c r="Q246" s="824"/>
      <c r="R246" s="824">
        <v>0</v>
      </c>
      <c r="S246" s="824">
        <v>1</v>
      </c>
      <c r="T246" s="826">
        <v>0</v>
      </c>
      <c r="U246" s="824">
        <v>2</v>
      </c>
      <c r="V246" s="827">
        <v>0</v>
      </c>
      <c r="W246" s="824">
        <v>0</v>
      </c>
      <c r="X246" s="824">
        <v>4</v>
      </c>
      <c r="Y246" s="824"/>
      <c r="Z246" s="824">
        <v>0</v>
      </c>
      <c r="AA246" s="824"/>
      <c r="AB246" s="824">
        <v>0</v>
      </c>
      <c r="AC246" s="824">
        <v>0</v>
      </c>
      <c r="AD246" s="824">
        <v>3</v>
      </c>
      <c r="AE246" s="824">
        <v>1</v>
      </c>
      <c r="AF246" s="824">
        <v>3</v>
      </c>
      <c r="AG246" s="824"/>
      <c r="AH246" s="824"/>
      <c r="AI246" s="34"/>
      <c r="AJ246" s="824">
        <v>0</v>
      </c>
      <c r="AK246" s="1640"/>
      <c r="AL246" s="824"/>
      <c r="AM246" s="824">
        <v>2</v>
      </c>
      <c r="AN246" s="824">
        <v>0</v>
      </c>
      <c r="AO246" s="824">
        <v>1</v>
      </c>
      <c r="AP246" s="824">
        <v>1</v>
      </c>
      <c r="AQ246" s="824">
        <v>0</v>
      </c>
      <c r="AR246" s="824">
        <v>0</v>
      </c>
      <c r="AS246" s="824">
        <v>3</v>
      </c>
      <c r="AT246" s="824"/>
      <c r="AU246" s="824">
        <v>0</v>
      </c>
      <c r="AV246" s="824"/>
      <c r="AW246" s="824">
        <v>0</v>
      </c>
      <c r="AX246" s="824">
        <v>0</v>
      </c>
      <c r="AY246" s="824">
        <v>1</v>
      </c>
      <c r="AZ246" s="824">
        <v>1</v>
      </c>
      <c r="BA246" s="824">
        <v>1</v>
      </c>
      <c r="BB246" s="824"/>
      <c r="BC246" s="824"/>
      <c r="BE246" s="828"/>
      <c r="BF246" s="828"/>
      <c r="BG246" s="828"/>
      <c r="BH246" s="828"/>
      <c r="BI246" s="828"/>
      <c r="BJ246" s="828"/>
      <c r="BK246" s="828"/>
      <c r="BL246" s="828"/>
      <c r="BM246" s="828"/>
      <c r="BN246" s="828"/>
      <c r="BO246" s="828"/>
      <c r="BP246" s="828"/>
      <c r="BQ246" s="828"/>
      <c r="BR246" s="828"/>
      <c r="BS246" s="828"/>
      <c r="BT246" s="828"/>
      <c r="BU246" s="828"/>
      <c r="BV246" s="828"/>
      <c r="BW246" s="828"/>
      <c r="BX246" s="828"/>
    </row>
    <row r="247" spans="1:77" ht="15.75">
      <c r="A247" s="824">
        <f>BYS!B19</f>
        <v>9</v>
      </c>
      <c r="B247" s="824" t="str">
        <f>BYS!C19</f>
        <v>Tomeš</v>
      </c>
      <c r="C247" s="824" t="str">
        <f>BYS!D19</f>
        <v>Martin</v>
      </c>
      <c r="D247" s="1664">
        <f>BYS!E19</f>
        <v>751019</v>
      </c>
      <c r="E247" s="824" t="str">
        <f>BYS!F19</f>
        <v>J.H.</v>
      </c>
      <c r="F247" s="824" t="s">
        <v>137</v>
      </c>
      <c r="G247" s="823">
        <f t="shared" si="109"/>
        <v>0.46666666666666667</v>
      </c>
      <c r="H247" s="824">
        <f t="shared" si="110"/>
        <v>15</v>
      </c>
      <c r="I247" s="824">
        <f t="shared" si="111"/>
        <v>2</v>
      </c>
      <c r="J247" s="824">
        <f t="shared" si="112"/>
        <v>5</v>
      </c>
      <c r="K247" s="825">
        <f t="shared" si="113"/>
        <v>7</v>
      </c>
      <c r="L247" s="826">
        <f t="shared" si="114"/>
        <v>0</v>
      </c>
      <c r="O247" s="827">
        <v>0</v>
      </c>
      <c r="P247" s="1640"/>
      <c r="Q247" s="824">
        <v>0</v>
      </c>
      <c r="R247" s="824">
        <v>0</v>
      </c>
      <c r="S247" s="824">
        <v>0</v>
      </c>
      <c r="T247" s="826"/>
      <c r="U247" s="824">
        <v>0</v>
      </c>
      <c r="V247" s="827">
        <v>0</v>
      </c>
      <c r="W247" s="824">
        <v>0</v>
      </c>
      <c r="X247" s="824">
        <v>2</v>
      </c>
      <c r="Y247" s="824"/>
      <c r="Z247" s="824"/>
      <c r="AA247" s="824">
        <v>0</v>
      </c>
      <c r="AB247" s="824">
        <v>0</v>
      </c>
      <c r="AC247" s="824">
        <v>0</v>
      </c>
      <c r="AD247" s="824">
        <v>0</v>
      </c>
      <c r="AE247" s="824"/>
      <c r="AF247" s="824">
        <v>0</v>
      </c>
      <c r="AG247" s="824">
        <v>0</v>
      </c>
      <c r="AH247" s="824">
        <v>0</v>
      </c>
      <c r="AI247" s="34"/>
      <c r="AJ247" s="824">
        <v>0</v>
      </c>
      <c r="AK247" s="1640"/>
      <c r="AL247" s="824">
        <v>0</v>
      </c>
      <c r="AM247" s="824">
        <v>0</v>
      </c>
      <c r="AN247" s="824">
        <v>0</v>
      </c>
      <c r="AO247" s="824"/>
      <c r="AP247" s="824">
        <v>1</v>
      </c>
      <c r="AQ247" s="824">
        <v>0</v>
      </c>
      <c r="AR247" s="824">
        <v>0</v>
      </c>
      <c r="AS247" s="824">
        <v>1</v>
      </c>
      <c r="AT247" s="824"/>
      <c r="AU247" s="824"/>
      <c r="AV247" s="824">
        <v>0</v>
      </c>
      <c r="AW247" s="824">
        <v>1</v>
      </c>
      <c r="AX247" s="824">
        <v>0</v>
      </c>
      <c r="AY247" s="824">
        <v>0</v>
      </c>
      <c r="AZ247" s="824"/>
      <c r="BA247" s="824">
        <v>1</v>
      </c>
      <c r="BB247" s="824">
        <v>0</v>
      </c>
      <c r="BC247" s="824">
        <v>1</v>
      </c>
      <c r="BE247" s="828"/>
      <c r="BF247" s="828"/>
      <c r="BG247" s="828"/>
      <c r="BH247" s="828"/>
      <c r="BI247" s="828"/>
      <c r="BJ247" s="828"/>
      <c r="BK247" s="828"/>
      <c r="BL247" s="828"/>
      <c r="BM247" s="828"/>
      <c r="BN247" s="828"/>
      <c r="BO247" s="828"/>
      <c r="BP247" s="828"/>
      <c r="BQ247" s="828"/>
      <c r="BR247" s="828"/>
      <c r="BS247" s="828"/>
      <c r="BT247" s="828"/>
      <c r="BU247" s="828"/>
      <c r="BV247" s="828"/>
      <c r="BW247" s="828"/>
      <c r="BX247" s="828"/>
    </row>
    <row r="248" spans="1:77" ht="15.75">
      <c r="A248" s="824">
        <f>BYS!B20</f>
        <v>11</v>
      </c>
      <c r="B248" s="824" t="str">
        <f>BYS!C20</f>
        <v>Hrdina</v>
      </c>
      <c r="C248" s="824" t="str">
        <f>BYS!D20</f>
        <v>Matouš</v>
      </c>
      <c r="D248" s="1664">
        <f>BYS!E20</f>
        <v>1010505</v>
      </c>
      <c r="E248" s="824" t="str">
        <f>BYS!F20</f>
        <v>J.H.</v>
      </c>
      <c r="F248" s="824" t="s">
        <v>137</v>
      </c>
      <c r="G248" s="823">
        <f t="shared" si="109"/>
        <v>0.66666666666666663</v>
      </c>
      <c r="H248" s="824">
        <f t="shared" si="110"/>
        <v>18</v>
      </c>
      <c r="I248" s="824">
        <f t="shared" si="111"/>
        <v>6</v>
      </c>
      <c r="J248" s="824">
        <f t="shared" si="112"/>
        <v>6</v>
      </c>
      <c r="K248" s="825">
        <f t="shared" si="113"/>
        <v>12</v>
      </c>
      <c r="L248" s="826">
        <f t="shared" si="114"/>
        <v>0</v>
      </c>
      <c r="O248" s="827">
        <v>1</v>
      </c>
      <c r="P248" s="1640"/>
      <c r="Q248" s="824">
        <v>0</v>
      </c>
      <c r="R248" s="824">
        <v>0</v>
      </c>
      <c r="S248" s="824">
        <v>0</v>
      </c>
      <c r="T248" s="826"/>
      <c r="U248" s="824">
        <v>0</v>
      </c>
      <c r="V248" s="827">
        <v>0</v>
      </c>
      <c r="W248" s="824">
        <v>0</v>
      </c>
      <c r="X248" s="824">
        <v>1</v>
      </c>
      <c r="Y248" s="824">
        <v>1</v>
      </c>
      <c r="Z248" s="824">
        <v>0</v>
      </c>
      <c r="AA248" s="824">
        <v>1</v>
      </c>
      <c r="AB248" s="824">
        <v>0</v>
      </c>
      <c r="AC248" s="824">
        <v>0</v>
      </c>
      <c r="AD248" s="824">
        <v>0</v>
      </c>
      <c r="AE248" s="824">
        <v>0</v>
      </c>
      <c r="AF248" s="824">
        <v>1</v>
      </c>
      <c r="AG248" s="824">
        <v>0</v>
      </c>
      <c r="AH248" s="824">
        <v>1</v>
      </c>
      <c r="AI248" s="34"/>
      <c r="AJ248" s="824">
        <v>0</v>
      </c>
      <c r="AK248" s="1640"/>
      <c r="AL248" s="824">
        <v>0</v>
      </c>
      <c r="AM248" s="824">
        <v>0</v>
      </c>
      <c r="AN248" s="824">
        <v>0</v>
      </c>
      <c r="AO248" s="824"/>
      <c r="AP248" s="824">
        <v>0</v>
      </c>
      <c r="AQ248" s="824">
        <v>0</v>
      </c>
      <c r="AR248" s="824">
        <v>0</v>
      </c>
      <c r="AS248" s="824">
        <v>1</v>
      </c>
      <c r="AT248" s="824">
        <v>0</v>
      </c>
      <c r="AU248" s="824">
        <v>0</v>
      </c>
      <c r="AV248" s="824">
        <v>0</v>
      </c>
      <c r="AW248" s="824">
        <v>2</v>
      </c>
      <c r="AX248" s="824">
        <v>0</v>
      </c>
      <c r="AY248" s="824">
        <v>0</v>
      </c>
      <c r="AZ248" s="824">
        <v>0</v>
      </c>
      <c r="BA248" s="824">
        <v>3</v>
      </c>
      <c r="BB248" s="824">
        <v>0</v>
      </c>
      <c r="BC248" s="824">
        <v>0</v>
      </c>
      <c r="BE248" s="828"/>
      <c r="BF248" s="828"/>
      <c r="BG248" s="828"/>
      <c r="BH248" s="828"/>
      <c r="BI248" s="828"/>
      <c r="BJ248" s="828"/>
      <c r="BK248" s="828"/>
      <c r="BL248" s="828"/>
      <c r="BM248" s="828"/>
      <c r="BN248" s="828"/>
      <c r="BO248" s="828"/>
      <c r="BP248" s="828"/>
      <c r="BQ248" s="828"/>
      <c r="BR248" s="828"/>
      <c r="BS248" s="828"/>
      <c r="BT248" s="828"/>
      <c r="BU248" s="828"/>
      <c r="BV248" s="828"/>
      <c r="BW248" s="828"/>
      <c r="BX248" s="828"/>
      <c r="BY248" s="40"/>
    </row>
    <row r="249" spans="1:77" ht="15.75">
      <c r="A249" s="824">
        <f>BYS!B21</f>
        <v>12</v>
      </c>
      <c r="B249" s="824" t="str">
        <f>BYS!C21</f>
        <v>Hrdina</v>
      </c>
      <c r="C249" s="824" t="str">
        <f>BYS!D21</f>
        <v>Josef</v>
      </c>
      <c r="D249" s="1664">
        <f>BYS!E21</f>
        <v>740806</v>
      </c>
      <c r="E249" s="824" t="str">
        <f>BYS!F21</f>
        <v>J.H.</v>
      </c>
      <c r="F249" s="824" t="s">
        <v>137</v>
      </c>
      <c r="G249" s="823">
        <f t="shared" si="109"/>
        <v>0.27777777777777779</v>
      </c>
      <c r="H249" s="824">
        <f t="shared" si="110"/>
        <v>18</v>
      </c>
      <c r="I249" s="824">
        <f t="shared" si="111"/>
        <v>0</v>
      </c>
      <c r="J249" s="824">
        <f t="shared" si="112"/>
        <v>5</v>
      </c>
      <c r="K249" s="825">
        <f t="shared" si="113"/>
        <v>5</v>
      </c>
      <c r="L249" s="826">
        <f t="shared" si="114"/>
        <v>0</v>
      </c>
      <c r="O249" s="827">
        <v>0</v>
      </c>
      <c r="P249" s="1640"/>
      <c r="Q249" s="824"/>
      <c r="R249" s="824">
        <v>0</v>
      </c>
      <c r="S249" s="824">
        <v>0</v>
      </c>
      <c r="T249" s="826">
        <v>0</v>
      </c>
      <c r="U249" s="824">
        <v>0</v>
      </c>
      <c r="V249" s="827">
        <v>0</v>
      </c>
      <c r="W249" s="824">
        <v>0</v>
      </c>
      <c r="X249" s="824">
        <v>0</v>
      </c>
      <c r="Y249" s="824">
        <v>0</v>
      </c>
      <c r="Z249" s="824">
        <v>0</v>
      </c>
      <c r="AA249" s="824">
        <v>0</v>
      </c>
      <c r="AB249" s="824">
        <v>0</v>
      </c>
      <c r="AC249" s="824">
        <v>0</v>
      </c>
      <c r="AD249" s="824">
        <v>0</v>
      </c>
      <c r="AE249" s="824">
        <v>0</v>
      </c>
      <c r="AF249" s="824">
        <v>0</v>
      </c>
      <c r="AG249" s="824">
        <v>0</v>
      </c>
      <c r="AH249" s="824">
        <v>0</v>
      </c>
      <c r="AI249" s="34"/>
      <c r="AJ249" s="824">
        <v>0</v>
      </c>
      <c r="AK249" s="1640"/>
      <c r="AL249" s="824"/>
      <c r="AM249" s="824">
        <v>0</v>
      </c>
      <c r="AN249" s="824">
        <v>0</v>
      </c>
      <c r="AO249" s="824">
        <v>0</v>
      </c>
      <c r="AP249" s="824">
        <v>2</v>
      </c>
      <c r="AQ249" s="824">
        <v>0</v>
      </c>
      <c r="AR249" s="824">
        <v>0</v>
      </c>
      <c r="AS249" s="824">
        <v>0</v>
      </c>
      <c r="AT249" s="824">
        <v>1</v>
      </c>
      <c r="AU249" s="824">
        <v>0</v>
      </c>
      <c r="AV249" s="824">
        <v>0</v>
      </c>
      <c r="AW249" s="824">
        <v>0</v>
      </c>
      <c r="AX249" s="824">
        <v>0</v>
      </c>
      <c r="AY249" s="824">
        <v>1</v>
      </c>
      <c r="AZ249" s="824">
        <v>0</v>
      </c>
      <c r="BA249" s="824">
        <v>1</v>
      </c>
      <c r="BB249" s="824">
        <v>0</v>
      </c>
      <c r="BC249" s="824">
        <v>0</v>
      </c>
      <c r="BE249" s="828"/>
      <c r="BF249" s="828"/>
      <c r="BG249" s="828"/>
      <c r="BH249" s="828"/>
      <c r="BI249" s="828"/>
      <c r="BJ249" s="828"/>
      <c r="BK249" s="828"/>
      <c r="BL249" s="828"/>
      <c r="BM249" s="828"/>
      <c r="BN249" s="828"/>
      <c r="BO249" s="828"/>
      <c r="BP249" s="828"/>
      <c r="BQ249" s="828"/>
      <c r="BR249" s="828"/>
      <c r="BS249" s="828"/>
      <c r="BT249" s="828"/>
      <c r="BU249" s="828"/>
      <c r="BV249" s="828"/>
      <c r="BW249" s="828"/>
      <c r="BX249" s="828"/>
      <c r="BY249" s="40"/>
    </row>
    <row r="250" spans="1:77" ht="15.75">
      <c r="A250" s="824">
        <f>BYS!B22</f>
        <v>13</v>
      </c>
      <c r="B250" s="824" t="str">
        <f>BYS!C22</f>
        <v>Kulhánek</v>
      </c>
      <c r="C250" s="824" t="str">
        <f>BYS!D22</f>
        <v>František</v>
      </c>
      <c r="D250" s="1664">
        <f>BYS!E22</f>
        <v>750228</v>
      </c>
      <c r="E250" s="824" t="str">
        <f>BYS!F22</f>
        <v>J.H.</v>
      </c>
      <c r="F250" s="824" t="s">
        <v>137</v>
      </c>
      <c r="G250" s="823">
        <f t="shared" si="109"/>
        <v>0.16666666666666666</v>
      </c>
      <c r="H250" s="824">
        <f t="shared" si="110"/>
        <v>18</v>
      </c>
      <c r="I250" s="824">
        <f t="shared" si="111"/>
        <v>0</v>
      </c>
      <c r="J250" s="824">
        <f t="shared" si="112"/>
        <v>3</v>
      </c>
      <c r="K250" s="825">
        <f t="shared" si="113"/>
        <v>3</v>
      </c>
      <c r="L250" s="826">
        <f t="shared" si="114"/>
        <v>10</v>
      </c>
      <c r="O250" s="827">
        <v>0</v>
      </c>
      <c r="P250" s="1640"/>
      <c r="Q250" s="824">
        <v>0</v>
      </c>
      <c r="R250" s="824"/>
      <c r="S250" s="824">
        <v>0</v>
      </c>
      <c r="T250" s="826">
        <v>0</v>
      </c>
      <c r="U250" s="824">
        <v>0</v>
      </c>
      <c r="V250" s="827">
        <v>0</v>
      </c>
      <c r="W250" s="824">
        <v>0</v>
      </c>
      <c r="X250" s="824">
        <v>0</v>
      </c>
      <c r="Y250" s="824">
        <v>0</v>
      </c>
      <c r="Z250" s="824">
        <v>0</v>
      </c>
      <c r="AA250" s="824">
        <v>0</v>
      </c>
      <c r="AB250" s="824">
        <v>0</v>
      </c>
      <c r="AC250" s="824">
        <v>0</v>
      </c>
      <c r="AD250" s="824">
        <v>0</v>
      </c>
      <c r="AE250" s="824">
        <v>0</v>
      </c>
      <c r="AF250" s="824">
        <v>0</v>
      </c>
      <c r="AG250" s="824">
        <v>0</v>
      </c>
      <c r="AH250" s="824">
        <v>0</v>
      </c>
      <c r="AI250" s="34"/>
      <c r="AJ250" s="824">
        <v>0</v>
      </c>
      <c r="AK250" s="1640"/>
      <c r="AL250" s="824">
        <v>1</v>
      </c>
      <c r="AM250" s="824"/>
      <c r="AN250" s="824">
        <v>0</v>
      </c>
      <c r="AO250" s="824">
        <v>0</v>
      </c>
      <c r="AP250" s="824">
        <v>0</v>
      </c>
      <c r="AQ250" s="824">
        <v>0</v>
      </c>
      <c r="AR250" s="824">
        <v>0</v>
      </c>
      <c r="AS250" s="824">
        <v>0</v>
      </c>
      <c r="AT250" s="824">
        <v>0</v>
      </c>
      <c r="AU250" s="824">
        <v>1</v>
      </c>
      <c r="AV250" s="824">
        <v>0</v>
      </c>
      <c r="AW250" s="824">
        <v>0</v>
      </c>
      <c r="AX250" s="824">
        <v>0</v>
      </c>
      <c r="AY250" s="824">
        <v>0</v>
      </c>
      <c r="AZ250" s="824">
        <v>0</v>
      </c>
      <c r="BA250" s="824">
        <v>0</v>
      </c>
      <c r="BB250" s="824">
        <v>1</v>
      </c>
      <c r="BC250" s="824">
        <v>0</v>
      </c>
      <c r="BE250" s="828"/>
      <c r="BF250" s="828"/>
      <c r="BG250" s="828"/>
      <c r="BH250" s="828"/>
      <c r="BI250" s="828"/>
      <c r="BJ250" s="828"/>
      <c r="BK250" s="828"/>
      <c r="BL250" s="828">
        <v>10</v>
      </c>
      <c r="BM250" s="828"/>
      <c r="BN250" s="828"/>
      <c r="BO250" s="828"/>
      <c r="BP250" s="828"/>
      <c r="BQ250" s="828"/>
      <c r="BR250" s="828"/>
      <c r="BS250" s="828"/>
      <c r="BT250" s="828"/>
      <c r="BU250" s="828"/>
      <c r="BV250" s="828"/>
      <c r="BW250" s="828"/>
      <c r="BX250" s="828"/>
      <c r="BY250" s="40"/>
    </row>
    <row r="251" spans="1:77" ht="15.75">
      <c r="A251" s="824">
        <f>BYS!B23</f>
        <v>14</v>
      </c>
      <c r="B251" s="824" t="str">
        <f>BYS!C23</f>
        <v>Hrdina</v>
      </c>
      <c r="C251" s="824" t="str">
        <f>BYS!D23</f>
        <v>Jakub</v>
      </c>
      <c r="D251" s="1664">
        <f>BYS!E23</f>
        <v>950920</v>
      </c>
      <c r="E251" s="824" t="str">
        <f>BYS!F23</f>
        <v>J.H.</v>
      </c>
      <c r="F251" s="824" t="s">
        <v>137</v>
      </c>
      <c r="G251" s="823">
        <f t="shared" si="109"/>
        <v>1.4210526315789473</v>
      </c>
      <c r="H251" s="824">
        <f t="shared" si="110"/>
        <v>19</v>
      </c>
      <c r="I251" s="824">
        <f t="shared" si="111"/>
        <v>18</v>
      </c>
      <c r="J251" s="824">
        <f t="shared" si="112"/>
        <v>9</v>
      </c>
      <c r="K251" s="825">
        <f t="shared" si="113"/>
        <v>27</v>
      </c>
      <c r="L251" s="826">
        <f t="shared" si="114"/>
        <v>0</v>
      </c>
      <c r="O251" s="827">
        <v>1</v>
      </c>
      <c r="P251" s="1640"/>
      <c r="Q251" s="824">
        <v>3</v>
      </c>
      <c r="R251" s="824">
        <v>1</v>
      </c>
      <c r="S251" s="824">
        <v>0</v>
      </c>
      <c r="T251" s="826">
        <v>0</v>
      </c>
      <c r="U251" s="824">
        <v>0</v>
      </c>
      <c r="V251" s="827">
        <v>0</v>
      </c>
      <c r="W251" s="824">
        <v>0</v>
      </c>
      <c r="X251" s="824">
        <v>2</v>
      </c>
      <c r="Y251" s="824">
        <v>1</v>
      </c>
      <c r="Z251" s="824">
        <v>1</v>
      </c>
      <c r="AA251" s="824">
        <v>1</v>
      </c>
      <c r="AB251" s="824">
        <v>3</v>
      </c>
      <c r="AC251" s="824">
        <v>0</v>
      </c>
      <c r="AD251" s="824">
        <v>0</v>
      </c>
      <c r="AE251" s="824">
        <v>1</v>
      </c>
      <c r="AF251" s="824">
        <v>3</v>
      </c>
      <c r="AG251" s="824">
        <v>0</v>
      </c>
      <c r="AH251" s="824">
        <v>1</v>
      </c>
      <c r="AI251" s="34"/>
      <c r="AJ251" s="824">
        <v>1</v>
      </c>
      <c r="AK251" s="1640"/>
      <c r="AL251" s="824">
        <v>1</v>
      </c>
      <c r="AM251" s="824">
        <v>0</v>
      </c>
      <c r="AN251" s="824">
        <v>1</v>
      </c>
      <c r="AO251" s="824">
        <v>0</v>
      </c>
      <c r="AP251" s="824">
        <v>2</v>
      </c>
      <c r="AQ251" s="824">
        <v>0</v>
      </c>
      <c r="AR251" s="824">
        <v>0</v>
      </c>
      <c r="AS251" s="824">
        <v>1</v>
      </c>
      <c r="AT251" s="824">
        <v>1</v>
      </c>
      <c r="AU251" s="824">
        <v>0</v>
      </c>
      <c r="AV251" s="824">
        <v>1</v>
      </c>
      <c r="AW251" s="824">
        <v>0</v>
      </c>
      <c r="AX251" s="824">
        <v>0</v>
      </c>
      <c r="AY251" s="824">
        <v>0</v>
      </c>
      <c r="AZ251" s="824">
        <v>0</v>
      </c>
      <c r="BA251" s="824">
        <v>1</v>
      </c>
      <c r="BB251" s="824">
        <v>0</v>
      </c>
      <c r="BC251" s="824">
        <v>0</v>
      </c>
      <c r="BE251" s="828"/>
      <c r="BF251" s="828"/>
      <c r="BG251" s="828"/>
      <c r="BH251" s="828"/>
      <c r="BI251" s="828"/>
      <c r="BJ251" s="828"/>
      <c r="BK251" s="828"/>
      <c r="BL251" s="828"/>
      <c r="BM251" s="828"/>
      <c r="BN251" s="828"/>
      <c r="BO251" s="828"/>
      <c r="BP251" s="828"/>
      <c r="BQ251" s="828"/>
      <c r="BR251" s="828"/>
      <c r="BS251" s="828"/>
      <c r="BT251" s="828"/>
      <c r="BU251" s="828"/>
      <c r="BV251" s="828"/>
      <c r="BW251" s="828"/>
      <c r="BX251" s="828"/>
    </row>
    <row r="252" spans="1:77" ht="15.75">
      <c r="A252" s="824">
        <f>BYS!B24</f>
        <v>15</v>
      </c>
      <c r="B252" s="824" t="str">
        <f>BYS!C24</f>
        <v>Hrdina</v>
      </c>
      <c r="C252" s="824" t="str">
        <f>BYS!D24</f>
        <v>Jan ml.</v>
      </c>
      <c r="D252" s="1664">
        <f>BYS!E24</f>
        <v>1001226</v>
      </c>
      <c r="E252" s="824" t="str">
        <f>BYS!F24</f>
        <v>J.H.</v>
      </c>
      <c r="F252" s="824" t="s">
        <v>137</v>
      </c>
      <c r="G252" s="823">
        <f t="shared" si="109"/>
        <v>1.8333333333333333</v>
      </c>
      <c r="H252" s="824">
        <f t="shared" si="110"/>
        <v>6</v>
      </c>
      <c r="I252" s="824">
        <f t="shared" si="111"/>
        <v>7</v>
      </c>
      <c r="J252" s="824">
        <f t="shared" si="112"/>
        <v>4</v>
      </c>
      <c r="K252" s="825">
        <f t="shared" si="113"/>
        <v>11</v>
      </c>
      <c r="L252" s="826">
        <f t="shared" si="114"/>
        <v>0</v>
      </c>
      <c r="O252" s="827"/>
      <c r="P252" s="1640"/>
      <c r="Q252" s="824"/>
      <c r="R252" s="824"/>
      <c r="S252" s="824"/>
      <c r="T252" s="826"/>
      <c r="U252" s="824"/>
      <c r="V252" s="827">
        <v>1</v>
      </c>
      <c r="W252" s="824"/>
      <c r="X252" s="824"/>
      <c r="Y252" s="824"/>
      <c r="Z252" s="824"/>
      <c r="AA252" s="824"/>
      <c r="AB252" s="824"/>
      <c r="AC252" s="824">
        <v>0</v>
      </c>
      <c r="AD252" s="824">
        <v>1</v>
      </c>
      <c r="AE252" s="824">
        <v>2</v>
      </c>
      <c r="AF252" s="824"/>
      <c r="AG252" s="824">
        <v>2</v>
      </c>
      <c r="AH252" s="824">
        <v>1</v>
      </c>
      <c r="AI252" s="34"/>
      <c r="AJ252" s="824"/>
      <c r="AK252" s="1640"/>
      <c r="AL252" s="824"/>
      <c r="AM252" s="824"/>
      <c r="AN252" s="824"/>
      <c r="AO252" s="824"/>
      <c r="AP252" s="824"/>
      <c r="AQ252" s="824">
        <v>0</v>
      </c>
      <c r="AR252" s="824"/>
      <c r="AS252" s="824"/>
      <c r="AT252" s="824"/>
      <c r="AU252" s="824"/>
      <c r="AV252" s="824"/>
      <c r="AW252" s="824"/>
      <c r="AX252" s="824">
        <v>0</v>
      </c>
      <c r="AY252" s="824">
        <v>2</v>
      </c>
      <c r="AZ252" s="824">
        <v>2</v>
      </c>
      <c r="BA252" s="824"/>
      <c r="BB252" s="824">
        <v>0</v>
      </c>
      <c r="BC252" s="824">
        <v>0</v>
      </c>
      <c r="BE252" s="828"/>
      <c r="BF252" s="828"/>
      <c r="BG252" s="828"/>
      <c r="BH252" s="828"/>
      <c r="BI252" s="828"/>
      <c r="BJ252" s="828"/>
      <c r="BK252" s="828"/>
      <c r="BL252" s="828"/>
      <c r="BM252" s="828"/>
      <c r="BN252" s="828"/>
      <c r="BO252" s="828"/>
      <c r="BP252" s="828"/>
      <c r="BQ252" s="828"/>
      <c r="BR252" s="828"/>
      <c r="BS252" s="828"/>
      <c r="BT252" s="828"/>
      <c r="BU252" s="828"/>
      <c r="BV252" s="828"/>
      <c r="BW252" s="828"/>
      <c r="BX252" s="828"/>
      <c r="BY252" s="40"/>
    </row>
    <row r="253" spans="1:77" ht="15.75">
      <c r="A253" s="824">
        <f>BYS!B25</f>
        <v>18</v>
      </c>
      <c r="B253" s="824" t="str">
        <f>BYS!C25</f>
        <v>Matějka</v>
      </c>
      <c r="C253" s="824" t="str">
        <f>BYS!D25</f>
        <v>Jiří</v>
      </c>
      <c r="D253" s="1664">
        <f>BYS!E25</f>
        <v>850515</v>
      </c>
      <c r="E253" s="824" t="str">
        <f>BYS!F25</f>
        <v>J.H.</v>
      </c>
      <c r="F253" s="824" t="s">
        <v>137</v>
      </c>
      <c r="G253" s="823">
        <f t="shared" si="109"/>
        <v>0</v>
      </c>
      <c r="H253" s="824">
        <f t="shared" si="110"/>
        <v>3</v>
      </c>
      <c r="I253" s="824">
        <f t="shared" si="111"/>
        <v>0</v>
      </c>
      <c r="J253" s="824">
        <f t="shared" si="112"/>
        <v>0</v>
      </c>
      <c r="K253" s="825">
        <f t="shared" si="113"/>
        <v>0</v>
      </c>
      <c r="L253" s="826">
        <f t="shared" si="114"/>
        <v>0</v>
      </c>
      <c r="O253" s="827"/>
      <c r="P253" s="1640"/>
      <c r="Q253" s="824"/>
      <c r="R253" s="824">
        <v>0</v>
      </c>
      <c r="S253" s="824">
        <v>0</v>
      </c>
      <c r="T253" s="826">
        <v>0</v>
      </c>
      <c r="U253" s="824"/>
      <c r="V253" s="827"/>
      <c r="W253" s="824"/>
      <c r="X253" s="824"/>
      <c r="Y253" s="824"/>
      <c r="Z253" s="824"/>
      <c r="AA253" s="824"/>
      <c r="AB253" s="824"/>
      <c r="AC253" s="824"/>
      <c r="AD253" s="824"/>
      <c r="AE253" s="824"/>
      <c r="AF253" s="824"/>
      <c r="AG253" s="824"/>
      <c r="AH253" s="824"/>
      <c r="AI253" s="34"/>
      <c r="AJ253" s="824"/>
      <c r="AK253" s="1640"/>
      <c r="AL253" s="824"/>
      <c r="AM253" s="824">
        <v>0</v>
      </c>
      <c r="AN253" s="824">
        <v>0</v>
      </c>
      <c r="AO253" s="824">
        <v>0</v>
      </c>
      <c r="AP253" s="824"/>
      <c r="AQ253" s="824"/>
      <c r="AR253" s="824"/>
      <c r="AS253" s="824"/>
      <c r="AT253" s="824"/>
      <c r="AU253" s="824"/>
      <c r="AV253" s="824"/>
      <c r="AW253" s="824"/>
      <c r="AX253" s="824"/>
      <c r="AY253" s="824"/>
      <c r="AZ253" s="824"/>
      <c r="BA253" s="824"/>
      <c r="BB253" s="824"/>
      <c r="BC253" s="824"/>
      <c r="BE253" s="828"/>
      <c r="BF253" s="828"/>
      <c r="BG253" s="828"/>
      <c r="BH253" s="828"/>
      <c r="BI253" s="828"/>
      <c r="BJ253" s="828"/>
      <c r="BK253" s="828"/>
      <c r="BL253" s="828"/>
      <c r="BM253" s="828"/>
      <c r="BN253" s="828"/>
      <c r="BO253" s="828"/>
      <c r="BP253" s="828"/>
      <c r="BQ253" s="828"/>
      <c r="BR253" s="828"/>
      <c r="BS253" s="828"/>
      <c r="BT253" s="828"/>
      <c r="BU253" s="828"/>
      <c r="BV253" s="828"/>
      <c r="BW253" s="828"/>
      <c r="BX253" s="828"/>
      <c r="BY253" s="40"/>
    </row>
    <row r="254" spans="1:77" ht="15.75">
      <c r="A254" s="824">
        <f>BYS!B26</f>
        <v>19</v>
      </c>
      <c r="B254" s="824" t="str">
        <f>BYS!C26</f>
        <v>Hrdina</v>
      </c>
      <c r="C254" s="824" t="str">
        <f>BYS!D26</f>
        <v>František st.</v>
      </c>
      <c r="D254" s="1664">
        <f>BYS!E26</f>
        <v>690801</v>
      </c>
      <c r="E254" s="824" t="str">
        <f>BYS!F26</f>
        <v>J.H.</v>
      </c>
      <c r="F254" s="824" t="s">
        <v>137</v>
      </c>
      <c r="G254" s="823">
        <f t="shared" si="109"/>
        <v>0.16666666666666666</v>
      </c>
      <c r="H254" s="824">
        <f t="shared" si="110"/>
        <v>18</v>
      </c>
      <c r="I254" s="824">
        <f t="shared" si="111"/>
        <v>1</v>
      </c>
      <c r="J254" s="824">
        <f t="shared" si="112"/>
        <v>2</v>
      </c>
      <c r="K254" s="825">
        <f t="shared" si="113"/>
        <v>3</v>
      </c>
      <c r="L254" s="826">
        <f t="shared" si="114"/>
        <v>0</v>
      </c>
      <c r="O254" s="827"/>
      <c r="P254" s="1640"/>
      <c r="Q254" s="824">
        <v>0</v>
      </c>
      <c r="R254" s="824">
        <v>0</v>
      </c>
      <c r="S254" s="824">
        <v>0</v>
      </c>
      <c r="T254" s="826">
        <v>0</v>
      </c>
      <c r="U254" s="824">
        <v>0</v>
      </c>
      <c r="V254" s="827">
        <v>0</v>
      </c>
      <c r="W254" s="824">
        <v>0</v>
      </c>
      <c r="X254" s="824">
        <v>0</v>
      </c>
      <c r="Y254" s="824">
        <v>0</v>
      </c>
      <c r="Z254" s="824">
        <v>0</v>
      </c>
      <c r="AA254" s="824">
        <v>0</v>
      </c>
      <c r="AB254" s="824">
        <v>0</v>
      </c>
      <c r="AC254" s="824">
        <v>0</v>
      </c>
      <c r="AD254" s="824">
        <v>0</v>
      </c>
      <c r="AE254" s="824">
        <v>0</v>
      </c>
      <c r="AF254" s="824">
        <v>1</v>
      </c>
      <c r="AG254" s="824">
        <v>0</v>
      </c>
      <c r="AH254" s="824">
        <v>0</v>
      </c>
      <c r="AI254" s="34"/>
      <c r="AJ254" s="824"/>
      <c r="AK254" s="1640"/>
      <c r="AL254" s="824">
        <v>0</v>
      </c>
      <c r="AM254" s="824">
        <v>0</v>
      </c>
      <c r="AN254" s="824">
        <v>0</v>
      </c>
      <c r="AO254" s="824">
        <v>0</v>
      </c>
      <c r="AP254" s="824">
        <v>0</v>
      </c>
      <c r="AQ254" s="824">
        <v>0</v>
      </c>
      <c r="AR254" s="824">
        <v>0</v>
      </c>
      <c r="AS254" s="824">
        <v>1</v>
      </c>
      <c r="AT254" s="824">
        <v>0</v>
      </c>
      <c r="AU254" s="824">
        <v>0</v>
      </c>
      <c r="AV254" s="824">
        <v>0</v>
      </c>
      <c r="AW254" s="824">
        <v>0</v>
      </c>
      <c r="AX254" s="824">
        <v>0</v>
      </c>
      <c r="AY254" s="824">
        <v>0</v>
      </c>
      <c r="AZ254" s="824">
        <v>0</v>
      </c>
      <c r="BA254" s="824">
        <v>1</v>
      </c>
      <c r="BB254" s="824">
        <v>0</v>
      </c>
      <c r="BC254" s="824">
        <v>0</v>
      </c>
      <c r="BE254" s="828"/>
      <c r="BF254" s="828"/>
      <c r="BG254" s="828"/>
      <c r="BH254" s="828"/>
      <c r="BI254" s="828"/>
      <c r="BJ254" s="828"/>
      <c r="BK254" s="828"/>
      <c r="BL254" s="828"/>
      <c r="BM254" s="828"/>
      <c r="BN254" s="828"/>
      <c r="BO254" s="828"/>
      <c r="BP254" s="828"/>
      <c r="BQ254" s="828"/>
      <c r="BR254" s="828"/>
      <c r="BS254" s="828"/>
      <c r="BT254" s="828"/>
      <c r="BU254" s="828"/>
      <c r="BV254" s="828"/>
      <c r="BW254" s="828"/>
      <c r="BX254" s="828"/>
      <c r="BY254" s="40"/>
    </row>
    <row r="255" spans="1:77" ht="15.75">
      <c r="A255" s="824">
        <f>BYS!B27</f>
        <v>20</v>
      </c>
      <c r="B255" s="824" t="str">
        <f>BYS!C27</f>
        <v>Hrdina</v>
      </c>
      <c r="C255" s="824" t="str">
        <f>BYS!D27</f>
        <v>Jan st.</v>
      </c>
      <c r="D255" s="1664">
        <f>BYS!E27</f>
        <v>740806</v>
      </c>
      <c r="E255" s="824" t="str">
        <f>BYS!F27</f>
        <v>J.H.</v>
      </c>
      <c r="F255" s="824" t="s">
        <v>137</v>
      </c>
      <c r="G255" s="823">
        <f t="shared" si="109"/>
        <v>0.42105263157894735</v>
      </c>
      <c r="H255" s="824">
        <f t="shared" si="110"/>
        <v>19</v>
      </c>
      <c r="I255" s="824">
        <f t="shared" si="111"/>
        <v>1</v>
      </c>
      <c r="J255" s="824">
        <f t="shared" si="112"/>
        <v>7</v>
      </c>
      <c r="K255" s="825">
        <f t="shared" si="113"/>
        <v>8</v>
      </c>
      <c r="L255" s="826">
        <f t="shared" si="114"/>
        <v>0</v>
      </c>
      <c r="O255" s="827">
        <v>0</v>
      </c>
      <c r="P255" s="1640"/>
      <c r="Q255" s="824">
        <v>0</v>
      </c>
      <c r="R255" s="824">
        <v>0</v>
      </c>
      <c r="S255" s="824">
        <v>0</v>
      </c>
      <c r="T255" s="826">
        <v>0</v>
      </c>
      <c r="U255" s="824">
        <v>0</v>
      </c>
      <c r="V255" s="827">
        <v>0</v>
      </c>
      <c r="W255" s="824">
        <v>0</v>
      </c>
      <c r="X255" s="824">
        <v>0</v>
      </c>
      <c r="Y255" s="824">
        <v>0</v>
      </c>
      <c r="Z255" s="824">
        <v>0</v>
      </c>
      <c r="AA255" s="824">
        <v>0</v>
      </c>
      <c r="AB255" s="824">
        <v>0</v>
      </c>
      <c r="AC255" s="824">
        <v>0</v>
      </c>
      <c r="AD255" s="824">
        <v>1</v>
      </c>
      <c r="AE255" s="824">
        <v>0</v>
      </c>
      <c r="AF255" s="824">
        <v>0</v>
      </c>
      <c r="AG255" s="824">
        <v>0</v>
      </c>
      <c r="AH255" s="824">
        <v>0</v>
      </c>
      <c r="AI255" s="34"/>
      <c r="AJ255" s="824">
        <v>0</v>
      </c>
      <c r="AK255" s="1640"/>
      <c r="AL255" s="824">
        <v>1</v>
      </c>
      <c r="AM255" s="824">
        <v>0</v>
      </c>
      <c r="AN255" s="824">
        <v>0</v>
      </c>
      <c r="AO255" s="824">
        <v>0</v>
      </c>
      <c r="AP255" s="824">
        <v>1</v>
      </c>
      <c r="AQ255" s="824">
        <v>0</v>
      </c>
      <c r="AR255" s="824">
        <v>0</v>
      </c>
      <c r="AS255" s="824">
        <v>2</v>
      </c>
      <c r="AT255" s="824">
        <v>0</v>
      </c>
      <c r="AU255" s="824">
        <v>0</v>
      </c>
      <c r="AV255" s="824">
        <v>0</v>
      </c>
      <c r="AW255" s="824">
        <v>2</v>
      </c>
      <c r="AX255" s="824">
        <v>0</v>
      </c>
      <c r="AY255" s="824">
        <v>0</v>
      </c>
      <c r="AZ255" s="824">
        <v>1</v>
      </c>
      <c r="BA255" s="824">
        <v>0</v>
      </c>
      <c r="BB255" s="824">
        <v>0</v>
      </c>
      <c r="BC255" s="824">
        <v>0</v>
      </c>
      <c r="BE255" s="828"/>
      <c r="BF255" s="828"/>
      <c r="BG255" s="828"/>
      <c r="BH255" s="828"/>
      <c r="BI255" s="828"/>
      <c r="BJ255" s="828"/>
      <c r="BK255" s="828"/>
      <c r="BL255" s="828"/>
      <c r="BM255" s="828"/>
      <c r="BN255" s="828"/>
      <c r="BO255" s="828"/>
      <c r="BP255" s="828"/>
      <c r="BQ255" s="828"/>
      <c r="BR255" s="828"/>
      <c r="BS255" s="828"/>
      <c r="BT255" s="828"/>
      <c r="BU255" s="828"/>
      <c r="BV255" s="828"/>
      <c r="BW255" s="828"/>
      <c r="BX255" s="828"/>
      <c r="BY255" s="40"/>
    </row>
    <row r="256" spans="1:77" ht="15.75">
      <c r="A256" s="824">
        <f>BYS!B28</f>
        <v>21</v>
      </c>
      <c r="B256" s="824" t="str">
        <f>BYS!C28</f>
        <v>Hrdina</v>
      </c>
      <c r="C256" s="824" t="str">
        <f>BYS!D28</f>
        <v>František ml.</v>
      </c>
      <c r="D256" s="1664">
        <f>BYS!E28</f>
        <v>931128</v>
      </c>
      <c r="E256" s="824" t="str">
        <f>BYS!F28</f>
        <v>J.H.</v>
      </c>
      <c r="F256" s="824" t="s">
        <v>137</v>
      </c>
      <c r="G256" s="823">
        <f t="shared" si="109"/>
        <v>0.6875</v>
      </c>
      <c r="H256" s="824">
        <f t="shared" si="110"/>
        <v>16</v>
      </c>
      <c r="I256" s="824">
        <f t="shared" si="111"/>
        <v>7</v>
      </c>
      <c r="J256" s="824">
        <f t="shared" si="112"/>
        <v>4</v>
      </c>
      <c r="K256" s="825">
        <f t="shared" si="113"/>
        <v>11</v>
      </c>
      <c r="L256" s="826">
        <f t="shared" si="114"/>
        <v>0</v>
      </c>
      <c r="O256" s="827">
        <v>0</v>
      </c>
      <c r="P256" s="1640"/>
      <c r="Q256" s="824">
        <v>0</v>
      </c>
      <c r="R256" s="824">
        <v>1</v>
      </c>
      <c r="S256" s="824"/>
      <c r="T256" s="826">
        <v>0</v>
      </c>
      <c r="U256" s="824">
        <v>0</v>
      </c>
      <c r="V256" s="827">
        <v>0</v>
      </c>
      <c r="W256" s="824"/>
      <c r="X256" s="824">
        <v>1</v>
      </c>
      <c r="Y256" s="824">
        <v>0</v>
      </c>
      <c r="Z256" s="824">
        <v>0</v>
      </c>
      <c r="AA256" s="824">
        <v>0</v>
      </c>
      <c r="AB256" s="824">
        <v>1</v>
      </c>
      <c r="AC256" s="824">
        <v>0</v>
      </c>
      <c r="AD256" s="824">
        <v>0</v>
      </c>
      <c r="AE256" s="824">
        <v>1</v>
      </c>
      <c r="AF256" s="824">
        <v>2</v>
      </c>
      <c r="AG256" s="824"/>
      <c r="AH256" s="824">
        <v>1</v>
      </c>
      <c r="AI256" s="34"/>
      <c r="AJ256" s="824">
        <v>1</v>
      </c>
      <c r="AK256" s="1640"/>
      <c r="AL256" s="824">
        <v>0</v>
      </c>
      <c r="AM256" s="824">
        <v>0</v>
      </c>
      <c r="AN256" s="824"/>
      <c r="AO256" s="824">
        <v>0</v>
      </c>
      <c r="AP256" s="824">
        <v>0</v>
      </c>
      <c r="AQ256" s="824">
        <v>1</v>
      </c>
      <c r="AR256" s="824"/>
      <c r="AS256" s="824">
        <v>0</v>
      </c>
      <c r="AT256" s="824">
        <v>0</v>
      </c>
      <c r="AU256" s="824">
        <v>0</v>
      </c>
      <c r="AV256" s="824">
        <v>1</v>
      </c>
      <c r="AW256" s="824">
        <v>0</v>
      </c>
      <c r="AX256" s="824">
        <v>0</v>
      </c>
      <c r="AY256" s="824">
        <v>0</v>
      </c>
      <c r="AZ256" s="824">
        <v>0</v>
      </c>
      <c r="BA256" s="824">
        <v>1</v>
      </c>
      <c r="BB256" s="824"/>
      <c r="BC256" s="824">
        <v>0</v>
      </c>
      <c r="BE256" s="828"/>
      <c r="BF256" s="828"/>
      <c r="BG256" s="828"/>
      <c r="BH256" s="828"/>
      <c r="BI256" s="828"/>
      <c r="BJ256" s="828"/>
      <c r="BK256" s="828"/>
      <c r="BL256" s="828"/>
      <c r="BM256" s="828"/>
      <c r="BN256" s="828"/>
      <c r="BO256" s="828"/>
      <c r="BP256" s="828"/>
      <c r="BQ256" s="828"/>
      <c r="BR256" s="828"/>
      <c r="BS256" s="828"/>
      <c r="BT256" s="828"/>
      <c r="BU256" s="828"/>
      <c r="BV256" s="828"/>
      <c r="BW256" s="828"/>
      <c r="BX256" s="828"/>
      <c r="BY256" s="40"/>
    </row>
    <row r="257" spans="1:78" ht="15.75">
      <c r="A257" s="824">
        <f>BYS!B29</f>
        <v>23</v>
      </c>
      <c r="B257" s="824" t="str">
        <f>BYS!C29</f>
        <v>Baum</v>
      </c>
      <c r="C257" s="824" t="str">
        <f>BYS!D29</f>
        <v>David</v>
      </c>
      <c r="D257" s="1664">
        <f>BYS!E29</f>
        <v>751223</v>
      </c>
      <c r="E257" s="824" t="str">
        <f>BYS!F29</f>
        <v>J.H.</v>
      </c>
      <c r="F257" s="824" t="s">
        <v>137</v>
      </c>
      <c r="G257" s="823">
        <f t="shared" si="109"/>
        <v>0.23076923076923078</v>
      </c>
      <c r="H257" s="824">
        <f t="shared" si="110"/>
        <v>13</v>
      </c>
      <c r="I257" s="824">
        <f t="shared" si="111"/>
        <v>2</v>
      </c>
      <c r="J257" s="824">
        <f t="shared" si="112"/>
        <v>1</v>
      </c>
      <c r="K257" s="825">
        <f t="shared" si="113"/>
        <v>3</v>
      </c>
      <c r="L257" s="826">
        <f t="shared" si="114"/>
        <v>0</v>
      </c>
      <c r="O257" s="827"/>
      <c r="P257" s="1640"/>
      <c r="Q257" s="824"/>
      <c r="R257" s="824"/>
      <c r="S257" s="824">
        <v>0</v>
      </c>
      <c r="T257" s="826"/>
      <c r="U257" s="824">
        <v>0</v>
      </c>
      <c r="V257" s="827"/>
      <c r="W257" s="824">
        <v>0</v>
      </c>
      <c r="X257" s="824">
        <v>0</v>
      </c>
      <c r="Y257" s="824">
        <v>0</v>
      </c>
      <c r="Z257" s="824">
        <v>0</v>
      </c>
      <c r="AA257" s="824">
        <v>0</v>
      </c>
      <c r="AB257" s="824">
        <v>2</v>
      </c>
      <c r="AC257" s="824">
        <v>0</v>
      </c>
      <c r="AD257" s="824">
        <v>0</v>
      </c>
      <c r="AE257" s="824">
        <v>0</v>
      </c>
      <c r="AF257" s="824">
        <v>0</v>
      </c>
      <c r="AG257" s="824"/>
      <c r="AH257" s="824">
        <v>0</v>
      </c>
      <c r="AI257" s="34"/>
      <c r="AJ257" s="824"/>
      <c r="AK257" s="1640"/>
      <c r="AL257" s="824"/>
      <c r="AM257" s="824"/>
      <c r="AN257" s="824">
        <v>0</v>
      </c>
      <c r="AO257" s="824"/>
      <c r="AP257" s="824">
        <v>0</v>
      </c>
      <c r="AQ257" s="824"/>
      <c r="AR257" s="824">
        <v>0</v>
      </c>
      <c r="AS257" s="824">
        <v>0</v>
      </c>
      <c r="AT257" s="824">
        <v>0</v>
      </c>
      <c r="AU257" s="824">
        <v>0</v>
      </c>
      <c r="AV257" s="824">
        <v>1</v>
      </c>
      <c r="AW257" s="824">
        <v>0</v>
      </c>
      <c r="AX257" s="824">
        <v>0</v>
      </c>
      <c r="AY257" s="824">
        <v>0</v>
      </c>
      <c r="AZ257" s="824">
        <v>0</v>
      </c>
      <c r="BA257" s="824">
        <v>0</v>
      </c>
      <c r="BB257" s="824"/>
      <c r="BC257" s="824">
        <v>0</v>
      </c>
      <c r="BE257" s="828"/>
      <c r="BF257" s="828"/>
      <c r="BG257" s="828"/>
      <c r="BH257" s="828"/>
      <c r="BI257" s="828"/>
      <c r="BJ257" s="828"/>
      <c r="BK257" s="828"/>
      <c r="BL257" s="828"/>
      <c r="BM257" s="828"/>
      <c r="BN257" s="828"/>
      <c r="BO257" s="828"/>
      <c r="BP257" s="828"/>
      <c r="BQ257" s="828"/>
      <c r="BR257" s="828"/>
      <c r="BS257" s="828"/>
      <c r="BT257" s="828"/>
      <c r="BU257" s="828"/>
      <c r="BV257" s="828"/>
      <c r="BW257" s="828"/>
      <c r="BX257" s="828"/>
      <c r="BY257" s="40"/>
    </row>
    <row r="258" spans="1:78" ht="15.75">
      <c r="A258" s="824">
        <f>BYS!B30</f>
        <v>0</v>
      </c>
      <c r="B258" s="824" t="str">
        <f>BYS!C30</f>
        <v>Kalousek</v>
      </c>
      <c r="C258" s="824" t="str">
        <f>BYS!D30</f>
        <v>Petr</v>
      </c>
      <c r="D258" s="1664">
        <f>BYS!E30</f>
        <v>690924</v>
      </c>
      <c r="E258" s="824" t="str">
        <f>BYS!F30</f>
        <v>J.H.</v>
      </c>
      <c r="F258" s="824" t="s">
        <v>137</v>
      </c>
      <c r="G258" s="823">
        <f t="shared" si="109"/>
        <v>0</v>
      </c>
      <c r="H258" s="824">
        <f t="shared" si="110"/>
        <v>1</v>
      </c>
      <c r="I258" s="824">
        <f t="shared" si="111"/>
        <v>0</v>
      </c>
      <c r="J258" s="824">
        <f t="shared" si="112"/>
        <v>0</v>
      </c>
      <c r="K258" s="825">
        <f t="shared" si="113"/>
        <v>0</v>
      </c>
      <c r="L258" s="826">
        <f t="shared" si="114"/>
        <v>0</v>
      </c>
      <c r="O258" s="827"/>
      <c r="P258" s="1640"/>
      <c r="Q258" s="824"/>
      <c r="R258" s="824"/>
      <c r="S258" s="824"/>
      <c r="T258" s="826"/>
      <c r="U258" s="824"/>
      <c r="V258" s="827"/>
      <c r="W258" s="824"/>
      <c r="X258" s="824"/>
      <c r="Y258" s="824"/>
      <c r="Z258" s="824"/>
      <c r="AA258" s="824"/>
      <c r="AB258" s="824"/>
      <c r="AC258" s="824">
        <v>0</v>
      </c>
      <c r="AD258" s="824"/>
      <c r="AE258" s="824"/>
      <c r="AF258" s="824"/>
      <c r="AG258" s="824"/>
      <c r="AH258" s="824"/>
      <c r="AI258" s="34"/>
      <c r="AJ258" s="824"/>
      <c r="AK258" s="1640"/>
      <c r="AL258" s="824"/>
      <c r="AM258" s="824"/>
      <c r="AN258" s="824"/>
      <c r="AO258" s="824"/>
      <c r="AP258" s="824"/>
      <c r="AQ258" s="824"/>
      <c r="AR258" s="824"/>
      <c r="AS258" s="824"/>
      <c r="AT258" s="824"/>
      <c r="AU258" s="824"/>
      <c r="AV258" s="824"/>
      <c r="AW258" s="824"/>
      <c r="AX258" s="824">
        <v>0</v>
      </c>
      <c r="AY258" s="824"/>
      <c r="AZ258" s="824"/>
      <c r="BA258" s="824"/>
      <c r="BB258" s="824"/>
      <c r="BC258" s="824"/>
      <c r="BE258" s="828"/>
      <c r="BF258" s="828"/>
      <c r="BG258" s="828"/>
      <c r="BH258" s="828"/>
      <c r="BI258" s="828"/>
      <c r="BJ258" s="828"/>
      <c r="BK258" s="828"/>
      <c r="BL258" s="828"/>
      <c r="BM258" s="828"/>
      <c r="BN258" s="828"/>
      <c r="BO258" s="828"/>
      <c r="BP258" s="828"/>
      <c r="BQ258" s="828"/>
      <c r="BR258" s="828"/>
      <c r="BS258" s="828"/>
      <c r="BT258" s="828"/>
      <c r="BU258" s="828"/>
      <c r="BV258" s="828"/>
      <c r="BW258" s="828"/>
      <c r="BX258" s="828"/>
      <c r="BY258" s="40"/>
    </row>
    <row r="259" spans="1:78" ht="15.75">
      <c r="A259" s="824">
        <f>BYS!B31</f>
        <v>6</v>
      </c>
      <c r="B259" s="824" t="str">
        <f>BYS!C31</f>
        <v>Kohl</v>
      </c>
      <c r="C259" s="824" t="str">
        <f>BYS!D31</f>
        <v>Jan</v>
      </c>
      <c r="D259" s="1664">
        <f>BYS!E31</f>
        <v>991210</v>
      </c>
      <c r="E259" s="824" t="str">
        <f>BYS!F31</f>
        <v>J.H.</v>
      </c>
      <c r="F259" s="824" t="s">
        <v>137</v>
      </c>
      <c r="G259" s="823">
        <f t="shared" si="109"/>
        <v>0.53333333333333333</v>
      </c>
      <c r="H259" s="824">
        <f t="shared" si="110"/>
        <v>15</v>
      </c>
      <c r="I259" s="824">
        <f t="shared" si="111"/>
        <v>5</v>
      </c>
      <c r="J259" s="824">
        <f t="shared" si="112"/>
        <v>3</v>
      </c>
      <c r="K259" s="825">
        <f t="shared" si="113"/>
        <v>8</v>
      </c>
      <c r="L259" s="826">
        <f t="shared" si="114"/>
        <v>0</v>
      </c>
      <c r="O259" s="827">
        <v>0</v>
      </c>
      <c r="P259" s="1640"/>
      <c r="Q259" s="824">
        <v>0</v>
      </c>
      <c r="R259" s="824"/>
      <c r="S259" s="824"/>
      <c r="T259" s="826">
        <v>1</v>
      </c>
      <c r="U259" s="824">
        <v>1</v>
      </c>
      <c r="V259" s="827">
        <v>0</v>
      </c>
      <c r="W259" s="824">
        <v>0</v>
      </c>
      <c r="X259" s="824">
        <v>0</v>
      </c>
      <c r="Y259" s="824">
        <v>0</v>
      </c>
      <c r="Z259" s="824">
        <v>0</v>
      </c>
      <c r="AA259" s="824">
        <v>1</v>
      </c>
      <c r="AB259" s="824">
        <v>0</v>
      </c>
      <c r="AC259" s="824"/>
      <c r="AD259" s="824"/>
      <c r="AE259" s="824">
        <v>1</v>
      </c>
      <c r="AF259" s="824">
        <v>0</v>
      </c>
      <c r="AG259" s="824">
        <v>0</v>
      </c>
      <c r="AH259" s="824">
        <v>1</v>
      </c>
      <c r="AI259" s="34"/>
      <c r="AJ259" s="824">
        <v>0</v>
      </c>
      <c r="AK259" s="1640"/>
      <c r="AL259" s="824">
        <v>0</v>
      </c>
      <c r="AM259" s="824"/>
      <c r="AN259" s="824"/>
      <c r="AO259" s="824">
        <v>0</v>
      </c>
      <c r="AP259" s="824">
        <v>0</v>
      </c>
      <c r="AQ259" s="824">
        <v>0</v>
      </c>
      <c r="AR259" s="824">
        <v>0</v>
      </c>
      <c r="AS259" s="824">
        <v>1</v>
      </c>
      <c r="AT259" s="824">
        <v>1</v>
      </c>
      <c r="AU259" s="824">
        <v>0</v>
      </c>
      <c r="AV259" s="824">
        <v>0</v>
      </c>
      <c r="AW259" s="824">
        <v>0</v>
      </c>
      <c r="AX259" s="824"/>
      <c r="AY259" s="824"/>
      <c r="AZ259" s="824">
        <v>0</v>
      </c>
      <c r="BA259" s="824">
        <v>0</v>
      </c>
      <c r="BB259" s="824">
        <v>0</v>
      </c>
      <c r="BC259" s="824">
        <v>1</v>
      </c>
      <c r="BE259" s="828"/>
      <c r="BF259" s="828"/>
      <c r="BG259" s="828"/>
      <c r="BH259" s="828"/>
      <c r="BI259" s="828"/>
      <c r="BJ259" s="828"/>
      <c r="BK259" s="828"/>
      <c r="BL259" s="828"/>
      <c r="BM259" s="828"/>
      <c r="BN259" s="828"/>
      <c r="BO259" s="828"/>
      <c r="BP259" s="828"/>
      <c r="BQ259" s="828"/>
      <c r="BR259" s="828"/>
      <c r="BS259" s="828"/>
      <c r="BT259" s="828"/>
      <c r="BU259" s="828"/>
      <c r="BV259" s="828"/>
      <c r="BW259" s="828"/>
      <c r="BX259" s="828"/>
      <c r="BY259" s="40"/>
    </row>
    <row r="260" spans="1:78" s="40" customFormat="1" ht="15.75">
      <c r="A260" s="824">
        <f>BYS!B32</f>
        <v>0</v>
      </c>
      <c r="B260" s="824" t="str">
        <f>BYS!C32</f>
        <v>Mlynář</v>
      </c>
      <c r="C260" s="824" t="str">
        <f>BYS!D32</f>
        <v>Václav</v>
      </c>
      <c r="D260" s="1664">
        <f>BYS!E32</f>
        <v>740913</v>
      </c>
      <c r="E260" s="824" t="str">
        <f>BYS!F32</f>
        <v>J.H.</v>
      </c>
      <c r="F260" s="824" t="s">
        <v>137</v>
      </c>
      <c r="G260" s="823" t="e">
        <f t="shared" si="109"/>
        <v>#DIV/0!</v>
      </c>
      <c r="H260" s="824">
        <f t="shared" si="110"/>
        <v>0</v>
      </c>
      <c r="I260" s="824">
        <f t="shared" si="111"/>
        <v>0</v>
      </c>
      <c r="J260" s="824">
        <f t="shared" si="112"/>
        <v>0</v>
      </c>
      <c r="K260" s="825">
        <f t="shared" si="113"/>
        <v>0</v>
      </c>
      <c r="L260" s="826">
        <f t="shared" si="114"/>
        <v>0</v>
      </c>
      <c r="M260" s="8"/>
      <c r="N260" s="8"/>
      <c r="O260" s="827"/>
      <c r="P260" s="1640"/>
      <c r="Q260" s="824"/>
      <c r="R260" s="824"/>
      <c r="S260" s="824"/>
      <c r="T260" s="826"/>
      <c r="U260" s="824"/>
      <c r="V260" s="827"/>
      <c r="W260" s="824"/>
      <c r="X260" s="824"/>
      <c r="Y260" s="824"/>
      <c r="Z260" s="824"/>
      <c r="AA260" s="824"/>
      <c r="AB260" s="824"/>
      <c r="AC260" s="824"/>
      <c r="AD260" s="824"/>
      <c r="AE260" s="824"/>
      <c r="AF260" s="824"/>
      <c r="AG260" s="824"/>
      <c r="AH260" s="824"/>
      <c r="AI260" s="34"/>
      <c r="AJ260" s="824"/>
      <c r="AK260" s="1640"/>
      <c r="AL260" s="824"/>
      <c r="AM260" s="824"/>
      <c r="AN260" s="824"/>
      <c r="AO260" s="824"/>
      <c r="AP260" s="824"/>
      <c r="AQ260" s="824"/>
      <c r="AR260" s="824"/>
      <c r="AS260" s="824"/>
      <c r="AT260" s="824"/>
      <c r="AU260" s="824"/>
      <c r="AV260" s="824"/>
      <c r="AW260" s="824"/>
      <c r="AX260" s="824"/>
      <c r="AY260" s="824"/>
      <c r="AZ260" s="824"/>
      <c r="BA260" s="824"/>
      <c r="BB260" s="824"/>
      <c r="BC260" s="824"/>
      <c r="BD260" s="8"/>
      <c r="BE260" s="828"/>
      <c r="BF260" s="828"/>
      <c r="BG260" s="828"/>
      <c r="BH260" s="828"/>
      <c r="BI260" s="828"/>
      <c r="BJ260" s="828"/>
      <c r="BK260" s="828"/>
      <c r="BL260" s="828"/>
      <c r="BM260" s="828"/>
      <c r="BN260" s="828"/>
      <c r="BO260" s="828"/>
      <c r="BP260" s="828"/>
      <c r="BQ260" s="828"/>
      <c r="BR260" s="828"/>
      <c r="BS260" s="828"/>
      <c r="BT260" s="828"/>
      <c r="BU260" s="828"/>
      <c r="BV260" s="828"/>
      <c r="BW260" s="828"/>
      <c r="BX260" s="828"/>
      <c r="BZ260" s="8"/>
    </row>
    <row r="261" spans="1:78" ht="15.75">
      <c r="A261" s="824">
        <f>BYS!B33</f>
        <v>10</v>
      </c>
      <c r="B261" s="824" t="str">
        <f>BYS!C33</f>
        <v>Hrdina</v>
      </c>
      <c r="C261" s="824" t="str">
        <f>BYS!D33</f>
        <v>Jaroslav</v>
      </c>
      <c r="D261" s="1664">
        <f>BYS!E33</f>
        <v>1030226</v>
      </c>
      <c r="E261" s="824" t="str">
        <f>BYS!F33</f>
        <v>UOH</v>
      </c>
      <c r="F261" s="824" t="s">
        <v>137</v>
      </c>
      <c r="G261" s="823">
        <f t="shared" si="109"/>
        <v>1.1666666666666667</v>
      </c>
      <c r="H261" s="824">
        <f t="shared" si="110"/>
        <v>6</v>
      </c>
      <c r="I261" s="824">
        <f t="shared" si="111"/>
        <v>2</v>
      </c>
      <c r="J261" s="824">
        <f t="shared" si="112"/>
        <v>5</v>
      </c>
      <c r="K261" s="825">
        <f t="shared" si="113"/>
        <v>7</v>
      </c>
      <c r="L261" s="826">
        <f t="shared" si="114"/>
        <v>0</v>
      </c>
      <c r="O261" s="827"/>
      <c r="P261" s="1640"/>
      <c r="Q261" s="824">
        <v>0</v>
      </c>
      <c r="R261" s="824"/>
      <c r="S261" s="824"/>
      <c r="T261" s="826"/>
      <c r="U261" s="824"/>
      <c r="V261" s="827">
        <v>0</v>
      </c>
      <c r="W261" s="824"/>
      <c r="X261" s="824"/>
      <c r="Y261" s="824"/>
      <c r="Z261" s="824"/>
      <c r="AA261" s="824"/>
      <c r="AB261" s="824"/>
      <c r="AC261" s="824"/>
      <c r="AD261" s="824"/>
      <c r="AE261" s="824">
        <v>0</v>
      </c>
      <c r="AF261" s="824">
        <v>1</v>
      </c>
      <c r="AG261" s="824">
        <v>0</v>
      </c>
      <c r="AH261" s="824">
        <v>1</v>
      </c>
      <c r="AI261" s="34"/>
      <c r="AJ261" s="824"/>
      <c r="AK261" s="1640"/>
      <c r="AL261" s="824">
        <v>0</v>
      </c>
      <c r="AM261" s="824"/>
      <c r="AN261" s="824"/>
      <c r="AO261" s="824"/>
      <c r="AP261" s="824"/>
      <c r="AQ261" s="824">
        <v>0</v>
      </c>
      <c r="AR261" s="824"/>
      <c r="AS261" s="824"/>
      <c r="AT261" s="824"/>
      <c r="AU261" s="824"/>
      <c r="AV261" s="824"/>
      <c r="AW261" s="824"/>
      <c r="AX261" s="824"/>
      <c r="AY261" s="824"/>
      <c r="AZ261" s="824">
        <v>2</v>
      </c>
      <c r="BA261" s="824">
        <v>1</v>
      </c>
      <c r="BB261" s="824">
        <v>0</v>
      </c>
      <c r="BC261" s="824">
        <v>2</v>
      </c>
      <c r="BE261" s="828"/>
      <c r="BF261" s="828"/>
      <c r="BG261" s="828"/>
      <c r="BH261" s="828"/>
      <c r="BI261" s="828"/>
      <c r="BJ261" s="828"/>
      <c r="BK261" s="828"/>
      <c r="BL261" s="828"/>
      <c r="BM261" s="828"/>
      <c r="BN261" s="828"/>
      <c r="BO261" s="828"/>
      <c r="BP261" s="828"/>
      <c r="BQ261" s="828"/>
      <c r="BR261" s="828"/>
      <c r="BS261" s="828"/>
      <c r="BT261" s="828"/>
      <c r="BU261" s="828"/>
      <c r="BV261" s="828"/>
      <c r="BW261" s="828"/>
      <c r="BX261" s="828"/>
    </row>
    <row r="262" spans="1:78" ht="15.75">
      <c r="A262" s="824">
        <f>BYS!B34</f>
        <v>0</v>
      </c>
      <c r="B262" s="824" t="str">
        <f>BYS!C34</f>
        <v>Junek</v>
      </c>
      <c r="C262" s="824" t="str">
        <f>BYS!D34</f>
        <v>Jakub</v>
      </c>
      <c r="D262" s="1664">
        <f>BYS!E34</f>
        <v>1021126</v>
      </c>
      <c r="E262" s="824" t="str">
        <f>BYS!F34</f>
        <v>J.H.2</v>
      </c>
      <c r="F262" s="824" t="s">
        <v>137</v>
      </c>
      <c r="G262" s="823">
        <f t="shared" si="109"/>
        <v>0.33333333333333331</v>
      </c>
      <c r="H262" s="824">
        <f t="shared" si="110"/>
        <v>3</v>
      </c>
      <c r="I262" s="824">
        <f t="shared" si="111"/>
        <v>1</v>
      </c>
      <c r="J262" s="824">
        <f t="shared" si="112"/>
        <v>0</v>
      </c>
      <c r="K262" s="825">
        <f t="shared" si="113"/>
        <v>1</v>
      </c>
      <c r="L262" s="826">
        <f t="shared" si="114"/>
        <v>0</v>
      </c>
      <c r="O262" s="827"/>
      <c r="P262" s="1640"/>
      <c r="Q262" s="824"/>
      <c r="R262" s="824">
        <v>0</v>
      </c>
      <c r="S262" s="824"/>
      <c r="T262" s="826">
        <v>0</v>
      </c>
      <c r="U262" s="824"/>
      <c r="V262" s="827"/>
      <c r="W262" s="824"/>
      <c r="X262" s="824"/>
      <c r="Y262" s="824">
        <v>1</v>
      </c>
      <c r="Z262" s="824"/>
      <c r="AA262" s="824"/>
      <c r="AB262" s="824"/>
      <c r="AC262" s="824"/>
      <c r="AD262" s="824"/>
      <c r="AE262" s="824"/>
      <c r="AF262" s="824"/>
      <c r="AG262" s="824"/>
      <c r="AH262" s="824"/>
      <c r="AI262" s="34"/>
      <c r="AJ262" s="824"/>
      <c r="AK262" s="1640"/>
      <c r="AL262" s="824"/>
      <c r="AM262" s="824">
        <v>0</v>
      </c>
      <c r="AN262" s="824"/>
      <c r="AO262" s="824">
        <v>0</v>
      </c>
      <c r="AP262" s="824"/>
      <c r="AQ262" s="824"/>
      <c r="AR262" s="824"/>
      <c r="AS262" s="824"/>
      <c r="AT262" s="824">
        <v>0</v>
      </c>
      <c r="AU262" s="824"/>
      <c r="AV262" s="824"/>
      <c r="AW262" s="824"/>
      <c r="AX262" s="824"/>
      <c r="AY262" s="824"/>
      <c r="AZ262" s="824"/>
      <c r="BA262" s="824"/>
      <c r="BB262" s="824"/>
      <c r="BC262" s="824"/>
      <c r="BE262" s="828"/>
      <c r="BF262" s="828"/>
      <c r="BG262" s="828"/>
      <c r="BH262" s="828"/>
      <c r="BI262" s="828"/>
      <c r="BJ262" s="828"/>
      <c r="BK262" s="828"/>
      <c r="BL262" s="828"/>
      <c r="BM262" s="828"/>
      <c r="BN262" s="828"/>
      <c r="BO262" s="828"/>
      <c r="BP262" s="828"/>
      <c r="BQ262" s="828"/>
      <c r="BR262" s="828"/>
      <c r="BS262" s="828"/>
      <c r="BT262" s="828"/>
      <c r="BU262" s="828"/>
      <c r="BV262" s="828"/>
      <c r="BW262" s="828"/>
      <c r="BX262" s="828"/>
    </row>
    <row r="263" spans="1:78" ht="15.75">
      <c r="A263" s="824">
        <f>BYS!B35</f>
        <v>0</v>
      </c>
      <c r="B263" s="824" t="str">
        <f>BYS!C35</f>
        <v>Klouček</v>
      </c>
      <c r="C263" s="824" t="str">
        <f>BYS!D35</f>
        <v>Michal</v>
      </c>
      <c r="D263" s="1664">
        <f>BYS!E35</f>
        <v>1020704</v>
      </c>
      <c r="E263" s="824" t="str">
        <f>BYS!F35</f>
        <v>J.H.2</v>
      </c>
      <c r="F263" s="824" t="s">
        <v>137</v>
      </c>
      <c r="G263" s="823" t="e">
        <f t="shared" si="109"/>
        <v>#DIV/0!</v>
      </c>
      <c r="H263" s="824">
        <f t="shared" si="110"/>
        <v>0</v>
      </c>
      <c r="I263" s="824">
        <f t="shared" si="111"/>
        <v>0</v>
      </c>
      <c r="J263" s="824">
        <f t="shared" si="112"/>
        <v>0</v>
      </c>
      <c r="K263" s="825">
        <f t="shared" si="113"/>
        <v>0</v>
      </c>
      <c r="L263" s="826">
        <f t="shared" si="114"/>
        <v>0</v>
      </c>
      <c r="O263" s="827"/>
      <c r="P263" s="1640"/>
      <c r="Q263" s="824"/>
      <c r="R263" s="824"/>
      <c r="S263" s="824"/>
      <c r="T263" s="826"/>
      <c r="U263" s="824"/>
      <c r="V263" s="827"/>
      <c r="W263" s="824"/>
      <c r="X263" s="824"/>
      <c r="Y263" s="824"/>
      <c r="Z263" s="824"/>
      <c r="AA263" s="824"/>
      <c r="AB263" s="824"/>
      <c r="AC263" s="824"/>
      <c r="AD263" s="824"/>
      <c r="AE263" s="824"/>
      <c r="AF263" s="824"/>
      <c r="AG263" s="824"/>
      <c r="AH263" s="824"/>
      <c r="AI263" s="34"/>
      <c r="AJ263" s="824"/>
      <c r="AK263" s="1640"/>
      <c r="AL263" s="824"/>
      <c r="AM263" s="824"/>
      <c r="AN263" s="824"/>
      <c r="AO263" s="824"/>
      <c r="AP263" s="824"/>
      <c r="AQ263" s="824"/>
      <c r="AR263" s="824"/>
      <c r="AS263" s="824"/>
      <c r="AT263" s="824"/>
      <c r="AU263" s="824"/>
      <c r="AV263" s="824"/>
      <c r="AW263" s="824"/>
      <c r="AX263" s="824"/>
      <c r="AY263" s="824"/>
      <c r="AZ263" s="824"/>
      <c r="BA263" s="824"/>
      <c r="BB263" s="824"/>
      <c r="BC263" s="824"/>
      <c r="BE263" s="828"/>
      <c r="BF263" s="828"/>
      <c r="BG263" s="828"/>
      <c r="BH263" s="828"/>
      <c r="BI263" s="828"/>
      <c r="BJ263" s="828"/>
      <c r="BK263" s="828"/>
      <c r="BL263" s="828"/>
      <c r="BM263" s="828"/>
      <c r="BN263" s="828"/>
      <c r="BO263" s="828"/>
      <c r="BP263" s="828"/>
      <c r="BQ263" s="828"/>
      <c r="BR263" s="828"/>
      <c r="BS263" s="828"/>
      <c r="BT263" s="828"/>
      <c r="BU263" s="828"/>
      <c r="BV263" s="828"/>
      <c r="BW263" s="828"/>
      <c r="BX263" s="828"/>
    </row>
    <row r="264" spans="1:78" ht="15.75">
      <c r="A264" s="824">
        <f>BYS!B36</f>
        <v>0</v>
      </c>
      <c r="B264" s="824" t="str">
        <f>BYS!C36</f>
        <v>Brandejs</v>
      </c>
      <c r="C264" s="824" t="str">
        <f>BYS!D36</f>
        <v>Michal</v>
      </c>
      <c r="D264" s="1664">
        <f>BYS!E36</f>
        <v>0</v>
      </c>
      <c r="E264" s="824" t="str">
        <f>BYS!F36</f>
        <v>H</v>
      </c>
      <c r="F264" s="824" t="s">
        <v>137</v>
      </c>
      <c r="G264" s="823">
        <f t="shared" si="109"/>
        <v>0</v>
      </c>
      <c r="H264" s="824">
        <f t="shared" si="110"/>
        <v>3</v>
      </c>
      <c r="I264" s="824">
        <f t="shared" si="111"/>
        <v>0</v>
      </c>
      <c r="J264" s="824">
        <f t="shared" si="112"/>
        <v>0</v>
      </c>
      <c r="K264" s="825">
        <f t="shared" si="113"/>
        <v>0</v>
      </c>
      <c r="L264" s="826">
        <f t="shared" si="114"/>
        <v>0</v>
      </c>
      <c r="O264" s="827">
        <v>0</v>
      </c>
      <c r="P264" s="1640"/>
      <c r="Q264" s="824">
        <v>0</v>
      </c>
      <c r="R264" s="824">
        <v>0</v>
      </c>
      <c r="S264" s="824"/>
      <c r="T264" s="826"/>
      <c r="U264" s="824"/>
      <c r="V264" s="827"/>
      <c r="W264" s="824"/>
      <c r="X264" s="824"/>
      <c r="Y264" s="824"/>
      <c r="Z264" s="824"/>
      <c r="AA264" s="824"/>
      <c r="AB264" s="824"/>
      <c r="AC264" s="824"/>
      <c r="AD264" s="824"/>
      <c r="AE264" s="824"/>
      <c r="AF264" s="824"/>
      <c r="AG264" s="824"/>
      <c r="AH264" s="824"/>
      <c r="AI264" s="34"/>
      <c r="AJ264" s="824">
        <v>0</v>
      </c>
      <c r="AK264" s="1640"/>
      <c r="AL264" s="824">
        <v>0</v>
      </c>
      <c r="AM264" s="824">
        <v>0</v>
      </c>
      <c r="AN264" s="824"/>
      <c r="AO264" s="824"/>
      <c r="AP264" s="824"/>
      <c r="AQ264" s="824"/>
      <c r="AR264" s="824"/>
      <c r="AS264" s="824"/>
      <c r="AT264" s="824"/>
      <c r="AU264" s="824"/>
      <c r="AV264" s="824"/>
      <c r="AW264" s="824"/>
      <c r="AX264" s="824"/>
      <c r="AY264" s="824"/>
      <c r="AZ264" s="824"/>
      <c r="BA264" s="824"/>
      <c r="BB264" s="824"/>
      <c r="BC264" s="824"/>
      <c r="BE264" s="828"/>
      <c r="BF264" s="828"/>
      <c r="BG264" s="828"/>
      <c r="BH264" s="828"/>
      <c r="BI264" s="828"/>
      <c r="BJ264" s="828"/>
      <c r="BK264" s="828"/>
      <c r="BL264" s="828"/>
      <c r="BM264" s="828"/>
      <c r="BN264" s="828"/>
      <c r="BO264" s="828"/>
      <c r="BP264" s="828"/>
      <c r="BQ264" s="828"/>
      <c r="BR264" s="828"/>
      <c r="BS264" s="828"/>
      <c r="BT264" s="828"/>
      <c r="BU264" s="828"/>
      <c r="BV264" s="828"/>
      <c r="BW264" s="828"/>
      <c r="BX264" s="828"/>
    </row>
    <row r="265" spans="1:78" ht="15.75">
      <c r="A265" s="824">
        <f>BYS!B37</f>
        <v>0</v>
      </c>
      <c r="B265" s="824">
        <f>BYS!C37</f>
        <v>0</v>
      </c>
      <c r="C265" s="824">
        <f>BYS!D37</f>
        <v>0</v>
      </c>
      <c r="D265" s="1664">
        <f>BYS!E37</f>
        <v>0</v>
      </c>
      <c r="E265" s="824">
        <f>BYS!F37</f>
        <v>0</v>
      </c>
      <c r="F265" s="824" t="s">
        <v>901</v>
      </c>
      <c r="G265" s="823" t="e">
        <f t="shared" si="109"/>
        <v>#DIV/0!</v>
      </c>
      <c r="H265" s="824">
        <f t="shared" si="110"/>
        <v>0</v>
      </c>
      <c r="I265" s="824">
        <f t="shared" si="111"/>
        <v>0</v>
      </c>
      <c r="J265" s="824">
        <f t="shared" si="112"/>
        <v>0</v>
      </c>
      <c r="K265" s="825">
        <f t="shared" si="113"/>
        <v>0</v>
      </c>
      <c r="L265" s="826">
        <f t="shared" si="114"/>
        <v>0</v>
      </c>
      <c r="O265" s="827"/>
      <c r="P265" s="1640"/>
      <c r="Q265" s="824"/>
      <c r="R265" s="824"/>
      <c r="S265" s="824"/>
      <c r="T265" s="826"/>
      <c r="U265" s="824"/>
      <c r="V265" s="827"/>
      <c r="W265" s="824"/>
      <c r="X265" s="824"/>
      <c r="Y265" s="824"/>
      <c r="Z265" s="824"/>
      <c r="AA265" s="824"/>
      <c r="AB265" s="824"/>
      <c r="AC265" s="824"/>
      <c r="AD265" s="824"/>
      <c r="AE265" s="824"/>
      <c r="AF265" s="824"/>
      <c r="AG265" s="824"/>
      <c r="AH265" s="824"/>
      <c r="AI265" s="34"/>
      <c r="AJ265" s="824"/>
      <c r="AK265" s="1640"/>
      <c r="AL265" s="824"/>
      <c r="AM265" s="824"/>
      <c r="AN265" s="824"/>
      <c r="AO265" s="824"/>
      <c r="AP265" s="824"/>
      <c r="AQ265" s="824"/>
      <c r="AR265" s="824"/>
      <c r="AS265" s="824"/>
      <c r="AT265" s="824"/>
      <c r="AU265" s="824"/>
      <c r="AV265" s="824"/>
      <c r="AW265" s="824"/>
      <c r="AX265" s="824"/>
      <c r="AY265" s="824"/>
      <c r="AZ265" s="824"/>
      <c r="BA265" s="824"/>
      <c r="BB265" s="824"/>
      <c r="BC265" s="824"/>
      <c r="BE265" s="828"/>
      <c r="BF265" s="828"/>
      <c r="BG265" s="828"/>
      <c r="BH265" s="828"/>
      <c r="BI265" s="828"/>
      <c r="BJ265" s="828"/>
      <c r="BK265" s="828"/>
      <c r="BL265" s="828"/>
      <c r="BM265" s="828"/>
      <c r="BN265" s="828"/>
      <c r="BO265" s="828"/>
      <c r="BP265" s="828"/>
      <c r="BQ265" s="828"/>
      <c r="BR265" s="828"/>
      <c r="BS265" s="828"/>
      <c r="BT265" s="828"/>
      <c r="BU265" s="828"/>
      <c r="BV265" s="828"/>
      <c r="BW265" s="828"/>
      <c r="BX265" s="828"/>
    </row>
    <row r="266" spans="1:78" ht="15.75">
      <c r="A266" s="824">
        <f>BYS!B38</f>
        <v>0</v>
      </c>
      <c r="B266" s="824">
        <f>BYS!C38</f>
        <v>0</v>
      </c>
      <c r="C266" s="824">
        <f>BYS!D38</f>
        <v>0</v>
      </c>
      <c r="D266" s="1664">
        <f>BYS!E38</f>
        <v>0</v>
      </c>
      <c r="E266" s="824">
        <f>BYS!F38</f>
        <v>0</v>
      </c>
      <c r="F266" s="824" t="s">
        <v>901</v>
      </c>
      <c r="G266" s="823" t="e">
        <f t="shared" si="109"/>
        <v>#DIV/0!</v>
      </c>
      <c r="H266" s="824">
        <f t="shared" si="110"/>
        <v>0</v>
      </c>
      <c r="I266" s="824">
        <f t="shared" si="111"/>
        <v>0</v>
      </c>
      <c r="J266" s="824">
        <f t="shared" si="112"/>
        <v>0</v>
      </c>
      <c r="K266" s="825">
        <f t="shared" si="113"/>
        <v>0</v>
      </c>
      <c r="L266" s="826">
        <f t="shared" si="114"/>
        <v>0</v>
      </c>
      <c r="O266" s="827"/>
      <c r="P266" s="1640"/>
      <c r="Q266" s="824"/>
      <c r="R266" s="824"/>
      <c r="S266" s="824"/>
      <c r="T266" s="826"/>
      <c r="U266" s="824"/>
      <c r="V266" s="827"/>
      <c r="W266" s="824"/>
      <c r="X266" s="824"/>
      <c r="Y266" s="824"/>
      <c r="Z266" s="824"/>
      <c r="AA266" s="824"/>
      <c r="AB266" s="824"/>
      <c r="AC266" s="824"/>
      <c r="AD266" s="824"/>
      <c r="AE266" s="824"/>
      <c r="AF266" s="824"/>
      <c r="AG266" s="824"/>
      <c r="AH266" s="824"/>
      <c r="AI266" s="34"/>
      <c r="AJ266" s="824"/>
      <c r="AK266" s="1640"/>
      <c r="AL266" s="824"/>
      <c r="AM266" s="824"/>
      <c r="AN266" s="824"/>
      <c r="AO266" s="824"/>
      <c r="AP266" s="824"/>
      <c r="AQ266" s="824"/>
      <c r="AR266" s="824"/>
      <c r="AS266" s="824"/>
      <c r="AT266" s="824"/>
      <c r="AU266" s="824"/>
      <c r="AV266" s="824"/>
      <c r="AW266" s="824"/>
      <c r="AX266" s="824"/>
      <c r="AY266" s="824"/>
      <c r="AZ266" s="824"/>
      <c r="BA266" s="824"/>
      <c r="BB266" s="824"/>
      <c r="BC266" s="824"/>
      <c r="BE266" s="828"/>
      <c r="BF266" s="828"/>
      <c r="BG266" s="828"/>
      <c r="BH266" s="828"/>
      <c r="BI266" s="828"/>
      <c r="BJ266" s="828"/>
      <c r="BK266" s="828"/>
      <c r="BL266" s="828"/>
      <c r="BM266" s="828"/>
      <c r="BN266" s="828"/>
      <c r="BO266" s="828"/>
      <c r="BP266" s="828"/>
      <c r="BQ266" s="828"/>
      <c r="BR266" s="828"/>
      <c r="BS266" s="828"/>
      <c r="BT266" s="828"/>
      <c r="BU266" s="828"/>
      <c r="BV266" s="828"/>
      <c r="BW266" s="828"/>
      <c r="BX266" s="828"/>
    </row>
    <row r="267" spans="1:78" ht="15.75">
      <c r="A267" s="824">
        <f>BYS!B39</f>
        <v>0</v>
      </c>
      <c r="B267" s="824">
        <f>BYS!C39</f>
        <v>0</v>
      </c>
      <c r="C267" s="824">
        <f>BYS!D39</f>
        <v>0</v>
      </c>
      <c r="D267" s="1664">
        <f>BYS!E39</f>
        <v>0</v>
      </c>
      <c r="E267" s="824">
        <f>BYS!F39</f>
        <v>0</v>
      </c>
      <c r="F267" s="824" t="s">
        <v>901</v>
      </c>
      <c r="G267" s="823" t="e">
        <f t="shared" si="109"/>
        <v>#DIV/0!</v>
      </c>
      <c r="H267" s="824">
        <f t="shared" si="110"/>
        <v>0</v>
      </c>
      <c r="I267" s="824">
        <f t="shared" si="111"/>
        <v>0</v>
      </c>
      <c r="J267" s="824">
        <f t="shared" si="112"/>
        <v>0</v>
      </c>
      <c r="K267" s="825">
        <f t="shared" si="113"/>
        <v>0</v>
      </c>
      <c r="L267" s="826">
        <f t="shared" si="114"/>
        <v>0</v>
      </c>
      <c r="O267" s="39"/>
      <c r="P267" s="1646"/>
      <c r="Q267" s="37"/>
      <c r="R267" s="37"/>
      <c r="S267" s="37"/>
      <c r="T267" s="38"/>
      <c r="U267" s="37"/>
      <c r="V267" s="39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4"/>
      <c r="AJ267" s="37"/>
      <c r="AK267" s="1646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E267" s="853"/>
      <c r="BF267" s="853"/>
      <c r="BG267" s="853"/>
      <c r="BH267" s="853"/>
      <c r="BI267" s="853"/>
      <c r="BJ267" s="853"/>
      <c r="BK267" s="853"/>
      <c r="BL267" s="853"/>
      <c r="BM267" s="853"/>
      <c r="BN267" s="853"/>
      <c r="BO267" s="853"/>
      <c r="BP267" s="853"/>
      <c r="BQ267" s="853"/>
      <c r="BR267" s="853"/>
      <c r="BS267" s="853"/>
      <c r="BT267" s="853"/>
      <c r="BU267" s="853"/>
      <c r="BV267" s="853"/>
      <c r="BW267" s="853"/>
      <c r="BX267" s="853"/>
    </row>
    <row r="268" spans="1:78" ht="15.75">
      <c r="A268" s="824">
        <f>BYS!B40</f>
        <v>0</v>
      </c>
      <c r="B268" s="824">
        <f>BYS!C40</f>
        <v>0</v>
      </c>
      <c r="C268" s="824">
        <f>BYS!D40</f>
        <v>0</v>
      </c>
      <c r="D268" s="1664">
        <f>BYS!E40</f>
        <v>0</v>
      </c>
      <c r="E268" s="824">
        <f>BYS!F40</f>
        <v>0</v>
      </c>
      <c r="F268" s="824" t="s">
        <v>901</v>
      </c>
      <c r="G268" s="823" t="e">
        <f t="shared" si="109"/>
        <v>#DIV/0!</v>
      </c>
      <c r="H268" s="824">
        <f t="shared" si="110"/>
        <v>0</v>
      </c>
      <c r="I268" s="824">
        <f t="shared" si="111"/>
        <v>0</v>
      </c>
      <c r="J268" s="824">
        <f t="shared" si="112"/>
        <v>0</v>
      </c>
      <c r="K268" s="825">
        <f t="shared" si="113"/>
        <v>0</v>
      </c>
      <c r="L268" s="826">
        <f t="shared" si="114"/>
        <v>0</v>
      </c>
      <c r="O268" s="39"/>
      <c r="P268" s="1646"/>
      <c r="Q268" s="37"/>
      <c r="R268" s="37"/>
      <c r="S268" s="37"/>
      <c r="T268" s="38"/>
      <c r="U268" s="37"/>
      <c r="V268" s="39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4"/>
      <c r="AJ268" s="37"/>
      <c r="AK268" s="1646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E268" s="853"/>
      <c r="BF268" s="853"/>
      <c r="BG268" s="853"/>
      <c r="BH268" s="853"/>
      <c r="BI268" s="853"/>
      <c r="BJ268" s="853"/>
      <c r="BK268" s="853"/>
      <c r="BL268" s="853"/>
      <c r="BM268" s="853"/>
      <c r="BN268" s="853"/>
      <c r="BO268" s="853"/>
      <c r="BP268" s="853"/>
      <c r="BQ268" s="853"/>
      <c r="BR268" s="853"/>
      <c r="BS268" s="853"/>
      <c r="BT268" s="853"/>
      <c r="BU268" s="853"/>
      <c r="BV268" s="853"/>
      <c r="BW268" s="853"/>
      <c r="BX268" s="853"/>
    </row>
    <row r="269" spans="1:78" ht="15.75">
      <c r="A269" s="824">
        <f>BYS!B41</f>
        <v>0</v>
      </c>
      <c r="B269" s="824">
        <f>BYS!C41</f>
        <v>0</v>
      </c>
      <c r="C269" s="824">
        <f>BYS!D41</f>
        <v>0</v>
      </c>
      <c r="D269" s="1664">
        <f>BYS!E41</f>
        <v>0</v>
      </c>
      <c r="E269" s="824">
        <f>BYS!F41</f>
        <v>0</v>
      </c>
      <c r="F269" s="824" t="s">
        <v>901</v>
      </c>
      <c r="G269" s="823" t="e">
        <f t="shared" si="109"/>
        <v>#DIV/0!</v>
      </c>
      <c r="H269" s="824">
        <f t="shared" si="110"/>
        <v>0</v>
      </c>
      <c r="I269" s="824">
        <f t="shared" si="111"/>
        <v>0</v>
      </c>
      <c r="J269" s="824">
        <f t="shared" si="112"/>
        <v>0</v>
      </c>
      <c r="K269" s="825">
        <f t="shared" si="113"/>
        <v>0</v>
      </c>
      <c r="L269" s="826">
        <f t="shared" si="114"/>
        <v>0</v>
      </c>
      <c r="O269" s="827"/>
      <c r="P269" s="1640"/>
      <c r="Q269" s="824"/>
      <c r="R269" s="824"/>
      <c r="S269" s="824"/>
      <c r="T269" s="826"/>
      <c r="U269" s="824"/>
      <c r="V269" s="827"/>
      <c r="W269" s="824"/>
      <c r="X269" s="824"/>
      <c r="Y269" s="824"/>
      <c r="Z269" s="824"/>
      <c r="AA269" s="824"/>
      <c r="AB269" s="824"/>
      <c r="AC269" s="824"/>
      <c r="AD269" s="824"/>
      <c r="AE269" s="824"/>
      <c r="AF269" s="824"/>
      <c r="AG269" s="824"/>
      <c r="AH269" s="824"/>
      <c r="AI269" s="34"/>
      <c r="AJ269" s="824"/>
      <c r="AK269" s="1640"/>
      <c r="AL269" s="824"/>
      <c r="AM269" s="824"/>
      <c r="AN269" s="824"/>
      <c r="AO269" s="824"/>
      <c r="AP269" s="824"/>
      <c r="AQ269" s="824"/>
      <c r="AR269" s="824"/>
      <c r="AS269" s="824"/>
      <c r="AT269" s="824"/>
      <c r="AU269" s="824"/>
      <c r="AV269" s="824"/>
      <c r="AW269" s="824"/>
      <c r="AX269" s="824"/>
      <c r="AY269" s="824"/>
      <c r="AZ269" s="824"/>
      <c r="BA269" s="824"/>
      <c r="BB269" s="824"/>
      <c r="BC269" s="824"/>
      <c r="BE269" s="828"/>
      <c r="BF269" s="828"/>
      <c r="BG269" s="828"/>
      <c r="BH269" s="828"/>
      <c r="BI269" s="828"/>
      <c r="BJ269" s="828"/>
      <c r="BK269" s="828"/>
      <c r="BL269" s="828"/>
      <c r="BM269" s="828"/>
      <c r="BN269" s="828"/>
      <c r="BO269" s="828"/>
      <c r="BP269" s="828"/>
      <c r="BQ269" s="828"/>
      <c r="BR269" s="828"/>
      <c r="BS269" s="828"/>
      <c r="BT269" s="828"/>
      <c r="BU269" s="828"/>
      <c r="BV269" s="828"/>
      <c r="BW269" s="828"/>
      <c r="BX269" s="828"/>
    </row>
    <row r="270" spans="1:78" ht="14.25" customHeight="1">
      <c r="A270" s="34"/>
      <c r="B270" s="829" t="s">
        <v>896</v>
      </c>
      <c r="C270" s="829" t="s">
        <v>532</v>
      </c>
      <c r="D270" s="835"/>
      <c r="F270" s="824" t="s">
        <v>138</v>
      </c>
      <c r="G270" s="823" t="e">
        <f t="shared" si="109"/>
        <v>#DIV/0!</v>
      </c>
      <c r="H270" s="824">
        <f t="shared" si="110"/>
        <v>0</v>
      </c>
      <c r="I270" s="824">
        <f t="shared" si="111"/>
        <v>0</v>
      </c>
      <c r="J270" s="824">
        <f t="shared" si="112"/>
        <v>0</v>
      </c>
      <c r="K270" s="825">
        <f t="shared" si="113"/>
        <v>0</v>
      </c>
      <c r="L270" s="826">
        <f t="shared" si="114"/>
        <v>0</v>
      </c>
      <c r="O270" s="866"/>
      <c r="P270" s="1644"/>
      <c r="Q270" s="865"/>
      <c r="R270" s="865"/>
      <c r="S270" s="865"/>
      <c r="T270" s="867"/>
      <c r="U270" s="865"/>
      <c r="V270" s="866"/>
      <c r="W270" s="865"/>
      <c r="X270" s="865"/>
      <c r="Y270" s="865"/>
      <c r="Z270" s="865"/>
      <c r="AA270" s="865"/>
      <c r="AB270" s="865"/>
      <c r="AC270" s="865"/>
      <c r="AD270" s="865"/>
      <c r="AE270" s="865"/>
      <c r="AF270" s="865"/>
      <c r="AG270" s="865"/>
      <c r="AH270" s="865"/>
      <c r="AI270" s="34"/>
      <c r="AJ270" s="865"/>
      <c r="AK270" s="1644"/>
      <c r="AL270" s="865"/>
      <c r="AM270" s="865"/>
      <c r="AN270" s="865"/>
      <c r="AO270" s="865"/>
      <c r="AP270" s="865"/>
      <c r="AQ270" s="865"/>
      <c r="AR270" s="865"/>
      <c r="AS270" s="865"/>
      <c r="AT270" s="865"/>
      <c r="AU270" s="865"/>
      <c r="AV270" s="865"/>
      <c r="AW270" s="865"/>
      <c r="AX270" s="865"/>
      <c r="AY270" s="865"/>
      <c r="AZ270" s="865"/>
      <c r="BA270" s="865"/>
      <c r="BB270" s="865"/>
      <c r="BC270" s="865"/>
      <c r="BE270" s="868"/>
      <c r="BF270" s="868"/>
      <c r="BG270" s="868"/>
      <c r="BH270" s="868"/>
      <c r="BI270" s="868"/>
      <c r="BJ270" s="868"/>
      <c r="BK270" s="868"/>
      <c r="BL270" s="868"/>
      <c r="BM270" s="868"/>
      <c r="BN270" s="868"/>
      <c r="BO270" s="868"/>
      <c r="BP270" s="868"/>
      <c r="BQ270" s="868"/>
      <c r="BR270" s="868"/>
      <c r="BS270" s="868"/>
      <c r="BT270" s="868"/>
      <c r="BU270" s="868"/>
      <c r="BV270" s="868"/>
      <c r="BW270" s="868"/>
      <c r="BX270" s="868"/>
    </row>
    <row r="271" spans="1:78" ht="15.75">
      <c r="A271" s="34"/>
      <c r="B271" s="829" t="s">
        <v>895</v>
      </c>
      <c r="C271" s="829" t="s">
        <v>125</v>
      </c>
      <c r="D271" s="835"/>
      <c r="F271" s="824" t="s">
        <v>138</v>
      </c>
      <c r="G271" s="823">
        <f t="shared" si="109"/>
        <v>6</v>
      </c>
      <c r="H271" s="824">
        <f t="shared" si="110"/>
        <v>2</v>
      </c>
      <c r="I271" s="824">
        <f t="shared" si="111"/>
        <v>12</v>
      </c>
      <c r="J271" s="824">
        <f t="shared" si="112"/>
        <v>0</v>
      </c>
      <c r="K271" s="825">
        <f t="shared" si="113"/>
        <v>12</v>
      </c>
      <c r="L271" s="826">
        <f t="shared" si="114"/>
        <v>0</v>
      </c>
      <c r="O271" s="827"/>
      <c r="P271" s="1640"/>
      <c r="Q271" s="824"/>
      <c r="R271" s="824">
        <v>11</v>
      </c>
      <c r="S271" s="824"/>
      <c r="T271" s="826"/>
      <c r="U271" s="824"/>
      <c r="V271" s="827"/>
      <c r="W271" s="824"/>
      <c r="X271" s="824"/>
      <c r="Y271" s="824"/>
      <c r="Z271" s="824"/>
      <c r="AA271" s="824"/>
      <c r="AB271" s="824"/>
      <c r="AC271" s="824"/>
      <c r="AD271" s="824"/>
      <c r="AE271" s="824">
        <v>1</v>
      </c>
      <c r="AF271" s="824"/>
      <c r="AG271" s="824"/>
      <c r="AH271" s="824"/>
      <c r="AI271" s="34"/>
      <c r="AJ271" s="824"/>
      <c r="AK271" s="1640"/>
      <c r="AL271" s="824"/>
      <c r="AM271" s="824"/>
      <c r="AN271" s="824"/>
      <c r="AO271" s="824"/>
      <c r="AP271" s="824"/>
      <c r="AQ271" s="824"/>
      <c r="AR271" s="824"/>
      <c r="AS271" s="824"/>
      <c r="AT271" s="824"/>
      <c r="AU271" s="824"/>
      <c r="AV271" s="824"/>
      <c r="AW271" s="824"/>
      <c r="AX271" s="824"/>
      <c r="AY271" s="824"/>
      <c r="AZ271" s="824"/>
      <c r="BA271" s="824"/>
      <c r="BB271" s="824"/>
      <c r="BC271" s="824"/>
      <c r="BE271" s="828"/>
      <c r="BF271" s="828"/>
      <c r="BG271" s="828"/>
      <c r="BH271" s="828"/>
      <c r="BI271" s="828"/>
      <c r="BJ271" s="828"/>
      <c r="BK271" s="828"/>
      <c r="BL271" s="828"/>
      <c r="BM271" s="828"/>
      <c r="BN271" s="828"/>
      <c r="BO271" s="828"/>
      <c r="BP271" s="828"/>
      <c r="BQ271" s="828"/>
      <c r="BR271" s="828"/>
      <c r="BS271" s="828"/>
      <c r="BT271" s="828"/>
      <c r="BU271" s="828"/>
      <c r="BV271" s="828"/>
      <c r="BW271" s="828"/>
      <c r="BX271" s="828"/>
    </row>
    <row r="272" spans="1:78" ht="15.75">
      <c r="B272" s="829" t="s">
        <v>140</v>
      </c>
      <c r="C272" s="829" t="s">
        <v>95</v>
      </c>
      <c r="D272" s="835"/>
      <c r="F272" s="824" t="s">
        <v>138</v>
      </c>
      <c r="G272" s="823">
        <f t="shared" si="109"/>
        <v>15</v>
      </c>
      <c r="H272" s="824">
        <f t="shared" si="110"/>
        <v>1</v>
      </c>
      <c r="I272" s="824">
        <f t="shared" si="111"/>
        <v>15</v>
      </c>
      <c r="J272" s="824">
        <f t="shared" si="112"/>
        <v>0</v>
      </c>
      <c r="K272" s="825">
        <f t="shared" si="113"/>
        <v>15</v>
      </c>
      <c r="L272" s="826">
        <f t="shared" si="114"/>
        <v>0</v>
      </c>
      <c r="O272" s="827"/>
      <c r="P272" s="1640"/>
      <c r="Q272" s="824"/>
      <c r="R272" s="824"/>
      <c r="S272" s="824"/>
      <c r="T272" s="826"/>
      <c r="U272" s="824">
        <v>15</v>
      </c>
      <c r="V272" s="827"/>
      <c r="W272" s="824"/>
      <c r="X272" s="824"/>
      <c r="Y272" s="824"/>
      <c r="Z272" s="824"/>
      <c r="AA272" s="824"/>
      <c r="AB272" s="824"/>
      <c r="AC272" s="824"/>
      <c r="AD272" s="824"/>
      <c r="AE272" s="824"/>
      <c r="AF272" s="824"/>
      <c r="AG272" s="824"/>
      <c r="AH272" s="824"/>
      <c r="AI272" s="34"/>
      <c r="AJ272" s="824"/>
      <c r="AK272" s="1640"/>
      <c r="AL272" s="824"/>
      <c r="AM272" s="824"/>
      <c r="AN272" s="824"/>
      <c r="AO272" s="824"/>
      <c r="AP272" s="824"/>
      <c r="AQ272" s="824"/>
      <c r="AR272" s="824"/>
      <c r="AS272" s="824"/>
      <c r="AT272" s="824"/>
      <c r="AU272" s="824"/>
      <c r="AV272" s="824"/>
      <c r="AW272" s="824"/>
      <c r="AX272" s="824"/>
      <c r="AY272" s="824"/>
      <c r="AZ272" s="824"/>
      <c r="BA272" s="824"/>
      <c r="BB272" s="824"/>
      <c r="BC272" s="824"/>
      <c r="BE272" s="828"/>
      <c r="BF272" s="828"/>
      <c r="BG272" s="828"/>
      <c r="BH272" s="828"/>
      <c r="BI272" s="828"/>
      <c r="BJ272" s="828"/>
      <c r="BK272" s="828"/>
      <c r="BL272" s="828"/>
      <c r="BM272" s="828"/>
      <c r="BN272" s="828"/>
      <c r="BO272" s="828"/>
      <c r="BP272" s="828"/>
      <c r="BQ272" s="828"/>
      <c r="BR272" s="828"/>
      <c r="BS272" s="828"/>
      <c r="BT272" s="828"/>
      <c r="BU272" s="828"/>
      <c r="BV272" s="828"/>
      <c r="BW272" s="828"/>
      <c r="BX272" s="828"/>
    </row>
    <row r="273" spans="1:78" ht="15.75">
      <c r="A273" s="828"/>
      <c r="B273" s="829" t="s">
        <v>107</v>
      </c>
      <c r="C273" s="829" t="s">
        <v>68</v>
      </c>
      <c r="D273" s="835"/>
      <c r="F273" s="824" t="s">
        <v>138</v>
      </c>
      <c r="G273" s="823">
        <f t="shared" si="109"/>
        <v>2</v>
      </c>
      <c r="H273" s="824">
        <f t="shared" si="110"/>
        <v>1</v>
      </c>
      <c r="I273" s="824">
        <f t="shared" si="111"/>
        <v>2</v>
      </c>
      <c r="J273" s="824">
        <f t="shared" si="112"/>
        <v>0</v>
      </c>
      <c r="K273" s="825">
        <f t="shared" si="113"/>
        <v>2</v>
      </c>
      <c r="L273" s="826">
        <f t="shared" si="114"/>
        <v>0</v>
      </c>
      <c r="O273" s="827"/>
      <c r="P273" s="1640"/>
      <c r="Q273" s="824"/>
      <c r="R273" s="824"/>
      <c r="S273" s="824"/>
      <c r="T273" s="826"/>
      <c r="U273" s="824"/>
      <c r="V273" s="827"/>
      <c r="W273" s="824"/>
      <c r="X273" s="824"/>
      <c r="Y273" s="824"/>
      <c r="Z273" s="824"/>
      <c r="AA273" s="824"/>
      <c r="AB273" s="824"/>
      <c r="AC273" s="824"/>
      <c r="AD273" s="824"/>
      <c r="AE273" s="824"/>
      <c r="AF273" s="824">
        <v>2</v>
      </c>
      <c r="AG273" s="824"/>
      <c r="AH273" s="824"/>
      <c r="AI273" s="34"/>
      <c r="AJ273" s="824"/>
      <c r="AK273" s="1640"/>
      <c r="AL273" s="824"/>
      <c r="AM273" s="824"/>
      <c r="AN273" s="824"/>
      <c r="AO273" s="824"/>
      <c r="AP273" s="824"/>
      <c r="AQ273" s="824"/>
      <c r="AR273" s="824"/>
      <c r="AS273" s="824"/>
      <c r="AT273" s="824"/>
      <c r="AU273" s="824"/>
      <c r="AV273" s="824"/>
      <c r="AW273" s="824"/>
      <c r="AX273" s="824"/>
      <c r="AY273" s="824"/>
      <c r="AZ273" s="824"/>
      <c r="BA273" s="824"/>
      <c r="BB273" s="824"/>
      <c r="BC273" s="824"/>
      <c r="BE273" s="828"/>
      <c r="BF273" s="828"/>
      <c r="BG273" s="828"/>
      <c r="BH273" s="828"/>
      <c r="BI273" s="828"/>
      <c r="BJ273" s="828"/>
      <c r="BK273" s="828"/>
      <c r="BL273" s="828"/>
      <c r="BM273" s="828"/>
      <c r="BN273" s="828"/>
      <c r="BO273" s="828"/>
      <c r="BP273" s="828"/>
      <c r="BQ273" s="828"/>
      <c r="BR273" s="828"/>
      <c r="BS273" s="828"/>
      <c r="BT273" s="828"/>
      <c r="BU273" s="828"/>
      <c r="BV273" s="828"/>
      <c r="BW273" s="828"/>
      <c r="BX273" s="828"/>
    </row>
    <row r="274" spans="1:78" ht="15.75">
      <c r="A274" s="833"/>
      <c r="B274" s="830" t="s">
        <v>116</v>
      </c>
      <c r="C274" s="830" t="s">
        <v>117</v>
      </c>
      <c r="D274" s="1663"/>
      <c r="E274" s="831"/>
      <c r="F274" s="824" t="s">
        <v>138</v>
      </c>
      <c r="G274" s="823" t="e">
        <f t="shared" si="109"/>
        <v>#DIV/0!</v>
      </c>
      <c r="H274" s="824">
        <f t="shared" si="110"/>
        <v>0</v>
      </c>
      <c r="I274" s="824">
        <f t="shared" si="111"/>
        <v>0</v>
      </c>
      <c r="J274" s="824">
        <f t="shared" si="112"/>
        <v>0</v>
      </c>
      <c r="K274" s="825">
        <f t="shared" si="113"/>
        <v>0</v>
      </c>
      <c r="L274" s="826">
        <f t="shared" si="114"/>
        <v>0</v>
      </c>
      <c r="M274" s="46"/>
      <c r="N274" s="46"/>
      <c r="O274" s="827"/>
      <c r="P274" s="1640"/>
      <c r="Q274" s="824"/>
      <c r="R274" s="824"/>
      <c r="S274" s="824"/>
      <c r="T274" s="826"/>
      <c r="U274" s="824"/>
      <c r="V274" s="827"/>
      <c r="W274" s="824"/>
      <c r="X274" s="824"/>
      <c r="Y274" s="824"/>
      <c r="Z274" s="824"/>
      <c r="AA274" s="824"/>
      <c r="AB274" s="824"/>
      <c r="AC274" s="824"/>
      <c r="AD274" s="824"/>
      <c r="AE274" s="824"/>
      <c r="AF274" s="824"/>
      <c r="AG274" s="824"/>
      <c r="AH274" s="824"/>
      <c r="AI274" s="824"/>
      <c r="AJ274" s="824"/>
      <c r="AK274" s="1640"/>
      <c r="AL274" s="824"/>
      <c r="AM274" s="824"/>
      <c r="AN274" s="824"/>
      <c r="AO274" s="824"/>
      <c r="AP274" s="824"/>
      <c r="AQ274" s="824"/>
      <c r="AR274" s="824"/>
      <c r="AS274" s="824"/>
      <c r="AT274" s="824"/>
      <c r="AU274" s="824"/>
      <c r="AV274" s="824"/>
      <c r="AW274" s="824"/>
      <c r="AX274" s="824"/>
      <c r="AY274" s="824"/>
      <c r="AZ274" s="824"/>
      <c r="BA274" s="824"/>
      <c r="BB274" s="824"/>
      <c r="BC274" s="824"/>
      <c r="BD274" s="828"/>
      <c r="BE274" s="828"/>
      <c r="BF274" s="828"/>
      <c r="BG274" s="828"/>
      <c r="BH274" s="828"/>
      <c r="BI274" s="828"/>
      <c r="BJ274" s="828"/>
      <c r="BK274" s="828"/>
      <c r="BL274" s="828"/>
      <c r="BM274" s="828"/>
      <c r="BN274" s="828"/>
      <c r="BO274" s="828"/>
      <c r="BP274" s="828"/>
      <c r="BQ274" s="828"/>
      <c r="BR274" s="828"/>
      <c r="BS274" s="828"/>
      <c r="BT274" s="828"/>
      <c r="BU274" s="828"/>
      <c r="BV274" s="828"/>
      <c r="BW274" s="828"/>
      <c r="BX274" s="828"/>
    </row>
    <row r="275" spans="1:78" ht="16.5" thickBot="1">
      <c r="A275" s="833"/>
      <c r="B275" s="830" t="s">
        <v>124</v>
      </c>
      <c r="C275" s="830" t="s">
        <v>125</v>
      </c>
      <c r="D275" s="1663"/>
      <c r="E275" s="831"/>
      <c r="F275" s="824" t="s">
        <v>138</v>
      </c>
      <c r="G275" s="823">
        <f t="shared" si="109"/>
        <v>6.6</v>
      </c>
      <c r="H275" s="824">
        <f t="shared" si="110"/>
        <v>15</v>
      </c>
      <c r="I275" s="824">
        <f t="shared" si="111"/>
        <v>99</v>
      </c>
      <c r="J275" s="824">
        <f t="shared" si="112"/>
        <v>0</v>
      </c>
      <c r="K275" s="825">
        <f t="shared" si="113"/>
        <v>99</v>
      </c>
      <c r="L275" s="826">
        <f t="shared" si="114"/>
        <v>0</v>
      </c>
      <c r="M275" s="46"/>
      <c r="N275" s="46"/>
      <c r="O275" s="50">
        <v>8</v>
      </c>
      <c r="P275" s="1647"/>
      <c r="Q275" s="834">
        <v>12</v>
      </c>
      <c r="R275" s="834"/>
      <c r="S275" s="834">
        <v>16</v>
      </c>
      <c r="T275" s="409">
        <v>13</v>
      </c>
      <c r="U275" s="834"/>
      <c r="V275" s="50">
        <v>7</v>
      </c>
      <c r="W275" s="834">
        <v>7</v>
      </c>
      <c r="X275" s="834">
        <v>3</v>
      </c>
      <c r="Y275" s="834">
        <v>5</v>
      </c>
      <c r="Z275" s="834">
        <v>1</v>
      </c>
      <c r="AA275" s="834">
        <v>4</v>
      </c>
      <c r="AB275" s="834">
        <v>3</v>
      </c>
      <c r="AC275" s="834">
        <v>5</v>
      </c>
      <c r="AD275" s="834">
        <v>5</v>
      </c>
      <c r="AE275" s="834"/>
      <c r="AF275" s="834"/>
      <c r="AG275" s="834">
        <v>4</v>
      </c>
      <c r="AH275" s="834">
        <v>6</v>
      </c>
      <c r="AI275" s="824"/>
      <c r="AJ275" s="824"/>
      <c r="AK275" s="1640"/>
      <c r="AL275" s="824"/>
      <c r="AM275" s="824"/>
      <c r="AN275" s="824"/>
      <c r="AO275" s="824"/>
      <c r="AP275" s="824"/>
      <c r="AQ275" s="824"/>
      <c r="AR275" s="824"/>
      <c r="AS275" s="824"/>
      <c r="AT275" s="824"/>
      <c r="AU275" s="824"/>
      <c r="AV275" s="824"/>
      <c r="AW275" s="824"/>
      <c r="AX275" s="824"/>
      <c r="AY275" s="824"/>
      <c r="AZ275" s="824"/>
      <c r="BA275" s="824"/>
      <c r="BB275" s="824"/>
      <c r="BC275" s="824"/>
      <c r="BD275" s="828"/>
      <c r="BE275" s="828"/>
      <c r="BF275" s="828"/>
      <c r="BG275" s="828"/>
      <c r="BH275" s="828"/>
      <c r="BI275" s="828"/>
      <c r="BJ275" s="828"/>
      <c r="BK275" s="828"/>
      <c r="BL275" s="828"/>
      <c r="BM275" s="828"/>
      <c r="BN275" s="828"/>
      <c r="BO275" s="828"/>
      <c r="BP275" s="828"/>
      <c r="BQ275" s="828"/>
      <c r="BR275" s="828"/>
      <c r="BS275" s="828"/>
      <c r="BT275" s="828"/>
      <c r="BU275" s="828"/>
      <c r="BV275" s="828"/>
      <c r="BW275" s="828"/>
      <c r="BX275" s="828"/>
    </row>
    <row r="276" spans="1:78" ht="16.5" thickBot="1">
      <c r="A276" s="41"/>
      <c r="B276" s="42" t="s">
        <v>64</v>
      </c>
      <c r="C276" s="42"/>
      <c r="D276" s="960"/>
      <c r="E276" s="43"/>
      <c r="F276" s="34" t="s">
        <v>126</v>
      </c>
      <c r="G276" s="823">
        <f t="shared" si="109"/>
        <v>6</v>
      </c>
      <c r="H276" s="824">
        <f t="shared" si="110"/>
        <v>20</v>
      </c>
      <c r="I276" s="824">
        <f t="shared" si="111"/>
        <v>120</v>
      </c>
      <c r="J276" s="824">
        <f t="shared" si="112"/>
        <v>0</v>
      </c>
      <c r="K276" s="825">
        <f t="shared" si="113"/>
        <v>120</v>
      </c>
      <c r="L276" s="826">
        <f t="shared" si="114"/>
        <v>0</v>
      </c>
      <c r="M276" s="46"/>
      <c r="N276" s="46"/>
      <c r="O276" s="47">
        <v>10</v>
      </c>
      <c r="P276" s="48">
        <v>0</v>
      </c>
      <c r="Q276" s="49">
        <v>0</v>
      </c>
      <c r="R276" s="48">
        <v>2</v>
      </c>
      <c r="S276" s="49">
        <v>4</v>
      </c>
      <c r="T276" s="49">
        <v>4</v>
      </c>
      <c r="U276" s="48">
        <v>6</v>
      </c>
      <c r="V276" s="48">
        <v>20</v>
      </c>
      <c r="W276" s="48">
        <v>10</v>
      </c>
      <c r="X276" s="48">
        <v>4</v>
      </c>
      <c r="Y276" s="48">
        <v>2</v>
      </c>
      <c r="Z276" s="48">
        <v>10</v>
      </c>
      <c r="AA276" s="48">
        <v>12</v>
      </c>
      <c r="AB276" s="48">
        <v>4</v>
      </c>
      <c r="AC276" s="48">
        <v>4</v>
      </c>
      <c r="AD276" s="48">
        <v>4</v>
      </c>
      <c r="AE276" s="48">
        <v>4</v>
      </c>
      <c r="AF276" s="48">
        <v>6</v>
      </c>
      <c r="AG276" s="48">
        <v>8</v>
      </c>
      <c r="AH276" s="48">
        <v>6</v>
      </c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</row>
    <row r="277" spans="1:78" ht="15.75">
      <c r="A277" s="41"/>
      <c r="B277" s="42"/>
      <c r="C277" s="42"/>
      <c r="D277" s="960"/>
      <c r="E277" s="43"/>
      <c r="F277" s="34"/>
      <c r="G277" s="44"/>
      <c r="H277" s="34"/>
      <c r="I277" s="34"/>
      <c r="J277" s="34"/>
      <c r="K277" s="45"/>
      <c r="L277" s="34"/>
      <c r="M277" s="46"/>
      <c r="N277" s="46"/>
      <c r="O277" s="34"/>
      <c r="P277" s="34"/>
      <c r="Q277" s="46"/>
      <c r="R277" s="34"/>
      <c r="S277" s="46"/>
      <c r="T277" s="46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</row>
    <row r="278" spans="1:78" ht="15.75">
      <c r="A278" s="1582" t="s">
        <v>132</v>
      </c>
      <c r="B278" s="8">
        <v>15</v>
      </c>
      <c r="R278" s="8" t="s">
        <v>32</v>
      </c>
      <c r="S278" s="8" t="s">
        <v>33</v>
      </c>
      <c r="T278" s="8" t="s">
        <v>34</v>
      </c>
      <c r="U278" s="8" t="s">
        <v>35</v>
      </c>
      <c r="AO278" s="8" t="s">
        <v>36</v>
      </c>
      <c r="AP278" s="8" t="s">
        <v>37</v>
      </c>
      <c r="AQ278" s="8" t="s">
        <v>38</v>
      </c>
      <c r="AR278" s="8" t="s">
        <v>37</v>
      </c>
      <c r="AS278" s="8" t="s">
        <v>39</v>
      </c>
      <c r="AT278" s="34" t="s">
        <v>40</v>
      </c>
      <c r="AU278" s="34" t="s">
        <v>41</v>
      </c>
      <c r="AV278" s="34" t="s">
        <v>42</v>
      </c>
      <c r="AW278" s="34" t="s">
        <v>40</v>
      </c>
      <c r="AX278" s="34"/>
      <c r="AY278" s="34"/>
      <c r="AZ278" s="34"/>
      <c r="BA278" s="34"/>
      <c r="BB278" s="34"/>
      <c r="BC278" s="34"/>
      <c r="BG278" s="8" t="s">
        <v>43</v>
      </c>
      <c r="BH278" s="8" t="s">
        <v>44</v>
      </c>
      <c r="BI278" s="8" t="s">
        <v>40</v>
      </c>
      <c r="BJ278" s="8" t="s">
        <v>37</v>
      </c>
      <c r="BK278" s="8" t="s">
        <v>39</v>
      </c>
      <c r="BL278" s="8" t="s">
        <v>35</v>
      </c>
    </row>
    <row r="279" spans="1:78">
      <c r="A279" s="817"/>
      <c r="B279" s="818" t="s">
        <v>45</v>
      </c>
      <c r="C279" s="818" t="s">
        <v>46</v>
      </c>
      <c r="D279" s="1661" t="s">
        <v>47</v>
      </c>
      <c r="E279" s="819" t="s">
        <v>48</v>
      </c>
      <c r="F279" s="820" t="s">
        <v>49</v>
      </c>
      <c r="G279" s="820" t="s">
        <v>50</v>
      </c>
      <c r="H279" s="820" t="s">
        <v>51</v>
      </c>
      <c r="I279" s="820" t="s">
        <v>52</v>
      </c>
      <c r="J279" s="820" t="s">
        <v>53</v>
      </c>
      <c r="K279" s="820" t="s">
        <v>54</v>
      </c>
      <c r="L279" s="821" t="s">
        <v>55</v>
      </c>
      <c r="M279" s="36"/>
      <c r="N279" s="36"/>
      <c r="O279" s="822">
        <v>1</v>
      </c>
      <c r="P279" s="820">
        <v>2</v>
      </c>
      <c r="Q279" s="820">
        <v>3</v>
      </c>
      <c r="R279" s="820">
        <v>4</v>
      </c>
      <c r="S279" s="820">
        <v>5</v>
      </c>
      <c r="T279" s="821">
        <v>6</v>
      </c>
      <c r="U279" s="820">
        <v>7</v>
      </c>
      <c r="V279" s="822">
        <v>8</v>
      </c>
      <c r="W279" s="820">
        <v>9</v>
      </c>
      <c r="X279" s="820">
        <v>10</v>
      </c>
      <c r="Y279" s="820">
        <v>11</v>
      </c>
      <c r="Z279" s="820">
        <v>12</v>
      </c>
      <c r="AA279" s="820">
        <v>13</v>
      </c>
      <c r="AB279" s="820">
        <v>14</v>
      </c>
      <c r="AC279" s="820">
        <v>15</v>
      </c>
      <c r="AD279" s="820">
        <v>16</v>
      </c>
      <c r="AE279" s="820">
        <v>17</v>
      </c>
      <c r="AF279" s="820">
        <v>18</v>
      </c>
      <c r="AG279" s="820">
        <v>19</v>
      </c>
      <c r="AH279" s="820">
        <v>20</v>
      </c>
      <c r="AJ279" s="820">
        <v>1</v>
      </c>
      <c r="AK279" s="820">
        <v>2</v>
      </c>
      <c r="AL279" s="820">
        <v>3</v>
      </c>
      <c r="AM279" s="820">
        <v>4</v>
      </c>
      <c r="AN279" s="820">
        <v>5</v>
      </c>
      <c r="AO279" s="820">
        <v>6</v>
      </c>
      <c r="AP279" s="820">
        <v>7</v>
      </c>
      <c r="AQ279" s="820">
        <v>8</v>
      </c>
      <c r="AR279" s="820">
        <v>9</v>
      </c>
      <c r="AS279" s="820">
        <v>10</v>
      </c>
      <c r="AT279" s="820">
        <v>11</v>
      </c>
      <c r="AU279" s="820">
        <v>12</v>
      </c>
      <c r="AV279" s="820">
        <v>13</v>
      </c>
      <c r="AW279" s="820">
        <v>14</v>
      </c>
      <c r="AX279" s="820">
        <v>15</v>
      </c>
      <c r="AY279" s="820">
        <v>16</v>
      </c>
      <c r="AZ279" s="820">
        <v>17</v>
      </c>
      <c r="BA279" s="820">
        <v>18</v>
      </c>
      <c r="BB279" s="820">
        <v>19</v>
      </c>
      <c r="BC279" s="820">
        <v>20</v>
      </c>
      <c r="BE279" s="820">
        <v>1</v>
      </c>
      <c r="BF279" s="820">
        <v>2</v>
      </c>
      <c r="BG279" s="820">
        <v>3</v>
      </c>
      <c r="BH279" s="820">
        <v>4</v>
      </c>
      <c r="BI279" s="820">
        <v>5</v>
      </c>
      <c r="BJ279" s="820">
        <v>6</v>
      </c>
      <c r="BK279" s="820">
        <v>7</v>
      </c>
      <c r="BL279" s="820">
        <v>8</v>
      </c>
      <c r="BM279" s="820">
        <v>9</v>
      </c>
      <c r="BN279" s="820">
        <v>10</v>
      </c>
      <c r="BO279" s="820">
        <v>11</v>
      </c>
      <c r="BP279" s="820">
        <v>12</v>
      </c>
      <c r="BQ279" s="820">
        <v>13</v>
      </c>
      <c r="BR279" s="820">
        <v>14</v>
      </c>
      <c r="BS279" s="820">
        <v>15</v>
      </c>
      <c r="BT279" s="820">
        <v>16</v>
      </c>
      <c r="BU279" s="820">
        <v>17</v>
      </c>
      <c r="BV279" s="820">
        <v>18</v>
      </c>
      <c r="BW279" s="820">
        <v>19</v>
      </c>
      <c r="BX279" s="820">
        <v>20</v>
      </c>
    </row>
    <row r="280" spans="1:78" ht="15.75">
      <c r="A280" s="824">
        <f>FL!B18</f>
        <v>9</v>
      </c>
      <c r="B280" s="824" t="str">
        <f>FL!C18</f>
        <v>Bělka</v>
      </c>
      <c r="C280" s="824" t="str">
        <f>FL!D18</f>
        <v>Tomáš</v>
      </c>
      <c r="D280" s="1664">
        <f>FL!E18</f>
        <v>920403</v>
      </c>
      <c r="E280" s="824" t="str">
        <f>FL!F18</f>
        <v>JH</v>
      </c>
      <c r="F280" s="824" t="str">
        <f>FL!G18</f>
        <v>FLY</v>
      </c>
      <c r="G280" s="823">
        <f t="shared" ref="G280:G316" si="115">K280/H280</f>
        <v>0.6428571428571429</v>
      </c>
      <c r="H280" s="824">
        <f t="shared" ref="H280:H316" si="116">COUNT(O280:AH280)</f>
        <v>14</v>
      </c>
      <c r="I280" s="824">
        <f t="shared" ref="I280:I316" si="117">SUM(O280+P280+Q280+R280+S280+T280+V280+U280+W280+X280+Y280+Z280+AA280+AB280+AC280+AD280+AE280+AF280+AG280+AH280)</f>
        <v>6</v>
      </c>
      <c r="J280" s="824">
        <f t="shared" ref="J280:J316" si="118">AJ280+AK280+AL280+AM280+AN280+AO280+AP280+AQ280+AR280+AS280+AT280+AU280+AV280+AW280+AX280+AY280+AZ280+BA280+BB280+BC280</f>
        <v>3</v>
      </c>
      <c r="K280" s="825">
        <f t="shared" ref="K280:K316" si="119">I280+J280</f>
        <v>9</v>
      </c>
      <c r="L280" s="826">
        <f t="shared" ref="L280:L316" si="120">BE280+BF280+BG280+BH280+BI280+BJ280+BK280+BL280+BM280+BN280+BO280+BP280+BR280+BQ280+BS280+BT280+BU280+BV280+BW280+BX280</f>
        <v>0</v>
      </c>
      <c r="O280" s="827">
        <v>1</v>
      </c>
      <c r="P280" s="824">
        <v>0</v>
      </c>
      <c r="Q280" s="824">
        <v>1</v>
      </c>
      <c r="R280" s="824">
        <v>0</v>
      </c>
      <c r="S280" s="824">
        <v>0</v>
      </c>
      <c r="T280" s="826">
        <v>1</v>
      </c>
      <c r="U280" s="824">
        <v>1</v>
      </c>
      <c r="V280" s="827"/>
      <c r="W280" s="824">
        <v>0</v>
      </c>
      <c r="X280" s="824">
        <v>0</v>
      </c>
      <c r="Y280" s="824">
        <v>0</v>
      </c>
      <c r="Z280" s="824">
        <v>2</v>
      </c>
      <c r="AA280" s="824">
        <v>0</v>
      </c>
      <c r="AB280" s="824">
        <v>0</v>
      </c>
      <c r="AC280" s="824"/>
      <c r="AD280" s="824">
        <v>0</v>
      </c>
      <c r="AE280" s="824"/>
      <c r="AF280" s="824"/>
      <c r="AG280" s="824"/>
      <c r="AH280" s="824"/>
      <c r="AI280" s="34"/>
      <c r="AJ280" s="824">
        <v>1</v>
      </c>
      <c r="AK280" s="824">
        <v>0</v>
      </c>
      <c r="AL280" s="824">
        <v>0</v>
      </c>
      <c r="AM280" s="824">
        <v>0</v>
      </c>
      <c r="AN280" s="824">
        <v>0</v>
      </c>
      <c r="AO280" s="824">
        <v>0</v>
      </c>
      <c r="AP280" s="824">
        <v>0</v>
      </c>
      <c r="AQ280" s="824"/>
      <c r="AR280" s="824">
        <v>1</v>
      </c>
      <c r="AS280" s="824">
        <v>0</v>
      </c>
      <c r="AT280" s="824">
        <v>0</v>
      </c>
      <c r="AU280" s="824">
        <v>0</v>
      </c>
      <c r="AV280" s="824">
        <v>0</v>
      </c>
      <c r="AW280" s="824">
        <v>0</v>
      </c>
      <c r="AX280" s="824"/>
      <c r="AY280" s="824">
        <v>1</v>
      </c>
      <c r="AZ280" s="824"/>
      <c r="BA280" s="824"/>
      <c r="BB280" s="824"/>
      <c r="BC280" s="824"/>
      <c r="BE280" s="828"/>
      <c r="BF280" s="828"/>
      <c r="BG280" s="828"/>
      <c r="BH280" s="828"/>
      <c r="BI280" s="828"/>
      <c r="BJ280" s="828"/>
      <c r="BK280" s="828"/>
      <c r="BL280" s="828"/>
      <c r="BM280" s="828"/>
      <c r="BN280" s="828"/>
      <c r="BO280" s="828"/>
      <c r="BP280" s="828"/>
      <c r="BQ280" s="828"/>
      <c r="BR280" s="828"/>
      <c r="BS280" s="828"/>
      <c r="BT280" s="828"/>
      <c r="BU280" s="828"/>
      <c r="BV280" s="828"/>
      <c r="BW280" s="828"/>
      <c r="BX280" s="828"/>
    </row>
    <row r="281" spans="1:78" ht="15.75">
      <c r="A281" s="824">
        <f>FL!B19</f>
        <v>15</v>
      </c>
      <c r="B281" s="824" t="str">
        <f>FL!C19</f>
        <v>Sršeň</v>
      </c>
      <c r="C281" s="824" t="str">
        <f>FL!D19</f>
        <v>Milan</v>
      </c>
      <c r="D281" s="1664">
        <f>FL!E19</f>
        <v>1010608</v>
      </c>
      <c r="E281" s="824" t="str">
        <f>FL!F19</f>
        <v>JH</v>
      </c>
      <c r="F281" s="824" t="str">
        <f>FL!G19</f>
        <v>FLY</v>
      </c>
      <c r="G281" s="823">
        <f t="shared" si="115"/>
        <v>0.53846153846153844</v>
      </c>
      <c r="H281" s="824">
        <f t="shared" si="116"/>
        <v>13</v>
      </c>
      <c r="I281" s="824">
        <f t="shared" si="117"/>
        <v>2</v>
      </c>
      <c r="J281" s="824">
        <f t="shared" si="118"/>
        <v>5</v>
      </c>
      <c r="K281" s="825">
        <f t="shared" si="119"/>
        <v>7</v>
      </c>
      <c r="L281" s="826">
        <f t="shared" si="120"/>
        <v>0</v>
      </c>
      <c r="O281" s="827">
        <v>0</v>
      </c>
      <c r="P281" s="824">
        <v>0</v>
      </c>
      <c r="Q281" s="824">
        <v>0</v>
      </c>
      <c r="R281" s="824">
        <v>0</v>
      </c>
      <c r="S281" s="824">
        <v>0</v>
      </c>
      <c r="T281" s="826"/>
      <c r="U281" s="824">
        <v>0</v>
      </c>
      <c r="V281" s="827"/>
      <c r="W281" s="824"/>
      <c r="X281" s="824"/>
      <c r="Y281" s="824"/>
      <c r="Z281" s="824"/>
      <c r="AA281" s="824">
        <v>0</v>
      </c>
      <c r="AB281" s="824">
        <v>1</v>
      </c>
      <c r="AC281" s="824">
        <v>1</v>
      </c>
      <c r="AD281" s="824">
        <v>0</v>
      </c>
      <c r="AE281" s="824">
        <v>0</v>
      </c>
      <c r="AF281" s="824">
        <v>0</v>
      </c>
      <c r="AG281" s="824"/>
      <c r="AH281" s="824">
        <v>0</v>
      </c>
      <c r="AI281" s="34"/>
      <c r="AJ281" s="824">
        <v>0</v>
      </c>
      <c r="AK281" s="824">
        <v>0</v>
      </c>
      <c r="AL281" s="824">
        <v>1</v>
      </c>
      <c r="AM281" s="824">
        <v>0</v>
      </c>
      <c r="AN281" s="824">
        <v>0</v>
      </c>
      <c r="AO281" s="824"/>
      <c r="AP281" s="824">
        <v>1</v>
      </c>
      <c r="AQ281" s="824"/>
      <c r="AR281" s="824"/>
      <c r="AS281" s="824"/>
      <c r="AT281" s="824"/>
      <c r="AU281" s="824"/>
      <c r="AV281" s="824">
        <v>0</v>
      </c>
      <c r="AW281" s="824">
        <v>0</v>
      </c>
      <c r="AX281" s="824">
        <v>0</v>
      </c>
      <c r="AY281" s="824">
        <v>0</v>
      </c>
      <c r="AZ281" s="824">
        <v>1</v>
      </c>
      <c r="BA281" s="824">
        <v>0</v>
      </c>
      <c r="BB281" s="824"/>
      <c r="BC281" s="824">
        <v>2</v>
      </c>
      <c r="BE281" s="828"/>
      <c r="BF281" s="828"/>
      <c r="BG281" s="828"/>
      <c r="BH281" s="828"/>
      <c r="BI281" s="828"/>
      <c r="BJ281" s="828"/>
      <c r="BK281" s="828"/>
      <c r="BL281" s="828"/>
      <c r="BM281" s="828"/>
      <c r="BN281" s="828"/>
      <c r="BO281" s="828"/>
      <c r="BP281" s="828"/>
      <c r="BQ281" s="828"/>
      <c r="BR281" s="828"/>
      <c r="BS281" s="828"/>
      <c r="BT281" s="828"/>
      <c r="BU281" s="828"/>
      <c r="BV281" s="828"/>
      <c r="BW281" s="828"/>
      <c r="BX281" s="828"/>
      <c r="BY281" s="40"/>
    </row>
    <row r="282" spans="1:78" ht="15.75">
      <c r="A282" s="824">
        <f>FL!B20</f>
        <v>0</v>
      </c>
      <c r="B282" s="824" t="str">
        <f>FL!C20</f>
        <v>Černý</v>
      </c>
      <c r="C282" s="824" t="str">
        <f>FL!D20</f>
        <v>David</v>
      </c>
      <c r="D282" s="1664">
        <f>FL!E20</f>
        <v>930817</v>
      </c>
      <c r="E282" s="824" t="str">
        <f>FL!F20</f>
        <v>JH</v>
      </c>
      <c r="F282" s="824" t="str">
        <f>FL!G20</f>
        <v>FLY</v>
      </c>
      <c r="G282" s="823">
        <f t="shared" si="115"/>
        <v>4</v>
      </c>
      <c r="H282" s="824">
        <f t="shared" si="116"/>
        <v>1</v>
      </c>
      <c r="I282" s="824">
        <f t="shared" si="117"/>
        <v>2</v>
      </c>
      <c r="J282" s="824">
        <f t="shared" si="118"/>
        <v>2</v>
      </c>
      <c r="K282" s="825">
        <f t="shared" si="119"/>
        <v>4</v>
      </c>
      <c r="L282" s="826">
        <f t="shared" si="120"/>
        <v>0</v>
      </c>
      <c r="O282" s="827"/>
      <c r="P282" s="824"/>
      <c r="Q282" s="824">
        <v>2</v>
      </c>
      <c r="R282" s="824"/>
      <c r="S282" s="824"/>
      <c r="T282" s="826"/>
      <c r="U282" s="824"/>
      <c r="V282" s="827"/>
      <c r="W282" s="824"/>
      <c r="X282" s="824"/>
      <c r="Y282" s="824"/>
      <c r="Z282" s="824"/>
      <c r="AA282" s="824"/>
      <c r="AB282" s="824"/>
      <c r="AC282" s="824"/>
      <c r="AD282" s="824"/>
      <c r="AE282" s="824"/>
      <c r="AF282" s="824"/>
      <c r="AG282" s="824"/>
      <c r="AH282" s="824"/>
      <c r="AI282" s="34"/>
      <c r="AJ282" s="824"/>
      <c r="AK282" s="824"/>
      <c r="AL282" s="824">
        <v>2</v>
      </c>
      <c r="AM282" s="824"/>
      <c r="AN282" s="824"/>
      <c r="AO282" s="824"/>
      <c r="AP282" s="824"/>
      <c r="AQ282" s="824"/>
      <c r="AR282" s="824"/>
      <c r="AS282" s="824"/>
      <c r="AT282" s="824"/>
      <c r="AU282" s="824"/>
      <c r="AV282" s="824"/>
      <c r="AW282" s="824"/>
      <c r="AX282" s="824"/>
      <c r="AY282" s="824"/>
      <c r="AZ282" s="824"/>
      <c r="BA282" s="824"/>
      <c r="BB282" s="824"/>
      <c r="BC282" s="824"/>
      <c r="BE282" s="828"/>
      <c r="BF282" s="828"/>
      <c r="BG282" s="828"/>
      <c r="BH282" s="828"/>
      <c r="BI282" s="828"/>
      <c r="BJ282" s="828"/>
      <c r="BK282" s="828"/>
      <c r="BL282" s="828"/>
      <c r="BM282" s="828"/>
      <c r="BN282" s="828"/>
      <c r="BO282" s="828"/>
      <c r="BP282" s="828"/>
      <c r="BQ282" s="828"/>
      <c r="BR282" s="828"/>
      <c r="BS282" s="828"/>
      <c r="BT282" s="828"/>
      <c r="BU282" s="828"/>
      <c r="BV282" s="828"/>
      <c r="BW282" s="828"/>
      <c r="BX282" s="828"/>
    </row>
    <row r="283" spans="1:78" ht="15.75">
      <c r="A283" s="824">
        <f>FL!B21</f>
        <v>0</v>
      </c>
      <c r="B283" s="824" t="str">
        <f>FL!C21</f>
        <v>Dejdar</v>
      </c>
      <c r="C283" s="824" t="str">
        <f>FL!D21</f>
        <v>Ondřej</v>
      </c>
      <c r="D283" s="1664">
        <f>FL!E21</f>
        <v>911019</v>
      </c>
      <c r="E283" s="824" t="str">
        <f>FL!F21</f>
        <v>JH</v>
      </c>
      <c r="F283" s="824" t="str">
        <f>FL!G21</f>
        <v>FLY</v>
      </c>
      <c r="G283" s="823" t="e">
        <f t="shared" si="115"/>
        <v>#DIV/0!</v>
      </c>
      <c r="H283" s="824">
        <f t="shared" si="116"/>
        <v>0</v>
      </c>
      <c r="I283" s="824">
        <f t="shared" si="117"/>
        <v>0</v>
      </c>
      <c r="J283" s="824">
        <f t="shared" si="118"/>
        <v>0</v>
      </c>
      <c r="K283" s="825">
        <f t="shared" si="119"/>
        <v>0</v>
      </c>
      <c r="L283" s="826">
        <f t="shared" si="120"/>
        <v>0</v>
      </c>
      <c r="O283" s="827"/>
      <c r="P283" s="824"/>
      <c r="Q283" s="824"/>
      <c r="R283" s="824"/>
      <c r="S283" s="824"/>
      <c r="T283" s="826"/>
      <c r="U283" s="824"/>
      <c r="V283" s="827"/>
      <c r="W283" s="824"/>
      <c r="X283" s="824"/>
      <c r="Y283" s="824"/>
      <c r="Z283" s="824"/>
      <c r="AA283" s="824"/>
      <c r="AB283" s="824"/>
      <c r="AC283" s="824"/>
      <c r="AD283" s="824"/>
      <c r="AE283" s="824"/>
      <c r="AF283" s="824"/>
      <c r="AG283" s="824"/>
      <c r="AH283" s="824"/>
      <c r="AI283" s="34"/>
      <c r="AJ283" s="824"/>
      <c r="AK283" s="824"/>
      <c r="AL283" s="824"/>
      <c r="AM283" s="824"/>
      <c r="AN283" s="824"/>
      <c r="AO283" s="824"/>
      <c r="AP283" s="824"/>
      <c r="AQ283" s="824"/>
      <c r="AR283" s="824"/>
      <c r="AS283" s="824"/>
      <c r="AT283" s="824"/>
      <c r="AU283" s="824"/>
      <c r="AV283" s="824"/>
      <c r="AW283" s="824"/>
      <c r="AX283" s="824"/>
      <c r="AY283" s="824"/>
      <c r="AZ283" s="824"/>
      <c r="BA283" s="824"/>
      <c r="BB283" s="824"/>
      <c r="BC283" s="824"/>
      <c r="BE283" s="828"/>
      <c r="BF283" s="828"/>
      <c r="BG283" s="828"/>
      <c r="BH283" s="828"/>
      <c r="BI283" s="828"/>
      <c r="BJ283" s="828"/>
      <c r="BK283" s="828"/>
      <c r="BL283" s="828"/>
      <c r="BM283" s="828"/>
      <c r="BN283" s="828"/>
      <c r="BO283" s="828"/>
      <c r="BP283" s="828"/>
      <c r="BQ283" s="828"/>
      <c r="BR283" s="828"/>
      <c r="BS283" s="828"/>
      <c r="BT283" s="828"/>
      <c r="BU283" s="828"/>
      <c r="BV283" s="828"/>
      <c r="BW283" s="828"/>
      <c r="BX283" s="828"/>
      <c r="BY283" s="40"/>
    </row>
    <row r="284" spans="1:78" ht="15.75">
      <c r="A284" s="824">
        <f>FL!B22</f>
        <v>20</v>
      </c>
      <c r="B284" s="824" t="str">
        <f>FL!C22</f>
        <v>Dejdar</v>
      </c>
      <c r="C284" s="824" t="str">
        <f>FL!D22</f>
        <v>Miroslav</v>
      </c>
      <c r="D284" s="1664">
        <f>FL!E22</f>
        <v>721229</v>
      </c>
      <c r="E284" s="824" t="str">
        <f>FL!F22</f>
        <v>JH</v>
      </c>
      <c r="F284" s="824" t="str">
        <f>FL!G22</f>
        <v>FLY</v>
      </c>
      <c r="G284" s="823">
        <f t="shared" si="115"/>
        <v>0.22222222222222221</v>
      </c>
      <c r="H284" s="824">
        <f t="shared" si="116"/>
        <v>18</v>
      </c>
      <c r="I284" s="824">
        <f t="shared" si="117"/>
        <v>1</v>
      </c>
      <c r="J284" s="824">
        <f t="shared" si="118"/>
        <v>3</v>
      </c>
      <c r="K284" s="825">
        <f t="shared" si="119"/>
        <v>4</v>
      </c>
      <c r="L284" s="826">
        <f t="shared" si="120"/>
        <v>0</v>
      </c>
      <c r="O284" s="827">
        <v>0</v>
      </c>
      <c r="P284" s="824">
        <v>0</v>
      </c>
      <c r="Q284" s="824"/>
      <c r="R284" s="824">
        <v>0</v>
      </c>
      <c r="S284" s="824">
        <v>0</v>
      </c>
      <c r="T284" s="826">
        <v>0</v>
      </c>
      <c r="U284" s="824">
        <v>0</v>
      </c>
      <c r="V284" s="827">
        <v>0</v>
      </c>
      <c r="W284" s="824">
        <v>0</v>
      </c>
      <c r="X284" s="824">
        <v>0</v>
      </c>
      <c r="Y284" s="824">
        <v>0</v>
      </c>
      <c r="Z284" s="824">
        <v>0</v>
      </c>
      <c r="AA284" s="824">
        <v>0</v>
      </c>
      <c r="AB284" s="824">
        <v>0</v>
      </c>
      <c r="AC284" s="824">
        <v>0</v>
      </c>
      <c r="AD284" s="824">
        <v>1</v>
      </c>
      <c r="AE284" s="824">
        <v>0</v>
      </c>
      <c r="AF284" s="824">
        <v>0</v>
      </c>
      <c r="AG284" s="824"/>
      <c r="AH284" s="824">
        <v>0</v>
      </c>
      <c r="AI284" s="34"/>
      <c r="AJ284" s="824">
        <v>0</v>
      </c>
      <c r="AK284" s="824">
        <v>0</v>
      </c>
      <c r="AL284" s="824"/>
      <c r="AM284" s="824">
        <v>1</v>
      </c>
      <c r="AN284" s="824">
        <v>0</v>
      </c>
      <c r="AO284" s="824">
        <v>0</v>
      </c>
      <c r="AP284" s="824">
        <v>0</v>
      </c>
      <c r="AQ284" s="824">
        <v>0</v>
      </c>
      <c r="AR284" s="824">
        <v>0</v>
      </c>
      <c r="AS284" s="824">
        <v>0</v>
      </c>
      <c r="AT284" s="824">
        <v>0</v>
      </c>
      <c r="AU284" s="824">
        <v>0</v>
      </c>
      <c r="AV284" s="824">
        <v>0</v>
      </c>
      <c r="AW284" s="824">
        <v>0</v>
      </c>
      <c r="AX284" s="824">
        <v>1</v>
      </c>
      <c r="AY284" s="824">
        <v>0</v>
      </c>
      <c r="AZ284" s="824">
        <v>0</v>
      </c>
      <c r="BA284" s="824">
        <v>1</v>
      </c>
      <c r="BB284" s="824"/>
      <c r="BC284" s="824">
        <v>0</v>
      </c>
      <c r="BE284" s="828"/>
      <c r="BF284" s="828"/>
      <c r="BG284" s="828"/>
      <c r="BH284" s="828"/>
      <c r="BI284" s="828"/>
      <c r="BJ284" s="828"/>
      <c r="BK284" s="828"/>
      <c r="BL284" s="828"/>
      <c r="BM284" s="828"/>
      <c r="BN284" s="828"/>
      <c r="BO284" s="828"/>
      <c r="BP284" s="828"/>
      <c r="BQ284" s="828"/>
      <c r="BR284" s="828"/>
      <c r="BS284" s="828"/>
      <c r="BT284" s="828"/>
      <c r="BU284" s="828"/>
      <c r="BV284" s="828"/>
      <c r="BW284" s="828"/>
      <c r="BX284" s="828"/>
      <c r="BY284" s="40"/>
    </row>
    <row r="285" spans="1:78" ht="15.75">
      <c r="A285" s="824">
        <f>FL!B23</f>
        <v>0</v>
      </c>
      <c r="B285" s="824" t="str">
        <f>FL!C23</f>
        <v>Hejč</v>
      </c>
      <c r="C285" s="824" t="str">
        <f>FL!D23</f>
        <v>Milan st.</v>
      </c>
      <c r="D285" s="1664">
        <f>FL!E23</f>
        <v>730904</v>
      </c>
      <c r="E285" s="824" t="str">
        <f>FL!F23</f>
        <v>JH</v>
      </c>
      <c r="F285" s="824" t="str">
        <f>FL!G23</f>
        <v>FLY</v>
      </c>
      <c r="G285" s="823">
        <f t="shared" si="115"/>
        <v>0</v>
      </c>
      <c r="H285" s="824">
        <f t="shared" si="116"/>
        <v>1</v>
      </c>
      <c r="I285" s="824">
        <f t="shared" si="117"/>
        <v>0</v>
      </c>
      <c r="J285" s="824">
        <f t="shared" si="118"/>
        <v>0</v>
      </c>
      <c r="K285" s="825">
        <f t="shared" si="119"/>
        <v>0</v>
      </c>
      <c r="L285" s="826">
        <f t="shared" si="120"/>
        <v>0</v>
      </c>
      <c r="O285" s="827"/>
      <c r="P285" s="824"/>
      <c r="Q285" s="824"/>
      <c r="R285" s="824"/>
      <c r="S285" s="824"/>
      <c r="T285" s="826"/>
      <c r="U285" s="824"/>
      <c r="V285" s="827"/>
      <c r="W285" s="824"/>
      <c r="X285" s="824"/>
      <c r="Y285" s="824"/>
      <c r="Z285" s="824"/>
      <c r="AA285" s="824"/>
      <c r="AB285" s="824"/>
      <c r="AC285" s="824"/>
      <c r="AD285" s="824"/>
      <c r="AE285" s="824"/>
      <c r="AF285" s="824"/>
      <c r="AG285" s="824"/>
      <c r="AH285" s="824">
        <v>0</v>
      </c>
      <c r="AI285" s="34"/>
      <c r="AJ285" s="824"/>
      <c r="AK285" s="824"/>
      <c r="AL285" s="824"/>
      <c r="AM285" s="824"/>
      <c r="AN285" s="824"/>
      <c r="AO285" s="824"/>
      <c r="AP285" s="824"/>
      <c r="AQ285" s="824"/>
      <c r="AR285" s="824"/>
      <c r="AS285" s="824"/>
      <c r="AT285" s="824"/>
      <c r="AU285" s="824"/>
      <c r="AV285" s="824"/>
      <c r="AW285" s="824"/>
      <c r="AX285" s="824"/>
      <c r="AY285" s="824"/>
      <c r="AZ285" s="824"/>
      <c r="BA285" s="824"/>
      <c r="BB285" s="824"/>
      <c r="BC285" s="824">
        <v>0</v>
      </c>
      <c r="BE285" s="828"/>
      <c r="BF285" s="828"/>
      <c r="BG285" s="828"/>
      <c r="BH285" s="828"/>
      <c r="BI285" s="828"/>
      <c r="BJ285" s="828"/>
      <c r="BK285" s="828"/>
      <c r="BL285" s="828"/>
      <c r="BM285" s="828"/>
      <c r="BN285" s="828"/>
      <c r="BO285" s="828"/>
      <c r="BP285" s="828"/>
      <c r="BQ285" s="828"/>
      <c r="BR285" s="828"/>
      <c r="BS285" s="828"/>
      <c r="BT285" s="828"/>
      <c r="BU285" s="828"/>
      <c r="BV285" s="828"/>
      <c r="BW285" s="828"/>
      <c r="BX285" s="828"/>
      <c r="BY285" s="40"/>
    </row>
    <row r="286" spans="1:78" ht="15.75">
      <c r="A286" s="824">
        <f>FL!B24</f>
        <v>23</v>
      </c>
      <c r="B286" s="824" t="str">
        <f>FL!C24</f>
        <v xml:space="preserve">Hejč </v>
      </c>
      <c r="C286" s="824" t="str">
        <f>FL!D24</f>
        <v>Millan ml.</v>
      </c>
      <c r="D286" s="1664">
        <f>FL!E24</f>
        <v>930325</v>
      </c>
      <c r="E286" s="824" t="str">
        <f>FL!F24</f>
        <v>JH</v>
      </c>
      <c r="F286" s="824" t="str">
        <f>FL!G24</f>
        <v>FLY</v>
      </c>
      <c r="G286" s="823">
        <f t="shared" si="115"/>
        <v>0.875</v>
      </c>
      <c r="H286" s="824">
        <f t="shared" si="116"/>
        <v>16</v>
      </c>
      <c r="I286" s="824">
        <f t="shared" si="117"/>
        <v>7</v>
      </c>
      <c r="J286" s="824">
        <f t="shared" si="118"/>
        <v>7</v>
      </c>
      <c r="K286" s="825">
        <f t="shared" si="119"/>
        <v>14</v>
      </c>
      <c r="L286" s="826">
        <f t="shared" si="120"/>
        <v>0</v>
      </c>
      <c r="O286" s="827">
        <v>0</v>
      </c>
      <c r="P286" s="824">
        <v>0</v>
      </c>
      <c r="Q286" s="824">
        <v>1</v>
      </c>
      <c r="R286" s="824">
        <v>0</v>
      </c>
      <c r="S286" s="824">
        <v>1</v>
      </c>
      <c r="T286" s="826"/>
      <c r="U286" s="824">
        <v>0</v>
      </c>
      <c r="V286" s="827">
        <v>0</v>
      </c>
      <c r="W286" s="824"/>
      <c r="X286" s="824">
        <v>0</v>
      </c>
      <c r="Y286" s="824">
        <v>0</v>
      </c>
      <c r="Z286" s="824">
        <v>3</v>
      </c>
      <c r="AA286" s="824">
        <v>1</v>
      </c>
      <c r="AB286" s="824">
        <v>0</v>
      </c>
      <c r="AC286" s="824"/>
      <c r="AD286" s="824">
        <v>1</v>
      </c>
      <c r="AE286" s="824">
        <v>0</v>
      </c>
      <c r="AF286" s="824">
        <v>0</v>
      </c>
      <c r="AG286" s="824"/>
      <c r="AH286" s="824">
        <v>0</v>
      </c>
      <c r="AI286" s="34"/>
      <c r="AJ286" s="824">
        <v>1</v>
      </c>
      <c r="AK286" s="824">
        <v>0</v>
      </c>
      <c r="AL286" s="824">
        <v>0</v>
      </c>
      <c r="AM286" s="824">
        <v>0</v>
      </c>
      <c r="AN286" s="824">
        <v>0</v>
      </c>
      <c r="AO286" s="824"/>
      <c r="AP286" s="824">
        <v>0</v>
      </c>
      <c r="AQ286" s="824">
        <v>0</v>
      </c>
      <c r="AR286" s="824"/>
      <c r="AS286" s="824">
        <v>0</v>
      </c>
      <c r="AT286" s="824">
        <v>2</v>
      </c>
      <c r="AU286" s="824">
        <v>2</v>
      </c>
      <c r="AV286" s="824">
        <v>1</v>
      </c>
      <c r="AW286" s="824">
        <v>0</v>
      </c>
      <c r="AX286" s="824"/>
      <c r="AY286" s="824">
        <v>0</v>
      </c>
      <c r="AZ286" s="824">
        <v>0</v>
      </c>
      <c r="BA286" s="824">
        <v>0</v>
      </c>
      <c r="BB286" s="824"/>
      <c r="BC286" s="824">
        <v>1</v>
      </c>
      <c r="BE286" s="828"/>
      <c r="BF286" s="828"/>
      <c r="BG286" s="828"/>
      <c r="BH286" s="828"/>
      <c r="BI286" s="828"/>
      <c r="BJ286" s="828"/>
      <c r="BK286" s="828"/>
      <c r="BL286" s="828"/>
      <c r="BM286" s="828"/>
      <c r="BN286" s="828"/>
      <c r="BO286" s="828"/>
      <c r="BP286" s="828"/>
      <c r="BQ286" s="828"/>
      <c r="BR286" s="828"/>
      <c r="BS286" s="828"/>
      <c r="BT286" s="828"/>
      <c r="BU286" s="828"/>
      <c r="BV286" s="828"/>
      <c r="BW286" s="828"/>
      <c r="BX286" s="828"/>
      <c r="BY286" s="40"/>
    </row>
    <row r="287" spans="1:78" ht="15.75">
      <c r="A287" s="824">
        <f>FL!B25</f>
        <v>0</v>
      </c>
      <c r="B287" s="824" t="str">
        <f>FL!C25</f>
        <v xml:space="preserve">Kašpar </v>
      </c>
      <c r="C287" s="824" t="str">
        <f>FL!D25</f>
        <v>Petr</v>
      </c>
      <c r="D287" s="1664">
        <f>FL!E25</f>
        <v>880213</v>
      </c>
      <c r="E287" s="824" t="str">
        <f>FL!F25</f>
        <v>JH</v>
      </c>
      <c r="F287" s="824" t="str">
        <f>FL!G25</f>
        <v>FLY</v>
      </c>
      <c r="G287" s="823">
        <f t="shared" si="115"/>
        <v>0.5</v>
      </c>
      <c r="H287" s="824">
        <f t="shared" si="116"/>
        <v>4</v>
      </c>
      <c r="I287" s="824">
        <f t="shared" si="117"/>
        <v>1</v>
      </c>
      <c r="J287" s="824">
        <f t="shared" si="118"/>
        <v>1</v>
      </c>
      <c r="K287" s="825">
        <f t="shared" si="119"/>
        <v>2</v>
      </c>
      <c r="L287" s="826">
        <f t="shared" si="120"/>
        <v>0</v>
      </c>
      <c r="O287" s="827"/>
      <c r="P287" s="824"/>
      <c r="Q287" s="824"/>
      <c r="R287" s="824">
        <v>0</v>
      </c>
      <c r="S287" s="824"/>
      <c r="T287" s="826"/>
      <c r="U287" s="824"/>
      <c r="V287" s="827">
        <v>0</v>
      </c>
      <c r="W287" s="824"/>
      <c r="X287" s="824"/>
      <c r="Y287" s="824"/>
      <c r="Z287" s="824">
        <v>1</v>
      </c>
      <c r="AA287" s="824"/>
      <c r="AB287" s="824"/>
      <c r="AC287" s="824"/>
      <c r="AD287" s="824"/>
      <c r="AE287" s="824"/>
      <c r="AF287" s="824"/>
      <c r="AG287" s="824"/>
      <c r="AH287" s="824">
        <v>0</v>
      </c>
      <c r="AI287" s="34"/>
      <c r="AJ287" s="824"/>
      <c r="AK287" s="824"/>
      <c r="AL287" s="824"/>
      <c r="AM287" s="824">
        <v>0</v>
      </c>
      <c r="AN287" s="824"/>
      <c r="AO287" s="824"/>
      <c r="AP287" s="824"/>
      <c r="AQ287" s="824">
        <v>0</v>
      </c>
      <c r="AR287" s="824"/>
      <c r="AS287" s="824"/>
      <c r="AT287" s="824"/>
      <c r="AU287" s="824">
        <v>1</v>
      </c>
      <c r="AV287" s="824"/>
      <c r="AW287" s="824"/>
      <c r="AX287" s="824"/>
      <c r="AY287" s="824"/>
      <c r="AZ287" s="824"/>
      <c r="BA287" s="824"/>
      <c r="BB287" s="824"/>
      <c r="BC287" s="824">
        <v>0</v>
      </c>
      <c r="BE287" s="828"/>
      <c r="BF287" s="828"/>
      <c r="BG287" s="828"/>
      <c r="BH287" s="828"/>
      <c r="BI287" s="828"/>
      <c r="BJ287" s="828"/>
      <c r="BK287" s="828"/>
      <c r="BL287" s="828"/>
      <c r="BM287" s="828"/>
      <c r="BN287" s="828"/>
      <c r="BO287" s="828"/>
      <c r="BP287" s="828"/>
      <c r="BQ287" s="828"/>
      <c r="BR287" s="828"/>
      <c r="BS287" s="828"/>
      <c r="BT287" s="828"/>
      <c r="BU287" s="828"/>
      <c r="BV287" s="828"/>
      <c r="BW287" s="828"/>
      <c r="BX287" s="828"/>
      <c r="BY287" s="40"/>
    </row>
    <row r="288" spans="1:78" s="40" customFormat="1" ht="15.75">
      <c r="A288" s="824">
        <f>FL!B26</f>
        <v>27</v>
      </c>
      <c r="B288" s="824" t="str">
        <f>FL!C26</f>
        <v>Kmošek</v>
      </c>
      <c r="C288" s="824" t="str">
        <f>FL!D26</f>
        <v>Filip</v>
      </c>
      <c r="D288" s="1664">
        <f>FL!E26</f>
        <v>930503</v>
      </c>
      <c r="E288" s="824" t="str">
        <f>FL!F26</f>
        <v>JH</v>
      </c>
      <c r="F288" s="824" t="str">
        <f>FL!G26</f>
        <v>FLY</v>
      </c>
      <c r="G288" s="823">
        <f t="shared" si="115"/>
        <v>1.25</v>
      </c>
      <c r="H288" s="824">
        <f t="shared" si="116"/>
        <v>12</v>
      </c>
      <c r="I288" s="824">
        <f t="shared" si="117"/>
        <v>8</v>
      </c>
      <c r="J288" s="824">
        <f t="shared" si="118"/>
        <v>7</v>
      </c>
      <c r="K288" s="825">
        <f t="shared" si="119"/>
        <v>15</v>
      </c>
      <c r="L288" s="826">
        <f t="shared" si="120"/>
        <v>0</v>
      </c>
      <c r="M288" s="8"/>
      <c r="N288" s="8"/>
      <c r="O288" s="827">
        <v>1</v>
      </c>
      <c r="P288" s="824">
        <v>0</v>
      </c>
      <c r="Q288" s="824"/>
      <c r="R288" s="824"/>
      <c r="S288" s="824"/>
      <c r="T288" s="826"/>
      <c r="U288" s="824">
        <v>1</v>
      </c>
      <c r="V288" s="827">
        <v>0</v>
      </c>
      <c r="W288" s="824">
        <v>0</v>
      </c>
      <c r="X288" s="824">
        <v>0</v>
      </c>
      <c r="Y288" s="824"/>
      <c r="Z288" s="824"/>
      <c r="AA288" s="824">
        <v>0</v>
      </c>
      <c r="AB288" s="824">
        <v>1</v>
      </c>
      <c r="AC288" s="824">
        <v>1</v>
      </c>
      <c r="AD288" s="824"/>
      <c r="AE288" s="824">
        <v>0</v>
      </c>
      <c r="AF288" s="824">
        <v>1</v>
      </c>
      <c r="AG288" s="824"/>
      <c r="AH288" s="824">
        <v>3</v>
      </c>
      <c r="AI288" s="34"/>
      <c r="AJ288" s="824">
        <v>2</v>
      </c>
      <c r="AK288" s="824">
        <v>0</v>
      </c>
      <c r="AL288" s="824"/>
      <c r="AM288" s="824"/>
      <c r="AN288" s="824"/>
      <c r="AO288" s="824"/>
      <c r="AP288" s="824">
        <v>1</v>
      </c>
      <c r="AQ288" s="824">
        <v>0</v>
      </c>
      <c r="AR288" s="824">
        <v>1</v>
      </c>
      <c r="AS288" s="824">
        <v>0</v>
      </c>
      <c r="AT288" s="824"/>
      <c r="AU288" s="824"/>
      <c r="AV288" s="824">
        <v>0</v>
      </c>
      <c r="AW288" s="824">
        <v>1</v>
      </c>
      <c r="AX288" s="824">
        <v>1</v>
      </c>
      <c r="AY288" s="824"/>
      <c r="AZ288" s="824">
        <v>0</v>
      </c>
      <c r="BA288" s="824">
        <v>1</v>
      </c>
      <c r="BB288" s="824"/>
      <c r="BC288" s="824">
        <v>0</v>
      </c>
      <c r="BD288" s="8"/>
      <c r="BE288" s="828"/>
      <c r="BF288" s="828"/>
      <c r="BG288" s="828"/>
      <c r="BH288" s="828"/>
      <c r="BI288" s="828"/>
      <c r="BJ288" s="828"/>
      <c r="BK288" s="828"/>
      <c r="BL288" s="828"/>
      <c r="BM288" s="828"/>
      <c r="BN288" s="828"/>
      <c r="BO288" s="828"/>
      <c r="BP288" s="828"/>
      <c r="BQ288" s="828"/>
      <c r="BR288" s="828"/>
      <c r="BS288" s="828"/>
      <c r="BT288" s="828"/>
      <c r="BU288" s="828"/>
      <c r="BV288" s="828"/>
      <c r="BW288" s="828"/>
      <c r="BX288" s="828"/>
      <c r="BZ288" s="8"/>
    </row>
    <row r="289" spans="1:78" ht="15.75">
      <c r="A289" s="824">
        <f>FL!B27</f>
        <v>0</v>
      </c>
      <c r="B289" s="824" t="str">
        <f>FL!C27</f>
        <v>Kmošek</v>
      </c>
      <c r="C289" s="824" t="str">
        <f>FL!D27</f>
        <v>David</v>
      </c>
      <c r="D289" s="1664">
        <f>FL!E27</f>
        <v>901007</v>
      </c>
      <c r="E289" s="824" t="str">
        <f>FL!F27</f>
        <v>JH</v>
      </c>
      <c r="F289" s="824" t="str">
        <f>FL!G27</f>
        <v>FLY</v>
      </c>
      <c r="G289" s="823" t="e">
        <f t="shared" si="115"/>
        <v>#DIV/0!</v>
      </c>
      <c r="H289" s="824">
        <f t="shared" si="116"/>
        <v>0</v>
      </c>
      <c r="I289" s="824">
        <f t="shared" si="117"/>
        <v>0</v>
      </c>
      <c r="J289" s="824">
        <f t="shared" si="118"/>
        <v>0</v>
      </c>
      <c r="K289" s="825">
        <f t="shared" si="119"/>
        <v>0</v>
      </c>
      <c r="L289" s="826">
        <f t="shared" si="120"/>
        <v>0</v>
      </c>
      <c r="M289" s="40"/>
      <c r="N289" s="40"/>
      <c r="O289" s="827"/>
      <c r="P289" s="824"/>
      <c r="Q289" s="824"/>
      <c r="R289" s="824"/>
      <c r="S289" s="824"/>
      <c r="T289" s="826"/>
      <c r="U289" s="824"/>
      <c r="V289" s="827"/>
      <c r="W289" s="824"/>
      <c r="X289" s="824"/>
      <c r="Y289" s="824"/>
      <c r="Z289" s="824"/>
      <c r="AA289" s="824"/>
      <c r="AB289" s="824"/>
      <c r="AC289" s="824"/>
      <c r="AD289" s="824"/>
      <c r="AE289" s="824"/>
      <c r="AF289" s="824"/>
      <c r="AG289" s="824"/>
      <c r="AH289" s="824"/>
      <c r="AI289" s="34"/>
      <c r="AJ289" s="824"/>
      <c r="AK289" s="824"/>
      <c r="AL289" s="824"/>
      <c r="AM289" s="824"/>
      <c r="AN289" s="824"/>
      <c r="AO289" s="824"/>
      <c r="AP289" s="824"/>
      <c r="AQ289" s="824"/>
      <c r="AR289" s="824"/>
      <c r="AS289" s="824"/>
      <c r="AT289" s="824"/>
      <c r="AU289" s="824"/>
      <c r="AV289" s="824"/>
      <c r="AW289" s="824"/>
      <c r="AX289" s="824"/>
      <c r="AY289" s="824"/>
      <c r="AZ289" s="824"/>
      <c r="BA289" s="824"/>
      <c r="BB289" s="824"/>
      <c r="BC289" s="824"/>
      <c r="BD289" s="40"/>
      <c r="BE289" s="832"/>
      <c r="BF289" s="832"/>
      <c r="BG289" s="832"/>
      <c r="BH289" s="832"/>
      <c r="BI289" s="832"/>
      <c r="BJ289" s="832"/>
      <c r="BK289" s="832"/>
      <c r="BL289" s="832"/>
      <c r="BM289" s="832"/>
      <c r="BN289" s="832"/>
      <c r="BO289" s="832"/>
      <c r="BP289" s="832"/>
      <c r="BQ289" s="832"/>
      <c r="BR289" s="832"/>
      <c r="BS289" s="832"/>
      <c r="BT289" s="832"/>
      <c r="BU289" s="832"/>
      <c r="BV289" s="832"/>
      <c r="BW289" s="832"/>
      <c r="BX289" s="832"/>
      <c r="BZ289" s="40"/>
    </row>
    <row r="290" spans="1:78" ht="15.75">
      <c r="A290" s="824">
        <f>FL!B28</f>
        <v>0</v>
      </c>
      <c r="B290" s="824" t="str">
        <f>FL!C28</f>
        <v>Knoflíček</v>
      </c>
      <c r="C290" s="824" t="str">
        <f>FL!D28</f>
        <v>Jan</v>
      </c>
      <c r="D290" s="1664">
        <f>FL!E28</f>
        <v>920508</v>
      </c>
      <c r="E290" s="824" t="str">
        <f>FL!F28</f>
        <v>JH</v>
      </c>
      <c r="F290" s="824" t="str">
        <f>FL!G28</f>
        <v>FLY</v>
      </c>
      <c r="G290" s="823" t="e">
        <f t="shared" si="115"/>
        <v>#DIV/0!</v>
      </c>
      <c r="H290" s="824">
        <f t="shared" si="116"/>
        <v>0</v>
      </c>
      <c r="I290" s="824">
        <f t="shared" si="117"/>
        <v>0</v>
      </c>
      <c r="J290" s="824">
        <f t="shared" si="118"/>
        <v>0</v>
      </c>
      <c r="K290" s="825">
        <f t="shared" si="119"/>
        <v>0</v>
      </c>
      <c r="L290" s="826">
        <f t="shared" si="120"/>
        <v>0</v>
      </c>
      <c r="O290" s="827"/>
      <c r="P290" s="824"/>
      <c r="Q290" s="824"/>
      <c r="R290" s="824"/>
      <c r="S290" s="824"/>
      <c r="T290" s="826"/>
      <c r="U290" s="824"/>
      <c r="V290" s="827"/>
      <c r="W290" s="824"/>
      <c r="X290" s="824"/>
      <c r="Y290" s="824"/>
      <c r="Z290" s="824"/>
      <c r="AA290" s="824"/>
      <c r="AB290" s="824"/>
      <c r="AC290" s="824"/>
      <c r="AD290" s="824"/>
      <c r="AE290" s="824"/>
      <c r="AF290" s="824"/>
      <c r="AG290" s="824"/>
      <c r="AH290" s="824"/>
      <c r="AI290" s="34"/>
      <c r="AJ290" s="824"/>
      <c r="AK290" s="824"/>
      <c r="AL290" s="824"/>
      <c r="AM290" s="824"/>
      <c r="AN290" s="824"/>
      <c r="AO290" s="824"/>
      <c r="AP290" s="824"/>
      <c r="AQ290" s="824"/>
      <c r="AR290" s="824"/>
      <c r="AS290" s="824"/>
      <c r="AT290" s="824"/>
      <c r="AU290" s="824"/>
      <c r="AV290" s="824"/>
      <c r="AW290" s="824"/>
      <c r="AX290" s="824"/>
      <c r="AY290" s="824"/>
      <c r="AZ290" s="824"/>
      <c r="BA290" s="824"/>
      <c r="BB290" s="824"/>
      <c r="BC290" s="824"/>
      <c r="BE290" s="828"/>
      <c r="BF290" s="828"/>
      <c r="BG290" s="828"/>
      <c r="BH290" s="828"/>
      <c r="BI290" s="828"/>
      <c r="BJ290" s="828"/>
      <c r="BK290" s="828"/>
      <c r="BL290" s="828"/>
      <c r="BM290" s="828"/>
      <c r="BN290" s="828"/>
      <c r="BO290" s="828"/>
      <c r="BP290" s="828"/>
      <c r="BQ290" s="828"/>
      <c r="BR290" s="828"/>
      <c r="BS290" s="828"/>
      <c r="BT290" s="828"/>
      <c r="BU290" s="828"/>
      <c r="BV290" s="828"/>
      <c r="BW290" s="828"/>
      <c r="BX290" s="828"/>
    </row>
    <row r="291" spans="1:78" ht="15.75">
      <c r="A291" s="824">
        <f>FL!B29</f>
        <v>0</v>
      </c>
      <c r="B291" s="824" t="str">
        <f>FL!C29</f>
        <v xml:space="preserve">Lachman </v>
      </c>
      <c r="C291" s="824" t="str">
        <f>FL!D29</f>
        <v>Michal</v>
      </c>
      <c r="D291" s="1664">
        <f>FL!E29</f>
        <v>860528</v>
      </c>
      <c r="E291" s="824" t="str">
        <f>FL!F29</f>
        <v>JH</v>
      </c>
      <c r="F291" s="824" t="str">
        <f>FL!G29</f>
        <v>FLY</v>
      </c>
      <c r="G291" s="823">
        <f t="shared" si="115"/>
        <v>0.5</v>
      </c>
      <c r="H291" s="824">
        <f t="shared" si="116"/>
        <v>2</v>
      </c>
      <c r="I291" s="824">
        <f t="shared" si="117"/>
        <v>0</v>
      </c>
      <c r="J291" s="824">
        <f t="shared" si="118"/>
        <v>1</v>
      </c>
      <c r="K291" s="825">
        <f t="shared" si="119"/>
        <v>1</v>
      </c>
      <c r="L291" s="826">
        <f t="shared" si="120"/>
        <v>0</v>
      </c>
      <c r="O291" s="827"/>
      <c r="P291" s="824"/>
      <c r="Q291" s="824"/>
      <c r="R291" s="824"/>
      <c r="S291" s="824"/>
      <c r="T291" s="826"/>
      <c r="U291" s="824"/>
      <c r="V291" s="827"/>
      <c r="W291" s="824"/>
      <c r="X291" s="824"/>
      <c r="Y291" s="824"/>
      <c r="Z291" s="824">
        <v>0</v>
      </c>
      <c r="AA291" s="824">
        <v>0</v>
      </c>
      <c r="AB291" s="824"/>
      <c r="AC291" s="824"/>
      <c r="AD291" s="824"/>
      <c r="AE291" s="824"/>
      <c r="AF291" s="824"/>
      <c r="AG291" s="824"/>
      <c r="AH291" s="824"/>
      <c r="AI291" s="34"/>
      <c r="AJ291" s="824"/>
      <c r="AK291" s="824"/>
      <c r="AL291" s="824"/>
      <c r="AM291" s="824"/>
      <c r="AN291" s="824"/>
      <c r="AO291" s="824"/>
      <c r="AP291" s="824"/>
      <c r="AQ291" s="824"/>
      <c r="AR291" s="824"/>
      <c r="AS291" s="824"/>
      <c r="AT291" s="824"/>
      <c r="AU291" s="824">
        <v>0</v>
      </c>
      <c r="AV291" s="824">
        <v>1</v>
      </c>
      <c r="AW291" s="824"/>
      <c r="AX291" s="824"/>
      <c r="AY291" s="824"/>
      <c r="AZ291" s="824"/>
      <c r="BA291" s="824"/>
      <c r="BB291" s="824"/>
      <c r="BC291" s="824"/>
      <c r="BE291" s="828"/>
      <c r="BF291" s="828"/>
      <c r="BG291" s="828"/>
      <c r="BH291" s="828"/>
      <c r="BI291" s="828"/>
      <c r="BJ291" s="828"/>
      <c r="BK291" s="828"/>
      <c r="BL291" s="828"/>
      <c r="BM291" s="828"/>
      <c r="BN291" s="828"/>
      <c r="BO291" s="828"/>
      <c r="BP291" s="828"/>
      <c r="BQ291" s="828"/>
      <c r="BR291" s="828"/>
      <c r="BS291" s="828"/>
      <c r="BT291" s="828"/>
      <c r="BU291" s="828"/>
      <c r="BV291" s="828"/>
      <c r="BW291" s="828"/>
      <c r="BX291" s="828"/>
    </row>
    <row r="292" spans="1:78" ht="15.75">
      <c r="A292" s="824">
        <f>FL!B30</f>
        <v>0</v>
      </c>
      <c r="B292" s="824" t="str">
        <f>FL!C30</f>
        <v xml:space="preserve">Kalina </v>
      </c>
      <c r="C292" s="824" t="str">
        <f>FL!D30</f>
        <v>Tomáš</v>
      </c>
      <c r="D292" s="1664">
        <f>FL!E30</f>
        <v>920514</v>
      </c>
      <c r="E292" s="824" t="str">
        <f>FL!F30</f>
        <v>JH</v>
      </c>
      <c r="F292" s="824" t="str">
        <f>FL!G30</f>
        <v>FLY</v>
      </c>
      <c r="G292" s="823">
        <f t="shared" si="115"/>
        <v>0.1111111111111111</v>
      </c>
      <c r="H292" s="824">
        <f t="shared" si="116"/>
        <v>9</v>
      </c>
      <c r="I292" s="824">
        <f t="shared" si="117"/>
        <v>1</v>
      </c>
      <c r="J292" s="824">
        <f t="shared" si="118"/>
        <v>0</v>
      </c>
      <c r="K292" s="825">
        <f t="shared" si="119"/>
        <v>1</v>
      </c>
      <c r="L292" s="826">
        <f t="shared" si="120"/>
        <v>0</v>
      </c>
      <c r="O292" s="827"/>
      <c r="P292" s="824"/>
      <c r="Q292" s="824">
        <v>0</v>
      </c>
      <c r="R292" s="824"/>
      <c r="S292" s="824">
        <v>1</v>
      </c>
      <c r="T292" s="826">
        <v>0</v>
      </c>
      <c r="U292" s="824"/>
      <c r="V292" s="827"/>
      <c r="W292" s="824"/>
      <c r="X292" s="824">
        <v>0</v>
      </c>
      <c r="Y292" s="824"/>
      <c r="Z292" s="824">
        <v>0</v>
      </c>
      <c r="AA292" s="824"/>
      <c r="AB292" s="824">
        <v>0</v>
      </c>
      <c r="AC292" s="824">
        <v>0</v>
      </c>
      <c r="AD292" s="824"/>
      <c r="AE292" s="824"/>
      <c r="AF292" s="824">
        <v>0</v>
      </c>
      <c r="AG292" s="824"/>
      <c r="AH292" s="824">
        <v>0</v>
      </c>
      <c r="AI292" s="34"/>
      <c r="AJ292" s="824"/>
      <c r="AK292" s="824"/>
      <c r="AL292" s="824">
        <v>0</v>
      </c>
      <c r="AM292" s="824"/>
      <c r="AN292" s="824">
        <v>0</v>
      </c>
      <c r="AO292" s="824">
        <v>0</v>
      </c>
      <c r="AP292" s="824"/>
      <c r="AQ292" s="824"/>
      <c r="AR292" s="824"/>
      <c r="AS292" s="824">
        <v>0</v>
      </c>
      <c r="AT292" s="824"/>
      <c r="AU292" s="824">
        <v>0</v>
      </c>
      <c r="AV292" s="824"/>
      <c r="AW292" s="824">
        <v>0</v>
      </c>
      <c r="AX292" s="824">
        <v>0</v>
      </c>
      <c r="AY292" s="824"/>
      <c r="AZ292" s="824"/>
      <c r="BA292" s="824">
        <v>0</v>
      </c>
      <c r="BB292" s="824"/>
      <c r="BC292" s="824">
        <v>0</v>
      </c>
      <c r="BE292" s="828"/>
      <c r="BF292" s="828"/>
      <c r="BG292" s="828"/>
      <c r="BH292" s="828"/>
      <c r="BI292" s="828"/>
      <c r="BJ292" s="828"/>
      <c r="BK292" s="828"/>
      <c r="BL292" s="828"/>
      <c r="BM292" s="828"/>
      <c r="BN292" s="828"/>
      <c r="BO292" s="828"/>
      <c r="BP292" s="828"/>
      <c r="BQ292" s="828"/>
      <c r="BR292" s="828"/>
      <c r="BS292" s="828"/>
      <c r="BT292" s="828"/>
      <c r="BU292" s="828"/>
      <c r="BV292" s="828"/>
      <c r="BW292" s="828"/>
      <c r="BX292" s="828"/>
    </row>
    <row r="293" spans="1:78" ht="15.75">
      <c r="A293" s="824">
        <f>FL!B31</f>
        <v>10</v>
      </c>
      <c r="B293" s="824" t="str">
        <f>FL!C31</f>
        <v>Mastík</v>
      </c>
      <c r="C293" s="824" t="str">
        <f>FL!D31</f>
        <v>Roman</v>
      </c>
      <c r="D293" s="1664">
        <f>FL!E31</f>
        <v>750307</v>
      </c>
      <c r="E293" s="824" t="str">
        <f>FL!F31</f>
        <v>JH</v>
      </c>
      <c r="F293" s="824" t="str">
        <f>FL!G31</f>
        <v>FLY</v>
      </c>
      <c r="G293" s="823">
        <f t="shared" si="115"/>
        <v>0.58823529411764708</v>
      </c>
      <c r="H293" s="824">
        <f t="shared" si="116"/>
        <v>17</v>
      </c>
      <c r="I293" s="824">
        <f t="shared" si="117"/>
        <v>4</v>
      </c>
      <c r="J293" s="824">
        <f t="shared" si="118"/>
        <v>6</v>
      </c>
      <c r="K293" s="825">
        <f t="shared" si="119"/>
        <v>10</v>
      </c>
      <c r="L293" s="826">
        <f t="shared" si="120"/>
        <v>0</v>
      </c>
      <c r="O293" s="827"/>
      <c r="P293" s="824">
        <v>0</v>
      </c>
      <c r="Q293" s="824">
        <v>0</v>
      </c>
      <c r="R293" s="824">
        <v>0</v>
      </c>
      <c r="S293" s="824">
        <v>0</v>
      </c>
      <c r="T293" s="826">
        <v>0</v>
      </c>
      <c r="U293" s="824">
        <v>0</v>
      </c>
      <c r="V293" s="827">
        <v>0</v>
      </c>
      <c r="W293" s="824"/>
      <c r="X293" s="824">
        <v>0</v>
      </c>
      <c r="Y293" s="824">
        <v>0</v>
      </c>
      <c r="Z293" s="824">
        <v>1</v>
      </c>
      <c r="AA293" s="824">
        <v>1</v>
      </c>
      <c r="AB293" s="824">
        <v>0</v>
      </c>
      <c r="AC293" s="824">
        <v>0</v>
      </c>
      <c r="AD293" s="824">
        <v>1</v>
      </c>
      <c r="AE293" s="824">
        <v>0</v>
      </c>
      <c r="AF293" s="824">
        <v>0</v>
      </c>
      <c r="AG293" s="824"/>
      <c r="AH293" s="824">
        <v>1</v>
      </c>
      <c r="AI293" s="34"/>
      <c r="AJ293" s="824"/>
      <c r="AK293" s="824">
        <v>0</v>
      </c>
      <c r="AL293" s="824">
        <v>0</v>
      </c>
      <c r="AM293" s="824">
        <v>0</v>
      </c>
      <c r="AN293" s="824">
        <v>0</v>
      </c>
      <c r="AO293" s="824">
        <v>0</v>
      </c>
      <c r="AP293" s="824">
        <v>0</v>
      </c>
      <c r="AQ293" s="824">
        <v>0</v>
      </c>
      <c r="AR293" s="824"/>
      <c r="AS293" s="824">
        <v>0</v>
      </c>
      <c r="AT293" s="824">
        <v>0</v>
      </c>
      <c r="AU293" s="824">
        <v>0</v>
      </c>
      <c r="AV293" s="824">
        <v>0</v>
      </c>
      <c r="AW293" s="824">
        <v>0</v>
      </c>
      <c r="AX293" s="824">
        <v>2</v>
      </c>
      <c r="AY293" s="824">
        <v>2</v>
      </c>
      <c r="AZ293" s="824">
        <v>1</v>
      </c>
      <c r="BA293" s="824">
        <v>1</v>
      </c>
      <c r="BB293" s="824"/>
      <c r="BC293" s="824">
        <v>0</v>
      </c>
      <c r="BE293" s="828"/>
      <c r="BF293" s="828"/>
      <c r="BG293" s="828"/>
      <c r="BH293" s="828"/>
      <c r="BI293" s="828"/>
      <c r="BJ293" s="828"/>
      <c r="BK293" s="828"/>
      <c r="BL293" s="828"/>
      <c r="BM293" s="828"/>
      <c r="BN293" s="828"/>
      <c r="BO293" s="828"/>
      <c r="BP293" s="828"/>
      <c r="BQ293" s="828"/>
      <c r="BR293" s="828"/>
      <c r="BS293" s="828"/>
      <c r="BT293" s="828"/>
      <c r="BU293" s="828"/>
      <c r="BV293" s="828"/>
      <c r="BW293" s="828"/>
      <c r="BX293" s="828"/>
    </row>
    <row r="294" spans="1:78" ht="15.75">
      <c r="A294" s="824">
        <f>FL!B32</f>
        <v>77</v>
      </c>
      <c r="B294" s="824" t="str">
        <f>FL!C32</f>
        <v xml:space="preserve">Nastoupil </v>
      </c>
      <c r="C294" s="824" t="str">
        <f>FL!D32</f>
        <v>Tomáš</v>
      </c>
      <c r="D294" s="1664">
        <f>FL!E32</f>
        <v>790328</v>
      </c>
      <c r="E294" s="824" t="str">
        <f>FL!F32</f>
        <v>JH</v>
      </c>
      <c r="F294" s="824" t="str">
        <f>FL!G32</f>
        <v>FLY</v>
      </c>
      <c r="G294" s="823">
        <f t="shared" si="115"/>
        <v>0.1875</v>
      </c>
      <c r="H294" s="824">
        <f t="shared" si="116"/>
        <v>16</v>
      </c>
      <c r="I294" s="824">
        <f t="shared" si="117"/>
        <v>1</v>
      </c>
      <c r="J294" s="824">
        <f t="shared" si="118"/>
        <v>2</v>
      </c>
      <c r="K294" s="825">
        <f t="shared" si="119"/>
        <v>3</v>
      </c>
      <c r="L294" s="826">
        <f t="shared" si="120"/>
        <v>0</v>
      </c>
      <c r="O294" s="827">
        <v>0</v>
      </c>
      <c r="P294" s="824">
        <v>0</v>
      </c>
      <c r="Q294" s="824">
        <v>0</v>
      </c>
      <c r="R294" s="824">
        <v>0</v>
      </c>
      <c r="S294" s="824">
        <v>0</v>
      </c>
      <c r="T294" s="826">
        <v>0</v>
      </c>
      <c r="U294" s="824"/>
      <c r="V294" s="827">
        <v>0</v>
      </c>
      <c r="W294" s="824">
        <v>1</v>
      </c>
      <c r="X294" s="824">
        <v>0</v>
      </c>
      <c r="Y294" s="824">
        <v>0</v>
      </c>
      <c r="Z294" s="824">
        <v>0</v>
      </c>
      <c r="AA294" s="824">
        <v>0</v>
      </c>
      <c r="AB294" s="824">
        <v>0</v>
      </c>
      <c r="AC294" s="824">
        <v>0</v>
      </c>
      <c r="AD294" s="824"/>
      <c r="AE294" s="824">
        <v>0</v>
      </c>
      <c r="AF294" s="824"/>
      <c r="AG294" s="824"/>
      <c r="AH294" s="824">
        <v>0</v>
      </c>
      <c r="AI294" s="34"/>
      <c r="AJ294" s="824">
        <v>0</v>
      </c>
      <c r="AK294" s="824">
        <v>0</v>
      </c>
      <c r="AL294" s="824">
        <v>0</v>
      </c>
      <c r="AM294" s="824">
        <v>0</v>
      </c>
      <c r="AN294" s="824">
        <v>0</v>
      </c>
      <c r="AO294" s="824">
        <v>0</v>
      </c>
      <c r="AP294" s="824"/>
      <c r="AQ294" s="824">
        <v>0</v>
      </c>
      <c r="AR294" s="824">
        <v>0</v>
      </c>
      <c r="AS294" s="824">
        <v>0</v>
      </c>
      <c r="AT294" s="824">
        <v>1</v>
      </c>
      <c r="AU294" s="824">
        <v>1</v>
      </c>
      <c r="AV294" s="824">
        <v>0</v>
      </c>
      <c r="AW294" s="824">
        <v>0</v>
      </c>
      <c r="AX294" s="824">
        <v>0</v>
      </c>
      <c r="AY294" s="824"/>
      <c r="AZ294" s="824">
        <v>0</v>
      </c>
      <c r="BA294" s="824"/>
      <c r="BB294" s="824"/>
      <c r="BC294" s="824">
        <v>0</v>
      </c>
      <c r="BE294" s="828"/>
      <c r="BF294" s="828"/>
      <c r="BG294" s="828"/>
      <c r="BH294" s="828"/>
      <c r="BI294" s="828"/>
      <c r="BJ294" s="828"/>
      <c r="BK294" s="828"/>
      <c r="BL294" s="828"/>
      <c r="BM294" s="828"/>
      <c r="BN294" s="828"/>
      <c r="BO294" s="828"/>
      <c r="BP294" s="828"/>
      <c r="BQ294" s="828"/>
      <c r="BR294" s="828"/>
      <c r="BS294" s="828"/>
      <c r="BT294" s="828"/>
      <c r="BU294" s="828"/>
      <c r="BV294" s="828"/>
      <c r="BW294" s="828"/>
      <c r="BX294" s="828"/>
    </row>
    <row r="295" spans="1:78" ht="15.75">
      <c r="A295" s="824">
        <f>FL!B33</f>
        <v>25</v>
      </c>
      <c r="B295" s="824" t="str">
        <f>FL!C33</f>
        <v xml:space="preserve">Palán </v>
      </c>
      <c r="C295" s="824" t="str">
        <f>FL!D33</f>
        <v>Vojtěch</v>
      </c>
      <c r="D295" s="1664">
        <f>FL!E33</f>
        <v>0</v>
      </c>
      <c r="E295" s="824" t="str">
        <f>FL!F33</f>
        <v>JH</v>
      </c>
      <c r="F295" s="824" t="str">
        <f>FL!G33</f>
        <v>FLY</v>
      </c>
      <c r="G295" s="823">
        <f t="shared" si="115"/>
        <v>0.9</v>
      </c>
      <c r="H295" s="824">
        <f t="shared" si="116"/>
        <v>10</v>
      </c>
      <c r="I295" s="824">
        <f t="shared" si="117"/>
        <v>6</v>
      </c>
      <c r="J295" s="824">
        <f t="shared" si="118"/>
        <v>3</v>
      </c>
      <c r="K295" s="825">
        <f t="shared" si="119"/>
        <v>9</v>
      </c>
      <c r="L295" s="826">
        <f t="shared" si="120"/>
        <v>0</v>
      </c>
      <c r="O295" s="827">
        <v>1</v>
      </c>
      <c r="P295" s="824">
        <v>0</v>
      </c>
      <c r="Q295" s="824"/>
      <c r="R295" s="824"/>
      <c r="S295" s="824">
        <v>0</v>
      </c>
      <c r="T295" s="826"/>
      <c r="U295" s="824">
        <v>0</v>
      </c>
      <c r="V295" s="827"/>
      <c r="W295" s="824"/>
      <c r="X295" s="824">
        <v>0</v>
      </c>
      <c r="Y295" s="824">
        <v>1</v>
      </c>
      <c r="Z295" s="824"/>
      <c r="AA295" s="824"/>
      <c r="AB295" s="824"/>
      <c r="AC295" s="824">
        <v>0</v>
      </c>
      <c r="AD295" s="824">
        <v>1</v>
      </c>
      <c r="AE295" s="824">
        <v>2</v>
      </c>
      <c r="AF295" s="824">
        <v>1</v>
      </c>
      <c r="AG295" s="824"/>
      <c r="AH295" s="824"/>
      <c r="AI295" s="34"/>
      <c r="AJ295" s="824">
        <v>1</v>
      </c>
      <c r="AK295" s="824">
        <v>0</v>
      </c>
      <c r="AL295" s="824"/>
      <c r="AM295" s="824"/>
      <c r="AN295" s="824">
        <v>1</v>
      </c>
      <c r="AO295" s="824"/>
      <c r="AP295" s="824">
        <v>0</v>
      </c>
      <c r="AQ295" s="824"/>
      <c r="AR295" s="824"/>
      <c r="AS295" s="824">
        <v>0</v>
      </c>
      <c r="AT295" s="824">
        <v>1</v>
      </c>
      <c r="AU295" s="824"/>
      <c r="AV295" s="824"/>
      <c r="AW295" s="824"/>
      <c r="AX295" s="824">
        <v>0</v>
      </c>
      <c r="AY295" s="824">
        <v>0</v>
      </c>
      <c r="AZ295" s="824">
        <v>0</v>
      </c>
      <c r="BA295" s="824">
        <v>0</v>
      </c>
      <c r="BB295" s="824"/>
      <c r="BC295" s="824"/>
      <c r="BE295" s="828"/>
      <c r="BF295" s="828"/>
      <c r="BG295" s="828"/>
      <c r="BH295" s="828"/>
      <c r="BI295" s="828"/>
      <c r="BJ295" s="828"/>
      <c r="BK295" s="828"/>
      <c r="BL295" s="828"/>
      <c r="BM295" s="828"/>
      <c r="BN295" s="828"/>
      <c r="BO295" s="828"/>
      <c r="BP295" s="828"/>
      <c r="BQ295" s="828"/>
      <c r="BR295" s="828"/>
      <c r="BS295" s="828"/>
      <c r="BT295" s="828"/>
      <c r="BU295" s="828"/>
      <c r="BV295" s="828"/>
      <c r="BW295" s="828"/>
      <c r="BX295" s="828"/>
    </row>
    <row r="296" spans="1:78" ht="15.75">
      <c r="A296" s="824">
        <f>FL!B34</f>
        <v>8</v>
      </c>
      <c r="B296" s="824" t="str">
        <f>FL!C34</f>
        <v xml:space="preserve">Vlček </v>
      </c>
      <c r="C296" s="824" t="str">
        <f>FL!D34</f>
        <v>David</v>
      </c>
      <c r="D296" s="1664">
        <f>FL!E34</f>
        <v>940914</v>
      </c>
      <c r="E296" s="824" t="str">
        <f>FL!F34</f>
        <v>JH2</v>
      </c>
      <c r="F296" s="824" t="str">
        <f>FL!G34</f>
        <v>FLY</v>
      </c>
      <c r="G296" s="823">
        <f t="shared" si="115"/>
        <v>1.625</v>
      </c>
      <c r="H296" s="824">
        <f t="shared" si="116"/>
        <v>8</v>
      </c>
      <c r="I296" s="824">
        <f t="shared" si="117"/>
        <v>8</v>
      </c>
      <c r="J296" s="824">
        <f t="shared" si="118"/>
        <v>5</v>
      </c>
      <c r="K296" s="825">
        <f t="shared" si="119"/>
        <v>13</v>
      </c>
      <c r="L296" s="826">
        <f t="shared" si="120"/>
        <v>0</v>
      </c>
      <c r="O296" s="827">
        <v>4</v>
      </c>
      <c r="P296" s="824">
        <v>0</v>
      </c>
      <c r="Q296" s="824">
        <v>1</v>
      </c>
      <c r="R296" s="824">
        <v>0</v>
      </c>
      <c r="S296" s="824">
        <v>1</v>
      </c>
      <c r="T296" s="826">
        <v>0</v>
      </c>
      <c r="U296" s="824"/>
      <c r="V296" s="827"/>
      <c r="W296" s="824"/>
      <c r="X296" s="824"/>
      <c r="Y296" s="824">
        <v>1</v>
      </c>
      <c r="Z296" s="824"/>
      <c r="AA296" s="824"/>
      <c r="AB296" s="824"/>
      <c r="AC296" s="824"/>
      <c r="AD296" s="824"/>
      <c r="AE296" s="824">
        <v>1</v>
      </c>
      <c r="AF296" s="824"/>
      <c r="AG296" s="824"/>
      <c r="AH296" s="824"/>
      <c r="AI296" s="34"/>
      <c r="AJ296" s="824">
        <v>2</v>
      </c>
      <c r="AK296" s="824">
        <v>0</v>
      </c>
      <c r="AL296" s="824">
        <v>1</v>
      </c>
      <c r="AM296" s="824">
        <v>0</v>
      </c>
      <c r="AN296" s="824">
        <v>1</v>
      </c>
      <c r="AO296" s="824">
        <v>1</v>
      </c>
      <c r="AP296" s="824"/>
      <c r="AQ296" s="824"/>
      <c r="AR296" s="824"/>
      <c r="AS296" s="824"/>
      <c r="AT296" s="824">
        <v>0</v>
      </c>
      <c r="AU296" s="824"/>
      <c r="AV296" s="824"/>
      <c r="AW296" s="824"/>
      <c r="AX296" s="824"/>
      <c r="AY296" s="824"/>
      <c r="AZ296" s="824">
        <v>0</v>
      </c>
      <c r="BA296" s="824"/>
      <c r="BB296" s="824"/>
      <c r="BC296" s="824"/>
      <c r="BE296" s="828"/>
      <c r="BF296" s="828"/>
      <c r="BG296" s="828"/>
      <c r="BH296" s="828"/>
      <c r="BI296" s="828"/>
      <c r="BJ296" s="828"/>
      <c r="BK296" s="828"/>
      <c r="BL296" s="828"/>
      <c r="BM296" s="828"/>
      <c r="BN296" s="828"/>
      <c r="BO296" s="828"/>
      <c r="BP296" s="828"/>
      <c r="BQ296" s="828"/>
      <c r="BR296" s="828"/>
      <c r="BS296" s="828"/>
      <c r="BT296" s="828"/>
      <c r="BU296" s="828"/>
      <c r="BV296" s="828"/>
      <c r="BW296" s="828"/>
      <c r="BX296" s="828"/>
    </row>
    <row r="297" spans="1:78" ht="15.75">
      <c r="A297" s="824">
        <f>FL!B35</f>
        <v>13</v>
      </c>
      <c r="B297" s="824" t="str">
        <f>FL!C35</f>
        <v>Pleskot</v>
      </c>
      <c r="C297" s="824" t="str">
        <f>FL!D35</f>
        <v>Tomáš</v>
      </c>
      <c r="D297" s="1664">
        <f>FL!E35</f>
        <v>0</v>
      </c>
      <c r="E297" s="824" t="str">
        <f>FL!F35</f>
        <v>UOH</v>
      </c>
      <c r="F297" s="824" t="str">
        <f>FL!G35</f>
        <v>FLY</v>
      </c>
      <c r="G297" s="823">
        <f t="shared" si="115"/>
        <v>1</v>
      </c>
      <c r="H297" s="824">
        <f t="shared" si="116"/>
        <v>13</v>
      </c>
      <c r="I297" s="824">
        <f t="shared" si="117"/>
        <v>6</v>
      </c>
      <c r="J297" s="824">
        <f t="shared" si="118"/>
        <v>7</v>
      </c>
      <c r="K297" s="825">
        <f t="shared" si="119"/>
        <v>13</v>
      </c>
      <c r="L297" s="826">
        <f t="shared" si="120"/>
        <v>0</v>
      </c>
      <c r="O297" s="827">
        <v>0</v>
      </c>
      <c r="P297" s="824">
        <v>0</v>
      </c>
      <c r="Q297" s="824">
        <v>1</v>
      </c>
      <c r="R297" s="824">
        <v>1</v>
      </c>
      <c r="S297" s="824"/>
      <c r="T297" s="826">
        <v>0</v>
      </c>
      <c r="U297" s="824">
        <v>0</v>
      </c>
      <c r="V297" s="827"/>
      <c r="W297" s="824">
        <v>1</v>
      </c>
      <c r="X297" s="824"/>
      <c r="Y297" s="824"/>
      <c r="Z297" s="824">
        <v>1</v>
      </c>
      <c r="AA297" s="824"/>
      <c r="AB297" s="824">
        <v>0</v>
      </c>
      <c r="AC297" s="824">
        <v>2</v>
      </c>
      <c r="AD297" s="824">
        <v>0</v>
      </c>
      <c r="AE297" s="824">
        <v>0</v>
      </c>
      <c r="AF297" s="824">
        <v>0</v>
      </c>
      <c r="AG297" s="824"/>
      <c r="AH297" s="824"/>
      <c r="AI297" s="34"/>
      <c r="AJ297" s="824">
        <v>0</v>
      </c>
      <c r="AK297" s="824">
        <v>0</v>
      </c>
      <c r="AL297" s="824">
        <v>0</v>
      </c>
      <c r="AM297" s="824">
        <v>0</v>
      </c>
      <c r="AN297" s="824"/>
      <c r="AO297" s="824">
        <v>0</v>
      </c>
      <c r="AP297" s="824">
        <v>0</v>
      </c>
      <c r="AQ297" s="824"/>
      <c r="AR297" s="824">
        <v>1</v>
      </c>
      <c r="AS297" s="824"/>
      <c r="AT297" s="824"/>
      <c r="AU297" s="824">
        <v>3</v>
      </c>
      <c r="AV297" s="824"/>
      <c r="AW297" s="824">
        <v>1</v>
      </c>
      <c r="AX297" s="824">
        <v>0</v>
      </c>
      <c r="AY297" s="824">
        <v>0</v>
      </c>
      <c r="AZ297" s="824">
        <v>1</v>
      </c>
      <c r="BA297" s="824">
        <v>1</v>
      </c>
      <c r="BB297" s="824"/>
      <c r="BC297" s="824"/>
      <c r="BE297" s="828"/>
      <c r="BF297" s="828"/>
      <c r="BG297" s="828"/>
      <c r="BH297" s="828"/>
      <c r="BI297" s="828"/>
      <c r="BJ297" s="828"/>
      <c r="BK297" s="828"/>
      <c r="BL297" s="828"/>
      <c r="BM297" s="828"/>
      <c r="BN297" s="828"/>
      <c r="BO297" s="828"/>
      <c r="BP297" s="828"/>
      <c r="BQ297" s="828"/>
      <c r="BR297" s="828"/>
      <c r="BS297" s="828"/>
      <c r="BT297" s="828"/>
      <c r="BU297" s="828"/>
      <c r="BV297" s="828"/>
      <c r="BW297" s="828"/>
      <c r="BX297" s="828"/>
    </row>
    <row r="298" spans="1:78" ht="15.75">
      <c r="A298" s="824">
        <f>FL!B36</f>
        <v>0</v>
      </c>
      <c r="B298" s="824" t="str">
        <f>FL!C36</f>
        <v xml:space="preserve">Telecký </v>
      </c>
      <c r="C298" s="824" t="str">
        <f>FL!D36</f>
        <v>Adam</v>
      </c>
      <c r="D298" s="1664">
        <f>FL!E36</f>
        <v>1050419</v>
      </c>
      <c r="E298" s="824">
        <f>FL!F36</f>
        <v>0</v>
      </c>
      <c r="F298" s="824" t="str">
        <f>FL!G36</f>
        <v>FLY</v>
      </c>
      <c r="G298" s="823" t="e">
        <f t="shared" si="115"/>
        <v>#DIV/0!</v>
      </c>
      <c r="H298" s="824">
        <f t="shared" si="116"/>
        <v>0</v>
      </c>
      <c r="I298" s="824">
        <f t="shared" si="117"/>
        <v>0</v>
      </c>
      <c r="J298" s="824">
        <f t="shared" si="118"/>
        <v>0</v>
      </c>
      <c r="K298" s="825">
        <f t="shared" si="119"/>
        <v>0</v>
      </c>
      <c r="L298" s="826">
        <f t="shared" si="120"/>
        <v>0</v>
      </c>
      <c r="O298" s="827"/>
      <c r="P298" s="824"/>
      <c r="Q298" s="824"/>
      <c r="R298" s="824"/>
      <c r="S298" s="824"/>
      <c r="T298" s="826"/>
      <c r="U298" s="824"/>
      <c r="V298" s="827"/>
      <c r="W298" s="824"/>
      <c r="X298" s="824"/>
      <c r="Y298" s="824"/>
      <c r="Z298" s="824"/>
      <c r="AA298" s="824"/>
      <c r="AB298" s="824"/>
      <c r="AC298" s="824"/>
      <c r="AD298" s="824"/>
      <c r="AE298" s="824"/>
      <c r="AF298" s="824"/>
      <c r="AG298" s="824"/>
      <c r="AH298" s="824"/>
      <c r="AI298" s="34"/>
      <c r="AJ298" s="824"/>
      <c r="AK298" s="824"/>
      <c r="AL298" s="824"/>
      <c r="AM298" s="824"/>
      <c r="AN298" s="824"/>
      <c r="AO298" s="824"/>
      <c r="AP298" s="824"/>
      <c r="AQ298" s="824"/>
      <c r="AR298" s="824"/>
      <c r="AS298" s="824"/>
      <c r="AT298" s="824"/>
      <c r="AU298" s="824"/>
      <c r="AV298" s="824"/>
      <c r="AW298" s="824"/>
      <c r="AX298" s="824"/>
      <c r="AY298" s="824"/>
      <c r="AZ298" s="824"/>
      <c r="BA298" s="824"/>
      <c r="BB298" s="824"/>
      <c r="BC298" s="824"/>
      <c r="BE298" s="828"/>
      <c r="BF298" s="828"/>
      <c r="BG298" s="828"/>
      <c r="BH298" s="828"/>
      <c r="BI298" s="828"/>
      <c r="BJ298" s="828"/>
      <c r="BK298" s="828"/>
      <c r="BL298" s="828"/>
      <c r="BM298" s="828"/>
      <c r="BN298" s="828"/>
      <c r="BO298" s="828"/>
      <c r="BP298" s="828"/>
      <c r="BQ298" s="828"/>
      <c r="BR298" s="828"/>
      <c r="BS298" s="828"/>
      <c r="BT298" s="828"/>
      <c r="BU298" s="828"/>
      <c r="BV298" s="828"/>
      <c r="BW298" s="828"/>
      <c r="BX298" s="828"/>
    </row>
    <row r="299" spans="1:78" ht="15.75">
      <c r="A299" s="824">
        <f>FL!B37</f>
        <v>55</v>
      </c>
      <c r="B299" s="824" t="str">
        <f>FL!C37</f>
        <v>Karlík</v>
      </c>
      <c r="C299" s="824" t="str">
        <f>FL!D37</f>
        <v>Vojtěch</v>
      </c>
      <c r="D299" s="1664">
        <f>FL!E37</f>
        <v>880215</v>
      </c>
      <c r="E299" s="824">
        <f>FL!F37</f>
        <v>0</v>
      </c>
      <c r="F299" s="824" t="str">
        <f>FL!G37</f>
        <v>FLY</v>
      </c>
      <c r="G299" s="823">
        <f t="shared" si="115"/>
        <v>0.33333333333333331</v>
      </c>
      <c r="H299" s="824">
        <f t="shared" si="116"/>
        <v>3</v>
      </c>
      <c r="I299" s="824">
        <f t="shared" si="117"/>
        <v>1</v>
      </c>
      <c r="J299" s="824">
        <f t="shared" si="118"/>
        <v>0</v>
      </c>
      <c r="K299" s="825">
        <f t="shared" si="119"/>
        <v>1</v>
      </c>
      <c r="L299" s="826">
        <f t="shared" si="120"/>
        <v>0</v>
      </c>
      <c r="O299" s="827"/>
      <c r="P299" s="824"/>
      <c r="Q299" s="824"/>
      <c r="R299" s="824"/>
      <c r="S299" s="824"/>
      <c r="T299" s="826">
        <v>1</v>
      </c>
      <c r="U299" s="824">
        <v>0</v>
      </c>
      <c r="V299" s="827">
        <v>0</v>
      </c>
      <c r="W299" s="824"/>
      <c r="X299" s="824"/>
      <c r="Y299" s="824"/>
      <c r="Z299" s="824"/>
      <c r="AA299" s="824"/>
      <c r="AB299" s="824"/>
      <c r="AC299" s="824"/>
      <c r="AD299" s="824"/>
      <c r="AE299" s="824"/>
      <c r="AF299" s="824"/>
      <c r="AG299" s="824"/>
      <c r="AH299" s="824"/>
      <c r="AI299" s="34"/>
      <c r="AJ299" s="824"/>
      <c r="AK299" s="824"/>
      <c r="AL299" s="824"/>
      <c r="AM299" s="824"/>
      <c r="AN299" s="824"/>
      <c r="AO299" s="824">
        <v>0</v>
      </c>
      <c r="AP299" s="824">
        <v>0</v>
      </c>
      <c r="AQ299" s="824">
        <v>0</v>
      </c>
      <c r="AR299" s="824"/>
      <c r="AS299" s="824"/>
      <c r="AT299" s="824"/>
      <c r="AU299" s="824"/>
      <c r="AV299" s="824"/>
      <c r="AW299" s="824"/>
      <c r="AX299" s="824"/>
      <c r="AY299" s="824"/>
      <c r="AZ299" s="824"/>
      <c r="BA299" s="824"/>
      <c r="BB299" s="824"/>
      <c r="BC299" s="824"/>
      <c r="BE299" s="828"/>
      <c r="BF299" s="828"/>
      <c r="BG299" s="828"/>
      <c r="BH299" s="828"/>
      <c r="BI299" s="828"/>
      <c r="BJ299" s="828"/>
      <c r="BK299" s="828"/>
      <c r="BL299" s="828"/>
      <c r="BM299" s="828"/>
      <c r="BN299" s="828"/>
      <c r="BO299" s="828"/>
      <c r="BP299" s="828"/>
      <c r="BQ299" s="828"/>
      <c r="BR299" s="828"/>
      <c r="BS299" s="828"/>
      <c r="BT299" s="828"/>
      <c r="BU299" s="828"/>
      <c r="BV299" s="828"/>
      <c r="BW299" s="828"/>
      <c r="BX299" s="828"/>
    </row>
    <row r="300" spans="1:78" ht="15.75">
      <c r="A300" s="824">
        <f>FL!B38</f>
        <v>0</v>
      </c>
      <c r="B300" s="824" t="str">
        <f>FL!C38</f>
        <v>Žejdlík</v>
      </c>
      <c r="C300" s="824" t="str">
        <f>FL!D38</f>
        <v>Vítěslav</v>
      </c>
      <c r="D300" s="1664">
        <f>FL!E38</f>
        <v>911007</v>
      </c>
      <c r="E300" s="824">
        <f>FL!F38</f>
        <v>0</v>
      </c>
      <c r="F300" s="824" t="str">
        <f>FL!G38</f>
        <v>FLY</v>
      </c>
      <c r="G300" s="823" t="e">
        <f t="shared" si="115"/>
        <v>#DIV/0!</v>
      </c>
      <c r="H300" s="824">
        <f t="shared" si="116"/>
        <v>0</v>
      </c>
      <c r="I300" s="824">
        <f t="shared" si="117"/>
        <v>0</v>
      </c>
      <c r="J300" s="824">
        <f t="shared" si="118"/>
        <v>1</v>
      </c>
      <c r="K300" s="825">
        <f t="shared" si="119"/>
        <v>1</v>
      </c>
      <c r="L300" s="826">
        <f t="shared" si="120"/>
        <v>0</v>
      </c>
      <c r="O300" s="827"/>
      <c r="P300" s="824"/>
      <c r="Q300" s="824"/>
      <c r="R300" s="824"/>
      <c r="S300" s="824"/>
      <c r="T300" s="826"/>
      <c r="U300" s="824"/>
      <c r="V300" s="827"/>
      <c r="W300" s="824"/>
      <c r="X300" s="824"/>
      <c r="Y300" s="824"/>
      <c r="Z300" s="824"/>
      <c r="AA300" s="824"/>
      <c r="AB300" s="824"/>
      <c r="AC300" s="824"/>
      <c r="AD300" s="824"/>
      <c r="AE300" s="824"/>
      <c r="AF300" s="824"/>
      <c r="AG300" s="824"/>
      <c r="AH300" s="824"/>
      <c r="AI300" s="34"/>
      <c r="AJ300" s="824"/>
      <c r="AK300" s="824"/>
      <c r="AL300" s="824"/>
      <c r="AM300" s="824"/>
      <c r="AN300" s="824"/>
      <c r="AO300" s="824"/>
      <c r="AP300" s="824"/>
      <c r="AQ300" s="824"/>
      <c r="AR300" s="824">
        <v>1</v>
      </c>
      <c r="AS300" s="824"/>
      <c r="AT300" s="824"/>
      <c r="AU300" s="824"/>
      <c r="AV300" s="824"/>
      <c r="AW300" s="824"/>
      <c r="AX300" s="824"/>
      <c r="AY300" s="824"/>
      <c r="AZ300" s="824"/>
      <c r="BA300" s="824"/>
      <c r="BB300" s="824"/>
      <c r="BC300" s="824"/>
      <c r="BE300" s="828"/>
      <c r="BF300" s="828"/>
      <c r="BG300" s="828"/>
      <c r="BH300" s="828"/>
      <c r="BI300" s="828"/>
      <c r="BJ300" s="828"/>
      <c r="BK300" s="828"/>
      <c r="BL300" s="828"/>
      <c r="BM300" s="828"/>
      <c r="BN300" s="828"/>
      <c r="BO300" s="828"/>
      <c r="BP300" s="828"/>
      <c r="BQ300" s="828"/>
      <c r="BR300" s="828"/>
      <c r="BS300" s="828"/>
      <c r="BT300" s="828"/>
      <c r="BU300" s="828"/>
      <c r="BV300" s="828"/>
      <c r="BW300" s="828"/>
      <c r="BX300" s="828"/>
    </row>
    <row r="301" spans="1:78" ht="15.75">
      <c r="A301" s="824">
        <f>FL!B39</f>
        <v>17</v>
      </c>
      <c r="B301" s="824" t="str">
        <f>FL!C39</f>
        <v>Žídek</v>
      </c>
      <c r="C301" s="824" t="str">
        <f>FL!D39</f>
        <v>Jaroslav</v>
      </c>
      <c r="D301" s="1664">
        <f>FL!E39</f>
        <v>851217</v>
      </c>
      <c r="E301" s="824">
        <f>FL!F39</f>
        <v>0</v>
      </c>
      <c r="F301" s="824" t="str">
        <f>FL!G39</f>
        <v>FLY</v>
      </c>
      <c r="G301" s="823">
        <f t="shared" si="115"/>
        <v>0.375</v>
      </c>
      <c r="H301" s="824">
        <f t="shared" si="116"/>
        <v>8</v>
      </c>
      <c r="I301" s="824">
        <f t="shared" si="117"/>
        <v>2</v>
      </c>
      <c r="J301" s="824">
        <f t="shared" si="118"/>
        <v>1</v>
      </c>
      <c r="K301" s="825">
        <f t="shared" si="119"/>
        <v>3</v>
      </c>
      <c r="L301" s="826">
        <f t="shared" si="120"/>
        <v>0</v>
      </c>
      <c r="O301" s="827"/>
      <c r="P301" s="824"/>
      <c r="Q301" s="824"/>
      <c r="R301" s="824">
        <v>0</v>
      </c>
      <c r="S301" s="824"/>
      <c r="T301" s="826"/>
      <c r="U301" s="824">
        <v>0</v>
      </c>
      <c r="V301" s="827"/>
      <c r="W301" s="824">
        <v>1</v>
      </c>
      <c r="X301" s="824">
        <v>0</v>
      </c>
      <c r="Y301" s="824">
        <v>1</v>
      </c>
      <c r="Z301" s="824"/>
      <c r="AA301" s="824">
        <v>0</v>
      </c>
      <c r="AB301" s="824">
        <v>0</v>
      </c>
      <c r="AC301" s="824"/>
      <c r="AD301" s="824"/>
      <c r="AE301" s="824">
        <v>0</v>
      </c>
      <c r="AF301" s="824"/>
      <c r="AG301" s="824"/>
      <c r="AH301" s="824"/>
      <c r="AI301" s="34"/>
      <c r="AJ301" s="824"/>
      <c r="AK301" s="824"/>
      <c r="AL301" s="824"/>
      <c r="AM301" s="824">
        <v>0</v>
      </c>
      <c r="AN301" s="824"/>
      <c r="AO301" s="824"/>
      <c r="AP301" s="824">
        <v>0</v>
      </c>
      <c r="AQ301" s="824"/>
      <c r="AR301" s="824"/>
      <c r="AS301" s="824">
        <v>0</v>
      </c>
      <c r="AT301" s="824">
        <v>0</v>
      </c>
      <c r="AU301" s="824"/>
      <c r="AV301" s="824">
        <v>0</v>
      </c>
      <c r="AW301" s="824">
        <v>1</v>
      </c>
      <c r="AX301" s="824"/>
      <c r="AY301" s="824"/>
      <c r="AZ301" s="824">
        <v>0</v>
      </c>
      <c r="BA301" s="824"/>
      <c r="BB301" s="824"/>
      <c r="BC301" s="824"/>
      <c r="BE301" s="828"/>
      <c r="BF301" s="828"/>
      <c r="BG301" s="828"/>
      <c r="BH301" s="828"/>
      <c r="BI301" s="828"/>
      <c r="BJ301" s="828"/>
      <c r="BK301" s="828"/>
      <c r="BL301" s="828"/>
      <c r="BM301" s="828"/>
      <c r="BN301" s="828"/>
      <c r="BO301" s="828"/>
      <c r="BP301" s="828"/>
      <c r="BQ301" s="828"/>
      <c r="BR301" s="828"/>
      <c r="BS301" s="828"/>
      <c r="BT301" s="828"/>
      <c r="BU301" s="828"/>
      <c r="BV301" s="828"/>
      <c r="BW301" s="828"/>
      <c r="BX301" s="828"/>
    </row>
    <row r="302" spans="1:78" ht="15.75">
      <c r="A302" s="824">
        <f>FL!B40</f>
        <v>0</v>
      </c>
      <c r="B302" s="824" t="str">
        <f>FL!C40</f>
        <v>Pachl</v>
      </c>
      <c r="C302" s="824" t="str">
        <f>FL!D40</f>
        <v>Václav</v>
      </c>
      <c r="D302" s="1664">
        <f>FL!E40</f>
        <v>0</v>
      </c>
      <c r="E302" s="824">
        <f>FL!F40</f>
        <v>0</v>
      </c>
      <c r="F302" s="824" t="str">
        <f>FL!G40</f>
        <v>FLY</v>
      </c>
      <c r="G302" s="823">
        <f t="shared" si="115"/>
        <v>0</v>
      </c>
      <c r="H302" s="824">
        <f t="shared" si="116"/>
        <v>1</v>
      </c>
      <c r="I302" s="824">
        <f t="shared" si="117"/>
        <v>0</v>
      </c>
      <c r="J302" s="824">
        <f t="shared" si="118"/>
        <v>0</v>
      </c>
      <c r="K302" s="825">
        <f t="shared" si="119"/>
        <v>0</v>
      </c>
      <c r="L302" s="826">
        <f t="shared" si="120"/>
        <v>0</v>
      </c>
      <c r="O302" s="827"/>
      <c r="P302" s="824"/>
      <c r="Q302" s="824"/>
      <c r="R302" s="824"/>
      <c r="S302" s="824"/>
      <c r="T302" s="826"/>
      <c r="U302" s="824"/>
      <c r="V302" s="827"/>
      <c r="W302" s="824"/>
      <c r="X302" s="824"/>
      <c r="Y302" s="824">
        <v>0</v>
      </c>
      <c r="Z302" s="824"/>
      <c r="AA302" s="824"/>
      <c r="AB302" s="824"/>
      <c r="AC302" s="824"/>
      <c r="AD302" s="824"/>
      <c r="AE302" s="824"/>
      <c r="AF302" s="824"/>
      <c r="AG302" s="824"/>
      <c r="AH302" s="824"/>
      <c r="AI302" s="34"/>
      <c r="AJ302" s="824"/>
      <c r="AK302" s="824"/>
      <c r="AL302" s="824"/>
      <c r="AM302" s="824"/>
      <c r="AN302" s="824"/>
      <c r="AO302" s="824"/>
      <c r="AP302" s="824"/>
      <c r="AQ302" s="824"/>
      <c r="AR302" s="824"/>
      <c r="AS302" s="824"/>
      <c r="AT302" s="824">
        <v>0</v>
      </c>
      <c r="AU302" s="824"/>
      <c r="AV302" s="824"/>
      <c r="AW302" s="824"/>
      <c r="AX302" s="824"/>
      <c r="AY302" s="824"/>
      <c r="AZ302" s="824"/>
      <c r="BA302" s="824"/>
      <c r="BB302" s="824"/>
      <c r="BC302" s="824"/>
      <c r="BE302" s="828"/>
      <c r="BF302" s="828"/>
      <c r="BG302" s="828"/>
      <c r="BH302" s="828"/>
      <c r="BI302" s="828"/>
      <c r="BJ302" s="828"/>
      <c r="BK302" s="828"/>
      <c r="BL302" s="828"/>
      <c r="BM302" s="828"/>
      <c r="BN302" s="828"/>
      <c r="BO302" s="828"/>
      <c r="BP302" s="828"/>
      <c r="BQ302" s="828"/>
      <c r="BR302" s="828"/>
      <c r="BS302" s="828"/>
      <c r="BT302" s="828"/>
      <c r="BU302" s="828"/>
      <c r="BV302" s="828"/>
      <c r="BW302" s="828"/>
      <c r="BX302" s="828"/>
    </row>
    <row r="303" spans="1:78" ht="15.75">
      <c r="A303" s="824">
        <f>FL!B41</f>
        <v>29</v>
      </c>
      <c r="B303" s="824" t="str">
        <f>FL!C41</f>
        <v xml:space="preserve">Palán </v>
      </c>
      <c r="C303" s="824" t="str">
        <f>FL!D41</f>
        <v>Radek</v>
      </c>
      <c r="D303" s="1664">
        <f>FL!E41</f>
        <v>0</v>
      </c>
      <c r="E303" s="824">
        <f>FL!F41</f>
        <v>0</v>
      </c>
      <c r="F303" s="824" t="str">
        <f>FL!G41</f>
        <v>FLY</v>
      </c>
      <c r="G303" s="823">
        <f t="shared" si="115"/>
        <v>1</v>
      </c>
      <c r="H303" s="824">
        <f t="shared" si="116"/>
        <v>2</v>
      </c>
      <c r="I303" s="824">
        <f t="shared" si="117"/>
        <v>1</v>
      </c>
      <c r="J303" s="824">
        <f t="shared" si="118"/>
        <v>1</v>
      </c>
      <c r="K303" s="825">
        <f t="shared" si="119"/>
        <v>2</v>
      </c>
      <c r="L303" s="826">
        <f t="shared" si="120"/>
        <v>0</v>
      </c>
      <c r="O303" s="827">
        <v>0</v>
      </c>
      <c r="P303" s="824"/>
      <c r="Q303" s="824"/>
      <c r="R303" s="824"/>
      <c r="S303" s="824"/>
      <c r="T303" s="826"/>
      <c r="U303" s="824"/>
      <c r="V303" s="827"/>
      <c r="W303" s="824"/>
      <c r="X303" s="824"/>
      <c r="Y303" s="824"/>
      <c r="Z303" s="824"/>
      <c r="AA303" s="824"/>
      <c r="AB303" s="824"/>
      <c r="AC303" s="824"/>
      <c r="AD303" s="824">
        <v>1</v>
      </c>
      <c r="AE303" s="824"/>
      <c r="AF303" s="824"/>
      <c r="AG303" s="824"/>
      <c r="AH303" s="824"/>
      <c r="AI303" s="34"/>
      <c r="AJ303" s="824">
        <v>0</v>
      </c>
      <c r="AK303" s="824"/>
      <c r="AL303" s="824"/>
      <c r="AM303" s="824"/>
      <c r="AN303" s="824"/>
      <c r="AO303" s="824"/>
      <c r="AP303" s="824"/>
      <c r="AQ303" s="824"/>
      <c r="AR303" s="824"/>
      <c r="AS303" s="824"/>
      <c r="AT303" s="824"/>
      <c r="AU303" s="824"/>
      <c r="AV303" s="824"/>
      <c r="AW303" s="824"/>
      <c r="AX303" s="824"/>
      <c r="AY303" s="824">
        <v>1</v>
      </c>
      <c r="AZ303" s="824"/>
      <c r="BA303" s="824"/>
      <c r="BB303" s="824"/>
      <c r="BC303" s="824"/>
      <c r="BE303" s="828"/>
      <c r="BF303" s="828"/>
      <c r="BG303" s="828"/>
      <c r="BH303" s="828"/>
      <c r="BI303" s="828"/>
      <c r="BJ303" s="828"/>
      <c r="BK303" s="828"/>
      <c r="BL303" s="828"/>
      <c r="BM303" s="828"/>
      <c r="BN303" s="828"/>
      <c r="BO303" s="828"/>
      <c r="BP303" s="828"/>
      <c r="BQ303" s="828"/>
      <c r="BR303" s="828"/>
      <c r="BS303" s="828"/>
      <c r="BT303" s="828"/>
      <c r="BU303" s="828"/>
      <c r="BV303" s="828"/>
      <c r="BW303" s="828"/>
      <c r="BX303" s="828"/>
    </row>
    <row r="304" spans="1:78" ht="15.75">
      <c r="A304" s="824">
        <f>FL!B42</f>
        <v>0</v>
      </c>
      <c r="B304" s="824" t="str">
        <f>FL!C42</f>
        <v>Boščík</v>
      </c>
      <c r="C304" s="824" t="str">
        <f>FL!D42</f>
        <v>Daniel</v>
      </c>
      <c r="D304" s="1664">
        <f>FL!E42</f>
        <v>0</v>
      </c>
      <c r="E304" s="824">
        <f>FL!F42</f>
        <v>0</v>
      </c>
      <c r="F304" s="824" t="str">
        <f>FL!G42</f>
        <v>Hfly</v>
      </c>
      <c r="G304" s="823">
        <f t="shared" si="115"/>
        <v>0.88888888888888884</v>
      </c>
      <c r="H304" s="824">
        <f t="shared" si="116"/>
        <v>9</v>
      </c>
      <c r="I304" s="824">
        <f t="shared" si="117"/>
        <v>5</v>
      </c>
      <c r="J304" s="824">
        <f t="shared" si="118"/>
        <v>3</v>
      </c>
      <c r="K304" s="825">
        <f t="shared" si="119"/>
        <v>8</v>
      </c>
      <c r="L304" s="826">
        <f t="shared" si="120"/>
        <v>0</v>
      </c>
      <c r="O304" s="827"/>
      <c r="P304" s="824"/>
      <c r="Q304" s="824"/>
      <c r="R304" s="824">
        <v>0</v>
      </c>
      <c r="S304" s="824">
        <v>0</v>
      </c>
      <c r="T304" s="826"/>
      <c r="U304" s="824"/>
      <c r="V304" s="827">
        <v>0</v>
      </c>
      <c r="W304" s="824">
        <v>0</v>
      </c>
      <c r="X304" s="824">
        <v>1</v>
      </c>
      <c r="Y304" s="824">
        <v>1</v>
      </c>
      <c r="Z304" s="824"/>
      <c r="AA304" s="824">
        <v>1</v>
      </c>
      <c r="AB304" s="824">
        <v>2</v>
      </c>
      <c r="AC304" s="824"/>
      <c r="AD304" s="824"/>
      <c r="AE304" s="824"/>
      <c r="AF304" s="824">
        <v>0</v>
      </c>
      <c r="AG304" s="824"/>
      <c r="AH304" s="824"/>
      <c r="AI304" s="34"/>
      <c r="AJ304" s="824"/>
      <c r="AK304" s="824"/>
      <c r="AL304" s="824"/>
      <c r="AM304" s="824">
        <v>0</v>
      </c>
      <c r="AN304" s="824">
        <v>1</v>
      </c>
      <c r="AO304" s="824"/>
      <c r="AP304" s="824"/>
      <c r="AQ304" s="824">
        <v>0</v>
      </c>
      <c r="AR304" s="824">
        <v>1</v>
      </c>
      <c r="AS304" s="824">
        <v>0</v>
      </c>
      <c r="AT304" s="824">
        <v>0</v>
      </c>
      <c r="AU304" s="824"/>
      <c r="AV304" s="824">
        <v>0</v>
      </c>
      <c r="AW304" s="824">
        <v>1</v>
      </c>
      <c r="AX304" s="824"/>
      <c r="AY304" s="824"/>
      <c r="AZ304" s="824"/>
      <c r="BA304" s="824">
        <v>0</v>
      </c>
      <c r="BB304" s="824"/>
      <c r="BC304" s="824"/>
      <c r="BE304" s="828"/>
      <c r="BF304" s="828"/>
      <c r="BG304" s="828"/>
      <c r="BH304" s="828"/>
      <c r="BI304" s="828"/>
      <c r="BJ304" s="828"/>
      <c r="BK304" s="828"/>
      <c r="BL304" s="828"/>
      <c r="BM304" s="828"/>
      <c r="BN304" s="828"/>
      <c r="BO304" s="828"/>
      <c r="BP304" s="828"/>
      <c r="BQ304" s="828"/>
      <c r="BR304" s="828"/>
      <c r="BS304" s="828"/>
      <c r="BT304" s="828"/>
      <c r="BU304" s="828"/>
      <c r="BV304" s="828"/>
      <c r="BW304" s="828"/>
      <c r="BX304" s="828"/>
    </row>
    <row r="305" spans="1:76" ht="15.75">
      <c r="A305" s="824">
        <f>FL!B43</f>
        <v>0</v>
      </c>
      <c r="B305" s="824" t="str">
        <f>FL!C43</f>
        <v>Babák</v>
      </c>
      <c r="C305" s="824" t="str">
        <f>FL!D43</f>
        <v>David</v>
      </c>
      <c r="D305" s="1664">
        <f>FL!E43</f>
        <v>0</v>
      </c>
      <c r="E305" s="824">
        <f>FL!F43</f>
        <v>0</v>
      </c>
      <c r="F305" s="824" t="s">
        <v>1168</v>
      </c>
      <c r="G305" s="823">
        <f t="shared" ref="G305:G308" si="121">K305/H305</f>
        <v>0.75</v>
      </c>
      <c r="H305" s="824">
        <f t="shared" ref="H305:H308" si="122">COUNT(O305:AH305)</f>
        <v>4</v>
      </c>
      <c r="I305" s="824">
        <f t="shared" ref="I305:I308" si="123">SUM(O305+P305+Q305+R305+S305+T305+V305+U305+W305+X305+Y305+Z305+AA305+AB305+AC305+AD305+AE305+AF305+AG305+AH305)</f>
        <v>2</v>
      </c>
      <c r="J305" s="824">
        <f t="shared" ref="J305:J308" si="124">AJ305+AK305+AL305+AM305+AN305+AO305+AP305+AQ305+AR305+AS305+AT305+AU305+AV305+AW305+AX305+AY305+AZ305+BA305+BB305+BC305</f>
        <v>1</v>
      </c>
      <c r="K305" s="825">
        <f t="shared" ref="K305:K308" si="125">I305+J305</f>
        <v>3</v>
      </c>
      <c r="L305" s="826">
        <f t="shared" ref="L305:L308" si="126">BE305+BF305+BG305+BH305+BI305+BJ305+BK305+BL305+BM305+BN305+BO305+BP305+BR305+BQ305+BS305+BT305+BU305+BV305+BW305+BX305</f>
        <v>0</v>
      </c>
      <c r="O305" s="1570"/>
      <c r="P305" s="1567"/>
      <c r="Q305" s="1567"/>
      <c r="R305" s="1567"/>
      <c r="S305" s="1567"/>
      <c r="T305" s="1569">
        <v>0</v>
      </c>
      <c r="U305" s="1567"/>
      <c r="V305" s="1570"/>
      <c r="W305" s="1567">
        <v>1</v>
      </c>
      <c r="X305" s="1567"/>
      <c r="Y305" s="1567"/>
      <c r="Z305" s="1567"/>
      <c r="AA305" s="1567"/>
      <c r="AB305" s="1567"/>
      <c r="AC305" s="1567"/>
      <c r="AD305" s="1567"/>
      <c r="AE305" s="1567"/>
      <c r="AF305" s="1567">
        <v>1</v>
      </c>
      <c r="AG305" s="1567"/>
      <c r="AH305" s="1567">
        <v>0</v>
      </c>
      <c r="AI305" s="34"/>
      <c r="AJ305" s="1567"/>
      <c r="AK305" s="1567"/>
      <c r="AL305" s="1567"/>
      <c r="AM305" s="1567"/>
      <c r="AN305" s="1567"/>
      <c r="AO305" s="1567">
        <v>0</v>
      </c>
      <c r="AP305" s="1567"/>
      <c r="AQ305" s="1567"/>
      <c r="AR305" s="1567">
        <v>1</v>
      </c>
      <c r="AS305" s="1567"/>
      <c r="AT305" s="1567"/>
      <c r="AU305" s="1567"/>
      <c r="AV305" s="1567"/>
      <c r="AW305" s="1567"/>
      <c r="AX305" s="1567"/>
      <c r="AY305" s="1567"/>
      <c r="AZ305" s="1567"/>
      <c r="BA305" s="1567">
        <v>0</v>
      </c>
      <c r="BB305" s="1567"/>
      <c r="BC305" s="1567">
        <v>0</v>
      </c>
      <c r="BE305" s="1571"/>
      <c r="BF305" s="1571"/>
      <c r="BG305" s="1571"/>
      <c r="BH305" s="1571"/>
      <c r="BI305" s="1571"/>
      <c r="BJ305" s="1571"/>
      <c r="BK305" s="1571"/>
      <c r="BL305" s="1571"/>
      <c r="BM305" s="1571"/>
      <c r="BN305" s="1571"/>
      <c r="BO305" s="1571"/>
      <c r="BP305" s="1571"/>
      <c r="BQ305" s="1571"/>
      <c r="BR305" s="1571"/>
      <c r="BS305" s="1571"/>
      <c r="BT305" s="1571"/>
      <c r="BU305" s="1571"/>
      <c r="BV305" s="1571"/>
      <c r="BW305" s="1571"/>
      <c r="BX305" s="1571"/>
    </row>
    <row r="306" spans="1:76" ht="15.75">
      <c r="A306" s="824">
        <f>FL!B44</f>
        <v>0</v>
      </c>
      <c r="B306" s="824" t="str">
        <f>FL!C44</f>
        <v>Večeř</v>
      </c>
      <c r="C306" s="824" t="str">
        <f>FL!D44</f>
        <v>Filip</v>
      </c>
      <c r="D306" s="1664">
        <f>FL!E44</f>
        <v>0</v>
      </c>
      <c r="E306" s="824">
        <f>FL!F44</f>
        <v>0</v>
      </c>
      <c r="F306" s="824">
        <f>FL!G44</f>
        <v>0</v>
      </c>
      <c r="G306" s="823">
        <f t="shared" si="121"/>
        <v>0</v>
      </c>
      <c r="H306" s="824">
        <f t="shared" si="122"/>
        <v>1</v>
      </c>
      <c r="I306" s="824">
        <f t="shared" si="123"/>
        <v>0</v>
      </c>
      <c r="J306" s="824">
        <f t="shared" si="124"/>
        <v>0</v>
      </c>
      <c r="K306" s="825">
        <f t="shared" si="125"/>
        <v>0</v>
      </c>
      <c r="L306" s="826">
        <f t="shared" si="126"/>
        <v>0</v>
      </c>
      <c r="O306" s="1570"/>
      <c r="P306" s="1567"/>
      <c r="Q306" s="1567"/>
      <c r="R306" s="1567"/>
      <c r="S306" s="1567"/>
      <c r="T306" s="1569">
        <v>0</v>
      </c>
      <c r="U306" s="1567"/>
      <c r="V306" s="1570"/>
      <c r="W306" s="1567"/>
      <c r="X306" s="1567"/>
      <c r="Y306" s="1567"/>
      <c r="Z306" s="1567"/>
      <c r="AA306" s="1567"/>
      <c r="AB306" s="1567"/>
      <c r="AC306" s="1567"/>
      <c r="AD306" s="1567"/>
      <c r="AE306" s="1567"/>
      <c r="AF306" s="1567"/>
      <c r="AG306" s="1567"/>
      <c r="AH306" s="1567"/>
      <c r="AI306" s="34"/>
      <c r="AJ306" s="1567"/>
      <c r="AK306" s="1567"/>
      <c r="AL306" s="1567"/>
      <c r="AM306" s="1567"/>
      <c r="AN306" s="1567"/>
      <c r="AO306" s="1567">
        <v>0</v>
      </c>
      <c r="AP306" s="1567"/>
      <c r="AQ306" s="1567"/>
      <c r="AR306" s="1567"/>
      <c r="AS306" s="1567"/>
      <c r="AT306" s="1567"/>
      <c r="AU306" s="1567"/>
      <c r="AV306" s="1567"/>
      <c r="AW306" s="1567"/>
      <c r="AX306" s="1567"/>
      <c r="AY306" s="1567"/>
      <c r="AZ306" s="1567"/>
      <c r="BA306" s="1567"/>
      <c r="BB306" s="1567"/>
      <c r="BC306" s="1567"/>
      <c r="BE306" s="1571"/>
      <c r="BF306" s="1571"/>
      <c r="BG306" s="1571"/>
      <c r="BH306" s="1571"/>
      <c r="BI306" s="1571"/>
      <c r="BJ306" s="1571"/>
      <c r="BK306" s="1571"/>
      <c r="BL306" s="1571"/>
      <c r="BM306" s="1571"/>
      <c r="BN306" s="1571"/>
      <c r="BO306" s="1571"/>
      <c r="BP306" s="1571"/>
      <c r="BQ306" s="1571"/>
      <c r="BR306" s="1571"/>
      <c r="BS306" s="1571"/>
      <c r="BT306" s="1571"/>
      <c r="BU306" s="1571"/>
      <c r="BV306" s="1571"/>
      <c r="BW306" s="1571"/>
      <c r="BX306" s="1571"/>
    </row>
    <row r="307" spans="1:76" ht="15.75">
      <c r="A307" s="824"/>
      <c r="B307" s="824" t="str">
        <f>FL!C45</f>
        <v>Schon</v>
      </c>
      <c r="C307" s="824" t="str">
        <f>FL!D45</f>
        <v>Petr</v>
      </c>
      <c r="D307" s="1664">
        <f>FL!E45</f>
        <v>0</v>
      </c>
      <c r="E307" s="824">
        <f>FL!F45</f>
        <v>0</v>
      </c>
      <c r="F307" s="824">
        <f>FL!G45</f>
        <v>0</v>
      </c>
      <c r="G307" s="823">
        <f t="shared" si="121"/>
        <v>1.3333333333333333</v>
      </c>
      <c r="H307" s="824">
        <f t="shared" si="122"/>
        <v>3</v>
      </c>
      <c r="I307" s="824">
        <f t="shared" si="123"/>
        <v>4</v>
      </c>
      <c r="J307" s="824">
        <f t="shared" si="124"/>
        <v>0</v>
      </c>
      <c r="K307" s="825">
        <f t="shared" si="125"/>
        <v>4</v>
      </c>
      <c r="L307" s="826">
        <f t="shared" si="126"/>
        <v>0</v>
      </c>
      <c r="O307" s="827"/>
      <c r="P307" s="824"/>
      <c r="Q307" s="824"/>
      <c r="R307" s="824"/>
      <c r="S307" s="824"/>
      <c r="T307" s="826"/>
      <c r="U307" s="824"/>
      <c r="V307" s="827"/>
      <c r="W307" s="824">
        <v>2</v>
      </c>
      <c r="X307" s="824"/>
      <c r="Y307" s="824"/>
      <c r="Z307" s="824"/>
      <c r="AA307" s="824"/>
      <c r="AB307" s="824">
        <v>1</v>
      </c>
      <c r="AC307" s="824"/>
      <c r="AD307" s="824"/>
      <c r="AE307" s="824"/>
      <c r="AF307" s="824">
        <v>1</v>
      </c>
      <c r="AG307" s="824"/>
      <c r="AH307" s="824"/>
      <c r="AI307" s="34"/>
      <c r="AJ307" s="824"/>
      <c r="AK307" s="824"/>
      <c r="AL307" s="824"/>
      <c r="AM307" s="824"/>
      <c r="AN307" s="824"/>
      <c r="AO307" s="824"/>
      <c r="AP307" s="824"/>
      <c r="AQ307" s="824"/>
      <c r="AR307" s="824">
        <v>0</v>
      </c>
      <c r="AS307" s="824"/>
      <c r="AT307" s="824"/>
      <c r="AU307" s="824"/>
      <c r="AV307" s="824"/>
      <c r="AW307" s="824">
        <v>0</v>
      </c>
      <c r="AX307" s="824"/>
      <c r="AY307" s="824"/>
      <c r="AZ307" s="824"/>
      <c r="BA307" s="824">
        <v>0</v>
      </c>
      <c r="BB307" s="824"/>
      <c r="BC307" s="824"/>
      <c r="BE307" s="828"/>
      <c r="BF307" s="828"/>
      <c r="BG307" s="828"/>
      <c r="BH307" s="828"/>
      <c r="BI307" s="828"/>
      <c r="BJ307" s="828"/>
      <c r="BK307" s="828"/>
      <c r="BL307" s="828"/>
      <c r="BM307" s="828"/>
      <c r="BN307" s="828"/>
      <c r="BO307" s="828"/>
      <c r="BP307" s="828"/>
      <c r="BQ307" s="828"/>
      <c r="BR307" s="828"/>
      <c r="BS307" s="828"/>
      <c r="BT307" s="828"/>
      <c r="BU307" s="828"/>
      <c r="BV307" s="828"/>
      <c r="BW307" s="828"/>
      <c r="BX307" s="828"/>
    </row>
    <row r="308" spans="1:76" ht="15.75">
      <c r="A308" s="824"/>
      <c r="B308" s="824" t="str">
        <f>FL!C46</f>
        <v>Sršeň</v>
      </c>
      <c r="C308" s="824" t="str">
        <f>FL!D46</f>
        <v>Martin</v>
      </c>
      <c r="D308" s="1664">
        <f>FL!E46</f>
        <v>0</v>
      </c>
      <c r="E308" s="824">
        <f>FL!F46</f>
        <v>0</v>
      </c>
      <c r="F308" s="824">
        <f>FL!G46</f>
        <v>0</v>
      </c>
      <c r="G308" s="823">
        <f t="shared" si="121"/>
        <v>2</v>
      </c>
      <c r="H308" s="824">
        <f t="shared" si="122"/>
        <v>1</v>
      </c>
      <c r="I308" s="824">
        <f t="shared" si="123"/>
        <v>1</v>
      </c>
      <c r="J308" s="824">
        <f t="shared" si="124"/>
        <v>1</v>
      </c>
      <c r="K308" s="825">
        <f t="shared" si="125"/>
        <v>2</v>
      </c>
      <c r="L308" s="826">
        <f t="shared" si="126"/>
        <v>0</v>
      </c>
      <c r="O308" s="827"/>
      <c r="P308" s="824"/>
      <c r="Q308" s="824"/>
      <c r="R308" s="824"/>
      <c r="S308" s="824"/>
      <c r="T308" s="826"/>
      <c r="U308" s="824"/>
      <c r="V308" s="827"/>
      <c r="W308" s="824"/>
      <c r="X308" s="824"/>
      <c r="Y308" s="824"/>
      <c r="Z308" s="824"/>
      <c r="AA308" s="824">
        <v>1</v>
      </c>
      <c r="AB308" s="824"/>
      <c r="AC308" s="824"/>
      <c r="AD308" s="824"/>
      <c r="AE308" s="824"/>
      <c r="AF308" s="824"/>
      <c r="AG308" s="824"/>
      <c r="AH308" s="824"/>
      <c r="AI308" s="34"/>
      <c r="AJ308" s="824"/>
      <c r="AK308" s="824"/>
      <c r="AL308" s="824"/>
      <c r="AM308" s="824"/>
      <c r="AN308" s="824"/>
      <c r="AO308" s="824"/>
      <c r="AP308" s="824"/>
      <c r="AQ308" s="824"/>
      <c r="AR308" s="824"/>
      <c r="AS308" s="824"/>
      <c r="AT308" s="824"/>
      <c r="AU308" s="824"/>
      <c r="AV308" s="824">
        <v>1</v>
      </c>
      <c r="AW308" s="824"/>
      <c r="AX308" s="824">
        <v>0</v>
      </c>
      <c r="AY308" s="824"/>
      <c r="AZ308" s="824"/>
      <c r="BA308" s="824"/>
      <c r="BB308" s="824"/>
      <c r="BC308" s="824"/>
      <c r="BE308" s="828"/>
      <c r="BF308" s="828"/>
      <c r="BG308" s="828"/>
      <c r="BH308" s="828"/>
      <c r="BI308" s="828"/>
      <c r="BJ308" s="828"/>
      <c r="BK308" s="828"/>
      <c r="BL308" s="828"/>
      <c r="BM308" s="828"/>
      <c r="BN308" s="828"/>
      <c r="BO308" s="828"/>
      <c r="BP308" s="828"/>
      <c r="BQ308" s="828"/>
      <c r="BR308" s="828"/>
      <c r="BS308" s="828"/>
      <c r="BT308" s="828"/>
      <c r="BU308" s="828"/>
      <c r="BV308" s="828"/>
      <c r="BW308" s="828"/>
      <c r="BX308" s="828"/>
    </row>
    <row r="309" spans="1:76" ht="15.75">
      <c r="A309" s="34"/>
      <c r="B309" s="824" t="str">
        <f>FL!C47</f>
        <v>Pachl</v>
      </c>
      <c r="C309" s="824" t="str">
        <f>FL!D47</f>
        <v>Miroslav</v>
      </c>
      <c r="D309" s="1664">
        <f>FL!E47</f>
        <v>0</v>
      </c>
      <c r="E309" s="824">
        <f>FL!F47</f>
        <v>0</v>
      </c>
      <c r="F309" s="824">
        <f>FL!G47</f>
        <v>0</v>
      </c>
      <c r="G309" s="823">
        <f t="shared" ref="G309" si="127">K309/H309</f>
        <v>1</v>
      </c>
      <c r="H309" s="824">
        <f t="shared" ref="H309" si="128">COUNT(O309:AH309)</f>
        <v>1</v>
      </c>
      <c r="I309" s="824">
        <f t="shared" ref="I309" si="129">SUM(O309+P309+Q309+R309+S309+T309+V309+U309+W309+X309+Y309+Z309+AA309+AB309+AC309+AD309+AE309+AF309+AG309+AH309)</f>
        <v>1</v>
      </c>
      <c r="J309" s="824">
        <f t="shared" ref="J309" si="130">AJ309+AK309+AL309+AM309+AN309+AO309+AP309+AQ309+AR309+AS309+AT309+AU309+AV309+AW309+AX309+AY309+AZ309+BA309+BB309+BC309</f>
        <v>0</v>
      </c>
      <c r="K309" s="825">
        <f t="shared" ref="K309" si="131">I309+J309</f>
        <v>1</v>
      </c>
      <c r="L309" s="826">
        <f t="shared" ref="L309" si="132">BE309+BF309+BG309+BH309+BI309+BJ309+BK309+BL309+BM309+BN309+BO309+BP309+BR309+BQ309+BS309+BT309+BU309+BV309+BW309+BX309</f>
        <v>0</v>
      </c>
      <c r="O309" s="1570"/>
      <c r="P309" s="1567"/>
      <c r="Q309" s="1567"/>
      <c r="R309" s="1567"/>
      <c r="S309" s="1567"/>
      <c r="T309" s="1569"/>
      <c r="U309" s="1567"/>
      <c r="V309" s="1570"/>
      <c r="W309" s="1567"/>
      <c r="X309" s="1567"/>
      <c r="Y309" s="1567"/>
      <c r="Z309" s="1567"/>
      <c r="AA309" s="1567"/>
      <c r="AB309" s="1567"/>
      <c r="AC309" s="1567">
        <v>1</v>
      </c>
      <c r="AD309" s="1567"/>
      <c r="AE309" s="1567"/>
      <c r="AF309" s="1567"/>
      <c r="AG309" s="1567"/>
      <c r="AH309" s="1567"/>
      <c r="AI309" s="34"/>
      <c r="AJ309" s="1567"/>
      <c r="AK309" s="1567"/>
      <c r="AL309" s="1567"/>
      <c r="AM309" s="1567"/>
      <c r="AN309" s="1567"/>
      <c r="AO309" s="1567"/>
      <c r="AP309" s="1567"/>
      <c r="AQ309" s="1567"/>
      <c r="AR309" s="1567"/>
      <c r="AS309" s="1567"/>
      <c r="AT309" s="1567"/>
      <c r="AU309" s="1567"/>
      <c r="AV309" s="1567"/>
      <c r="AW309" s="1567"/>
      <c r="AX309" s="1567">
        <v>0</v>
      </c>
      <c r="AY309" s="1567"/>
      <c r="AZ309" s="1567"/>
      <c r="BA309" s="1567"/>
      <c r="BB309" s="1567"/>
      <c r="BC309" s="1567"/>
      <c r="BE309" s="1571"/>
      <c r="BF309" s="1571"/>
      <c r="BG309" s="1571"/>
      <c r="BH309" s="1571"/>
      <c r="BI309" s="1571"/>
      <c r="BJ309" s="1571"/>
      <c r="BK309" s="1571"/>
      <c r="BL309" s="1571"/>
      <c r="BM309" s="1571"/>
      <c r="BN309" s="1571"/>
      <c r="BO309" s="1571"/>
      <c r="BP309" s="1571"/>
      <c r="BQ309" s="1571"/>
      <c r="BR309" s="1571"/>
      <c r="BS309" s="1571"/>
      <c r="BT309" s="1571"/>
      <c r="BU309" s="1571"/>
      <c r="BV309" s="1571"/>
      <c r="BW309" s="1571"/>
      <c r="BX309" s="1571"/>
    </row>
    <row r="310" spans="1:76" ht="15.75">
      <c r="A310" s="34"/>
      <c r="B310" s="824" t="str">
        <f>FL!C48</f>
        <v>Felcman</v>
      </c>
      <c r="C310" s="824" t="str">
        <f>FL!D48</f>
        <v>Martin</v>
      </c>
      <c r="D310" s="1664">
        <f>FL!E48</f>
        <v>0</v>
      </c>
      <c r="E310" s="824">
        <f>FL!F48</f>
        <v>0</v>
      </c>
      <c r="F310" s="824">
        <f>FL!G48</f>
        <v>0</v>
      </c>
      <c r="G310" s="823">
        <f t="shared" ref="G310:G311" si="133">K310/H310</f>
        <v>1</v>
      </c>
      <c r="H310" s="824">
        <f t="shared" ref="H310:H311" si="134">COUNT(O310:AH310)</f>
        <v>1</v>
      </c>
      <c r="I310" s="824">
        <f t="shared" ref="I310:I311" si="135">SUM(O310+P310+Q310+R310+S310+T310+V310+U310+W310+X310+Y310+Z310+AA310+AB310+AC310+AD310+AE310+AF310+AG310+AH310)</f>
        <v>0</v>
      </c>
      <c r="J310" s="824">
        <f t="shared" ref="J310:J311" si="136">AJ310+AK310+AL310+AM310+AN310+AO310+AP310+AQ310+AR310+AS310+AT310+AU310+AV310+AW310+AX310+AY310+AZ310+BA310+BB310+BC310</f>
        <v>1</v>
      </c>
      <c r="K310" s="825">
        <f t="shared" ref="K310:K311" si="137">I310+J310</f>
        <v>1</v>
      </c>
      <c r="L310" s="826">
        <f t="shared" ref="L310:L311" si="138">BE310+BF310+BG310+BH310+BI310+BJ310+BK310+BL310+BM310+BN310+BO310+BP310+BR310+BQ310+BS310+BT310+BU310+BV310+BW310+BX310</f>
        <v>0</v>
      </c>
      <c r="O310" s="1858"/>
      <c r="P310" s="1567"/>
      <c r="Q310" s="1567"/>
      <c r="R310" s="1567"/>
      <c r="S310" s="1567"/>
      <c r="T310" s="1569"/>
      <c r="U310" s="1567"/>
      <c r="V310" s="1858"/>
      <c r="W310" s="1567"/>
      <c r="X310" s="1567"/>
      <c r="Y310" s="1567"/>
      <c r="Z310" s="1567"/>
      <c r="AA310" s="1567"/>
      <c r="AB310" s="1567"/>
      <c r="AC310" s="1567"/>
      <c r="AD310" s="1567">
        <v>0</v>
      </c>
      <c r="AE310" s="1567"/>
      <c r="AF310" s="1567"/>
      <c r="AG310" s="1567"/>
      <c r="AH310" s="1567"/>
      <c r="AI310" s="34"/>
      <c r="AJ310" s="1567"/>
      <c r="AK310" s="1567"/>
      <c r="AL310" s="1567"/>
      <c r="AM310" s="1567"/>
      <c r="AN310" s="1567"/>
      <c r="AO310" s="1567"/>
      <c r="AP310" s="1567"/>
      <c r="AQ310" s="1567"/>
      <c r="AR310" s="1567"/>
      <c r="AS310" s="1567"/>
      <c r="AT310" s="1567"/>
      <c r="AU310" s="1567"/>
      <c r="AV310" s="1567"/>
      <c r="AW310" s="1567"/>
      <c r="AX310" s="1567"/>
      <c r="AY310" s="1567">
        <v>1</v>
      </c>
      <c r="AZ310" s="1567"/>
      <c r="BA310" s="1567"/>
      <c r="BB310" s="1567"/>
      <c r="BC310" s="1567"/>
      <c r="BE310" s="1571"/>
      <c r="BF310" s="1571"/>
      <c r="BG310" s="1571"/>
      <c r="BH310" s="1571"/>
      <c r="BI310" s="1571"/>
      <c r="BJ310" s="1571"/>
      <c r="BK310" s="1571"/>
      <c r="BL310" s="1571"/>
      <c r="BM310" s="1571"/>
      <c r="BN310" s="1571"/>
      <c r="BO310" s="1571"/>
      <c r="BP310" s="1571"/>
      <c r="BQ310" s="1571"/>
      <c r="BR310" s="1571"/>
      <c r="BS310" s="1571"/>
      <c r="BT310" s="1571"/>
      <c r="BU310" s="1571"/>
      <c r="BV310" s="1571"/>
      <c r="BW310" s="1571"/>
      <c r="BX310" s="1571"/>
    </row>
    <row r="311" spans="1:76" ht="15.75">
      <c r="A311" s="34"/>
      <c r="B311" s="824" t="str">
        <f>FL!C49</f>
        <v>Fišer st</v>
      </c>
      <c r="C311" s="824" t="str">
        <f>FL!D49</f>
        <v>Radek</v>
      </c>
      <c r="D311" s="1664">
        <f>FL!E49</f>
        <v>0</v>
      </c>
      <c r="E311" s="824">
        <f>FL!F49</f>
        <v>0</v>
      </c>
      <c r="F311" s="824">
        <f>FL!G49</f>
        <v>0</v>
      </c>
      <c r="G311" s="823">
        <f t="shared" si="133"/>
        <v>0</v>
      </c>
      <c r="H311" s="824">
        <f t="shared" si="134"/>
        <v>1</v>
      </c>
      <c r="I311" s="824">
        <f t="shared" si="135"/>
        <v>0</v>
      </c>
      <c r="J311" s="824">
        <f t="shared" si="136"/>
        <v>0</v>
      </c>
      <c r="K311" s="825">
        <f t="shared" si="137"/>
        <v>0</v>
      </c>
      <c r="L311" s="826">
        <f t="shared" si="138"/>
        <v>0</v>
      </c>
      <c r="O311" s="1858"/>
      <c r="P311" s="1567"/>
      <c r="Q311" s="1567"/>
      <c r="R311" s="1567"/>
      <c r="S311" s="1567"/>
      <c r="T311" s="1569"/>
      <c r="U311" s="1567"/>
      <c r="V311" s="1858"/>
      <c r="W311" s="1567"/>
      <c r="X311" s="1567"/>
      <c r="Y311" s="1567"/>
      <c r="Z311" s="1567"/>
      <c r="AA311" s="1567"/>
      <c r="AB311" s="1567"/>
      <c r="AC311" s="1567"/>
      <c r="AD311" s="1567">
        <v>0</v>
      </c>
      <c r="AE311" s="1567"/>
      <c r="AF311" s="1567"/>
      <c r="AG311" s="1567"/>
      <c r="AH311" s="1567"/>
      <c r="AI311" s="34"/>
      <c r="AJ311" s="1567"/>
      <c r="AK311" s="1567"/>
      <c r="AL311" s="1567"/>
      <c r="AM311" s="1567"/>
      <c r="AN311" s="1567"/>
      <c r="AO311" s="1567"/>
      <c r="AP311" s="1567"/>
      <c r="AQ311" s="1567"/>
      <c r="AR311" s="1567"/>
      <c r="AS311" s="1567"/>
      <c r="AT311" s="1567"/>
      <c r="AU311" s="1567"/>
      <c r="AV311" s="1567"/>
      <c r="AW311" s="1567"/>
      <c r="AX311" s="1567"/>
      <c r="AY311" s="1567">
        <v>0</v>
      </c>
      <c r="AZ311" s="1567"/>
      <c r="BA311" s="1567"/>
      <c r="BB311" s="1567"/>
      <c r="BC311" s="1567"/>
      <c r="BE311" s="1571"/>
      <c r="BF311" s="1571"/>
      <c r="BG311" s="1571"/>
      <c r="BH311" s="1571"/>
      <c r="BI311" s="1571"/>
      <c r="BJ311" s="1571"/>
      <c r="BK311" s="1571"/>
      <c r="BL311" s="1571"/>
      <c r="BM311" s="1571"/>
      <c r="BN311" s="1571"/>
      <c r="BO311" s="1571"/>
      <c r="BP311" s="1571"/>
      <c r="BQ311" s="1571"/>
      <c r="BR311" s="1571"/>
      <c r="BS311" s="1571"/>
      <c r="BT311" s="1571"/>
      <c r="BU311" s="1571"/>
      <c r="BV311" s="1571"/>
      <c r="BW311" s="1571"/>
      <c r="BX311" s="1571"/>
    </row>
    <row r="312" spans="1:76" ht="15.75">
      <c r="A312" s="34"/>
      <c r="B312" s="829" t="s">
        <v>96</v>
      </c>
      <c r="C312" s="829" t="s">
        <v>97</v>
      </c>
      <c r="D312" s="835"/>
      <c r="F312" s="824" t="s">
        <v>134</v>
      </c>
      <c r="G312" s="823">
        <f t="shared" si="115"/>
        <v>2.5</v>
      </c>
      <c r="H312" s="824">
        <f t="shared" si="116"/>
        <v>2</v>
      </c>
      <c r="I312" s="824">
        <f t="shared" si="117"/>
        <v>5</v>
      </c>
      <c r="J312" s="824">
        <f t="shared" si="118"/>
        <v>0</v>
      </c>
      <c r="K312" s="825">
        <f t="shared" si="119"/>
        <v>5</v>
      </c>
      <c r="L312" s="826">
        <f t="shared" si="120"/>
        <v>0</v>
      </c>
      <c r="O312" s="827"/>
      <c r="P312" s="824"/>
      <c r="Q312" s="824"/>
      <c r="R312" s="824"/>
      <c r="S312" s="824"/>
      <c r="T312" s="826"/>
      <c r="U312" s="824"/>
      <c r="V312" s="827"/>
      <c r="W312" s="824"/>
      <c r="X312" s="824"/>
      <c r="Y312" s="824"/>
      <c r="Z312" s="824"/>
      <c r="AA312" s="824"/>
      <c r="AB312" s="824">
        <v>4</v>
      </c>
      <c r="AC312" s="824">
        <v>1</v>
      </c>
      <c r="AD312" s="824"/>
      <c r="AE312" s="824"/>
      <c r="AF312" s="824"/>
      <c r="AG312" s="824"/>
      <c r="AH312" s="824"/>
      <c r="AI312" s="34"/>
      <c r="AJ312" s="824"/>
      <c r="AK312" s="824"/>
      <c r="AL312" s="824"/>
      <c r="AM312" s="824"/>
      <c r="AN312" s="824"/>
      <c r="AO312" s="824"/>
      <c r="AP312" s="824"/>
      <c r="AQ312" s="824"/>
      <c r="AR312" s="824"/>
      <c r="AS312" s="824"/>
      <c r="AT312" s="824"/>
      <c r="AU312" s="824"/>
      <c r="AV312" s="824"/>
      <c r="AW312" s="824"/>
      <c r="AX312" s="824"/>
      <c r="AY312" s="824"/>
      <c r="AZ312" s="824"/>
      <c r="BA312" s="824"/>
      <c r="BB312" s="824"/>
      <c r="BC312" s="824"/>
      <c r="BE312" s="828"/>
      <c r="BF312" s="828"/>
      <c r="BG312" s="828"/>
      <c r="BH312" s="828"/>
      <c r="BI312" s="828"/>
      <c r="BJ312" s="828"/>
      <c r="BK312" s="828"/>
      <c r="BL312" s="828"/>
      <c r="BM312" s="828"/>
      <c r="BN312" s="828"/>
      <c r="BO312" s="828"/>
      <c r="BP312" s="828"/>
      <c r="BQ312" s="828"/>
      <c r="BR312" s="828"/>
      <c r="BS312" s="828"/>
      <c r="BT312" s="828"/>
      <c r="BU312" s="828"/>
      <c r="BV312" s="828"/>
      <c r="BW312" s="828"/>
      <c r="BX312" s="828"/>
    </row>
    <row r="313" spans="1:76" ht="15.75">
      <c r="A313" s="828"/>
      <c r="B313" s="829" t="s">
        <v>89</v>
      </c>
      <c r="C313" s="829" t="s">
        <v>59</v>
      </c>
      <c r="D313" s="835"/>
      <c r="F313" s="824" t="s">
        <v>134</v>
      </c>
      <c r="G313" s="823">
        <f t="shared" si="115"/>
        <v>4.833333333333333</v>
      </c>
      <c r="H313" s="824">
        <f t="shared" si="116"/>
        <v>18</v>
      </c>
      <c r="I313" s="824">
        <f t="shared" si="117"/>
        <v>87</v>
      </c>
      <c r="J313" s="824">
        <f t="shared" si="118"/>
        <v>0</v>
      </c>
      <c r="K313" s="825">
        <f t="shared" si="119"/>
        <v>87</v>
      </c>
      <c r="L313" s="826">
        <f t="shared" si="120"/>
        <v>0</v>
      </c>
      <c r="O313" s="827">
        <v>2</v>
      </c>
      <c r="P313" s="824">
        <v>5</v>
      </c>
      <c r="Q313" s="824">
        <v>2</v>
      </c>
      <c r="R313" s="824">
        <v>6</v>
      </c>
      <c r="S313" s="824">
        <v>18</v>
      </c>
      <c r="T313" s="826">
        <v>8</v>
      </c>
      <c r="U313" s="824">
        <v>6</v>
      </c>
      <c r="V313" s="827">
        <v>13</v>
      </c>
      <c r="W313" s="824">
        <v>3</v>
      </c>
      <c r="X313" s="824">
        <v>2</v>
      </c>
      <c r="Y313" s="824">
        <v>6</v>
      </c>
      <c r="Z313" s="824">
        <v>2</v>
      </c>
      <c r="AA313" s="824">
        <v>3</v>
      </c>
      <c r="AB313" s="824"/>
      <c r="AC313" s="824">
        <v>3</v>
      </c>
      <c r="AD313" s="824">
        <v>2</v>
      </c>
      <c r="AE313" s="824">
        <v>4</v>
      </c>
      <c r="AF313" s="824">
        <v>0</v>
      </c>
      <c r="AG313" s="824"/>
      <c r="AH313" s="824">
        <v>2</v>
      </c>
      <c r="AI313" s="34"/>
      <c r="AJ313" s="824"/>
      <c r="AK313" s="824"/>
      <c r="AL313" s="824"/>
      <c r="AM313" s="824"/>
      <c r="AN313" s="824"/>
      <c r="AO313" s="824"/>
      <c r="AP313" s="824"/>
      <c r="AQ313" s="824"/>
      <c r="AR313" s="824"/>
      <c r="AS313" s="824"/>
      <c r="AT313" s="824"/>
      <c r="AU313" s="824"/>
      <c r="AV313" s="824"/>
      <c r="AW313" s="824"/>
      <c r="AX313" s="824"/>
      <c r="AY313" s="824"/>
      <c r="AZ313" s="824"/>
      <c r="BA313" s="824"/>
      <c r="BB313" s="824"/>
      <c r="BC313" s="824"/>
      <c r="BE313" s="828"/>
      <c r="BF313" s="828"/>
      <c r="BG313" s="828"/>
      <c r="BH313" s="828"/>
      <c r="BI313" s="828"/>
      <c r="BJ313" s="828"/>
      <c r="BK313" s="828"/>
      <c r="BL313" s="828"/>
      <c r="BM313" s="828"/>
      <c r="BN313" s="828"/>
      <c r="BO313" s="828"/>
      <c r="BP313" s="828"/>
      <c r="BQ313" s="828"/>
      <c r="BR313" s="828"/>
      <c r="BS313" s="828"/>
      <c r="BT313" s="828"/>
      <c r="BU313" s="828"/>
      <c r="BV313" s="828"/>
      <c r="BW313" s="828"/>
      <c r="BX313" s="828"/>
    </row>
    <row r="314" spans="1:76" ht="15.75">
      <c r="A314" s="833"/>
      <c r="B314" s="830" t="s">
        <v>74</v>
      </c>
      <c r="C314" s="830" t="s">
        <v>59</v>
      </c>
      <c r="D314" s="1663"/>
      <c r="E314" s="831"/>
      <c r="F314" s="824" t="s">
        <v>134</v>
      </c>
      <c r="G314" s="823" t="e">
        <f t="shared" si="115"/>
        <v>#DIV/0!</v>
      </c>
      <c r="H314" s="824">
        <f t="shared" si="116"/>
        <v>0</v>
      </c>
      <c r="I314" s="824">
        <f t="shared" si="117"/>
        <v>0</v>
      </c>
      <c r="J314" s="824">
        <f t="shared" si="118"/>
        <v>0</v>
      </c>
      <c r="K314" s="825">
        <f t="shared" si="119"/>
        <v>0</v>
      </c>
      <c r="L314" s="826">
        <f t="shared" si="120"/>
        <v>0</v>
      </c>
      <c r="M314" s="46"/>
      <c r="N314" s="46"/>
      <c r="O314" s="827"/>
      <c r="P314" s="824"/>
      <c r="Q314" s="824"/>
      <c r="R314" s="824"/>
      <c r="S314" s="824"/>
      <c r="T314" s="826"/>
      <c r="U314" s="824"/>
      <c r="V314" s="827"/>
      <c r="W314" s="824"/>
      <c r="X314" s="824"/>
      <c r="Y314" s="824"/>
      <c r="Z314" s="824"/>
      <c r="AA314" s="824"/>
      <c r="AB314" s="824"/>
      <c r="AC314" s="824"/>
      <c r="AD314" s="824"/>
      <c r="AE314" s="824"/>
      <c r="AF314" s="824"/>
      <c r="AG314" s="824"/>
      <c r="AH314" s="824"/>
      <c r="AI314" s="824"/>
      <c r="AJ314" s="824"/>
      <c r="AK314" s="824"/>
      <c r="AL314" s="824"/>
      <c r="AM314" s="824"/>
      <c r="AN314" s="824"/>
      <c r="AO314" s="824"/>
      <c r="AP314" s="824"/>
      <c r="AQ314" s="824"/>
      <c r="AR314" s="824"/>
      <c r="AS314" s="824"/>
      <c r="AT314" s="824"/>
      <c r="AU314" s="824"/>
      <c r="AV314" s="824"/>
      <c r="AW314" s="824"/>
      <c r="AX314" s="824"/>
      <c r="AY314" s="824"/>
      <c r="AZ314" s="824"/>
      <c r="BA314" s="824"/>
      <c r="BB314" s="824"/>
      <c r="BC314" s="824"/>
      <c r="BD314" s="828"/>
      <c r="BE314" s="828"/>
      <c r="BF314" s="828"/>
      <c r="BG314" s="828"/>
      <c r="BH314" s="828"/>
      <c r="BI314" s="828"/>
      <c r="BJ314" s="828"/>
      <c r="BK314" s="828"/>
      <c r="BL314" s="828"/>
      <c r="BM314" s="828"/>
      <c r="BN314" s="828"/>
      <c r="BO314" s="828"/>
      <c r="BP314" s="828"/>
      <c r="BQ314" s="828"/>
      <c r="BR314" s="828"/>
      <c r="BS314" s="828"/>
      <c r="BT314" s="828"/>
      <c r="BU314" s="828"/>
      <c r="BV314" s="828"/>
      <c r="BW314" s="828"/>
      <c r="BX314" s="828"/>
    </row>
    <row r="315" spans="1:76" ht="16.5" thickBot="1">
      <c r="A315" s="833"/>
      <c r="B315" s="830" t="s">
        <v>936</v>
      </c>
      <c r="C315" s="830"/>
      <c r="D315" s="1663"/>
      <c r="E315" s="831"/>
      <c r="F315" s="824" t="s">
        <v>134</v>
      </c>
      <c r="G315" s="823">
        <f t="shared" si="115"/>
        <v>1</v>
      </c>
      <c r="H315" s="824">
        <f t="shared" si="116"/>
        <v>1</v>
      </c>
      <c r="I315" s="824">
        <f t="shared" si="117"/>
        <v>1</v>
      </c>
      <c r="J315" s="824">
        <f t="shared" si="118"/>
        <v>0</v>
      </c>
      <c r="K315" s="825">
        <f t="shared" si="119"/>
        <v>1</v>
      </c>
      <c r="L315" s="826">
        <f t="shared" si="120"/>
        <v>0</v>
      </c>
      <c r="M315" s="46"/>
      <c r="N315" s="46"/>
      <c r="O315" s="50"/>
      <c r="P315" s="834"/>
      <c r="Q315" s="834"/>
      <c r="R315" s="834"/>
      <c r="S315" s="834"/>
      <c r="T315" s="409"/>
      <c r="U315" s="834"/>
      <c r="V315" s="50"/>
      <c r="W315" s="834"/>
      <c r="X315" s="834"/>
      <c r="Y315" s="834"/>
      <c r="Z315" s="834"/>
      <c r="AA315" s="834"/>
      <c r="AB315" s="834"/>
      <c r="AC315" s="834"/>
      <c r="AD315" s="834"/>
      <c r="AE315" s="834">
        <v>1</v>
      </c>
      <c r="AF315" s="834"/>
      <c r="AG315" s="834"/>
      <c r="AH315" s="834"/>
      <c r="AI315" s="824"/>
      <c r="AJ315" s="824"/>
      <c r="AK315" s="824"/>
      <c r="AL315" s="824"/>
      <c r="AM315" s="824"/>
      <c r="AN315" s="824"/>
      <c r="AO315" s="824"/>
      <c r="AP315" s="824"/>
      <c r="AQ315" s="824"/>
      <c r="AR315" s="824"/>
      <c r="AS315" s="824"/>
      <c r="AT315" s="824"/>
      <c r="AU315" s="824"/>
      <c r="AV315" s="824"/>
      <c r="AW315" s="824"/>
      <c r="AX315" s="824"/>
      <c r="AY315" s="824"/>
      <c r="AZ315" s="824"/>
      <c r="BA315" s="824"/>
      <c r="BB315" s="824"/>
      <c r="BC315" s="824"/>
      <c r="BD315" s="828"/>
      <c r="BE315" s="828"/>
      <c r="BF315" s="828"/>
      <c r="BG315" s="828"/>
      <c r="BH315" s="828"/>
      <c r="BI315" s="828"/>
      <c r="BJ315" s="828"/>
      <c r="BK315" s="828"/>
      <c r="BL315" s="828"/>
      <c r="BM315" s="828"/>
      <c r="BN315" s="828"/>
      <c r="BO315" s="828"/>
      <c r="BP315" s="828"/>
      <c r="BQ315" s="828"/>
      <c r="BR315" s="828"/>
      <c r="BS315" s="828"/>
      <c r="BT315" s="828"/>
      <c r="BU315" s="828"/>
      <c r="BV315" s="828"/>
      <c r="BW315" s="828"/>
      <c r="BX315" s="828"/>
    </row>
    <row r="316" spans="1:76" ht="16.5" thickBot="1">
      <c r="A316" s="41"/>
      <c r="B316" s="42" t="s">
        <v>64</v>
      </c>
      <c r="C316" s="42"/>
      <c r="D316" s="960"/>
      <c r="E316" s="43"/>
      <c r="F316" s="34" t="s">
        <v>772</v>
      </c>
      <c r="G316" s="823">
        <f t="shared" si="115"/>
        <v>3.2</v>
      </c>
      <c r="H316" s="824">
        <f t="shared" si="116"/>
        <v>20</v>
      </c>
      <c r="I316" s="824">
        <f t="shared" si="117"/>
        <v>64</v>
      </c>
      <c r="J316" s="824">
        <f t="shared" si="118"/>
        <v>0</v>
      </c>
      <c r="K316" s="825">
        <f t="shared" si="119"/>
        <v>64</v>
      </c>
      <c r="L316" s="826">
        <f t="shared" si="120"/>
        <v>0</v>
      </c>
      <c r="M316" s="46"/>
      <c r="N316" s="46"/>
      <c r="O316" s="47">
        <v>8</v>
      </c>
      <c r="P316" s="48">
        <v>4</v>
      </c>
      <c r="Q316" s="49">
        <v>0</v>
      </c>
      <c r="R316" s="48">
        <v>2</v>
      </c>
      <c r="S316" s="49">
        <v>10</v>
      </c>
      <c r="T316" s="49">
        <v>0</v>
      </c>
      <c r="U316" s="48">
        <v>2</v>
      </c>
      <c r="V316" s="48">
        <v>0</v>
      </c>
      <c r="W316" s="48">
        <v>2</v>
      </c>
      <c r="X316" s="48">
        <v>8</v>
      </c>
      <c r="Y316" s="48">
        <v>6</v>
      </c>
      <c r="Z316" s="48">
        <v>4</v>
      </c>
      <c r="AA316" s="48">
        <v>4</v>
      </c>
      <c r="AB316" s="48">
        <v>2</v>
      </c>
      <c r="AC316" s="48">
        <v>2</v>
      </c>
      <c r="AD316" s="48">
        <v>2</v>
      </c>
      <c r="AE316" s="48">
        <v>4</v>
      </c>
      <c r="AF316" s="48">
        <v>2</v>
      </c>
      <c r="AG316" s="48">
        <v>0</v>
      </c>
      <c r="AH316" s="48">
        <v>2</v>
      </c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</row>
    <row r="317" spans="1:76" ht="15.75">
      <c r="A317" s="41"/>
      <c r="B317" s="42"/>
      <c r="C317" s="42"/>
      <c r="D317" s="960"/>
      <c r="E317" s="43"/>
      <c r="F317" s="34"/>
      <c r="G317" s="44"/>
      <c r="H317" s="34"/>
      <c r="I317" s="34"/>
      <c r="J317" s="34"/>
      <c r="K317" s="45"/>
      <c r="L317" s="34"/>
      <c r="M317" s="46"/>
      <c r="N317" s="46"/>
      <c r="O317" s="34"/>
      <c r="P317" s="34"/>
      <c r="Q317" s="46"/>
      <c r="R317" s="34"/>
      <c r="S317" s="46"/>
      <c r="T317" s="46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</row>
    <row r="318" spans="1:76" ht="15.75">
      <c r="A318" s="1582" t="s">
        <v>143</v>
      </c>
      <c r="B318" s="8">
        <v>9</v>
      </c>
      <c r="R318" s="8" t="s">
        <v>32</v>
      </c>
      <c r="S318" s="8" t="s">
        <v>33</v>
      </c>
      <c r="T318" s="8" t="s">
        <v>34</v>
      </c>
      <c r="U318" s="8" t="s">
        <v>35</v>
      </c>
      <c r="AO318" s="8" t="s">
        <v>36</v>
      </c>
      <c r="AP318" s="8" t="s">
        <v>37</v>
      </c>
      <c r="AQ318" s="8" t="s">
        <v>38</v>
      </c>
      <c r="AR318" s="8" t="s">
        <v>37</v>
      </c>
      <c r="AS318" s="8" t="s">
        <v>39</v>
      </c>
      <c r="AT318" s="34" t="s">
        <v>40</v>
      </c>
      <c r="AU318" s="34" t="s">
        <v>41</v>
      </c>
      <c r="AV318" s="34" t="s">
        <v>42</v>
      </c>
      <c r="AW318" s="34" t="s">
        <v>40</v>
      </c>
      <c r="AX318" s="34"/>
      <c r="AY318" s="34"/>
      <c r="AZ318" s="34"/>
      <c r="BA318" s="34"/>
      <c r="BB318" s="34"/>
      <c r="BC318" s="34"/>
      <c r="BG318" s="8" t="s">
        <v>43</v>
      </c>
      <c r="BH318" s="8" t="s">
        <v>44</v>
      </c>
      <c r="BI318" s="8" t="s">
        <v>40</v>
      </c>
      <c r="BJ318" s="8" t="s">
        <v>37</v>
      </c>
      <c r="BK318" s="8" t="s">
        <v>39</v>
      </c>
      <c r="BL318" s="8" t="s">
        <v>35</v>
      </c>
    </row>
    <row r="319" spans="1:76">
      <c r="A319" s="817"/>
      <c r="B319" s="818" t="s">
        <v>45</v>
      </c>
      <c r="C319" s="818" t="s">
        <v>46</v>
      </c>
      <c r="D319" s="1661" t="s">
        <v>47</v>
      </c>
      <c r="E319" s="819" t="s">
        <v>48</v>
      </c>
      <c r="F319" s="820" t="s">
        <v>49</v>
      </c>
      <c r="G319" s="820" t="s">
        <v>50</v>
      </c>
      <c r="H319" s="820" t="s">
        <v>51</v>
      </c>
      <c r="I319" s="820" t="s">
        <v>52</v>
      </c>
      <c r="J319" s="820" t="s">
        <v>53</v>
      </c>
      <c r="K319" s="820" t="s">
        <v>54</v>
      </c>
      <c r="L319" s="821" t="s">
        <v>55</v>
      </c>
      <c r="M319" s="36"/>
      <c r="N319" s="36"/>
      <c r="O319" s="822">
        <v>1</v>
      </c>
      <c r="P319" s="820">
        <v>2</v>
      </c>
      <c r="Q319" s="820">
        <v>3</v>
      </c>
      <c r="R319" s="820">
        <v>4</v>
      </c>
      <c r="S319" s="820">
        <v>5</v>
      </c>
      <c r="T319" s="821">
        <v>6</v>
      </c>
      <c r="U319" s="820">
        <v>7</v>
      </c>
      <c r="V319" s="822">
        <v>8</v>
      </c>
      <c r="W319" s="820">
        <v>9</v>
      </c>
      <c r="X319" s="820">
        <v>10</v>
      </c>
      <c r="Y319" s="820">
        <v>11</v>
      </c>
      <c r="Z319" s="820">
        <v>12</v>
      </c>
      <c r="AA319" s="820">
        <v>13</v>
      </c>
      <c r="AB319" s="820">
        <v>14</v>
      </c>
      <c r="AC319" s="820">
        <v>15</v>
      </c>
      <c r="AD319" s="820">
        <v>16</v>
      </c>
      <c r="AE319" s="820">
        <v>17</v>
      </c>
      <c r="AF319" s="820">
        <v>18</v>
      </c>
      <c r="AG319" s="820">
        <v>19</v>
      </c>
      <c r="AH319" s="820">
        <v>20</v>
      </c>
      <c r="AJ319" s="820">
        <v>1</v>
      </c>
      <c r="AK319" s="820">
        <v>2</v>
      </c>
      <c r="AL319" s="820">
        <v>3</v>
      </c>
      <c r="AM319" s="820">
        <v>4</v>
      </c>
      <c r="AN319" s="820">
        <v>5</v>
      </c>
      <c r="AO319" s="820">
        <v>6</v>
      </c>
      <c r="AP319" s="820">
        <v>7</v>
      </c>
      <c r="AQ319" s="820">
        <v>8</v>
      </c>
      <c r="AR319" s="820">
        <v>9</v>
      </c>
      <c r="AS319" s="820">
        <v>10</v>
      </c>
      <c r="AT319" s="820">
        <v>11</v>
      </c>
      <c r="AU319" s="820">
        <v>12</v>
      </c>
      <c r="AV319" s="820">
        <v>13</v>
      </c>
      <c r="AW319" s="820">
        <v>14</v>
      </c>
      <c r="AX319" s="820">
        <v>15</v>
      </c>
      <c r="AY319" s="820">
        <v>16</v>
      </c>
      <c r="AZ319" s="820">
        <v>17</v>
      </c>
      <c r="BA319" s="820">
        <v>18</v>
      </c>
      <c r="BB319" s="820">
        <v>19</v>
      </c>
      <c r="BC319" s="820">
        <v>20</v>
      </c>
      <c r="BE319" s="820">
        <v>1</v>
      </c>
      <c r="BF319" s="820">
        <v>2</v>
      </c>
      <c r="BG319" s="820">
        <v>3</v>
      </c>
      <c r="BH319" s="820">
        <v>4</v>
      </c>
      <c r="BI319" s="820">
        <v>5</v>
      </c>
      <c r="BJ319" s="820">
        <v>6</v>
      </c>
      <c r="BK319" s="820">
        <v>7</v>
      </c>
      <c r="BL319" s="820">
        <v>8</v>
      </c>
      <c r="BM319" s="820">
        <v>9</v>
      </c>
      <c r="BN319" s="820">
        <v>10</v>
      </c>
      <c r="BO319" s="820">
        <v>11</v>
      </c>
      <c r="BP319" s="820">
        <v>12</v>
      </c>
      <c r="BQ319" s="820">
        <v>13</v>
      </c>
      <c r="BR319" s="820">
        <v>14</v>
      </c>
      <c r="BS319" s="820">
        <v>15</v>
      </c>
      <c r="BT319" s="820">
        <v>16</v>
      </c>
      <c r="BU319" s="820">
        <v>17</v>
      </c>
      <c r="BV319" s="820">
        <v>18</v>
      </c>
      <c r="BW319" s="820">
        <v>19</v>
      </c>
      <c r="BX319" s="820">
        <v>20</v>
      </c>
    </row>
    <row r="320" spans="1:76" ht="15.75">
      <c r="A320" s="835">
        <f>Bob!B17</f>
        <v>5</v>
      </c>
      <c r="B320" s="835" t="str">
        <f>Bob!C17</f>
        <v>Farkaš</v>
      </c>
      <c r="C320" s="835" t="str">
        <f>Bob!D17</f>
        <v>Ondřej</v>
      </c>
      <c r="D320" s="835">
        <f>Bob!E17</f>
        <v>920527</v>
      </c>
      <c r="E320" s="835" t="str">
        <f>Bob!F17</f>
        <v>JH</v>
      </c>
      <c r="F320" s="835" t="s">
        <v>143</v>
      </c>
      <c r="G320" s="823">
        <f t="shared" si="108"/>
        <v>0.33333333333333331</v>
      </c>
      <c r="H320" s="824">
        <f t="shared" si="103"/>
        <v>12</v>
      </c>
      <c r="I320" s="824">
        <f t="shared" si="104"/>
        <v>2</v>
      </c>
      <c r="J320" s="824">
        <f t="shared" si="105"/>
        <v>2</v>
      </c>
      <c r="K320" s="825">
        <f t="shared" si="106"/>
        <v>4</v>
      </c>
      <c r="L320" s="826">
        <f t="shared" si="107"/>
        <v>0</v>
      </c>
      <c r="M320" s="36"/>
      <c r="N320" s="36"/>
      <c r="O320" s="836">
        <v>0</v>
      </c>
      <c r="P320" s="828">
        <v>0</v>
      </c>
      <c r="Q320" s="828">
        <v>0</v>
      </c>
      <c r="R320" s="828"/>
      <c r="S320" s="828">
        <v>0</v>
      </c>
      <c r="T320" s="837">
        <v>2</v>
      </c>
      <c r="U320" s="828">
        <v>0</v>
      </c>
      <c r="V320" s="836">
        <v>0</v>
      </c>
      <c r="W320" s="828"/>
      <c r="X320" s="828"/>
      <c r="Y320" s="1786"/>
      <c r="Z320" s="828">
        <v>0</v>
      </c>
      <c r="AA320" s="828">
        <v>0</v>
      </c>
      <c r="AB320" s="828"/>
      <c r="AC320" s="828"/>
      <c r="AD320" s="828">
        <v>0</v>
      </c>
      <c r="AE320" s="828">
        <v>0</v>
      </c>
      <c r="AF320" s="828"/>
      <c r="AG320" s="828"/>
      <c r="AH320" s="828">
        <v>0</v>
      </c>
      <c r="AJ320" s="828">
        <v>0</v>
      </c>
      <c r="AK320" s="828">
        <v>0</v>
      </c>
      <c r="AL320" s="828">
        <v>0</v>
      </c>
      <c r="AM320" s="828"/>
      <c r="AN320" s="828">
        <v>0</v>
      </c>
      <c r="AO320" s="828">
        <v>1</v>
      </c>
      <c r="AP320" s="828">
        <v>0</v>
      </c>
      <c r="AQ320" s="828">
        <v>1</v>
      </c>
      <c r="AR320" s="828"/>
      <c r="AS320" s="828"/>
      <c r="AT320" s="1786"/>
      <c r="AU320" s="828">
        <v>0</v>
      </c>
      <c r="AV320" s="828">
        <v>0</v>
      </c>
      <c r="AW320" s="828"/>
      <c r="AX320" s="828"/>
      <c r="AY320" s="828">
        <v>0</v>
      </c>
      <c r="AZ320" s="828">
        <v>0</v>
      </c>
      <c r="BA320" s="828"/>
      <c r="BB320" s="828"/>
      <c r="BC320" s="828">
        <v>0</v>
      </c>
      <c r="BE320" s="820"/>
      <c r="BF320" s="820"/>
      <c r="BG320" s="820"/>
      <c r="BH320" s="820"/>
      <c r="BI320" s="820"/>
      <c r="BJ320" s="820"/>
      <c r="BK320" s="820"/>
      <c r="BL320" s="820"/>
      <c r="BM320" s="820"/>
      <c r="BN320" s="820"/>
      <c r="BO320" s="820"/>
      <c r="BP320" s="820"/>
      <c r="BQ320" s="820"/>
      <c r="BR320" s="820"/>
      <c r="BS320" s="820"/>
      <c r="BT320" s="820"/>
      <c r="BU320" s="820"/>
      <c r="BV320" s="820"/>
      <c r="BW320" s="820"/>
      <c r="BX320" s="820"/>
    </row>
    <row r="321" spans="1:77" ht="15.75">
      <c r="A321" s="835">
        <f>Bob!B18</f>
        <v>4</v>
      </c>
      <c r="B321" s="835" t="str">
        <f>Bob!C18</f>
        <v>Hubina</v>
      </c>
      <c r="C321" s="835" t="str">
        <f>Bob!D18</f>
        <v>Michal</v>
      </c>
      <c r="D321" s="835">
        <f>Bob!E18</f>
        <v>821112</v>
      </c>
      <c r="E321" s="835" t="str">
        <f>Bob!F18</f>
        <v>JH2</v>
      </c>
      <c r="F321" s="835" t="s">
        <v>143</v>
      </c>
      <c r="G321" s="823">
        <f t="shared" si="108"/>
        <v>0.88235294117647056</v>
      </c>
      <c r="H321" s="824">
        <f t="shared" si="103"/>
        <v>17</v>
      </c>
      <c r="I321" s="824">
        <f t="shared" si="104"/>
        <v>8</v>
      </c>
      <c r="J321" s="824">
        <f t="shared" si="105"/>
        <v>7</v>
      </c>
      <c r="K321" s="825">
        <f t="shared" si="106"/>
        <v>15</v>
      </c>
      <c r="L321" s="826">
        <f t="shared" si="107"/>
        <v>0</v>
      </c>
      <c r="M321" s="36"/>
      <c r="N321" s="36"/>
      <c r="O321" s="836">
        <v>1</v>
      </c>
      <c r="P321" s="828">
        <v>0</v>
      </c>
      <c r="Q321" s="828">
        <v>0</v>
      </c>
      <c r="R321" s="828">
        <v>1</v>
      </c>
      <c r="S321" s="828">
        <v>0</v>
      </c>
      <c r="T321" s="837">
        <v>0</v>
      </c>
      <c r="U321" s="828">
        <v>0</v>
      </c>
      <c r="V321" s="836">
        <v>1</v>
      </c>
      <c r="W321" s="828">
        <v>0</v>
      </c>
      <c r="X321" s="828"/>
      <c r="Y321" s="1786"/>
      <c r="Z321" s="828">
        <v>0</v>
      </c>
      <c r="AA321" s="828"/>
      <c r="AB321" s="828">
        <v>1</v>
      </c>
      <c r="AC321" s="828">
        <v>0</v>
      </c>
      <c r="AD321" s="828">
        <v>2</v>
      </c>
      <c r="AE321" s="828">
        <v>0</v>
      </c>
      <c r="AF321" s="828">
        <v>0</v>
      </c>
      <c r="AG321" s="828">
        <v>0</v>
      </c>
      <c r="AH321" s="828">
        <v>2</v>
      </c>
      <c r="AJ321" s="828">
        <v>1</v>
      </c>
      <c r="AK321" s="828">
        <v>0</v>
      </c>
      <c r="AL321" s="828">
        <v>1</v>
      </c>
      <c r="AM321" s="828">
        <v>1</v>
      </c>
      <c r="AN321" s="828">
        <v>1</v>
      </c>
      <c r="AO321" s="828">
        <v>1</v>
      </c>
      <c r="AP321" s="828">
        <v>0</v>
      </c>
      <c r="AQ321" s="828">
        <v>1</v>
      </c>
      <c r="AR321" s="828">
        <v>0</v>
      </c>
      <c r="AS321" s="828"/>
      <c r="AT321" s="1786"/>
      <c r="AU321" s="828">
        <v>0</v>
      </c>
      <c r="AV321" s="828"/>
      <c r="AW321" s="828">
        <v>0</v>
      </c>
      <c r="AX321" s="828">
        <v>0</v>
      </c>
      <c r="AY321" s="828">
        <v>0</v>
      </c>
      <c r="AZ321" s="828">
        <v>0</v>
      </c>
      <c r="BA321" s="828">
        <v>1</v>
      </c>
      <c r="BB321" s="828">
        <v>0</v>
      </c>
      <c r="BC321" s="828">
        <v>0</v>
      </c>
      <c r="BE321" s="820"/>
      <c r="BF321" s="820"/>
      <c r="BG321" s="820"/>
      <c r="BH321" s="820"/>
      <c r="BI321" s="820"/>
      <c r="BJ321" s="820"/>
      <c r="BK321" s="820"/>
      <c r="BL321" s="820"/>
      <c r="BM321" s="820"/>
      <c r="BN321" s="820"/>
      <c r="BO321" s="820"/>
      <c r="BP321" s="820"/>
      <c r="BQ321" s="820"/>
      <c r="BR321" s="820"/>
      <c r="BS321" s="820"/>
      <c r="BT321" s="820"/>
      <c r="BU321" s="820"/>
      <c r="BV321" s="820"/>
      <c r="BW321" s="820"/>
      <c r="BX321" s="820"/>
    </row>
    <row r="322" spans="1:77" ht="15.75">
      <c r="A322" s="835">
        <f>Bob!B19</f>
        <v>72</v>
      </c>
      <c r="B322" s="835" t="str">
        <f>Bob!C19</f>
        <v>Dostál</v>
      </c>
      <c r="C322" s="835" t="str">
        <f>Bob!D19</f>
        <v>Matěj</v>
      </c>
      <c r="D322" s="835">
        <f>Bob!E19</f>
        <v>0</v>
      </c>
      <c r="E322" s="835" t="str">
        <f>Bob!F19</f>
        <v>JH</v>
      </c>
      <c r="F322" s="835" t="s">
        <v>143</v>
      </c>
      <c r="G322" s="823">
        <f t="shared" si="108"/>
        <v>0.5</v>
      </c>
      <c r="H322" s="824">
        <f t="shared" si="103"/>
        <v>8</v>
      </c>
      <c r="I322" s="824">
        <f t="shared" si="104"/>
        <v>1</v>
      </c>
      <c r="J322" s="824">
        <f t="shared" si="105"/>
        <v>3</v>
      </c>
      <c r="K322" s="825">
        <f t="shared" si="106"/>
        <v>4</v>
      </c>
      <c r="L322" s="826">
        <f t="shared" si="107"/>
        <v>0</v>
      </c>
      <c r="M322" s="36"/>
      <c r="N322" s="36"/>
      <c r="O322" s="836"/>
      <c r="P322" s="828"/>
      <c r="Q322" s="828"/>
      <c r="R322" s="828"/>
      <c r="S322" s="828"/>
      <c r="T322" s="837"/>
      <c r="U322" s="828"/>
      <c r="V322" s="836">
        <v>1</v>
      </c>
      <c r="W322" s="828">
        <v>0</v>
      </c>
      <c r="X322" s="828"/>
      <c r="Y322" s="1786"/>
      <c r="Z322" s="828">
        <v>0</v>
      </c>
      <c r="AA322" s="828">
        <v>0</v>
      </c>
      <c r="AB322" s="828">
        <v>0</v>
      </c>
      <c r="AC322" s="828">
        <v>0</v>
      </c>
      <c r="AD322" s="828"/>
      <c r="AE322" s="828">
        <v>0</v>
      </c>
      <c r="AF322" s="828">
        <v>0</v>
      </c>
      <c r="AG322" s="828"/>
      <c r="AH322" s="828"/>
      <c r="AJ322" s="828"/>
      <c r="AK322" s="828"/>
      <c r="AL322" s="828"/>
      <c r="AM322" s="828"/>
      <c r="AN322" s="828"/>
      <c r="AO322" s="828"/>
      <c r="AP322" s="828"/>
      <c r="AQ322" s="828">
        <v>3</v>
      </c>
      <c r="AR322" s="828">
        <v>0</v>
      </c>
      <c r="AS322" s="828"/>
      <c r="AT322" s="1786"/>
      <c r="AU322" s="828">
        <v>0</v>
      </c>
      <c r="AV322" s="828">
        <v>0</v>
      </c>
      <c r="AW322" s="828">
        <v>0</v>
      </c>
      <c r="AX322" s="828">
        <v>0</v>
      </c>
      <c r="AY322" s="828"/>
      <c r="AZ322" s="828">
        <v>0</v>
      </c>
      <c r="BA322" s="828">
        <v>0</v>
      </c>
      <c r="BB322" s="828"/>
      <c r="BC322" s="828"/>
      <c r="BE322" s="820"/>
      <c r="BF322" s="820"/>
      <c r="BG322" s="820"/>
      <c r="BH322" s="820"/>
      <c r="BI322" s="820"/>
      <c r="BJ322" s="820"/>
      <c r="BK322" s="820"/>
      <c r="BL322" s="820"/>
      <c r="BM322" s="820"/>
      <c r="BN322" s="820"/>
      <c r="BO322" s="820"/>
      <c r="BP322" s="820"/>
      <c r="BQ322" s="820"/>
      <c r="BR322" s="820"/>
      <c r="BS322" s="820"/>
      <c r="BT322" s="820"/>
      <c r="BU322" s="820"/>
      <c r="BV322" s="820"/>
      <c r="BW322" s="820"/>
      <c r="BX322" s="820"/>
    </row>
    <row r="323" spans="1:77" ht="15.75">
      <c r="A323" s="835">
        <f>Bob!B20</f>
        <v>14</v>
      </c>
      <c r="B323" s="835" t="str">
        <f>Bob!C20</f>
        <v>Kárský</v>
      </c>
      <c r="C323" s="835" t="str">
        <f>Bob!D20</f>
        <v>Jaroslav</v>
      </c>
      <c r="D323" s="835">
        <f>Bob!E20</f>
        <v>800519</v>
      </c>
      <c r="E323" s="835" t="str">
        <f>Bob!F20</f>
        <v>JH</v>
      </c>
      <c r="F323" s="835" t="s">
        <v>143</v>
      </c>
      <c r="G323" s="823">
        <f t="shared" si="108"/>
        <v>0.72222222222222221</v>
      </c>
      <c r="H323" s="824">
        <f t="shared" si="103"/>
        <v>18</v>
      </c>
      <c r="I323" s="824">
        <f t="shared" si="104"/>
        <v>5</v>
      </c>
      <c r="J323" s="824">
        <f t="shared" si="105"/>
        <v>8</v>
      </c>
      <c r="K323" s="825">
        <f t="shared" si="106"/>
        <v>13</v>
      </c>
      <c r="L323" s="826">
        <f t="shared" si="107"/>
        <v>0</v>
      </c>
      <c r="M323" s="36"/>
      <c r="N323" s="36"/>
      <c r="O323" s="836">
        <v>0</v>
      </c>
      <c r="P323" s="828">
        <v>0</v>
      </c>
      <c r="Q323" s="828">
        <v>0</v>
      </c>
      <c r="R323" s="828">
        <v>0</v>
      </c>
      <c r="S323" s="828">
        <v>0</v>
      </c>
      <c r="T323" s="837">
        <v>1</v>
      </c>
      <c r="U323" s="828">
        <v>0</v>
      </c>
      <c r="V323" s="836">
        <v>3</v>
      </c>
      <c r="W323" s="828">
        <v>0</v>
      </c>
      <c r="X323" s="828">
        <v>0</v>
      </c>
      <c r="Y323" s="1786"/>
      <c r="Z323" s="828">
        <v>0</v>
      </c>
      <c r="AA323" s="828">
        <v>0</v>
      </c>
      <c r="AB323" s="828">
        <v>0</v>
      </c>
      <c r="AC323" s="828">
        <v>1</v>
      </c>
      <c r="AD323" s="828">
        <v>0</v>
      </c>
      <c r="AE323" s="828">
        <v>0</v>
      </c>
      <c r="AF323" s="828"/>
      <c r="AG323" s="828">
        <v>0</v>
      </c>
      <c r="AH323" s="828">
        <v>0</v>
      </c>
      <c r="AJ323" s="828">
        <v>0</v>
      </c>
      <c r="AK323" s="828">
        <v>1</v>
      </c>
      <c r="AL323" s="828">
        <v>2</v>
      </c>
      <c r="AM323" s="828">
        <v>1</v>
      </c>
      <c r="AN323" s="828">
        <v>1</v>
      </c>
      <c r="AO323" s="828">
        <v>0</v>
      </c>
      <c r="AP323" s="828">
        <v>0</v>
      </c>
      <c r="AQ323" s="828">
        <v>2</v>
      </c>
      <c r="AR323" s="828">
        <v>0</v>
      </c>
      <c r="AS323" s="828">
        <v>0</v>
      </c>
      <c r="AT323" s="1786"/>
      <c r="AU323" s="828">
        <v>0</v>
      </c>
      <c r="AV323" s="828">
        <v>0</v>
      </c>
      <c r="AW323" s="828">
        <v>0</v>
      </c>
      <c r="AX323" s="828">
        <v>1</v>
      </c>
      <c r="AY323" s="828">
        <v>0</v>
      </c>
      <c r="AZ323" s="828">
        <v>0</v>
      </c>
      <c r="BA323" s="828"/>
      <c r="BB323" s="828">
        <v>0</v>
      </c>
      <c r="BC323" s="828">
        <v>0</v>
      </c>
      <c r="BE323" s="820"/>
      <c r="BF323" s="820"/>
      <c r="BG323" s="820"/>
      <c r="BH323" s="820"/>
      <c r="BI323" s="820"/>
      <c r="BJ323" s="820"/>
      <c r="BK323" s="820"/>
      <c r="BL323" s="820"/>
      <c r="BM323" s="820"/>
      <c r="BN323" s="820"/>
      <c r="BO323" s="820"/>
      <c r="BP323" s="820"/>
      <c r="BQ323" s="820"/>
      <c r="BR323" s="820"/>
      <c r="BS323" s="820"/>
      <c r="BT323" s="820"/>
      <c r="BU323" s="820"/>
      <c r="BV323" s="820"/>
      <c r="BW323" s="820"/>
      <c r="BX323" s="820"/>
    </row>
    <row r="324" spans="1:77" ht="15.75">
      <c r="A324" s="835">
        <f>Bob!B21</f>
        <v>15</v>
      </c>
      <c r="B324" s="835" t="str">
        <f>Bob!C21</f>
        <v>Štancl ml.</v>
      </c>
      <c r="C324" s="835" t="str">
        <f>Bob!D21</f>
        <v>Josef</v>
      </c>
      <c r="D324" s="835">
        <f>Bob!E21</f>
        <v>991020</v>
      </c>
      <c r="E324" s="835" t="str">
        <f>Bob!F21</f>
        <v>JH</v>
      </c>
      <c r="F324" s="835" t="s">
        <v>143</v>
      </c>
      <c r="G324" s="823">
        <f t="shared" si="108"/>
        <v>0.55555555555555558</v>
      </c>
      <c r="H324" s="824">
        <f t="shared" si="103"/>
        <v>9</v>
      </c>
      <c r="I324" s="824">
        <f t="shared" si="104"/>
        <v>3</v>
      </c>
      <c r="J324" s="824">
        <f t="shared" si="105"/>
        <v>2</v>
      </c>
      <c r="K324" s="825">
        <f t="shared" si="106"/>
        <v>5</v>
      </c>
      <c r="L324" s="826">
        <f t="shared" si="107"/>
        <v>0</v>
      </c>
      <c r="M324" s="36"/>
      <c r="N324" s="36"/>
      <c r="O324" s="836"/>
      <c r="P324" s="828">
        <v>1</v>
      </c>
      <c r="Q324" s="828"/>
      <c r="R324" s="828">
        <v>0</v>
      </c>
      <c r="S324" s="828">
        <v>0</v>
      </c>
      <c r="T324" s="837">
        <v>1</v>
      </c>
      <c r="U324" s="828"/>
      <c r="V324" s="836"/>
      <c r="W324" s="828"/>
      <c r="X324" s="828">
        <v>0</v>
      </c>
      <c r="Y324" s="1786"/>
      <c r="Z324" s="828">
        <v>1</v>
      </c>
      <c r="AA324" s="828"/>
      <c r="AB324" s="828">
        <v>0</v>
      </c>
      <c r="AC324" s="828">
        <v>0</v>
      </c>
      <c r="AD324" s="828">
        <v>0</v>
      </c>
      <c r="AE324" s="828"/>
      <c r="AF324" s="828"/>
      <c r="AG324" s="828"/>
      <c r="AH324" s="828"/>
      <c r="AJ324" s="828"/>
      <c r="AK324" s="828">
        <v>0</v>
      </c>
      <c r="AL324" s="828"/>
      <c r="AM324" s="828">
        <v>1</v>
      </c>
      <c r="AN324" s="828">
        <v>0</v>
      </c>
      <c r="AO324" s="828">
        <v>0</v>
      </c>
      <c r="AP324" s="828"/>
      <c r="AQ324" s="828"/>
      <c r="AR324" s="828"/>
      <c r="AS324" s="828">
        <v>0</v>
      </c>
      <c r="AT324" s="1786"/>
      <c r="AU324" s="828">
        <v>1</v>
      </c>
      <c r="AV324" s="828"/>
      <c r="AW324" s="828">
        <v>0</v>
      </c>
      <c r="AX324" s="828">
        <v>0</v>
      </c>
      <c r="AY324" s="828">
        <v>0</v>
      </c>
      <c r="AZ324" s="828"/>
      <c r="BA324" s="828"/>
      <c r="BB324" s="828"/>
      <c r="BC324" s="828"/>
      <c r="BE324" s="820"/>
      <c r="BF324" s="820"/>
      <c r="BG324" s="820"/>
      <c r="BH324" s="820"/>
      <c r="BI324" s="820"/>
      <c r="BJ324" s="820"/>
      <c r="BK324" s="820"/>
      <c r="BL324" s="820"/>
      <c r="BM324" s="820"/>
      <c r="BN324" s="820"/>
      <c r="BO324" s="820"/>
      <c r="BP324" s="820"/>
      <c r="BQ324" s="820"/>
      <c r="BR324" s="820"/>
      <c r="BS324" s="820"/>
      <c r="BT324" s="820"/>
      <c r="BU324" s="820"/>
      <c r="BV324" s="820"/>
      <c r="BW324" s="820"/>
      <c r="BX324" s="820"/>
    </row>
    <row r="325" spans="1:77" ht="15.75">
      <c r="A325" s="835">
        <f>Bob!B22</f>
        <v>16</v>
      </c>
      <c r="B325" s="835" t="str">
        <f>Bob!C22</f>
        <v>Štancl</v>
      </c>
      <c r="C325" s="835" t="str">
        <f>Bob!D22</f>
        <v>Josef</v>
      </c>
      <c r="D325" s="835">
        <f>Bob!E22</f>
        <v>730221</v>
      </c>
      <c r="E325" s="835" t="str">
        <f>Bob!F22</f>
        <v>JH</v>
      </c>
      <c r="F325" s="835" t="s">
        <v>143</v>
      </c>
      <c r="G325" s="823">
        <f t="shared" si="108"/>
        <v>0</v>
      </c>
      <c r="H325" s="824">
        <f t="shared" si="103"/>
        <v>1</v>
      </c>
      <c r="I325" s="824">
        <f t="shared" si="104"/>
        <v>0</v>
      </c>
      <c r="J325" s="824">
        <f t="shared" si="105"/>
        <v>0</v>
      </c>
      <c r="K325" s="825">
        <f t="shared" si="106"/>
        <v>0</v>
      </c>
      <c r="L325" s="826">
        <f t="shared" si="107"/>
        <v>0</v>
      </c>
      <c r="M325" s="36"/>
      <c r="N325" s="36"/>
      <c r="O325" s="836"/>
      <c r="P325" s="828">
        <v>0</v>
      </c>
      <c r="Q325" s="828"/>
      <c r="R325" s="828"/>
      <c r="S325" s="828"/>
      <c r="T325" s="837"/>
      <c r="U325" s="828"/>
      <c r="V325" s="836"/>
      <c r="W325" s="828"/>
      <c r="X325" s="828"/>
      <c r="Y325" s="1786"/>
      <c r="Z325" s="828"/>
      <c r="AA325" s="828"/>
      <c r="AB325" s="828"/>
      <c r="AC325" s="828"/>
      <c r="AD325" s="828"/>
      <c r="AE325" s="828"/>
      <c r="AF325" s="828"/>
      <c r="AG325" s="828"/>
      <c r="AH325" s="828"/>
      <c r="AJ325" s="828"/>
      <c r="AK325" s="828">
        <v>0</v>
      </c>
      <c r="AL325" s="828"/>
      <c r="AM325" s="828"/>
      <c r="AN325" s="828"/>
      <c r="AO325" s="828"/>
      <c r="AP325" s="828"/>
      <c r="AQ325" s="828"/>
      <c r="AR325" s="828"/>
      <c r="AS325" s="828"/>
      <c r="AT325" s="1786"/>
      <c r="AU325" s="828"/>
      <c r="AV325" s="828"/>
      <c r="AW325" s="828"/>
      <c r="AX325" s="828"/>
      <c r="AY325" s="828"/>
      <c r="AZ325" s="828"/>
      <c r="BA325" s="828"/>
      <c r="BB325" s="828"/>
      <c r="BC325" s="828"/>
      <c r="BE325" s="820"/>
      <c r="BF325" s="820"/>
      <c r="BG325" s="820"/>
      <c r="BH325" s="820"/>
      <c r="BI325" s="820"/>
      <c r="BJ325" s="820"/>
      <c r="BK325" s="820"/>
      <c r="BL325" s="820"/>
      <c r="BM325" s="820"/>
      <c r="BN325" s="820"/>
      <c r="BO325" s="820"/>
      <c r="BP325" s="820"/>
      <c r="BQ325" s="820"/>
      <c r="BR325" s="820"/>
      <c r="BS325" s="820"/>
      <c r="BT325" s="820"/>
      <c r="BU325" s="820"/>
      <c r="BV325" s="820"/>
      <c r="BW325" s="820"/>
      <c r="BX325" s="820"/>
    </row>
    <row r="326" spans="1:77" ht="15.75">
      <c r="A326" s="835">
        <f>Bob!B23</f>
        <v>17</v>
      </c>
      <c r="B326" s="835" t="str">
        <f>Bob!C23</f>
        <v>Záleský</v>
      </c>
      <c r="C326" s="835" t="str">
        <f>Bob!D23</f>
        <v>Václav</v>
      </c>
      <c r="D326" s="835">
        <f>Bob!E23</f>
        <v>841020</v>
      </c>
      <c r="E326" s="835" t="str">
        <f>Bob!F23</f>
        <v>JH</v>
      </c>
      <c r="F326" s="835" t="s">
        <v>143</v>
      </c>
      <c r="G326" s="823" t="e">
        <f t="shared" si="108"/>
        <v>#DIV/0!</v>
      </c>
      <c r="H326" s="824">
        <f t="shared" si="103"/>
        <v>0</v>
      </c>
      <c r="I326" s="824">
        <f t="shared" si="104"/>
        <v>0</v>
      </c>
      <c r="J326" s="824">
        <f t="shared" si="105"/>
        <v>0</v>
      </c>
      <c r="K326" s="825">
        <f t="shared" si="106"/>
        <v>0</v>
      </c>
      <c r="L326" s="826">
        <f t="shared" si="107"/>
        <v>0</v>
      </c>
      <c r="M326" s="36"/>
      <c r="N326" s="36"/>
      <c r="O326" s="836"/>
      <c r="P326" s="828"/>
      <c r="Q326" s="828"/>
      <c r="R326" s="828"/>
      <c r="S326" s="828"/>
      <c r="T326" s="837"/>
      <c r="U326" s="828"/>
      <c r="V326" s="836"/>
      <c r="W326" s="828"/>
      <c r="X326" s="828"/>
      <c r="Y326" s="1786"/>
      <c r="Z326" s="828"/>
      <c r="AA326" s="828"/>
      <c r="AB326" s="828"/>
      <c r="AC326" s="828"/>
      <c r="AD326" s="828"/>
      <c r="AE326" s="828"/>
      <c r="AF326" s="828"/>
      <c r="AG326" s="828"/>
      <c r="AH326" s="828"/>
      <c r="AJ326" s="828"/>
      <c r="AK326" s="828"/>
      <c r="AL326" s="828"/>
      <c r="AM326" s="828"/>
      <c r="AN326" s="828"/>
      <c r="AO326" s="828"/>
      <c r="AP326" s="828"/>
      <c r="AQ326" s="828"/>
      <c r="AR326" s="828"/>
      <c r="AS326" s="828"/>
      <c r="AT326" s="1786"/>
      <c r="AU326" s="828"/>
      <c r="AV326" s="828"/>
      <c r="AW326" s="828"/>
      <c r="AX326" s="828"/>
      <c r="AY326" s="828"/>
      <c r="AZ326" s="828"/>
      <c r="BA326" s="828"/>
      <c r="BB326" s="828"/>
      <c r="BC326" s="828"/>
      <c r="BE326" s="820"/>
      <c r="BF326" s="820"/>
      <c r="BG326" s="820"/>
      <c r="BH326" s="820"/>
      <c r="BI326" s="820"/>
      <c r="BJ326" s="820"/>
      <c r="BK326" s="820"/>
      <c r="BL326" s="820"/>
      <c r="BM326" s="820"/>
      <c r="BN326" s="820"/>
      <c r="BO326" s="820"/>
      <c r="BP326" s="820"/>
      <c r="BQ326" s="820"/>
      <c r="BR326" s="820"/>
      <c r="BS326" s="820"/>
      <c r="BT326" s="820"/>
      <c r="BU326" s="820"/>
      <c r="BV326" s="820"/>
      <c r="BW326" s="820"/>
      <c r="BX326" s="820"/>
    </row>
    <row r="327" spans="1:77" ht="15.75">
      <c r="A327" s="835">
        <f>Bob!B24</f>
        <v>18</v>
      </c>
      <c r="B327" s="835" t="str">
        <f>Bob!C24</f>
        <v>Kasal</v>
      </c>
      <c r="C327" s="835" t="str">
        <f>Bob!D24</f>
        <v>Ondřej</v>
      </c>
      <c r="D327" s="835">
        <f>Bob!E24</f>
        <v>890127</v>
      </c>
      <c r="E327" s="835" t="str">
        <f>Bob!F24</f>
        <v>N</v>
      </c>
      <c r="F327" s="835" t="s">
        <v>143</v>
      </c>
      <c r="G327" s="823">
        <f t="shared" si="108"/>
        <v>0.5</v>
      </c>
      <c r="H327" s="824">
        <f t="shared" si="103"/>
        <v>12</v>
      </c>
      <c r="I327" s="824">
        <f t="shared" si="104"/>
        <v>2</v>
      </c>
      <c r="J327" s="824">
        <f t="shared" si="105"/>
        <v>4</v>
      </c>
      <c r="K327" s="825">
        <f t="shared" si="106"/>
        <v>6</v>
      </c>
      <c r="L327" s="826">
        <f t="shared" si="107"/>
        <v>0</v>
      </c>
      <c r="O327" s="836"/>
      <c r="P327" s="828"/>
      <c r="Q327" s="828"/>
      <c r="R327" s="828">
        <v>0</v>
      </c>
      <c r="S327" s="828">
        <v>0</v>
      </c>
      <c r="T327" s="837">
        <v>0</v>
      </c>
      <c r="U327" s="828">
        <v>0</v>
      </c>
      <c r="V327" s="836"/>
      <c r="W327" s="828">
        <v>0</v>
      </c>
      <c r="X327" s="828">
        <v>0</v>
      </c>
      <c r="Y327" s="1786"/>
      <c r="Z327" s="828"/>
      <c r="AA327" s="828"/>
      <c r="AB327" s="828">
        <v>0</v>
      </c>
      <c r="AC327" s="828">
        <v>0</v>
      </c>
      <c r="AD327" s="828">
        <v>0</v>
      </c>
      <c r="AE327" s="828"/>
      <c r="AF327" s="828">
        <v>1</v>
      </c>
      <c r="AG327" s="828">
        <v>1</v>
      </c>
      <c r="AH327" s="828">
        <v>0</v>
      </c>
      <c r="AJ327" s="828"/>
      <c r="AK327" s="828"/>
      <c r="AL327" s="828"/>
      <c r="AM327" s="828">
        <v>0</v>
      </c>
      <c r="AN327" s="828">
        <v>0</v>
      </c>
      <c r="AO327" s="828">
        <v>2</v>
      </c>
      <c r="AP327" s="828">
        <v>1</v>
      </c>
      <c r="AQ327" s="828"/>
      <c r="AR327" s="828">
        <v>1</v>
      </c>
      <c r="AS327" s="828">
        <v>0</v>
      </c>
      <c r="AT327" s="1786"/>
      <c r="AU327" s="828"/>
      <c r="AV327" s="828"/>
      <c r="AW327" s="828">
        <v>0</v>
      </c>
      <c r="AX327" s="828">
        <v>0</v>
      </c>
      <c r="AY327" s="828">
        <v>0</v>
      </c>
      <c r="AZ327" s="828"/>
      <c r="BA327" s="828">
        <v>0</v>
      </c>
      <c r="BB327" s="828">
        <v>0</v>
      </c>
      <c r="BC327" s="828">
        <v>0</v>
      </c>
      <c r="BE327" s="828"/>
      <c r="BF327" s="828"/>
      <c r="BG327" s="828"/>
      <c r="BH327" s="828"/>
      <c r="BI327" s="828"/>
      <c r="BJ327" s="828"/>
      <c r="BK327" s="828"/>
      <c r="BL327" s="828"/>
      <c r="BM327" s="828"/>
      <c r="BN327" s="828"/>
      <c r="BO327" s="828"/>
      <c r="BP327" s="828"/>
      <c r="BQ327" s="828"/>
      <c r="BR327" s="828"/>
      <c r="BS327" s="828"/>
      <c r="BT327" s="828"/>
      <c r="BU327" s="828"/>
      <c r="BV327" s="828"/>
      <c r="BW327" s="828"/>
      <c r="BX327" s="828"/>
    </row>
    <row r="328" spans="1:77" ht="15.75">
      <c r="A328" s="835">
        <f>Bob!B25</f>
        <v>20</v>
      </c>
      <c r="B328" s="835" t="str">
        <f>Bob!C25</f>
        <v>Dvořák ml.</v>
      </c>
      <c r="C328" s="835" t="str">
        <f>Bob!D25</f>
        <v>Jiří</v>
      </c>
      <c r="D328" s="835">
        <f>Bob!E25</f>
        <v>761112</v>
      </c>
      <c r="E328" s="835" t="str">
        <f>Bob!F25</f>
        <v>JH</v>
      </c>
      <c r="F328" s="835" t="s">
        <v>143</v>
      </c>
      <c r="G328" s="823">
        <f t="shared" si="108"/>
        <v>0.23529411764705882</v>
      </c>
      <c r="H328" s="824">
        <f t="shared" si="103"/>
        <v>17</v>
      </c>
      <c r="I328" s="824">
        <f t="shared" si="104"/>
        <v>2</v>
      </c>
      <c r="J328" s="824">
        <f t="shared" si="105"/>
        <v>2</v>
      </c>
      <c r="K328" s="825">
        <f t="shared" si="106"/>
        <v>4</v>
      </c>
      <c r="L328" s="826">
        <f t="shared" si="107"/>
        <v>0</v>
      </c>
      <c r="O328" s="836">
        <v>0</v>
      </c>
      <c r="P328" s="828">
        <v>1</v>
      </c>
      <c r="Q328" s="828">
        <v>0</v>
      </c>
      <c r="R328" s="828">
        <v>0</v>
      </c>
      <c r="S328" s="828">
        <v>0</v>
      </c>
      <c r="T328" s="837">
        <v>0</v>
      </c>
      <c r="U328" s="828">
        <v>0</v>
      </c>
      <c r="V328" s="836">
        <v>0</v>
      </c>
      <c r="W328" s="828"/>
      <c r="X328" s="828">
        <v>0</v>
      </c>
      <c r="Y328" s="1786"/>
      <c r="Z328" s="828">
        <v>0</v>
      </c>
      <c r="AA328" s="828">
        <v>0</v>
      </c>
      <c r="AB328" s="828">
        <v>0</v>
      </c>
      <c r="AC328" s="828">
        <v>0</v>
      </c>
      <c r="AD328" s="828">
        <v>1</v>
      </c>
      <c r="AE328" s="828">
        <v>0</v>
      </c>
      <c r="AF328" s="828">
        <v>0</v>
      </c>
      <c r="AG328" s="828">
        <v>0</v>
      </c>
      <c r="AH328" s="828"/>
      <c r="AJ328" s="828">
        <v>1</v>
      </c>
      <c r="AK328" s="828">
        <v>0</v>
      </c>
      <c r="AL328" s="828">
        <v>0</v>
      </c>
      <c r="AM328" s="828">
        <v>0</v>
      </c>
      <c r="AN328" s="828">
        <v>0</v>
      </c>
      <c r="AO328" s="828">
        <v>0</v>
      </c>
      <c r="AP328" s="828">
        <v>0</v>
      </c>
      <c r="AQ328" s="828">
        <v>1</v>
      </c>
      <c r="AR328" s="828"/>
      <c r="AS328" s="828">
        <v>0</v>
      </c>
      <c r="AT328" s="1786"/>
      <c r="AU328" s="828">
        <v>0</v>
      </c>
      <c r="AV328" s="828">
        <v>0</v>
      </c>
      <c r="AW328" s="828">
        <v>0</v>
      </c>
      <c r="AX328" s="828">
        <v>0</v>
      </c>
      <c r="AY328" s="828">
        <v>0</v>
      </c>
      <c r="AZ328" s="828">
        <v>0</v>
      </c>
      <c r="BA328" s="828">
        <v>0</v>
      </c>
      <c r="BB328" s="828">
        <v>0</v>
      </c>
      <c r="BC328" s="828"/>
      <c r="BE328" s="828"/>
      <c r="BF328" s="828"/>
      <c r="BG328" s="828"/>
      <c r="BH328" s="828"/>
      <c r="BI328" s="828"/>
      <c r="BJ328" s="828"/>
      <c r="BK328" s="828"/>
      <c r="BL328" s="828"/>
      <c r="BM328" s="828"/>
      <c r="BN328" s="828"/>
      <c r="BO328" s="828"/>
      <c r="BP328" s="828"/>
      <c r="BQ328" s="828"/>
      <c r="BR328" s="828"/>
      <c r="BS328" s="828"/>
      <c r="BT328" s="828"/>
      <c r="BU328" s="828"/>
      <c r="BV328" s="828"/>
      <c r="BW328" s="828"/>
      <c r="BX328" s="828"/>
    </row>
    <row r="329" spans="1:77" ht="15.75">
      <c r="A329" s="835">
        <f>Bob!B26</f>
        <v>22</v>
      </c>
      <c r="B329" s="835" t="str">
        <f>Bob!C26</f>
        <v>Kárský</v>
      </c>
      <c r="C329" s="835" t="str">
        <f>Bob!D26</f>
        <v>Petr</v>
      </c>
      <c r="D329" s="835">
        <f>Bob!E26</f>
        <v>831211</v>
      </c>
      <c r="E329" s="835" t="str">
        <f>Bob!F26</f>
        <v>JH</v>
      </c>
      <c r="F329" s="835" t="s">
        <v>143</v>
      </c>
      <c r="G329" s="823">
        <f t="shared" si="108"/>
        <v>0.77777777777777779</v>
      </c>
      <c r="H329" s="824">
        <f t="shared" si="103"/>
        <v>18</v>
      </c>
      <c r="I329" s="824">
        <f t="shared" si="104"/>
        <v>6</v>
      </c>
      <c r="J329" s="824">
        <f t="shared" si="105"/>
        <v>8</v>
      </c>
      <c r="K329" s="825">
        <f t="shared" si="106"/>
        <v>14</v>
      </c>
      <c r="L329" s="826">
        <f t="shared" si="107"/>
        <v>0</v>
      </c>
      <c r="O329" s="836">
        <v>0</v>
      </c>
      <c r="P329" s="828">
        <v>0</v>
      </c>
      <c r="Q329" s="828"/>
      <c r="R329" s="828">
        <v>1</v>
      </c>
      <c r="S329" s="828">
        <v>1</v>
      </c>
      <c r="T329" s="837">
        <v>0</v>
      </c>
      <c r="U329" s="828">
        <v>1</v>
      </c>
      <c r="V329" s="836">
        <v>1</v>
      </c>
      <c r="W329" s="828">
        <v>0</v>
      </c>
      <c r="X329" s="828">
        <v>0</v>
      </c>
      <c r="Y329" s="1786"/>
      <c r="Z329" s="828">
        <v>0</v>
      </c>
      <c r="AA329" s="828">
        <v>0</v>
      </c>
      <c r="AB329" s="828">
        <v>0</v>
      </c>
      <c r="AC329" s="828">
        <v>1</v>
      </c>
      <c r="AD329" s="828">
        <v>0</v>
      </c>
      <c r="AE329" s="828">
        <v>0</v>
      </c>
      <c r="AF329" s="828">
        <v>1</v>
      </c>
      <c r="AG329" s="828">
        <v>0</v>
      </c>
      <c r="AH329" s="828">
        <v>0</v>
      </c>
      <c r="AJ329" s="828">
        <v>0</v>
      </c>
      <c r="AK329" s="828">
        <v>1</v>
      </c>
      <c r="AL329" s="828"/>
      <c r="AM329" s="828">
        <v>0</v>
      </c>
      <c r="AN329" s="828">
        <v>0</v>
      </c>
      <c r="AO329" s="828">
        <v>2</v>
      </c>
      <c r="AP329" s="828">
        <v>0</v>
      </c>
      <c r="AQ329" s="828">
        <v>1</v>
      </c>
      <c r="AR329" s="828">
        <v>1</v>
      </c>
      <c r="AS329" s="828">
        <v>0</v>
      </c>
      <c r="AT329" s="1786"/>
      <c r="AU329" s="828">
        <v>1</v>
      </c>
      <c r="AV329" s="828">
        <v>0</v>
      </c>
      <c r="AW329" s="828">
        <v>0</v>
      </c>
      <c r="AX329" s="828">
        <v>0</v>
      </c>
      <c r="AY329" s="828">
        <v>1</v>
      </c>
      <c r="AZ329" s="828">
        <v>0</v>
      </c>
      <c r="BA329" s="828">
        <v>1</v>
      </c>
      <c r="BB329" s="828">
        <v>0</v>
      </c>
      <c r="BC329" s="828">
        <v>0</v>
      </c>
      <c r="BE329" s="828"/>
      <c r="BF329" s="828"/>
      <c r="BG329" s="828"/>
      <c r="BH329" s="828"/>
      <c r="BI329" s="828"/>
      <c r="BJ329" s="828"/>
      <c r="BK329" s="828"/>
      <c r="BL329" s="828"/>
      <c r="BM329" s="828"/>
      <c r="BN329" s="828"/>
      <c r="BO329" s="828"/>
      <c r="BP329" s="828"/>
      <c r="BQ329" s="828"/>
      <c r="BR329" s="828"/>
      <c r="BS329" s="828"/>
      <c r="BT329" s="828"/>
      <c r="BU329" s="828"/>
      <c r="BV329" s="828"/>
      <c r="BW329" s="828"/>
      <c r="BX329" s="828"/>
      <c r="BY329" s="40"/>
    </row>
    <row r="330" spans="1:77" ht="15.75">
      <c r="A330" s="835">
        <f>Bob!B27</f>
        <v>27</v>
      </c>
      <c r="B330" s="835" t="str">
        <f>Bob!C27</f>
        <v>Kasal</v>
      </c>
      <c r="C330" s="835" t="str">
        <f>Bob!D27</f>
        <v>Zdeněk</v>
      </c>
      <c r="D330" s="835">
        <f>Bob!E27</f>
        <v>770703</v>
      </c>
      <c r="E330" s="835" t="str">
        <f>Bob!F27</f>
        <v>JH</v>
      </c>
      <c r="F330" s="835" t="s">
        <v>143</v>
      </c>
      <c r="G330" s="823">
        <f t="shared" si="108"/>
        <v>0.84615384615384615</v>
      </c>
      <c r="H330" s="824">
        <f t="shared" si="103"/>
        <v>13</v>
      </c>
      <c r="I330" s="824">
        <f t="shared" si="104"/>
        <v>6</v>
      </c>
      <c r="J330" s="824">
        <f t="shared" si="105"/>
        <v>5</v>
      </c>
      <c r="K330" s="825">
        <f t="shared" si="106"/>
        <v>11</v>
      </c>
      <c r="L330" s="826">
        <f t="shared" si="107"/>
        <v>0</v>
      </c>
      <c r="O330" s="827"/>
      <c r="P330" s="824">
        <v>0</v>
      </c>
      <c r="Q330" s="824"/>
      <c r="R330" s="824">
        <v>1</v>
      </c>
      <c r="S330" s="824"/>
      <c r="T330" s="826">
        <v>0</v>
      </c>
      <c r="U330" s="824">
        <v>0</v>
      </c>
      <c r="V330" s="827">
        <v>2</v>
      </c>
      <c r="W330" s="824">
        <v>2</v>
      </c>
      <c r="X330" s="824">
        <v>0</v>
      </c>
      <c r="Y330" s="1640"/>
      <c r="Z330" s="824">
        <v>0</v>
      </c>
      <c r="AA330" s="824"/>
      <c r="AB330" s="824">
        <v>0</v>
      </c>
      <c r="AC330" s="824">
        <v>0</v>
      </c>
      <c r="AD330" s="824">
        <v>1</v>
      </c>
      <c r="AE330" s="824"/>
      <c r="AF330" s="824"/>
      <c r="AG330" s="824">
        <v>0</v>
      </c>
      <c r="AH330" s="824">
        <v>0</v>
      </c>
      <c r="AI330" s="34"/>
      <c r="AJ330" s="824"/>
      <c r="AK330" s="824">
        <v>0</v>
      </c>
      <c r="AL330" s="824"/>
      <c r="AM330" s="824">
        <v>1</v>
      </c>
      <c r="AN330" s="824"/>
      <c r="AO330" s="824">
        <v>0</v>
      </c>
      <c r="AP330" s="824">
        <v>0</v>
      </c>
      <c r="AQ330" s="824">
        <v>0</v>
      </c>
      <c r="AR330" s="824">
        <v>0</v>
      </c>
      <c r="AS330" s="824">
        <v>2</v>
      </c>
      <c r="AT330" s="1640"/>
      <c r="AU330" s="824">
        <v>0</v>
      </c>
      <c r="AV330" s="824"/>
      <c r="AW330" s="824">
        <v>0</v>
      </c>
      <c r="AX330" s="824">
        <v>2</v>
      </c>
      <c r="AY330" s="824">
        <v>0</v>
      </c>
      <c r="AZ330" s="824"/>
      <c r="BA330" s="824"/>
      <c r="BB330" s="824">
        <v>0</v>
      </c>
      <c r="BC330" s="824">
        <v>0</v>
      </c>
      <c r="BE330" s="828"/>
      <c r="BF330" s="828"/>
      <c r="BG330" s="828"/>
      <c r="BH330" s="828"/>
      <c r="BI330" s="828"/>
      <c r="BJ330" s="828"/>
      <c r="BK330" s="828"/>
      <c r="BL330" s="828"/>
      <c r="BM330" s="828"/>
      <c r="BN330" s="828"/>
      <c r="BO330" s="828"/>
      <c r="BP330" s="828"/>
      <c r="BQ330" s="828"/>
      <c r="BR330" s="828"/>
      <c r="BS330" s="828"/>
      <c r="BT330" s="828"/>
      <c r="BU330" s="828"/>
      <c r="BV330" s="828"/>
      <c r="BW330" s="828"/>
      <c r="BX330" s="828"/>
      <c r="BY330" s="40"/>
    </row>
    <row r="331" spans="1:77" ht="15.75">
      <c r="A331" s="835">
        <f>Bob!B28</f>
        <v>49</v>
      </c>
      <c r="B331" s="835" t="str">
        <f>Bob!C28</f>
        <v>Dvořák</v>
      </c>
      <c r="C331" s="835" t="str">
        <f>Bob!D28</f>
        <v>Jiří</v>
      </c>
      <c r="D331" s="835">
        <f>Bob!E28</f>
        <v>490301</v>
      </c>
      <c r="E331" s="835" t="str">
        <f>Bob!F28</f>
        <v>JH</v>
      </c>
      <c r="F331" s="835" t="s">
        <v>143</v>
      </c>
      <c r="G331" s="823">
        <f t="shared" si="108"/>
        <v>0</v>
      </c>
      <c r="H331" s="824">
        <f t="shared" si="103"/>
        <v>1</v>
      </c>
      <c r="I331" s="824">
        <f t="shared" si="104"/>
        <v>0</v>
      </c>
      <c r="J331" s="824">
        <f t="shared" si="105"/>
        <v>0</v>
      </c>
      <c r="K331" s="825">
        <f t="shared" si="106"/>
        <v>0</v>
      </c>
      <c r="L331" s="826">
        <f t="shared" si="107"/>
        <v>0</v>
      </c>
      <c r="O331" s="827">
        <v>0</v>
      </c>
      <c r="P331" s="824"/>
      <c r="Q331" s="824"/>
      <c r="R331" s="824"/>
      <c r="S331" s="824"/>
      <c r="T331" s="826"/>
      <c r="U331" s="824"/>
      <c r="V331" s="827"/>
      <c r="W331" s="824"/>
      <c r="X331" s="824"/>
      <c r="Y331" s="1640"/>
      <c r="Z331" s="824"/>
      <c r="AA331" s="824"/>
      <c r="AB331" s="824"/>
      <c r="AC331" s="824"/>
      <c r="AD331" s="824"/>
      <c r="AE331" s="824"/>
      <c r="AF331" s="824"/>
      <c r="AG331" s="824"/>
      <c r="AH331" s="824"/>
      <c r="AI331" s="34"/>
      <c r="AJ331" s="824">
        <v>0</v>
      </c>
      <c r="AK331" s="824"/>
      <c r="AL331" s="824"/>
      <c r="AM331" s="824"/>
      <c r="AN331" s="824"/>
      <c r="AO331" s="824"/>
      <c r="AP331" s="824"/>
      <c r="AQ331" s="824"/>
      <c r="AR331" s="824"/>
      <c r="AS331" s="824"/>
      <c r="AT331" s="1640"/>
      <c r="AU331" s="824"/>
      <c r="AV331" s="824"/>
      <c r="AW331" s="824"/>
      <c r="AX331" s="824"/>
      <c r="AY331" s="824"/>
      <c r="AZ331" s="824"/>
      <c r="BA331" s="824"/>
      <c r="BB331" s="824"/>
      <c r="BC331" s="824"/>
      <c r="BE331" s="828"/>
      <c r="BF331" s="828"/>
      <c r="BG331" s="828"/>
      <c r="BH331" s="828"/>
      <c r="BI331" s="828"/>
      <c r="BJ331" s="828"/>
      <c r="BK331" s="828"/>
      <c r="BL331" s="828"/>
      <c r="BM331" s="828"/>
      <c r="BN331" s="828"/>
      <c r="BO331" s="828"/>
      <c r="BP331" s="828"/>
      <c r="BQ331" s="828"/>
      <c r="BR331" s="828"/>
      <c r="BS331" s="828"/>
      <c r="BT331" s="828"/>
      <c r="BU331" s="828"/>
      <c r="BV331" s="828"/>
      <c r="BW331" s="828"/>
      <c r="BX331" s="828"/>
      <c r="BY331" s="40"/>
    </row>
    <row r="332" spans="1:77" ht="15.75">
      <c r="A332" s="835">
        <f>Bob!B29</f>
        <v>98</v>
      </c>
      <c r="B332" s="835" t="str">
        <f>Bob!C29</f>
        <v>Kořízek</v>
      </c>
      <c r="C332" s="835" t="str">
        <f>Bob!D29</f>
        <v>Richard</v>
      </c>
      <c r="D332" s="835">
        <f>Bob!E29</f>
        <v>830511</v>
      </c>
      <c r="E332" s="835" t="str">
        <f>Bob!F29</f>
        <v>JH</v>
      </c>
      <c r="F332" s="835" t="s">
        <v>143</v>
      </c>
      <c r="G332" s="823" t="e">
        <f t="shared" si="108"/>
        <v>#DIV/0!</v>
      </c>
      <c r="H332" s="824">
        <f t="shared" si="103"/>
        <v>0</v>
      </c>
      <c r="I332" s="824">
        <f t="shared" si="104"/>
        <v>0</v>
      </c>
      <c r="J332" s="824">
        <f t="shared" si="105"/>
        <v>0</v>
      </c>
      <c r="K332" s="825">
        <f t="shared" si="106"/>
        <v>0</v>
      </c>
      <c r="L332" s="826">
        <f t="shared" si="107"/>
        <v>0</v>
      </c>
      <c r="O332" s="827"/>
      <c r="P332" s="824"/>
      <c r="Q332" s="824"/>
      <c r="R332" s="824"/>
      <c r="S332" s="824"/>
      <c r="T332" s="826"/>
      <c r="U332" s="824"/>
      <c r="V332" s="827"/>
      <c r="W332" s="824"/>
      <c r="X332" s="824"/>
      <c r="Y332" s="1640"/>
      <c r="Z332" s="824"/>
      <c r="AA332" s="824"/>
      <c r="AB332" s="824"/>
      <c r="AC332" s="824"/>
      <c r="AD332" s="824"/>
      <c r="AE332" s="824"/>
      <c r="AF332" s="824"/>
      <c r="AG332" s="824"/>
      <c r="AH332" s="824"/>
      <c r="AI332" s="34"/>
      <c r="AJ332" s="824"/>
      <c r="AK332" s="824"/>
      <c r="AL332" s="824"/>
      <c r="AM332" s="824"/>
      <c r="AN332" s="824"/>
      <c r="AO332" s="824"/>
      <c r="AP332" s="824"/>
      <c r="AQ332" s="824"/>
      <c r="AR332" s="824"/>
      <c r="AS332" s="824"/>
      <c r="AT332" s="1640"/>
      <c r="AU332" s="824"/>
      <c r="AV332" s="824"/>
      <c r="AW332" s="824"/>
      <c r="AX332" s="824"/>
      <c r="AY332" s="824"/>
      <c r="AZ332" s="824"/>
      <c r="BA332" s="824"/>
      <c r="BB332" s="824"/>
      <c r="BC332" s="824"/>
      <c r="BE332" s="828"/>
      <c r="BF332" s="828"/>
      <c r="BG332" s="828"/>
      <c r="BH332" s="828"/>
      <c r="BI332" s="828"/>
      <c r="BJ332" s="828"/>
      <c r="BK332" s="828"/>
      <c r="BL332" s="828"/>
      <c r="BM332" s="828"/>
      <c r="BN332" s="828"/>
      <c r="BO332" s="828"/>
      <c r="BP332" s="828"/>
      <c r="BQ332" s="828"/>
      <c r="BR332" s="828"/>
      <c r="BS332" s="828"/>
      <c r="BT332" s="828"/>
      <c r="BU332" s="828"/>
      <c r="BV332" s="828"/>
      <c r="BW332" s="828"/>
      <c r="BX332" s="828"/>
    </row>
    <row r="333" spans="1:77" ht="12.6" customHeight="1">
      <c r="A333" s="835">
        <f>Bob!B30</f>
        <v>0</v>
      </c>
      <c r="B333" s="835" t="str">
        <f>Bob!C30</f>
        <v>Křivohlávek</v>
      </c>
      <c r="C333" s="835" t="str">
        <f>Bob!D30</f>
        <v>Jan</v>
      </c>
      <c r="D333" s="835">
        <f>Bob!E30</f>
        <v>780506</v>
      </c>
      <c r="E333" s="835" t="str">
        <f>Bob!F30</f>
        <v>JH</v>
      </c>
      <c r="F333" s="835" t="s">
        <v>143</v>
      </c>
      <c r="G333" s="823">
        <f t="shared" si="108"/>
        <v>0.33333333333333331</v>
      </c>
      <c r="H333" s="824">
        <f t="shared" si="103"/>
        <v>3</v>
      </c>
      <c r="I333" s="824">
        <f t="shared" si="104"/>
        <v>1</v>
      </c>
      <c r="J333" s="824">
        <f t="shared" si="105"/>
        <v>0</v>
      </c>
      <c r="K333" s="825">
        <f t="shared" si="106"/>
        <v>1</v>
      </c>
      <c r="L333" s="826">
        <f t="shared" si="107"/>
        <v>0</v>
      </c>
      <c r="O333" s="827"/>
      <c r="P333" s="824">
        <v>1</v>
      </c>
      <c r="Q333" s="824">
        <v>0</v>
      </c>
      <c r="R333" s="824"/>
      <c r="S333" s="824"/>
      <c r="T333" s="826"/>
      <c r="U333" s="824">
        <v>0</v>
      </c>
      <c r="V333" s="827"/>
      <c r="W333" s="824"/>
      <c r="X333" s="824"/>
      <c r="Y333" s="1640"/>
      <c r="Z333" s="824"/>
      <c r="AA333" s="824"/>
      <c r="AB333" s="824"/>
      <c r="AC333" s="824"/>
      <c r="AD333" s="824"/>
      <c r="AE333" s="824"/>
      <c r="AF333" s="824"/>
      <c r="AG333" s="824"/>
      <c r="AH333" s="824"/>
      <c r="AI333" s="34"/>
      <c r="AJ333" s="824"/>
      <c r="AK333" s="824">
        <v>0</v>
      </c>
      <c r="AL333" s="824">
        <v>0</v>
      </c>
      <c r="AM333" s="824"/>
      <c r="AN333" s="824"/>
      <c r="AO333" s="824"/>
      <c r="AP333" s="824">
        <v>0</v>
      </c>
      <c r="AQ333" s="824"/>
      <c r="AR333" s="824"/>
      <c r="AS333" s="824"/>
      <c r="AT333" s="1640"/>
      <c r="AU333" s="824"/>
      <c r="AV333" s="824"/>
      <c r="AW333" s="824"/>
      <c r="AX333" s="824"/>
      <c r="AY333" s="824"/>
      <c r="AZ333" s="824"/>
      <c r="BA333" s="824"/>
      <c r="BB333" s="824"/>
      <c r="BC333" s="824"/>
      <c r="BE333" s="828"/>
      <c r="BF333" s="828"/>
      <c r="BG333" s="828"/>
      <c r="BH333" s="828"/>
      <c r="BI333" s="828"/>
      <c r="BJ333" s="828"/>
      <c r="BK333" s="828"/>
      <c r="BL333" s="828"/>
      <c r="BM333" s="828"/>
      <c r="BN333" s="828"/>
      <c r="BO333" s="828"/>
      <c r="BP333" s="828"/>
      <c r="BQ333" s="828"/>
      <c r="BR333" s="828"/>
      <c r="BS333" s="828"/>
      <c r="BT333" s="828"/>
      <c r="BU333" s="828"/>
      <c r="BV333" s="828"/>
      <c r="BW333" s="828"/>
      <c r="BX333" s="828"/>
      <c r="BY333" s="40"/>
    </row>
    <row r="334" spans="1:77" ht="12.6" customHeight="1">
      <c r="A334" s="835">
        <f>Bob!B31</f>
        <v>0</v>
      </c>
      <c r="B334" s="835" t="str">
        <f>Bob!C31</f>
        <v xml:space="preserve">Šášek </v>
      </c>
      <c r="C334" s="835" t="str">
        <f>Bob!D31</f>
        <v>Jan</v>
      </c>
      <c r="D334" s="835">
        <f>Bob!E31</f>
        <v>960406</v>
      </c>
      <c r="E334" s="835" t="str">
        <f>Bob!F31</f>
        <v>JH</v>
      </c>
      <c r="F334" s="835" t="s">
        <v>143</v>
      </c>
      <c r="G334" s="823" t="e">
        <f t="shared" si="108"/>
        <v>#DIV/0!</v>
      </c>
      <c r="H334" s="824">
        <f t="shared" si="103"/>
        <v>0</v>
      </c>
      <c r="I334" s="824">
        <f t="shared" si="104"/>
        <v>0</v>
      </c>
      <c r="J334" s="824">
        <f t="shared" si="105"/>
        <v>0</v>
      </c>
      <c r="K334" s="825">
        <f t="shared" si="106"/>
        <v>0</v>
      </c>
      <c r="L334" s="826">
        <f t="shared" si="107"/>
        <v>0</v>
      </c>
      <c r="O334" s="827"/>
      <c r="P334" s="824"/>
      <c r="Q334" s="824"/>
      <c r="R334" s="824"/>
      <c r="S334" s="824"/>
      <c r="T334" s="826"/>
      <c r="U334" s="824"/>
      <c r="V334" s="827"/>
      <c r="W334" s="824"/>
      <c r="X334" s="824"/>
      <c r="Y334" s="1640"/>
      <c r="Z334" s="824"/>
      <c r="AA334" s="824"/>
      <c r="AB334" s="824"/>
      <c r="AC334" s="824"/>
      <c r="AD334" s="824"/>
      <c r="AE334" s="824"/>
      <c r="AF334" s="824"/>
      <c r="AG334" s="824"/>
      <c r="AH334" s="824"/>
      <c r="AI334" s="34"/>
      <c r="AJ334" s="824"/>
      <c r="AK334" s="824"/>
      <c r="AL334" s="824"/>
      <c r="AM334" s="824"/>
      <c r="AN334" s="824"/>
      <c r="AO334" s="824"/>
      <c r="AP334" s="824"/>
      <c r="AQ334" s="824"/>
      <c r="AR334" s="824"/>
      <c r="AS334" s="824"/>
      <c r="AT334" s="1640"/>
      <c r="AU334" s="824"/>
      <c r="AV334" s="824"/>
      <c r="AW334" s="824"/>
      <c r="AX334" s="824"/>
      <c r="AY334" s="824"/>
      <c r="AZ334" s="824"/>
      <c r="BA334" s="824"/>
      <c r="BB334" s="824"/>
      <c r="BC334" s="824"/>
      <c r="BE334" s="828"/>
      <c r="BF334" s="828"/>
      <c r="BG334" s="828"/>
      <c r="BH334" s="828"/>
      <c r="BI334" s="828"/>
      <c r="BJ334" s="828"/>
      <c r="BK334" s="828"/>
      <c r="BL334" s="828"/>
      <c r="BM334" s="828"/>
      <c r="BN334" s="828"/>
      <c r="BO334" s="828"/>
      <c r="BP334" s="828"/>
      <c r="BQ334" s="828"/>
      <c r="BR334" s="828"/>
      <c r="BS334" s="828"/>
      <c r="BT334" s="828"/>
      <c r="BU334" s="828"/>
      <c r="BV334" s="828"/>
      <c r="BW334" s="828"/>
      <c r="BX334" s="828"/>
      <c r="BY334" s="40"/>
    </row>
    <row r="335" spans="1:77" ht="15.75">
      <c r="A335" s="835">
        <f>Bob!B32</f>
        <v>0</v>
      </c>
      <c r="B335" s="835" t="str">
        <f>Bob!C32</f>
        <v xml:space="preserve">Stránský </v>
      </c>
      <c r="C335" s="835">
        <f>Bob!D32</f>
        <v>0</v>
      </c>
      <c r="D335" s="835">
        <f>Bob!E32</f>
        <v>0</v>
      </c>
      <c r="E335" s="835">
        <f>Bob!F32</f>
        <v>0</v>
      </c>
      <c r="F335" s="835" t="s">
        <v>143</v>
      </c>
      <c r="G335" s="823">
        <f t="shared" si="108"/>
        <v>2.6666666666666665</v>
      </c>
      <c r="H335" s="824">
        <f t="shared" si="103"/>
        <v>6</v>
      </c>
      <c r="I335" s="824">
        <f t="shared" si="104"/>
        <v>13</v>
      </c>
      <c r="J335" s="824">
        <f t="shared" si="105"/>
        <v>3</v>
      </c>
      <c r="K335" s="825">
        <f t="shared" si="106"/>
        <v>16</v>
      </c>
      <c r="L335" s="826">
        <f t="shared" si="107"/>
        <v>0</v>
      </c>
      <c r="O335" s="827"/>
      <c r="P335" s="824"/>
      <c r="Q335" s="824"/>
      <c r="R335" s="824"/>
      <c r="S335" s="824"/>
      <c r="T335" s="826"/>
      <c r="U335" s="824"/>
      <c r="V335" s="827"/>
      <c r="W335" s="824"/>
      <c r="X335" s="824">
        <v>2</v>
      </c>
      <c r="Y335" s="1640"/>
      <c r="Z335" s="824"/>
      <c r="AA335" s="824">
        <v>4</v>
      </c>
      <c r="AB335" s="824">
        <v>2</v>
      </c>
      <c r="AC335" s="824">
        <v>0</v>
      </c>
      <c r="AD335" s="824">
        <v>2</v>
      </c>
      <c r="AE335" s="824"/>
      <c r="AF335" s="824"/>
      <c r="AG335" s="824">
        <v>3</v>
      </c>
      <c r="AH335" s="824"/>
      <c r="AI335" s="34"/>
      <c r="AJ335" s="824"/>
      <c r="AK335" s="824"/>
      <c r="AL335" s="824"/>
      <c r="AM335" s="824"/>
      <c r="AN335" s="824"/>
      <c r="AO335" s="824"/>
      <c r="AP335" s="824"/>
      <c r="AQ335" s="824"/>
      <c r="AR335" s="824"/>
      <c r="AS335" s="824">
        <v>0</v>
      </c>
      <c r="AT335" s="1640"/>
      <c r="AU335" s="824"/>
      <c r="AV335" s="824">
        <v>0</v>
      </c>
      <c r="AW335" s="824">
        <v>1</v>
      </c>
      <c r="AX335" s="824">
        <v>1</v>
      </c>
      <c r="AY335" s="824">
        <v>0</v>
      </c>
      <c r="AZ335" s="824"/>
      <c r="BA335" s="824"/>
      <c r="BB335" s="824">
        <v>1</v>
      </c>
      <c r="BC335" s="824"/>
      <c r="BE335" s="828"/>
      <c r="BF335" s="828"/>
      <c r="BG335" s="828"/>
      <c r="BH335" s="828"/>
      <c r="BI335" s="828"/>
      <c r="BJ335" s="828"/>
      <c r="BK335" s="828"/>
      <c r="BL335" s="828"/>
      <c r="BM335" s="828"/>
      <c r="BN335" s="828"/>
      <c r="BO335" s="828"/>
      <c r="BP335" s="828"/>
      <c r="BQ335" s="828"/>
      <c r="BR335" s="828"/>
      <c r="BS335" s="828"/>
      <c r="BT335" s="828"/>
      <c r="BU335" s="828"/>
      <c r="BV335" s="828"/>
      <c r="BW335" s="828"/>
      <c r="BX335" s="828"/>
      <c r="BY335" s="40"/>
    </row>
    <row r="336" spans="1:77" ht="15.75">
      <c r="A336" s="835">
        <f>Bob!B33</f>
        <v>66</v>
      </c>
      <c r="B336" s="835" t="str">
        <f>Bob!C33</f>
        <v>Prokop</v>
      </c>
      <c r="C336" s="835" t="str">
        <f>Bob!D33</f>
        <v>Patrik</v>
      </c>
      <c r="D336" s="835">
        <f>Bob!E33</f>
        <v>970829</v>
      </c>
      <c r="E336" s="835">
        <f>Bob!F33</f>
        <v>0</v>
      </c>
      <c r="F336" s="835" t="s">
        <v>143</v>
      </c>
      <c r="G336" s="823" t="e">
        <f t="shared" si="108"/>
        <v>#DIV/0!</v>
      </c>
      <c r="H336" s="824">
        <f t="shared" si="103"/>
        <v>0</v>
      </c>
      <c r="I336" s="824">
        <f t="shared" si="104"/>
        <v>0</v>
      </c>
      <c r="J336" s="824">
        <f t="shared" si="105"/>
        <v>0</v>
      </c>
      <c r="K336" s="825">
        <f t="shared" si="106"/>
        <v>0</v>
      </c>
      <c r="L336" s="826">
        <f t="shared" si="107"/>
        <v>0</v>
      </c>
      <c r="O336" s="827"/>
      <c r="P336" s="824"/>
      <c r="Q336" s="824"/>
      <c r="R336" s="824"/>
      <c r="S336" s="824"/>
      <c r="T336" s="826"/>
      <c r="U336" s="824"/>
      <c r="V336" s="827"/>
      <c r="W336" s="824"/>
      <c r="X336" s="824"/>
      <c r="Y336" s="1640"/>
      <c r="Z336" s="824"/>
      <c r="AA336" s="824"/>
      <c r="AB336" s="824"/>
      <c r="AC336" s="824"/>
      <c r="AD336" s="824"/>
      <c r="AE336" s="824"/>
      <c r="AF336" s="824"/>
      <c r="AG336" s="824"/>
      <c r="AH336" s="824"/>
      <c r="AI336" s="34"/>
      <c r="AJ336" s="824"/>
      <c r="AK336" s="824"/>
      <c r="AL336" s="824"/>
      <c r="AM336" s="824"/>
      <c r="AN336" s="824"/>
      <c r="AO336" s="824"/>
      <c r="AP336" s="824"/>
      <c r="AQ336" s="824"/>
      <c r="AR336" s="824"/>
      <c r="AS336" s="824"/>
      <c r="AT336" s="1640"/>
      <c r="AU336" s="824"/>
      <c r="AV336" s="824"/>
      <c r="AW336" s="824"/>
      <c r="AX336" s="824"/>
      <c r="AY336" s="824"/>
      <c r="AZ336" s="824"/>
      <c r="BA336" s="824"/>
      <c r="BB336" s="824"/>
      <c r="BC336" s="824"/>
      <c r="BE336" s="828"/>
      <c r="BF336" s="828"/>
      <c r="BG336" s="828"/>
      <c r="BH336" s="828"/>
      <c r="BI336" s="828"/>
      <c r="BJ336" s="828"/>
      <c r="BK336" s="828"/>
      <c r="BL336" s="828"/>
      <c r="BM336" s="828"/>
      <c r="BN336" s="828"/>
      <c r="BO336" s="828"/>
      <c r="BP336" s="828"/>
      <c r="BQ336" s="828"/>
      <c r="BR336" s="828"/>
      <c r="BS336" s="828"/>
      <c r="BT336" s="828"/>
      <c r="BU336" s="828"/>
      <c r="BV336" s="828"/>
      <c r="BW336" s="828"/>
      <c r="BX336" s="828"/>
      <c r="BY336" s="40"/>
    </row>
    <row r="337" spans="1:78" ht="15.75">
      <c r="A337" s="835">
        <f>Bob!B34</f>
        <v>77</v>
      </c>
      <c r="B337" s="835" t="str">
        <f>Bob!C34</f>
        <v>Veselý</v>
      </c>
      <c r="C337" s="835" t="str">
        <f>Bob!D34</f>
        <v>Ondřej</v>
      </c>
      <c r="D337" s="835">
        <f>Bob!E34</f>
        <v>0</v>
      </c>
      <c r="E337" s="835" t="str">
        <f>Bob!F34</f>
        <v>JH2</v>
      </c>
      <c r="F337" s="835" t="s">
        <v>143</v>
      </c>
      <c r="G337" s="823">
        <f t="shared" si="108"/>
        <v>2.5555555555555554</v>
      </c>
      <c r="H337" s="824">
        <f t="shared" si="103"/>
        <v>18</v>
      </c>
      <c r="I337" s="824">
        <f t="shared" si="104"/>
        <v>19</v>
      </c>
      <c r="J337" s="824">
        <f t="shared" si="105"/>
        <v>27</v>
      </c>
      <c r="K337" s="825">
        <f t="shared" si="106"/>
        <v>46</v>
      </c>
      <c r="L337" s="826">
        <f t="shared" si="107"/>
        <v>0</v>
      </c>
      <c r="O337" s="827">
        <v>1</v>
      </c>
      <c r="P337" s="824">
        <v>1</v>
      </c>
      <c r="Q337" s="824">
        <v>2</v>
      </c>
      <c r="R337" s="824">
        <v>0</v>
      </c>
      <c r="S337" s="824">
        <v>1</v>
      </c>
      <c r="T337" s="826">
        <v>2</v>
      </c>
      <c r="U337" s="824"/>
      <c r="V337" s="827">
        <v>1</v>
      </c>
      <c r="W337" s="824">
        <v>2</v>
      </c>
      <c r="X337" s="824">
        <v>0</v>
      </c>
      <c r="Y337" s="1640"/>
      <c r="Z337" s="824">
        <v>0</v>
      </c>
      <c r="AA337" s="824">
        <v>1</v>
      </c>
      <c r="AB337" s="824">
        <v>0</v>
      </c>
      <c r="AC337" s="824">
        <v>2</v>
      </c>
      <c r="AD337" s="824">
        <v>3</v>
      </c>
      <c r="AE337" s="824">
        <v>0</v>
      </c>
      <c r="AF337" s="824">
        <v>0</v>
      </c>
      <c r="AG337" s="824">
        <v>1</v>
      </c>
      <c r="AH337" s="824">
        <v>2</v>
      </c>
      <c r="AI337" s="34"/>
      <c r="AJ337" s="824">
        <v>2</v>
      </c>
      <c r="AK337" s="824">
        <v>0</v>
      </c>
      <c r="AL337" s="824">
        <v>0</v>
      </c>
      <c r="AM337" s="824">
        <v>1</v>
      </c>
      <c r="AN337" s="824">
        <v>2</v>
      </c>
      <c r="AO337" s="824">
        <v>1</v>
      </c>
      <c r="AP337" s="824"/>
      <c r="AQ337" s="824">
        <v>3</v>
      </c>
      <c r="AR337" s="824">
        <v>0</v>
      </c>
      <c r="AS337" s="824">
        <v>1</v>
      </c>
      <c r="AT337" s="1640"/>
      <c r="AU337" s="824">
        <v>0</v>
      </c>
      <c r="AV337" s="824">
        <v>4</v>
      </c>
      <c r="AW337" s="824">
        <v>2</v>
      </c>
      <c r="AX337" s="824">
        <v>0</v>
      </c>
      <c r="AY337" s="824">
        <v>4</v>
      </c>
      <c r="AZ337" s="824">
        <v>1</v>
      </c>
      <c r="BA337" s="824">
        <v>2</v>
      </c>
      <c r="BB337" s="824">
        <v>3</v>
      </c>
      <c r="BC337" s="824">
        <v>1</v>
      </c>
      <c r="BE337" s="828"/>
      <c r="BF337" s="828"/>
      <c r="BG337" s="828"/>
      <c r="BH337" s="828"/>
      <c r="BI337" s="828"/>
      <c r="BJ337" s="828"/>
      <c r="BK337" s="828"/>
      <c r="BL337" s="828"/>
      <c r="BM337" s="828"/>
      <c r="BN337" s="828"/>
      <c r="BO337" s="828"/>
      <c r="BP337" s="828"/>
      <c r="BQ337" s="828"/>
      <c r="BR337" s="828"/>
      <c r="BS337" s="828"/>
      <c r="BT337" s="828"/>
      <c r="BU337" s="828"/>
      <c r="BV337" s="828"/>
      <c r="BW337" s="828"/>
      <c r="BX337" s="828"/>
      <c r="BY337" s="40"/>
    </row>
    <row r="338" spans="1:78" ht="15.75">
      <c r="A338" s="835">
        <f>Bob!B35</f>
        <v>0</v>
      </c>
      <c r="B338" s="835" t="str">
        <f>Bob!C35</f>
        <v>Langr</v>
      </c>
      <c r="C338" s="835" t="str">
        <f>Bob!D35</f>
        <v>David</v>
      </c>
      <c r="D338" s="835">
        <f>Bob!E35</f>
        <v>0</v>
      </c>
      <c r="E338" s="835" t="str">
        <f>Bob!F35</f>
        <v>JH2</v>
      </c>
      <c r="F338" s="835" t="s">
        <v>783</v>
      </c>
      <c r="G338" s="823" t="e">
        <f t="shared" si="108"/>
        <v>#DIV/0!</v>
      </c>
      <c r="H338" s="824">
        <f t="shared" ref="H338:H365" si="139">COUNT(O338:AH338)</f>
        <v>0</v>
      </c>
      <c r="I338" s="824">
        <f t="shared" ref="I338:I365" si="140">SUM(O338+P338+Q338+R338+S338+T338+V338+U338+W338+X338+Y338+Z338+AA338+AB338+AC338+AD338+AE338+AF338+AG338+AH338)</f>
        <v>0</v>
      </c>
      <c r="J338" s="824">
        <f t="shared" ref="J338:J365" si="141">AJ338+AK338+AL338+AM338+AN338+AO338+AP338+AQ338+AR338+AS338+AT338+AU338+AV338+AW338+AX338+AY338+AZ338+BA338+BB338+BC338</f>
        <v>0</v>
      </c>
      <c r="K338" s="825">
        <f t="shared" ref="K338:K365" si="142">I338+J338</f>
        <v>0</v>
      </c>
      <c r="L338" s="826">
        <f t="shared" ref="L338:L365" si="143">BE338+BF338+BG338+BH338+BI338+BJ338+BK338+BL338+BM338+BN338+BO338+BP338+BR338+BQ338+BS338+BT338+BU338+BV338+BW338+BX338</f>
        <v>0</v>
      </c>
      <c r="O338" s="827"/>
      <c r="P338" s="824"/>
      <c r="Q338" s="824"/>
      <c r="R338" s="824"/>
      <c r="S338" s="824"/>
      <c r="T338" s="826"/>
      <c r="U338" s="824"/>
      <c r="V338" s="827"/>
      <c r="W338" s="824"/>
      <c r="X338" s="824"/>
      <c r="Y338" s="1640"/>
      <c r="Z338" s="824"/>
      <c r="AA338" s="824"/>
      <c r="AB338" s="824"/>
      <c r="AC338" s="824"/>
      <c r="AD338" s="824"/>
      <c r="AE338" s="824"/>
      <c r="AF338" s="824"/>
      <c r="AG338" s="824"/>
      <c r="AH338" s="824"/>
      <c r="AI338" s="34"/>
      <c r="AJ338" s="824"/>
      <c r="AK338" s="824"/>
      <c r="AL338" s="824"/>
      <c r="AM338" s="824"/>
      <c r="AN338" s="824"/>
      <c r="AO338" s="824"/>
      <c r="AP338" s="824"/>
      <c r="AQ338" s="824"/>
      <c r="AR338" s="824"/>
      <c r="AS338" s="824"/>
      <c r="AT338" s="1640"/>
      <c r="AU338" s="824"/>
      <c r="AV338" s="824"/>
      <c r="AW338" s="824"/>
      <c r="AX338" s="824"/>
      <c r="AY338" s="824"/>
      <c r="AZ338" s="824"/>
      <c r="BA338" s="824"/>
      <c r="BB338" s="824"/>
      <c r="BC338" s="824"/>
      <c r="BE338" s="828"/>
      <c r="BF338" s="828"/>
      <c r="BG338" s="828"/>
      <c r="BH338" s="828"/>
      <c r="BI338" s="828"/>
      <c r="BJ338" s="828"/>
      <c r="BK338" s="828"/>
      <c r="BL338" s="828"/>
      <c r="BM338" s="828"/>
      <c r="BN338" s="828"/>
      <c r="BO338" s="828"/>
      <c r="BP338" s="828"/>
      <c r="BQ338" s="828"/>
      <c r="BR338" s="828"/>
      <c r="BS338" s="828"/>
      <c r="BT338" s="828"/>
      <c r="BU338" s="828"/>
      <c r="BV338" s="828"/>
      <c r="BW338" s="828"/>
      <c r="BX338" s="828"/>
      <c r="BY338" s="40"/>
    </row>
    <row r="339" spans="1:78" ht="15.75">
      <c r="A339" s="835">
        <f>Bob!B36</f>
        <v>0</v>
      </c>
      <c r="B339" s="835" t="str">
        <f>Bob!C36</f>
        <v>Karlík</v>
      </c>
      <c r="C339" s="835" t="str">
        <f>Bob!D36</f>
        <v>Martin</v>
      </c>
      <c r="D339" s="835">
        <f>Bob!E36</f>
        <v>0</v>
      </c>
      <c r="E339" s="835" t="str">
        <f>Bob!F36</f>
        <v>H</v>
      </c>
      <c r="F339" s="835" t="s">
        <v>945</v>
      </c>
      <c r="G339" s="823">
        <f t="shared" si="108"/>
        <v>1</v>
      </c>
      <c r="H339" s="824">
        <f t="shared" si="139"/>
        <v>1</v>
      </c>
      <c r="I339" s="824">
        <f t="shared" si="140"/>
        <v>0</v>
      </c>
      <c r="J339" s="824">
        <f t="shared" si="141"/>
        <v>1</v>
      </c>
      <c r="K339" s="825">
        <f t="shared" si="142"/>
        <v>1</v>
      </c>
      <c r="L339" s="826">
        <f t="shared" si="143"/>
        <v>0</v>
      </c>
      <c r="O339" s="827">
        <v>0</v>
      </c>
      <c r="P339" s="824"/>
      <c r="Q339" s="824"/>
      <c r="R339" s="824"/>
      <c r="S339" s="824"/>
      <c r="T339" s="826"/>
      <c r="U339" s="824"/>
      <c r="V339" s="827"/>
      <c r="W339" s="824"/>
      <c r="X339" s="824"/>
      <c r="Y339" s="1640"/>
      <c r="Z339" s="824"/>
      <c r="AA339" s="824"/>
      <c r="AB339" s="824"/>
      <c r="AC339" s="824"/>
      <c r="AD339" s="824"/>
      <c r="AE339" s="824"/>
      <c r="AF339" s="824"/>
      <c r="AG339" s="824"/>
      <c r="AH339" s="824"/>
      <c r="AI339" s="34"/>
      <c r="AJ339" s="824">
        <v>1</v>
      </c>
      <c r="AK339" s="824"/>
      <c r="AL339" s="824"/>
      <c r="AM339" s="824"/>
      <c r="AN339" s="824"/>
      <c r="AO339" s="824"/>
      <c r="AP339" s="824"/>
      <c r="AQ339" s="824"/>
      <c r="AR339" s="824"/>
      <c r="AS339" s="824"/>
      <c r="AT339" s="1640"/>
      <c r="AU339" s="824"/>
      <c r="AV339" s="824"/>
      <c r="AW339" s="824"/>
      <c r="AX339" s="824"/>
      <c r="AY339" s="824"/>
      <c r="AZ339" s="824"/>
      <c r="BA339" s="824"/>
      <c r="BB339" s="824"/>
      <c r="BC339" s="824"/>
      <c r="BE339" s="828"/>
      <c r="BF339" s="828"/>
      <c r="BG339" s="828"/>
      <c r="BH339" s="828"/>
      <c r="BI339" s="828"/>
      <c r="BJ339" s="828"/>
      <c r="BK339" s="828"/>
      <c r="BL339" s="828"/>
      <c r="BM339" s="828"/>
      <c r="BN339" s="828"/>
      <c r="BO339" s="828"/>
      <c r="BP339" s="828"/>
      <c r="BQ339" s="828"/>
      <c r="BR339" s="828"/>
      <c r="BS339" s="828"/>
      <c r="BT339" s="828"/>
      <c r="BU339" s="828"/>
      <c r="BV339" s="828"/>
      <c r="BW339" s="828"/>
      <c r="BX339" s="828"/>
      <c r="BY339" s="40"/>
    </row>
    <row r="340" spans="1:78" ht="15.75">
      <c r="A340" s="835">
        <f>Bob!B37</f>
        <v>0</v>
      </c>
      <c r="B340" s="835" t="str">
        <f>Bob!C37</f>
        <v>Baum</v>
      </c>
      <c r="C340" s="835" t="str">
        <f>Bob!D37</f>
        <v>David</v>
      </c>
      <c r="D340" s="835">
        <f>Bob!E37</f>
        <v>0</v>
      </c>
      <c r="E340" s="835" t="str">
        <f>Bob!F37</f>
        <v>H</v>
      </c>
      <c r="F340" s="835" t="s">
        <v>946</v>
      </c>
      <c r="G340" s="823">
        <f t="shared" si="108"/>
        <v>0.25</v>
      </c>
      <c r="H340" s="824">
        <f t="shared" si="139"/>
        <v>4</v>
      </c>
      <c r="I340" s="824">
        <f t="shared" si="140"/>
        <v>0</v>
      </c>
      <c r="J340" s="824">
        <f t="shared" si="141"/>
        <v>1</v>
      </c>
      <c r="K340" s="825">
        <f t="shared" si="142"/>
        <v>1</v>
      </c>
      <c r="L340" s="826">
        <f t="shared" si="143"/>
        <v>25</v>
      </c>
      <c r="O340" s="827">
        <v>0</v>
      </c>
      <c r="P340" s="824"/>
      <c r="Q340" s="824"/>
      <c r="R340" s="824">
        <v>0</v>
      </c>
      <c r="S340" s="824"/>
      <c r="T340" s="826"/>
      <c r="U340" s="824"/>
      <c r="V340" s="827">
        <v>0</v>
      </c>
      <c r="W340" s="824"/>
      <c r="X340" s="824">
        <v>0</v>
      </c>
      <c r="Y340" s="1640"/>
      <c r="Z340" s="824"/>
      <c r="AA340" s="824"/>
      <c r="AB340" s="824"/>
      <c r="AC340" s="824"/>
      <c r="AD340" s="824"/>
      <c r="AE340" s="824"/>
      <c r="AF340" s="824"/>
      <c r="AG340" s="824"/>
      <c r="AH340" s="824"/>
      <c r="AI340" s="34"/>
      <c r="AJ340" s="824">
        <v>0</v>
      </c>
      <c r="AK340" s="824"/>
      <c r="AL340" s="824"/>
      <c r="AM340" s="824">
        <v>0</v>
      </c>
      <c r="AN340" s="824"/>
      <c r="AO340" s="824"/>
      <c r="AP340" s="824"/>
      <c r="AQ340" s="824">
        <v>1</v>
      </c>
      <c r="AR340" s="824"/>
      <c r="AS340" s="824">
        <v>0</v>
      </c>
      <c r="AT340" s="1640"/>
      <c r="AU340" s="824"/>
      <c r="AV340" s="824"/>
      <c r="AW340" s="824"/>
      <c r="AX340" s="824"/>
      <c r="AY340" s="824"/>
      <c r="AZ340" s="824"/>
      <c r="BA340" s="824"/>
      <c r="BB340" s="824"/>
      <c r="BC340" s="824"/>
      <c r="BE340" s="828"/>
      <c r="BF340" s="828"/>
      <c r="BG340" s="828"/>
      <c r="BH340" s="828"/>
      <c r="BI340" s="828"/>
      <c r="BJ340" s="828"/>
      <c r="BK340" s="828"/>
      <c r="BL340" s="828">
        <v>25</v>
      </c>
      <c r="BM340" s="828"/>
      <c r="BN340" s="828"/>
      <c r="BO340" s="828"/>
      <c r="BP340" s="828"/>
      <c r="BQ340" s="828"/>
      <c r="BR340" s="828"/>
      <c r="BS340" s="828"/>
      <c r="BT340" s="828"/>
      <c r="BU340" s="828"/>
      <c r="BV340" s="828"/>
      <c r="BW340" s="828"/>
      <c r="BX340" s="828"/>
      <c r="BY340" s="40"/>
    </row>
    <row r="341" spans="1:78" ht="15.75">
      <c r="A341" s="835">
        <f>Bob!B38</f>
        <v>0</v>
      </c>
      <c r="B341" s="835" t="str">
        <f>Bob!C38</f>
        <v>Doležal</v>
      </c>
      <c r="C341" s="835" t="str">
        <f>Bob!D38</f>
        <v>David</v>
      </c>
      <c r="D341" s="835">
        <f>Bob!E38</f>
        <v>0</v>
      </c>
      <c r="E341" s="835" t="str">
        <f>Bob!F38</f>
        <v>H</v>
      </c>
      <c r="F341" s="835" t="s">
        <v>947</v>
      </c>
      <c r="G341" s="823">
        <f t="shared" si="108"/>
        <v>3</v>
      </c>
      <c r="H341" s="824">
        <f t="shared" si="139"/>
        <v>1</v>
      </c>
      <c r="I341" s="824">
        <f t="shared" si="140"/>
        <v>3</v>
      </c>
      <c r="J341" s="824">
        <f t="shared" si="141"/>
        <v>0</v>
      </c>
      <c r="K341" s="825">
        <f t="shared" si="142"/>
        <v>3</v>
      </c>
      <c r="L341" s="826">
        <f t="shared" si="143"/>
        <v>0</v>
      </c>
      <c r="M341" s="40"/>
      <c r="N341" s="40"/>
      <c r="O341" s="827">
        <v>3</v>
      </c>
      <c r="P341" s="824"/>
      <c r="Q341" s="824"/>
      <c r="R341" s="824"/>
      <c r="S341" s="824"/>
      <c r="T341" s="826"/>
      <c r="U341" s="824"/>
      <c r="V341" s="827"/>
      <c r="W341" s="824"/>
      <c r="X341" s="824"/>
      <c r="Y341" s="1640"/>
      <c r="Z341" s="824"/>
      <c r="AA341" s="824"/>
      <c r="AB341" s="824"/>
      <c r="AC341" s="824"/>
      <c r="AD341" s="824"/>
      <c r="AE341" s="824"/>
      <c r="AF341" s="824"/>
      <c r="AG341" s="824"/>
      <c r="AH341" s="824"/>
      <c r="AI341" s="34"/>
      <c r="AJ341" s="824">
        <v>0</v>
      </c>
      <c r="AK341" s="824"/>
      <c r="AL341" s="824"/>
      <c r="AM341" s="824"/>
      <c r="AN341" s="824"/>
      <c r="AO341" s="824"/>
      <c r="AP341" s="824"/>
      <c r="AQ341" s="824"/>
      <c r="AR341" s="824"/>
      <c r="AS341" s="824"/>
      <c r="AT341" s="1640"/>
      <c r="AU341" s="824"/>
      <c r="AV341" s="824"/>
      <c r="AW341" s="824"/>
      <c r="AX341" s="824"/>
      <c r="AY341" s="824"/>
      <c r="AZ341" s="824"/>
      <c r="BA341" s="824"/>
      <c r="BB341" s="824"/>
      <c r="BC341" s="824"/>
      <c r="BD341" s="40"/>
      <c r="BE341" s="832"/>
      <c r="BF341" s="832"/>
      <c r="BG341" s="832"/>
      <c r="BH341" s="832"/>
      <c r="BI341" s="832"/>
      <c r="BJ341" s="832"/>
      <c r="BK341" s="832"/>
      <c r="BL341" s="832"/>
      <c r="BM341" s="832"/>
      <c r="BN341" s="832"/>
      <c r="BO341" s="832"/>
      <c r="BP341" s="832"/>
      <c r="BQ341" s="832"/>
      <c r="BR341" s="832"/>
      <c r="BS341" s="832"/>
      <c r="BT341" s="832"/>
      <c r="BU341" s="832"/>
      <c r="BV341" s="832"/>
      <c r="BW341" s="832"/>
      <c r="BX341" s="832"/>
      <c r="BZ341" s="40"/>
    </row>
    <row r="342" spans="1:78" ht="15.75">
      <c r="A342" s="835">
        <f>Bob!B39</f>
        <v>0</v>
      </c>
      <c r="B342" s="835" t="str">
        <f>Bob!C39</f>
        <v>Dušek</v>
      </c>
      <c r="C342" s="835" t="str">
        <f>Bob!D39</f>
        <v>Bohuslav</v>
      </c>
      <c r="D342" s="835">
        <f>Bob!E39</f>
        <v>0</v>
      </c>
      <c r="E342" s="835" t="str">
        <f>Bob!F39</f>
        <v>H</v>
      </c>
      <c r="F342" s="835" t="s">
        <v>945</v>
      </c>
      <c r="G342" s="823">
        <f t="shared" si="108"/>
        <v>0.35714285714285715</v>
      </c>
      <c r="H342" s="824">
        <f t="shared" si="139"/>
        <v>14</v>
      </c>
      <c r="I342" s="824">
        <f t="shared" si="140"/>
        <v>1</v>
      </c>
      <c r="J342" s="824">
        <f t="shared" si="141"/>
        <v>4</v>
      </c>
      <c r="K342" s="825">
        <f t="shared" si="142"/>
        <v>5</v>
      </c>
      <c r="L342" s="826">
        <f t="shared" si="143"/>
        <v>0</v>
      </c>
      <c r="O342" s="827"/>
      <c r="P342" s="824">
        <v>0</v>
      </c>
      <c r="Q342" s="824">
        <v>0</v>
      </c>
      <c r="R342" s="824">
        <v>0</v>
      </c>
      <c r="S342" s="824">
        <v>0</v>
      </c>
      <c r="T342" s="826">
        <v>0</v>
      </c>
      <c r="U342" s="824">
        <v>0</v>
      </c>
      <c r="V342" s="827"/>
      <c r="W342" s="824">
        <v>0</v>
      </c>
      <c r="X342" s="824">
        <v>0</v>
      </c>
      <c r="Y342" s="1640"/>
      <c r="Z342" s="824">
        <v>0</v>
      </c>
      <c r="AA342" s="824">
        <v>0</v>
      </c>
      <c r="AB342" s="824"/>
      <c r="AC342" s="824"/>
      <c r="AD342" s="824">
        <v>0</v>
      </c>
      <c r="AE342" s="824">
        <v>0</v>
      </c>
      <c r="AF342" s="824">
        <v>1</v>
      </c>
      <c r="AG342" s="824">
        <v>0</v>
      </c>
      <c r="AH342" s="824"/>
      <c r="AI342" s="34"/>
      <c r="AJ342" s="824"/>
      <c r="AK342" s="824">
        <v>0</v>
      </c>
      <c r="AL342" s="824">
        <v>1</v>
      </c>
      <c r="AM342" s="824">
        <v>0</v>
      </c>
      <c r="AN342" s="824">
        <v>1</v>
      </c>
      <c r="AO342" s="824">
        <v>0</v>
      </c>
      <c r="AP342" s="824">
        <v>1</v>
      </c>
      <c r="AQ342" s="824"/>
      <c r="AR342" s="824">
        <v>0</v>
      </c>
      <c r="AS342" s="824">
        <v>0</v>
      </c>
      <c r="AT342" s="1640"/>
      <c r="AU342" s="824">
        <v>0</v>
      </c>
      <c r="AV342" s="824">
        <v>1</v>
      </c>
      <c r="AW342" s="824"/>
      <c r="AX342" s="824"/>
      <c r="AY342" s="824">
        <v>0</v>
      </c>
      <c r="AZ342" s="824">
        <v>0</v>
      </c>
      <c r="BA342" s="824">
        <v>0</v>
      </c>
      <c r="BB342" s="824">
        <v>0</v>
      </c>
      <c r="BC342" s="824"/>
      <c r="BE342" s="828"/>
      <c r="BF342" s="828"/>
      <c r="BG342" s="828"/>
      <c r="BH342" s="828"/>
      <c r="BI342" s="828"/>
      <c r="BJ342" s="828"/>
      <c r="BK342" s="828"/>
      <c r="BL342" s="828"/>
      <c r="BM342" s="828"/>
      <c r="BN342" s="828"/>
      <c r="BO342" s="828"/>
      <c r="BP342" s="828"/>
      <c r="BQ342" s="828"/>
      <c r="BR342" s="828"/>
      <c r="BS342" s="828"/>
      <c r="BT342" s="828"/>
      <c r="BU342" s="828"/>
      <c r="BV342" s="828"/>
      <c r="BW342" s="828"/>
      <c r="BX342" s="828"/>
    </row>
    <row r="343" spans="1:78" ht="15.75">
      <c r="A343" s="835">
        <f>Bob!B40</f>
        <v>0</v>
      </c>
      <c r="B343" s="835" t="str">
        <f>Bob!C40</f>
        <v>Skalický</v>
      </c>
      <c r="C343" s="835" t="str">
        <f>Bob!D40</f>
        <v>Martin</v>
      </c>
      <c r="D343" s="835">
        <f>Bob!E40</f>
        <v>0</v>
      </c>
      <c r="E343" s="835" t="str">
        <f>Bob!F40</f>
        <v>HS</v>
      </c>
      <c r="F343" s="835" t="s">
        <v>783</v>
      </c>
      <c r="G343" s="823">
        <f t="shared" si="108"/>
        <v>1.2</v>
      </c>
      <c r="H343" s="824">
        <f t="shared" si="139"/>
        <v>5</v>
      </c>
      <c r="I343" s="824">
        <f t="shared" si="140"/>
        <v>5</v>
      </c>
      <c r="J343" s="824">
        <f t="shared" si="141"/>
        <v>1</v>
      </c>
      <c r="K343" s="825">
        <f t="shared" si="142"/>
        <v>6</v>
      </c>
      <c r="L343" s="826">
        <f t="shared" si="143"/>
        <v>0</v>
      </c>
      <c r="O343" s="827"/>
      <c r="P343" s="824"/>
      <c r="Q343" s="824">
        <v>1</v>
      </c>
      <c r="R343" s="824"/>
      <c r="S343" s="824"/>
      <c r="T343" s="826"/>
      <c r="U343" s="824"/>
      <c r="V343" s="827"/>
      <c r="W343" s="824">
        <v>1</v>
      </c>
      <c r="X343" s="824"/>
      <c r="Y343" s="1640"/>
      <c r="Z343" s="824"/>
      <c r="AA343" s="824">
        <v>0</v>
      </c>
      <c r="AB343" s="824"/>
      <c r="AC343" s="824"/>
      <c r="AD343" s="824"/>
      <c r="AE343" s="824">
        <v>2</v>
      </c>
      <c r="AF343" s="824">
        <v>1</v>
      </c>
      <c r="AG343" s="824"/>
      <c r="AH343" s="824"/>
      <c r="AI343" s="34"/>
      <c r="AJ343" s="824"/>
      <c r="AK343" s="824"/>
      <c r="AL343" s="824">
        <v>1</v>
      </c>
      <c r="AM343" s="824"/>
      <c r="AN343" s="824"/>
      <c r="AO343" s="824"/>
      <c r="AP343" s="824"/>
      <c r="AQ343" s="824"/>
      <c r="AR343" s="824">
        <v>0</v>
      </c>
      <c r="AS343" s="824"/>
      <c r="AT343" s="1640"/>
      <c r="AU343" s="824"/>
      <c r="AV343" s="824">
        <v>0</v>
      </c>
      <c r="AW343" s="824"/>
      <c r="AX343" s="824"/>
      <c r="AY343" s="824"/>
      <c r="AZ343" s="824">
        <v>0</v>
      </c>
      <c r="BA343" s="824">
        <v>0</v>
      </c>
      <c r="BB343" s="824"/>
      <c r="BC343" s="824"/>
      <c r="BE343" s="828"/>
      <c r="BF343" s="828"/>
      <c r="BG343" s="828"/>
      <c r="BH343" s="828"/>
      <c r="BI343" s="828"/>
      <c r="BJ343" s="828"/>
      <c r="BK343" s="828"/>
      <c r="BL343" s="828"/>
      <c r="BM343" s="828"/>
      <c r="BN343" s="828"/>
      <c r="BO343" s="828"/>
      <c r="BP343" s="828"/>
      <c r="BQ343" s="828"/>
      <c r="BR343" s="828"/>
      <c r="BS343" s="828"/>
      <c r="BT343" s="828"/>
      <c r="BU343" s="828"/>
      <c r="BV343" s="828"/>
      <c r="BW343" s="828"/>
      <c r="BX343" s="828"/>
    </row>
    <row r="344" spans="1:78" ht="15.75">
      <c r="A344" s="835">
        <f>Bob!B41</f>
        <v>0</v>
      </c>
      <c r="B344" s="835" t="str">
        <f>Bob!C41</f>
        <v>Tichý</v>
      </c>
      <c r="C344" s="835" t="str">
        <f>Bob!D41</f>
        <v>David</v>
      </c>
      <c r="D344" s="835">
        <f>Bob!E41</f>
        <v>0</v>
      </c>
      <c r="E344" s="835">
        <f>Bob!F41</f>
        <v>0</v>
      </c>
      <c r="F344" s="835" t="s">
        <v>948</v>
      </c>
      <c r="G344" s="823">
        <f t="shared" si="108"/>
        <v>2.6</v>
      </c>
      <c r="H344" s="824">
        <f t="shared" si="139"/>
        <v>5</v>
      </c>
      <c r="I344" s="824">
        <f t="shared" si="140"/>
        <v>6</v>
      </c>
      <c r="J344" s="824">
        <f t="shared" si="141"/>
        <v>7</v>
      </c>
      <c r="K344" s="825">
        <f t="shared" si="142"/>
        <v>13</v>
      </c>
      <c r="L344" s="826">
        <f t="shared" si="143"/>
        <v>0</v>
      </c>
      <c r="O344" s="827"/>
      <c r="P344" s="824"/>
      <c r="Q344" s="824">
        <v>2</v>
      </c>
      <c r="R344" s="824"/>
      <c r="S344" s="824"/>
      <c r="T344" s="826"/>
      <c r="U344" s="824"/>
      <c r="V344" s="827">
        <v>3</v>
      </c>
      <c r="W344" s="824"/>
      <c r="X344" s="824"/>
      <c r="Y344" s="1640"/>
      <c r="Z344" s="824"/>
      <c r="AA344" s="824"/>
      <c r="AB344" s="824"/>
      <c r="AC344" s="824"/>
      <c r="AD344" s="824"/>
      <c r="AE344" s="824">
        <v>0</v>
      </c>
      <c r="AF344" s="824">
        <v>1</v>
      </c>
      <c r="AG344" s="824"/>
      <c r="AH344" s="824">
        <v>0</v>
      </c>
      <c r="AI344" s="34"/>
      <c r="AJ344" s="824"/>
      <c r="AK344" s="824"/>
      <c r="AL344" s="824">
        <v>1</v>
      </c>
      <c r="AM344" s="824"/>
      <c r="AN344" s="824"/>
      <c r="AO344" s="824"/>
      <c r="AP344" s="824"/>
      <c r="AQ344" s="824">
        <v>1</v>
      </c>
      <c r="AR344" s="824"/>
      <c r="AS344" s="824"/>
      <c r="AT344" s="1640"/>
      <c r="AU344" s="824"/>
      <c r="AV344" s="824"/>
      <c r="AW344" s="824"/>
      <c r="AX344" s="824"/>
      <c r="AY344" s="824"/>
      <c r="AZ344" s="824">
        <v>0</v>
      </c>
      <c r="BA344" s="824">
        <v>2</v>
      </c>
      <c r="BB344" s="824"/>
      <c r="BC344" s="824">
        <v>3</v>
      </c>
      <c r="BE344" s="828"/>
      <c r="BF344" s="828"/>
      <c r="BG344" s="828"/>
      <c r="BH344" s="828"/>
      <c r="BI344" s="828"/>
      <c r="BJ344" s="828"/>
      <c r="BK344" s="828"/>
      <c r="BL344" s="828"/>
      <c r="BM344" s="828"/>
      <c r="BN344" s="828"/>
      <c r="BO344" s="828"/>
      <c r="BP344" s="828"/>
      <c r="BQ344" s="828"/>
      <c r="BR344" s="828"/>
      <c r="BS344" s="828"/>
      <c r="BT344" s="828"/>
      <c r="BU344" s="828"/>
      <c r="BV344" s="828"/>
      <c r="BW344" s="828"/>
      <c r="BX344" s="828"/>
    </row>
    <row r="345" spans="1:78" ht="15.75">
      <c r="A345" s="835">
        <f>Bob!B42</f>
        <v>0</v>
      </c>
      <c r="B345" s="835" t="str">
        <f>Bob!C42</f>
        <v>Smrkal</v>
      </c>
      <c r="C345" s="835" t="str">
        <f>Bob!D42</f>
        <v>Martin</v>
      </c>
      <c r="D345" s="835">
        <f>Bob!E42</f>
        <v>950104</v>
      </c>
      <c r="E345" s="835" t="str">
        <f>Bob!F42</f>
        <v>JH2</v>
      </c>
      <c r="F345" s="835">
        <f>[1]Bob!G42</f>
        <v>0</v>
      </c>
      <c r="G345" s="823">
        <f t="shared" si="108"/>
        <v>2</v>
      </c>
      <c r="H345" s="824">
        <f t="shared" si="139"/>
        <v>1</v>
      </c>
      <c r="I345" s="824">
        <f t="shared" si="140"/>
        <v>2</v>
      </c>
      <c r="J345" s="824">
        <f t="shared" si="141"/>
        <v>0</v>
      </c>
      <c r="K345" s="825">
        <f t="shared" si="142"/>
        <v>2</v>
      </c>
      <c r="L345" s="826">
        <f t="shared" si="143"/>
        <v>0</v>
      </c>
      <c r="O345" s="827"/>
      <c r="P345" s="824"/>
      <c r="Q345" s="824">
        <v>2</v>
      </c>
      <c r="R345" s="824"/>
      <c r="S345" s="824"/>
      <c r="T345" s="826"/>
      <c r="U345" s="824"/>
      <c r="V345" s="827"/>
      <c r="W345" s="824"/>
      <c r="X345" s="824"/>
      <c r="Y345" s="1640"/>
      <c r="Z345" s="824"/>
      <c r="AA345" s="824"/>
      <c r="AB345" s="824"/>
      <c r="AC345" s="824"/>
      <c r="AD345" s="824"/>
      <c r="AE345" s="824"/>
      <c r="AF345" s="824"/>
      <c r="AG345" s="824"/>
      <c r="AH345" s="824"/>
      <c r="AI345" s="34"/>
      <c r="AJ345" s="824"/>
      <c r="AK345" s="824"/>
      <c r="AL345" s="824">
        <v>0</v>
      </c>
      <c r="AM345" s="824"/>
      <c r="AN345" s="824"/>
      <c r="AO345" s="824"/>
      <c r="AP345" s="824"/>
      <c r="AQ345" s="824"/>
      <c r="AR345" s="824"/>
      <c r="AS345" s="824"/>
      <c r="AT345" s="1640"/>
      <c r="AU345" s="824"/>
      <c r="AV345" s="824"/>
      <c r="AW345" s="824"/>
      <c r="AX345" s="824"/>
      <c r="AY345" s="824"/>
      <c r="AZ345" s="824"/>
      <c r="BA345" s="824"/>
      <c r="BB345" s="824"/>
      <c r="BC345" s="824"/>
      <c r="BE345" s="828"/>
      <c r="BF345" s="828"/>
      <c r="BG345" s="828"/>
      <c r="BH345" s="828"/>
      <c r="BI345" s="828"/>
      <c r="BJ345" s="828"/>
      <c r="BK345" s="828"/>
      <c r="BL345" s="828"/>
      <c r="BM345" s="828"/>
      <c r="BN345" s="828"/>
      <c r="BO345" s="828"/>
      <c r="BP345" s="828"/>
      <c r="BQ345" s="828"/>
      <c r="BR345" s="828"/>
      <c r="BS345" s="828"/>
      <c r="BT345" s="828"/>
      <c r="BU345" s="828"/>
      <c r="BV345" s="828"/>
      <c r="BW345" s="828"/>
      <c r="BX345" s="828"/>
    </row>
    <row r="346" spans="1:78" ht="15.75">
      <c r="A346" s="835">
        <f>Bob!B43</f>
        <v>0</v>
      </c>
      <c r="B346" s="835" t="str">
        <f>Bob!C43</f>
        <v>Doskočil</v>
      </c>
      <c r="C346" s="835" t="str">
        <f>Bob!D43</f>
        <v>Martin</v>
      </c>
      <c r="D346" s="835">
        <f>Bob!E43</f>
        <v>0</v>
      </c>
      <c r="E346" s="835" t="str">
        <f>Bob!F43</f>
        <v>H</v>
      </c>
      <c r="F346" s="835" t="s">
        <v>914</v>
      </c>
      <c r="G346" s="823">
        <f t="shared" si="108"/>
        <v>3</v>
      </c>
      <c r="H346" s="824">
        <f t="shared" si="139"/>
        <v>1</v>
      </c>
      <c r="I346" s="824">
        <f t="shared" si="140"/>
        <v>2</v>
      </c>
      <c r="J346" s="824">
        <f t="shared" si="141"/>
        <v>1</v>
      </c>
      <c r="K346" s="825">
        <f t="shared" si="142"/>
        <v>3</v>
      </c>
      <c r="L346" s="826">
        <f t="shared" si="143"/>
        <v>0</v>
      </c>
      <c r="O346" s="827"/>
      <c r="P346" s="824"/>
      <c r="Q346" s="824"/>
      <c r="R346" s="824"/>
      <c r="S346" s="824">
        <v>2</v>
      </c>
      <c r="T346" s="826"/>
      <c r="U346" s="824"/>
      <c r="V346" s="827"/>
      <c r="W346" s="824"/>
      <c r="X346" s="824"/>
      <c r="Y346" s="1640"/>
      <c r="Z346" s="824"/>
      <c r="AA346" s="824"/>
      <c r="AB346" s="824"/>
      <c r="AC346" s="824"/>
      <c r="AD346" s="824"/>
      <c r="AE346" s="824"/>
      <c r="AF346" s="824"/>
      <c r="AG346" s="824"/>
      <c r="AH346" s="824"/>
      <c r="AI346" s="34"/>
      <c r="AJ346" s="824"/>
      <c r="AK346" s="824"/>
      <c r="AL346" s="824"/>
      <c r="AM346" s="824"/>
      <c r="AN346" s="824">
        <v>1</v>
      </c>
      <c r="AO346" s="824"/>
      <c r="AP346" s="824"/>
      <c r="AQ346" s="824"/>
      <c r="AR346" s="824"/>
      <c r="AS346" s="824"/>
      <c r="AT346" s="1640"/>
      <c r="AU346" s="824"/>
      <c r="AV346" s="824"/>
      <c r="AW346" s="824"/>
      <c r="AX346" s="824"/>
      <c r="AY346" s="824"/>
      <c r="AZ346" s="824"/>
      <c r="BA346" s="824"/>
      <c r="BB346" s="824"/>
      <c r="BC346" s="824"/>
      <c r="BE346" s="828"/>
      <c r="BF346" s="828"/>
      <c r="BG346" s="828"/>
      <c r="BH346" s="828"/>
      <c r="BI346" s="828"/>
      <c r="BJ346" s="828"/>
      <c r="BK346" s="828"/>
      <c r="BL346" s="828"/>
      <c r="BM346" s="828"/>
      <c r="BN346" s="828"/>
      <c r="BO346" s="828"/>
      <c r="BP346" s="828"/>
      <c r="BQ346" s="828"/>
      <c r="BR346" s="828"/>
      <c r="BS346" s="828"/>
      <c r="BT346" s="828"/>
      <c r="BU346" s="828"/>
      <c r="BV346" s="828"/>
      <c r="BW346" s="828"/>
      <c r="BX346" s="828"/>
    </row>
    <row r="347" spans="1:78" ht="15.75">
      <c r="A347" s="835">
        <f>Bob!B44</f>
        <v>0</v>
      </c>
      <c r="B347" s="835" t="str">
        <f>Bob!C44</f>
        <v>Veselý</v>
      </c>
      <c r="C347" s="835" t="str">
        <f>Bob!D44</f>
        <v>Dominik</v>
      </c>
      <c r="D347" s="835">
        <f>Bob!E44</f>
        <v>0</v>
      </c>
      <c r="E347" s="835">
        <f>Bob!F44</f>
        <v>0</v>
      </c>
      <c r="F347" s="835">
        <f>[1]Bob!G44</f>
        <v>0</v>
      </c>
      <c r="G347" s="823">
        <f t="shared" ref="G347:G355" si="144">K347/H347</f>
        <v>1</v>
      </c>
      <c r="H347" s="824">
        <f t="shared" ref="H347:H355" si="145">COUNT(O347:AH347)</f>
        <v>1</v>
      </c>
      <c r="I347" s="824">
        <f t="shared" ref="I347:I355" si="146">SUM(O347+P347+Q347+R347+S347+T347+V347+U347+W347+X347+Y347+Z347+AA347+AB347+AC347+AD347+AE347+AF347+AG347+AH347)</f>
        <v>1</v>
      </c>
      <c r="J347" s="824">
        <f t="shared" ref="J347:J355" si="147">AJ347+AK347+AL347+AM347+AN347+AO347+AP347+AQ347+AR347+AS347+AT347+AU347+AV347+AW347+AX347+AY347+AZ347+BA347+BB347+BC347</f>
        <v>0</v>
      </c>
      <c r="K347" s="825">
        <f t="shared" ref="K347:K355" si="148">I347+J347</f>
        <v>1</v>
      </c>
      <c r="L347" s="826">
        <f t="shared" ref="L347:L355" si="149">BE347+BF347+BG347+BH347+BI347+BJ347+BK347+BL347+BM347+BN347+BO347+BP347+BR347+BQ347+BS347+BT347+BU347+BV347+BW347+BX347</f>
        <v>0</v>
      </c>
      <c r="O347" s="827"/>
      <c r="P347" s="824"/>
      <c r="Q347" s="824"/>
      <c r="R347" s="824"/>
      <c r="S347" s="824"/>
      <c r="T347" s="826"/>
      <c r="U347" s="824">
        <v>1</v>
      </c>
      <c r="V347" s="827"/>
      <c r="W347" s="824"/>
      <c r="X347" s="824"/>
      <c r="Y347" s="1640"/>
      <c r="Z347" s="824"/>
      <c r="AA347" s="824"/>
      <c r="AB347" s="824"/>
      <c r="AC347" s="824"/>
      <c r="AD347" s="824"/>
      <c r="AE347" s="824"/>
      <c r="AF347" s="824"/>
      <c r="AG347" s="824"/>
      <c r="AH347" s="824"/>
      <c r="AI347" s="34"/>
      <c r="AJ347" s="824"/>
      <c r="AK347" s="824"/>
      <c r="AL347" s="824"/>
      <c r="AM347" s="824"/>
      <c r="AN347" s="824"/>
      <c r="AO347" s="824"/>
      <c r="AP347" s="824">
        <v>0</v>
      </c>
      <c r="AQ347" s="824"/>
      <c r="AR347" s="824"/>
      <c r="AS347" s="824"/>
      <c r="AT347" s="1640"/>
      <c r="AU347" s="824"/>
      <c r="AV347" s="824"/>
      <c r="AW347" s="824"/>
      <c r="AX347" s="824"/>
      <c r="AY347" s="824"/>
      <c r="AZ347" s="824"/>
      <c r="BA347" s="824"/>
      <c r="BB347" s="824"/>
      <c r="BC347" s="824"/>
      <c r="BE347" s="828"/>
      <c r="BF347" s="828"/>
      <c r="BG347" s="828"/>
      <c r="BH347" s="828"/>
      <c r="BI347" s="828"/>
      <c r="BJ347" s="828"/>
      <c r="BK347" s="828"/>
      <c r="BL347" s="828"/>
      <c r="BM347" s="828"/>
      <c r="BN347" s="828"/>
      <c r="BO347" s="828"/>
      <c r="BP347" s="828"/>
      <c r="BQ347" s="828"/>
      <c r="BR347" s="828"/>
      <c r="BS347" s="828"/>
      <c r="BT347" s="828"/>
      <c r="BU347" s="828"/>
      <c r="BV347" s="828"/>
      <c r="BW347" s="828"/>
      <c r="BX347" s="828"/>
    </row>
    <row r="348" spans="1:78" ht="15.75">
      <c r="A348" s="898"/>
      <c r="B348" s="835" t="str">
        <f>Bob!C45</f>
        <v>Paclík</v>
      </c>
      <c r="C348" s="835" t="str">
        <f>Bob!D45</f>
        <v>Libor</v>
      </c>
      <c r="D348" s="835">
        <f>Bob!E45</f>
        <v>0</v>
      </c>
      <c r="E348" s="835">
        <f>Bob!F45</f>
        <v>0</v>
      </c>
      <c r="F348" s="835">
        <f>[1]Bob!G45</f>
        <v>0</v>
      </c>
      <c r="G348" s="823">
        <f t="shared" ref="G348:G354" si="150">K348/H348</f>
        <v>1</v>
      </c>
      <c r="H348" s="824">
        <f t="shared" ref="H348:H354" si="151">COUNT(O348:AH348)</f>
        <v>2</v>
      </c>
      <c r="I348" s="824">
        <f t="shared" ref="I348:I354" si="152">SUM(O348+P348+Q348+R348+S348+T348+V348+U348+W348+X348+Y348+Z348+AA348+AB348+AC348+AD348+AE348+AF348+AG348+AH348)</f>
        <v>1</v>
      </c>
      <c r="J348" s="824">
        <f t="shared" ref="J348:J354" si="153">AJ348+AK348+AL348+AM348+AN348+AO348+AP348+AQ348+AR348+AS348+AT348+AU348+AV348+AW348+AX348+AY348+AZ348+BA348+BB348+BC348</f>
        <v>1</v>
      </c>
      <c r="K348" s="825">
        <f t="shared" ref="K348:K354" si="154">I348+J348</f>
        <v>2</v>
      </c>
      <c r="L348" s="826">
        <f t="shared" ref="L348:L354" si="155">BE348+BF348+BG348+BH348+BI348+BJ348+BK348+BL348+BM348+BN348+BO348+BP348+BR348+BQ348+BS348+BT348+BU348+BV348+BW348+BX348</f>
        <v>0</v>
      </c>
      <c r="O348" s="866"/>
      <c r="P348" s="865"/>
      <c r="Q348" s="865"/>
      <c r="R348" s="865"/>
      <c r="S348" s="865"/>
      <c r="T348" s="867"/>
      <c r="U348" s="865"/>
      <c r="V348" s="866"/>
      <c r="W348" s="865">
        <v>1</v>
      </c>
      <c r="X348" s="865"/>
      <c r="Y348" s="1644"/>
      <c r="Z348" s="865"/>
      <c r="AA348" s="865"/>
      <c r="AB348" s="865"/>
      <c r="AC348" s="865"/>
      <c r="AD348" s="865"/>
      <c r="AE348" s="865"/>
      <c r="AF348" s="865"/>
      <c r="AG348" s="865"/>
      <c r="AH348" s="865">
        <v>0</v>
      </c>
      <c r="AI348" s="34"/>
      <c r="AJ348" s="865"/>
      <c r="AK348" s="865"/>
      <c r="AL348" s="865"/>
      <c r="AM348" s="865"/>
      <c r="AN348" s="865"/>
      <c r="AO348" s="865"/>
      <c r="AP348" s="865"/>
      <c r="AQ348" s="865"/>
      <c r="AR348" s="865">
        <v>1</v>
      </c>
      <c r="AS348" s="865"/>
      <c r="AT348" s="1644"/>
      <c r="AU348" s="865"/>
      <c r="AV348" s="865"/>
      <c r="AW348" s="865"/>
      <c r="AX348" s="865"/>
      <c r="AY348" s="865"/>
      <c r="AZ348" s="865"/>
      <c r="BA348" s="865"/>
      <c r="BB348" s="865"/>
      <c r="BC348" s="865">
        <v>0</v>
      </c>
      <c r="BE348" s="868"/>
      <c r="BF348" s="868"/>
      <c r="BG348" s="868"/>
      <c r="BH348" s="868"/>
      <c r="BI348" s="868"/>
      <c r="BJ348" s="868"/>
      <c r="BK348" s="868"/>
      <c r="BL348" s="868"/>
      <c r="BM348" s="868"/>
      <c r="BN348" s="868"/>
      <c r="BO348" s="868"/>
      <c r="BP348" s="868"/>
      <c r="BQ348" s="868"/>
      <c r="BR348" s="868"/>
      <c r="BS348" s="868"/>
      <c r="BT348" s="868"/>
      <c r="BU348" s="868"/>
      <c r="BV348" s="868"/>
      <c r="BW348" s="868"/>
      <c r="BX348" s="868"/>
    </row>
    <row r="349" spans="1:78" ht="15.75">
      <c r="A349" s="1717"/>
      <c r="B349" s="835" t="str">
        <f>Bob!C46</f>
        <v xml:space="preserve">Boščík </v>
      </c>
      <c r="C349" s="835" t="str">
        <f>Bob!D46</f>
        <v>Dan</v>
      </c>
      <c r="D349" s="835">
        <f>Bob!E46</f>
        <v>0</v>
      </c>
      <c r="E349" s="835">
        <f>Bob!F46</f>
        <v>0</v>
      </c>
      <c r="F349" s="835">
        <f>[1]Bob!G46</f>
        <v>0</v>
      </c>
      <c r="G349" s="823">
        <f t="shared" ref="G349" si="156">K349/H349</f>
        <v>0</v>
      </c>
      <c r="H349" s="824">
        <f t="shared" ref="H349" si="157">COUNT(O349:AH349)</f>
        <v>1</v>
      </c>
      <c r="I349" s="824">
        <f t="shared" ref="I349" si="158">SUM(O349+P349+Q349+R349+S349+T349+V349+U349+W349+X349+Y349+Z349+AA349+AB349+AC349+AD349+AE349+AF349+AG349+AH349)</f>
        <v>0</v>
      </c>
      <c r="J349" s="824">
        <f t="shared" ref="J349" si="159">AJ349+AK349+AL349+AM349+AN349+AO349+AP349+AQ349+AR349+AS349+AT349+AU349+AV349+AW349+AX349+AY349+AZ349+BA349+BB349+BC349</f>
        <v>0</v>
      </c>
      <c r="K349" s="825">
        <f t="shared" ref="K349" si="160">I349+J349</f>
        <v>0</v>
      </c>
      <c r="L349" s="826">
        <f t="shared" ref="L349" si="161">BE349+BF349+BG349+BH349+BI349+BJ349+BK349+BL349+BM349+BN349+BO349+BP349+BR349+BQ349+BS349+BT349+BU349+BV349+BW349+BX349</f>
        <v>0</v>
      </c>
      <c r="O349" s="1570"/>
      <c r="P349" s="1567"/>
      <c r="Q349" s="1567"/>
      <c r="R349" s="1567"/>
      <c r="S349" s="1567"/>
      <c r="T349" s="1569"/>
      <c r="U349" s="1567"/>
      <c r="V349" s="1570"/>
      <c r="W349" s="1567"/>
      <c r="X349" s="1567"/>
      <c r="Y349" s="1711"/>
      <c r="Z349" s="1567"/>
      <c r="AA349" s="1567">
        <v>0</v>
      </c>
      <c r="AB349" s="1567"/>
      <c r="AC349" s="1567"/>
      <c r="AD349" s="1567"/>
      <c r="AE349" s="1567"/>
      <c r="AF349" s="1567"/>
      <c r="AG349" s="1567"/>
      <c r="AH349" s="1567"/>
      <c r="AI349" s="34"/>
      <c r="AJ349" s="1567"/>
      <c r="AK349" s="1567"/>
      <c r="AL349" s="1567"/>
      <c r="AM349" s="1567"/>
      <c r="AN349" s="1567"/>
      <c r="AO349" s="1567"/>
      <c r="AP349" s="1567"/>
      <c r="AQ349" s="1567"/>
      <c r="AR349" s="1567"/>
      <c r="AS349" s="1567"/>
      <c r="AT349" s="1711"/>
      <c r="AU349" s="1567"/>
      <c r="AV349" s="1567">
        <v>0</v>
      </c>
      <c r="AW349" s="1567"/>
      <c r="AX349" s="1567"/>
      <c r="AY349" s="1567"/>
      <c r="AZ349" s="1567"/>
      <c r="BA349" s="1567"/>
      <c r="BB349" s="1567"/>
      <c r="BC349" s="1567"/>
      <c r="BE349" s="1571"/>
      <c r="BF349" s="1571"/>
      <c r="BG349" s="1571"/>
      <c r="BH349" s="1571"/>
      <c r="BI349" s="1571"/>
      <c r="BJ349" s="1571"/>
      <c r="BK349" s="1571"/>
      <c r="BL349" s="1571"/>
      <c r="BM349" s="1571"/>
      <c r="BN349" s="1571"/>
      <c r="BO349" s="1571"/>
      <c r="BP349" s="1571"/>
      <c r="BQ349" s="1571"/>
      <c r="BR349" s="1571"/>
      <c r="BS349" s="1571"/>
      <c r="BT349" s="1571"/>
      <c r="BU349" s="1571"/>
      <c r="BV349" s="1571"/>
      <c r="BW349" s="1571"/>
      <c r="BX349" s="1571"/>
    </row>
    <row r="350" spans="1:78" ht="15.75">
      <c r="A350" s="1717"/>
      <c r="B350" s="835" t="str">
        <f>Bob!C47</f>
        <v>Bednář</v>
      </c>
      <c r="C350" s="835" t="str">
        <f>Bob!D47</f>
        <v>David</v>
      </c>
      <c r="D350" s="835">
        <f>Bob!E47</f>
        <v>0</v>
      </c>
      <c r="E350" s="835">
        <f>Bob!F47</f>
        <v>0</v>
      </c>
      <c r="F350" s="835">
        <f>[1]Bob!G47</f>
        <v>0</v>
      </c>
      <c r="G350" s="823">
        <f t="shared" ref="G350:G351" si="162">K350/H350</f>
        <v>0.66666666666666663</v>
      </c>
      <c r="H350" s="824">
        <f t="shared" ref="H350:H351" si="163">COUNT(O350:AH350)</f>
        <v>3</v>
      </c>
      <c r="I350" s="824">
        <f t="shared" ref="I350:I351" si="164">SUM(O350+P350+Q350+R350+S350+T350+V350+U350+W350+X350+Y350+Z350+AA350+AB350+AC350+AD350+AE350+AF350+AG350+AH350)</f>
        <v>0</v>
      </c>
      <c r="J350" s="824">
        <f t="shared" ref="J350:J351" si="165">AJ350+AK350+AL350+AM350+AN350+AO350+AP350+AQ350+AR350+AS350+AT350+AU350+AV350+AW350+AX350+AY350+AZ350+BA350+BB350+BC350</f>
        <v>2</v>
      </c>
      <c r="K350" s="825">
        <f t="shared" ref="K350:K351" si="166">I350+J350</f>
        <v>2</v>
      </c>
      <c r="L350" s="826">
        <f t="shared" ref="L350:L351" si="167">BE350+BF350+BG350+BH350+BI350+BJ350+BK350+BL350+BM350+BN350+BO350+BP350+BR350+BQ350+BS350+BT350+BU350+BV350+BW350+BX350</f>
        <v>0</v>
      </c>
      <c r="O350" s="1858"/>
      <c r="P350" s="1567"/>
      <c r="Q350" s="1567"/>
      <c r="R350" s="1567"/>
      <c r="S350" s="1567"/>
      <c r="T350" s="1569"/>
      <c r="U350" s="1567"/>
      <c r="V350" s="1858"/>
      <c r="W350" s="1567"/>
      <c r="X350" s="1567"/>
      <c r="Y350" s="1711"/>
      <c r="Z350" s="1567"/>
      <c r="AA350" s="1567"/>
      <c r="AB350" s="1567"/>
      <c r="AC350" s="1567"/>
      <c r="AD350" s="1567"/>
      <c r="AE350" s="1567"/>
      <c r="AF350" s="1567">
        <v>0</v>
      </c>
      <c r="AG350" s="1567">
        <v>0</v>
      </c>
      <c r="AH350" s="1567">
        <v>0</v>
      </c>
      <c r="AI350" s="34"/>
      <c r="AJ350" s="1567"/>
      <c r="AK350" s="1567"/>
      <c r="AL350" s="1567"/>
      <c r="AM350" s="1567"/>
      <c r="AN350" s="1567"/>
      <c r="AO350" s="1567"/>
      <c r="AP350" s="1567"/>
      <c r="AQ350" s="1567"/>
      <c r="AR350" s="1567"/>
      <c r="AS350" s="1567"/>
      <c r="AT350" s="1711"/>
      <c r="AU350" s="1567"/>
      <c r="AV350" s="1567"/>
      <c r="AW350" s="1567"/>
      <c r="AX350" s="1567"/>
      <c r="AY350" s="1567"/>
      <c r="AZ350" s="1567"/>
      <c r="BA350" s="1567">
        <v>1</v>
      </c>
      <c r="BB350" s="1567">
        <v>1</v>
      </c>
      <c r="BC350" s="1567">
        <v>0</v>
      </c>
      <c r="BE350" s="1571"/>
      <c r="BF350" s="1571"/>
      <c r="BG350" s="1571"/>
      <c r="BH350" s="1571"/>
      <c r="BI350" s="1571"/>
      <c r="BJ350" s="1571"/>
      <c r="BK350" s="1571"/>
      <c r="BL350" s="1571"/>
      <c r="BM350" s="1571"/>
      <c r="BN350" s="1571"/>
      <c r="BO350" s="1571"/>
      <c r="BP350" s="1571"/>
      <c r="BQ350" s="1571"/>
      <c r="BR350" s="1571"/>
      <c r="BS350" s="1571"/>
      <c r="BT350" s="1571"/>
      <c r="BU350" s="1571"/>
      <c r="BV350" s="1571"/>
      <c r="BW350" s="1571"/>
      <c r="BX350" s="1571"/>
    </row>
    <row r="351" spans="1:78" ht="15.75">
      <c r="A351" s="1717"/>
      <c r="B351" s="829" t="s">
        <v>1264</v>
      </c>
      <c r="C351" s="829"/>
      <c r="D351" s="835"/>
      <c r="F351" s="835" t="s">
        <v>144</v>
      </c>
      <c r="G351" s="823">
        <f t="shared" si="162"/>
        <v>6</v>
      </c>
      <c r="H351" s="824">
        <f t="shared" si="163"/>
        <v>1</v>
      </c>
      <c r="I351" s="824">
        <f t="shared" si="164"/>
        <v>6</v>
      </c>
      <c r="J351" s="824">
        <f t="shared" si="165"/>
        <v>0</v>
      </c>
      <c r="K351" s="825">
        <f t="shared" si="166"/>
        <v>6</v>
      </c>
      <c r="L351" s="826">
        <f t="shared" si="167"/>
        <v>0</v>
      </c>
      <c r="O351" s="1858"/>
      <c r="P351" s="1567"/>
      <c r="Q351" s="1567"/>
      <c r="R351" s="1567"/>
      <c r="S351" s="1567"/>
      <c r="T351" s="1569"/>
      <c r="U351" s="1567"/>
      <c r="V351" s="1858"/>
      <c r="W351" s="1567"/>
      <c r="X351" s="1567"/>
      <c r="Y351" s="1711"/>
      <c r="Z351" s="1567"/>
      <c r="AA351" s="1567"/>
      <c r="AB351" s="1567"/>
      <c r="AC351" s="1567"/>
      <c r="AD351" s="1567"/>
      <c r="AE351" s="1567"/>
      <c r="AF351" s="1567"/>
      <c r="AG351" s="1567">
        <v>6</v>
      </c>
      <c r="AH351" s="1567"/>
      <c r="AI351" s="34"/>
      <c r="AJ351" s="1567"/>
      <c r="AK351" s="1567"/>
      <c r="AL351" s="1567"/>
      <c r="AM351" s="1567"/>
      <c r="AN351" s="1567"/>
      <c r="AO351" s="1567"/>
      <c r="AP351" s="1567"/>
      <c r="AQ351" s="1567"/>
      <c r="AR351" s="1567"/>
      <c r="AS351" s="1567"/>
      <c r="AT351" s="1711"/>
      <c r="AU351" s="1567"/>
      <c r="AV351" s="1567"/>
      <c r="AW351" s="1567"/>
      <c r="AX351" s="1567"/>
      <c r="AY351" s="1567"/>
      <c r="AZ351" s="1567"/>
      <c r="BA351" s="1567"/>
      <c r="BB351" s="1567"/>
      <c r="BC351" s="1567"/>
      <c r="BE351" s="1571"/>
      <c r="BF351" s="1571"/>
      <c r="BG351" s="1571"/>
      <c r="BH351" s="1571"/>
      <c r="BI351" s="1571"/>
      <c r="BJ351" s="1571"/>
      <c r="BK351" s="1571"/>
      <c r="BL351" s="1571"/>
      <c r="BM351" s="1571"/>
      <c r="BN351" s="1571"/>
      <c r="BO351" s="1571"/>
      <c r="BP351" s="1571"/>
      <c r="BQ351" s="1571"/>
      <c r="BR351" s="1571"/>
      <c r="BS351" s="1571"/>
      <c r="BT351" s="1571"/>
      <c r="BU351" s="1571"/>
      <c r="BV351" s="1571"/>
      <c r="BW351" s="1571"/>
      <c r="BX351" s="1571"/>
    </row>
    <row r="352" spans="1:78" ht="15.75">
      <c r="A352" s="1717"/>
      <c r="B352" s="829" t="s">
        <v>446</v>
      </c>
      <c r="C352" s="829" t="s">
        <v>95</v>
      </c>
      <c r="D352" s="835"/>
      <c r="F352" s="835" t="s">
        <v>144</v>
      </c>
      <c r="G352" s="823">
        <f t="shared" si="150"/>
        <v>5</v>
      </c>
      <c r="H352" s="824">
        <f t="shared" si="151"/>
        <v>1</v>
      </c>
      <c r="I352" s="824">
        <f t="shared" si="152"/>
        <v>5</v>
      </c>
      <c r="J352" s="824">
        <f t="shared" si="153"/>
        <v>0</v>
      </c>
      <c r="K352" s="825">
        <f t="shared" si="154"/>
        <v>5</v>
      </c>
      <c r="L352" s="826">
        <f t="shared" si="155"/>
        <v>0</v>
      </c>
      <c r="O352" s="1570"/>
      <c r="P352" s="1567"/>
      <c r="Q352" s="1567"/>
      <c r="R352" s="1567"/>
      <c r="S352" s="1567"/>
      <c r="T352" s="1569"/>
      <c r="U352" s="1567"/>
      <c r="V352" s="1570"/>
      <c r="W352" s="1567"/>
      <c r="X352" s="1567"/>
      <c r="Y352" s="1711"/>
      <c r="Z352" s="1567">
        <v>5</v>
      </c>
      <c r="AA352" s="1567"/>
      <c r="AB352" s="1567"/>
      <c r="AC352" s="1567"/>
      <c r="AD352" s="1567"/>
      <c r="AE352" s="1567"/>
      <c r="AF352" s="1567"/>
      <c r="AG352" s="1567"/>
      <c r="AH352" s="1567"/>
      <c r="AI352" s="34"/>
      <c r="AJ352" s="1567"/>
      <c r="AK352" s="1567"/>
      <c r="AL352" s="1567"/>
      <c r="AM352" s="1567"/>
      <c r="AN352" s="1567"/>
      <c r="AO352" s="1567"/>
      <c r="AP352" s="1567"/>
      <c r="AQ352" s="1567"/>
      <c r="AR352" s="1567"/>
      <c r="AS352" s="1567"/>
      <c r="AT352" s="1711"/>
      <c r="AU352" s="1567"/>
      <c r="AV352" s="1567"/>
      <c r="AW352" s="1567"/>
      <c r="AX352" s="1567"/>
      <c r="AY352" s="1567"/>
      <c r="AZ352" s="1567"/>
      <c r="BA352" s="1567"/>
      <c r="BB352" s="1567"/>
      <c r="BC352" s="1567"/>
      <c r="BE352" s="1571"/>
      <c r="BF352" s="1571"/>
      <c r="BG352" s="1571"/>
      <c r="BH352" s="1571"/>
      <c r="BI352" s="1571"/>
      <c r="BJ352" s="1571"/>
      <c r="BK352" s="1571"/>
      <c r="BL352" s="1571"/>
      <c r="BM352" s="1571"/>
      <c r="BN352" s="1571"/>
      <c r="BO352" s="1571"/>
      <c r="BP352" s="1571"/>
      <c r="BQ352" s="1571"/>
      <c r="BR352" s="1571"/>
      <c r="BS352" s="1571"/>
      <c r="BT352" s="1571"/>
      <c r="BU352" s="1571"/>
      <c r="BV352" s="1571"/>
      <c r="BW352" s="1571"/>
      <c r="BX352" s="1571"/>
    </row>
    <row r="353" spans="1:77" ht="15.75">
      <c r="A353" s="1717"/>
      <c r="B353" s="829" t="s">
        <v>442</v>
      </c>
      <c r="C353" s="829" t="s">
        <v>223</v>
      </c>
      <c r="D353" s="835"/>
      <c r="F353" s="835" t="s">
        <v>144</v>
      </c>
      <c r="G353" s="823">
        <f t="shared" ref="G353" si="168">K353/H353</f>
        <v>5</v>
      </c>
      <c r="H353" s="824">
        <f t="shared" ref="H353" si="169">COUNT(O353:AH353)</f>
        <v>1</v>
      </c>
      <c r="I353" s="824">
        <f t="shared" ref="I353" si="170">SUM(O353+P353+Q353+R353+S353+T353+V353+U353+W353+X353+Y353+Z353+AA353+AB353+AC353+AD353+AE353+AF353+AG353+AH353)</f>
        <v>5</v>
      </c>
      <c r="J353" s="824">
        <f t="shared" ref="J353" si="171">AJ353+AK353+AL353+AM353+AN353+AO353+AP353+AQ353+AR353+AS353+AT353+AU353+AV353+AW353+AX353+AY353+AZ353+BA353+BB353+BC353</f>
        <v>0</v>
      </c>
      <c r="K353" s="825">
        <f t="shared" ref="K353" si="172">I353+J353</f>
        <v>5</v>
      </c>
      <c r="L353" s="826">
        <f t="shared" ref="L353" si="173">BE353+BF353+BG353+BH353+BI353+BJ353+BK353+BL353+BM353+BN353+BO353+BP353+BR353+BQ353+BS353+BT353+BU353+BV353+BW353+BX353</f>
        <v>0</v>
      </c>
      <c r="O353" s="1570"/>
      <c r="P353" s="1567"/>
      <c r="Q353" s="1567"/>
      <c r="R353" s="1567"/>
      <c r="S353" s="1567"/>
      <c r="T353" s="1569"/>
      <c r="U353" s="1567">
        <v>5</v>
      </c>
      <c r="V353" s="1570"/>
      <c r="W353" s="1567"/>
      <c r="X353" s="1567"/>
      <c r="Y353" s="1711"/>
      <c r="Z353" s="1567"/>
      <c r="AA353" s="1567"/>
      <c r="AB353" s="1567"/>
      <c r="AC353" s="1567"/>
      <c r="AD353" s="1567"/>
      <c r="AE353" s="1567"/>
      <c r="AF353" s="1567"/>
      <c r="AG353" s="1567"/>
      <c r="AH353" s="1567"/>
      <c r="AI353" s="34"/>
      <c r="AJ353" s="1567"/>
      <c r="AK353" s="1567"/>
      <c r="AL353" s="1567"/>
      <c r="AM353" s="1567"/>
      <c r="AN353" s="1567"/>
      <c r="AO353" s="1567"/>
      <c r="AP353" s="1567"/>
      <c r="AQ353" s="1567"/>
      <c r="AR353" s="1567"/>
      <c r="AS353" s="1567"/>
      <c r="AT353" s="1711"/>
      <c r="AU353" s="1567"/>
      <c r="AV353" s="1567"/>
      <c r="AW353" s="1567"/>
      <c r="AX353" s="1567"/>
      <c r="AY353" s="1567"/>
      <c r="AZ353" s="1567"/>
      <c r="BA353" s="1567"/>
      <c r="BB353" s="1567"/>
      <c r="BC353" s="1567"/>
      <c r="BE353" s="1571"/>
      <c r="BF353" s="1571"/>
      <c r="BG353" s="1571"/>
      <c r="BH353" s="1571"/>
      <c r="BI353" s="1571"/>
      <c r="BJ353" s="1571"/>
      <c r="BK353" s="1571"/>
      <c r="BL353" s="1571"/>
      <c r="BM353" s="1571"/>
      <c r="BN353" s="1571"/>
      <c r="BO353" s="1571"/>
      <c r="BP353" s="1571"/>
      <c r="BQ353" s="1571"/>
      <c r="BR353" s="1571"/>
      <c r="BS353" s="1571"/>
      <c r="BT353" s="1571"/>
      <c r="BU353" s="1571"/>
      <c r="BV353" s="1571"/>
      <c r="BW353" s="1571"/>
      <c r="BX353" s="1571"/>
    </row>
    <row r="354" spans="1:77" ht="15.75">
      <c r="A354" s="898"/>
      <c r="B354" s="829" t="s">
        <v>69</v>
      </c>
      <c r="C354" s="829"/>
      <c r="D354" s="835"/>
      <c r="F354" s="835" t="s">
        <v>144</v>
      </c>
      <c r="G354" s="823">
        <f t="shared" si="150"/>
        <v>1</v>
      </c>
      <c r="H354" s="824">
        <f t="shared" si="151"/>
        <v>2</v>
      </c>
      <c r="I354" s="824">
        <f t="shared" si="152"/>
        <v>2</v>
      </c>
      <c r="J354" s="824">
        <f t="shared" si="153"/>
        <v>0</v>
      </c>
      <c r="K354" s="825">
        <f t="shared" si="154"/>
        <v>2</v>
      </c>
      <c r="L354" s="826">
        <f t="shared" si="155"/>
        <v>0</v>
      </c>
      <c r="O354" s="866"/>
      <c r="P354" s="865"/>
      <c r="Q354" s="865"/>
      <c r="R354" s="865">
        <v>1</v>
      </c>
      <c r="S354" s="865"/>
      <c r="T354" s="867"/>
      <c r="U354" s="865"/>
      <c r="V354" s="866"/>
      <c r="W354" s="865"/>
      <c r="X354" s="865"/>
      <c r="Y354" s="1644"/>
      <c r="Z354" s="865"/>
      <c r="AA354" s="865"/>
      <c r="AB354" s="865"/>
      <c r="AC354" s="865"/>
      <c r="AD354" s="865"/>
      <c r="AE354" s="865"/>
      <c r="AF354" s="865"/>
      <c r="AG354" s="865">
        <v>1</v>
      </c>
      <c r="AH354" s="865"/>
      <c r="AI354" s="34"/>
      <c r="AJ354" s="865"/>
      <c r="AK354" s="865"/>
      <c r="AL354" s="865"/>
      <c r="AM354" s="865"/>
      <c r="AN354" s="865"/>
      <c r="AO354" s="865"/>
      <c r="AP354" s="865"/>
      <c r="AQ354" s="865"/>
      <c r="AR354" s="865"/>
      <c r="AS354" s="865"/>
      <c r="AT354" s="1644"/>
      <c r="AU354" s="865"/>
      <c r="AV354" s="865"/>
      <c r="AW354" s="865"/>
      <c r="AX354" s="865"/>
      <c r="AY354" s="865"/>
      <c r="AZ354" s="865"/>
      <c r="BA354" s="865"/>
      <c r="BB354" s="865"/>
      <c r="BC354" s="865"/>
      <c r="BE354" s="868"/>
      <c r="BF354" s="868"/>
      <c r="BG354" s="868"/>
      <c r="BH354" s="868"/>
      <c r="BI354" s="868"/>
      <c r="BJ354" s="868"/>
      <c r="BK354" s="868"/>
      <c r="BL354" s="868"/>
      <c r="BM354" s="868"/>
      <c r="BN354" s="868"/>
      <c r="BO354" s="868"/>
      <c r="BP354" s="868"/>
      <c r="BQ354" s="868"/>
      <c r="BR354" s="868"/>
      <c r="BS354" s="868"/>
      <c r="BT354" s="868"/>
      <c r="BU354" s="868"/>
      <c r="BV354" s="868"/>
      <c r="BW354" s="868"/>
      <c r="BX354" s="868"/>
    </row>
    <row r="355" spans="1:77" ht="15.75">
      <c r="A355" s="898"/>
      <c r="B355" s="829" t="s">
        <v>67</v>
      </c>
      <c r="C355" s="829" t="s">
        <v>68</v>
      </c>
      <c r="D355" s="835"/>
      <c r="F355" s="835" t="s">
        <v>144</v>
      </c>
      <c r="G355" s="823">
        <f t="shared" si="144"/>
        <v>5.8461538461538458</v>
      </c>
      <c r="H355" s="824">
        <f t="shared" si="145"/>
        <v>13</v>
      </c>
      <c r="I355" s="824">
        <f t="shared" si="146"/>
        <v>76</v>
      </c>
      <c r="J355" s="824">
        <f t="shared" si="147"/>
        <v>0</v>
      </c>
      <c r="K355" s="825">
        <f t="shared" si="148"/>
        <v>76</v>
      </c>
      <c r="L355" s="826">
        <f t="shared" si="149"/>
        <v>0</v>
      </c>
      <c r="O355" s="866"/>
      <c r="P355" s="865">
        <v>8</v>
      </c>
      <c r="Q355" s="865"/>
      <c r="R355" s="865"/>
      <c r="S355" s="865">
        <v>2</v>
      </c>
      <c r="T355" s="867">
        <v>3</v>
      </c>
      <c r="U355" s="865"/>
      <c r="V355" s="866">
        <v>5</v>
      </c>
      <c r="W355" s="865">
        <v>5</v>
      </c>
      <c r="X355" s="865">
        <v>4</v>
      </c>
      <c r="Y355" s="1644"/>
      <c r="Z355" s="865"/>
      <c r="AA355" s="865">
        <v>8</v>
      </c>
      <c r="AB355" s="865">
        <v>9</v>
      </c>
      <c r="AC355" s="865">
        <v>9</v>
      </c>
      <c r="AD355" s="865">
        <v>0</v>
      </c>
      <c r="AE355" s="865">
        <v>7</v>
      </c>
      <c r="AF355" s="865">
        <v>9</v>
      </c>
      <c r="AG355" s="865"/>
      <c r="AH355" s="865">
        <v>7</v>
      </c>
      <c r="AI355" s="34"/>
      <c r="AJ355" s="865"/>
      <c r="AK355" s="865"/>
      <c r="AL355" s="865"/>
      <c r="AM355" s="865"/>
      <c r="AN355" s="865"/>
      <c r="AO355" s="865"/>
      <c r="AP355" s="865"/>
      <c r="AQ355" s="865"/>
      <c r="AR355" s="865"/>
      <c r="AS355" s="865"/>
      <c r="AT355" s="1644"/>
      <c r="AU355" s="865"/>
      <c r="AV355" s="865"/>
      <c r="AW355" s="865"/>
      <c r="AX355" s="865"/>
      <c r="AY355" s="865"/>
      <c r="AZ355" s="865"/>
      <c r="BA355" s="865"/>
      <c r="BB355" s="865"/>
      <c r="BC355" s="865"/>
      <c r="BE355" s="868"/>
      <c r="BF355" s="868"/>
      <c r="BG355" s="868"/>
      <c r="BH355" s="868"/>
      <c r="BI355" s="868"/>
      <c r="BJ355" s="868"/>
      <c r="BK355" s="868"/>
      <c r="BL355" s="868"/>
      <c r="BM355" s="868"/>
      <c r="BN355" s="868"/>
      <c r="BO355" s="868"/>
      <c r="BP355" s="868"/>
      <c r="BQ355" s="868"/>
      <c r="BR355" s="868"/>
      <c r="BS355" s="868"/>
      <c r="BT355" s="868"/>
      <c r="BU355" s="868"/>
      <c r="BV355" s="868"/>
      <c r="BW355" s="868"/>
      <c r="BX355" s="868"/>
    </row>
    <row r="356" spans="1:77" ht="15.75">
      <c r="A356" s="828"/>
      <c r="B356" s="829" t="s">
        <v>124</v>
      </c>
      <c r="C356" s="829" t="s">
        <v>125</v>
      </c>
      <c r="D356" s="835"/>
      <c r="F356" s="835" t="s">
        <v>144</v>
      </c>
      <c r="G356" s="823">
        <f t="shared" si="108"/>
        <v>6</v>
      </c>
      <c r="H356" s="824">
        <f t="shared" si="139"/>
        <v>1</v>
      </c>
      <c r="I356" s="824">
        <f t="shared" si="140"/>
        <v>6</v>
      </c>
      <c r="J356" s="824">
        <f t="shared" si="141"/>
        <v>0</v>
      </c>
      <c r="K356" s="825">
        <f t="shared" si="142"/>
        <v>6</v>
      </c>
      <c r="L356" s="826">
        <f t="shared" si="143"/>
        <v>0</v>
      </c>
      <c r="O356" s="827"/>
      <c r="P356" s="824"/>
      <c r="Q356" s="824">
        <v>6</v>
      </c>
      <c r="R356" s="824"/>
      <c r="S356" s="824"/>
      <c r="T356" s="826"/>
      <c r="U356" s="824"/>
      <c r="V356" s="827"/>
      <c r="W356" s="824"/>
      <c r="X356" s="824"/>
      <c r="Y356" s="1640"/>
      <c r="Z356" s="824"/>
      <c r="AA356" s="824"/>
      <c r="AB356" s="824"/>
      <c r="AC356" s="824"/>
      <c r="AD356" s="824"/>
      <c r="AE356" s="824"/>
      <c r="AF356" s="824"/>
      <c r="AG356" s="824"/>
      <c r="AH356" s="824"/>
      <c r="AI356" s="34"/>
      <c r="AJ356" s="824"/>
      <c r="AK356" s="824"/>
      <c r="AL356" s="824"/>
      <c r="AM356" s="824"/>
      <c r="AN356" s="824"/>
      <c r="AO356" s="824"/>
      <c r="AP356" s="824"/>
      <c r="AQ356" s="824"/>
      <c r="AR356" s="824"/>
      <c r="AS356" s="824"/>
      <c r="AT356" s="1640"/>
      <c r="AU356" s="824"/>
      <c r="AV356" s="824"/>
      <c r="AW356" s="824"/>
      <c r="AX356" s="824"/>
      <c r="AY356" s="824"/>
      <c r="AZ356" s="824"/>
      <c r="BA356" s="824"/>
      <c r="BB356" s="824"/>
      <c r="BC356" s="824"/>
      <c r="BE356" s="828"/>
      <c r="BF356" s="828"/>
      <c r="BG356" s="828"/>
      <c r="BH356" s="828"/>
      <c r="BI356" s="828"/>
      <c r="BJ356" s="828"/>
      <c r="BK356" s="828"/>
      <c r="BL356" s="828"/>
      <c r="BM356" s="828"/>
      <c r="BN356" s="828"/>
      <c r="BO356" s="828"/>
      <c r="BP356" s="828"/>
      <c r="BQ356" s="828"/>
      <c r="BR356" s="828"/>
      <c r="BS356" s="828"/>
      <c r="BT356" s="828"/>
      <c r="BU356" s="828"/>
      <c r="BV356" s="828"/>
      <c r="BW356" s="828"/>
      <c r="BX356" s="828"/>
    </row>
    <row r="357" spans="1:77" ht="15.75">
      <c r="A357" s="833"/>
      <c r="B357" s="830" t="s">
        <v>1153</v>
      </c>
      <c r="C357" s="830" t="s">
        <v>84</v>
      </c>
      <c r="D357" s="1663"/>
      <c r="E357" s="831"/>
      <c r="F357" s="835" t="s">
        <v>144</v>
      </c>
      <c r="G357" s="823">
        <f t="shared" si="108"/>
        <v>4</v>
      </c>
      <c r="H357" s="824">
        <f t="shared" si="139"/>
        <v>1</v>
      </c>
      <c r="I357" s="824">
        <f t="shared" si="140"/>
        <v>4</v>
      </c>
      <c r="J357" s="824">
        <f t="shared" si="141"/>
        <v>0</v>
      </c>
      <c r="K357" s="825">
        <f t="shared" si="142"/>
        <v>4</v>
      </c>
      <c r="L357" s="826">
        <f t="shared" si="143"/>
        <v>0</v>
      </c>
      <c r="M357" s="46"/>
      <c r="N357" s="46"/>
      <c r="O357" s="827"/>
      <c r="P357" s="824"/>
      <c r="Q357" s="824"/>
      <c r="R357" s="824">
        <v>4</v>
      </c>
      <c r="S357" s="824"/>
      <c r="T357" s="826"/>
      <c r="U357" s="824"/>
      <c r="V357" s="827"/>
      <c r="W357" s="824"/>
      <c r="X357" s="824"/>
      <c r="Y357" s="1640"/>
      <c r="Z357" s="824"/>
      <c r="AA357" s="824"/>
      <c r="AB357" s="824"/>
      <c r="AC357" s="824"/>
      <c r="AD357" s="824"/>
      <c r="AE357" s="824"/>
      <c r="AF357" s="824"/>
      <c r="AG357" s="824"/>
      <c r="AH357" s="824"/>
      <c r="AI357" s="824"/>
      <c r="AJ357" s="824"/>
      <c r="AK357" s="824"/>
      <c r="AL357" s="824"/>
      <c r="AM357" s="824"/>
      <c r="AN357" s="824"/>
      <c r="AO357" s="824"/>
      <c r="AP357" s="824"/>
      <c r="AQ357" s="824"/>
      <c r="AR357" s="824"/>
      <c r="AS357" s="824"/>
      <c r="AT357" s="1640"/>
      <c r="AU357" s="824"/>
      <c r="AV357" s="824"/>
      <c r="AW357" s="824"/>
      <c r="AX357" s="824"/>
      <c r="AY357" s="824"/>
      <c r="AZ357" s="824"/>
      <c r="BA357" s="824"/>
      <c r="BB357" s="824"/>
      <c r="BC357" s="824"/>
      <c r="BD357" s="828"/>
      <c r="BE357" s="828"/>
      <c r="BF357" s="828"/>
      <c r="BG357" s="828"/>
      <c r="BH357" s="828"/>
      <c r="BI357" s="828"/>
      <c r="BJ357" s="828"/>
      <c r="BK357" s="828"/>
      <c r="BL357" s="828"/>
      <c r="BM357" s="828"/>
      <c r="BN357" s="828"/>
      <c r="BO357" s="828"/>
      <c r="BP357" s="828"/>
      <c r="BQ357" s="828"/>
      <c r="BR357" s="828"/>
      <c r="BS357" s="828"/>
      <c r="BT357" s="828"/>
      <c r="BU357" s="828"/>
      <c r="BV357" s="828"/>
      <c r="BW357" s="828"/>
      <c r="BX357" s="828"/>
    </row>
    <row r="358" spans="1:77" ht="16.5" thickBot="1">
      <c r="A358" s="833"/>
      <c r="B358" s="830" t="s">
        <v>131</v>
      </c>
      <c r="C358" s="830" t="s">
        <v>59</v>
      </c>
      <c r="D358" s="1663"/>
      <c r="E358" s="831"/>
      <c r="F358" s="835" t="s">
        <v>144</v>
      </c>
      <c r="G358" s="823">
        <f t="shared" si="108"/>
        <v>3</v>
      </c>
      <c r="H358" s="824">
        <f t="shared" si="139"/>
        <v>1</v>
      </c>
      <c r="I358" s="824">
        <f t="shared" si="140"/>
        <v>3</v>
      </c>
      <c r="J358" s="824">
        <f t="shared" si="141"/>
        <v>0</v>
      </c>
      <c r="K358" s="825">
        <f t="shared" si="142"/>
        <v>3</v>
      </c>
      <c r="L358" s="826">
        <f t="shared" si="143"/>
        <v>0</v>
      </c>
      <c r="M358" s="46"/>
      <c r="N358" s="46"/>
      <c r="O358" s="50">
        <v>3</v>
      </c>
      <c r="P358" s="834"/>
      <c r="Q358" s="834"/>
      <c r="R358" s="834"/>
      <c r="S358" s="834"/>
      <c r="T358" s="409"/>
      <c r="U358" s="834"/>
      <c r="V358" s="50"/>
      <c r="W358" s="834"/>
      <c r="X358" s="834"/>
      <c r="Y358" s="1647"/>
      <c r="Z358" s="834"/>
      <c r="AA358" s="834"/>
      <c r="AB358" s="834"/>
      <c r="AC358" s="834"/>
      <c r="AD358" s="834"/>
      <c r="AE358" s="834"/>
      <c r="AF358" s="834"/>
      <c r="AG358" s="834"/>
      <c r="AH358" s="834"/>
      <c r="AI358" s="824"/>
      <c r="AJ358" s="824"/>
      <c r="AK358" s="824"/>
      <c r="AL358" s="824"/>
      <c r="AM358" s="824"/>
      <c r="AN358" s="824"/>
      <c r="AO358" s="824"/>
      <c r="AP358" s="824"/>
      <c r="AQ358" s="824"/>
      <c r="AR358" s="824"/>
      <c r="AS358" s="824"/>
      <c r="AT358" s="1640"/>
      <c r="AU358" s="824"/>
      <c r="AV358" s="824"/>
      <c r="AW358" s="824"/>
      <c r="AX358" s="824"/>
      <c r="AY358" s="824"/>
      <c r="AZ358" s="824"/>
      <c r="BA358" s="824"/>
      <c r="BB358" s="824"/>
      <c r="BC358" s="824"/>
      <c r="BD358" s="828"/>
      <c r="BE358" s="828"/>
      <c r="BF358" s="828"/>
      <c r="BG358" s="828"/>
      <c r="BH358" s="828"/>
      <c r="BI358" s="828"/>
      <c r="BJ358" s="828"/>
      <c r="BK358" s="828"/>
      <c r="BL358" s="828"/>
      <c r="BM358" s="828"/>
      <c r="BN358" s="828"/>
      <c r="BO358" s="828"/>
      <c r="BP358" s="828"/>
      <c r="BQ358" s="828"/>
      <c r="BR358" s="828"/>
      <c r="BS358" s="828"/>
      <c r="BT358" s="828"/>
      <c r="BU358" s="828"/>
      <c r="BV358" s="828"/>
      <c r="BW358" s="828"/>
      <c r="BX358" s="828"/>
    </row>
    <row r="359" spans="1:77" ht="16.5" thickBot="1">
      <c r="A359" s="41"/>
      <c r="B359" s="42"/>
      <c r="C359" s="42"/>
      <c r="D359" s="960"/>
      <c r="E359" s="43"/>
      <c r="F359" s="34" t="s">
        <v>765</v>
      </c>
      <c r="G359" s="823">
        <f t="shared" si="108"/>
        <v>4.5999999999999996</v>
      </c>
      <c r="H359" s="824">
        <f t="shared" si="139"/>
        <v>20</v>
      </c>
      <c r="I359" s="824">
        <f t="shared" si="140"/>
        <v>92</v>
      </c>
      <c r="J359" s="824">
        <f t="shared" si="141"/>
        <v>0</v>
      </c>
      <c r="K359" s="825">
        <f t="shared" si="142"/>
        <v>92</v>
      </c>
      <c r="L359" s="826">
        <f t="shared" si="143"/>
        <v>0</v>
      </c>
      <c r="M359" s="46"/>
      <c r="N359" s="46"/>
      <c r="O359" s="47">
        <v>6</v>
      </c>
      <c r="P359" s="48">
        <v>4</v>
      </c>
      <c r="Q359" s="49">
        <v>2</v>
      </c>
      <c r="R359" s="48">
        <v>2</v>
      </c>
      <c r="S359" s="49">
        <v>8</v>
      </c>
      <c r="T359" s="49">
        <v>2</v>
      </c>
      <c r="U359" s="48">
        <v>6</v>
      </c>
      <c r="V359" s="48">
        <v>32</v>
      </c>
      <c r="W359" s="48">
        <v>4</v>
      </c>
      <c r="X359" s="48">
        <v>2</v>
      </c>
      <c r="Y359" s="1648">
        <v>0</v>
      </c>
      <c r="Z359" s="48">
        <v>2</v>
      </c>
      <c r="AA359" s="48">
        <v>2</v>
      </c>
      <c r="AB359" s="48">
        <v>4</v>
      </c>
      <c r="AC359" s="48">
        <v>2</v>
      </c>
      <c r="AD359" s="1648">
        <v>4</v>
      </c>
      <c r="AE359" s="48">
        <v>6</v>
      </c>
      <c r="AF359" s="48">
        <v>0</v>
      </c>
      <c r="AG359" s="48">
        <v>2</v>
      </c>
      <c r="AH359" s="48">
        <v>2</v>
      </c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</row>
    <row r="360" spans="1:77" ht="15.75">
      <c r="A360" s="1582" t="s">
        <v>119</v>
      </c>
      <c r="B360" s="8">
        <v>11</v>
      </c>
      <c r="R360" s="8" t="s">
        <v>32</v>
      </c>
      <c r="S360" s="8" t="s">
        <v>33</v>
      </c>
      <c r="T360" s="8" t="s">
        <v>34</v>
      </c>
      <c r="U360" s="8" t="s">
        <v>35</v>
      </c>
      <c r="AO360" s="8" t="s">
        <v>36</v>
      </c>
      <c r="AP360" s="8" t="s">
        <v>37</v>
      </c>
      <c r="AQ360" s="8" t="s">
        <v>38</v>
      </c>
      <c r="AR360" s="8" t="s">
        <v>37</v>
      </c>
      <c r="AS360" s="8" t="s">
        <v>39</v>
      </c>
      <c r="AT360" s="34" t="s">
        <v>40</v>
      </c>
      <c r="AU360" s="34" t="s">
        <v>41</v>
      </c>
      <c r="AV360" s="34" t="s">
        <v>42</v>
      </c>
      <c r="AW360" s="34" t="s">
        <v>40</v>
      </c>
      <c r="AX360" s="34"/>
      <c r="AY360" s="34"/>
      <c r="AZ360" s="34"/>
      <c r="BA360" s="34"/>
      <c r="BB360" s="34"/>
      <c r="BC360" s="34"/>
      <c r="BG360" s="8" t="s">
        <v>43</v>
      </c>
      <c r="BH360" s="8" t="s">
        <v>44</v>
      </c>
      <c r="BI360" s="8" t="s">
        <v>40</v>
      </c>
      <c r="BJ360" s="8" t="s">
        <v>37</v>
      </c>
      <c r="BK360" s="8" t="s">
        <v>39</v>
      </c>
      <c r="BL360" s="8" t="s">
        <v>35</v>
      </c>
    </row>
    <row r="361" spans="1:77">
      <c r="A361" s="817"/>
      <c r="B361" s="818" t="s">
        <v>45</v>
      </c>
      <c r="C361" s="818" t="s">
        <v>46</v>
      </c>
      <c r="D361" s="1661" t="s">
        <v>47</v>
      </c>
      <c r="E361" s="819" t="s">
        <v>48</v>
      </c>
      <c r="F361" s="820" t="s">
        <v>49</v>
      </c>
      <c r="G361" s="820" t="s">
        <v>50</v>
      </c>
      <c r="H361" s="820" t="s">
        <v>51</v>
      </c>
      <c r="I361" s="820" t="s">
        <v>52</v>
      </c>
      <c r="J361" s="820" t="s">
        <v>53</v>
      </c>
      <c r="K361" s="820" t="s">
        <v>54</v>
      </c>
      <c r="L361" s="821" t="s">
        <v>55</v>
      </c>
      <c r="M361" s="36"/>
      <c r="N361" s="36"/>
      <c r="O361" s="1637">
        <v>1</v>
      </c>
      <c r="P361" s="820">
        <v>2</v>
      </c>
      <c r="Q361" s="820">
        <v>3</v>
      </c>
      <c r="R361" s="820">
        <v>4</v>
      </c>
      <c r="S361" s="820">
        <v>5</v>
      </c>
      <c r="T361" s="821">
        <v>6</v>
      </c>
      <c r="U361" s="820">
        <v>7</v>
      </c>
      <c r="V361" s="822">
        <v>8</v>
      </c>
      <c r="W361" s="820">
        <v>9</v>
      </c>
      <c r="X361" s="820">
        <v>10</v>
      </c>
      <c r="Y361" s="820">
        <v>11</v>
      </c>
      <c r="Z361" s="820">
        <v>12</v>
      </c>
      <c r="AA361" s="820">
        <v>13</v>
      </c>
      <c r="AB361" s="820">
        <v>14</v>
      </c>
      <c r="AC361" s="820">
        <v>15</v>
      </c>
      <c r="AD361" s="820">
        <v>16</v>
      </c>
      <c r="AE361" s="820">
        <v>17</v>
      </c>
      <c r="AF361" s="820">
        <v>18</v>
      </c>
      <c r="AG361" s="820">
        <v>19</v>
      </c>
      <c r="AH361" s="820">
        <v>20</v>
      </c>
      <c r="AJ361" s="820">
        <v>1</v>
      </c>
      <c r="AK361" s="820">
        <v>2</v>
      </c>
      <c r="AL361" s="820">
        <v>3</v>
      </c>
      <c r="AM361" s="820">
        <v>4</v>
      </c>
      <c r="AN361" s="820">
        <v>5</v>
      </c>
      <c r="AO361" s="820">
        <v>6</v>
      </c>
      <c r="AP361" s="820">
        <v>7</v>
      </c>
      <c r="AQ361" s="820">
        <v>8</v>
      </c>
      <c r="AR361" s="820">
        <v>9</v>
      </c>
      <c r="AS361" s="820">
        <v>10</v>
      </c>
      <c r="AT361" s="820">
        <v>11</v>
      </c>
      <c r="AU361" s="820">
        <v>12</v>
      </c>
      <c r="AV361" s="820">
        <v>13</v>
      </c>
      <c r="AW361" s="820">
        <v>14</v>
      </c>
      <c r="AX361" s="820">
        <v>15</v>
      </c>
      <c r="AY361" s="820">
        <v>16</v>
      </c>
      <c r="AZ361" s="820">
        <v>17</v>
      </c>
      <c r="BA361" s="820">
        <v>18</v>
      </c>
      <c r="BB361" s="820">
        <v>19</v>
      </c>
      <c r="BC361" s="820">
        <v>20</v>
      </c>
      <c r="BE361" s="820">
        <v>1</v>
      </c>
      <c r="BF361" s="820">
        <v>2</v>
      </c>
      <c r="BG361" s="820">
        <v>3</v>
      </c>
      <c r="BH361" s="820">
        <v>4</v>
      </c>
      <c r="BI361" s="820">
        <v>5</v>
      </c>
      <c r="BJ361" s="820">
        <v>6</v>
      </c>
      <c r="BK361" s="820">
        <v>7</v>
      </c>
      <c r="BL361" s="820">
        <v>8</v>
      </c>
      <c r="BM361" s="820">
        <v>9</v>
      </c>
      <c r="BN361" s="820">
        <v>10</v>
      </c>
      <c r="BO361" s="820">
        <v>11</v>
      </c>
      <c r="BP361" s="820">
        <v>12</v>
      </c>
      <c r="BQ361" s="820">
        <v>13</v>
      </c>
      <c r="BR361" s="820">
        <v>14</v>
      </c>
      <c r="BS361" s="820">
        <v>15</v>
      </c>
      <c r="BT361" s="820">
        <v>16</v>
      </c>
      <c r="BU361" s="820">
        <v>17</v>
      </c>
      <c r="BV361" s="820">
        <v>18</v>
      </c>
      <c r="BW361" s="820">
        <v>19</v>
      </c>
      <c r="BX361" s="820">
        <v>20</v>
      </c>
    </row>
    <row r="362" spans="1:77" ht="15.75">
      <c r="A362" s="189">
        <f>Pet!B18</f>
        <v>3</v>
      </c>
      <c r="B362" s="189" t="str">
        <f>Pet!C18</f>
        <v>Beneš</v>
      </c>
      <c r="C362" s="189" t="str">
        <f>Pet!D18</f>
        <v>Petr</v>
      </c>
      <c r="D362" s="1667">
        <f>Pet!E18</f>
        <v>820111</v>
      </c>
      <c r="E362" s="189" t="str">
        <f>Pet!F18</f>
        <v>JH</v>
      </c>
      <c r="F362" s="410" t="s">
        <v>119</v>
      </c>
      <c r="G362" s="823">
        <f t="shared" ref="G362:G401" si="174">K362/H362</f>
        <v>0.76923076923076927</v>
      </c>
      <c r="H362" s="824">
        <f t="shared" si="139"/>
        <v>13</v>
      </c>
      <c r="I362" s="824">
        <f t="shared" si="140"/>
        <v>4</v>
      </c>
      <c r="J362" s="824">
        <f t="shared" si="141"/>
        <v>6</v>
      </c>
      <c r="K362" s="825">
        <f t="shared" si="142"/>
        <v>10</v>
      </c>
      <c r="L362" s="826">
        <f t="shared" si="143"/>
        <v>0</v>
      </c>
      <c r="O362" s="1638"/>
      <c r="P362" s="824">
        <v>1</v>
      </c>
      <c r="Q362" s="824">
        <v>0</v>
      </c>
      <c r="R362" s="824">
        <v>0</v>
      </c>
      <c r="S362" s="824"/>
      <c r="T362" s="826">
        <v>0</v>
      </c>
      <c r="U362" s="1640"/>
      <c r="V362" s="827">
        <v>0</v>
      </c>
      <c r="W362" s="824"/>
      <c r="X362" s="824">
        <v>1</v>
      </c>
      <c r="Y362" s="824">
        <v>0</v>
      </c>
      <c r="Z362" s="824">
        <v>0</v>
      </c>
      <c r="AA362" s="1640"/>
      <c r="AB362" s="824">
        <v>1</v>
      </c>
      <c r="AC362" s="824"/>
      <c r="AD362" s="824">
        <v>0</v>
      </c>
      <c r="AE362" s="824">
        <v>0</v>
      </c>
      <c r="AF362" s="824">
        <v>0</v>
      </c>
      <c r="AG362" s="824">
        <v>1</v>
      </c>
      <c r="AH362" s="824"/>
      <c r="AI362" s="34"/>
      <c r="AJ362" s="1640"/>
      <c r="AK362" s="824">
        <v>0</v>
      </c>
      <c r="AL362" s="824">
        <v>0</v>
      </c>
      <c r="AM362" s="824">
        <v>3</v>
      </c>
      <c r="AN362" s="824"/>
      <c r="AO362" s="824">
        <v>1</v>
      </c>
      <c r="AP362" s="1640"/>
      <c r="AQ362" s="824">
        <v>0</v>
      </c>
      <c r="AR362" s="824"/>
      <c r="AS362" s="824">
        <v>0</v>
      </c>
      <c r="AT362" s="824">
        <v>1</v>
      </c>
      <c r="AU362" s="824">
        <v>0</v>
      </c>
      <c r="AV362" s="1640"/>
      <c r="AW362" s="824">
        <v>0</v>
      </c>
      <c r="AX362" s="824"/>
      <c r="AY362" s="824">
        <v>1</v>
      </c>
      <c r="AZ362" s="824">
        <v>0</v>
      </c>
      <c r="BA362" s="824">
        <v>0</v>
      </c>
      <c r="BB362" s="824">
        <v>0</v>
      </c>
      <c r="BC362" s="824"/>
      <c r="BE362" s="828"/>
      <c r="BF362" s="828"/>
      <c r="BG362" s="828"/>
      <c r="BH362" s="828"/>
      <c r="BI362" s="828"/>
      <c r="BJ362" s="828"/>
      <c r="BK362" s="828"/>
      <c r="BL362" s="828"/>
      <c r="BM362" s="828"/>
      <c r="BN362" s="828"/>
      <c r="BO362" s="828"/>
      <c r="BP362" s="828"/>
      <c r="BQ362" s="828"/>
      <c r="BR362" s="828"/>
      <c r="BS362" s="828"/>
      <c r="BT362" s="828"/>
      <c r="BU362" s="828"/>
      <c r="BV362" s="828"/>
      <c r="BW362" s="828"/>
      <c r="BX362" s="828"/>
    </row>
    <row r="363" spans="1:77" ht="15.75">
      <c r="A363" s="189">
        <f>Pet!B19</f>
        <v>6</v>
      </c>
      <c r="B363" s="189" t="str">
        <f>Pet!C19</f>
        <v xml:space="preserve">Novák </v>
      </c>
      <c r="C363" s="189" t="str">
        <f>Pet!D19</f>
        <v>Vlastimil</v>
      </c>
      <c r="D363" s="1667">
        <f>Pet!E19</f>
        <v>850528</v>
      </c>
      <c r="E363" s="189" t="str">
        <f>Pet!F19</f>
        <v>JH</v>
      </c>
      <c r="F363" s="410" t="s">
        <v>119</v>
      </c>
      <c r="G363" s="823">
        <f t="shared" si="174"/>
        <v>0.55555555555555558</v>
      </c>
      <c r="H363" s="824">
        <f t="shared" si="139"/>
        <v>9</v>
      </c>
      <c r="I363" s="824">
        <f t="shared" si="140"/>
        <v>4</v>
      </c>
      <c r="J363" s="824">
        <f t="shared" si="141"/>
        <v>1</v>
      </c>
      <c r="K363" s="825">
        <f t="shared" si="142"/>
        <v>5</v>
      </c>
      <c r="L363" s="826">
        <f t="shared" si="143"/>
        <v>0</v>
      </c>
      <c r="O363" s="1638"/>
      <c r="P363" s="824">
        <v>0</v>
      </c>
      <c r="Q363" s="824"/>
      <c r="R363" s="824"/>
      <c r="S363" s="824"/>
      <c r="T363" s="826"/>
      <c r="U363" s="1640"/>
      <c r="V363" s="827"/>
      <c r="W363" s="824">
        <v>0</v>
      </c>
      <c r="X363" s="824">
        <v>0</v>
      </c>
      <c r="Y363" s="824">
        <v>3</v>
      </c>
      <c r="Z363" s="824"/>
      <c r="AA363" s="1640"/>
      <c r="AB363" s="824"/>
      <c r="AC363" s="824">
        <v>0</v>
      </c>
      <c r="AD363" s="824">
        <v>1</v>
      </c>
      <c r="AE363" s="824"/>
      <c r="AF363" s="824">
        <v>0</v>
      </c>
      <c r="AG363" s="824">
        <v>0</v>
      </c>
      <c r="AH363" s="824">
        <v>0</v>
      </c>
      <c r="AI363" s="34"/>
      <c r="AJ363" s="1640"/>
      <c r="AK363" s="824">
        <v>0</v>
      </c>
      <c r="AL363" s="824"/>
      <c r="AM363" s="824"/>
      <c r="AN363" s="824"/>
      <c r="AO363" s="824"/>
      <c r="AP363" s="1640"/>
      <c r="AQ363" s="824"/>
      <c r="AR363" s="824">
        <v>0</v>
      </c>
      <c r="AS363" s="824">
        <v>1</v>
      </c>
      <c r="AT363" s="824">
        <v>0</v>
      </c>
      <c r="AU363" s="824"/>
      <c r="AV363" s="1640"/>
      <c r="AW363" s="824"/>
      <c r="AX363" s="824">
        <v>0</v>
      </c>
      <c r="AY363" s="824">
        <v>0</v>
      </c>
      <c r="AZ363" s="824"/>
      <c r="BA363" s="824">
        <v>0</v>
      </c>
      <c r="BB363" s="824">
        <v>0</v>
      </c>
      <c r="BC363" s="824">
        <v>0</v>
      </c>
      <c r="BE363" s="828"/>
      <c r="BF363" s="828"/>
      <c r="BG363" s="828"/>
      <c r="BH363" s="828"/>
      <c r="BI363" s="828"/>
      <c r="BJ363" s="828"/>
      <c r="BK363" s="828"/>
      <c r="BL363" s="828"/>
      <c r="BM363" s="828"/>
      <c r="BN363" s="828"/>
      <c r="BO363" s="828"/>
      <c r="BP363" s="828"/>
      <c r="BQ363" s="828"/>
      <c r="BR363" s="828"/>
      <c r="BS363" s="828"/>
      <c r="BT363" s="828"/>
      <c r="BU363" s="828"/>
      <c r="BV363" s="828"/>
      <c r="BW363" s="828"/>
      <c r="BX363" s="828"/>
    </row>
    <row r="364" spans="1:77" ht="15.75">
      <c r="A364" s="189">
        <f>Pet!B20</f>
        <v>7</v>
      </c>
      <c r="B364" s="189" t="str">
        <f>Pet!C20</f>
        <v>Baumgartl</v>
      </c>
      <c r="C364" s="189" t="str">
        <f>Pet!D20</f>
        <v>Tomáš</v>
      </c>
      <c r="D364" s="1667">
        <f>Pet!E20</f>
        <v>880930</v>
      </c>
      <c r="E364" s="189" t="str">
        <f>Pet!F20</f>
        <v>JH</v>
      </c>
      <c r="F364" s="410" t="s">
        <v>119</v>
      </c>
      <c r="G364" s="823">
        <f t="shared" si="174"/>
        <v>0.46666666666666667</v>
      </c>
      <c r="H364" s="824">
        <f t="shared" si="139"/>
        <v>15</v>
      </c>
      <c r="I364" s="824">
        <f t="shared" si="140"/>
        <v>0</v>
      </c>
      <c r="J364" s="824">
        <f t="shared" si="141"/>
        <v>7</v>
      </c>
      <c r="K364" s="825">
        <f t="shared" si="142"/>
        <v>7</v>
      </c>
      <c r="L364" s="826">
        <f t="shared" si="143"/>
        <v>0</v>
      </c>
      <c r="O364" s="1638"/>
      <c r="P364" s="824">
        <v>0</v>
      </c>
      <c r="Q364" s="824">
        <v>0</v>
      </c>
      <c r="R364" s="824">
        <v>0</v>
      </c>
      <c r="S364" s="824">
        <v>0</v>
      </c>
      <c r="T364" s="826">
        <v>0</v>
      </c>
      <c r="U364" s="1640"/>
      <c r="V364" s="827">
        <v>0</v>
      </c>
      <c r="W364" s="824">
        <v>0</v>
      </c>
      <c r="X364" s="824"/>
      <c r="Y364" s="824">
        <v>0</v>
      </c>
      <c r="Z364" s="824">
        <v>0</v>
      </c>
      <c r="AA364" s="1640"/>
      <c r="AB364" s="824">
        <v>0</v>
      </c>
      <c r="AC364" s="824">
        <v>0</v>
      </c>
      <c r="AD364" s="824"/>
      <c r="AE364" s="824">
        <v>0</v>
      </c>
      <c r="AF364" s="824">
        <v>0</v>
      </c>
      <c r="AG364" s="824">
        <v>0</v>
      </c>
      <c r="AH364" s="824">
        <v>0</v>
      </c>
      <c r="AI364" s="34"/>
      <c r="AJ364" s="1640"/>
      <c r="AK364" s="824">
        <v>0</v>
      </c>
      <c r="AL364" s="824">
        <v>0</v>
      </c>
      <c r="AM364" s="824">
        <v>0</v>
      </c>
      <c r="AN364" s="824">
        <v>1</v>
      </c>
      <c r="AO364" s="824">
        <v>0</v>
      </c>
      <c r="AP364" s="1640"/>
      <c r="AQ364" s="824">
        <v>0</v>
      </c>
      <c r="AR364" s="824">
        <v>0</v>
      </c>
      <c r="AS364" s="824"/>
      <c r="AT364" s="824">
        <v>0</v>
      </c>
      <c r="AU364" s="824">
        <v>0</v>
      </c>
      <c r="AV364" s="1640"/>
      <c r="AW364" s="824">
        <v>1</v>
      </c>
      <c r="AX364" s="824">
        <v>2</v>
      </c>
      <c r="AY364" s="824"/>
      <c r="AZ364" s="824">
        <v>0</v>
      </c>
      <c r="BA364" s="824">
        <v>0</v>
      </c>
      <c r="BB364" s="824">
        <v>3</v>
      </c>
      <c r="BC364" s="824">
        <v>0</v>
      </c>
      <c r="BE364" s="828"/>
      <c r="BF364" s="828"/>
      <c r="BG364" s="828"/>
      <c r="BH364" s="828"/>
      <c r="BI364" s="828"/>
      <c r="BJ364" s="828"/>
      <c r="BK364" s="828"/>
      <c r="BL364" s="828"/>
      <c r="BM364" s="828"/>
      <c r="BN364" s="828"/>
      <c r="BO364" s="828"/>
      <c r="BP364" s="828"/>
      <c r="BQ364" s="828"/>
      <c r="BR364" s="828"/>
      <c r="BS364" s="828"/>
      <c r="BT364" s="828"/>
      <c r="BU364" s="828"/>
      <c r="BV364" s="828"/>
      <c r="BW364" s="828"/>
      <c r="BX364" s="828"/>
      <c r="BY364" s="40"/>
    </row>
    <row r="365" spans="1:77" ht="15.75">
      <c r="A365" s="189">
        <f>Pet!B21</f>
        <v>8</v>
      </c>
      <c r="B365" s="189" t="str">
        <f>Pet!C21</f>
        <v xml:space="preserve">Novák </v>
      </c>
      <c r="C365" s="189" t="str">
        <f>Pet!D21</f>
        <v>Jakub</v>
      </c>
      <c r="D365" s="1667">
        <f>Pet!E21</f>
        <v>870324</v>
      </c>
      <c r="E365" s="189" t="str">
        <f>Pet!F21</f>
        <v>JH</v>
      </c>
      <c r="F365" s="410" t="s">
        <v>119</v>
      </c>
      <c r="G365" s="823">
        <f t="shared" si="174"/>
        <v>0.33333333333333331</v>
      </c>
      <c r="H365" s="824">
        <f t="shared" si="139"/>
        <v>12</v>
      </c>
      <c r="I365" s="824">
        <f t="shared" si="140"/>
        <v>1</v>
      </c>
      <c r="J365" s="824">
        <f t="shared" si="141"/>
        <v>3</v>
      </c>
      <c r="K365" s="825">
        <f t="shared" si="142"/>
        <v>4</v>
      </c>
      <c r="L365" s="826">
        <f t="shared" si="143"/>
        <v>0</v>
      </c>
      <c r="O365" s="1638"/>
      <c r="P365" s="824">
        <v>1</v>
      </c>
      <c r="Q365" s="824"/>
      <c r="R365" s="824"/>
      <c r="S365" s="824">
        <v>0</v>
      </c>
      <c r="T365" s="826"/>
      <c r="U365" s="1640"/>
      <c r="V365" s="827"/>
      <c r="W365" s="824">
        <v>0</v>
      </c>
      <c r="X365" s="824">
        <v>0</v>
      </c>
      <c r="Y365" s="824">
        <v>0</v>
      </c>
      <c r="Z365" s="824">
        <v>0</v>
      </c>
      <c r="AA365" s="1640"/>
      <c r="AB365" s="824">
        <v>0</v>
      </c>
      <c r="AC365" s="824">
        <v>0</v>
      </c>
      <c r="AD365" s="824"/>
      <c r="AE365" s="824">
        <v>0</v>
      </c>
      <c r="AF365" s="824">
        <v>0</v>
      </c>
      <c r="AG365" s="824">
        <v>0</v>
      </c>
      <c r="AH365" s="824">
        <v>0</v>
      </c>
      <c r="AI365" s="34"/>
      <c r="AJ365" s="1640"/>
      <c r="AK365" s="824">
        <v>1</v>
      </c>
      <c r="AL365" s="824"/>
      <c r="AM365" s="824"/>
      <c r="AN365" s="824">
        <v>1</v>
      </c>
      <c r="AO365" s="824"/>
      <c r="AP365" s="1640"/>
      <c r="AQ365" s="824"/>
      <c r="AR365" s="824">
        <v>0</v>
      </c>
      <c r="AS365" s="824">
        <v>0</v>
      </c>
      <c r="AT365" s="824">
        <v>1</v>
      </c>
      <c r="AU365" s="824">
        <v>0</v>
      </c>
      <c r="AV365" s="1640"/>
      <c r="AW365" s="824">
        <v>0</v>
      </c>
      <c r="AX365" s="824">
        <v>0</v>
      </c>
      <c r="AY365" s="824"/>
      <c r="AZ365" s="824">
        <v>0</v>
      </c>
      <c r="BA365" s="824">
        <v>0</v>
      </c>
      <c r="BB365" s="824">
        <v>0</v>
      </c>
      <c r="BC365" s="824">
        <v>0</v>
      </c>
      <c r="BE365" s="828"/>
      <c r="BF365" s="828"/>
      <c r="BG365" s="828"/>
      <c r="BH365" s="828"/>
      <c r="BI365" s="828"/>
      <c r="BJ365" s="828"/>
      <c r="BK365" s="828"/>
      <c r="BL365" s="828"/>
      <c r="BM365" s="828"/>
      <c r="BN365" s="828"/>
      <c r="BO365" s="828"/>
      <c r="BP365" s="828"/>
      <c r="BQ365" s="828"/>
      <c r="BR365" s="828"/>
      <c r="BS365" s="828"/>
      <c r="BT365" s="828"/>
      <c r="BU365" s="828"/>
      <c r="BV365" s="828"/>
      <c r="BW365" s="828"/>
      <c r="BX365" s="828"/>
      <c r="BY365" s="40"/>
    </row>
    <row r="366" spans="1:77" ht="15.75">
      <c r="A366" s="189">
        <f>Pet!B22</f>
        <v>17</v>
      </c>
      <c r="B366" s="189" t="str">
        <f>Pet!C22</f>
        <v xml:space="preserve">Dušek </v>
      </c>
      <c r="C366" s="189" t="str">
        <f>Pet!D22</f>
        <v>Martin</v>
      </c>
      <c r="D366" s="1667">
        <f>Pet!E22</f>
        <v>760403</v>
      </c>
      <c r="E366" s="189" t="str">
        <f>Pet!F22</f>
        <v>JH</v>
      </c>
      <c r="F366" s="410" t="s">
        <v>119</v>
      </c>
      <c r="G366" s="823">
        <f t="shared" si="174"/>
        <v>0.33333333333333331</v>
      </c>
      <c r="H366" s="824">
        <f t="shared" ref="H366:H431" si="175">COUNT(O366:AH366)</f>
        <v>6</v>
      </c>
      <c r="I366" s="824">
        <f t="shared" ref="I366:I431" si="176">SUM(O366+P366+Q366+R366+S366+T366+V366+U366+W366+X366+Y366+Z366+AA366+AB366+AC366+AD366+AE366+AF366+AG366+AH366)</f>
        <v>0</v>
      </c>
      <c r="J366" s="824">
        <f t="shared" ref="J366:J431" si="177">AJ366+AK366+AL366+AM366+AN366+AO366+AP366+AQ366+AR366+AS366+AT366+AU366+AV366+AW366+AX366+AY366+AZ366+BA366+BB366+BC366</f>
        <v>2</v>
      </c>
      <c r="K366" s="825">
        <f t="shared" ref="K366:K431" si="178">I366+J366</f>
        <v>2</v>
      </c>
      <c r="L366" s="826">
        <f t="shared" ref="L366:L431" si="179">BE366+BF366+BG366+BH366+BI366+BJ366+BK366+BL366+BM366+BN366+BO366+BP366+BR366+BQ366+BS366+BT366+BU366+BV366+BW366+BX366</f>
        <v>0</v>
      </c>
      <c r="O366" s="1638"/>
      <c r="P366" s="824"/>
      <c r="Q366" s="824">
        <v>0</v>
      </c>
      <c r="R366" s="824"/>
      <c r="S366" s="824"/>
      <c r="T366" s="826">
        <v>0</v>
      </c>
      <c r="U366" s="1640"/>
      <c r="V366" s="827"/>
      <c r="W366" s="824"/>
      <c r="X366" s="824"/>
      <c r="Y366" s="824"/>
      <c r="Z366" s="824"/>
      <c r="AA366" s="1640"/>
      <c r="AB366" s="824">
        <v>0</v>
      </c>
      <c r="AC366" s="824"/>
      <c r="AD366" s="824">
        <v>0</v>
      </c>
      <c r="AE366" s="824"/>
      <c r="AF366" s="824">
        <v>0</v>
      </c>
      <c r="AG366" s="824"/>
      <c r="AH366" s="824">
        <v>0</v>
      </c>
      <c r="AI366" s="34"/>
      <c r="AJ366" s="1640"/>
      <c r="AK366" s="824"/>
      <c r="AL366" s="824">
        <v>0</v>
      </c>
      <c r="AM366" s="824"/>
      <c r="AN366" s="824"/>
      <c r="AO366" s="824">
        <v>0</v>
      </c>
      <c r="AP366" s="1640"/>
      <c r="AQ366" s="824"/>
      <c r="AR366" s="824"/>
      <c r="AS366" s="824"/>
      <c r="AT366" s="824"/>
      <c r="AU366" s="824"/>
      <c r="AV366" s="1640"/>
      <c r="AW366" s="824">
        <v>1</v>
      </c>
      <c r="AX366" s="824"/>
      <c r="AY366" s="824">
        <v>1</v>
      </c>
      <c r="AZ366" s="824"/>
      <c r="BA366" s="824">
        <v>0</v>
      </c>
      <c r="BB366" s="824"/>
      <c r="BC366" s="824">
        <v>0</v>
      </c>
      <c r="BE366" s="828"/>
      <c r="BF366" s="828"/>
      <c r="BG366" s="828"/>
      <c r="BH366" s="828"/>
      <c r="BI366" s="828"/>
      <c r="BJ366" s="828"/>
      <c r="BK366" s="828"/>
      <c r="BL366" s="828"/>
      <c r="BM366" s="828"/>
      <c r="BN366" s="828"/>
      <c r="BO366" s="828"/>
      <c r="BP366" s="828"/>
      <c r="BQ366" s="828"/>
      <c r="BR366" s="828"/>
      <c r="BS366" s="828"/>
      <c r="BT366" s="828"/>
      <c r="BU366" s="828"/>
      <c r="BV366" s="828"/>
      <c r="BW366" s="828"/>
      <c r="BX366" s="828"/>
      <c r="BY366" s="40"/>
    </row>
    <row r="367" spans="1:77" ht="15.75">
      <c r="A367" s="189">
        <f>Pet!B23</f>
        <v>21</v>
      </c>
      <c r="B367" s="189" t="str">
        <f>Pet!C23</f>
        <v xml:space="preserve">Marek </v>
      </c>
      <c r="C367" s="189" t="str">
        <f>Pet!D23</f>
        <v>Leoš</v>
      </c>
      <c r="D367" s="1667">
        <f>Pet!E23</f>
        <v>871016</v>
      </c>
      <c r="E367" s="189" t="str">
        <f>Pet!F23</f>
        <v>JH</v>
      </c>
      <c r="F367" s="410" t="s">
        <v>119</v>
      </c>
      <c r="G367" s="823">
        <f t="shared" si="174"/>
        <v>1.8181818181818181</v>
      </c>
      <c r="H367" s="824">
        <f t="shared" si="175"/>
        <v>11</v>
      </c>
      <c r="I367" s="824">
        <f t="shared" si="176"/>
        <v>12</v>
      </c>
      <c r="J367" s="824">
        <f t="shared" si="177"/>
        <v>8</v>
      </c>
      <c r="K367" s="825">
        <f t="shared" si="178"/>
        <v>20</v>
      </c>
      <c r="L367" s="826">
        <f t="shared" si="179"/>
        <v>10</v>
      </c>
      <c r="O367" s="1638"/>
      <c r="P367" s="824"/>
      <c r="Q367" s="824">
        <v>1</v>
      </c>
      <c r="R367" s="824"/>
      <c r="S367" s="824"/>
      <c r="T367" s="826">
        <v>1</v>
      </c>
      <c r="U367" s="1640"/>
      <c r="V367" s="827">
        <v>0</v>
      </c>
      <c r="W367" s="824">
        <v>0</v>
      </c>
      <c r="X367" s="824">
        <v>1</v>
      </c>
      <c r="Y367" s="824">
        <v>2</v>
      </c>
      <c r="Z367" s="824">
        <v>2</v>
      </c>
      <c r="AA367" s="1640"/>
      <c r="AB367" s="824">
        <v>1</v>
      </c>
      <c r="AC367" s="824">
        <v>3</v>
      </c>
      <c r="AD367" s="824">
        <v>1</v>
      </c>
      <c r="AE367" s="824"/>
      <c r="AF367" s="824">
        <v>0</v>
      </c>
      <c r="AG367" s="824"/>
      <c r="AH367" s="824"/>
      <c r="AI367" s="34"/>
      <c r="AJ367" s="1640"/>
      <c r="AK367" s="824"/>
      <c r="AL367" s="824">
        <v>0</v>
      </c>
      <c r="AM367" s="824"/>
      <c r="AN367" s="824"/>
      <c r="AO367" s="824">
        <v>1</v>
      </c>
      <c r="AP367" s="1640"/>
      <c r="AQ367" s="824">
        <v>1</v>
      </c>
      <c r="AR367" s="824">
        <v>0</v>
      </c>
      <c r="AS367" s="824">
        <v>0</v>
      </c>
      <c r="AT367" s="824">
        <v>1</v>
      </c>
      <c r="AU367" s="824">
        <v>1</v>
      </c>
      <c r="AV367" s="1640"/>
      <c r="AW367" s="824">
        <v>0</v>
      </c>
      <c r="AX367" s="824">
        <v>2</v>
      </c>
      <c r="AY367" s="824">
        <v>1</v>
      </c>
      <c r="AZ367" s="824"/>
      <c r="BA367" s="824">
        <v>1</v>
      </c>
      <c r="BB367" s="824"/>
      <c r="BC367" s="824"/>
      <c r="BE367" s="828"/>
      <c r="BF367" s="828"/>
      <c r="BG367" s="828"/>
      <c r="BH367" s="828"/>
      <c r="BI367" s="828"/>
      <c r="BJ367" s="828">
        <v>10</v>
      </c>
      <c r="BK367" s="828"/>
      <c r="BL367" s="828"/>
      <c r="BM367" s="828"/>
      <c r="BN367" s="828"/>
      <c r="BO367" s="828"/>
      <c r="BP367" s="828"/>
      <c r="BQ367" s="828"/>
      <c r="BR367" s="828"/>
      <c r="BS367" s="828"/>
      <c r="BT367" s="828"/>
      <c r="BU367" s="828"/>
      <c r="BV367" s="828"/>
      <c r="BW367" s="828"/>
      <c r="BX367" s="828"/>
    </row>
    <row r="368" spans="1:77" ht="15.75">
      <c r="A368" s="189">
        <f>Pet!B24</f>
        <v>22</v>
      </c>
      <c r="B368" s="189" t="str">
        <f>Pet!C24</f>
        <v>Moravec</v>
      </c>
      <c r="C368" s="189" t="str">
        <f>Pet!D24</f>
        <v>Karel</v>
      </c>
      <c r="D368" s="1667">
        <f>Pet!E24</f>
        <v>850604</v>
      </c>
      <c r="E368" s="189" t="str">
        <f>Pet!F24</f>
        <v>JH</v>
      </c>
      <c r="F368" s="410" t="s">
        <v>119</v>
      </c>
      <c r="G368" s="823">
        <f t="shared" si="174"/>
        <v>1.2727272727272727</v>
      </c>
      <c r="H368" s="824">
        <f t="shared" si="175"/>
        <v>11</v>
      </c>
      <c r="I368" s="824">
        <f t="shared" si="176"/>
        <v>12</v>
      </c>
      <c r="J368" s="824">
        <f t="shared" si="177"/>
        <v>2</v>
      </c>
      <c r="K368" s="825">
        <f t="shared" si="178"/>
        <v>14</v>
      </c>
      <c r="L368" s="826">
        <f t="shared" si="179"/>
        <v>0</v>
      </c>
      <c r="O368" s="1638"/>
      <c r="P368" s="824"/>
      <c r="Q368" s="824">
        <v>1</v>
      </c>
      <c r="R368" s="824"/>
      <c r="S368" s="824">
        <v>1</v>
      </c>
      <c r="T368" s="826">
        <v>0</v>
      </c>
      <c r="U368" s="1640"/>
      <c r="V368" s="827">
        <v>3</v>
      </c>
      <c r="W368" s="824">
        <v>1</v>
      </c>
      <c r="X368" s="824">
        <v>2</v>
      </c>
      <c r="Y368" s="824"/>
      <c r="Z368" s="824"/>
      <c r="AA368" s="1640"/>
      <c r="AB368" s="824">
        <v>0</v>
      </c>
      <c r="AC368" s="824">
        <v>2</v>
      </c>
      <c r="AD368" s="824">
        <v>1</v>
      </c>
      <c r="AE368" s="824"/>
      <c r="AF368" s="824"/>
      <c r="AG368" s="824">
        <v>1</v>
      </c>
      <c r="AH368" s="824">
        <v>0</v>
      </c>
      <c r="AI368" s="34"/>
      <c r="AJ368" s="1640"/>
      <c r="AK368" s="824"/>
      <c r="AL368" s="824">
        <v>0</v>
      </c>
      <c r="AM368" s="824"/>
      <c r="AN368" s="824">
        <v>1</v>
      </c>
      <c r="AO368" s="824">
        <v>0</v>
      </c>
      <c r="AP368" s="1640"/>
      <c r="AQ368" s="824">
        <v>0</v>
      </c>
      <c r="AR368" s="824">
        <v>0</v>
      </c>
      <c r="AS368" s="824">
        <v>0</v>
      </c>
      <c r="AT368" s="824"/>
      <c r="AU368" s="824"/>
      <c r="AV368" s="1640"/>
      <c r="AW368" s="824">
        <v>1</v>
      </c>
      <c r="AX368" s="824">
        <v>0</v>
      </c>
      <c r="AY368" s="824">
        <v>0</v>
      </c>
      <c r="AZ368" s="824"/>
      <c r="BA368" s="824"/>
      <c r="BB368" s="824">
        <v>0</v>
      </c>
      <c r="BC368" s="824">
        <v>0</v>
      </c>
      <c r="BE368" s="828"/>
      <c r="BF368" s="828"/>
      <c r="BG368" s="828"/>
      <c r="BH368" s="828"/>
      <c r="BI368" s="828"/>
      <c r="BJ368" s="828"/>
      <c r="BK368" s="828"/>
      <c r="BL368" s="828"/>
      <c r="BM368" s="828"/>
      <c r="BN368" s="828"/>
      <c r="BO368" s="828"/>
      <c r="BP368" s="828"/>
      <c r="BQ368" s="828"/>
      <c r="BR368" s="828"/>
      <c r="BS368" s="828"/>
      <c r="BT368" s="828"/>
      <c r="BU368" s="828"/>
      <c r="BV368" s="828"/>
      <c r="BW368" s="828"/>
      <c r="BX368" s="828"/>
      <c r="BY368" s="40"/>
    </row>
    <row r="369" spans="1:78" ht="15.75">
      <c r="A369" s="189">
        <f>Pet!B25</f>
        <v>28</v>
      </c>
      <c r="B369" s="189" t="str">
        <f>Pet!C25</f>
        <v>Šafář</v>
      </c>
      <c r="C369" s="189" t="str">
        <f>Pet!D25</f>
        <v>Jan</v>
      </c>
      <c r="D369" s="1667">
        <f>Pet!E25</f>
        <v>1011221</v>
      </c>
      <c r="E369" s="189" t="str">
        <f>Pet!F25</f>
        <v>JH</v>
      </c>
      <c r="F369" s="410" t="s">
        <v>119</v>
      </c>
      <c r="G369" s="823" t="e">
        <f t="shared" si="174"/>
        <v>#DIV/0!</v>
      </c>
      <c r="H369" s="824">
        <f t="shared" si="175"/>
        <v>0</v>
      </c>
      <c r="I369" s="824">
        <f t="shared" si="176"/>
        <v>0</v>
      </c>
      <c r="J369" s="824">
        <f t="shared" si="177"/>
        <v>0</v>
      </c>
      <c r="K369" s="825">
        <f t="shared" si="178"/>
        <v>0</v>
      </c>
      <c r="L369" s="826">
        <f t="shared" si="179"/>
        <v>0</v>
      </c>
      <c r="O369" s="1638"/>
      <c r="P369" s="824"/>
      <c r="Q369" s="824"/>
      <c r="R369" s="824"/>
      <c r="S369" s="824"/>
      <c r="T369" s="826"/>
      <c r="U369" s="1640"/>
      <c r="V369" s="827"/>
      <c r="W369" s="824"/>
      <c r="X369" s="824"/>
      <c r="Y369" s="824"/>
      <c r="Z369" s="824"/>
      <c r="AA369" s="1640"/>
      <c r="AB369" s="824"/>
      <c r="AC369" s="824"/>
      <c r="AD369" s="824"/>
      <c r="AE369" s="824"/>
      <c r="AF369" s="824"/>
      <c r="AG369" s="824"/>
      <c r="AH369" s="824"/>
      <c r="AI369" s="34"/>
      <c r="AJ369" s="1640"/>
      <c r="AK369" s="824"/>
      <c r="AL369" s="824"/>
      <c r="AM369" s="824"/>
      <c r="AN369" s="824"/>
      <c r="AO369" s="824"/>
      <c r="AP369" s="1640"/>
      <c r="AQ369" s="824"/>
      <c r="AR369" s="824"/>
      <c r="AS369" s="824"/>
      <c r="AT369" s="824"/>
      <c r="AU369" s="824"/>
      <c r="AV369" s="1640"/>
      <c r="AW369" s="824"/>
      <c r="AX369" s="824"/>
      <c r="AY369" s="824"/>
      <c r="AZ369" s="824"/>
      <c r="BA369" s="824"/>
      <c r="BB369" s="824"/>
      <c r="BC369" s="824"/>
      <c r="BE369" s="828"/>
      <c r="BF369" s="828"/>
      <c r="BG369" s="828"/>
      <c r="BH369" s="828"/>
      <c r="BI369" s="828"/>
      <c r="BJ369" s="828"/>
      <c r="BK369" s="828"/>
      <c r="BL369" s="828"/>
      <c r="BM369" s="828"/>
      <c r="BN369" s="828"/>
      <c r="BO369" s="828"/>
      <c r="BP369" s="828"/>
      <c r="BQ369" s="828"/>
      <c r="BR369" s="828"/>
      <c r="BS369" s="828"/>
      <c r="BT369" s="828"/>
      <c r="BU369" s="828"/>
      <c r="BV369" s="828"/>
      <c r="BW369" s="828"/>
      <c r="BX369" s="828"/>
      <c r="BY369" s="40"/>
    </row>
    <row r="370" spans="1:78" ht="15.75">
      <c r="A370" s="189">
        <f>Pet!B26</f>
        <v>32</v>
      </c>
      <c r="B370" s="189" t="str">
        <f>Pet!C26</f>
        <v xml:space="preserve">Novák </v>
      </c>
      <c r="C370" s="189" t="str">
        <f>Pet!D26</f>
        <v>David</v>
      </c>
      <c r="D370" s="1667">
        <f>Pet!E26</f>
        <v>960126</v>
      </c>
      <c r="E370" s="189" t="str">
        <f>Pet!F26</f>
        <v>JH</v>
      </c>
      <c r="F370" s="410" t="s">
        <v>119</v>
      </c>
      <c r="G370" s="823">
        <f t="shared" si="174"/>
        <v>0.29411764705882354</v>
      </c>
      <c r="H370" s="824">
        <f t="shared" si="175"/>
        <v>17</v>
      </c>
      <c r="I370" s="824">
        <f t="shared" si="176"/>
        <v>3</v>
      </c>
      <c r="J370" s="824">
        <f t="shared" si="177"/>
        <v>2</v>
      </c>
      <c r="K370" s="825">
        <f t="shared" si="178"/>
        <v>5</v>
      </c>
      <c r="L370" s="826">
        <f t="shared" si="179"/>
        <v>5</v>
      </c>
      <c r="O370" s="1638"/>
      <c r="P370" s="824">
        <v>0</v>
      </c>
      <c r="Q370" s="824">
        <v>0</v>
      </c>
      <c r="R370" s="824">
        <v>0</v>
      </c>
      <c r="S370" s="824">
        <v>2</v>
      </c>
      <c r="T370" s="826">
        <v>0</v>
      </c>
      <c r="U370" s="1640"/>
      <c r="V370" s="827">
        <v>0</v>
      </c>
      <c r="W370" s="824">
        <v>1</v>
      </c>
      <c r="X370" s="824">
        <v>0</v>
      </c>
      <c r="Y370" s="824">
        <v>0</v>
      </c>
      <c r="Z370" s="824">
        <v>0</v>
      </c>
      <c r="AA370" s="1640"/>
      <c r="AB370" s="824">
        <v>0</v>
      </c>
      <c r="AC370" s="824">
        <v>0</v>
      </c>
      <c r="AD370" s="824">
        <v>0</v>
      </c>
      <c r="AE370" s="824">
        <v>0</v>
      </c>
      <c r="AF370" s="824">
        <v>0</v>
      </c>
      <c r="AG370" s="824">
        <v>0</v>
      </c>
      <c r="AH370" s="824">
        <v>0</v>
      </c>
      <c r="AI370" s="34"/>
      <c r="AJ370" s="1640"/>
      <c r="AK370" s="824">
        <v>0</v>
      </c>
      <c r="AL370" s="824">
        <v>0</v>
      </c>
      <c r="AM370" s="824">
        <v>0</v>
      </c>
      <c r="AN370" s="824">
        <v>1</v>
      </c>
      <c r="AO370" s="824">
        <v>0</v>
      </c>
      <c r="AP370" s="1640"/>
      <c r="AQ370" s="824">
        <v>0</v>
      </c>
      <c r="AR370" s="824">
        <v>0</v>
      </c>
      <c r="AS370" s="824">
        <v>0</v>
      </c>
      <c r="AT370" s="824">
        <v>1</v>
      </c>
      <c r="AU370" s="824">
        <v>0</v>
      </c>
      <c r="AV370" s="1640"/>
      <c r="AW370" s="824">
        <v>0</v>
      </c>
      <c r="AX370" s="824">
        <v>0</v>
      </c>
      <c r="AY370" s="824">
        <v>0</v>
      </c>
      <c r="AZ370" s="824">
        <v>0</v>
      </c>
      <c r="BA370" s="824">
        <v>0</v>
      </c>
      <c r="BB370" s="824">
        <v>0</v>
      </c>
      <c r="BC370" s="824">
        <v>0</v>
      </c>
      <c r="BE370" s="828"/>
      <c r="BF370" s="828"/>
      <c r="BG370" s="828"/>
      <c r="BH370" s="828"/>
      <c r="BI370" s="828"/>
      <c r="BJ370" s="828"/>
      <c r="BK370" s="828"/>
      <c r="BL370" s="828"/>
      <c r="BM370" s="828"/>
      <c r="BN370" s="828"/>
      <c r="BO370" s="828"/>
      <c r="BP370" s="828">
        <v>5</v>
      </c>
      <c r="BQ370" s="828"/>
      <c r="BR370" s="828"/>
      <c r="BS370" s="828"/>
      <c r="BT370" s="828"/>
      <c r="BU370" s="828"/>
      <c r="BV370" s="828"/>
      <c r="BW370" s="828"/>
      <c r="BX370" s="828"/>
      <c r="BY370" s="40"/>
    </row>
    <row r="371" spans="1:78" ht="15.75">
      <c r="A371" s="189">
        <f>Pet!B27</f>
        <v>33</v>
      </c>
      <c r="B371" s="189" t="str">
        <f>Pet!C27</f>
        <v>Junek</v>
      </c>
      <c r="C371" s="189" t="str">
        <f>Pet!D27</f>
        <v>Jakub</v>
      </c>
      <c r="D371" s="1667">
        <f>Pet!E27</f>
        <v>1021126</v>
      </c>
      <c r="E371" s="189" t="str">
        <f>Pet!F27</f>
        <v>JH2</v>
      </c>
      <c r="F371" s="410" t="s">
        <v>119</v>
      </c>
      <c r="G371" s="823">
        <f t="shared" si="174"/>
        <v>1.0714285714285714</v>
      </c>
      <c r="H371" s="824">
        <f t="shared" si="175"/>
        <v>14</v>
      </c>
      <c r="I371" s="824">
        <f t="shared" si="176"/>
        <v>5</v>
      </c>
      <c r="J371" s="824">
        <f t="shared" si="177"/>
        <v>10</v>
      </c>
      <c r="K371" s="825">
        <f t="shared" si="178"/>
        <v>15</v>
      </c>
      <c r="L371" s="826">
        <f t="shared" si="179"/>
        <v>0</v>
      </c>
      <c r="O371" s="1638"/>
      <c r="P371" s="824">
        <v>0</v>
      </c>
      <c r="Q371" s="824"/>
      <c r="R371" s="824">
        <v>1</v>
      </c>
      <c r="S371" s="824">
        <v>1</v>
      </c>
      <c r="T371" s="826">
        <v>1</v>
      </c>
      <c r="U371" s="1640"/>
      <c r="V371" s="827"/>
      <c r="W371" s="824">
        <v>0</v>
      </c>
      <c r="X371" s="824">
        <v>0</v>
      </c>
      <c r="Y371" s="824">
        <v>0</v>
      </c>
      <c r="Z371" s="824">
        <v>1</v>
      </c>
      <c r="AA371" s="1640"/>
      <c r="AB371" s="824">
        <v>0</v>
      </c>
      <c r="AC371" s="824">
        <v>1</v>
      </c>
      <c r="AD371" s="824">
        <v>0</v>
      </c>
      <c r="AE371" s="824">
        <v>0</v>
      </c>
      <c r="AF371" s="824"/>
      <c r="AG371" s="824">
        <v>0</v>
      </c>
      <c r="AH371" s="824">
        <v>0</v>
      </c>
      <c r="AI371" s="34"/>
      <c r="AJ371" s="1640"/>
      <c r="AK371" s="824">
        <v>1</v>
      </c>
      <c r="AL371" s="824"/>
      <c r="AM371" s="824">
        <v>1</v>
      </c>
      <c r="AN371" s="824">
        <v>0</v>
      </c>
      <c r="AO371" s="824">
        <v>1</v>
      </c>
      <c r="AP371" s="1640"/>
      <c r="AQ371" s="824"/>
      <c r="AR371" s="824">
        <v>0</v>
      </c>
      <c r="AS371" s="824">
        <v>0</v>
      </c>
      <c r="AT371" s="824">
        <v>3</v>
      </c>
      <c r="AU371" s="824">
        <v>1</v>
      </c>
      <c r="AV371" s="1640"/>
      <c r="AW371" s="824">
        <v>1</v>
      </c>
      <c r="AX371" s="824">
        <v>1</v>
      </c>
      <c r="AY371" s="824">
        <v>1</v>
      </c>
      <c r="AZ371" s="824">
        <v>0</v>
      </c>
      <c r="BA371" s="824"/>
      <c r="BB371" s="824">
        <v>0</v>
      </c>
      <c r="BC371" s="824">
        <v>0</v>
      </c>
      <c r="BE371" s="828"/>
      <c r="BF371" s="828"/>
      <c r="BG371" s="828"/>
      <c r="BH371" s="828"/>
      <c r="BI371" s="828"/>
      <c r="BJ371" s="828"/>
      <c r="BK371" s="828"/>
      <c r="BL371" s="828"/>
      <c r="BM371" s="828"/>
      <c r="BN371" s="828"/>
      <c r="BO371" s="828"/>
      <c r="BP371" s="828"/>
      <c r="BQ371" s="828"/>
      <c r="BR371" s="828"/>
      <c r="BS371" s="828"/>
      <c r="BT371" s="828"/>
      <c r="BU371" s="828"/>
      <c r="BV371" s="828"/>
      <c r="BW371" s="828"/>
      <c r="BX371" s="828"/>
      <c r="BY371" s="40"/>
    </row>
    <row r="372" spans="1:78" ht="15.75">
      <c r="A372" s="189">
        <f>Pet!B28</f>
        <v>35</v>
      </c>
      <c r="B372" s="189" t="str">
        <f>Pet!C28</f>
        <v>Masopust</v>
      </c>
      <c r="C372" s="189" t="str">
        <f>Pet!D28</f>
        <v>Petr</v>
      </c>
      <c r="D372" s="1667">
        <f>Pet!E28</f>
        <v>980331</v>
      </c>
      <c r="E372" s="189" t="str">
        <f>Pet!F28</f>
        <v>JH</v>
      </c>
      <c r="F372" s="410" t="s">
        <v>119</v>
      </c>
      <c r="G372" s="823">
        <f t="shared" si="174"/>
        <v>2.5</v>
      </c>
      <c r="H372" s="824">
        <f t="shared" si="175"/>
        <v>2</v>
      </c>
      <c r="I372" s="824">
        <f t="shared" si="176"/>
        <v>3</v>
      </c>
      <c r="J372" s="824">
        <f t="shared" si="177"/>
        <v>2</v>
      </c>
      <c r="K372" s="825">
        <f t="shared" si="178"/>
        <v>5</v>
      </c>
      <c r="L372" s="826">
        <f t="shared" si="179"/>
        <v>0</v>
      </c>
      <c r="O372" s="1638"/>
      <c r="P372" s="824">
        <v>2</v>
      </c>
      <c r="Q372" s="824">
        <v>1</v>
      </c>
      <c r="R372" s="824"/>
      <c r="S372" s="824"/>
      <c r="T372" s="826"/>
      <c r="U372" s="1640"/>
      <c r="V372" s="827"/>
      <c r="W372" s="824"/>
      <c r="X372" s="824"/>
      <c r="Y372" s="824"/>
      <c r="Z372" s="824"/>
      <c r="AA372" s="1640"/>
      <c r="AB372" s="824"/>
      <c r="AC372" s="824"/>
      <c r="AD372" s="824"/>
      <c r="AE372" s="824"/>
      <c r="AF372" s="824"/>
      <c r="AG372" s="824"/>
      <c r="AH372" s="824"/>
      <c r="AI372" s="34"/>
      <c r="AJ372" s="1640"/>
      <c r="AK372" s="824">
        <v>1</v>
      </c>
      <c r="AL372" s="824">
        <v>1</v>
      </c>
      <c r="AM372" s="824"/>
      <c r="AN372" s="824"/>
      <c r="AO372" s="824"/>
      <c r="AP372" s="1640"/>
      <c r="AQ372" s="824"/>
      <c r="AR372" s="824"/>
      <c r="AS372" s="824"/>
      <c r="AT372" s="824"/>
      <c r="AU372" s="824"/>
      <c r="AV372" s="1640"/>
      <c r="AW372" s="824"/>
      <c r="AX372" s="824"/>
      <c r="AY372" s="824"/>
      <c r="AZ372" s="824"/>
      <c r="BA372" s="824"/>
      <c r="BB372" s="824"/>
      <c r="BC372" s="824"/>
      <c r="BE372" s="828"/>
      <c r="BF372" s="828"/>
      <c r="BG372" s="828"/>
      <c r="BH372" s="828"/>
      <c r="BI372" s="828"/>
      <c r="BJ372" s="828"/>
      <c r="BK372" s="828"/>
      <c r="BL372" s="828"/>
      <c r="BM372" s="828"/>
      <c r="BN372" s="828"/>
      <c r="BO372" s="828"/>
      <c r="BP372" s="828"/>
      <c r="BQ372" s="828"/>
      <c r="BR372" s="828"/>
      <c r="BS372" s="828"/>
      <c r="BT372" s="828"/>
      <c r="BU372" s="828"/>
      <c r="BV372" s="828"/>
      <c r="BW372" s="828"/>
      <c r="BX372" s="828"/>
      <c r="BY372" s="40"/>
    </row>
    <row r="373" spans="1:78" ht="15.75">
      <c r="A373" s="189">
        <f>Pet!B29</f>
        <v>42</v>
      </c>
      <c r="B373" s="189" t="str">
        <f>Pet!C29</f>
        <v>Bednář</v>
      </c>
      <c r="C373" s="189" t="str">
        <f>Pet!D29</f>
        <v>Michal</v>
      </c>
      <c r="D373" s="1667">
        <f>Pet!E29</f>
        <v>910710</v>
      </c>
      <c r="E373" s="189" t="str">
        <f>Pet!F29</f>
        <v>JH</v>
      </c>
      <c r="F373" s="410" t="s">
        <v>119</v>
      </c>
      <c r="G373" s="823">
        <f t="shared" si="174"/>
        <v>0.5</v>
      </c>
      <c r="H373" s="824">
        <f t="shared" si="175"/>
        <v>6</v>
      </c>
      <c r="I373" s="824">
        <f t="shared" si="176"/>
        <v>1</v>
      </c>
      <c r="J373" s="824">
        <f t="shared" si="177"/>
        <v>2</v>
      </c>
      <c r="K373" s="825">
        <f t="shared" si="178"/>
        <v>3</v>
      </c>
      <c r="L373" s="826">
        <f t="shared" si="179"/>
        <v>10</v>
      </c>
      <c r="O373" s="1638"/>
      <c r="P373" s="824">
        <v>0</v>
      </c>
      <c r="Q373" s="824">
        <v>1</v>
      </c>
      <c r="R373" s="824"/>
      <c r="S373" s="824">
        <v>0</v>
      </c>
      <c r="T373" s="826">
        <v>0</v>
      </c>
      <c r="U373" s="1640"/>
      <c r="V373" s="827"/>
      <c r="W373" s="824"/>
      <c r="X373" s="824">
        <v>0</v>
      </c>
      <c r="Y373" s="824"/>
      <c r="Z373" s="824">
        <v>0</v>
      </c>
      <c r="AA373" s="1640"/>
      <c r="AB373" s="824"/>
      <c r="AC373" s="824"/>
      <c r="AD373" s="824"/>
      <c r="AE373" s="824"/>
      <c r="AF373" s="824"/>
      <c r="AG373" s="824"/>
      <c r="AH373" s="824"/>
      <c r="AI373" s="34"/>
      <c r="AJ373" s="1640"/>
      <c r="AK373" s="824">
        <v>0</v>
      </c>
      <c r="AL373" s="824">
        <v>0</v>
      </c>
      <c r="AM373" s="824"/>
      <c r="AN373" s="824">
        <v>0</v>
      </c>
      <c r="AO373" s="824">
        <v>0</v>
      </c>
      <c r="AP373" s="1640"/>
      <c r="AQ373" s="824"/>
      <c r="AR373" s="824"/>
      <c r="AS373" s="824">
        <v>2</v>
      </c>
      <c r="AT373" s="824"/>
      <c r="AU373" s="824">
        <v>0</v>
      </c>
      <c r="AV373" s="1640"/>
      <c r="AW373" s="824"/>
      <c r="AX373" s="824"/>
      <c r="AY373" s="824"/>
      <c r="AZ373" s="824"/>
      <c r="BA373" s="824"/>
      <c r="BB373" s="824"/>
      <c r="BC373" s="824"/>
      <c r="BE373" s="828"/>
      <c r="BF373" s="828"/>
      <c r="BG373" s="828"/>
      <c r="BH373" s="828"/>
      <c r="BI373" s="828"/>
      <c r="BJ373" s="828"/>
      <c r="BK373" s="828"/>
      <c r="BL373" s="828"/>
      <c r="BM373" s="828"/>
      <c r="BN373" s="828"/>
      <c r="BO373" s="828"/>
      <c r="BP373" s="828">
        <v>10</v>
      </c>
      <c r="BQ373" s="828"/>
      <c r="BR373" s="828"/>
      <c r="BS373" s="828"/>
      <c r="BT373" s="828"/>
      <c r="BU373" s="828"/>
      <c r="BV373" s="828"/>
      <c r="BW373" s="828"/>
      <c r="BX373" s="828"/>
      <c r="BY373" s="40"/>
    </row>
    <row r="374" spans="1:78" ht="15.75">
      <c r="A374" s="189">
        <f>Pet!B30</f>
        <v>47</v>
      </c>
      <c r="B374" s="189" t="str">
        <f>Pet!C30</f>
        <v>Klouček</v>
      </c>
      <c r="C374" s="189" t="str">
        <f>Pet!D30</f>
        <v>Michal</v>
      </c>
      <c r="D374" s="1667">
        <f>Pet!E30</f>
        <v>1020704</v>
      </c>
      <c r="E374" s="189" t="str">
        <f>Pet!F30</f>
        <v>JH2</v>
      </c>
      <c r="F374" s="410" t="s">
        <v>119</v>
      </c>
      <c r="G374" s="823">
        <f t="shared" si="174"/>
        <v>1.3333333333333333</v>
      </c>
      <c r="H374" s="824">
        <f t="shared" si="175"/>
        <v>12</v>
      </c>
      <c r="I374" s="824">
        <f t="shared" si="176"/>
        <v>11</v>
      </c>
      <c r="J374" s="824">
        <f t="shared" si="177"/>
        <v>5</v>
      </c>
      <c r="K374" s="825">
        <f t="shared" si="178"/>
        <v>16</v>
      </c>
      <c r="L374" s="826">
        <f t="shared" si="179"/>
        <v>0</v>
      </c>
      <c r="O374" s="1638"/>
      <c r="P374" s="824">
        <v>0</v>
      </c>
      <c r="Q374" s="824"/>
      <c r="R374" s="824">
        <v>1</v>
      </c>
      <c r="S374" s="824">
        <v>2</v>
      </c>
      <c r="T374" s="826">
        <v>2</v>
      </c>
      <c r="U374" s="1640"/>
      <c r="V374" s="827"/>
      <c r="W374" s="824"/>
      <c r="X374" s="824">
        <v>1</v>
      </c>
      <c r="Y374" s="824">
        <v>2</v>
      </c>
      <c r="Z374" s="824">
        <v>0</v>
      </c>
      <c r="AA374" s="1640"/>
      <c r="AB374" s="824">
        <v>0</v>
      </c>
      <c r="AC374" s="824"/>
      <c r="AD374" s="824">
        <v>1</v>
      </c>
      <c r="AE374" s="824">
        <v>0</v>
      </c>
      <c r="AF374" s="824"/>
      <c r="AG374" s="824">
        <v>1</v>
      </c>
      <c r="AH374" s="824">
        <v>1</v>
      </c>
      <c r="AI374" s="34"/>
      <c r="AJ374" s="1640"/>
      <c r="AK374" s="824">
        <v>1</v>
      </c>
      <c r="AL374" s="824"/>
      <c r="AM374" s="824">
        <v>1</v>
      </c>
      <c r="AN374" s="824">
        <v>0</v>
      </c>
      <c r="AO374" s="824">
        <v>1</v>
      </c>
      <c r="AP374" s="1640"/>
      <c r="AQ374" s="824"/>
      <c r="AR374" s="824"/>
      <c r="AS374" s="824">
        <v>1</v>
      </c>
      <c r="AT374" s="824">
        <v>1</v>
      </c>
      <c r="AU374" s="824">
        <v>0</v>
      </c>
      <c r="AV374" s="1640"/>
      <c r="AW374" s="824">
        <v>0</v>
      </c>
      <c r="AX374" s="824"/>
      <c r="AY374" s="824">
        <v>0</v>
      </c>
      <c r="AZ374" s="824">
        <v>0</v>
      </c>
      <c r="BA374" s="824"/>
      <c r="BB374" s="824">
        <v>0</v>
      </c>
      <c r="BC374" s="824">
        <v>0</v>
      </c>
      <c r="BE374" s="828"/>
      <c r="BF374" s="828"/>
      <c r="BG374" s="828"/>
      <c r="BH374" s="828"/>
      <c r="BI374" s="828"/>
      <c r="BJ374" s="828"/>
      <c r="BK374" s="828"/>
      <c r="BL374" s="828"/>
      <c r="BM374" s="828"/>
      <c r="BN374" s="828"/>
      <c r="BO374" s="828"/>
      <c r="BP374" s="828"/>
      <c r="BQ374" s="828"/>
      <c r="BR374" s="828"/>
      <c r="BS374" s="828"/>
      <c r="BT374" s="828"/>
      <c r="BU374" s="828"/>
      <c r="BV374" s="828"/>
      <c r="BW374" s="828"/>
      <c r="BX374" s="828"/>
      <c r="BY374" s="40"/>
    </row>
    <row r="375" spans="1:78" ht="15.75">
      <c r="A375" s="189">
        <f>Pet!B31</f>
        <v>87</v>
      </c>
      <c r="B375" s="189" t="str">
        <f>Pet!C31</f>
        <v xml:space="preserve">Dušek </v>
      </c>
      <c r="C375" s="189" t="str">
        <f>Pet!D31</f>
        <v>Ondřej</v>
      </c>
      <c r="D375" s="1667">
        <f>Pet!E31</f>
        <v>1040524</v>
      </c>
      <c r="E375" s="189" t="str">
        <f>Pet!F31</f>
        <v>JH</v>
      </c>
      <c r="F375" s="410" t="s">
        <v>119</v>
      </c>
      <c r="G375" s="823">
        <f t="shared" si="174"/>
        <v>0.45454545454545453</v>
      </c>
      <c r="H375" s="824">
        <f t="shared" si="175"/>
        <v>11</v>
      </c>
      <c r="I375" s="824">
        <f t="shared" si="176"/>
        <v>3</v>
      </c>
      <c r="J375" s="824">
        <f t="shared" si="177"/>
        <v>2</v>
      </c>
      <c r="K375" s="825">
        <f t="shared" si="178"/>
        <v>5</v>
      </c>
      <c r="L375" s="826">
        <f t="shared" si="179"/>
        <v>0</v>
      </c>
      <c r="O375" s="1638"/>
      <c r="P375" s="824">
        <v>0</v>
      </c>
      <c r="Q375" s="824">
        <v>0</v>
      </c>
      <c r="R375" s="824">
        <v>0</v>
      </c>
      <c r="S375" s="824">
        <v>0</v>
      </c>
      <c r="T375" s="826"/>
      <c r="U375" s="1640"/>
      <c r="V375" s="827">
        <v>0</v>
      </c>
      <c r="W375" s="824"/>
      <c r="X375" s="824"/>
      <c r="Y375" s="824">
        <v>1</v>
      </c>
      <c r="Z375" s="824"/>
      <c r="AA375" s="1640"/>
      <c r="AB375" s="824">
        <v>1</v>
      </c>
      <c r="AC375" s="824"/>
      <c r="AD375" s="824">
        <v>0</v>
      </c>
      <c r="AE375" s="824">
        <v>1</v>
      </c>
      <c r="AF375" s="824">
        <v>0</v>
      </c>
      <c r="AG375" s="824"/>
      <c r="AH375" s="824">
        <v>0</v>
      </c>
      <c r="AI375" s="34"/>
      <c r="AJ375" s="1640"/>
      <c r="AK375" s="824">
        <v>0</v>
      </c>
      <c r="AL375" s="824">
        <v>0</v>
      </c>
      <c r="AM375" s="824">
        <v>0</v>
      </c>
      <c r="AN375" s="824">
        <v>0</v>
      </c>
      <c r="AO375" s="824"/>
      <c r="AP375" s="1640"/>
      <c r="AQ375" s="824">
        <v>1</v>
      </c>
      <c r="AR375" s="824"/>
      <c r="AS375" s="824"/>
      <c r="AT375" s="824">
        <v>1</v>
      </c>
      <c r="AU375" s="824"/>
      <c r="AV375" s="1640"/>
      <c r="AW375" s="824">
        <v>0</v>
      </c>
      <c r="AX375" s="824"/>
      <c r="AY375" s="824">
        <v>0</v>
      </c>
      <c r="AZ375" s="824">
        <v>0</v>
      </c>
      <c r="BA375" s="824">
        <v>0</v>
      </c>
      <c r="BB375" s="824"/>
      <c r="BC375" s="824">
        <v>0</v>
      </c>
      <c r="BE375" s="828"/>
      <c r="BF375" s="828"/>
      <c r="BG375" s="828"/>
      <c r="BH375" s="828"/>
      <c r="BI375" s="828"/>
      <c r="BJ375" s="828"/>
      <c r="BK375" s="828"/>
      <c r="BL375" s="828"/>
      <c r="BM375" s="828"/>
      <c r="BN375" s="828"/>
      <c r="BO375" s="828"/>
      <c r="BP375" s="828"/>
      <c r="BQ375" s="828"/>
      <c r="BR375" s="828"/>
      <c r="BS375" s="828"/>
      <c r="BT375" s="828"/>
      <c r="BU375" s="828"/>
      <c r="BV375" s="828"/>
      <c r="BW375" s="828"/>
      <c r="BX375" s="828"/>
      <c r="BY375" s="40"/>
    </row>
    <row r="376" spans="1:78" s="40" customFormat="1" ht="15.75">
      <c r="A376" s="189">
        <f>Pet!B32</f>
        <v>96</v>
      </c>
      <c r="B376" s="189" t="str">
        <f>Pet!C32</f>
        <v>Šťovíček</v>
      </c>
      <c r="C376" s="189" t="str">
        <f>Pet!D32</f>
        <v>Tomáš</v>
      </c>
      <c r="D376" s="1667">
        <f>Pet!E32</f>
        <v>1050831</v>
      </c>
      <c r="E376" s="189" t="str">
        <f>Pet!F32</f>
        <v>JH</v>
      </c>
      <c r="F376" s="410" t="s">
        <v>119</v>
      </c>
      <c r="G376" s="823">
        <f t="shared" si="174"/>
        <v>1</v>
      </c>
      <c r="H376" s="824">
        <f t="shared" si="175"/>
        <v>6</v>
      </c>
      <c r="I376" s="824">
        <f t="shared" si="176"/>
        <v>2</v>
      </c>
      <c r="J376" s="824">
        <f t="shared" si="177"/>
        <v>4</v>
      </c>
      <c r="K376" s="825">
        <f t="shared" si="178"/>
        <v>6</v>
      </c>
      <c r="L376" s="826">
        <f t="shared" si="179"/>
        <v>0</v>
      </c>
      <c r="M376" s="8"/>
      <c r="N376" s="8"/>
      <c r="O376" s="1638"/>
      <c r="P376" s="824"/>
      <c r="Q376" s="824"/>
      <c r="R376" s="824">
        <v>2</v>
      </c>
      <c r="S376" s="824">
        <v>0</v>
      </c>
      <c r="T376" s="826"/>
      <c r="U376" s="1640"/>
      <c r="V376" s="827"/>
      <c r="W376" s="824"/>
      <c r="X376" s="824">
        <v>0</v>
      </c>
      <c r="Y376" s="824">
        <v>0</v>
      </c>
      <c r="Z376" s="824"/>
      <c r="AA376" s="1640"/>
      <c r="AB376" s="824"/>
      <c r="AC376" s="824"/>
      <c r="AD376" s="824"/>
      <c r="AE376" s="824"/>
      <c r="AF376" s="824"/>
      <c r="AG376" s="824">
        <v>0</v>
      </c>
      <c r="AH376" s="824">
        <v>0</v>
      </c>
      <c r="AI376" s="34"/>
      <c r="AJ376" s="1640"/>
      <c r="AK376" s="824"/>
      <c r="AL376" s="824"/>
      <c r="AM376" s="824">
        <v>0</v>
      </c>
      <c r="AN376" s="824">
        <v>1</v>
      </c>
      <c r="AO376" s="824"/>
      <c r="AP376" s="1640"/>
      <c r="AQ376" s="824"/>
      <c r="AR376" s="824"/>
      <c r="AS376" s="824">
        <v>2</v>
      </c>
      <c r="AT376" s="824">
        <v>0</v>
      </c>
      <c r="AU376" s="824"/>
      <c r="AV376" s="1640"/>
      <c r="AW376" s="824"/>
      <c r="AX376" s="824"/>
      <c r="AY376" s="824"/>
      <c r="AZ376" s="824"/>
      <c r="BA376" s="824"/>
      <c r="BB376" s="824">
        <v>1</v>
      </c>
      <c r="BC376" s="824">
        <v>0</v>
      </c>
      <c r="BD376" s="8"/>
      <c r="BE376" s="828"/>
      <c r="BF376" s="828"/>
      <c r="BG376" s="828"/>
      <c r="BH376" s="828"/>
      <c r="BI376" s="828"/>
      <c r="BJ376" s="828"/>
      <c r="BK376" s="828"/>
      <c r="BL376" s="828"/>
      <c r="BM376" s="828"/>
      <c r="BN376" s="828"/>
      <c r="BO376" s="828"/>
      <c r="BP376" s="828"/>
      <c r="BQ376" s="828"/>
      <c r="BR376" s="828"/>
      <c r="BS376" s="828"/>
      <c r="BT376" s="828"/>
      <c r="BU376" s="828"/>
      <c r="BV376" s="828"/>
      <c r="BW376" s="828"/>
      <c r="BX376" s="828"/>
      <c r="BZ376" s="8"/>
    </row>
    <row r="377" spans="1:78" ht="15.75">
      <c r="A377" s="189">
        <f>Pet!B33</f>
        <v>0</v>
      </c>
      <c r="B377" s="189" t="str">
        <f>Pet!C33</f>
        <v>Matyáš</v>
      </c>
      <c r="C377" s="189" t="str">
        <f>Pet!D33</f>
        <v>Martin</v>
      </c>
      <c r="D377" s="1667">
        <f>Pet!E33</f>
        <v>0</v>
      </c>
      <c r="E377" s="189">
        <f>Pet!F33</f>
        <v>0</v>
      </c>
      <c r="F377" s="410" t="s">
        <v>119</v>
      </c>
      <c r="G377" s="823">
        <f t="shared" si="174"/>
        <v>0.5</v>
      </c>
      <c r="H377" s="824">
        <f t="shared" si="175"/>
        <v>2</v>
      </c>
      <c r="I377" s="824">
        <f t="shared" si="176"/>
        <v>1</v>
      </c>
      <c r="J377" s="824">
        <f t="shared" si="177"/>
        <v>0</v>
      </c>
      <c r="K377" s="825">
        <f t="shared" si="178"/>
        <v>1</v>
      </c>
      <c r="L377" s="826">
        <f t="shared" si="179"/>
        <v>0</v>
      </c>
      <c r="O377" s="1638"/>
      <c r="P377" s="824"/>
      <c r="Q377" s="824"/>
      <c r="R377" s="824"/>
      <c r="S377" s="824"/>
      <c r="T377" s="826"/>
      <c r="U377" s="1640"/>
      <c r="V377" s="827"/>
      <c r="W377" s="824"/>
      <c r="X377" s="824"/>
      <c r="Y377" s="824"/>
      <c r="Z377" s="824"/>
      <c r="AA377" s="1640"/>
      <c r="AB377" s="824"/>
      <c r="AC377" s="824"/>
      <c r="AD377" s="824"/>
      <c r="AE377" s="824">
        <v>0</v>
      </c>
      <c r="AF377" s="824">
        <v>1</v>
      </c>
      <c r="AG377" s="824"/>
      <c r="AH377" s="824"/>
      <c r="AI377" s="34"/>
      <c r="AJ377" s="1640"/>
      <c r="AK377" s="824"/>
      <c r="AL377" s="824"/>
      <c r="AM377" s="824"/>
      <c r="AN377" s="824"/>
      <c r="AO377" s="824"/>
      <c r="AP377" s="1640"/>
      <c r="AQ377" s="824"/>
      <c r="AR377" s="824"/>
      <c r="AS377" s="824"/>
      <c r="AT377" s="824"/>
      <c r="AU377" s="824"/>
      <c r="AV377" s="1640"/>
      <c r="AW377" s="824"/>
      <c r="AX377" s="824"/>
      <c r="AY377" s="824"/>
      <c r="AZ377" s="824">
        <v>0</v>
      </c>
      <c r="BA377" s="824">
        <v>0</v>
      </c>
      <c r="BB377" s="824"/>
      <c r="BC377" s="824"/>
      <c r="BE377" s="828"/>
      <c r="BF377" s="828"/>
      <c r="BG377" s="828"/>
      <c r="BH377" s="828"/>
      <c r="BI377" s="828"/>
      <c r="BJ377" s="828"/>
      <c r="BK377" s="828"/>
      <c r="BL377" s="828"/>
      <c r="BM377" s="828"/>
      <c r="BN377" s="828"/>
      <c r="BO377" s="828"/>
      <c r="BP377" s="828"/>
      <c r="BQ377" s="828"/>
      <c r="BR377" s="828"/>
      <c r="BS377" s="828"/>
      <c r="BT377" s="828"/>
      <c r="BU377" s="828"/>
      <c r="BV377" s="828"/>
      <c r="BW377" s="828"/>
      <c r="BX377" s="828"/>
      <c r="BY377" s="40"/>
    </row>
    <row r="378" spans="1:78" ht="15.75">
      <c r="A378" s="189">
        <f>Pet!B34</f>
        <v>0</v>
      </c>
      <c r="B378" s="189" t="str">
        <f>Pet!C34</f>
        <v>Hrdina</v>
      </c>
      <c r="C378" s="189" t="str">
        <f>Pet!D34</f>
        <v>Jiří</v>
      </c>
      <c r="D378" s="1667">
        <f>Pet!E34</f>
        <v>0</v>
      </c>
      <c r="E378" s="189" t="str">
        <f>Pet!F34</f>
        <v>H</v>
      </c>
      <c r="F378" s="410" t="s">
        <v>119</v>
      </c>
      <c r="G378" s="823">
        <f t="shared" si="174"/>
        <v>2</v>
      </c>
      <c r="H378" s="824">
        <f t="shared" si="175"/>
        <v>1</v>
      </c>
      <c r="I378" s="824">
        <f t="shared" si="176"/>
        <v>0</v>
      </c>
      <c r="J378" s="824">
        <f t="shared" si="177"/>
        <v>2</v>
      </c>
      <c r="K378" s="825">
        <f t="shared" si="178"/>
        <v>2</v>
      </c>
      <c r="L378" s="826">
        <f t="shared" si="179"/>
        <v>0</v>
      </c>
      <c r="M378" s="40"/>
      <c r="N378" s="40"/>
      <c r="O378" s="1638"/>
      <c r="P378" s="824"/>
      <c r="Q378" s="824"/>
      <c r="R378" s="824"/>
      <c r="S378" s="824"/>
      <c r="T378" s="826"/>
      <c r="U378" s="1640"/>
      <c r="V378" s="827"/>
      <c r="W378" s="824">
        <v>0</v>
      </c>
      <c r="X378" s="824"/>
      <c r="Y378" s="824"/>
      <c r="Z378" s="824"/>
      <c r="AA378" s="1640"/>
      <c r="AB378" s="824"/>
      <c r="AC378" s="824"/>
      <c r="AD378" s="824"/>
      <c r="AE378" s="824"/>
      <c r="AF378" s="824"/>
      <c r="AG378" s="824"/>
      <c r="AH378" s="824"/>
      <c r="AI378" s="34"/>
      <c r="AJ378" s="1640"/>
      <c r="AK378" s="824"/>
      <c r="AL378" s="824"/>
      <c r="AM378" s="824"/>
      <c r="AN378" s="824"/>
      <c r="AO378" s="824"/>
      <c r="AP378" s="1640"/>
      <c r="AQ378" s="824"/>
      <c r="AR378" s="824">
        <v>2</v>
      </c>
      <c r="AS378" s="824"/>
      <c r="AT378" s="824"/>
      <c r="AU378" s="824"/>
      <c r="AV378" s="1640"/>
      <c r="AW378" s="824"/>
      <c r="AX378" s="824"/>
      <c r="AY378" s="824"/>
      <c r="AZ378" s="824"/>
      <c r="BA378" s="824"/>
      <c r="BB378" s="824"/>
      <c r="BC378" s="824"/>
      <c r="BD378" s="40"/>
      <c r="BE378" s="832"/>
      <c r="BF378" s="832"/>
      <c r="BG378" s="832"/>
      <c r="BH378" s="832"/>
      <c r="BI378" s="832"/>
      <c r="BJ378" s="832"/>
      <c r="BK378" s="832"/>
      <c r="BL378" s="832"/>
      <c r="BM378" s="832"/>
      <c r="BN378" s="832"/>
      <c r="BO378" s="832"/>
      <c r="BP378" s="832"/>
      <c r="BQ378" s="832"/>
      <c r="BR378" s="832"/>
      <c r="BS378" s="832"/>
      <c r="BT378" s="832"/>
      <c r="BU378" s="832"/>
      <c r="BV378" s="832"/>
      <c r="BW378" s="832"/>
      <c r="BX378" s="832"/>
      <c r="BZ378" s="40"/>
    </row>
    <row r="379" spans="1:78" ht="15.75">
      <c r="A379" s="189">
        <f>Pet!B35</f>
        <v>0</v>
      </c>
      <c r="B379" s="189" t="str">
        <f>Pet!C35</f>
        <v>Hrdina</v>
      </c>
      <c r="C379" s="189" t="str">
        <f>Pet!D35</f>
        <v>Franta</v>
      </c>
      <c r="D379" s="1667">
        <f>Pet!E35</f>
        <v>0</v>
      </c>
      <c r="E379" s="189" t="str">
        <f>Pet!F35</f>
        <v>H</v>
      </c>
      <c r="F379" s="410" t="s">
        <v>119</v>
      </c>
      <c r="G379" s="823" t="e">
        <f t="shared" si="174"/>
        <v>#DIV/0!</v>
      </c>
      <c r="H379" s="824">
        <f t="shared" si="175"/>
        <v>0</v>
      </c>
      <c r="I379" s="824">
        <f t="shared" si="176"/>
        <v>0</v>
      </c>
      <c r="J379" s="824">
        <f t="shared" si="177"/>
        <v>0</v>
      </c>
      <c r="K379" s="825">
        <f t="shared" si="178"/>
        <v>0</v>
      </c>
      <c r="L379" s="826">
        <f t="shared" si="179"/>
        <v>0</v>
      </c>
      <c r="O379" s="1638"/>
      <c r="P379" s="824"/>
      <c r="Q379" s="824"/>
      <c r="R379" s="824"/>
      <c r="S379" s="824"/>
      <c r="T379" s="826"/>
      <c r="U379" s="1640"/>
      <c r="V379" s="827"/>
      <c r="W379" s="824"/>
      <c r="X379" s="824"/>
      <c r="Y379" s="824"/>
      <c r="Z379" s="824"/>
      <c r="AA379" s="1640"/>
      <c r="AB379" s="824"/>
      <c r="AC379" s="824"/>
      <c r="AD379" s="824"/>
      <c r="AE379" s="824"/>
      <c r="AF379" s="824"/>
      <c r="AG379" s="824"/>
      <c r="AH379" s="824"/>
      <c r="AI379" s="34"/>
      <c r="AJ379" s="1640"/>
      <c r="AK379" s="824"/>
      <c r="AL379" s="824"/>
      <c r="AM379" s="824"/>
      <c r="AN379" s="824"/>
      <c r="AO379" s="824"/>
      <c r="AP379" s="1640"/>
      <c r="AQ379" s="824"/>
      <c r="AR379" s="824"/>
      <c r="AS379" s="824"/>
      <c r="AT379" s="824"/>
      <c r="AU379" s="824"/>
      <c r="AV379" s="1640"/>
      <c r="AW379" s="824"/>
      <c r="AX379" s="824"/>
      <c r="AY379" s="824"/>
      <c r="AZ379" s="824"/>
      <c r="BA379" s="824"/>
      <c r="BB379" s="824"/>
      <c r="BC379" s="824"/>
      <c r="BE379" s="828"/>
      <c r="BF379" s="828"/>
      <c r="BG379" s="828"/>
      <c r="BH379" s="828"/>
      <c r="BI379" s="828"/>
      <c r="BJ379" s="828"/>
      <c r="BK379" s="828"/>
      <c r="BL379" s="828"/>
      <c r="BM379" s="828"/>
      <c r="BN379" s="828"/>
      <c r="BO379" s="828"/>
      <c r="BP379" s="828"/>
      <c r="BQ379" s="828"/>
      <c r="BR379" s="828"/>
      <c r="BS379" s="828"/>
      <c r="BT379" s="828"/>
      <c r="BU379" s="828"/>
      <c r="BV379" s="828"/>
      <c r="BW379" s="828"/>
      <c r="BX379" s="828"/>
    </row>
    <row r="380" spans="1:78" ht="15.75">
      <c r="A380" s="189">
        <f>Pet!B36</f>
        <v>0</v>
      </c>
      <c r="B380" s="189" t="str">
        <f>Pet!C36</f>
        <v>Smetana</v>
      </c>
      <c r="C380" s="189" t="str">
        <f>Pet!D36</f>
        <v>Adam</v>
      </c>
      <c r="D380" s="1667">
        <f>Pet!E36</f>
        <v>0</v>
      </c>
      <c r="E380" s="189" t="str">
        <f>Pet!F36</f>
        <v>H</v>
      </c>
      <c r="F380" s="410" t="s">
        <v>119</v>
      </c>
      <c r="G380" s="823">
        <f t="shared" si="174"/>
        <v>0.5</v>
      </c>
      <c r="H380" s="824">
        <f t="shared" si="175"/>
        <v>2</v>
      </c>
      <c r="I380" s="824">
        <f t="shared" si="176"/>
        <v>1</v>
      </c>
      <c r="J380" s="824">
        <f t="shared" si="177"/>
        <v>0</v>
      </c>
      <c r="K380" s="825">
        <f t="shared" si="178"/>
        <v>1</v>
      </c>
      <c r="L380" s="826">
        <f t="shared" si="179"/>
        <v>0</v>
      </c>
      <c r="O380" s="1638"/>
      <c r="P380" s="824"/>
      <c r="Q380" s="824"/>
      <c r="R380" s="824"/>
      <c r="S380" s="824"/>
      <c r="T380" s="826"/>
      <c r="U380" s="1640"/>
      <c r="V380" s="827"/>
      <c r="W380" s="824"/>
      <c r="X380" s="824"/>
      <c r="Y380" s="824"/>
      <c r="Z380" s="824"/>
      <c r="AA380" s="1640"/>
      <c r="AB380" s="824"/>
      <c r="AC380" s="824"/>
      <c r="AD380" s="824"/>
      <c r="AE380" s="824">
        <v>0</v>
      </c>
      <c r="AF380" s="824"/>
      <c r="AG380" s="824">
        <v>1</v>
      </c>
      <c r="AH380" s="824"/>
      <c r="AI380" s="34"/>
      <c r="AJ380" s="1640"/>
      <c r="AK380" s="824"/>
      <c r="AL380" s="824"/>
      <c r="AM380" s="824"/>
      <c r="AN380" s="824"/>
      <c r="AO380" s="824"/>
      <c r="AP380" s="1640"/>
      <c r="AQ380" s="824"/>
      <c r="AR380" s="824"/>
      <c r="AS380" s="824"/>
      <c r="AT380" s="824"/>
      <c r="AU380" s="824"/>
      <c r="AV380" s="1640"/>
      <c r="AW380" s="824"/>
      <c r="AX380" s="824"/>
      <c r="AY380" s="824"/>
      <c r="AZ380" s="824">
        <v>0</v>
      </c>
      <c r="BA380" s="824"/>
      <c r="BB380" s="824">
        <v>0</v>
      </c>
      <c r="BC380" s="824"/>
      <c r="BE380" s="828"/>
      <c r="BF380" s="828"/>
      <c r="BG380" s="828"/>
      <c r="BH380" s="828"/>
      <c r="BI380" s="828"/>
      <c r="BJ380" s="828"/>
      <c r="BK380" s="828"/>
      <c r="BL380" s="828"/>
      <c r="BM380" s="828"/>
      <c r="BN380" s="828"/>
      <c r="BO380" s="828"/>
      <c r="BP380" s="828"/>
      <c r="BQ380" s="828"/>
      <c r="BR380" s="828"/>
      <c r="BS380" s="828"/>
      <c r="BT380" s="828"/>
      <c r="BU380" s="828"/>
      <c r="BV380" s="828"/>
      <c r="BW380" s="828"/>
      <c r="BX380" s="828"/>
    </row>
    <row r="381" spans="1:78" ht="15.75">
      <c r="A381" s="189">
        <f>Pet!B37</f>
        <v>0</v>
      </c>
      <c r="B381" s="189" t="str">
        <f>Pet!C37</f>
        <v>Brandejs</v>
      </c>
      <c r="C381" s="189" t="str">
        <f>Pet!D37</f>
        <v>Michal</v>
      </c>
      <c r="D381" s="1667">
        <f>Pet!E37</f>
        <v>0</v>
      </c>
      <c r="E381" s="189" t="str">
        <f>Pet!F37</f>
        <v>H</v>
      </c>
      <c r="F381" s="410" t="s">
        <v>1125</v>
      </c>
      <c r="G381" s="823">
        <f t="shared" si="174"/>
        <v>0.2</v>
      </c>
      <c r="H381" s="824">
        <f t="shared" si="175"/>
        <v>10</v>
      </c>
      <c r="I381" s="824">
        <f t="shared" si="176"/>
        <v>1</v>
      </c>
      <c r="J381" s="824">
        <f t="shared" si="177"/>
        <v>1</v>
      </c>
      <c r="K381" s="825">
        <f t="shared" si="178"/>
        <v>2</v>
      </c>
      <c r="L381" s="826">
        <f t="shared" si="179"/>
        <v>0</v>
      </c>
      <c r="O381" s="1638"/>
      <c r="P381" s="824"/>
      <c r="Q381" s="824">
        <v>0</v>
      </c>
      <c r="R381" s="824">
        <v>0</v>
      </c>
      <c r="S381" s="824">
        <v>0</v>
      </c>
      <c r="T381" s="826">
        <v>0</v>
      </c>
      <c r="U381" s="1640"/>
      <c r="V381" s="827">
        <v>0</v>
      </c>
      <c r="W381" s="824"/>
      <c r="X381" s="824"/>
      <c r="Y381" s="824"/>
      <c r="Z381" s="824">
        <v>0</v>
      </c>
      <c r="AA381" s="1640"/>
      <c r="AB381" s="824"/>
      <c r="AC381" s="824">
        <v>0</v>
      </c>
      <c r="AD381" s="824">
        <v>1</v>
      </c>
      <c r="AE381" s="824">
        <v>0</v>
      </c>
      <c r="AF381" s="824">
        <v>0</v>
      </c>
      <c r="AG381" s="824"/>
      <c r="AH381" s="824"/>
      <c r="AI381" s="34"/>
      <c r="AJ381" s="1640"/>
      <c r="AK381" s="824"/>
      <c r="AL381" s="824">
        <v>0</v>
      </c>
      <c r="AM381" s="824">
        <v>0</v>
      </c>
      <c r="AN381" s="824">
        <v>0</v>
      </c>
      <c r="AO381" s="824">
        <v>0</v>
      </c>
      <c r="AP381" s="1640"/>
      <c r="AQ381" s="824">
        <v>0</v>
      </c>
      <c r="AR381" s="824"/>
      <c r="AS381" s="824"/>
      <c r="AT381" s="824"/>
      <c r="AU381" s="824">
        <v>0</v>
      </c>
      <c r="AV381" s="1640"/>
      <c r="AW381" s="824"/>
      <c r="AX381" s="824">
        <v>1</v>
      </c>
      <c r="AY381" s="824">
        <v>0</v>
      </c>
      <c r="AZ381" s="824">
        <v>0</v>
      </c>
      <c r="BA381" s="824">
        <v>0</v>
      </c>
      <c r="BB381" s="824"/>
      <c r="BC381" s="824"/>
      <c r="BE381" s="828"/>
      <c r="BF381" s="828"/>
      <c r="BG381" s="828"/>
      <c r="BH381" s="828"/>
      <c r="BI381" s="828"/>
      <c r="BJ381" s="828"/>
      <c r="BK381" s="828"/>
      <c r="BL381" s="828"/>
      <c r="BM381" s="828"/>
      <c r="BN381" s="828"/>
      <c r="BO381" s="828"/>
      <c r="BP381" s="828"/>
      <c r="BQ381" s="828"/>
      <c r="BR381" s="828"/>
      <c r="BS381" s="828"/>
      <c r="BT381" s="828"/>
      <c r="BU381" s="828"/>
      <c r="BV381" s="828"/>
      <c r="BW381" s="828"/>
      <c r="BX381" s="828"/>
    </row>
    <row r="382" spans="1:78" ht="15.75">
      <c r="A382" s="189">
        <f>Pet!B38</f>
        <v>0</v>
      </c>
      <c r="B382" s="189" t="str">
        <f>Pet!C38</f>
        <v>Safínek</v>
      </c>
      <c r="C382" s="189" t="str">
        <f>Pet!D38</f>
        <v>Tomáš</v>
      </c>
      <c r="D382" s="1667">
        <f>Pet!E38</f>
        <v>0</v>
      </c>
      <c r="E382" s="189" t="str">
        <f>Pet!F38</f>
        <v>H</v>
      </c>
      <c r="F382" s="410" t="s">
        <v>119</v>
      </c>
      <c r="G382" s="823">
        <f t="shared" si="174"/>
        <v>1</v>
      </c>
      <c r="H382" s="824">
        <f t="shared" si="175"/>
        <v>5</v>
      </c>
      <c r="I382" s="824">
        <f t="shared" si="176"/>
        <v>4</v>
      </c>
      <c r="J382" s="824">
        <f t="shared" si="177"/>
        <v>1</v>
      </c>
      <c r="K382" s="825">
        <f t="shared" si="178"/>
        <v>5</v>
      </c>
      <c r="L382" s="826">
        <f t="shared" si="179"/>
        <v>0</v>
      </c>
      <c r="O382" s="1638"/>
      <c r="P382" s="824"/>
      <c r="Q382" s="824"/>
      <c r="R382" s="824">
        <v>1</v>
      </c>
      <c r="S382" s="824"/>
      <c r="T382" s="826"/>
      <c r="U382" s="1640"/>
      <c r="V382" s="827">
        <v>0</v>
      </c>
      <c r="W382" s="824">
        <v>2</v>
      </c>
      <c r="X382" s="824"/>
      <c r="Y382" s="824"/>
      <c r="Z382" s="824">
        <v>0</v>
      </c>
      <c r="AA382" s="1640"/>
      <c r="AB382" s="824"/>
      <c r="AC382" s="824">
        <v>1</v>
      </c>
      <c r="AD382" s="824"/>
      <c r="AE382" s="824"/>
      <c r="AF382" s="824"/>
      <c r="AG382" s="824"/>
      <c r="AH382" s="824"/>
      <c r="AI382" s="34"/>
      <c r="AJ382" s="1640"/>
      <c r="AK382" s="824"/>
      <c r="AL382" s="824"/>
      <c r="AM382" s="824">
        <v>0</v>
      </c>
      <c r="AN382" s="824"/>
      <c r="AO382" s="824"/>
      <c r="AP382" s="1640"/>
      <c r="AQ382" s="824">
        <v>0</v>
      </c>
      <c r="AR382" s="824">
        <v>1</v>
      </c>
      <c r="AS382" s="824"/>
      <c r="AT382" s="824"/>
      <c r="AU382" s="824">
        <v>0</v>
      </c>
      <c r="AV382" s="1640"/>
      <c r="AW382" s="824"/>
      <c r="AX382" s="824">
        <v>0</v>
      </c>
      <c r="AY382" s="824"/>
      <c r="AZ382" s="824"/>
      <c r="BA382" s="824"/>
      <c r="BB382" s="824"/>
      <c r="BC382" s="824"/>
      <c r="BE382" s="828"/>
      <c r="BF382" s="828"/>
      <c r="BG382" s="828"/>
      <c r="BH382" s="828"/>
      <c r="BI382" s="828"/>
      <c r="BJ382" s="828"/>
      <c r="BK382" s="828"/>
      <c r="BL382" s="828"/>
      <c r="BM382" s="828"/>
      <c r="BN382" s="828"/>
      <c r="BO382" s="828"/>
      <c r="BP382" s="828"/>
      <c r="BQ382" s="828"/>
      <c r="BR382" s="828"/>
      <c r="BS382" s="828"/>
      <c r="BT382" s="828"/>
      <c r="BU382" s="828"/>
      <c r="BV382" s="828"/>
      <c r="BW382" s="828"/>
      <c r="BX382" s="828"/>
    </row>
    <row r="383" spans="1:78" ht="15.75">
      <c r="A383" s="189">
        <f>Pet!B39</f>
        <v>0</v>
      </c>
      <c r="B383" s="189" t="str">
        <f>Pet!C39</f>
        <v>Krahulec</v>
      </c>
      <c r="C383" s="189" t="str">
        <f>Pet!D39</f>
        <v>Petr</v>
      </c>
      <c r="D383" s="1667">
        <f>Pet!E39</f>
        <v>0</v>
      </c>
      <c r="E383" s="189" t="str">
        <f>Pet!F39</f>
        <v>H</v>
      </c>
      <c r="F383" s="410" t="s">
        <v>119</v>
      </c>
      <c r="G383" s="823">
        <f t="shared" si="174"/>
        <v>0</v>
      </c>
      <c r="H383" s="824">
        <f t="shared" si="175"/>
        <v>2</v>
      </c>
      <c r="I383" s="824">
        <f t="shared" si="176"/>
        <v>0</v>
      </c>
      <c r="J383" s="824">
        <f t="shared" si="177"/>
        <v>0</v>
      </c>
      <c r="K383" s="825">
        <f t="shared" si="178"/>
        <v>0</v>
      </c>
      <c r="L383" s="826">
        <f t="shared" si="179"/>
        <v>0</v>
      </c>
      <c r="O383" s="1638"/>
      <c r="P383" s="824"/>
      <c r="Q383" s="824"/>
      <c r="R383" s="824">
        <v>0</v>
      </c>
      <c r="S383" s="824"/>
      <c r="T383" s="826"/>
      <c r="U383" s="1640"/>
      <c r="V383" s="827">
        <v>0</v>
      </c>
      <c r="W383" s="824"/>
      <c r="X383" s="824"/>
      <c r="Y383" s="824"/>
      <c r="Z383" s="824"/>
      <c r="AA383" s="1640"/>
      <c r="AB383" s="824"/>
      <c r="AC383" s="824"/>
      <c r="AD383" s="824"/>
      <c r="AE383" s="824"/>
      <c r="AF383" s="824"/>
      <c r="AG383" s="824"/>
      <c r="AH383" s="824"/>
      <c r="AI383" s="34"/>
      <c r="AJ383" s="1640"/>
      <c r="AK383" s="824"/>
      <c r="AL383" s="824"/>
      <c r="AM383" s="824">
        <v>0</v>
      </c>
      <c r="AN383" s="824"/>
      <c r="AO383" s="824"/>
      <c r="AP383" s="1640"/>
      <c r="AQ383" s="824">
        <v>0</v>
      </c>
      <c r="AR383" s="824"/>
      <c r="AS383" s="824"/>
      <c r="AT383" s="824"/>
      <c r="AU383" s="824"/>
      <c r="AV383" s="1640"/>
      <c r="AW383" s="824"/>
      <c r="AX383" s="824"/>
      <c r="AY383" s="824"/>
      <c r="AZ383" s="824"/>
      <c r="BA383" s="824"/>
      <c r="BB383" s="824"/>
      <c r="BC383" s="824"/>
      <c r="BE383" s="828"/>
      <c r="BF383" s="828"/>
      <c r="BG383" s="828"/>
      <c r="BH383" s="828"/>
      <c r="BI383" s="828"/>
      <c r="BJ383" s="828"/>
      <c r="BK383" s="828"/>
      <c r="BL383" s="828"/>
      <c r="BM383" s="828"/>
      <c r="BN383" s="828"/>
      <c r="BO383" s="828"/>
      <c r="BP383" s="828"/>
      <c r="BQ383" s="828"/>
      <c r="BR383" s="828"/>
      <c r="BS383" s="828"/>
      <c r="BT383" s="828"/>
      <c r="BU383" s="828"/>
      <c r="BV383" s="828"/>
      <c r="BW383" s="828"/>
      <c r="BX383" s="828"/>
    </row>
    <row r="384" spans="1:78" ht="15.75">
      <c r="A384" s="189">
        <f>Pet!B40</f>
        <v>0</v>
      </c>
      <c r="B384" s="189" t="str">
        <f>Pet!C40</f>
        <v>Doskočil</v>
      </c>
      <c r="C384" s="189" t="str">
        <f>Pet!D40</f>
        <v>Martin</v>
      </c>
      <c r="D384" s="1667">
        <f>Pet!E40</f>
        <v>0</v>
      </c>
      <c r="E384" s="189" t="str">
        <f>Pet!F40</f>
        <v>H</v>
      </c>
      <c r="F384" s="410" t="s">
        <v>119</v>
      </c>
      <c r="G384" s="823">
        <f t="shared" si="174"/>
        <v>1</v>
      </c>
      <c r="H384" s="824">
        <f t="shared" si="175"/>
        <v>1</v>
      </c>
      <c r="I384" s="824">
        <f t="shared" si="176"/>
        <v>0</v>
      </c>
      <c r="J384" s="824">
        <f t="shared" si="177"/>
        <v>1</v>
      </c>
      <c r="K384" s="825">
        <f t="shared" si="178"/>
        <v>1</v>
      </c>
      <c r="L384" s="826">
        <f t="shared" si="179"/>
        <v>0</v>
      </c>
      <c r="O384" s="1638"/>
      <c r="P384" s="824"/>
      <c r="Q384" s="824"/>
      <c r="R384" s="824"/>
      <c r="S384" s="824"/>
      <c r="T384" s="826"/>
      <c r="U384" s="1640"/>
      <c r="V384" s="827"/>
      <c r="W384" s="824">
        <v>0</v>
      </c>
      <c r="X384" s="824"/>
      <c r="Y384" s="824"/>
      <c r="Z384" s="824"/>
      <c r="AA384" s="1640"/>
      <c r="AB384" s="824"/>
      <c r="AC384" s="824"/>
      <c r="AD384" s="824"/>
      <c r="AE384" s="824"/>
      <c r="AF384" s="824"/>
      <c r="AG384" s="824"/>
      <c r="AH384" s="824"/>
      <c r="AI384" s="34"/>
      <c r="AJ384" s="1640"/>
      <c r="AK384" s="824"/>
      <c r="AL384" s="824"/>
      <c r="AM384" s="824"/>
      <c r="AN384" s="824"/>
      <c r="AO384" s="824"/>
      <c r="AP384" s="1640"/>
      <c r="AQ384" s="824"/>
      <c r="AR384" s="824">
        <v>1</v>
      </c>
      <c r="AS384" s="824"/>
      <c r="AT384" s="824"/>
      <c r="AU384" s="824"/>
      <c r="AV384" s="1640"/>
      <c r="AW384" s="824"/>
      <c r="AX384" s="824"/>
      <c r="AY384" s="824"/>
      <c r="AZ384" s="824"/>
      <c r="BA384" s="824"/>
      <c r="BB384" s="824"/>
      <c r="BC384" s="824"/>
      <c r="BE384" s="828"/>
      <c r="BF384" s="828"/>
      <c r="BG384" s="828"/>
      <c r="BH384" s="828"/>
      <c r="BI384" s="828"/>
      <c r="BJ384" s="828"/>
      <c r="BK384" s="828"/>
      <c r="BL384" s="828"/>
      <c r="BM384" s="828"/>
      <c r="BN384" s="828"/>
      <c r="BO384" s="828"/>
      <c r="BP384" s="828"/>
      <c r="BQ384" s="828"/>
      <c r="BR384" s="828"/>
      <c r="BS384" s="828"/>
      <c r="BT384" s="828"/>
      <c r="BU384" s="828"/>
      <c r="BV384" s="828"/>
      <c r="BW384" s="828"/>
      <c r="BX384" s="828"/>
    </row>
    <row r="385" spans="1:77" ht="15.75">
      <c r="A385" s="189">
        <f>Pet!B41</f>
        <v>0</v>
      </c>
      <c r="B385" s="189">
        <f>Pet!C41</f>
        <v>0</v>
      </c>
      <c r="C385" s="189">
        <f>Pet!D41</f>
        <v>0</v>
      </c>
      <c r="D385" s="1667">
        <f>Pet!E41</f>
        <v>0</v>
      </c>
      <c r="E385" s="189" t="str">
        <f>Pet!F41</f>
        <v>H</v>
      </c>
      <c r="F385" s="410" t="s">
        <v>119</v>
      </c>
      <c r="G385" s="823" t="e">
        <f t="shared" si="174"/>
        <v>#DIV/0!</v>
      </c>
      <c r="H385" s="824">
        <f t="shared" si="175"/>
        <v>0</v>
      </c>
      <c r="I385" s="824">
        <f t="shared" si="176"/>
        <v>0</v>
      </c>
      <c r="J385" s="824">
        <f t="shared" si="177"/>
        <v>0</v>
      </c>
      <c r="K385" s="825">
        <f t="shared" si="178"/>
        <v>0</v>
      </c>
      <c r="L385" s="826">
        <f t="shared" si="179"/>
        <v>0</v>
      </c>
      <c r="O385" s="1638"/>
      <c r="P385" s="824"/>
      <c r="Q385" s="824"/>
      <c r="R385" s="824"/>
      <c r="S385" s="824"/>
      <c r="T385" s="826"/>
      <c r="U385" s="1640"/>
      <c r="V385" s="827"/>
      <c r="W385" s="824"/>
      <c r="X385" s="824"/>
      <c r="Y385" s="824"/>
      <c r="Z385" s="824"/>
      <c r="AA385" s="1640"/>
      <c r="AB385" s="824"/>
      <c r="AC385" s="824"/>
      <c r="AD385" s="824"/>
      <c r="AE385" s="824"/>
      <c r="AF385" s="824"/>
      <c r="AG385" s="824"/>
      <c r="AH385" s="824"/>
      <c r="AI385" s="34"/>
      <c r="AJ385" s="1640"/>
      <c r="AK385" s="824"/>
      <c r="AL385" s="824"/>
      <c r="AM385" s="824"/>
      <c r="AN385" s="824"/>
      <c r="AO385" s="824"/>
      <c r="AP385" s="1640"/>
      <c r="AQ385" s="824"/>
      <c r="AR385" s="824"/>
      <c r="AS385" s="824"/>
      <c r="AT385" s="824"/>
      <c r="AU385" s="824"/>
      <c r="AV385" s="1640"/>
      <c r="AW385" s="824"/>
      <c r="AX385" s="824"/>
      <c r="AY385" s="824"/>
      <c r="AZ385" s="824"/>
      <c r="BA385" s="824"/>
      <c r="BB385" s="824"/>
      <c r="BC385" s="824"/>
      <c r="BE385" s="828"/>
      <c r="BF385" s="828"/>
      <c r="BG385" s="828"/>
      <c r="BH385" s="828"/>
      <c r="BI385" s="828"/>
      <c r="BJ385" s="828"/>
      <c r="BK385" s="828"/>
      <c r="BL385" s="828"/>
      <c r="BM385" s="828"/>
      <c r="BN385" s="828"/>
      <c r="BO385" s="828"/>
      <c r="BP385" s="828"/>
      <c r="BQ385" s="828"/>
      <c r="BR385" s="828"/>
      <c r="BS385" s="828"/>
      <c r="BT385" s="828"/>
      <c r="BU385" s="828"/>
      <c r="BV385" s="828"/>
      <c r="BW385" s="828"/>
      <c r="BX385" s="828"/>
    </row>
    <row r="386" spans="1:77" ht="15.75">
      <c r="B386" s="829" t="s">
        <v>311</v>
      </c>
      <c r="C386" s="829" t="s">
        <v>110</v>
      </c>
      <c r="D386" s="1668"/>
      <c r="E386" s="411"/>
      <c r="F386" s="827" t="s">
        <v>120</v>
      </c>
      <c r="G386" s="823">
        <f t="shared" si="174"/>
        <v>6.4285714285714288</v>
      </c>
      <c r="H386" s="824">
        <f t="shared" si="175"/>
        <v>14</v>
      </c>
      <c r="I386" s="824">
        <f t="shared" si="176"/>
        <v>90</v>
      </c>
      <c r="J386" s="824">
        <f t="shared" si="177"/>
        <v>0</v>
      </c>
      <c r="K386" s="825">
        <f t="shared" si="178"/>
        <v>90</v>
      </c>
      <c r="L386" s="826">
        <f t="shared" si="179"/>
        <v>0</v>
      </c>
      <c r="O386" s="1638"/>
      <c r="P386" s="824">
        <v>5</v>
      </c>
      <c r="Q386" s="824">
        <v>4</v>
      </c>
      <c r="R386" s="824">
        <v>5</v>
      </c>
      <c r="S386" s="824">
        <v>7</v>
      </c>
      <c r="T386" s="826">
        <v>5</v>
      </c>
      <c r="U386" s="1640"/>
      <c r="V386" s="827">
        <v>6</v>
      </c>
      <c r="W386" s="824"/>
      <c r="X386" s="824">
        <v>7</v>
      </c>
      <c r="Y386" s="824">
        <v>5</v>
      </c>
      <c r="Z386" s="824">
        <v>9</v>
      </c>
      <c r="AA386" s="1640"/>
      <c r="AB386" s="824">
        <v>6</v>
      </c>
      <c r="AC386" s="824"/>
      <c r="AD386" s="824">
        <v>5</v>
      </c>
      <c r="AE386" s="824">
        <v>6</v>
      </c>
      <c r="AF386" s="824">
        <v>11</v>
      </c>
      <c r="AG386" s="824">
        <v>9</v>
      </c>
      <c r="AH386" s="824"/>
      <c r="AI386" s="34"/>
      <c r="AJ386" s="1640"/>
      <c r="AK386" s="824"/>
      <c r="AL386" s="824"/>
      <c r="AM386" s="824"/>
      <c r="AN386" s="824"/>
      <c r="AO386" s="824"/>
      <c r="AP386" s="1640"/>
      <c r="AQ386" s="824"/>
      <c r="AR386" s="824"/>
      <c r="AS386" s="824"/>
      <c r="AT386" s="824"/>
      <c r="AU386" s="824"/>
      <c r="AV386" s="1640"/>
      <c r="AW386" s="824"/>
      <c r="AX386" s="824"/>
      <c r="AY386" s="824"/>
      <c r="AZ386" s="824"/>
      <c r="BA386" s="824"/>
      <c r="BB386" s="824"/>
      <c r="BC386" s="824"/>
      <c r="BE386" s="828"/>
      <c r="BF386" s="828"/>
      <c r="BG386" s="828"/>
      <c r="BH386" s="828"/>
      <c r="BI386" s="828"/>
      <c r="BJ386" s="828"/>
      <c r="BK386" s="828"/>
      <c r="BL386" s="828"/>
      <c r="BM386" s="828"/>
      <c r="BN386" s="828"/>
      <c r="BO386" s="828"/>
      <c r="BP386" s="828"/>
      <c r="BQ386" s="828"/>
      <c r="BR386" s="828"/>
      <c r="BS386" s="828"/>
      <c r="BT386" s="828"/>
      <c r="BU386" s="828"/>
      <c r="BV386" s="828"/>
      <c r="BW386" s="828"/>
      <c r="BX386" s="828"/>
    </row>
    <row r="387" spans="1:77" ht="15.75">
      <c r="B387" s="829" t="s">
        <v>96</v>
      </c>
      <c r="C387" s="829" t="s">
        <v>1222</v>
      </c>
      <c r="D387" s="1668"/>
      <c r="E387" s="411"/>
      <c r="F387" s="827" t="s">
        <v>120</v>
      </c>
      <c r="G387" s="823">
        <f t="shared" si="174"/>
        <v>3.5</v>
      </c>
      <c r="H387" s="824">
        <f t="shared" si="175"/>
        <v>2</v>
      </c>
      <c r="I387" s="824">
        <f t="shared" si="176"/>
        <v>7</v>
      </c>
      <c r="J387" s="824">
        <f t="shared" si="177"/>
        <v>0</v>
      </c>
      <c r="K387" s="825">
        <f t="shared" si="178"/>
        <v>7</v>
      </c>
      <c r="L387" s="826">
        <f t="shared" si="179"/>
        <v>0</v>
      </c>
      <c r="O387" s="1638"/>
      <c r="P387" s="824"/>
      <c r="Q387" s="824"/>
      <c r="R387" s="824"/>
      <c r="S387" s="824"/>
      <c r="T387" s="826"/>
      <c r="U387" s="1640"/>
      <c r="V387" s="827"/>
      <c r="W387" s="824">
        <v>4</v>
      </c>
      <c r="X387" s="824"/>
      <c r="Y387" s="824"/>
      <c r="Z387" s="824"/>
      <c r="AA387" s="1640"/>
      <c r="AB387" s="824"/>
      <c r="AC387" s="824">
        <v>3</v>
      </c>
      <c r="AD387" s="824"/>
      <c r="AE387" s="824"/>
      <c r="AF387" s="824"/>
      <c r="AG387" s="824"/>
      <c r="AH387" s="824"/>
      <c r="AI387" s="34"/>
      <c r="AJ387" s="1640"/>
      <c r="AK387" s="824"/>
      <c r="AL387" s="824"/>
      <c r="AM387" s="824"/>
      <c r="AN387" s="824"/>
      <c r="AO387" s="824"/>
      <c r="AP387" s="1640"/>
      <c r="AQ387" s="824"/>
      <c r="AR387" s="824"/>
      <c r="AS387" s="824"/>
      <c r="AT387" s="824"/>
      <c r="AU387" s="824"/>
      <c r="AV387" s="1640"/>
      <c r="AW387" s="824"/>
      <c r="AX387" s="824"/>
      <c r="AY387" s="824"/>
      <c r="AZ387" s="824"/>
      <c r="BA387" s="824"/>
      <c r="BB387" s="824"/>
      <c r="BC387" s="824"/>
      <c r="BE387" s="828"/>
      <c r="BF387" s="828"/>
      <c r="BG387" s="828"/>
      <c r="BH387" s="828"/>
      <c r="BI387" s="828"/>
      <c r="BJ387" s="828"/>
      <c r="BK387" s="828"/>
      <c r="BL387" s="828"/>
      <c r="BM387" s="828"/>
      <c r="BN387" s="828"/>
      <c r="BO387" s="828"/>
      <c r="BP387" s="828"/>
      <c r="BQ387" s="828"/>
      <c r="BR387" s="828"/>
      <c r="BS387" s="828"/>
      <c r="BT387" s="828"/>
      <c r="BU387" s="828"/>
      <c r="BV387" s="828"/>
      <c r="BW387" s="828"/>
      <c r="BX387" s="828"/>
    </row>
    <row r="388" spans="1:77" ht="15.75">
      <c r="B388" s="829" t="s">
        <v>895</v>
      </c>
      <c r="C388" s="829" t="s">
        <v>125</v>
      </c>
      <c r="D388" s="1668"/>
      <c r="E388" s="411"/>
      <c r="F388" s="827" t="s">
        <v>120</v>
      </c>
      <c r="G388" s="823">
        <f t="shared" si="174"/>
        <v>5</v>
      </c>
      <c r="H388" s="824">
        <f t="shared" si="175"/>
        <v>1</v>
      </c>
      <c r="I388" s="824">
        <f t="shared" si="176"/>
        <v>5</v>
      </c>
      <c r="J388" s="824">
        <f t="shared" si="177"/>
        <v>0</v>
      </c>
      <c r="K388" s="825">
        <f t="shared" si="178"/>
        <v>5</v>
      </c>
      <c r="L388" s="826">
        <f t="shared" si="179"/>
        <v>0</v>
      </c>
      <c r="O388" s="1638"/>
      <c r="P388" s="824"/>
      <c r="Q388" s="824"/>
      <c r="R388" s="824"/>
      <c r="S388" s="824"/>
      <c r="T388" s="826"/>
      <c r="U388" s="1640"/>
      <c r="V388" s="827"/>
      <c r="W388" s="824"/>
      <c r="X388" s="824"/>
      <c r="Y388" s="824"/>
      <c r="Z388" s="824"/>
      <c r="AA388" s="1640"/>
      <c r="AB388" s="824"/>
      <c r="AC388" s="824"/>
      <c r="AD388" s="824"/>
      <c r="AE388" s="824"/>
      <c r="AF388" s="824"/>
      <c r="AG388" s="824"/>
      <c r="AH388" s="824">
        <v>5</v>
      </c>
      <c r="AI388" s="34"/>
      <c r="AJ388" s="1640"/>
      <c r="AK388" s="824"/>
      <c r="AL388" s="824"/>
      <c r="AM388" s="824"/>
      <c r="AN388" s="824"/>
      <c r="AO388" s="824"/>
      <c r="AP388" s="1640"/>
      <c r="AQ388" s="824"/>
      <c r="AR388" s="824"/>
      <c r="AS388" s="824"/>
      <c r="AT388" s="824"/>
      <c r="AU388" s="824"/>
      <c r="AV388" s="1640"/>
      <c r="AW388" s="824"/>
      <c r="AX388" s="824"/>
      <c r="AY388" s="824"/>
      <c r="AZ388" s="824"/>
      <c r="BA388" s="824"/>
      <c r="BB388" s="824"/>
      <c r="BC388" s="824"/>
      <c r="BE388" s="828"/>
      <c r="BF388" s="828"/>
      <c r="BG388" s="828"/>
      <c r="BH388" s="828"/>
      <c r="BI388" s="828"/>
      <c r="BJ388" s="828"/>
      <c r="BK388" s="828"/>
      <c r="BL388" s="828"/>
      <c r="BM388" s="828"/>
      <c r="BN388" s="828"/>
      <c r="BO388" s="828"/>
      <c r="BP388" s="828"/>
      <c r="BQ388" s="828"/>
      <c r="BR388" s="828"/>
      <c r="BS388" s="828"/>
      <c r="BT388" s="828"/>
      <c r="BU388" s="828"/>
      <c r="BV388" s="828"/>
      <c r="BW388" s="828"/>
      <c r="BX388" s="828"/>
    </row>
    <row r="389" spans="1:77" ht="15.75">
      <c r="B389" s="829" t="s">
        <v>92</v>
      </c>
      <c r="C389" s="829" t="s">
        <v>93</v>
      </c>
      <c r="D389" s="1668"/>
      <c r="E389" s="411"/>
      <c r="F389" s="827" t="s">
        <v>120</v>
      </c>
      <c r="G389" s="823" t="e">
        <f t="shared" si="174"/>
        <v>#DIV/0!</v>
      </c>
      <c r="H389" s="824">
        <f t="shared" si="175"/>
        <v>0</v>
      </c>
      <c r="I389" s="824">
        <f t="shared" si="176"/>
        <v>0</v>
      </c>
      <c r="J389" s="824">
        <f t="shared" si="177"/>
        <v>0</v>
      </c>
      <c r="K389" s="825">
        <f t="shared" si="178"/>
        <v>0</v>
      </c>
      <c r="L389" s="826">
        <f t="shared" si="179"/>
        <v>0</v>
      </c>
      <c r="O389" s="1638"/>
      <c r="P389" s="824"/>
      <c r="Q389" s="824"/>
      <c r="R389" s="824"/>
      <c r="S389" s="824"/>
      <c r="T389" s="826"/>
      <c r="U389" s="1640"/>
      <c r="V389" s="827"/>
      <c r="W389" s="824"/>
      <c r="X389" s="824"/>
      <c r="Y389" s="824"/>
      <c r="Z389" s="824"/>
      <c r="AA389" s="1640"/>
      <c r="AB389" s="824"/>
      <c r="AC389" s="824"/>
      <c r="AD389" s="824"/>
      <c r="AE389" s="824"/>
      <c r="AF389" s="824"/>
      <c r="AG389" s="824"/>
      <c r="AH389" s="824"/>
      <c r="AI389" s="34"/>
      <c r="AJ389" s="1640"/>
      <c r="AK389" s="824"/>
      <c r="AL389" s="824"/>
      <c r="AM389" s="824"/>
      <c r="AN389" s="824"/>
      <c r="AO389" s="824"/>
      <c r="AP389" s="1640"/>
      <c r="AQ389" s="824"/>
      <c r="AR389" s="824"/>
      <c r="AS389" s="824"/>
      <c r="AT389" s="824"/>
      <c r="AU389" s="824"/>
      <c r="AV389" s="1640"/>
      <c r="AW389" s="824"/>
      <c r="AX389" s="824"/>
      <c r="AY389" s="824"/>
      <c r="AZ389" s="824"/>
      <c r="BA389" s="824"/>
      <c r="BB389" s="824"/>
      <c r="BC389" s="824"/>
      <c r="BE389" s="828"/>
      <c r="BF389" s="828"/>
      <c r="BG389" s="828"/>
      <c r="BH389" s="828"/>
      <c r="BI389" s="828"/>
      <c r="BJ389" s="828"/>
      <c r="BK389" s="828"/>
      <c r="BL389" s="828"/>
      <c r="BM389" s="828"/>
      <c r="BN389" s="828"/>
      <c r="BO389" s="828"/>
      <c r="BP389" s="828"/>
      <c r="BQ389" s="828"/>
      <c r="BR389" s="828"/>
      <c r="BS389" s="828"/>
      <c r="BT389" s="828"/>
      <c r="BU389" s="828"/>
      <c r="BV389" s="828"/>
      <c r="BW389" s="828"/>
      <c r="BX389" s="828"/>
    </row>
    <row r="390" spans="1:77" ht="16.5" thickBot="1">
      <c r="B390" s="829" t="s">
        <v>207</v>
      </c>
      <c r="C390" s="829" t="s">
        <v>99</v>
      </c>
      <c r="D390" s="1668"/>
      <c r="E390" s="411"/>
      <c r="F390" s="827" t="s">
        <v>120</v>
      </c>
      <c r="G390" s="823" t="e">
        <f t="shared" si="174"/>
        <v>#DIV/0!</v>
      </c>
      <c r="H390" s="824">
        <f t="shared" si="175"/>
        <v>0</v>
      </c>
      <c r="I390" s="824">
        <f t="shared" si="176"/>
        <v>0</v>
      </c>
      <c r="J390" s="824">
        <f t="shared" si="177"/>
        <v>0</v>
      </c>
      <c r="K390" s="825">
        <f t="shared" si="178"/>
        <v>0</v>
      </c>
      <c r="L390" s="826">
        <f t="shared" si="179"/>
        <v>0</v>
      </c>
      <c r="O390" s="1638"/>
      <c r="P390" s="824"/>
      <c r="Q390" s="824"/>
      <c r="R390" s="824"/>
      <c r="S390" s="824"/>
      <c r="T390" s="826"/>
      <c r="U390" s="1640"/>
      <c r="V390" s="827"/>
      <c r="W390" s="824"/>
      <c r="X390" s="824"/>
      <c r="Y390" s="824"/>
      <c r="Z390" s="824"/>
      <c r="AA390" s="1640"/>
      <c r="AB390" s="824"/>
      <c r="AC390" s="824"/>
      <c r="AD390" s="824"/>
      <c r="AE390" s="824"/>
      <c r="AF390" s="824"/>
      <c r="AG390" s="824"/>
      <c r="AH390" s="824"/>
      <c r="AI390" s="34"/>
      <c r="AJ390" s="1640"/>
      <c r="AK390" s="824"/>
      <c r="AL390" s="824"/>
      <c r="AM390" s="824"/>
      <c r="AN390" s="824"/>
      <c r="AO390" s="824"/>
      <c r="AP390" s="1640"/>
      <c r="AQ390" s="824"/>
      <c r="AR390" s="824"/>
      <c r="AS390" s="824"/>
      <c r="AT390" s="824"/>
      <c r="AU390" s="824"/>
      <c r="AV390" s="1640"/>
      <c r="AW390" s="824"/>
      <c r="AX390" s="824"/>
      <c r="AY390" s="824"/>
      <c r="AZ390" s="824"/>
      <c r="BA390" s="824"/>
      <c r="BB390" s="824"/>
      <c r="BC390" s="824"/>
      <c r="BE390" s="828"/>
      <c r="BF390" s="828"/>
      <c r="BG390" s="828"/>
      <c r="BH390" s="828"/>
      <c r="BI390" s="828"/>
      <c r="BJ390" s="828"/>
      <c r="BK390" s="828"/>
      <c r="BL390" s="828"/>
      <c r="BM390" s="828"/>
      <c r="BN390" s="828"/>
      <c r="BO390" s="828"/>
      <c r="BP390" s="828"/>
      <c r="BQ390" s="828"/>
      <c r="BR390" s="828"/>
      <c r="BS390" s="828"/>
      <c r="BT390" s="828"/>
      <c r="BU390" s="828"/>
      <c r="BV390" s="828"/>
      <c r="BW390" s="828"/>
      <c r="BX390" s="828"/>
    </row>
    <row r="391" spans="1:77" ht="16.5" thickBot="1">
      <c r="A391" s="41"/>
      <c r="B391" s="42" t="s">
        <v>64</v>
      </c>
      <c r="C391" s="42"/>
      <c r="D391" s="960"/>
      <c r="E391" s="43"/>
      <c r="F391" s="34" t="s">
        <v>126</v>
      </c>
      <c r="G391" s="823">
        <f t="shared" si="174"/>
        <v>5.95</v>
      </c>
      <c r="H391" s="824">
        <f t="shared" si="175"/>
        <v>20</v>
      </c>
      <c r="I391" s="824">
        <f t="shared" si="176"/>
        <v>119</v>
      </c>
      <c r="J391" s="824">
        <f t="shared" si="177"/>
        <v>0</v>
      </c>
      <c r="K391" s="825">
        <f t="shared" si="178"/>
        <v>119</v>
      </c>
      <c r="L391" s="826">
        <f t="shared" si="179"/>
        <v>0</v>
      </c>
      <c r="M391" s="46"/>
      <c r="N391" s="46"/>
      <c r="O391" s="1639">
        <v>0</v>
      </c>
      <c r="P391" s="48">
        <v>14</v>
      </c>
      <c r="Q391" s="49">
        <v>2</v>
      </c>
      <c r="R391" s="48">
        <v>6</v>
      </c>
      <c r="S391" s="49">
        <v>2</v>
      </c>
      <c r="T391" s="49">
        <v>18</v>
      </c>
      <c r="U391" s="1748">
        <v>0</v>
      </c>
      <c r="V391" s="48">
        <v>2</v>
      </c>
      <c r="W391" s="48">
        <v>6</v>
      </c>
      <c r="X391" s="48">
        <v>6</v>
      </c>
      <c r="Y391" s="48">
        <v>8</v>
      </c>
      <c r="Z391" s="48">
        <v>29</v>
      </c>
      <c r="AA391" s="1748">
        <v>0</v>
      </c>
      <c r="AB391" s="48">
        <v>6</v>
      </c>
      <c r="AC391" s="48">
        <v>4</v>
      </c>
      <c r="AD391" s="48">
        <v>2</v>
      </c>
      <c r="AE391" s="48">
        <v>4</v>
      </c>
      <c r="AF391" s="48">
        <v>2</v>
      </c>
      <c r="AG391" s="48">
        <v>0</v>
      </c>
      <c r="AH391" s="48">
        <v>8</v>
      </c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</row>
    <row r="392" spans="1:77" ht="15.75">
      <c r="A392" s="1582" t="s">
        <v>113</v>
      </c>
      <c r="B392" s="8">
        <v>12</v>
      </c>
      <c r="R392" s="8" t="s">
        <v>32</v>
      </c>
      <c r="S392" s="8" t="s">
        <v>33</v>
      </c>
      <c r="T392" s="8" t="s">
        <v>34</v>
      </c>
      <c r="U392" s="8" t="s">
        <v>35</v>
      </c>
      <c r="AO392" s="8" t="s">
        <v>36</v>
      </c>
      <c r="AP392" s="8" t="s">
        <v>37</v>
      </c>
      <c r="AQ392" s="8" t="s">
        <v>38</v>
      </c>
      <c r="AR392" s="8" t="s">
        <v>37</v>
      </c>
      <c r="AS392" s="8" t="s">
        <v>39</v>
      </c>
      <c r="AT392" s="34" t="s">
        <v>40</v>
      </c>
      <c r="AU392" s="34" t="s">
        <v>41</v>
      </c>
      <c r="AV392" s="34" t="s">
        <v>42</v>
      </c>
      <c r="AW392" s="34" t="s">
        <v>40</v>
      </c>
      <c r="AX392" s="34"/>
      <c r="AY392" s="34"/>
      <c r="AZ392" s="34"/>
      <c r="BA392" s="34"/>
      <c r="BB392" s="34"/>
      <c r="BC392" s="34"/>
      <c r="BG392" s="8" t="s">
        <v>43</v>
      </c>
      <c r="BH392" s="8" t="s">
        <v>44</v>
      </c>
      <c r="BI392" s="8" t="s">
        <v>40</v>
      </c>
      <c r="BJ392" s="8" t="s">
        <v>37</v>
      </c>
      <c r="BK392" s="8" t="s">
        <v>39</v>
      </c>
      <c r="BL392" s="8" t="s">
        <v>35</v>
      </c>
    </row>
    <row r="393" spans="1:77">
      <c r="A393" s="817"/>
      <c r="B393" s="818" t="s">
        <v>45</v>
      </c>
      <c r="C393" s="818" t="s">
        <v>46</v>
      </c>
      <c r="D393" s="1661" t="s">
        <v>47</v>
      </c>
      <c r="E393" s="819" t="s">
        <v>48</v>
      </c>
      <c r="F393" s="820" t="s">
        <v>49</v>
      </c>
      <c r="G393" s="820" t="s">
        <v>50</v>
      </c>
      <c r="H393" s="820" t="s">
        <v>51</v>
      </c>
      <c r="I393" s="820" t="s">
        <v>52</v>
      </c>
      <c r="J393" s="820" t="s">
        <v>53</v>
      </c>
      <c r="K393" s="820" t="s">
        <v>54</v>
      </c>
      <c r="L393" s="821" t="s">
        <v>55</v>
      </c>
      <c r="M393" s="36"/>
      <c r="N393" s="36"/>
      <c r="O393" s="822">
        <v>1</v>
      </c>
      <c r="P393" s="820">
        <v>2</v>
      </c>
      <c r="Q393" s="820">
        <v>3</v>
      </c>
      <c r="R393" s="820">
        <v>4</v>
      </c>
      <c r="S393" s="820">
        <v>5</v>
      </c>
      <c r="T393" s="821">
        <v>6</v>
      </c>
      <c r="U393" s="820">
        <v>7</v>
      </c>
      <c r="V393" s="822">
        <v>8</v>
      </c>
      <c r="W393" s="820">
        <v>9</v>
      </c>
      <c r="X393" s="820">
        <v>10</v>
      </c>
      <c r="Y393" s="820">
        <v>11</v>
      </c>
      <c r="Z393" s="820">
        <v>12</v>
      </c>
      <c r="AA393" s="820">
        <v>13</v>
      </c>
      <c r="AB393" s="820">
        <v>14</v>
      </c>
      <c r="AC393" s="820">
        <v>15</v>
      </c>
      <c r="AD393" s="820">
        <v>16</v>
      </c>
      <c r="AE393" s="820">
        <v>17</v>
      </c>
      <c r="AF393" s="820">
        <v>18</v>
      </c>
      <c r="AG393" s="820">
        <v>19</v>
      </c>
      <c r="AH393" s="820">
        <v>20</v>
      </c>
      <c r="AJ393" s="820">
        <v>1</v>
      </c>
      <c r="AK393" s="820">
        <v>2</v>
      </c>
      <c r="AL393" s="820">
        <v>3</v>
      </c>
      <c r="AM393" s="820">
        <v>4</v>
      </c>
      <c r="AN393" s="820">
        <v>5</v>
      </c>
      <c r="AO393" s="820">
        <v>6</v>
      </c>
      <c r="AP393" s="820">
        <v>7</v>
      </c>
      <c r="AQ393" s="820">
        <v>8</v>
      </c>
      <c r="AR393" s="820">
        <v>9</v>
      </c>
      <c r="AS393" s="820">
        <v>10</v>
      </c>
      <c r="AT393" s="820">
        <v>11</v>
      </c>
      <c r="AU393" s="820">
        <v>12</v>
      </c>
      <c r="AV393" s="820">
        <v>13</v>
      </c>
      <c r="AW393" s="820">
        <v>14</v>
      </c>
      <c r="AX393" s="820">
        <v>15</v>
      </c>
      <c r="AY393" s="820">
        <v>16</v>
      </c>
      <c r="AZ393" s="820">
        <v>17</v>
      </c>
      <c r="BA393" s="820">
        <v>18</v>
      </c>
      <c r="BB393" s="820">
        <v>19</v>
      </c>
      <c r="BC393" s="820">
        <v>20</v>
      </c>
      <c r="BE393" s="820">
        <v>1</v>
      </c>
      <c r="BF393" s="820">
        <v>2</v>
      </c>
      <c r="BG393" s="820">
        <v>3</v>
      </c>
      <c r="BH393" s="820">
        <v>4</v>
      </c>
      <c r="BI393" s="820">
        <v>5</v>
      </c>
      <c r="BJ393" s="820">
        <v>6</v>
      </c>
      <c r="BK393" s="820">
        <v>7</v>
      </c>
      <c r="BL393" s="820">
        <v>8</v>
      </c>
      <c r="BM393" s="820">
        <v>9</v>
      </c>
      <c r="BN393" s="820">
        <v>10</v>
      </c>
      <c r="BO393" s="820">
        <v>11</v>
      </c>
      <c r="BP393" s="820">
        <v>12</v>
      </c>
      <c r="BQ393" s="820">
        <v>13</v>
      </c>
      <c r="BR393" s="820">
        <v>14</v>
      </c>
      <c r="BS393" s="820">
        <v>15</v>
      </c>
      <c r="BT393" s="820">
        <v>16</v>
      </c>
      <c r="BU393" s="820">
        <v>17</v>
      </c>
      <c r="BV393" s="820">
        <v>18</v>
      </c>
      <c r="BW393" s="820">
        <v>19</v>
      </c>
      <c r="BX393" s="820">
        <v>20</v>
      </c>
    </row>
    <row r="394" spans="1:77" ht="15.75">
      <c r="A394" s="824">
        <f>Cyk!B19</f>
        <v>11</v>
      </c>
      <c r="B394" s="824" t="str">
        <f>Cyk!C19</f>
        <v>Jirků</v>
      </c>
      <c r="C394" s="824" t="str">
        <f>Cyk!D19</f>
        <v>Pavel</v>
      </c>
      <c r="D394" s="1664">
        <f>Cyk!E19</f>
        <v>730615</v>
      </c>
      <c r="E394" s="824" t="str">
        <f>Cyk!F19</f>
        <v>HS</v>
      </c>
      <c r="F394" s="827" t="s">
        <v>114</v>
      </c>
      <c r="G394" s="823">
        <f t="shared" si="174"/>
        <v>0.7</v>
      </c>
      <c r="H394" s="824">
        <f t="shared" si="175"/>
        <v>10</v>
      </c>
      <c r="I394" s="824">
        <f t="shared" si="176"/>
        <v>2</v>
      </c>
      <c r="J394" s="824">
        <f t="shared" si="177"/>
        <v>5</v>
      </c>
      <c r="K394" s="825">
        <f t="shared" si="178"/>
        <v>7</v>
      </c>
      <c r="L394" s="826">
        <f t="shared" si="179"/>
        <v>0</v>
      </c>
      <c r="O394" s="827">
        <v>0</v>
      </c>
      <c r="P394" s="824"/>
      <c r="Q394" s="824">
        <v>0</v>
      </c>
      <c r="R394" s="824">
        <v>0</v>
      </c>
      <c r="S394" s="824"/>
      <c r="T394" s="826"/>
      <c r="U394" s="824">
        <v>1</v>
      </c>
      <c r="V394" s="827">
        <v>1</v>
      </c>
      <c r="W394" s="824"/>
      <c r="X394" s="824">
        <v>0</v>
      </c>
      <c r="Y394" s="824">
        <v>0</v>
      </c>
      <c r="Z394" s="824">
        <v>0</v>
      </c>
      <c r="AA394" s="824"/>
      <c r="AB394" s="824"/>
      <c r="AC394" s="824"/>
      <c r="AD394" s="824"/>
      <c r="AE394" s="824"/>
      <c r="AF394" s="824">
        <v>0</v>
      </c>
      <c r="AG394" s="824">
        <v>0</v>
      </c>
      <c r="AH394" s="824"/>
      <c r="AI394" s="34"/>
      <c r="AJ394" s="824">
        <v>1</v>
      </c>
      <c r="AK394" s="824"/>
      <c r="AL394" s="824">
        <v>0</v>
      </c>
      <c r="AM394" s="824">
        <v>1</v>
      </c>
      <c r="AN394" s="824"/>
      <c r="AO394" s="824"/>
      <c r="AP394" s="824">
        <v>2</v>
      </c>
      <c r="AQ394" s="824">
        <v>0</v>
      </c>
      <c r="AR394" s="824"/>
      <c r="AS394" s="824">
        <v>0</v>
      </c>
      <c r="AT394" s="824">
        <v>0</v>
      </c>
      <c r="AU394" s="824">
        <v>0</v>
      </c>
      <c r="AV394" s="824"/>
      <c r="AW394" s="824"/>
      <c r="AX394" s="824"/>
      <c r="AY394" s="824"/>
      <c r="AZ394" s="824"/>
      <c r="BA394" s="824">
        <v>1</v>
      </c>
      <c r="BB394" s="824">
        <v>0</v>
      </c>
      <c r="BC394" s="824"/>
      <c r="BE394" s="828"/>
      <c r="BF394" s="828"/>
      <c r="BG394" s="828"/>
      <c r="BH394" s="828"/>
      <c r="BI394" s="828"/>
      <c r="BJ394" s="828"/>
      <c r="BK394" s="828"/>
      <c r="BL394" s="828"/>
      <c r="BM394" s="828"/>
      <c r="BN394" s="828"/>
      <c r="BO394" s="828"/>
      <c r="BP394" s="828"/>
      <c r="BQ394" s="828"/>
      <c r="BR394" s="828"/>
      <c r="BS394" s="828"/>
      <c r="BT394" s="828"/>
      <c r="BU394" s="828"/>
      <c r="BV394" s="828"/>
      <c r="BW394" s="828"/>
      <c r="BX394" s="828"/>
    </row>
    <row r="395" spans="1:77" ht="15.75">
      <c r="A395" s="824">
        <f>Cyk!B20</f>
        <v>12</v>
      </c>
      <c r="B395" s="824" t="str">
        <f>Cyk!C20</f>
        <v>Souček</v>
      </c>
      <c r="C395" s="824" t="str">
        <f>Cyk!D20</f>
        <v>Martin</v>
      </c>
      <c r="D395" s="1664">
        <f>Cyk!E20</f>
        <v>730211</v>
      </c>
      <c r="E395" s="824" t="str">
        <f>Cyk!F20</f>
        <v>JH</v>
      </c>
      <c r="F395" s="827" t="s">
        <v>114</v>
      </c>
      <c r="G395" s="823">
        <f t="shared" si="174"/>
        <v>0.9</v>
      </c>
      <c r="H395" s="824">
        <f t="shared" si="175"/>
        <v>10</v>
      </c>
      <c r="I395" s="824">
        <f t="shared" si="176"/>
        <v>7</v>
      </c>
      <c r="J395" s="824">
        <f t="shared" si="177"/>
        <v>2</v>
      </c>
      <c r="K395" s="825">
        <f t="shared" si="178"/>
        <v>9</v>
      </c>
      <c r="L395" s="826">
        <f t="shared" si="179"/>
        <v>0</v>
      </c>
      <c r="O395" s="827"/>
      <c r="P395" s="824">
        <v>2</v>
      </c>
      <c r="Q395" s="824"/>
      <c r="R395" s="824"/>
      <c r="S395" s="824">
        <v>0</v>
      </c>
      <c r="T395" s="826">
        <v>0</v>
      </c>
      <c r="U395" s="824"/>
      <c r="V395" s="827">
        <v>1</v>
      </c>
      <c r="W395" s="824"/>
      <c r="X395" s="824">
        <v>0</v>
      </c>
      <c r="Y395" s="824">
        <v>0</v>
      </c>
      <c r="Z395" s="824"/>
      <c r="AA395" s="824">
        <v>1</v>
      </c>
      <c r="AB395" s="824"/>
      <c r="AC395" s="824">
        <v>1</v>
      </c>
      <c r="AD395" s="824">
        <v>1</v>
      </c>
      <c r="AE395" s="824"/>
      <c r="AF395" s="824"/>
      <c r="AG395" s="824">
        <v>1</v>
      </c>
      <c r="AH395" s="824"/>
      <c r="AI395" s="34"/>
      <c r="AJ395" s="824"/>
      <c r="AK395" s="824">
        <v>1</v>
      </c>
      <c r="AL395" s="824"/>
      <c r="AM395" s="824"/>
      <c r="AN395" s="824">
        <v>0</v>
      </c>
      <c r="AO395" s="824">
        <v>0</v>
      </c>
      <c r="AP395" s="824"/>
      <c r="AQ395" s="824">
        <v>0</v>
      </c>
      <c r="AR395" s="824"/>
      <c r="AS395" s="824">
        <v>0</v>
      </c>
      <c r="AT395" s="824">
        <v>1</v>
      </c>
      <c r="AU395" s="824"/>
      <c r="AV395" s="824">
        <v>0</v>
      </c>
      <c r="AW395" s="824"/>
      <c r="AX395" s="824">
        <v>0</v>
      </c>
      <c r="AY395" s="824">
        <v>0</v>
      </c>
      <c r="AZ395" s="824"/>
      <c r="BA395" s="824"/>
      <c r="BB395" s="824">
        <v>0</v>
      </c>
      <c r="BC395" s="824"/>
      <c r="BE395" s="828"/>
      <c r="BF395" s="828"/>
      <c r="BG395" s="828"/>
      <c r="BH395" s="828"/>
      <c r="BI395" s="828"/>
      <c r="BJ395" s="828"/>
      <c r="BK395" s="828"/>
      <c r="BL395" s="828"/>
      <c r="BM395" s="828"/>
      <c r="BN395" s="828"/>
      <c r="BO395" s="828"/>
      <c r="BP395" s="828"/>
      <c r="BQ395" s="828"/>
      <c r="BR395" s="828"/>
      <c r="BS395" s="828"/>
      <c r="BT395" s="828"/>
      <c r="BU395" s="828"/>
      <c r="BV395" s="828"/>
      <c r="BW395" s="828"/>
      <c r="BX395" s="828"/>
    </row>
    <row r="396" spans="1:77" ht="15.75">
      <c r="A396" s="824">
        <f>Cyk!B21</f>
        <v>13</v>
      </c>
      <c r="B396" s="824" t="str">
        <f>Cyk!C21</f>
        <v>Zelníček</v>
      </c>
      <c r="C396" s="824" t="str">
        <f>Cyk!D21</f>
        <v>Jiří</v>
      </c>
      <c r="D396" s="1664">
        <f>Cyk!E21</f>
        <v>850818</v>
      </c>
      <c r="E396" s="824" t="str">
        <f>Cyk!F21</f>
        <v>JH</v>
      </c>
      <c r="F396" s="827" t="s">
        <v>114</v>
      </c>
      <c r="G396" s="823">
        <f t="shared" si="174"/>
        <v>1.6470588235294117</v>
      </c>
      <c r="H396" s="824">
        <f t="shared" si="175"/>
        <v>17</v>
      </c>
      <c r="I396" s="824">
        <f t="shared" si="176"/>
        <v>15</v>
      </c>
      <c r="J396" s="824">
        <f t="shared" si="177"/>
        <v>13</v>
      </c>
      <c r="K396" s="825">
        <f t="shared" si="178"/>
        <v>28</v>
      </c>
      <c r="L396" s="826">
        <f t="shared" si="179"/>
        <v>0</v>
      </c>
      <c r="O396" s="827">
        <v>2</v>
      </c>
      <c r="P396" s="824">
        <v>1</v>
      </c>
      <c r="Q396" s="824">
        <v>1</v>
      </c>
      <c r="R396" s="824">
        <v>1</v>
      </c>
      <c r="S396" s="824">
        <v>1</v>
      </c>
      <c r="T396" s="826">
        <v>1</v>
      </c>
      <c r="U396" s="824"/>
      <c r="V396" s="827"/>
      <c r="W396" s="824">
        <v>1</v>
      </c>
      <c r="X396" s="824">
        <v>0</v>
      </c>
      <c r="Y396" s="824">
        <v>1</v>
      </c>
      <c r="Z396" s="824">
        <v>1</v>
      </c>
      <c r="AA396" s="824">
        <v>1</v>
      </c>
      <c r="AB396" s="824">
        <v>0</v>
      </c>
      <c r="AC396" s="824">
        <v>1</v>
      </c>
      <c r="AD396" s="824">
        <v>2</v>
      </c>
      <c r="AE396" s="824"/>
      <c r="AF396" s="824">
        <v>1</v>
      </c>
      <c r="AG396" s="824">
        <v>0</v>
      </c>
      <c r="AH396" s="824">
        <v>0</v>
      </c>
      <c r="AI396" s="34"/>
      <c r="AJ396" s="824">
        <v>0</v>
      </c>
      <c r="AK396" s="824">
        <v>1</v>
      </c>
      <c r="AL396" s="824">
        <v>0</v>
      </c>
      <c r="AM396" s="824">
        <v>1</v>
      </c>
      <c r="AN396" s="824">
        <v>0</v>
      </c>
      <c r="AO396" s="824">
        <v>1</v>
      </c>
      <c r="AP396" s="824"/>
      <c r="AQ396" s="824"/>
      <c r="AR396" s="824">
        <v>0</v>
      </c>
      <c r="AS396" s="824">
        <v>1</v>
      </c>
      <c r="AT396" s="824">
        <v>1</v>
      </c>
      <c r="AU396" s="824">
        <v>1</v>
      </c>
      <c r="AV396" s="824">
        <v>2</v>
      </c>
      <c r="AW396" s="824">
        <v>0</v>
      </c>
      <c r="AX396" s="824">
        <v>1</v>
      </c>
      <c r="AY396" s="824">
        <v>0</v>
      </c>
      <c r="AZ396" s="824"/>
      <c r="BA396" s="824">
        <v>3</v>
      </c>
      <c r="BB396" s="824">
        <v>1</v>
      </c>
      <c r="BC396" s="824">
        <v>0</v>
      </c>
      <c r="BE396" s="828"/>
      <c r="BF396" s="828"/>
      <c r="BG396" s="828"/>
      <c r="BH396" s="828"/>
      <c r="BI396" s="828"/>
      <c r="BJ396" s="828"/>
      <c r="BK396" s="828"/>
      <c r="BL396" s="828"/>
      <c r="BM396" s="828"/>
      <c r="BN396" s="828"/>
      <c r="BO396" s="828"/>
      <c r="BP396" s="828"/>
      <c r="BQ396" s="828"/>
      <c r="BR396" s="828"/>
      <c r="BS396" s="828"/>
      <c r="BT396" s="828"/>
      <c r="BU396" s="828"/>
      <c r="BV396" s="828"/>
      <c r="BW396" s="828"/>
      <c r="BX396" s="828"/>
      <c r="BY396" s="40"/>
    </row>
    <row r="397" spans="1:77" ht="15.75">
      <c r="A397" s="824">
        <f>Cyk!B22</f>
        <v>14</v>
      </c>
      <c r="B397" s="824" t="str">
        <f>Cyk!C22</f>
        <v>Luka</v>
      </c>
      <c r="C397" s="824" t="str">
        <f>Cyk!D22</f>
        <v>Josef</v>
      </c>
      <c r="D397" s="1664">
        <f>Cyk!E22</f>
        <v>750723</v>
      </c>
      <c r="E397" s="824" t="str">
        <f>Cyk!F22</f>
        <v>JH</v>
      </c>
      <c r="F397" s="827" t="s">
        <v>114</v>
      </c>
      <c r="G397" s="823">
        <f t="shared" si="174"/>
        <v>0.5</v>
      </c>
      <c r="H397" s="824">
        <f t="shared" si="175"/>
        <v>2</v>
      </c>
      <c r="I397" s="824">
        <f t="shared" si="176"/>
        <v>1</v>
      </c>
      <c r="J397" s="824">
        <f t="shared" si="177"/>
        <v>0</v>
      </c>
      <c r="K397" s="825">
        <f t="shared" si="178"/>
        <v>1</v>
      </c>
      <c r="L397" s="826">
        <f t="shared" si="179"/>
        <v>0</v>
      </c>
      <c r="O397" s="827"/>
      <c r="P397" s="824"/>
      <c r="Q397" s="824">
        <v>1</v>
      </c>
      <c r="R397" s="824"/>
      <c r="S397" s="824"/>
      <c r="T397" s="826"/>
      <c r="U397" s="824"/>
      <c r="V397" s="827"/>
      <c r="W397" s="824">
        <v>0</v>
      </c>
      <c r="X397" s="824"/>
      <c r="Y397" s="824"/>
      <c r="Z397" s="824"/>
      <c r="AA397" s="824"/>
      <c r="AB397" s="824"/>
      <c r="AC397" s="824"/>
      <c r="AD397" s="824"/>
      <c r="AE397" s="824"/>
      <c r="AF397" s="824"/>
      <c r="AG397" s="824"/>
      <c r="AH397" s="824"/>
      <c r="AI397" s="34"/>
      <c r="AJ397" s="824"/>
      <c r="AK397" s="824"/>
      <c r="AL397" s="824">
        <v>0</v>
      </c>
      <c r="AM397" s="824"/>
      <c r="AN397" s="824"/>
      <c r="AO397" s="824"/>
      <c r="AP397" s="824"/>
      <c r="AQ397" s="824"/>
      <c r="AR397" s="824">
        <v>0</v>
      </c>
      <c r="AS397" s="824"/>
      <c r="AT397" s="824"/>
      <c r="AU397" s="824"/>
      <c r="AV397" s="824"/>
      <c r="AW397" s="824"/>
      <c r="AX397" s="824"/>
      <c r="AY397" s="824"/>
      <c r="AZ397" s="824"/>
      <c r="BA397" s="824"/>
      <c r="BB397" s="824"/>
      <c r="BC397" s="824"/>
      <c r="BE397" s="828"/>
      <c r="BF397" s="828"/>
      <c r="BG397" s="828"/>
      <c r="BH397" s="828"/>
      <c r="BI397" s="828"/>
      <c r="BJ397" s="828"/>
      <c r="BK397" s="828"/>
      <c r="BL397" s="828"/>
      <c r="BM397" s="828"/>
      <c r="BN397" s="828"/>
      <c r="BO397" s="828"/>
      <c r="BP397" s="828"/>
      <c r="BQ397" s="828"/>
      <c r="BR397" s="828"/>
      <c r="BS397" s="828"/>
      <c r="BT397" s="828"/>
      <c r="BU397" s="828"/>
      <c r="BV397" s="828"/>
      <c r="BW397" s="828"/>
      <c r="BX397" s="828"/>
      <c r="BY397" s="40"/>
    </row>
    <row r="398" spans="1:77" ht="15.75">
      <c r="A398" s="824">
        <f>Cyk!B23</f>
        <v>16</v>
      </c>
      <c r="B398" s="824" t="str">
        <f>Cyk!C23</f>
        <v>Juruj</v>
      </c>
      <c r="C398" s="824" t="str">
        <f>Cyk!D23</f>
        <v>Radim</v>
      </c>
      <c r="D398" s="1664">
        <f>Cyk!E23</f>
        <v>730120</v>
      </c>
      <c r="E398" s="824" t="str">
        <f>Cyk!F23</f>
        <v>JH</v>
      </c>
      <c r="F398" s="827" t="s">
        <v>114</v>
      </c>
      <c r="G398" s="823">
        <f t="shared" si="174"/>
        <v>0.8125</v>
      </c>
      <c r="H398" s="824">
        <f t="shared" si="175"/>
        <v>16</v>
      </c>
      <c r="I398" s="824">
        <f t="shared" si="176"/>
        <v>4</v>
      </c>
      <c r="J398" s="824">
        <f t="shared" si="177"/>
        <v>9</v>
      </c>
      <c r="K398" s="825">
        <f t="shared" si="178"/>
        <v>13</v>
      </c>
      <c r="L398" s="826">
        <f t="shared" si="179"/>
        <v>0</v>
      </c>
      <c r="O398" s="827">
        <v>0</v>
      </c>
      <c r="P398" s="824">
        <v>0</v>
      </c>
      <c r="Q398" s="824">
        <v>0</v>
      </c>
      <c r="R398" s="824">
        <v>0</v>
      </c>
      <c r="S398" s="824"/>
      <c r="T398" s="826">
        <v>0</v>
      </c>
      <c r="U398" s="824">
        <v>0</v>
      </c>
      <c r="V398" s="827"/>
      <c r="W398" s="824">
        <v>1</v>
      </c>
      <c r="X398" s="824">
        <v>0</v>
      </c>
      <c r="Y398" s="824">
        <v>1</v>
      </c>
      <c r="Z398" s="824">
        <v>0</v>
      </c>
      <c r="AA398" s="824"/>
      <c r="AB398" s="824">
        <v>1</v>
      </c>
      <c r="AC398" s="824">
        <v>0</v>
      </c>
      <c r="AD398" s="824">
        <v>0</v>
      </c>
      <c r="AE398" s="824"/>
      <c r="AF398" s="824">
        <v>0</v>
      </c>
      <c r="AG398" s="824">
        <v>1</v>
      </c>
      <c r="AH398" s="824">
        <v>0</v>
      </c>
      <c r="AI398" s="34"/>
      <c r="AJ398" s="824">
        <v>0</v>
      </c>
      <c r="AK398" s="824">
        <v>2</v>
      </c>
      <c r="AL398" s="824">
        <v>1</v>
      </c>
      <c r="AM398" s="824">
        <v>1</v>
      </c>
      <c r="AN398" s="824"/>
      <c r="AO398" s="824">
        <v>0</v>
      </c>
      <c r="AP398" s="824">
        <v>1</v>
      </c>
      <c r="AQ398" s="824"/>
      <c r="AR398" s="824">
        <v>1</v>
      </c>
      <c r="AS398" s="824">
        <v>1</v>
      </c>
      <c r="AT398" s="824">
        <v>0</v>
      </c>
      <c r="AU398" s="824">
        <v>0</v>
      </c>
      <c r="AV398" s="824"/>
      <c r="AW398" s="824">
        <v>1</v>
      </c>
      <c r="AX398" s="824">
        <v>0</v>
      </c>
      <c r="AY398" s="824">
        <v>0</v>
      </c>
      <c r="AZ398" s="824"/>
      <c r="BA398" s="824">
        <v>1</v>
      </c>
      <c r="BB398" s="824">
        <v>0</v>
      </c>
      <c r="BC398" s="824">
        <v>0</v>
      </c>
      <c r="BE398" s="828"/>
      <c r="BF398" s="828"/>
      <c r="BG398" s="828"/>
      <c r="BH398" s="828"/>
      <c r="BI398" s="828"/>
      <c r="BJ398" s="828"/>
      <c r="BK398" s="828"/>
      <c r="BL398" s="828"/>
      <c r="BM398" s="828"/>
      <c r="BN398" s="828"/>
      <c r="BO398" s="828"/>
      <c r="BP398" s="828"/>
      <c r="BQ398" s="828"/>
      <c r="BR398" s="828"/>
      <c r="BS398" s="828"/>
      <c r="BT398" s="828"/>
      <c r="BU398" s="828"/>
      <c r="BV398" s="828"/>
      <c r="BW398" s="828"/>
      <c r="BX398" s="828"/>
    </row>
    <row r="399" spans="1:77" ht="15.75">
      <c r="A399" s="824">
        <f>Cyk!B24</f>
        <v>19</v>
      </c>
      <c r="B399" s="824" t="str">
        <f>Cyk!C24</f>
        <v>Šembera</v>
      </c>
      <c r="C399" s="824" t="str">
        <f>Cyk!D24</f>
        <v>Petr</v>
      </c>
      <c r="D399" s="1664">
        <f>Cyk!E24</f>
        <v>720606</v>
      </c>
      <c r="E399" s="824" t="str">
        <f>Cyk!F24</f>
        <v>JH</v>
      </c>
      <c r="F399" s="827" t="s">
        <v>114</v>
      </c>
      <c r="G399" s="823">
        <f t="shared" si="174"/>
        <v>0.10526315789473684</v>
      </c>
      <c r="H399" s="824">
        <f t="shared" si="175"/>
        <v>19</v>
      </c>
      <c r="I399" s="824">
        <f t="shared" si="176"/>
        <v>0</v>
      </c>
      <c r="J399" s="824">
        <f t="shared" si="177"/>
        <v>2</v>
      </c>
      <c r="K399" s="825">
        <f t="shared" si="178"/>
        <v>2</v>
      </c>
      <c r="L399" s="826">
        <f t="shared" si="179"/>
        <v>0</v>
      </c>
      <c r="O399" s="827">
        <v>0</v>
      </c>
      <c r="P399" s="824">
        <v>0</v>
      </c>
      <c r="Q399" s="824">
        <v>0</v>
      </c>
      <c r="R399" s="824">
        <v>0</v>
      </c>
      <c r="S399" s="824">
        <v>0</v>
      </c>
      <c r="T399" s="826">
        <v>0</v>
      </c>
      <c r="U399" s="824">
        <v>0</v>
      </c>
      <c r="V399" s="827">
        <v>0</v>
      </c>
      <c r="W399" s="824">
        <v>0</v>
      </c>
      <c r="X399" s="824">
        <v>0</v>
      </c>
      <c r="Y399" s="824">
        <v>0</v>
      </c>
      <c r="Z399" s="824">
        <v>0</v>
      </c>
      <c r="AA399" s="824">
        <v>0</v>
      </c>
      <c r="AB399" s="824">
        <v>0</v>
      </c>
      <c r="AC399" s="824">
        <v>0</v>
      </c>
      <c r="AD399" s="824">
        <v>0</v>
      </c>
      <c r="AE399" s="824"/>
      <c r="AF399" s="824">
        <v>0</v>
      </c>
      <c r="AG399" s="824">
        <v>0</v>
      </c>
      <c r="AH399" s="824">
        <v>0</v>
      </c>
      <c r="AI399" s="34"/>
      <c r="AJ399" s="824">
        <v>0</v>
      </c>
      <c r="AK399" s="824">
        <v>1</v>
      </c>
      <c r="AL399" s="824">
        <v>0</v>
      </c>
      <c r="AM399" s="824">
        <v>0</v>
      </c>
      <c r="AN399" s="824">
        <v>0</v>
      </c>
      <c r="AO399" s="824">
        <v>0</v>
      </c>
      <c r="AP399" s="824">
        <v>0</v>
      </c>
      <c r="AQ399" s="824">
        <v>0</v>
      </c>
      <c r="AR399" s="824">
        <v>0</v>
      </c>
      <c r="AS399" s="824">
        <v>0</v>
      </c>
      <c r="AT399" s="824">
        <v>0</v>
      </c>
      <c r="AU399" s="824">
        <v>0</v>
      </c>
      <c r="AV399" s="824">
        <v>0</v>
      </c>
      <c r="AW399" s="824">
        <v>0</v>
      </c>
      <c r="AX399" s="824">
        <v>0</v>
      </c>
      <c r="AY399" s="824">
        <v>0</v>
      </c>
      <c r="AZ399" s="824"/>
      <c r="BA399" s="824">
        <v>0</v>
      </c>
      <c r="BB399" s="824">
        <v>0</v>
      </c>
      <c r="BC399" s="824">
        <v>1</v>
      </c>
      <c r="BE399" s="828"/>
      <c r="BF399" s="828"/>
      <c r="BG399" s="828"/>
      <c r="BH399" s="828"/>
      <c r="BI399" s="828"/>
      <c r="BJ399" s="828"/>
      <c r="BK399" s="828"/>
      <c r="BL399" s="828"/>
      <c r="BM399" s="828"/>
      <c r="BN399" s="828"/>
      <c r="BO399" s="828"/>
      <c r="BP399" s="828"/>
      <c r="BQ399" s="828"/>
      <c r="BR399" s="828"/>
      <c r="BS399" s="828"/>
      <c r="BT399" s="828"/>
      <c r="BU399" s="828"/>
      <c r="BV399" s="828"/>
      <c r="BW399" s="828"/>
      <c r="BX399" s="828"/>
      <c r="BY399" s="40"/>
    </row>
    <row r="400" spans="1:77" ht="15.75">
      <c r="A400" s="824">
        <f>Cyk!B25</f>
        <v>20</v>
      </c>
      <c r="B400" s="824" t="str">
        <f>Cyk!C25</f>
        <v>Kollert</v>
      </c>
      <c r="C400" s="824" t="str">
        <f>Cyk!D25</f>
        <v>Jiří ml</v>
      </c>
      <c r="D400" s="1664">
        <f>Cyk!E25</f>
        <v>0</v>
      </c>
      <c r="E400" s="824" t="str">
        <f>Cyk!F25</f>
        <v>JH</v>
      </c>
      <c r="F400" s="827" t="s">
        <v>114</v>
      </c>
      <c r="G400" s="823" t="e">
        <f t="shared" si="174"/>
        <v>#DIV/0!</v>
      </c>
      <c r="H400" s="824">
        <f t="shared" si="175"/>
        <v>0</v>
      </c>
      <c r="I400" s="824">
        <f t="shared" si="176"/>
        <v>0</v>
      </c>
      <c r="J400" s="824">
        <f t="shared" si="177"/>
        <v>0</v>
      </c>
      <c r="K400" s="825">
        <f t="shared" si="178"/>
        <v>0</v>
      </c>
      <c r="L400" s="826">
        <f t="shared" si="179"/>
        <v>0</v>
      </c>
      <c r="O400" s="827"/>
      <c r="P400" s="824"/>
      <c r="Q400" s="824"/>
      <c r="R400" s="824"/>
      <c r="S400" s="824"/>
      <c r="T400" s="826"/>
      <c r="U400" s="824"/>
      <c r="V400" s="827"/>
      <c r="W400" s="824"/>
      <c r="X400" s="824"/>
      <c r="Y400" s="824"/>
      <c r="Z400" s="824"/>
      <c r="AA400" s="824"/>
      <c r="AB400" s="824"/>
      <c r="AC400" s="824"/>
      <c r="AD400" s="824"/>
      <c r="AE400" s="824"/>
      <c r="AF400" s="824"/>
      <c r="AG400" s="824"/>
      <c r="AH400" s="824"/>
      <c r="AI400" s="34"/>
      <c r="AJ400" s="824"/>
      <c r="AK400" s="824"/>
      <c r="AL400" s="824"/>
      <c r="AM400" s="824"/>
      <c r="AN400" s="824"/>
      <c r="AO400" s="824"/>
      <c r="AP400" s="824"/>
      <c r="AQ400" s="824"/>
      <c r="AR400" s="824"/>
      <c r="AS400" s="824"/>
      <c r="AT400" s="824"/>
      <c r="AU400" s="824"/>
      <c r="AV400" s="824"/>
      <c r="AW400" s="824"/>
      <c r="AX400" s="824"/>
      <c r="AY400" s="824"/>
      <c r="AZ400" s="824"/>
      <c r="BA400" s="824"/>
      <c r="BB400" s="824"/>
      <c r="BC400" s="824"/>
      <c r="BE400" s="828"/>
      <c r="BF400" s="828"/>
      <c r="BG400" s="828"/>
      <c r="BH400" s="828"/>
      <c r="BI400" s="828"/>
      <c r="BJ400" s="828"/>
      <c r="BK400" s="828"/>
      <c r="BL400" s="828"/>
      <c r="BM400" s="828"/>
      <c r="BN400" s="828"/>
      <c r="BO400" s="828"/>
      <c r="BP400" s="828"/>
      <c r="BQ400" s="828"/>
      <c r="BR400" s="828"/>
      <c r="BS400" s="828"/>
      <c r="BT400" s="828"/>
      <c r="BU400" s="828"/>
      <c r="BV400" s="828"/>
      <c r="BW400" s="828"/>
      <c r="BX400" s="828"/>
      <c r="BY400" s="40"/>
    </row>
    <row r="401" spans="1:78" ht="15.75">
      <c r="A401" s="824">
        <f>Cyk!B26</f>
        <v>29</v>
      </c>
      <c r="B401" s="824" t="str">
        <f>Cyk!C26</f>
        <v>Spáčil</v>
      </c>
      <c r="C401" s="824" t="str">
        <f>Cyk!D26</f>
        <v>Václav</v>
      </c>
      <c r="D401" s="1664">
        <f>Cyk!E26</f>
        <v>810216</v>
      </c>
      <c r="E401" s="824" t="str">
        <f>Cyk!F26</f>
        <v>JH</v>
      </c>
      <c r="F401" s="827" t="s">
        <v>114</v>
      </c>
      <c r="G401" s="823">
        <f t="shared" si="174"/>
        <v>0.31578947368421051</v>
      </c>
      <c r="H401" s="824">
        <f t="shared" si="175"/>
        <v>19</v>
      </c>
      <c r="I401" s="824">
        <f t="shared" si="176"/>
        <v>4</v>
      </c>
      <c r="J401" s="824">
        <f t="shared" si="177"/>
        <v>2</v>
      </c>
      <c r="K401" s="825">
        <f t="shared" si="178"/>
        <v>6</v>
      </c>
      <c r="L401" s="826">
        <f t="shared" si="179"/>
        <v>0</v>
      </c>
      <c r="O401" s="827">
        <v>0</v>
      </c>
      <c r="P401" s="824">
        <v>0</v>
      </c>
      <c r="Q401" s="824">
        <v>0</v>
      </c>
      <c r="R401" s="824">
        <v>0</v>
      </c>
      <c r="S401" s="824">
        <v>0</v>
      </c>
      <c r="T401" s="826">
        <v>0</v>
      </c>
      <c r="U401" s="824">
        <v>0</v>
      </c>
      <c r="V401" s="827">
        <v>0</v>
      </c>
      <c r="W401" s="824">
        <v>0</v>
      </c>
      <c r="X401" s="824">
        <v>1</v>
      </c>
      <c r="Y401" s="824">
        <v>0</v>
      </c>
      <c r="Z401" s="824">
        <v>0</v>
      </c>
      <c r="AA401" s="824">
        <v>3</v>
      </c>
      <c r="AB401" s="824">
        <v>0</v>
      </c>
      <c r="AC401" s="824">
        <v>0</v>
      </c>
      <c r="AD401" s="824"/>
      <c r="AE401" s="824">
        <v>0</v>
      </c>
      <c r="AF401" s="824">
        <v>0</v>
      </c>
      <c r="AG401" s="824">
        <v>0</v>
      </c>
      <c r="AH401" s="824">
        <v>0</v>
      </c>
      <c r="AI401" s="34"/>
      <c r="AJ401" s="824">
        <v>0</v>
      </c>
      <c r="AK401" s="824">
        <v>0</v>
      </c>
      <c r="AL401" s="824">
        <v>0</v>
      </c>
      <c r="AM401" s="824">
        <v>0</v>
      </c>
      <c r="AN401" s="824">
        <v>0</v>
      </c>
      <c r="AO401" s="824">
        <v>0</v>
      </c>
      <c r="AP401" s="824">
        <v>0</v>
      </c>
      <c r="AQ401" s="824">
        <v>0</v>
      </c>
      <c r="AR401" s="824">
        <v>0</v>
      </c>
      <c r="AS401" s="824">
        <v>0</v>
      </c>
      <c r="AT401" s="824">
        <v>0</v>
      </c>
      <c r="AU401" s="824">
        <v>1</v>
      </c>
      <c r="AV401" s="824">
        <v>0</v>
      </c>
      <c r="AW401" s="824">
        <v>0</v>
      </c>
      <c r="AX401" s="824">
        <v>0</v>
      </c>
      <c r="AY401" s="824"/>
      <c r="AZ401" s="824">
        <v>0</v>
      </c>
      <c r="BA401" s="824">
        <v>0</v>
      </c>
      <c r="BB401" s="824">
        <v>1</v>
      </c>
      <c r="BC401" s="824">
        <v>0</v>
      </c>
      <c r="BE401" s="828"/>
      <c r="BF401" s="828"/>
      <c r="BG401" s="828"/>
      <c r="BH401" s="828"/>
      <c r="BI401" s="828"/>
      <c r="BJ401" s="828"/>
      <c r="BK401" s="828"/>
      <c r="BL401" s="828"/>
      <c r="BM401" s="828"/>
      <c r="BN401" s="828"/>
      <c r="BO401" s="828"/>
      <c r="BP401" s="828"/>
      <c r="BQ401" s="828"/>
      <c r="BR401" s="828"/>
      <c r="BS401" s="828"/>
      <c r="BT401" s="828"/>
      <c r="BU401" s="828"/>
      <c r="BV401" s="828"/>
      <c r="BW401" s="828"/>
      <c r="BX401" s="828"/>
      <c r="BY401" s="40"/>
    </row>
    <row r="402" spans="1:78" ht="15.75">
      <c r="A402" s="824">
        <f>Cyk!B27</f>
        <v>0</v>
      </c>
      <c r="B402" s="824" t="str">
        <f>Cyk!C27</f>
        <v>Polička</v>
      </c>
      <c r="C402" s="824" t="str">
        <f>Cyk!D27</f>
        <v>Martin</v>
      </c>
      <c r="D402" s="1664">
        <f>Cyk!E27</f>
        <v>900613</v>
      </c>
      <c r="E402" s="824" t="str">
        <f>Cyk!F27</f>
        <v>JH</v>
      </c>
      <c r="F402" s="827" t="s">
        <v>114</v>
      </c>
      <c r="G402" s="823" t="e">
        <f t="shared" ref="G402:G440" si="180">K402/H402</f>
        <v>#DIV/0!</v>
      </c>
      <c r="H402" s="824">
        <f t="shared" si="175"/>
        <v>0</v>
      </c>
      <c r="I402" s="824">
        <f t="shared" si="176"/>
        <v>0</v>
      </c>
      <c r="J402" s="824">
        <f t="shared" si="177"/>
        <v>0</v>
      </c>
      <c r="K402" s="825">
        <f t="shared" si="178"/>
        <v>0</v>
      </c>
      <c r="L402" s="826">
        <f t="shared" si="179"/>
        <v>0</v>
      </c>
      <c r="O402" s="827"/>
      <c r="P402" s="824"/>
      <c r="Q402" s="824"/>
      <c r="R402" s="824"/>
      <c r="S402" s="824"/>
      <c r="T402" s="826"/>
      <c r="U402" s="824"/>
      <c r="V402" s="827"/>
      <c r="W402" s="824"/>
      <c r="X402" s="824"/>
      <c r="Y402" s="824"/>
      <c r="Z402" s="824"/>
      <c r="AA402" s="824"/>
      <c r="AB402" s="824"/>
      <c r="AC402" s="824"/>
      <c r="AD402" s="824"/>
      <c r="AE402" s="824"/>
      <c r="AF402" s="824"/>
      <c r="AG402" s="824"/>
      <c r="AH402" s="824"/>
      <c r="AI402" s="34"/>
      <c r="AJ402" s="824"/>
      <c r="AK402" s="824"/>
      <c r="AL402" s="824"/>
      <c r="AM402" s="824"/>
      <c r="AN402" s="824"/>
      <c r="AO402" s="824"/>
      <c r="AP402" s="824"/>
      <c r="AQ402" s="824"/>
      <c r="AR402" s="824"/>
      <c r="AS402" s="824"/>
      <c r="AT402" s="824"/>
      <c r="AU402" s="824"/>
      <c r="AV402" s="824"/>
      <c r="AW402" s="824"/>
      <c r="AX402" s="824"/>
      <c r="AY402" s="824"/>
      <c r="AZ402" s="824"/>
      <c r="BA402" s="824"/>
      <c r="BB402" s="824"/>
      <c r="BC402" s="824"/>
      <c r="BE402" s="828"/>
      <c r="BF402" s="828"/>
      <c r="BG402" s="828"/>
      <c r="BH402" s="828"/>
      <c r="BI402" s="828"/>
      <c r="BJ402" s="828"/>
      <c r="BK402" s="828"/>
      <c r="BL402" s="828"/>
      <c r="BM402" s="828"/>
      <c r="BN402" s="828"/>
      <c r="BO402" s="828"/>
      <c r="BP402" s="828"/>
      <c r="BQ402" s="828"/>
      <c r="BR402" s="828"/>
      <c r="BS402" s="828"/>
      <c r="BT402" s="828"/>
      <c r="BU402" s="828"/>
      <c r="BV402" s="828"/>
      <c r="BW402" s="828"/>
      <c r="BX402" s="828"/>
      <c r="BY402" s="40"/>
    </row>
    <row r="403" spans="1:78" ht="15.75">
      <c r="A403" s="824">
        <f>Cyk!B28</f>
        <v>0</v>
      </c>
      <c r="B403" s="824" t="str">
        <f>Cyk!C28</f>
        <v>Smrkal</v>
      </c>
      <c r="C403" s="824" t="str">
        <f>Cyk!D28</f>
        <v>Martin</v>
      </c>
      <c r="D403" s="1664">
        <f>Cyk!E28</f>
        <v>950104</v>
      </c>
      <c r="E403" s="824" t="str">
        <f>Cyk!F28</f>
        <v>JH2</v>
      </c>
      <c r="F403" s="827" t="s">
        <v>114</v>
      </c>
      <c r="G403" s="823">
        <f t="shared" si="180"/>
        <v>1.6470588235294117</v>
      </c>
      <c r="H403" s="824">
        <f t="shared" si="175"/>
        <v>17</v>
      </c>
      <c r="I403" s="824">
        <f t="shared" si="176"/>
        <v>11</v>
      </c>
      <c r="J403" s="824">
        <f t="shared" si="177"/>
        <v>17</v>
      </c>
      <c r="K403" s="825">
        <f t="shared" si="178"/>
        <v>28</v>
      </c>
      <c r="L403" s="826">
        <f t="shared" si="179"/>
        <v>0</v>
      </c>
      <c r="O403" s="827"/>
      <c r="P403" s="824">
        <v>1</v>
      </c>
      <c r="Q403" s="824">
        <v>1</v>
      </c>
      <c r="R403" s="824">
        <v>0</v>
      </c>
      <c r="S403" s="824">
        <v>0</v>
      </c>
      <c r="T403" s="826">
        <v>0</v>
      </c>
      <c r="U403" s="824">
        <v>0</v>
      </c>
      <c r="V403" s="827">
        <v>0</v>
      </c>
      <c r="W403" s="824"/>
      <c r="X403" s="824">
        <v>2</v>
      </c>
      <c r="Y403" s="824">
        <v>0</v>
      </c>
      <c r="Z403" s="824">
        <v>0</v>
      </c>
      <c r="AA403" s="824">
        <v>0</v>
      </c>
      <c r="AB403" s="824">
        <v>2</v>
      </c>
      <c r="AC403" s="824">
        <v>0</v>
      </c>
      <c r="AD403" s="824">
        <v>4</v>
      </c>
      <c r="AE403" s="824">
        <v>1</v>
      </c>
      <c r="AF403" s="824"/>
      <c r="AG403" s="824">
        <v>0</v>
      </c>
      <c r="AH403" s="824">
        <v>0</v>
      </c>
      <c r="AI403" s="34"/>
      <c r="AJ403" s="824"/>
      <c r="AK403" s="824">
        <v>2</v>
      </c>
      <c r="AL403" s="824">
        <v>1</v>
      </c>
      <c r="AM403" s="824">
        <v>0</v>
      </c>
      <c r="AN403" s="824">
        <v>0</v>
      </c>
      <c r="AO403" s="824">
        <v>0</v>
      </c>
      <c r="AP403" s="824">
        <v>0</v>
      </c>
      <c r="AQ403" s="824">
        <v>1</v>
      </c>
      <c r="AR403" s="824"/>
      <c r="AS403" s="824">
        <v>0</v>
      </c>
      <c r="AT403" s="824">
        <v>1</v>
      </c>
      <c r="AU403" s="824">
        <v>1</v>
      </c>
      <c r="AV403" s="824">
        <v>2</v>
      </c>
      <c r="AW403" s="824">
        <v>2</v>
      </c>
      <c r="AX403" s="824">
        <v>1</v>
      </c>
      <c r="AY403" s="824">
        <v>2</v>
      </c>
      <c r="AZ403" s="824">
        <v>1</v>
      </c>
      <c r="BA403" s="824"/>
      <c r="BB403" s="824">
        <v>2</v>
      </c>
      <c r="BC403" s="824">
        <v>1</v>
      </c>
      <c r="BE403" s="828"/>
      <c r="BF403" s="828"/>
      <c r="BG403" s="828"/>
      <c r="BH403" s="828"/>
      <c r="BI403" s="828"/>
      <c r="BJ403" s="828"/>
      <c r="BK403" s="828"/>
      <c r="BL403" s="828"/>
      <c r="BM403" s="828"/>
      <c r="BN403" s="828"/>
      <c r="BO403" s="828"/>
      <c r="BP403" s="828"/>
      <c r="BQ403" s="828"/>
      <c r="BR403" s="828"/>
      <c r="BS403" s="828"/>
      <c r="BT403" s="828"/>
      <c r="BU403" s="828"/>
      <c r="BV403" s="828"/>
      <c r="BW403" s="828"/>
      <c r="BX403" s="828"/>
      <c r="BY403" s="40"/>
    </row>
    <row r="404" spans="1:78" ht="15.75">
      <c r="A404" s="824">
        <f>Cyk!B29</f>
        <v>0</v>
      </c>
      <c r="B404" s="824" t="str">
        <f>Cyk!C29</f>
        <v>Brýdl</v>
      </c>
      <c r="C404" s="824" t="str">
        <f>Cyk!D29</f>
        <v>Adam</v>
      </c>
      <c r="D404" s="1664">
        <f>Cyk!E29</f>
        <v>950715</v>
      </c>
      <c r="E404" s="824" t="str">
        <f>Cyk!F29</f>
        <v>JH</v>
      </c>
      <c r="F404" s="827" t="s">
        <v>114</v>
      </c>
      <c r="G404" s="823">
        <f t="shared" si="180"/>
        <v>0.33333333333333331</v>
      </c>
      <c r="H404" s="824">
        <f t="shared" si="175"/>
        <v>12</v>
      </c>
      <c r="I404" s="824">
        <f t="shared" si="176"/>
        <v>1</v>
      </c>
      <c r="J404" s="824">
        <f t="shared" si="177"/>
        <v>3</v>
      </c>
      <c r="K404" s="825">
        <f t="shared" si="178"/>
        <v>4</v>
      </c>
      <c r="L404" s="826">
        <f t="shared" si="179"/>
        <v>0</v>
      </c>
      <c r="O404" s="827"/>
      <c r="P404" s="824">
        <v>0</v>
      </c>
      <c r="Q404" s="824"/>
      <c r="R404" s="824"/>
      <c r="S404" s="824"/>
      <c r="T404" s="826">
        <v>1</v>
      </c>
      <c r="U404" s="824">
        <v>0</v>
      </c>
      <c r="V404" s="827">
        <v>0</v>
      </c>
      <c r="W404" s="824"/>
      <c r="X404" s="824">
        <v>0</v>
      </c>
      <c r="Y404" s="824">
        <v>0</v>
      </c>
      <c r="Z404" s="824">
        <v>0</v>
      </c>
      <c r="AA404" s="824">
        <v>0</v>
      </c>
      <c r="AB404" s="824">
        <v>0</v>
      </c>
      <c r="AC404" s="824">
        <v>0</v>
      </c>
      <c r="AD404" s="824"/>
      <c r="AE404" s="824">
        <v>0</v>
      </c>
      <c r="AF404" s="824"/>
      <c r="AG404" s="824">
        <v>0</v>
      </c>
      <c r="AH404" s="824"/>
      <c r="AI404" s="34"/>
      <c r="AJ404" s="824"/>
      <c r="AK404" s="824">
        <v>0</v>
      </c>
      <c r="AL404" s="824"/>
      <c r="AM404" s="824"/>
      <c r="AN404" s="824"/>
      <c r="AO404" s="824">
        <v>0</v>
      </c>
      <c r="AP404" s="824">
        <v>0</v>
      </c>
      <c r="AQ404" s="824">
        <v>0</v>
      </c>
      <c r="AR404" s="824"/>
      <c r="AS404" s="824">
        <v>1</v>
      </c>
      <c r="AT404" s="824">
        <v>0</v>
      </c>
      <c r="AU404" s="824">
        <v>1</v>
      </c>
      <c r="AV404" s="824">
        <v>0</v>
      </c>
      <c r="AW404" s="824">
        <v>1</v>
      </c>
      <c r="AX404" s="824">
        <v>0</v>
      </c>
      <c r="AY404" s="824"/>
      <c r="AZ404" s="824">
        <v>0</v>
      </c>
      <c r="BA404" s="824"/>
      <c r="BB404" s="824">
        <v>0</v>
      </c>
      <c r="BC404" s="824"/>
      <c r="BE404" s="828"/>
      <c r="BF404" s="828"/>
      <c r="BG404" s="828"/>
      <c r="BH404" s="828"/>
      <c r="BI404" s="828"/>
      <c r="BJ404" s="828"/>
      <c r="BK404" s="828"/>
      <c r="BL404" s="828"/>
      <c r="BM404" s="828"/>
      <c r="BN404" s="828"/>
      <c r="BO404" s="828"/>
      <c r="BP404" s="828"/>
      <c r="BQ404" s="828"/>
      <c r="BR404" s="828"/>
      <c r="BS404" s="828"/>
      <c r="BT404" s="828"/>
      <c r="BU404" s="828"/>
      <c r="BV404" s="828"/>
      <c r="BW404" s="828"/>
      <c r="BX404" s="828"/>
      <c r="BY404" s="40"/>
    </row>
    <row r="405" spans="1:78" ht="15.75">
      <c r="A405" s="824">
        <f>Cyk!B30</f>
        <v>0</v>
      </c>
      <c r="B405" s="824" t="str">
        <f>Cyk!C30</f>
        <v>Hanzlíček</v>
      </c>
      <c r="C405" s="824" t="str">
        <f>Cyk!D30</f>
        <v>Aleš</v>
      </c>
      <c r="D405" s="1664">
        <f>Cyk!E30</f>
        <v>740411</v>
      </c>
      <c r="E405" s="824" t="str">
        <f>Cyk!F30</f>
        <v>JH</v>
      </c>
      <c r="F405" s="827" t="s">
        <v>114</v>
      </c>
      <c r="G405" s="823">
        <f t="shared" si="180"/>
        <v>0.4</v>
      </c>
      <c r="H405" s="824">
        <f t="shared" si="175"/>
        <v>10</v>
      </c>
      <c r="I405" s="824">
        <f t="shared" si="176"/>
        <v>1</v>
      </c>
      <c r="J405" s="824">
        <f t="shared" si="177"/>
        <v>3</v>
      </c>
      <c r="K405" s="825">
        <f t="shared" si="178"/>
        <v>4</v>
      </c>
      <c r="L405" s="826">
        <f t="shared" si="179"/>
        <v>0</v>
      </c>
      <c r="O405" s="827">
        <v>0</v>
      </c>
      <c r="P405" s="824">
        <v>0</v>
      </c>
      <c r="Q405" s="824"/>
      <c r="R405" s="824"/>
      <c r="S405" s="824">
        <v>0</v>
      </c>
      <c r="T405" s="826"/>
      <c r="U405" s="824"/>
      <c r="V405" s="827"/>
      <c r="W405" s="824"/>
      <c r="X405" s="824">
        <v>0</v>
      </c>
      <c r="Y405" s="824"/>
      <c r="Z405" s="824">
        <v>0</v>
      </c>
      <c r="AA405" s="824"/>
      <c r="AB405" s="824">
        <v>0</v>
      </c>
      <c r="AC405" s="824">
        <v>0</v>
      </c>
      <c r="AD405" s="824"/>
      <c r="AE405" s="824"/>
      <c r="AF405" s="824">
        <v>0</v>
      </c>
      <c r="AG405" s="824">
        <v>1</v>
      </c>
      <c r="AH405" s="824">
        <v>0</v>
      </c>
      <c r="AI405" s="34"/>
      <c r="AJ405" s="824">
        <v>0</v>
      </c>
      <c r="AK405" s="824">
        <v>2</v>
      </c>
      <c r="AL405" s="824"/>
      <c r="AM405" s="824"/>
      <c r="AN405" s="824">
        <v>0</v>
      </c>
      <c r="AO405" s="824"/>
      <c r="AP405" s="824"/>
      <c r="AQ405" s="824"/>
      <c r="AR405" s="824"/>
      <c r="AS405" s="824">
        <v>0</v>
      </c>
      <c r="AT405" s="824"/>
      <c r="AU405" s="824">
        <v>0</v>
      </c>
      <c r="AV405" s="824"/>
      <c r="AW405" s="824">
        <v>0</v>
      </c>
      <c r="AX405" s="824">
        <v>0</v>
      </c>
      <c r="AY405" s="824"/>
      <c r="AZ405" s="824"/>
      <c r="BA405" s="824">
        <v>1</v>
      </c>
      <c r="BB405" s="824">
        <v>0</v>
      </c>
      <c r="BC405" s="824">
        <v>0</v>
      </c>
      <c r="BE405" s="828"/>
      <c r="BF405" s="828"/>
      <c r="BG405" s="828"/>
      <c r="BH405" s="828"/>
      <c r="BI405" s="828"/>
      <c r="BJ405" s="828"/>
      <c r="BK405" s="828"/>
      <c r="BL405" s="828"/>
      <c r="BM405" s="828"/>
      <c r="BN405" s="828"/>
      <c r="BO405" s="828"/>
      <c r="BP405" s="828"/>
      <c r="BQ405" s="828"/>
      <c r="BR405" s="828"/>
      <c r="BS405" s="828"/>
      <c r="BT405" s="828"/>
      <c r="BU405" s="828"/>
      <c r="BV405" s="828"/>
      <c r="BW405" s="828"/>
      <c r="BX405" s="828"/>
      <c r="BY405" s="40"/>
    </row>
    <row r="406" spans="1:78" ht="15.75">
      <c r="A406" s="824">
        <f>Cyk!B31</f>
        <v>0</v>
      </c>
      <c r="B406" s="824" t="str">
        <f>Cyk!C31</f>
        <v>Koubek</v>
      </c>
      <c r="C406" s="824" t="str">
        <f>Cyk!D31</f>
        <v>Jan</v>
      </c>
      <c r="D406" s="1664">
        <f>Cyk!E31</f>
        <v>0</v>
      </c>
      <c r="E406" s="824" t="str">
        <f>Cyk!F31</f>
        <v>JH</v>
      </c>
      <c r="F406" s="827" t="s">
        <v>114</v>
      </c>
      <c r="G406" s="823" t="e">
        <f t="shared" si="180"/>
        <v>#DIV/0!</v>
      </c>
      <c r="H406" s="824">
        <f t="shared" si="175"/>
        <v>0</v>
      </c>
      <c r="I406" s="824">
        <f t="shared" si="176"/>
        <v>0</v>
      </c>
      <c r="J406" s="824">
        <f t="shared" si="177"/>
        <v>0</v>
      </c>
      <c r="K406" s="825">
        <f t="shared" si="178"/>
        <v>0</v>
      </c>
      <c r="L406" s="826">
        <f t="shared" si="179"/>
        <v>0</v>
      </c>
      <c r="O406" s="827"/>
      <c r="P406" s="824"/>
      <c r="Q406" s="824"/>
      <c r="R406" s="824"/>
      <c r="S406" s="824"/>
      <c r="T406" s="826"/>
      <c r="U406" s="824"/>
      <c r="V406" s="827"/>
      <c r="W406" s="824"/>
      <c r="X406" s="824"/>
      <c r="Y406" s="824"/>
      <c r="Z406" s="824"/>
      <c r="AA406" s="824"/>
      <c r="AB406" s="824"/>
      <c r="AC406" s="824"/>
      <c r="AD406" s="824"/>
      <c r="AE406" s="824"/>
      <c r="AF406" s="824"/>
      <c r="AG406" s="824"/>
      <c r="AH406" s="824"/>
      <c r="AI406" s="34"/>
      <c r="AJ406" s="824"/>
      <c r="AK406" s="824"/>
      <c r="AL406" s="824"/>
      <c r="AM406" s="824"/>
      <c r="AN406" s="824"/>
      <c r="AO406" s="824"/>
      <c r="AP406" s="824"/>
      <c r="AQ406" s="824"/>
      <c r="AR406" s="824"/>
      <c r="AS406" s="824"/>
      <c r="AT406" s="824"/>
      <c r="AU406" s="824"/>
      <c r="AV406" s="824"/>
      <c r="AW406" s="824"/>
      <c r="AX406" s="824"/>
      <c r="AY406" s="824"/>
      <c r="AZ406" s="824"/>
      <c r="BA406" s="824"/>
      <c r="BB406" s="824"/>
      <c r="BC406" s="824"/>
      <c r="BE406" s="828"/>
      <c r="BF406" s="828"/>
      <c r="BG406" s="828"/>
      <c r="BH406" s="828"/>
      <c r="BI406" s="828"/>
      <c r="BJ406" s="828"/>
      <c r="BK406" s="828"/>
      <c r="BL406" s="828"/>
      <c r="BM406" s="828"/>
      <c r="BN406" s="828"/>
      <c r="BO406" s="828"/>
      <c r="BP406" s="828"/>
      <c r="BQ406" s="828"/>
      <c r="BR406" s="828"/>
      <c r="BS406" s="828"/>
      <c r="BT406" s="828"/>
      <c r="BU406" s="828"/>
      <c r="BV406" s="828"/>
      <c r="BW406" s="828"/>
      <c r="BX406" s="828"/>
      <c r="BY406" s="40"/>
    </row>
    <row r="407" spans="1:78" s="40" customFormat="1" ht="15.75">
      <c r="A407" s="824">
        <f>Cyk!B32</f>
        <v>0</v>
      </c>
      <c r="B407" s="824" t="str">
        <f>Cyk!C32</f>
        <v>Schlegel</v>
      </c>
      <c r="C407" s="824" t="str">
        <f>Cyk!D32</f>
        <v>Michal</v>
      </c>
      <c r="D407" s="1664">
        <f>Cyk!E32</f>
        <v>910331</v>
      </c>
      <c r="E407" s="824" t="str">
        <f>Cyk!F32</f>
        <v>JH</v>
      </c>
      <c r="F407" s="827" t="s">
        <v>114</v>
      </c>
      <c r="G407" s="823">
        <f t="shared" si="180"/>
        <v>2</v>
      </c>
      <c r="H407" s="824">
        <f t="shared" si="175"/>
        <v>2</v>
      </c>
      <c r="I407" s="824">
        <f t="shared" si="176"/>
        <v>0</v>
      </c>
      <c r="J407" s="824">
        <f t="shared" si="177"/>
        <v>4</v>
      </c>
      <c r="K407" s="825">
        <f t="shared" si="178"/>
        <v>4</v>
      </c>
      <c r="L407" s="826">
        <f t="shared" si="179"/>
        <v>0</v>
      </c>
      <c r="M407" s="8"/>
      <c r="N407" s="8"/>
      <c r="O407" s="827">
        <v>0</v>
      </c>
      <c r="P407" s="824"/>
      <c r="Q407" s="824"/>
      <c r="R407" s="824"/>
      <c r="S407" s="824"/>
      <c r="T407" s="826">
        <v>0</v>
      </c>
      <c r="U407" s="824"/>
      <c r="V407" s="827"/>
      <c r="W407" s="824"/>
      <c r="X407" s="824"/>
      <c r="Y407" s="824"/>
      <c r="Z407" s="824"/>
      <c r="AA407" s="824"/>
      <c r="AB407" s="824"/>
      <c r="AC407" s="824"/>
      <c r="AD407" s="824"/>
      <c r="AE407" s="824"/>
      <c r="AF407" s="824"/>
      <c r="AG407" s="824"/>
      <c r="AH407" s="824"/>
      <c r="AI407" s="34"/>
      <c r="AJ407" s="824">
        <v>1</v>
      </c>
      <c r="AK407" s="824"/>
      <c r="AL407" s="824"/>
      <c r="AM407" s="824"/>
      <c r="AN407" s="824"/>
      <c r="AO407" s="824">
        <v>3</v>
      </c>
      <c r="AP407" s="824"/>
      <c r="AQ407" s="824"/>
      <c r="AR407" s="824"/>
      <c r="AS407" s="824"/>
      <c r="AT407" s="824"/>
      <c r="AU407" s="824"/>
      <c r="AV407" s="824"/>
      <c r="AW407" s="824"/>
      <c r="AX407" s="824"/>
      <c r="AY407" s="824"/>
      <c r="AZ407" s="824"/>
      <c r="BA407" s="824"/>
      <c r="BB407" s="824"/>
      <c r="BC407" s="824"/>
      <c r="BD407" s="8"/>
      <c r="BE407" s="828"/>
      <c r="BF407" s="828"/>
      <c r="BG407" s="828"/>
      <c r="BH407" s="828"/>
      <c r="BI407" s="828"/>
      <c r="BJ407" s="828"/>
      <c r="BK407" s="828"/>
      <c r="BL407" s="828"/>
      <c r="BM407" s="828"/>
      <c r="BN407" s="828"/>
      <c r="BO407" s="828"/>
      <c r="BP407" s="828"/>
      <c r="BQ407" s="828"/>
      <c r="BR407" s="828"/>
      <c r="BS407" s="828"/>
      <c r="BT407" s="828"/>
      <c r="BU407" s="828"/>
      <c r="BV407" s="828"/>
      <c r="BW407" s="828"/>
      <c r="BX407" s="828"/>
      <c r="BZ407" s="8"/>
    </row>
    <row r="408" spans="1:78" ht="15.75">
      <c r="A408" s="824">
        <f>Cyk!B33</f>
        <v>84</v>
      </c>
      <c r="B408" s="824" t="str">
        <f>Cyk!C33</f>
        <v>Šrůtek</v>
      </c>
      <c r="C408" s="824" t="str">
        <f>Cyk!D33</f>
        <v>David</v>
      </c>
      <c r="D408" s="1664">
        <f>Cyk!E33</f>
        <v>840713</v>
      </c>
      <c r="E408" s="824" t="str">
        <f>Cyk!F33</f>
        <v>N</v>
      </c>
      <c r="F408" s="827" t="s">
        <v>114</v>
      </c>
      <c r="G408" s="823">
        <f t="shared" si="180"/>
        <v>1.5</v>
      </c>
      <c r="H408" s="824">
        <f t="shared" si="175"/>
        <v>4</v>
      </c>
      <c r="I408" s="824">
        <f t="shared" si="176"/>
        <v>5</v>
      </c>
      <c r="J408" s="824">
        <f t="shared" si="177"/>
        <v>1</v>
      </c>
      <c r="K408" s="825">
        <f t="shared" si="178"/>
        <v>6</v>
      </c>
      <c r="L408" s="826">
        <f t="shared" si="179"/>
        <v>0</v>
      </c>
      <c r="M408" s="40"/>
      <c r="N408" s="40"/>
      <c r="O408" s="827">
        <v>0</v>
      </c>
      <c r="P408" s="824"/>
      <c r="Q408" s="824"/>
      <c r="R408" s="824"/>
      <c r="S408" s="824"/>
      <c r="T408" s="826"/>
      <c r="U408" s="824"/>
      <c r="V408" s="827"/>
      <c r="W408" s="824"/>
      <c r="X408" s="824"/>
      <c r="Y408" s="824"/>
      <c r="Z408" s="824"/>
      <c r="AA408" s="824"/>
      <c r="AB408" s="824">
        <v>3</v>
      </c>
      <c r="AC408" s="824">
        <v>1</v>
      </c>
      <c r="AD408" s="824">
        <v>1</v>
      </c>
      <c r="AE408" s="824"/>
      <c r="AF408" s="824"/>
      <c r="AG408" s="824"/>
      <c r="AH408" s="824"/>
      <c r="AI408" s="34"/>
      <c r="AJ408" s="824">
        <v>0</v>
      </c>
      <c r="AK408" s="824"/>
      <c r="AL408" s="824"/>
      <c r="AM408" s="824"/>
      <c r="AN408" s="824"/>
      <c r="AO408" s="824"/>
      <c r="AP408" s="824"/>
      <c r="AQ408" s="824"/>
      <c r="AR408" s="824"/>
      <c r="AS408" s="824"/>
      <c r="AT408" s="824"/>
      <c r="AU408" s="824"/>
      <c r="AV408" s="824"/>
      <c r="AW408" s="824">
        <v>0</v>
      </c>
      <c r="AX408" s="824">
        <v>0</v>
      </c>
      <c r="AY408" s="824">
        <v>1</v>
      </c>
      <c r="AZ408" s="824"/>
      <c r="BA408" s="824"/>
      <c r="BB408" s="824"/>
      <c r="BC408" s="824"/>
      <c r="BD408" s="40"/>
      <c r="BE408" s="832"/>
      <c r="BF408" s="832"/>
      <c r="BG408" s="832"/>
      <c r="BH408" s="832"/>
      <c r="BI408" s="832"/>
      <c r="BJ408" s="832"/>
      <c r="BK408" s="832"/>
      <c r="BL408" s="832"/>
      <c r="BM408" s="832"/>
      <c r="BN408" s="832"/>
      <c r="BO408" s="832"/>
      <c r="BP408" s="832"/>
      <c r="BQ408" s="832"/>
      <c r="BR408" s="832"/>
      <c r="BS408" s="832"/>
      <c r="BT408" s="832"/>
      <c r="BU408" s="832"/>
      <c r="BV408" s="832"/>
      <c r="BW408" s="832"/>
      <c r="BX408" s="832"/>
      <c r="BZ408" s="40"/>
    </row>
    <row r="409" spans="1:78" ht="15.75">
      <c r="A409" s="824">
        <f>Cyk!B34</f>
        <v>0</v>
      </c>
      <c r="B409" s="824" t="str">
        <f>Cyk!C34</f>
        <v>Ježek</v>
      </c>
      <c r="C409" s="824" t="str">
        <f>Cyk!D34</f>
        <v>Václav</v>
      </c>
      <c r="D409" s="1664">
        <f>Cyk!E34</f>
        <v>0</v>
      </c>
      <c r="E409" s="824">
        <f>Cyk!F34</f>
        <v>0</v>
      </c>
      <c r="F409" s="827" t="s">
        <v>114</v>
      </c>
      <c r="G409" s="823">
        <f t="shared" si="180"/>
        <v>0.5714285714285714</v>
      </c>
      <c r="H409" s="824">
        <f t="shared" si="175"/>
        <v>14</v>
      </c>
      <c r="I409" s="824">
        <f t="shared" si="176"/>
        <v>5</v>
      </c>
      <c r="J409" s="824">
        <f t="shared" si="177"/>
        <v>3</v>
      </c>
      <c r="K409" s="825">
        <f t="shared" si="178"/>
        <v>8</v>
      </c>
      <c r="L409" s="826">
        <f t="shared" si="179"/>
        <v>35</v>
      </c>
      <c r="O409" s="827">
        <v>0</v>
      </c>
      <c r="P409" s="824"/>
      <c r="Q409" s="824">
        <v>0</v>
      </c>
      <c r="R409" s="824">
        <v>0</v>
      </c>
      <c r="S409" s="824">
        <v>0</v>
      </c>
      <c r="T409" s="826">
        <v>1</v>
      </c>
      <c r="U409" s="824"/>
      <c r="V409" s="827">
        <v>0</v>
      </c>
      <c r="W409" s="824">
        <v>0</v>
      </c>
      <c r="X409" s="824">
        <v>0</v>
      </c>
      <c r="Y409" s="824">
        <v>0</v>
      </c>
      <c r="Z409" s="1771"/>
      <c r="AA409" s="1771"/>
      <c r="AB409" s="824"/>
      <c r="AC409" s="824">
        <v>0</v>
      </c>
      <c r="AD409" s="824">
        <v>0</v>
      </c>
      <c r="AE409" s="824">
        <v>0</v>
      </c>
      <c r="AF409" s="824">
        <v>3</v>
      </c>
      <c r="AG409" s="824">
        <v>1</v>
      </c>
      <c r="AH409" s="824"/>
      <c r="AI409" s="34"/>
      <c r="AJ409" s="824">
        <v>0</v>
      </c>
      <c r="AK409" s="824"/>
      <c r="AL409" s="824">
        <v>0</v>
      </c>
      <c r="AM409" s="824">
        <v>0</v>
      </c>
      <c r="AN409" s="824">
        <v>0</v>
      </c>
      <c r="AO409" s="824">
        <v>1</v>
      </c>
      <c r="AP409" s="824"/>
      <c r="AQ409" s="824">
        <v>0</v>
      </c>
      <c r="AR409" s="824">
        <v>1</v>
      </c>
      <c r="AS409" s="824">
        <v>0</v>
      </c>
      <c r="AT409" s="824">
        <v>0</v>
      </c>
      <c r="AU409" s="1771"/>
      <c r="AV409" s="1771"/>
      <c r="AW409" s="824"/>
      <c r="AX409" s="824">
        <v>0</v>
      </c>
      <c r="AY409" s="824">
        <v>0</v>
      </c>
      <c r="AZ409" s="824">
        <v>0</v>
      </c>
      <c r="BA409" s="824">
        <v>1</v>
      </c>
      <c r="BB409" s="824">
        <v>0</v>
      </c>
      <c r="BC409" s="824"/>
      <c r="BE409" s="828"/>
      <c r="BF409" s="828"/>
      <c r="BG409" s="828"/>
      <c r="BH409" s="828"/>
      <c r="BI409" s="828"/>
      <c r="BJ409" s="828"/>
      <c r="BK409" s="828"/>
      <c r="BL409" s="828"/>
      <c r="BM409" s="828">
        <v>10</v>
      </c>
      <c r="BN409" s="828"/>
      <c r="BO409" s="828">
        <v>25</v>
      </c>
      <c r="BP409" s="828"/>
      <c r="BQ409" s="828"/>
      <c r="BR409" s="828"/>
      <c r="BS409" s="828"/>
      <c r="BT409" s="828"/>
      <c r="BU409" s="828"/>
      <c r="BV409" s="828"/>
      <c r="BW409" s="828"/>
      <c r="BX409" s="828"/>
    </row>
    <row r="410" spans="1:78" ht="15.75">
      <c r="A410" s="824">
        <f>Cyk!B35</f>
        <v>2</v>
      </c>
      <c r="B410" s="824" t="str">
        <f>Cyk!C35</f>
        <v>Formánek</v>
      </c>
      <c r="C410" s="824" t="str">
        <f>Cyk!D35</f>
        <v>Petr</v>
      </c>
      <c r="D410" s="1664">
        <f>Cyk!E35</f>
        <v>0</v>
      </c>
      <c r="E410" s="824" t="str">
        <f>Cyk!F35</f>
        <v>JH2</v>
      </c>
      <c r="F410" s="827" t="s">
        <v>114</v>
      </c>
      <c r="G410" s="823">
        <f t="shared" si="180"/>
        <v>1.7333333333333334</v>
      </c>
      <c r="H410" s="824">
        <f t="shared" si="175"/>
        <v>15</v>
      </c>
      <c r="I410" s="824">
        <f t="shared" si="176"/>
        <v>16</v>
      </c>
      <c r="J410" s="824">
        <f t="shared" si="177"/>
        <v>10</v>
      </c>
      <c r="K410" s="825">
        <f t="shared" si="178"/>
        <v>26</v>
      </c>
      <c r="L410" s="826">
        <f t="shared" si="179"/>
        <v>0</v>
      </c>
      <c r="O410" s="827">
        <v>0</v>
      </c>
      <c r="P410" s="824">
        <v>3</v>
      </c>
      <c r="Q410" s="824"/>
      <c r="R410" s="824">
        <v>1</v>
      </c>
      <c r="S410" s="824">
        <v>0</v>
      </c>
      <c r="T410" s="826"/>
      <c r="U410" s="824"/>
      <c r="V410" s="827">
        <v>1</v>
      </c>
      <c r="W410" s="824">
        <v>1</v>
      </c>
      <c r="X410" s="824"/>
      <c r="Y410" s="824">
        <v>0</v>
      </c>
      <c r="Z410" s="824">
        <v>2</v>
      </c>
      <c r="AA410" s="824">
        <v>1</v>
      </c>
      <c r="AB410" s="824">
        <v>0</v>
      </c>
      <c r="AC410" s="824"/>
      <c r="AD410" s="824">
        <v>1</v>
      </c>
      <c r="AE410" s="824">
        <v>1</v>
      </c>
      <c r="AF410" s="824">
        <v>3</v>
      </c>
      <c r="AG410" s="824">
        <v>0</v>
      </c>
      <c r="AH410" s="824">
        <v>2</v>
      </c>
      <c r="AI410" s="34"/>
      <c r="AJ410" s="824">
        <v>0</v>
      </c>
      <c r="AK410" s="824">
        <v>1</v>
      </c>
      <c r="AL410" s="824"/>
      <c r="AM410" s="824">
        <v>0</v>
      </c>
      <c r="AN410" s="824">
        <v>0</v>
      </c>
      <c r="AO410" s="824"/>
      <c r="AP410" s="824"/>
      <c r="AQ410" s="824">
        <v>0</v>
      </c>
      <c r="AR410" s="824">
        <v>2</v>
      </c>
      <c r="AS410" s="824"/>
      <c r="AT410" s="824">
        <v>2</v>
      </c>
      <c r="AU410" s="824">
        <v>0</v>
      </c>
      <c r="AV410" s="824">
        <v>2</v>
      </c>
      <c r="AW410" s="824">
        <v>0</v>
      </c>
      <c r="AX410" s="824"/>
      <c r="AY410" s="824">
        <v>1</v>
      </c>
      <c r="AZ410" s="824">
        <v>1</v>
      </c>
      <c r="BA410" s="824">
        <v>0</v>
      </c>
      <c r="BB410" s="824">
        <v>0</v>
      </c>
      <c r="BC410" s="824">
        <v>1</v>
      </c>
      <c r="BE410" s="828"/>
      <c r="BF410" s="828"/>
      <c r="BG410" s="828"/>
      <c r="BH410" s="828"/>
      <c r="BI410" s="828"/>
      <c r="BJ410" s="828"/>
      <c r="BK410" s="828"/>
      <c r="BL410" s="828"/>
      <c r="BM410" s="828"/>
      <c r="BN410" s="828"/>
      <c r="BO410" s="828"/>
      <c r="BP410" s="828"/>
      <c r="BQ410" s="828"/>
      <c r="BR410" s="828"/>
      <c r="BS410" s="828"/>
      <c r="BT410" s="828"/>
      <c r="BU410" s="828"/>
      <c r="BV410" s="828"/>
      <c r="BW410" s="828"/>
      <c r="BX410" s="828"/>
    </row>
    <row r="411" spans="1:78" ht="15.75">
      <c r="A411" s="824">
        <f>Cyk!B36</f>
        <v>0</v>
      </c>
      <c r="B411" s="824" t="str">
        <f>Cyk!C36</f>
        <v xml:space="preserve">Felcman </v>
      </c>
      <c r="C411" s="824" t="str">
        <f>Cyk!D36</f>
        <v>Martin</v>
      </c>
      <c r="D411" s="1664">
        <f>Cyk!E36</f>
        <v>0</v>
      </c>
      <c r="E411" s="824" t="str">
        <f>Cyk!F36</f>
        <v>H</v>
      </c>
      <c r="F411" s="827" t="s">
        <v>114</v>
      </c>
      <c r="G411" s="823">
        <f t="shared" si="180"/>
        <v>0.33333333333333331</v>
      </c>
      <c r="H411" s="824">
        <f t="shared" si="175"/>
        <v>3</v>
      </c>
      <c r="I411" s="824">
        <f t="shared" si="176"/>
        <v>1</v>
      </c>
      <c r="J411" s="824">
        <f t="shared" si="177"/>
        <v>0</v>
      </c>
      <c r="K411" s="825">
        <f t="shared" si="178"/>
        <v>1</v>
      </c>
      <c r="L411" s="826">
        <f t="shared" si="179"/>
        <v>0</v>
      </c>
      <c r="O411" s="827"/>
      <c r="P411" s="824">
        <v>1</v>
      </c>
      <c r="Q411" s="824"/>
      <c r="R411" s="824">
        <v>0</v>
      </c>
      <c r="S411" s="824">
        <v>0</v>
      </c>
      <c r="T411" s="826"/>
      <c r="U411" s="824"/>
      <c r="V411" s="827"/>
      <c r="W411" s="824"/>
      <c r="X411" s="824"/>
      <c r="Y411" s="824"/>
      <c r="Z411" s="824"/>
      <c r="AA411" s="824"/>
      <c r="AB411" s="824"/>
      <c r="AC411" s="824"/>
      <c r="AD411" s="824"/>
      <c r="AE411" s="824"/>
      <c r="AF411" s="824"/>
      <c r="AG411" s="824"/>
      <c r="AH411" s="824"/>
      <c r="AI411" s="34"/>
      <c r="AJ411" s="824"/>
      <c r="AK411" s="824">
        <v>0</v>
      </c>
      <c r="AL411" s="824"/>
      <c r="AM411" s="824">
        <v>0</v>
      </c>
      <c r="AN411" s="824">
        <v>0</v>
      </c>
      <c r="AO411" s="824"/>
      <c r="AP411" s="824"/>
      <c r="AQ411" s="824"/>
      <c r="AR411" s="824"/>
      <c r="AS411" s="824"/>
      <c r="AT411" s="824"/>
      <c r="AU411" s="824"/>
      <c r="AV411" s="824"/>
      <c r="AW411" s="824"/>
      <c r="AX411" s="824"/>
      <c r="AY411" s="824"/>
      <c r="AZ411" s="824"/>
      <c r="BA411" s="824"/>
      <c r="BB411" s="824"/>
      <c r="BC411" s="824"/>
      <c r="BE411" s="828"/>
      <c r="BF411" s="828"/>
      <c r="BG411" s="828"/>
      <c r="BH411" s="828"/>
      <c r="BI411" s="828"/>
      <c r="BJ411" s="828"/>
      <c r="BK411" s="828"/>
      <c r="BL411" s="828"/>
      <c r="BM411" s="828"/>
      <c r="BN411" s="828"/>
      <c r="BO411" s="828"/>
      <c r="BP411" s="828"/>
      <c r="BQ411" s="828"/>
      <c r="BR411" s="828"/>
      <c r="BS411" s="828"/>
      <c r="BT411" s="828"/>
      <c r="BU411" s="828"/>
      <c r="BV411" s="828"/>
      <c r="BW411" s="828"/>
      <c r="BX411" s="828"/>
    </row>
    <row r="412" spans="1:78" ht="15.75">
      <c r="A412" s="824">
        <f>Cyk!B37</f>
        <v>0</v>
      </c>
      <c r="B412" s="824" t="str">
        <f>Cyk!C37</f>
        <v xml:space="preserve">Skalický </v>
      </c>
      <c r="C412" s="824" t="str">
        <f>Cyk!D37</f>
        <v>Martin</v>
      </c>
      <c r="D412" s="1664">
        <f>Cyk!E37</f>
        <v>0</v>
      </c>
      <c r="E412" s="824" t="str">
        <f>Cyk!F37</f>
        <v>HS</v>
      </c>
      <c r="F412" s="827" t="s">
        <v>114</v>
      </c>
      <c r="G412" s="823">
        <f t="shared" si="180"/>
        <v>2.1428571428571428</v>
      </c>
      <c r="H412" s="824">
        <f t="shared" si="175"/>
        <v>7</v>
      </c>
      <c r="I412" s="824">
        <f t="shared" si="176"/>
        <v>8</v>
      </c>
      <c r="J412" s="824">
        <f t="shared" si="177"/>
        <v>7</v>
      </c>
      <c r="K412" s="825">
        <f t="shared" si="178"/>
        <v>15</v>
      </c>
      <c r="L412" s="826">
        <f t="shared" si="179"/>
        <v>0</v>
      </c>
      <c r="O412" s="827"/>
      <c r="P412" s="824"/>
      <c r="Q412" s="824">
        <v>1</v>
      </c>
      <c r="R412" s="824">
        <v>2</v>
      </c>
      <c r="S412" s="824"/>
      <c r="T412" s="826"/>
      <c r="U412" s="824">
        <v>0</v>
      </c>
      <c r="V412" s="827">
        <v>1</v>
      </c>
      <c r="W412" s="824"/>
      <c r="X412" s="824"/>
      <c r="Y412" s="824"/>
      <c r="Z412" s="824"/>
      <c r="AA412" s="824"/>
      <c r="AB412" s="824"/>
      <c r="AC412" s="824"/>
      <c r="AD412" s="824">
        <v>2</v>
      </c>
      <c r="AE412" s="824"/>
      <c r="AF412" s="824">
        <v>1</v>
      </c>
      <c r="AG412" s="824"/>
      <c r="AH412" s="824">
        <v>1</v>
      </c>
      <c r="AI412" s="34"/>
      <c r="AJ412" s="824"/>
      <c r="AK412" s="824"/>
      <c r="AL412" s="824">
        <v>1</v>
      </c>
      <c r="AM412" s="824">
        <v>0</v>
      </c>
      <c r="AN412" s="824"/>
      <c r="AO412" s="824"/>
      <c r="AP412" s="824">
        <v>0</v>
      </c>
      <c r="AQ412" s="824">
        <v>1</v>
      </c>
      <c r="AR412" s="824"/>
      <c r="AS412" s="824"/>
      <c r="AT412" s="824"/>
      <c r="AU412" s="824"/>
      <c r="AV412" s="824"/>
      <c r="AW412" s="824"/>
      <c r="AX412" s="824"/>
      <c r="AY412" s="824">
        <v>5</v>
      </c>
      <c r="AZ412" s="824"/>
      <c r="BA412" s="824">
        <v>0</v>
      </c>
      <c r="BB412" s="824"/>
      <c r="BC412" s="824">
        <v>0</v>
      </c>
      <c r="BE412" s="828"/>
      <c r="BF412" s="828"/>
      <c r="BG412" s="828"/>
      <c r="BH412" s="828"/>
      <c r="BI412" s="828"/>
      <c r="BJ412" s="828"/>
      <c r="BK412" s="828"/>
      <c r="BL412" s="828"/>
      <c r="BM412" s="828"/>
      <c r="BN412" s="828"/>
      <c r="BO412" s="828"/>
      <c r="BP412" s="828"/>
      <c r="BQ412" s="828"/>
      <c r="BR412" s="828"/>
      <c r="BS412" s="828"/>
      <c r="BT412" s="828"/>
      <c r="BU412" s="828"/>
      <c r="BV412" s="828"/>
      <c r="BW412" s="828"/>
      <c r="BX412" s="828"/>
    </row>
    <row r="413" spans="1:78" ht="15.75">
      <c r="A413" s="824">
        <f>Cyk!B38</f>
        <v>0</v>
      </c>
      <c r="B413" s="824" t="str">
        <f>Cyk!C38</f>
        <v>Dvořák</v>
      </c>
      <c r="C413" s="824" t="str">
        <f>Cyk!D38</f>
        <v>Lukáš</v>
      </c>
      <c r="D413" s="1664">
        <f>Cyk!E38</f>
        <v>0</v>
      </c>
      <c r="E413" s="824">
        <f>Cyk!F38</f>
        <v>0</v>
      </c>
      <c r="F413" s="827" t="s">
        <v>114</v>
      </c>
      <c r="G413" s="823">
        <f t="shared" si="180"/>
        <v>0</v>
      </c>
      <c r="H413" s="824">
        <f t="shared" si="175"/>
        <v>2</v>
      </c>
      <c r="I413" s="824">
        <f t="shared" si="176"/>
        <v>0</v>
      </c>
      <c r="J413" s="824">
        <f t="shared" si="177"/>
        <v>0</v>
      </c>
      <c r="K413" s="825">
        <f t="shared" si="178"/>
        <v>0</v>
      </c>
      <c r="L413" s="826">
        <f t="shared" si="179"/>
        <v>0</v>
      </c>
      <c r="O413" s="827"/>
      <c r="P413" s="824"/>
      <c r="Q413" s="824"/>
      <c r="R413" s="824"/>
      <c r="S413" s="824">
        <v>0</v>
      </c>
      <c r="T413" s="826"/>
      <c r="U413" s="824">
        <v>0</v>
      </c>
      <c r="V413" s="827"/>
      <c r="W413" s="824"/>
      <c r="X413" s="824"/>
      <c r="Y413" s="824"/>
      <c r="Z413" s="824"/>
      <c r="AA413" s="824"/>
      <c r="AB413" s="824"/>
      <c r="AC413" s="824"/>
      <c r="AD413" s="824"/>
      <c r="AE413" s="824"/>
      <c r="AF413" s="824"/>
      <c r="AG413" s="824"/>
      <c r="AH413" s="824"/>
      <c r="AI413" s="34"/>
      <c r="AJ413" s="824"/>
      <c r="AK413" s="824"/>
      <c r="AL413" s="824"/>
      <c r="AM413" s="824"/>
      <c r="AN413" s="824">
        <v>0</v>
      </c>
      <c r="AO413" s="824"/>
      <c r="AP413" s="824">
        <v>0</v>
      </c>
      <c r="AQ413" s="824"/>
      <c r="AR413" s="824"/>
      <c r="AS413" s="824"/>
      <c r="AT413" s="824"/>
      <c r="AU413" s="824"/>
      <c r="AV413" s="824"/>
      <c r="AW413" s="824"/>
      <c r="AX413" s="824"/>
      <c r="AY413" s="824"/>
      <c r="AZ413" s="824"/>
      <c r="BA413" s="824"/>
      <c r="BB413" s="824"/>
      <c r="BC413" s="824"/>
      <c r="BE413" s="828"/>
      <c r="BF413" s="828"/>
      <c r="BG413" s="828"/>
      <c r="BH413" s="828"/>
      <c r="BI413" s="828"/>
      <c r="BJ413" s="828"/>
      <c r="BK413" s="828"/>
      <c r="BL413" s="828"/>
      <c r="BM413" s="828"/>
      <c r="BN413" s="828"/>
      <c r="BO413" s="828"/>
      <c r="BP413" s="828"/>
      <c r="BQ413" s="828"/>
      <c r="BR413" s="828"/>
      <c r="BS413" s="828"/>
      <c r="BT413" s="828"/>
      <c r="BU413" s="828"/>
      <c r="BV413" s="828"/>
      <c r="BW413" s="828"/>
      <c r="BX413" s="828"/>
    </row>
    <row r="414" spans="1:78" ht="15.75">
      <c r="A414" s="824">
        <f>Cyk!B39</f>
        <v>0</v>
      </c>
      <c r="B414" s="824" t="str">
        <f>Cyk!C39</f>
        <v>Kollert</v>
      </c>
      <c r="C414" s="824" t="str">
        <f>Cyk!D39</f>
        <v>David</v>
      </c>
      <c r="D414" s="1664">
        <f>Cyk!E39</f>
        <v>0</v>
      </c>
      <c r="E414" s="824" t="str">
        <f>Cyk!F39</f>
        <v>JH2</v>
      </c>
      <c r="F414" s="827" t="s">
        <v>114</v>
      </c>
      <c r="G414" s="823">
        <f t="shared" ref="G414:G415" si="181">K414/H414</f>
        <v>1.2222222222222223</v>
      </c>
      <c r="H414" s="824">
        <f t="shared" ref="H414:H415" si="182">COUNT(O414:AH414)</f>
        <v>9</v>
      </c>
      <c r="I414" s="824">
        <f t="shared" ref="I414:I415" si="183">SUM(O414+P414+Q414+R414+S414+T414+V414+U414+W414+X414+Y414+Z414+AA414+AB414+AC414+AD414+AE414+AF414+AG414+AH414)</f>
        <v>4</v>
      </c>
      <c r="J414" s="824">
        <f t="shared" ref="J414:J415" si="184">AJ414+AK414+AL414+AM414+AN414+AO414+AP414+AQ414+AR414+AS414+AT414+AU414+AV414+AW414+AX414+AY414+AZ414+BA414+BB414+BC414</f>
        <v>7</v>
      </c>
      <c r="K414" s="825">
        <f t="shared" ref="K414:K415" si="185">I414+J414</f>
        <v>11</v>
      </c>
      <c r="L414" s="826">
        <f t="shared" ref="L414:L415" si="186">BE414+BF414+BG414+BH414+BI414+BJ414+BK414+BL414+BM414+BN414+BO414+BP414+BR414+BQ414+BS414+BT414+BU414+BV414+BW414+BX414</f>
        <v>0</v>
      </c>
      <c r="O414" s="827"/>
      <c r="P414" s="824"/>
      <c r="Q414" s="824"/>
      <c r="R414" s="824"/>
      <c r="S414" s="824"/>
      <c r="T414" s="826"/>
      <c r="U414" s="824">
        <v>0</v>
      </c>
      <c r="V414" s="827">
        <v>1</v>
      </c>
      <c r="W414" s="824">
        <v>0</v>
      </c>
      <c r="X414" s="824">
        <v>0</v>
      </c>
      <c r="Y414" s="824">
        <v>1</v>
      </c>
      <c r="Z414" s="824">
        <v>1</v>
      </c>
      <c r="AA414" s="824">
        <v>1</v>
      </c>
      <c r="AB414" s="824"/>
      <c r="AC414" s="824"/>
      <c r="AD414" s="824"/>
      <c r="AE414" s="824">
        <v>0</v>
      </c>
      <c r="AF414" s="824"/>
      <c r="AG414" s="824">
        <v>0</v>
      </c>
      <c r="AH414" s="824"/>
      <c r="AI414" s="34"/>
      <c r="AJ414" s="824"/>
      <c r="AK414" s="824"/>
      <c r="AL414" s="824"/>
      <c r="AM414" s="824"/>
      <c r="AN414" s="824"/>
      <c r="AO414" s="824"/>
      <c r="AP414" s="824">
        <v>2</v>
      </c>
      <c r="AQ414" s="824">
        <v>1</v>
      </c>
      <c r="AR414" s="824">
        <v>0</v>
      </c>
      <c r="AS414" s="824">
        <v>0</v>
      </c>
      <c r="AT414" s="824">
        <v>0</v>
      </c>
      <c r="AU414" s="824">
        <v>1</v>
      </c>
      <c r="AV414" s="824">
        <v>1</v>
      </c>
      <c r="AW414" s="824"/>
      <c r="AX414" s="824"/>
      <c r="AY414" s="824"/>
      <c r="AZ414" s="824">
        <v>1</v>
      </c>
      <c r="BA414" s="824"/>
      <c r="BB414" s="824">
        <v>1</v>
      </c>
      <c r="BC414" s="824"/>
      <c r="BE414" s="828"/>
      <c r="BF414" s="828"/>
      <c r="BG414" s="828"/>
      <c r="BH414" s="828"/>
      <c r="BI414" s="828"/>
      <c r="BJ414" s="828"/>
      <c r="BK414" s="828"/>
      <c r="BL414" s="828"/>
      <c r="BM414" s="828"/>
      <c r="BN414" s="828"/>
      <c r="BO414" s="828"/>
      <c r="BP414" s="828"/>
      <c r="BQ414" s="828"/>
      <c r="BR414" s="828"/>
      <c r="BS414" s="828"/>
      <c r="BT414" s="828"/>
      <c r="BU414" s="828"/>
      <c r="BV414" s="828"/>
      <c r="BW414" s="828"/>
      <c r="BX414" s="828"/>
    </row>
    <row r="415" spans="1:78" ht="15.75">
      <c r="A415" s="824">
        <f>Cyk!B40</f>
        <v>0</v>
      </c>
      <c r="B415" s="824" t="str">
        <f>Cyk!C40</f>
        <v>Vaňous</v>
      </c>
      <c r="C415" s="824" t="str">
        <f>Cyk!D40</f>
        <v>Filip</v>
      </c>
      <c r="D415" s="1664">
        <f>Cyk!E40</f>
        <v>0</v>
      </c>
      <c r="E415" s="824" t="str">
        <f>Cyk!F40</f>
        <v>JH2</v>
      </c>
      <c r="F415" s="827" t="s">
        <v>114</v>
      </c>
      <c r="G415" s="823" t="e">
        <f t="shared" si="181"/>
        <v>#DIV/0!</v>
      </c>
      <c r="H415" s="824">
        <f t="shared" si="182"/>
        <v>0</v>
      </c>
      <c r="I415" s="824">
        <f t="shared" si="183"/>
        <v>0</v>
      </c>
      <c r="J415" s="824">
        <f t="shared" si="184"/>
        <v>0</v>
      </c>
      <c r="K415" s="825">
        <f t="shared" si="185"/>
        <v>0</v>
      </c>
      <c r="L415" s="826">
        <f t="shared" si="186"/>
        <v>0</v>
      </c>
      <c r="O415" s="827"/>
      <c r="P415" s="824"/>
      <c r="Q415" s="824"/>
      <c r="R415" s="824"/>
      <c r="S415" s="824"/>
      <c r="T415" s="826"/>
      <c r="U415" s="824"/>
      <c r="V415" s="827"/>
      <c r="W415" s="824"/>
      <c r="X415" s="824"/>
      <c r="Y415" s="824"/>
      <c r="Z415" s="824"/>
      <c r="AA415" s="824"/>
      <c r="AB415" s="824"/>
      <c r="AC415" s="824"/>
      <c r="AD415" s="824"/>
      <c r="AE415" s="824"/>
      <c r="AF415" s="824"/>
      <c r="AG415" s="824"/>
      <c r="AH415" s="824"/>
      <c r="AI415" s="34"/>
      <c r="AJ415" s="824"/>
      <c r="AK415" s="824"/>
      <c r="AL415" s="824"/>
      <c r="AM415" s="824"/>
      <c r="AN415" s="824"/>
      <c r="AO415" s="824"/>
      <c r="AP415" s="824"/>
      <c r="AQ415" s="824"/>
      <c r="AR415" s="824"/>
      <c r="AS415" s="824"/>
      <c r="AT415" s="824"/>
      <c r="AU415" s="824"/>
      <c r="AV415" s="824"/>
      <c r="AW415" s="824"/>
      <c r="AX415" s="824"/>
      <c r="AY415" s="824"/>
      <c r="AZ415" s="824"/>
      <c r="BA415" s="824"/>
      <c r="BB415" s="824"/>
      <c r="BC415" s="824"/>
      <c r="BE415" s="828"/>
      <c r="BF415" s="828"/>
      <c r="BG415" s="828"/>
      <c r="BH415" s="828"/>
      <c r="BI415" s="828"/>
      <c r="BJ415" s="828"/>
      <c r="BK415" s="828"/>
      <c r="BL415" s="828"/>
      <c r="BM415" s="828"/>
      <c r="BN415" s="828"/>
      <c r="BO415" s="828"/>
      <c r="BP415" s="828"/>
      <c r="BQ415" s="828"/>
      <c r="BR415" s="828"/>
      <c r="BS415" s="828"/>
      <c r="BT415" s="828"/>
      <c r="BU415" s="828"/>
      <c r="BV415" s="828"/>
      <c r="BW415" s="828"/>
      <c r="BX415" s="828"/>
    </row>
    <row r="416" spans="1:78" ht="15.75">
      <c r="A416" s="34"/>
      <c r="B416" s="824" t="str">
        <f>Cyk!C41</f>
        <v>Marek</v>
      </c>
      <c r="C416" s="824" t="str">
        <f>Cyk!D41</f>
        <v>Ondřej</v>
      </c>
      <c r="D416" s="1664">
        <f>Cyk!E41</f>
        <v>0</v>
      </c>
      <c r="E416" s="824">
        <f>Cyk!F41</f>
        <v>0</v>
      </c>
      <c r="F416" s="827" t="s">
        <v>917</v>
      </c>
      <c r="G416" s="823">
        <f t="shared" ref="G416" si="187">K416/H416</f>
        <v>4</v>
      </c>
      <c r="H416" s="824">
        <f t="shared" ref="H416" si="188">COUNT(O416:AH416)</f>
        <v>1</v>
      </c>
      <c r="I416" s="824">
        <f t="shared" ref="I416" si="189">SUM(O416+P416+Q416+R416+S416+T416+V416+U416+W416+X416+Y416+Z416+AA416+AB416+AC416+AD416+AE416+AF416+AG416+AH416)</f>
        <v>4</v>
      </c>
      <c r="J416" s="824">
        <f t="shared" ref="J416" si="190">AJ416+AK416+AL416+AM416+AN416+AO416+AP416+AQ416+AR416+AS416+AT416+AU416+AV416+AW416+AX416+AY416+AZ416+BA416+BB416+BC416</f>
        <v>0</v>
      </c>
      <c r="K416" s="825">
        <f t="shared" ref="K416" si="191">I416+J416</f>
        <v>4</v>
      </c>
      <c r="L416" s="826">
        <f t="shared" ref="L416" si="192">BE416+BF416+BG416+BH416+BI416+BJ416+BK416+BL416+BM416+BN416+BO416+BP416+BR416+BQ416+BS416+BT416+BU416+BV416+BW416+BX416</f>
        <v>0</v>
      </c>
      <c r="O416" s="866"/>
      <c r="P416" s="865"/>
      <c r="Q416" s="865"/>
      <c r="R416" s="865"/>
      <c r="S416" s="865"/>
      <c r="T416" s="867"/>
      <c r="U416" s="865">
        <v>4</v>
      </c>
      <c r="V416" s="866"/>
      <c r="W416" s="865"/>
      <c r="X416" s="865"/>
      <c r="Y416" s="865"/>
      <c r="Z416" s="865"/>
      <c r="AA416" s="865"/>
      <c r="AB416" s="865"/>
      <c r="AC416" s="865"/>
      <c r="AD416" s="865"/>
      <c r="AE416" s="865"/>
      <c r="AF416" s="865"/>
      <c r="AG416" s="865"/>
      <c r="AH416" s="865"/>
      <c r="AI416" s="34"/>
      <c r="AJ416" s="865"/>
      <c r="AK416" s="865"/>
      <c r="AL416" s="865"/>
      <c r="AM416" s="865"/>
      <c r="AN416" s="865"/>
      <c r="AO416" s="865"/>
      <c r="AP416" s="865">
        <v>0</v>
      </c>
      <c r="AQ416" s="865"/>
      <c r="AR416" s="865"/>
      <c r="AS416" s="865"/>
      <c r="AT416" s="865"/>
      <c r="AU416" s="865"/>
      <c r="AV416" s="865"/>
      <c r="AW416" s="865"/>
      <c r="AX416" s="865"/>
      <c r="AY416" s="865"/>
      <c r="AZ416" s="865"/>
      <c r="BA416" s="865"/>
      <c r="BB416" s="865"/>
      <c r="BC416" s="865"/>
      <c r="BE416" s="868"/>
      <c r="BF416" s="868"/>
      <c r="BG416" s="868"/>
      <c r="BH416" s="868"/>
      <c r="BI416" s="868"/>
      <c r="BJ416" s="868"/>
      <c r="BK416" s="868"/>
      <c r="BL416" s="868"/>
      <c r="BM416" s="868"/>
      <c r="BN416" s="868"/>
      <c r="BO416" s="868"/>
      <c r="BP416" s="868"/>
      <c r="BQ416" s="868"/>
      <c r="BR416" s="868"/>
      <c r="BS416" s="868"/>
      <c r="BT416" s="868"/>
      <c r="BU416" s="868"/>
      <c r="BV416" s="868"/>
      <c r="BW416" s="868"/>
      <c r="BX416" s="868"/>
    </row>
    <row r="417" spans="1:76" ht="15.75">
      <c r="A417" s="34"/>
      <c r="B417" s="824" t="str">
        <f>Cyk!C42</f>
        <v>Kubín</v>
      </c>
      <c r="C417" s="824" t="str">
        <f>Cyk!D42</f>
        <v>Ondřej</v>
      </c>
      <c r="D417" s="1664">
        <f>Cyk!E42</f>
        <v>980529</v>
      </c>
      <c r="E417" s="824">
        <f>Cyk!F42</f>
        <v>0</v>
      </c>
      <c r="F417" s="827" t="s">
        <v>917</v>
      </c>
      <c r="G417" s="823">
        <f t="shared" ref="G417:G426" si="193">K417/H417</f>
        <v>0</v>
      </c>
      <c r="H417" s="824">
        <f t="shared" ref="H417:H426" si="194">COUNT(O417:AH417)</f>
        <v>1</v>
      </c>
      <c r="I417" s="824">
        <f t="shared" ref="I417:I426" si="195">SUM(O417+P417+Q417+R417+S417+T417+V417+U417+W417+X417+Y417+Z417+AA417+AB417+AC417+AD417+AE417+AF417+AG417+AH417)</f>
        <v>0</v>
      </c>
      <c r="J417" s="824">
        <f t="shared" ref="J417:J426" si="196">AJ417+AK417+AL417+AM417+AN417+AO417+AP417+AQ417+AR417+AS417+AT417+AU417+AV417+AW417+AX417+AY417+AZ417+BA417+BB417+BC417</f>
        <v>0</v>
      </c>
      <c r="K417" s="825">
        <f t="shared" ref="K417:K426" si="197">I417+J417</f>
        <v>0</v>
      </c>
      <c r="L417" s="826">
        <f t="shared" ref="L417:L426" si="198">BE417+BF417+BG417+BH417+BI417+BJ417+BK417+BL417+BM417+BN417+BO417+BP417+BR417+BQ417+BS417+BT417+BU417+BV417+BW417+BX417</f>
        <v>0</v>
      </c>
      <c r="O417" s="866"/>
      <c r="P417" s="865"/>
      <c r="Q417" s="865"/>
      <c r="R417" s="865"/>
      <c r="S417" s="865"/>
      <c r="T417" s="867"/>
      <c r="U417" s="865"/>
      <c r="V417" s="866"/>
      <c r="W417" s="865">
        <v>0</v>
      </c>
      <c r="X417" s="865"/>
      <c r="Y417" s="865"/>
      <c r="Z417" s="865"/>
      <c r="AA417" s="865"/>
      <c r="AB417" s="865"/>
      <c r="AC417" s="865"/>
      <c r="AD417" s="865"/>
      <c r="AE417" s="865"/>
      <c r="AF417" s="865"/>
      <c r="AG417" s="865"/>
      <c r="AH417" s="865"/>
      <c r="AI417" s="34"/>
      <c r="AJ417" s="865"/>
      <c r="AK417" s="865"/>
      <c r="AL417" s="865"/>
      <c r="AM417" s="865"/>
      <c r="AN417" s="865"/>
      <c r="AO417" s="865"/>
      <c r="AP417" s="865"/>
      <c r="AQ417" s="865"/>
      <c r="AR417" s="865">
        <v>0</v>
      </c>
      <c r="AS417" s="865"/>
      <c r="AT417" s="865"/>
      <c r="AU417" s="865"/>
      <c r="AV417" s="865"/>
      <c r="AW417" s="865"/>
      <c r="AX417" s="865"/>
      <c r="AY417" s="865"/>
      <c r="AZ417" s="865"/>
      <c r="BA417" s="865"/>
      <c r="BB417" s="865"/>
      <c r="BC417" s="865"/>
      <c r="BE417" s="868"/>
      <c r="BF417" s="868"/>
      <c r="BG417" s="868"/>
      <c r="BH417" s="868"/>
      <c r="BI417" s="868"/>
      <c r="BJ417" s="868"/>
      <c r="BK417" s="868"/>
      <c r="BL417" s="868"/>
      <c r="BM417" s="868"/>
      <c r="BN417" s="868"/>
      <c r="BO417" s="868"/>
      <c r="BP417" s="868"/>
      <c r="BQ417" s="868"/>
      <c r="BR417" s="868"/>
      <c r="BS417" s="868"/>
      <c r="BT417" s="868"/>
      <c r="BU417" s="868"/>
      <c r="BV417" s="868"/>
      <c r="BW417" s="868"/>
      <c r="BX417" s="868"/>
    </row>
    <row r="418" spans="1:76" ht="15.75">
      <c r="A418" s="34"/>
      <c r="B418" s="824" t="str">
        <f>Cyk!C43</f>
        <v>Brandejs</v>
      </c>
      <c r="C418" s="824" t="str">
        <f>Cyk!D43</f>
        <v>Michal</v>
      </c>
      <c r="D418" s="1664">
        <f>Cyk!E43</f>
        <v>0</v>
      </c>
      <c r="E418" s="824">
        <f>Cyk!F43</f>
        <v>0</v>
      </c>
      <c r="F418" s="827" t="s">
        <v>917</v>
      </c>
      <c r="G418" s="823">
        <f t="shared" ref="G418:G419" si="199">K418/H418</f>
        <v>0</v>
      </c>
      <c r="H418" s="824">
        <f t="shared" ref="H418:H419" si="200">COUNT(O418:AH418)</f>
        <v>1</v>
      </c>
      <c r="I418" s="824">
        <f t="shared" ref="I418:I419" si="201">SUM(O418+P418+Q418+R418+S418+T418+V418+U418+W418+X418+Y418+Z418+AA418+AB418+AC418+AD418+AE418+AF418+AG418+AH418)</f>
        <v>0</v>
      </c>
      <c r="J418" s="824">
        <f t="shared" ref="J418:J419" si="202">AJ418+AK418+AL418+AM418+AN418+AO418+AP418+AQ418+AR418+AS418+AT418+AU418+AV418+AW418+AX418+AY418+AZ418+BA418+BB418+BC418</f>
        <v>0</v>
      </c>
      <c r="K418" s="825">
        <f t="shared" ref="K418:K419" si="203">I418+J418</f>
        <v>0</v>
      </c>
      <c r="L418" s="826">
        <f t="shared" ref="L418:L419" si="204">BE418+BF418+BG418+BH418+BI418+BJ418+BK418+BL418+BM418+BN418+BO418+BP418+BR418+BQ418+BS418+BT418+BU418+BV418+BW418+BX418</f>
        <v>0</v>
      </c>
      <c r="O418" s="1570"/>
      <c r="P418" s="1567"/>
      <c r="Q418" s="1567"/>
      <c r="R418" s="1567"/>
      <c r="S418" s="1567"/>
      <c r="T418" s="1569"/>
      <c r="U418" s="1567"/>
      <c r="V418" s="1570"/>
      <c r="W418" s="1567">
        <v>0</v>
      </c>
      <c r="X418" s="1567"/>
      <c r="Y418" s="1567"/>
      <c r="Z418" s="1567"/>
      <c r="AA418" s="1567"/>
      <c r="AB418" s="1567"/>
      <c r="AC418" s="1567"/>
      <c r="AD418" s="1567"/>
      <c r="AE418" s="1567"/>
      <c r="AF418" s="1567"/>
      <c r="AG418" s="1567"/>
      <c r="AH418" s="1567"/>
      <c r="AI418" s="34"/>
      <c r="AJ418" s="1567"/>
      <c r="AK418" s="1567"/>
      <c r="AL418" s="1567"/>
      <c r="AM418" s="1567"/>
      <c r="AN418" s="1567"/>
      <c r="AO418" s="1567"/>
      <c r="AP418" s="1567"/>
      <c r="AQ418" s="1567"/>
      <c r="AR418" s="1567">
        <v>0</v>
      </c>
      <c r="AS418" s="1567"/>
      <c r="AT418" s="1567"/>
      <c r="AU418" s="1567"/>
      <c r="AV418" s="1567"/>
      <c r="AW418" s="1567"/>
      <c r="AX418" s="1567"/>
      <c r="AY418" s="1567"/>
      <c r="AZ418" s="1567"/>
      <c r="BA418" s="1567"/>
      <c r="BB418" s="1567"/>
      <c r="BC418" s="1567"/>
      <c r="BE418" s="1571"/>
      <c r="BF418" s="1571"/>
      <c r="BG418" s="1571"/>
      <c r="BH418" s="1571"/>
      <c r="BI418" s="1571"/>
      <c r="BJ418" s="1571"/>
      <c r="BK418" s="1571"/>
      <c r="BL418" s="1571"/>
      <c r="BM418" s="1571"/>
      <c r="BN418" s="1571"/>
      <c r="BO418" s="1571"/>
      <c r="BP418" s="1571"/>
      <c r="BQ418" s="1571"/>
      <c r="BR418" s="1571"/>
      <c r="BS418" s="1571"/>
      <c r="BT418" s="1571"/>
      <c r="BU418" s="1571"/>
      <c r="BV418" s="1571"/>
      <c r="BW418" s="1571"/>
      <c r="BX418" s="1571"/>
    </row>
    <row r="419" spans="1:76" ht="15.75">
      <c r="A419" s="34"/>
      <c r="B419" s="824" t="str">
        <f>Cyk!C44</f>
        <v>Jirků</v>
      </c>
      <c r="C419" s="824" t="str">
        <f>Cyk!D44</f>
        <v>Jakub</v>
      </c>
      <c r="D419" s="1664">
        <f>Cyk!E44</f>
        <v>1050528</v>
      </c>
      <c r="E419" s="824" t="str">
        <f>Cyk!F44</f>
        <v>N</v>
      </c>
      <c r="F419" s="827" t="s">
        <v>917</v>
      </c>
      <c r="G419" s="823">
        <f t="shared" si="199"/>
        <v>2</v>
      </c>
      <c r="H419" s="824">
        <f t="shared" si="200"/>
        <v>1</v>
      </c>
      <c r="I419" s="824">
        <f t="shared" si="201"/>
        <v>2</v>
      </c>
      <c r="J419" s="824">
        <f t="shared" si="202"/>
        <v>0</v>
      </c>
      <c r="K419" s="825">
        <f t="shared" si="203"/>
        <v>2</v>
      </c>
      <c r="L419" s="826">
        <f t="shared" si="204"/>
        <v>0</v>
      </c>
      <c r="O419" s="1570"/>
      <c r="P419" s="1567"/>
      <c r="Q419" s="1567"/>
      <c r="R419" s="1567"/>
      <c r="S419" s="1567"/>
      <c r="T419" s="1569"/>
      <c r="U419" s="1567"/>
      <c r="V419" s="1570"/>
      <c r="W419" s="1567"/>
      <c r="X419" s="1567"/>
      <c r="Y419" s="1567"/>
      <c r="Z419" s="1567"/>
      <c r="AA419" s="1567"/>
      <c r="AB419" s="1567"/>
      <c r="AC419" s="1567"/>
      <c r="AD419" s="1567"/>
      <c r="AE419" s="1567"/>
      <c r="AF419" s="1567"/>
      <c r="AG419" s="1567">
        <v>2</v>
      </c>
      <c r="AH419" s="1567"/>
      <c r="AI419" s="34"/>
      <c r="AJ419" s="1567"/>
      <c r="AK419" s="1567"/>
      <c r="AL419" s="1567"/>
      <c r="AM419" s="1567"/>
      <c r="AN419" s="1567"/>
      <c r="AO419" s="1567"/>
      <c r="AP419" s="1567"/>
      <c r="AQ419" s="1567"/>
      <c r="AR419" s="1567"/>
      <c r="AS419" s="1567"/>
      <c r="AT419" s="1567"/>
      <c r="AU419" s="1567"/>
      <c r="AV419" s="1567"/>
      <c r="AW419" s="1567"/>
      <c r="AX419" s="1567"/>
      <c r="AY419" s="1567"/>
      <c r="AZ419" s="1567"/>
      <c r="BA419" s="1567"/>
      <c r="BB419" s="1567">
        <v>0</v>
      </c>
      <c r="BC419" s="1567"/>
      <c r="BE419" s="1571"/>
      <c r="BF419" s="1571"/>
      <c r="BG419" s="1571"/>
      <c r="BH419" s="1571"/>
      <c r="BI419" s="1571"/>
      <c r="BJ419" s="1571"/>
      <c r="BK419" s="1571"/>
      <c r="BL419" s="1571"/>
      <c r="BM419" s="1571"/>
      <c r="BN419" s="1571"/>
      <c r="BO419" s="1571"/>
      <c r="BP419" s="1571"/>
      <c r="BQ419" s="1571"/>
      <c r="BR419" s="1571"/>
      <c r="BS419" s="1571"/>
      <c r="BT419" s="1571"/>
      <c r="BU419" s="1571"/>
      <c r="BV419" s="1571"/>
      <c r="BW419" s="1571"/>
      <c r="BX419" s="1571"/>
    </row>
    <row r="420" spans="1:76" ht="15.75">
      <c r="A420" s="34"/>
      <c r="B420" s="824" t="str">
        <f>Cyk!C45</f>
        <v>Paclík</v>
      </c>
      <c r="C420" s="824" t="str">
        <f>Cyk!D45</f>
        <v>Libor</v>
      </c>
      <c r="D420" s="1664">
        <f>Cyk!E45</f>
        <v>0</v>
      </c>
      <c r="E420" s="824">
        <f>Cyk!F45</f>
        <v>0</v>
      </c>
      <c r="F420" s="827" t="s">
        <v>917</v>
      </c>
      <c r="G420" s="823">
        <f t="shared" ref="G420:G421" si="205">K420/H420</f>
        <v>1</v>
      </c>
      <c r="H420" s="824">
        <f t="shared" ref="H420:H421" si="206">COUNT(O420:AH420)</f>
        <v>4</v>
      </c>
      <c r="I420" s="824">
        <f t="shared" ref="I420:I421" si="207">SUM(O420+P420+Q420+R420+S420+T420+V420+U420+W420+X420+Y420+Z420+AA420+AB420+AC420+AD420+AE420+AF420+AG420+AH420)</f>
        <v>2</v>
      </c>
      <c r="J420" s="824">
        <f t="shared" ref="J420:J421" si="208">AJ420+AK420+AL420+AM420+AN420+AO420+AP420+AQ420+AR420+AS420+AT420+AU420+AV420+AW420+AX420+AY420+AZ420+BA420+BB420+BC420</f>
        <v>2</v>
      </c>
      <c r="K420" s="825">
        <f t="shared" ref="K420:K421" si="209">I420+J420</f>
        <v>4</v>
      </c>
      <c r="L420" s="826">
        <f t="shared" ref="L420:L421" si="210">BE420+BF420+BG420+BH420+BI420+BJ420+BK420+BL420+BM420+BN420+BO420+BP420+BR420+BQ420+BS420+BT420+BU420+BV420+BW420+BX420</f>
        <v>0</v>
      </c>
      <c r="O420" s="1570"/>
      <c r="P420" s="1567"/>
      <c r="Q420" s="1567"/>
      <c r="R420" s="1567"/>
      <c r="S420" s="1567"/>
      <c r="T420" s="1569"/>
      <c r="U420" s="1567"/>
      <c r="V420" s="1570"/>
      <c r="W420" s="1567"/>
      <c r="X420" s="1567"/>
      <c r="Y420" s="1567"/>
      <c r="Z420" s="1567"/>
      <c r="AA420" s="1567">
        <v>1</v>
      </c>
      <c r="AB420" s="1567">
        <v>1</v>
      </c>
      <c r="AC420" s="1567"/>
      <c r="AD420" s="1567">
        <v>0</v>
      </c>
      <c r="AE420" s="1567"/>
      <c r="AF420" s="1567"/>
      <c r="AG420" s="1567"/>
      <c r="AH420" s="1567">
        <v>0</v>
      </c>
      <c r="AI420" s="34"/>
      <c r="AJ420" s="1567"/>
      <c r="AK420" s="1567"/>
      <c r="AL420" s="1567"/>
      <c r="AM420" s="1567"/>
      <c r="AN420" s="1567"/>
      <c r="AO420" s="1567"/>
      <c r="AP420" s="1567"/>
      <c r="AQ420" s="1567"/>
      <c r="AR420" s="1567"/>
      <c r="AS420" s="1567"/>
      <c r="AT420" s="1567"/>
      <c r="AU420" s="1567"/>
      <c r="AV420" s="1567">
        <v>0</v>
      </c>
      <c r="AW420" s="1567"/>
      <c r="AX420" s="1567"/>
      <c r="AY420" s="1567">
        <v>1</v>
      </c>
      <c r="AZ420" s="1567"/>
      <c r="BA420" s="1567"/>
      <c r="BB420" s="1567"/>
      <c r="BC420" s="1567">
        <v>1</v>
      </c>
      <c r="BE420" s="1571"/>
      <c r="BF420" s="1571"/>
      <c r="BG420" s="1571"/>
      <c r="BH420" s="1571"/>
      <c r="BI420" s="1571"/>
      <c r="BJ420" s="1571"/>
      <c r="BK420" s="1571"/>
      <c r="BL420" s="1571"/>
      <c r="BM420" s="1571"/>
      <c r="BN420" s="1571"/>
      <c r="BO420" s="1571"/>
      <c r="BP420" s="1571"/>
      <c r="BQ420" s="1571"/>
      <c r="BR420" s="1571"/>
      <c r="BS420" s="1571"/>
      <c r="BT420" s="1571"/>
      <c r="BU420" s="1571"/>
      <c r="BV420" s="1571"/>
      <c r="BW420" s="1571"/>
      <c r="BX420" s="1571"/>
    </row>
    <row r="421" spans="1:76" ht="15.75">
      <c r="A421" s="34"/>
      <c r="B421" s="824" t="str">
        <f>Cyk!C46</f>
        <v>Šembera</v>
      </c>
      <c r="C421" s="824" t="str">
        <f>Cyk!D46</f>
        <v>Miroslav</v>
      </c>
      <c r="D421" s="1664">
        <f>Cyk!E46</f>
        <v>0</v>
      </c>
      <c r="E421" s="824">
        <f>Cyk!F46</f>
        <v>0</v>
      </c>
      <c r="F421" s="827" t="s">
        <v>917</v>
      </c>
      <c r="G421" s="823">
        <f t="shared" si="205"/>
        <v>1.3333333333333333</v>
      </c>
      <c r="H421" s="824">
        <f t="shared" si="206"/>
        <v>3</v>
      </c>
      <c r="I421" s="824">
        <f t="shared" si="207"/>
        <v>1</v>
      </c>
      <c r="J421" s="824">
        <f t="shared" si="208"/>
        <v>3</v>
      </c>
      <c r="K421" s="825">
        <f t="shared" si="209"/>
        <v>4</v>
      </c>
      <c r="L421" s="826">
        <f t="shared" si="210"/>
        <v>5</v>
      </c>
      <c r="O421" s="1570"/>
      <c r="P421" s="1567"/>
      <c r="Q421" s="1567"/>
      <c r="R421" s="1567"/>
      <c r="S421" s="1567"/>
      <c r="T421" s="1569"/>
      <c r="U421" s="1567"/>
      <c r="V421" s="1570"/>
      <c r="W421" s="1567"/>
      <c r="X421" s="1567"/>
      <c r="Y421" s="1567"/>
      <c r="Z421" s="1567"/>
      <c r="AA421" s="1567">
        <v>1</v>
      </c>
      <c r="AB421" s="1567"/>
      <c r="AC421" s="1567"/>
      <c r="AD421" s="1567"/>
      <c r="AE421" s="1567">
        <v>0</v>
      </c>
      <c r="AF421" s="1567">
        <v>0</v>
      </c>
      <c r="AG421" s="1567"/>
      <c r="AH421" s="1567"/>
      <c r="AI421" s="34"/>
      <c r="AJ421" s="1567"/>
      <c r="AK421" s="1567"/>
      <c r="AL421" s="1567"/>
      <c r="AM421" s="1567"/>
      <c r="AN421" s="1567"/>
      <c r="AO421" s="1567"/>
      <c r="AP421" s="1567"/>
      <c r="AQ421" s="1567"/>
      <c r="AR421" s="1567"/>
      <c r="AS421" s="1567"/>
      <c r="AT421" s="1567"/>
      <c r="AU421" s="1567"/>
      <c r="AV421" s="1567">
        <v>2</v>
      </c>
      <c r="AW421" s="1567"/>
      <c r="AX421" s="1567"/>
      <c r="AY421" s="1567"/>
      <c r="AZ421" s="1567">
        <v>0</v>
      </c>
      <c r="BA421" s="1567">
        <v>1</v>
      </c>
      <c r="BB421" s="1567"/>
      <c r="BC421" s="1567"/>
      <c r="BE421" s="1571"/>
      <c r="BF421" s="1571"/>
      <c r="BG421" s="1571"/>
      <c r="BH421" s="1571"/>
      <c r="BI421" s="1571"/>
      <c r="BJ421" s="1571"/>
      <c r="BK421" s="1571"/>
      <c r="BL421" s="1571"/>
      <c r="BM421" s="1571"/>
      <c r="BN421" s="1571"/>
      <c r="BO421" s="1571"/>
      <c r="BP421" s="1571"/>
      <c r="BQ421" s="1571">
        <v>5</v>
      </c>
      <c r="BR421" s="1571"/>
      <c r="BS421" s="1571"/>
      <c r="BT421" s="1571"/>
      <c r="BU421" s="1571"/>
      <c r="BV421" s="1571"/>
      <c r="BW421" s="1571"/>
      <c r="BX421" s="1571"/>
    </row>
    <row r="422" spans="1:76" ht="15.75">
      <c r="A422" s="34"/>
      <c r="B422" s="824" t="str">
        <f>Cyk!C47</f>
        <v>Motl</v>
      </c>
      <c r="C422" s="824" t="str">
        <f>Cyk!D47</f>
        <v>Jan</v>
      </c>
      <c r="D422" s="1664">
        <f>Cyk!E47</f>
        <v>0</v>
      </c>
      <c r="E422" s="824">
        <f>Cyk!F47</f>
        <v>0</v>
      </c>
      <c r="F422" s="827" t="s">
        <v>917</v>
      </c>
      <c r="G422" s="823">
        <f t="shared" ref="G422:G423" si="211">K422/H422</f>
        <v>1</v>
      </c>
      <c r="H422" s="824">
        <f t="shared" ref="H422:H423" si="212">COUNT(O422:AH422)</f>
        <v>2</v>
      </c>
      <c r="I422" s="824">
        <f t="shared" ref="I422:I423" si="213">SUM(O422+P422+Q422+R422+S422+T422+V422+U422+W422+X422+Y422+Z422+AA422+AB422+AC422+AD422+AE422+AF422+AG422+AH422)</f>
        <v>1</v>
      </c>
      <c r="J422" s="824">
        <f t="shared" ref="J422:J423" si="214">AJ422+AK422+AL422+AM422+AN422+AO422+AP422+AQ422+AR422+AS422+AT422+AU422+AV422+AW422+AX422+AY422+AZ422+BA422+BB422+BC422</f>
        <v>1</v>
      </c>
      <c r="K422" s="825">
        <f t="shared" ref="K422:K423" si="215">I422+J422</f>
        <v>2</v>
      </c>
      <c r="L422" s="826">
        <f t="shared" ref="L422:L423" si="216">BE422+BF422+BG422+BH422+BI422+BJ422+BK422+BL422+BM422+BN422+BO422+BP422+BR422+BQ422+BS422+BT422+BU422+BV422+BW422+BX422</f>
        <v>0</v>
      </c>
      <c r="O422" s="1858"/>
      <c r="P422" s="1567"/>
      <c r="Q422" s="1567"/>
      <c r="R422" s="1567"/>
      <c r="S422" s="1567"/>
      <c r="T422" s="1569"/>
      <c r="U422" s="1567"/>
      <c r="V422" s="1858"/>
      <c r="W422" s="1567"/>
      <c r="X422" s="1567"/>
      <c r="Y422" s="1567"/>
      <c r="Z422" s="1567"/>
      <c r="AA422" s="1567"/>
      <c r="AB422" s="1567"/>
      <c r="AC422" s="1567"/>
      <c r="AD422" s="1567"/>
      <c r="AE422" s="1567">
        <v>0</v>
      </c>
      <c r="AF422" s="1567"/>
      <c r="AG422" s="1567"/>
      <c r="AH422" s="1567">
        <v>1</v>
      </c>
      <c r="AI422" s="34"/>
      <c r="AJ422" s="1567"/>
      <c r="AK422" s="1567"/>
      <c r="AL422" s="1567"/>
      <c r="AM422" s="1567"/>
      <c r="AN422" s="1567"/>
      <c r="AO422" s="1567"/>
      <c r="AP422" s="1567"/>
      <c r="AQ422" s="1567"/>
      <c r="AR422" s="1567"/>
      <c r="AS422" s="1567"/>
      <c r="AT422" s="1567"/>
      <c r="AU422" s="1567"/>
      <c r="AV422" s="1567"/>
      <c r="AW422" s="1567"/>
      <c r="AX422" s="1567"/>
      <c r="AY422" s="1567"/>
      <c r="AZ422" s="1567">
        <v>0</v>
      </c>
      <c r="BA422" s="1567"/>
      <c r="BB422" s="1567"/>
      <c r="BC422" s="1567">
        <v>1</v>
      </c>
      <c r="BE422" s="1571"/>
      <c r="BF422" s="1571"/>
      <c r="BG422" s="1571"/>
      <c r="BH422" s="1571"/>
      <c r="BI422" s="1571"/>
      <c r="BJ422" s="1571"/>
      <c r="BK422" s="1571"/>
      <c r="BL422" s="1571"/>
      <c r="BM422" s="1571"/>
      <c r="BN422" s="1571"/>
      <c r="BO422" s="1571"/>
      <c r="BP422" s="1571"/>
      <c r="BQ422" s="1571"/>
      <c r="BR422" s="1571"/>
      <c r="BS422" s="1571"/>
      <c r="BT422" s="1571"/>
      <c r="BU422" s="1571"/>
      <c r="BV422" s="1571"/>
      <c r="BW422" s="1571"/>
      <c r="BX422" s="1571"/>
    </row>
    <row r="423" spans="1:76" ht="15.75">
      <c r="A423" s="34"/>
      <c r="B423" s="824" t="str">
        <f>Cyk!C48</f>
        <v xml:space="preserve">Felcman </v>
      </c>
      <c r="C423" s="824" t="str">
        <f>Cyk!D48</f>
        <v>Miroslav</v>
      </c>
      <c r="D423" s="1664">
        <f>Cyk!E48</f>
        <v>0</v>
      </c>
      <c r="E423" s="824">
        <f>Cyk!F48</f>
        <v>0</v>
      </c>
      <c r="F423" s="827" t="s">
        <v>917</v>
      </c>
      <c r="G423" s="823">
        <f t="shared" si="211"/>
        <v>1</v>
      </c>
      <c r="H423" s="824">
        <f t="shared" si="212"/>
        <v>1</v>
      </c>
      <c r="I423" s="824">
        <f t="shared" si="213"/>
        <v>1</v>
      </c>
      <c r="J423" s="824">
        <f t="shared" si="214"/>
        <v>0</v>
      </c>
      <c r="K423" s="825">
        <f t="shared" si="215"/>
        <v>1</v>
      </c>
      <c r="L423" s="826">
        <f t="shared" si="216"/>
        <v>0</v>
      </c>
      <c r="O423" s="1858"/>
      <c r="P423" s="1567"/>
      <c r="Q423" s="1567"/>
      <c r="R423" s="1567"/>
      <c r="S423" s="1567"/>
      <c r="T423" s="1569"/>
      <c r="U423" s="1567"/>
      <c r="V423" s="1858"/>
      <c r="W423" s="1567"/>
      <c r="X423" s="1567"/>
      <c r="Y423" s="1567"/>
      <c r="Z423" s="1567"/>
      <c r="AA423" s="1567"/>
      <c r="AB423" s="1567"/>
      <c r="AC423" s="1567"/>
      <c r="AD423" s="1567"/>
      <c r="AE423" s="1567">
        <v>1</v>
      </c>
      <c r="AF423" s="1567"/>
      <c r="AG423" s="1567"/>
      <c r="AH423" s="1567"/>
      <c r="AI423" s="34"/>
      <c r="AJ423" s="1567"/>
      <c r="AK423" s="1567"/>
      <c r="AL423" s="1567"/>
      <c r="AM423" s="1567"/>
      <c r="AN423" s="1567"/>
      <c r="AO423" s="1567"/>
      <c r="AP423" s="1567"/>
      <c r="AQ423" s="1567"/>
      <c r="AR423" s="1567"/>
      <c r="AS423" s="1567"/>
      <c r="AT423" s="1567"/>
      <c r="AU423" s="1567"/>
      <c r="AV423" s="1567"/>
      <c r="AW423" s="1567"/>
      <c r="AX423" s="1567"/>
      <c r="AY423" s="1567"/>
      <c r="AZ423" s="1567">
        <v>0</v>
      </c>
      <c r="BA423" s="1567"/>
      <c r="BB423" s="1567"/>
      <c r="BC423" s="1567"/>
      <c r="BE423" s="1571"/>
      <c r="BF423" s="1571"/>
      <c r="BG423" s="1571"/>
      <c r="BH423" s="1571"/>
      <c r="BI423" s="1571"/>
      <c r="BJ423" s="1571"/>
      <c r="BK423" s="1571"/>
      <c r="BL423" s="1571"/>
      <c r="BM423" s="1571"/>
      <c r="BN423" s="1571"/>
      <c r="BO423" s="1571"/>
      <c r="BP423" s="1571"/>
      <c r="BQ423" s="1571"/>
      <c r="BR423" s="1571"/>
      <c r="BS423" s="1571"/>
      <c r="BT423" s="1571"/>
      <c r="BU423" s="1571"/>
      <c r="BV423" s="1571"/>
      <c r="BW423" s="1571"/>
      <c r="BX423" s="1571"/>
    </row>
    <row r="424" spans="1:76" ht="15.75">
      <c r="A424" s="34"/>
      <c r="B424" s="824" t="str">
        <f>Cyk!C49</f>
        <v>Dušek</v>
      </c>
      <c r="C424" s="824" t="str">
        <f>Cyk!D49</f>
        <v>Bohuslav</v>
      </c>
      <c r="D424" s="1664">
        <f>Cyk!E49</f>
        <v>0</v>
      </c>
      <c r="E424" s="824">
        <f>Cyk!F49</f>
        <v>0</v>
      </c>
      <c r="F424" s="827" t="s">
        <v>917</v>
      </c>
      <c r="G424" s="823">
        <f t="shared" ref="G424" si="217">K424/H424</f>
        <v>0</v>
      </c>
      <c r="H424" s="824">
        <f t="shared" ref="H424" si="218">COUNT(O424:AH424)</f>
        <v>1</v>
      </c>
      <c r="I424" s="824">
        <f t="shared" ref="I424" si="219">SUM(O424+P424+Q424+R424+S424+T424+V424+U424+W424+X424+Y424+Z424+AA424+AB424+AC424+AD424+AE424+AF424+AG424+AH424)</f>
        <v>0</v>
      </c>
      <c r="J424" s="824">
        <f t="shared" ref="J424" si="220">AJ424+AK424+AL424+AM424+AN424+AO424+AP424+AQ424+AR424+AS424+AT424+AU424+AV424+AW424+AX424+AY424+AZ424+BA424+BB424+BC424</f>
        <v>0</v>
      </c>
      <c r="K424" s="825">
        <f t="shared" ref="K424" si="221">I424+J424</f>
        <v>0</v>
      </c>
      <c r="L424" s="826">
        <f t="shared" ref="L424" si="222">BE424+BF424+BG424+BH424+BI424+BJ424+BK424+BL424+BM424+BN424+BO424+BP424+BR424+BQ424+BS424+BT424+BU424+BV424+BW424+BX424</f>
        <v>0</v>
      </c>
      <c r="O424" s="1858"/>
      <c r="P424" s="1567"/>
      <c r="Q424" s="1567"/>
      <c r="R424" s="1567"/>
      <c r="S424" s="1567"/>
      <c r="T424" s="1569"/>
      <c r="U424" s="1567"/>
      <c r="V424" s="1858"/>
      <c r="W424" s="1567"/>
      <c r="X424" s="1567"/>
      <c r="Y424" s="1567"/>
      <c r="Z424" s="1567"/>
      <c r="AA424" s="1567"/>
      <c r="AB424" s="1567"/>
      <c r="AC424" s="1567"/>
      <c r="AD424" s="1567"/>
      <c r="AE424" s="1567">
        <v>0</v>
      </c>
      <c r="AF424" s="1567"/>
      <c r="AG424" s="1567"/>
      <c r="AH424" s="1567"/>
      <c r="AI424" s="34"/>
      <c r="AJ424" s="1567"/>
      <c r="AK424" s="1567"/>
      <c r="AL424" s="1567"/>
      <c r="AM424" s="1567"/>
      <c r="AN424" s="1567"/>
      <c r="AO424" s="1567"/>
      <c r="AP424" s="1567"/>
      <c r="AQ424" s="1567"/>
      <c r="AR424" s="1567"/>
      <c r="AS424" s="1567"/>
      <c r="AT424" s="1567"/>
      <c r="AU424" s="1567"/>
      <c r="AV424" s="1567"/>
      <c r="AW424" s="1567"/>
      <c r="AX424" s="1567"/>
      <c r="AY424" s="1567"/>
      <c r="AZ424" s="1567">
        <v>0</v>
      </c>
      <c r="BA424" s="1567"/>
      <c r="BB424" s="1567"/>
      <c r="BC424" s="1567"/>
      <c r="BE424" s="1571"/>
      <c r="BF424" s="1571"/>
      <c r="BG424" s="1571"/>
      <c r="BH424" s="1571"/>
      <c r="BI424" s="1571"/>
      <c r="BJ424" s="1571"/>
      <c r="BK424" s="1571"/>
      <c r="BL424" s="1571"/>
      <c r="BM424" s="1571"/>
      <c r="BN424" s="1571"/>
      <c r="BO424" s="1571"/>
      <c r="BP424" s="1571"/>
      <c r="BQ424" s="1571"/>
      <c r="BR424" s="1571"/>
      <c r="BS424" s="1571"/>
      <c r="BT424" s="1571"/>
      <c r="BU424" s="1571"/>
      <c r="BV424" s="1571"/>
      <c r="BW424" s="1571"/>
      <c r="BX424" s="1571"/>
    </row>
    <row r="425" spans="1:76" ht="15.75">
      <c r="A425" s="34"/>
      <c r="B425" s="829" t="s">
        <v>465</v>
      </c>
      <c r="C425" s="829" t="s">
        <v>320</v>
      </c>
      <c r="D425" s="835"/>
      <c r="F425" s="824" t="s">
        <v>115</v>
      </c>
      <c r="G425" s="823">
        <f t="shared" ref="G425" si="223">K425/H425</f>
        <v>3</v>
      </c>
      <c r="H425" s="824">
        <f t="shared" ref="H425" si="224">COUNT(O425:AH425)</f>
        <v>2</v>
      </c>
      <c r="I425" s="824">
        <f t="shared" ref="I425" si="225">SUM(O425+P425+Q425+R425+S425+T425+V425+U425+W425+X425+Y425+Z425+AA425+AB425+AC425+AD425+AE425+AF425+AG425+AH425)</f>
        <v>6</v>
      </c>
      <c r="J425" s="824">
        <f t="shared" ref="J425" si="226">AJ425+AK425+AL425+AM425+AN425+AO425+AP425+AQ425+AR425+AS425+AT425+AU425+AV425+AW425+AX425+AY425+AZ425+BA425+BB425+BC425</f>
        <v>0</v>
      </c>
      <c r="K425" s="825">
        <f t="shared" ref="K425" si="227">I425+J425</f>
        <v>6</v>
      </c>
      <c r="L425" s="826">
        <f t="shared" ref="L425" si="228">BE425+BF425+BG425+BH425+BI425+BJ425+BK425+BL425+BM425+BN425+BO425+BP425+BR425+BQ425+BS425+BT425+BU425+BV425+BW425+BX425</f>
        <v>0</v>
      </c>
      <c r="O425" s="866"/>
      <c r="P425" s="865"/>
      <c r="Q425" s="865"/>
      <c r="R425" s="865"/>
      <c r="S425" s="865"/>
      <c r="T425" s="867"/>
      <c r="U425" s="865"/>
      <c r="V425" s="866"/>
      <c r="W425" s="865"/>
      <c r="X425" s="865"/>
      <c r="Y425" s="865"/>
      <c r="Z425" s="865"/>
      <c r="AA425" s="865">
        <v>3</v>
      </c>
      <c r="AB425" s="865"/>
      <c r="AC425" s="865"/>
      <c r="AD425" s="865"/>
      <c r="AE425" s="865">
        <v>3</v>
      </c>
      <c r="AF425" s="865"/>
      <c r="AG425" s="865"/>
      <c r="AH425" s="865"/>
      <c r="AI425" s="34"/>
      <c r="AJ425" s="865"/>
      <c r="AK425" s="865"/>
      <c r="AL425" s="865"/>
      <c r="AM425" s="865"/>
      <c r="AN425" s="865"/>
      <c r="AO425" s="865"/>
      <c r="AP425" s="865"/>
      <c r="AQ425" s="865"/>
      <c r="AR425" s="865"/>
      <c r="AS425" s="865"/>
      <c r="AT425" s="865"/>
      <c r="AU425" s="865"/>
      <c r="AV425" s="865"/>
      <c r="AW425" s="865"/>
      <c r="AX425" s="865"/>
      <c r="AY425" s="865"/>
      <c r="AZ425" s="865"/>
      <c r="BA425" s="865"/>
      <c r="BB425" s="865"/>
      <c r="BC425" s="865"/>
      <c r="BE425" s="868"/>
      <c r="BF425" s="868"/>
      <c r="BG425" s="868"/>
      <c r="BH425" s="868"/>
      <c r="BI425" s="868"/>
      <c r="BJ425" s="868"/>
      <c r="BK425" s="868"/>
      <c r="BL425" s="868"/>
      <c r="BM425" s="868"/>
      <c r="BN425" s="868"/>
      <c r="BO425" s="868"/>
      <c r="BP425" s="868"/>
      <c r="BQ425" s="868"/>
      <c r="BR425" s="868"/>
      <c r="BS425" s="868"/>
      <c r="BT425" s="868"/>
      <c r="BU425" s="868"/>
      <c r="BV425" s="868"/>
      <c r="BW425" s="868"/>
      <c r="BX425" s="868"/>
    </row>
    <row r="426" spans="1:76" ht="15.75">
      <c r="A426" s="34"/>
      <c r="B426" s="829" t="s">
        <v>1031</v>
      </c>
      <c r="C426" s="829" t="s">
        <v>112</v>
      </c>
      <c r="D426" s="835"/>
      <c r="F426" s="824" t="s">
        <v>115</v>
      </c>
      <c r="G426" s="823">
        <f t="shared" si="193"/>
        <v>4.666666666666667</v>
      </c>
      <c r="H426" s="824">
        <f t="shared" si="194"/>
        <v>3</v>
      </c>
      <c r="I426" s="824">
        <f t="shared" si="195"/>
        <v>14</v>
      </c>
      <c r="J426" s="824">
        <f t="shared" si="196"/>
        <v>0</v>
      </c>
      <c r="K426" s="825">
        <f t="shared" si="197"/>
        <v>14</v>
      </c>
      <c r="L426" s="826">
        <f t="shared" si="198"/>
        <v>0</v>
      </c>
      <c r="O426" s="866"/>
      <c r="P426" s="865">
        <v>4</v>
      </c>
      <c r="Q426" s="865"/>
      <c r="R426" s="865"/>
      <c r="S426" s="865"/>
      <c r="T426" s="867"/>
      <c r="U426" s="865">
        <v>6</v>
      </c>
      <c r="V426" s="866"/>
      <c r="W426" s="865"/>
      <c r="X426" s="865"/>
      <c r="Y426" s="865"/>
      <c r="Z426" s="865"/>
      <c r="AA426" s="865"/>
      <c r="AB426" s="865">
        <v>4</v>
      </c>
      <c r="AC426" s="865"/>
      <c r="AD426" s="865"/>
      <c r="AE426" s="865"/>
      <c r="AF426" s="865"/>
      <c r="AG426" s="865"/>
      <c r="AH426" s="865"/>
      <c r="AI426" s="34"/>
      <c r="AJ426" s="865"/>
      <c r="AK426" s="865"/>
      <c r="AL426" s="865"/>
      <c r="AM426" s="865"/>
      <c r="AN426" s="865"/>
      <c r="AO426" s="865"/>
      <c r="AP426" s="865"/>
      <c r="AQ426" s="865"/>
      <c r="AR426" s="865"/>
      <c r="AS426" s="865"/>
      <c r="AT426" s="865"/>
      <c r="AU426" s="865"/>
      <c r="AV426" s="865"/>
      <c r="AW426" s="865"/>
      <c r="AX426" s="865"/>
      <c r="AY426" s="865"/>
      <c r="AZ426" s="865"/>
      <c r="BA426" s="865"/>
      <c r="BB426" s="865"/>
      <c r="BC426" s="865"/>
      <c r="BE426" s="868"/>
      <c r="BF426" s="868"/>
      <c r="BG426" s="868"/>
      <c r="BH426" s="868"/>
      <c r="BI426" s="868"/>
      <c r="BJ426" s="868"/>
      <c r="BK426" s="868"/>
      <c r="BL426" s="868"/>
      <c r="BM426" s="868"/>
      <c r="BN426" s="868"/>
      <c r="BO426" s="868"/>
      <c r="BP426" s="868"/>
      <c r="BQ426" s="868"/>
      <c r="BR426" s="868"/>
      <c r="BS426" s="868"/>
      <c r="BT426" s="868"/>
      <c r="BU426" s="868"/>
      <c r="BV426" s="868"/>
      <c r="BW426" s="868"/>
      <c r="BX426" s="868"/>
    </row>
    <row r="427" spans="1:76" ht="15.75">
      <c r="A427" s="34"/>
      <c r="B427" s="829" t="s">
        <v>67</v>
      </c>
      <c r="C427" s="829" t="s">
        <v>68</v>
      </c>
      <c r="D427" s="835"/>
      <c r="F427" s="824" t="s">
        <v>115</v>
      </c>
      <c r="G427" s="823" t="e">
        <f t="shared" si="180"/>
        <v>#DIV/0!</v>
      </c>
      <c r="H427" s="824">
        <f t="shared" si="175"/>
        <v>0</v>
      </c>
      <c r="I427" s="824">
        <f t="shared" si="176"/>
        <v>0</v>
      </c>
      <c r="J427" s="824">
        <f t="shared" si="177"/>
        <v>0</v>
      </c>
      <c r="K427" s="825">
        <f t="shared" si="178"/>
        <v>0</v>
      </c>
      <c r="L427" s="826">
        <f t="shared" si="179"/>
        <v>0</v>
      </c>
      <c r="O427" s="827"/>
      <c r="P427" s="824"/>
      <c r="Q427" s="824"/>
      <c r="R427" s="824"/>
      <c r="S427" s="824"/>
      <c r="T427" s="826"/>
      <c r="U427" s="824"/>
      <c r="V427" s="827"/>
      <c r="W427" s="824"/>
      <c r="X427" s="824"/>
      <c r="Y427" s="824"/>
      <c r="Z427" s="824"/>
      <c r="AA427" s="824"/>
      <c r="AB427" s="824"/>
      <c r="AC427" s="824"/>
      <c r="AD427" s="824"/>
      <c r="AE427" s="824"/>
      <c r="AF427" s="824"/>
      <c r="AG427" s="824"/>
      <c r="AH427" s="824"/>
      <c r="AI427" s="34"/>
      <c r="AJ427" s="824"/>
      <c r="AK427" s="824"/>
      <c r="AL427" s="824"/>
      <c r="AM427" s="824"/>
      <c r="AN427" s="824"/>
      <c r="AO427" s="824"/>
      <c r="AP427" s="824"/>
      <c r="AQ427" s="824"/>
      <c r="AR427" s="824"/>
      <c r="AS427" s="824"/>
      <c r="AT427" s="824"/>
      <c r="AU427" s="824"/>
      <c r="AV427" s="824"/>
      <c r="AW427" s="824"/>
      <c r="AX427" s="824"/>
      <c r="AY427" s="824"/>
      <c r="AZ427" s="824"/>
      <c r="BA427" s="824"/>
      <c r="BB427" s="824"/>
      <c r="BC427" s="824"/>
      <c r="BE427" s="828"/>
      <c r="BF427" s="828"/>
      <c r="BG427" s="828"/>
      <c r="BH427" s="828"/>
      <c r="BI427" s="828"/>
      <c r="BJ427" s="828"/>
      <c r="BK427" s="828"/>
      <c r="BL427" s="828"/>
      <c r="BM427" s="828"/>
      <c r="BN427" s="828"/>
      <c r="BO427" s="828"/>
      <c r="BP427" s="828"/>
      <c r="BQ427" s="828"/>
      <c r="BR427" s="828"/>
      <c r="BS427" s="828"/>
      <c r="BT427" s="828"/>
      <c r="BU427" s="828"/>
      <c r="BV427" s="828"/>
      <c r="BW427" s="828"/>
      <c r="BX427" s="828"/>
    </row>
    <row r="428" spans="1:76" ht="15.75">
      <c r="A428" s="828"/>
      <c r="B428" s="829" t="s">
        <v>1126</v>
      </c>
      <c r="C428" s="829" t="s">
        <v>110</v>
      </c>
      <c r="D428" s="835"/>
      <c r="F428" s="824" t="s">
        <v>115</v>
      </c>
      <c r="G428" s="823">
        <f t="shared" si="180"/>
        <v>4.1111111111111107</v>
      </c>
      <c r="H428" s="824">
        <f t="shared" si="175"/>
        <v>9</v>
      </c>
      <c r="I428" s="824">
        <f t="shared" si="176"/>
        <v>37</v>
      </c>
      <c r="J428" s="824">
        <f t="shared" si="177"/>
        <v>0</v>
      </c>
      <c r="K428" s="825">
        <f t="shared" si="178"/>
        <v>37</v>
      </c>
      <c r="L428" s="826">
        <f t="shared" si="179"/>
        <v>0</v>
      </c>
      <c r="O428" s="827"/>
      <c r="P428" s="824"/>
      <c r="Q428" s="824">
        <v>4</v>
      </c>
      <c r="R428" s="824">
        <v>0</v>
      </c>
      <c r="S428" s="824"/>
      <c r="T428" s="826">
        <v>6</v>
      </c>
      <c r="U428" s="824"/>
      <c r="V428" s="827"/>
      <c r="W428" s="824"/>
      <c r="X428" s="824"/>
      <c r="Y428" s="824"/>
      <c r="Z428" s="824">
        <v>6</v>
      </c>
      <c r="AA428" s="824"/>
      <c r="AB428" s="824"/>
      <c r="AC428" s="824">
        <v>4</v>
      </c>
      <c r="AD428" s="824">
        <v>3</v>
      </c>
      <c r="AE428" s="824"/>
      <c r="AF428" s="824">
        <v>6</v>
      </c>
      <c r="AG428" s="824">
        <v>6</v>
      </c>
      <c r="AH428" s="824">
        <v>2</v>
      </c>
      <c r="AI428" s="34"/>
      <c r="AJ428" s="824"/>
      <c r="AK428" s="824"/>
      <c r="AL428" s="824"/>
      <c r="AM428" s="824"/>
      <c r="AN428" s="824"/>
      <c r="AO428" s="824"/>
      <c r="AP428" s="824"/>
      <c r="AQ428" s="824"/>
      <c r="AR428" s="824"/>
      <c r="AS428" s="824"/>
      <c r="AT428" s="824"/>
      <c r="AU428" s="824"/>
      <c r="AV428" s="824"/>
      <c r="AW428" s="824"/>
      <c r="AX428" s="824"/>
      <c r="AY428" s="824"/>
      <c r="AZ428" s="824"/>
      <c r="BA428" s="824"/>
      <c r="BB428" s="824"/>
      <c r="BC428" s="824"/>
      <c r="BE428" s="828"/>
      <c r="BF428" s="828"/>
      <c r="BG428" s="828"/>
      <c r="BH428" s="828"/>
      <c r="BI428" s="828"/>
      <c r="BJ428" s="828"/>
      <c r="BK428" s="828"/>
      <c r="BL428" s="828"/>
      <c r="BM428" s="828"/>
      <c r="BN428" s="828"/>
      <c r="BO428" s="828"/>
      <c r="BP428" s="828"/>
      <c r="BQ428" s="828"/>
      <c r="BR428" s="828"/>
      <c r="BS428" s="828"/>
      <c r="BT428" s="828"/>
      <c r="BU428" s="828"/>
      <c r="BV428" s="828"/>
      <c r="BW428" s="828"/>
      <c r="BX428" s="828"/>
    </row>
    <row r="429" spans="1:76" ht="15.75">
      <c r="A429" s="833"/>
      <c r="B429" s="830" t="s">
        <v>140</v>
      </c>
      <c r="C429" s="830" t="s">
        <v>95</v>
      </c>
      <c r="D429" s="1663"/>
      <c r="E429" s="831"/>
      <c r="F429" s="824" t="s">
        <v>115</v>
      </c>
      <c r="G429" s="823">
        <f t="shared" si="180"/>
        <v>5</v>
      </c>
      <c r="H429" s="824">
        <f t="shared" si="175"/>
        <v>3</v>
      </c>
      <c r="I429" s="824">
        <f t="shared" si="176"/>
        <v>15</v>
      </c>
      <c r="J429" s="824">
        <f t="shared" si="177"/>
        <v>0</v>
      </c>
      <c r="K429" s="825">
        <f t="shared" si="178"/>
        <v>15</v>
      </c>
      <c r="L429" s="826">
        <f t="shared" si="179"/>
        <v>0</v>
      </c>
      <c r="M429" s="46"/>
      <c r="N429" s="46"/>
      <c r="O429" s="827"/>
      <c r="P429" s="824"/>
      <c r="Q429" s="824"/>
      <c r="R429" s="824"/>
      <c r="S429" s="824"/>
      <c r="T429" s="826"/>
      <c r="U429" s="824"/>
      <c r="V429" s="827">
        <v>3</v>
      </c>
      <c r="W429" s="824">
        <v>2</v>
      </c>
      <c r="X429" s="824"/>
      <c r="Y429" s="824">
        <v>10</v>
      </c>
      <c r="Z429" s="824"/>
      <c r="AA429" s="824"/>
      <c r="AB429" s="824"/>
      <c r="AC429" s="824"/>
      <c r="AD429" s="824"/>
      <c r="AE429" s="824"/>
      <c r="AF429" s="824"/>
      <c r="AG429" s="824"/>
      <c r="AH429" s="824"/>
      <c r="AI429" s="824"/>
      <c r="AJ429" s="824"/>
      <c r="AK429" s="824"/>
      <c r="AL429" s="824"/>
      <c r="AM429" s="824"/>
      <c r="AN429" s="824"/>
      <c r="AO429" s="824"/>
      <c r="AP429" s="824"/>
      <c r="AQ429" s="824"/>
      <c r="AR429" s="824"/>
      <c r="AS429" s="824"/>
      <c r="AT429" s="824"/>
      <c r="AU429" s="824"/>
      <c r="AV429" s="824"/>
      <c r="AW429" s="824"/>
      <c r="AX429" s="824"/>
      <c r="AY429" s="824"/>
      <c r="AZ429" s="824"/>
      <c r="BA429" s="824"/>
      <c r="BB429" s="824"/>
      <c r="BC429" s="824"/>
      <c r="BD429" s="828"/>
      <c r="BE429" s="828"/>
      <c r="BF429" s="828"/>
      <c r="BG429" s="828"/>
      <c r="BH429" s="828"/>
      <c r="BI429" s="828"/>
      <c r="BJ429" s="828"/>
      <c r="BK429" s="828"/>
      <c r="BL429" s="828"/>
      <c r="BM429" s="828"/>
      <c r="BN429" s="828"/>
      <c r="BO429" s="828"/>
      <c r="BP429" s="828"/>
      <c r="BQ429" s="828"/>
      <c r="BR429" s="828"/>
      <c r="BS429" s="828"/>
      <c r="BT429" s="828"/>
      <c r="BU429" s="828"/>
      <c r="BV429" s="828"/>
      <c r="BW429" s="828"/>
      <c r="BX429" s="828"/>
    </row>
    <row r="430" spans="1:76" ht="16.5" thickBot="1">
      <c r="A430" s="833"/>
      <c r="B430" s="830" t="s">
        <v>103</v>
      </c>
      <c r="C430" s="830" t="s">
        <v>104</v>
      </c>
      <c r="D430" s="1663"/>
      <c r="E430" s="831"/>
      <c r="F430" s="824" t="s">
        <v>115</v>
      </c>
      <c r="G430" s="823">
        <f t="shared" si="180"/>
        <v>4.666666666666667</v>
      </c>
      <c r="H430" s="824">
        <f t="shared" si="175"/>
        <v>3</v>
      </c>
      <c r="I430" s="824">
        <f t="shared" si="176"/>
        <v>14</v>
      </c>
      <c r="J430" s="824">
        <f t="shared" si="177"/>
        <v>0</v>
      </c>
      <c r="K430" s="825">
        <f t="shared" si="178"/>
        <v>14</v>
      </c>
      <c r="L430" s="826">
        <f t="shared" si="179"/>
        <v>0</v>
      </c>
      <c r="M430" s="46"/>
      <c r="N430" s="46"/>
      <c r="O430" s="50">
        <v>6</v>
      </c>
      <c r="P430" s="834"/>
      <c r="Q430" s="834"/>
      <c r="R430" s="834"/>
      <c r="S430" s="834">
        <v>4</v>
      </c>
      <c r="T430" s="409"/>
      <c r="U430" s="834"/>
      <c r="V430" s="50"/>
      <c r="W430" s="834"/>
      <c r="X430" s="834">
        <v>4</v>
      </c>
      <c r="Y430" s="834"/>
      <c r="Z430" s="834"/>
      <c r="AA430" s="834"/>
      <c r="AB430" s="834"/>
      <c r="AC430" s="834"/>
      <c r="AD430" s="834"/>
      <c r="AE430" s="834"/>
      <c r="AF430" s="834"/>
      <c r="AG430" s="834"/>
      <c r="AH430" s="834"/>
      <c r="AI430" s="824"/>
      <c r="AJ430" s="824"/>
      <c r="AK430" s="824"/>
      <c r="AL430" s="824"/>
      <c r="AM430" s="824"/>
      <c r="AN430" s="824"/>
      <c r="AO430" s="824"/>
      <c r="AP430" s="824"/>
      <c r="AQ430" s="824"/>
      <c r="AR430" s="824"/>
      <c r="AS430" s="824"/>
      <c r="AT430" s="824"/>
      <c r="AU430" s="824"/>
      <c r="AV430" s="824"/>
      <c r="AW430" s="824"/>
      <c r="AX430" s="824"/>
      <c r="AY430" s="824"/>
      <c r="AZ430" s="824"/>
      <c r="BA430" s="824"/>
      <c r="BB430" s="824"/>
      <c r="BC430" s="824"/>
      <c r="BD430" s="828"/>
      <c r="BE430" s="828"/>
      <c r="BF430" s="828"/>
      <c r="BG430" s="828"/>
      <c r="BH430" s="828"/>
      <c r="BI430" s="828"/>
      <c r="BJ430" s="828"/>
      <c r="BK430" s="828"/>
      <c r="BL430" s="828"/>
      <c r="BM430" s="828"/>
      <c r="BN430" s="828"/>
      <c r="BO430" s="828"/>
      <c r="BP430" s="828"/>
      <c r="BQ430" s="828"/>
      <c r="BR430" s="828"/>
      <c r="BS430" s="828"/>
      <c r="BT430" s="828"/>
      <c r="BU430" s="828"/>
      <c r="BV430" s="828"/>
      <c r="BW430" s="828"/>
      <c r="BX430" s="828"/>
    </row>
    <row r="431" spans="1:76" ht="16.5" thickBot="1">
      <c r="A431" s="41"/>
      <c r="B431" s="42" t="s">
        <v>64</v>
      </c>
      <c r="C431" s="42"/>
      <c r="D431" s="960"/>
      <c r="E431" s="43"/>
      <c r="F431" s="34" t="s">
        <v>118</v>
      </c>
      <c r="G431" s="823">
        <f t="shared" si="180"/>
        <v>6</v>
      </c>
      <c r="H431" s="824">
        <f t="shared" si="175"/>
        <v>20</v>
      </c>
      <c r="I431" s="824">
        <f t="shared" si="176"/>
        <v>120</v>
      </c>
      <c r="J431" s="824">
        <f t="shared" si="177"/>
        <v>0</v>
      </c>
      <c r="K431" s="825">
        <f t="shared" si="178"/>
        <v>120</v>
      </c>
      <c r="L431" s="826">
        <f t="shared" si="179"/>
        <v>0</v>
      </c>
      <c r="M431" s="46"/>
      <c r="N431" s="46"/>
      <c r="O431" s="47">
        <v>4</v>
      </c>
      <c r="P431" s="48">
        <v>4</v>
      </c>
      <c r="Q431" s="49">
        <v>2</v>
      </c>
      <c r="R431" s="48">
        <v>6</v>
      </c>
      <c r="S431" s="49">
        <v>2</v>
      </c>
      <c r="T431" s="49">
        <v>4</v>
      </c>
      <c r="U431" s="48">
        <v>4</v>
      </c>
      <c r="V431" s="48">
        <v>2</v>
      </c>
      <c r="W431" s="48">
        <v>20</v>
      </c>
      <c r="X431" s="48">
        <v>4</v>
      </c>
      <c r="Y431" s="48">
        <v>31</v>
      </c>
      <c r="Z431" s="48">
        <v>2</v>
      </c>
      <c r="AA431" s="48">
        <v>9</v>
      </c>
      <c r="AB431" s="48">
        <v>2</v>
      </c>
      <c r="AC431" s="48">
        <v>4</v>
      </c>
      <c r="AD431" s="48">
        <v>6</v>
      </c>
      <c r="AE431" s="48">
        <v>6</v>
      </c>
      <c r="AF431" s="48">
        <v>2</v>
      </c>
      <c r="AG431" s="48">
        <v>4</v>
      </c>
      <c r="AH431" s="48">
        <v>2</v>
      </c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</row>
    <row r="432" spans="1:76" ht="15.75">
      <c r="A432" s="1751" t="s">
        <v>738</v>
      </c>
      <c r="B432" s="8">
        <v>14</v>
      </c>
      <c r="F432" s="8" t="e">
        <f>SUM(#REF!)</f>
        <v>#REF!</v>
      </c>
      <c r="R432" s="8" t="s">
        <v>32</v>
      </c>
      <c r="S432" s="8" t="s">
        <v>33</v>
      </c>
      <c r="T432" s="8" t="s">
        <v>34</v>
      </c>
      <c r="U432" s="8" t="s">
        <v>35</v>
      </c>
      <c r="AO432" s="8" t="s">
        <v>36</v>
      </c>
      <c r="AP432" s="8" t="s">
        <v>37</v>
      </c>
      <c r="AQ432" s="8" t="s">
        <v>38</v>
      </c>
      <c r="AR432" s="8" t="s">
        <v>37</v>
      </c>
      <c r="AS432" s="8" t="s">
        <v>39</v>
      </c>
      <c r="AT432" s="34" t="s">
        <v>40</v>
      </c>
      <c r="AU432" s="34" t="s">
        <v>41</v>
      </c>
      <c r="AV432" s="34" t="s">
        <v>42</v>
      </c>
      <c r="AW432" s="34" t="s">
        <v>40</v>
      </c>
      <c r="AX432" s="34"/>
      <c r="AY432" s="34"/>
      <c r="AZ432" s="34"/>
      <c r="BA432" s="34"/>
      <c r="BB432" s="34"/>
      <c r="BC432" s="34"/>
      <c r="BG432" s="8" t="s">
        <v>43</v>
      </c>
      <c r="BH432" s="8" t="s">
        <v>44</v>
      </c>
      <c r="BI432" s="8" t="s">
        <v>40</v>
      </c>
      <c r="BJ432" s="8" t="s">
        <v>37</v>
      </c>
      <c r="BK432" s="8" t="s">
        <v>39</v>
      </c>
      <c r="BL432" s="8" t="s">
        <v>35</v>
      </c>
    </row>
    <row r="433" spans="1:78">
      <c r="A433" s="817"/>
      <c r="B433" s="818" t="s">
        <v>45</v>
      </c>
      <c r="C433" s="818" t="s">
        <v>46</v>
      </c>
      <c r="D433" s="1661" t="s">
        <v>47</v>
      </c>
      <c r="E433" s="819" t="s">
        <v>48</v>
      </c>
      <c r="F433" s="820" t="s">
        <v>49</v>
      </c>
      <c r="G433" s="820" t="s">
        <v>50</v>
      </c>
      <c r="H433" s="820" t="s">
        <v>51</v>
      </c>
      <c r="I433" s="820" t="s">
        <v>52</v>
      </c>
      <c r="J433" s="820" t="s">
        <v>53</v>
      </c>
      <c r="K433" s="820" t="s">
        <v>54</v>
      </c>
      <c r="L433" s="821" t="s">
        <v>55</v>
      </c>
      <c r="M433" s="36"/>
      <c r="N433" s="36"/>
      <c r="O433" s="822">
        <v>1</v>
      </c>
      <c r="P433" s="820">
        <v>2</v>
      </c>
      <c r="Q433" s="820">
        <v>3</v>
      </c>
      <c r="R433" s="820">
        <v>4</v>
      </c>
      <c r="S433" s="820">
        <v>5</v>
      </c>
      <c r="T433" s="821">
        <v>6</v>
      </c>
      <c r="U433" s="820">
        <v>7</v>
      </c>
      <c r="V433" s="822">
        <v>8</v>
      </c>
      <c r="W433" s="820">
        <v>9</v>
      </c>
      <c r="X433" s="820">
        <v>10</v>
      </c>
      <c r="Y433" s="820">
        <v>11</v>
      </c>
      <c r="Z433" s="820">
        <v>12</v>
      </c>
      <c r="AA433" s="820">
        <v>13</v>
      </c>
      <c r="AB433" s="820">
        <v>14</v>
      </c>
      <c r="AC433" s="820">
        <v>15</v>
      </c>
      <c r="AD433" s="820">
        <v>16</v>
      </c>
      <c r="AE433" s="820">
        <v>17</v>
      </c>
      <c r="AF433" s="820">
        <v>18</v>
      </c>
      <c r="AG433" s="820">
        <v>19</v>
      </c>
      <c r="AH433" s="820">
        <v>20</v>
      </c>
      <c r="AJ433" s="820">
        <v>1</v>
      </c>
      <c r="AK433" s="820">
        <v>2</v>
      </c>
      <c r="AL433" s="820">
        <v>3</v>
      </c>
      <c r="AM433" s="820">
        <v>4</v>
      </c>
      <c r="AN433" s="820">
        <v>5</v>
      </c>
      <c r="AO433" s="820">
        <v>6</v>
      </c>
      <c r="AP433" s="820">
        <v>7</v>
      </c>
      <c r="AQ433" s="820">
        <v>8</v>
      </c>
      <c r="AR433" s="820">
        <v>9</v>
      </c>
      <c r="AS433" s="820">
        <v>10</v>
      </c>
      <c r="AT433" s="820">
        <v>11</v>
      </c>
      <c r="AU433" s="820">
        <v>12</v>
      </c>
      <c r="AV433" s="820">
        <v>13</v>
      </c>
      <c r="AW433" s="820">
        <v>14</v>
      </c>
      <c r="AX433" s="820">
        <v>15</v>
      </c>
      <c r="AY433" s="820">
        <v>16</v>
      </c>
      <c r="AZ433" s="820">
        <v>17</v>
      </c>
      <c r="BA433" s="820">
        <v>18</v>
      </c>
      <c r="BB433" s="820">
        <v>19</v>
      </c>
      <c r="BC433" s="820">
        <v>20</v>
      </c>
      <c r="BE433" s="820">
        <v>1</v>
      </c>
      <c r="BF433" s="820">
        <v>2</v>
      </c>
      <c r="BG433" s="820">
        <v>3</v>
      </c>
      <c r="BH433" s="820">
        <v>4</v>
      </c>
      <c r="BI433" s="820">
        <v>5</v>
      </c>
      <c r="BJ433" s="820">
        <v>6</v>
      </c>
      <c r="BK433" s="820">
        <v>7</v>
      </c>
      <c r="BL433" s="820">
        <v>8</v>
      </c>
      <c r="BM433" s="820">
        <v>9</v>
      </c>
      <c r="BN433" s="820">
        <v>10</v>
      </c>
      <c r="BO433" s="820">
        <v>11</v>
      </c>
      <c r="BP433" s="820">
        <v>12</v>
      </c>
      <c r="BQ433" s="820">
        <v>13</v>
      </c>
      <c r="BR433" s="820">
        <v>14</v>
      </c>
      <c r="BS433" s="820">
        <v>15</v>
      </c>
      <c r="BT433" s="820">
        <v>16</v>
      </c>
      <c r="BU433" s="820">
        <v>17</v>
      </c>
      <c r="BV433" s="820">
        <v>18</v>
      </c>
      <c r="BW433" s="820">
        <v>19</v>
      </c>
      <c r="BX433" s="820">
        <v>20</v>
      </c>
    </row>
    <row r="434" spans="1:78" ht="15.75">
      <c r="A434" s="824">
        <f>ISL!B18</f>
        <v>4</v>
      </c>
      <c r="B434" s="824" t="str">
        <f>ISL!C18</f>
        <v>Herynek</v>
      </c>
      <c r="C434" s="824" t="str">
        <f>ISL!D18</f>
        <v>Tomáš</v>
      </c>
      <c r="D434" s="1664">
        <f>ISL!E18</f>
        <v>0</v>
      </c>
      <c r="E434" s="824" t="str">
        <f>ISL!F18</f>
        <v>JH</v>
      </c>
      <c r="F434" s="824" t="s">
        <v>738</v>
      </c>
      <c r="G434" s="823">
        <f t="shared" si="180"/>
        <v>0.5714285714285714</v>
      </c>
      <c r="H434" s="824">
        <f t="shared" ref="H434:H469" si="229">COUNT(O434:AH434)</f>
        <v>14</v>
      </c>
      <c r="I434" s="824">
        <f t="shared" ref="I434:I469" si="230">SUM(O434+P434+Q434+R434+S434+T434+V434+U434+W434+X434+Y434+Z434+AA434+AB434+AC434+AD434+AE434+AF434+AG434+AH434)</f>
        <v>2</v>
      </c>
      <c r="J434" s="824">
        <f t="shared" ref="J434:J469" si="231">AJ434+AK434+AL434+AM434+AN434+AO434+AP434+AQ434+AR434+AS434+AT434+AU434+AV434+AW434+AX434+AY434+AZ434+BA434+BB434+BC434</f>
        <v>6</v>
      </c>
      <c r="K434" s="825">
        <f t="shared" ref="K434:K469" si="232">I434+J434</f>
        <v>8</v>
      </c>
      <c r="L434" s="826">
        <f t="shared" ref="L434:L469" si="233">BE434+BF434+BG434+BH434+BI434+BJ434+BK434+BL434+BM434+BN434+BO434+BP434+BR434+BQ434+BS434+BT434+BU434+BV434+BW434+BX434</f>
        <v>0</v>
      </c>
      <c r="O434" s="1638"/>
      <c r="P434" s="824">
        <v>1</v>
      </c>
      <c r="Q434" s="824">
        <v>0</v>
      </c>
      <c r="R434" s="824">
        <v>1</v>
      </c>
      <c r="S434" s="824">
        <v>0</v>
      </c>
      <c r="T434" s="826">
        <v>0</v>
      </c>
      <c r="U434" s="824">
        <v>0</v>
      </c>
      <c r="V434" s="827">
        <v>0</v>
      </c>
      <c r="W434" s="824"/>
      <c r="X434" s="824">
        <v>0</v>
      </c>
      <c r="Y434" s="824">
        <v>0</v>
      </c>
      <c r="Z434" s="824">
        <v>0</v>
      </c>
      <c r="AA434" s="824">
        <v>0</v>
      </c>
      <c r="AB434" s="1640"/>
      <c r="AC434" s="824">
        <v>0</v>
      </c>
      <c r="AD434" s="824">
        <v>0</v>
      </c>
      <c r="AE434" s="824"/>
      <c r="AF434" s="824">
        <v>0</v>
      </c>
      <c r="AG434" s="824"/>
      <c r="AH434" s="824"/>
      <c r="AI434" s="34"/>
      <c r="AJ434" s="1640"/>
      <c r="AK434" s="824">
        <v>1</v>
      </c>
      <c r="AL434" s="824">
        <v>0</v>
      </c>
      <c r="AM434" s="824">
        <v>0</v>
      </c>
      <c r="AN434" s="824">
        <v>0</v>
      </c>
      <c r="AO434" s="824">
        <v>0</v>
      </c>
      <c r="AP434" s="824">
        <v>0</v>
      </c>
      <c r="AQ434" s="824">
        <v>3</v>
      </c>
      <c r="AR434" s="824"/>
      <c r="AS434" s="824">
        <v>1</v>
      </c>
      <c r="AT434" s="824">
        <v>0</v>
      </c>
      <c r="AU434" s="824">
        <v>0</v>
      </c>
      <c r="AV434" s="824"/>
      <c r="AW434" s="1640"/>
      <c r="AX434" s="824">
        <v>0</v>
      </c>
      <c r="AY434" s="824">
        <v>1</v>
      </c>
      <c r="AZ434" s="824"/>
      <c r="BA434" s="824">
        <v>0</v>
      </c>
      <c r="BB434" s="824"/>
      <c r="BC434" s="824"/>
      <c r="BE434" s="828"/>
      <c r="BF434" s="828"/>
      <c r="BG434" s="828"/>
      <c r="BH434" s="828"/>
      <c r="BI434" s="828"/>
      <c r="BJ434" s="828"/>
      <c r="BK434" s="828"/>
      <c r="BL434" s="828"/>
      <c r="BM434" s="828"/>
      <c r="BN434" s="828"/>
      <c r="BO434" s="828"/>
      <c r="BP434" s="828"/>
      <c r="BQ434" s="828"/>
      <c r="BR434" s="828"/>
      <c r="BS434" s="828"/>
      <c r="BT434" s="828"/>
      <c r="BU434" s="828"/>
      <c r="BV434" s="828"/>
      <c r="BW434" s="828"/>
      <c r="BX434" s="828"/>
    </row>
    <row r="435" spans="1:78" ht="15.75">
      <c r="A435" s="824">
        <f>ISL!B19</f>
        <v>8</v>
      </c>
      <c r="B435" s="824" t="str">
        <f>ISL!C19</f>
        <v>Karlík</v>
      </c>
      <c r="C435" s="824" t="str">
        <f>ISL!D19</f>
        <v>Martin</v>
      </c>
      <c r="D435" s="1664">
        <f>ISL!E19</f>
        <v>670806</v>
      </c>
      <c r="E435" s="824" t="str">
        <f>ISL!F19</f>
        <v>JH</v>
      </c>
      <c r="F435" s="824" t="s">
        <v>738</v>
      </c>
      <c r="G435" s="823">
        <f t="shared" si="180"/>
        <v>0.33333333333333331</v>
      </c>
      <c r="H435" s="824">
        <f t="shared" si="229"/>
        <v>9</v>
      </c>
      <c r="I435" s="824">
        <f t="shared" si="230"/>
        <v>0</v>
      </c>
      <c r="J435" s="824">
        <f t="shared" si="231"/>
        <v>3</v>
      </c>
      <c r="K435" s="825">
        <f t="shared" si="232"/>
        <v>3</v>
      </c>
      <c r="L435" s="826">
        <f t="shared" si="233"/>
        <v>0</v>
      </c>
      <c r="O435" s="1638"/>
      <c r="P435" s="824"/>
      <c r="Q435" s="824">
        <v>0</v>
      </c>
      <c r="R435" s="824">
        <v>0</v>
      </c>
      <c r="S435" s="824">
        <v>0</v>
      </c>
      <c r="T435" s="826">
        <v>0</v>
      </c>
      <c r="U435" s="824">
        <v>0</v>
      </c>
      <c r="V435" s="827">
        <v>0</v>
      </c>
      <c r="W435" s="824"/>
      <c r="X435" s="824"/>
      <c r="Y435" s="824">
        <v>0</v>
      </c>
      <c r="Z435" s="824"/>
      <c r="AA435" s="824"/>
      <c r="AB435" s="1640"/>
      <c r="AC435" s="824"/>
      <c r="AD435" s="824"/>
      <c r="AE435" s="824">
        <v>0</v>
      </c>
      <c r="AF435" s="824">
        <v>0</v>
      </c>
      <c r="AG435" s="824"/>
      <c r="AH435" s="824"/>
      <c r="AI435" s="34"/>
      <c r="AJ435" s="1640"/>
      <c r="AK435" s="824"/>
      <c r="AL435" s="824">
        <v>0</v>
      </c>
      <c r="AM435" s="824">
        <v>1</v>
      </c>
      <c r="AN435" s="824">
        <v>0</v>
      </c>
      <c r="AO435" s="824">
        <v>0</v>
      </c>
      <c r="AP435" s="824">
        <v>0</v>
      </c>
      <c r="AQ435" s="824">
        <v>0</v>
      </c>
      <c r="AR435" s="824"/>
      <c r="AS435" s="824"/>
      <c r="AT435" s="824">
        <v>0</v>
      </c>
      <c r="AU435" s="824"/>
      <c r="AV435" s="824"/>
      <c r="AW435" s="1640"/>
      <c r="AX435" s="824"/>
      <c r="AY435" s="824"/>
      <c r="AZ435" s="824">
        <v>1</v>
      </c>
      <c r="BA435" s="824">
        <v>1</v>
      </c>
      <c r="BB435" s="824"/>
      <c r="BC435" s="824"/>
      <c r="BE435" s="828"/>
      <c r="BF435" s="828"/>
      <c r="BG435" s="828"/>
      <c r="BH435" s="828"/>
      <c r="BI435" s="828"/>
      <c r="BJ435" s="828"/>
      <c r="BK435" s="828"/>
      <c r="BL435" s="828"/>
      <c r="BM435" s="828"/>
      <c r="BN435" s="828"/>
      <c r="BO435" s="828"/>
      <c r="BP435" s="828"/>
      <c r="BQ435" s="828"/>
      <c r="BR435" s="828"/>
      <c r="BS435" s="828"/>
      <c r="BT435" s="828"/>
      <c r="BU435" s="828"/>
      <c r="BV435" s="828"/>
      <c r="BW435" s="828"/>
      <c r="BX435" s="828"/>
    </row>
    <row r="436" spans="1:78" ht="15.75">
      <c r="A436" s="824">
        <f>ISL!B20</f>
        <v>9</v>
      </c>
      <c r="B436" s="824" t="str">
        <f>ISL!C20</f>
        <v>Čada</v>
      </c>
      <c r="C436" s="824" t="str">
        <f>ISL!D20</f>
        <v>Jakub</v>
      </c>
      <c r="D436" s="1664">
        <f>ISL!E20</f>
        <v>0</v>
      </c>
      <c r="E436" s="824" t="s">
        <v>1020</v>
      </c>
      <c r="F436" s="824" t="s">
        <v>738</v>
      </c>
      <c r="G436" s="823">
        <f t="shared" si="180"/>
        <v>1.5833333333333333</v>
      </c>
      <c r="H436" s="824">
        <f t="shared" si="229"/>
        <v>12</v>
      </c>
      <c r="I436" s="824">
        <f t="shared" si="230"/>
        <v>9</v>
      </c>
      <c r="J436" s="824">
        <f t="shared" si="231"/>
        <v>10</v>
      </c>
      <c r="K436" s="825">
        <f t="shared" si="232"/>
        <v>19</v>
      </c>
      <c r="L436" s="826">
        <f t="shared" si="233"/>
        <v>0</v>
      </c>
      <c r="O436" s="1638"/>
      <c r="P436" s="824">
        <v>1</v>
      </c>
      <c r="Q436" s="824">
        <v>1</v>
      </c>
      <c r="R436" s="824">
        <v>1</v>
      </c>
      <c r="S436" s="824">
        <v>1</v>
      </c>
      <c r="T436" s="826"/>
      <c r="U436" s="824">
        <v>3</v>
      </c>
      <c r="V436" s="827"/>
      <c r="W436" s="824">
        <v>0</v>
      </c>
      <c r="X436" s="824"/>
      <c r="Y436" s="824"/>
      <c r="Z436" s="824">
        <v>1</v>
      </c>
      <c r="AA436" s="824">
        <v>0</v>
      </c>
      <c r="AB436" s="1640"/>
      <c r="AC436" s="824">
        <v>0</v>
      </c>
      <c r="AD436" s="824">
        <v>1</v>
      </c>
      <c r="AE436" s="824">
        <v>0</v>
      </c>
      <c r="AF436" s="824">
        <v>0</v>
      </c>
      <c r="AG436" s="824"/>
      <c r="AH436" s="824"/>
      <c r="AI436" s="34"/>
      <c r="AJ436" s="1640"/>
      <c r="AK436" s="824">
        <v>1</v>
      </c>
      <c r="AL436" s="824">
        <v>1</v>
      </c>
      <c r="AM436" s="824">
        <v>1</v>
      </c>
      <c r="AN436" s="824">
        <v>2</v>
      </c>
      <c r="AO436" s="824"/>
      <c r="AP436" s="824">
        <v>0</v>
      </c>
      <c r="AQ436" s="824"/>
      <c r="AR436" s="824">
        <v>1</v>
      </c>
      <c r="AS436" s="824"/>
      <c r="AT436" s="824"/>
      <c r="AU436" s="824">
        <v>0</v>
      </c>
      <c r="AV436" s="824"/>
      <c r="AW436" s="1640"/>
      <c r="AX436" s="824">
        <v>0</v>
      </c>
      <c r="AY436" s="824">
        <v>0</v>
      </c>
      <c r="AZ436" s="824">
        <v>0</v>
      </c>
      <c r="BA436" s="824">
        <v>4</v>
      </c>
      <c r="BB436" s="824"/>
      <c r="BC436" s="824"/>
      <c r="BE436" s="828"/>
      <c r="BF436" s="828"/>
      <c r="BG436" s="828"/>
      <c r="BH436" s="828"/>
      <c r="BI436" s="828"/>
      <c r="BJ436" s="828"/>
      <c r="BK436" s="828"/>
      <c r="BL436" s="828"/>
      <c r="BM436" s="828"/>
      <c r="BN436" s="828"/>
      <c r="BO436" s="828"/>
      <c r="BP436" s="828"/>
      <c r="BQ436" s="828"/>
      <c r="BR436" s="828"/>
      <c r="BS436" s="828"/>
      <c r="BT436" s="828"/>
      <c r="BU436" s="828"/>
      <c r="BV436" s="828"/>
      <c r="BW436" s="828"/>
      <c r="BX436" s="828"/>
      <c r="BY436" s="40"/>
    </row>
    <row r="437" spans="1:78" ht="15.75">
      <c r="A437" s="824">
        <f>ISL!B21</f>
        <v>10</v>
      </c>
      <c r="B437" s="824" t="str">
        <f>ISL!C21</f>
        <v>Preisner</v>
      </c>
      <c r="C437" s="824" t="str">
        <f>ISL!D21</f>
        <v xml:space="preserve">Šimon </v>
      </c>
      <c r="D437" s="1664">
        <f>ISL!E21</f>
        <v>1010226</v>
      </c>
      <c r="E437" s="824" t="str">
        <f>ISL!F21</f>
        <v>UOH</v>
      </c>
      <c r="F437" s="824" t="s">
        <v>738</v>
      </c>
      <c r="G437" s="823">
        <f t="shared" si="180"/>
        <v>0.5</v>
      </c>
      <c r="H437" s="824">
        <f t="shared" si="229"/>
        <v>8</v>
      </c>
      <c r="I437" s="824">
        <f t="shared" si="230"/>
        <v>1</v>
      </c>
      <c r="J437" s="824">
        <f t="shared" si="231"/>
        <v>3</v>
      </c>
      <c r="K437" s="825">
        <f t="shared" si="232"/>
        <v>4</v>
      </c>
      <c r="L437" s="826">
        <f t="shared" si="233"/>
        <v>0</v>
      </c>
      <c r="O437" s="1638"/>
      <c r="P437" s="824">
        <v>0</v>
      </c>
      <c r="Q437" s="824"/>
      <c r="R437" s="824"/>
      <c r="S437" s="824">
        <v>0</v>
      </c>
      <c r="T437" s="826"/>
      <c r="U437" s="824">
        <v>0</v>
      </c>
      <c r="V437" s="827">
        <v>1</v>
      </c>
      <c r="W437" s="824">
        <v>0</v>
      </c>
      <c r="X437" s="824"/>
      <c r="Y437" s="824"/>
      <c r="Z437" s="824">
        <v>0</v>
      </c>
      <c r="AA437" s="824"/>
      <c r="AB437" s="1640"/>
      <c r="AC437" s="824">
        <v>0</v>
      </c>
      <c r="AD437" s="824"/>
      <c r="AE437" s="824">
        <v>0</v>
      </c>
      <c r="AF437" s="824"/>
      <c r="AG437" s="824"/>
      <c r="AH437" s="824"/>
      <c r="AI437" s="34"/>
      <c r="AJ437" s="1640"/>
      <c r="AK437" s="824">
        <v>0</v>
      </c>
      <c r="AL437" s="824"/>
      <c r="AM437" s="824"/>
      <c r="AN437" s="824">
        <v>0</v>
      </c>
      <c r="AO437" s="824"/>
      <c r="AP437" s="824">
        <v>1</v>
      </c>
      <c r="AQ437" s="824">
        <v>0</v>
      </c>
      <c r="AR437" s="824">
        <v>0</v>
      </c>
      <c r="AS437" s="824"/>
      <c r="AT437" s="824"/>
      <c r="AU437" s="824">
        <v>1</v>
      </c>
      <c r="AV437" s="824"/>
      <c r="AW437" s="1640"/>
      <c r="AX437" s="824">
        <v>0</v>
      </c>
      <c r="AY437" s="824"/>
      <c r="AZ437" s="824">
        <v>1</v>
      </c>
      <c r="BA437" s="824"/>
      <c r="BB437" s="824"/>
      <c r="BC437" s="824"/>
      <c r="BE437" s="828"/>
      <c r="BF437" s="828"/>
      <c r="BG437" s="828"/>
      <c r="BH437" s="828"/>
      <c r="BI437" s="828"/>
      <c r="BJ437" s="828"/>
      <c r="BK437" s="828"/>
      <c r="BL437" s="828"/>
      <c r="BM437" s="828"/>
      <c r="BN437" s="828"/>
      <c r="BO437" s="828"/>
      <c r="BP437" s="828"/>
      <c r="BQ437" s="828"/>
      <c r="BR437" s="828"/>
      <c r="BS437" s="828"/>
      <c r="BT437" s="828"/>
      <c r="BU437" s="828"/>
      <c r="BV437" s="828"/>
      <c r="BW437" s="828"/>
      <c r="BX437" s="828"/>
      <c r="BY437" s="40"/>
    </row>
    <row r="438" spans="1:78" ht="15.75">
      <c r="A438" s="824">
        <f>ISL!B22</f>
        <v>12</v>
      </c>
      <c r="B438" s="824" t="str">
        <f>ISL!C22</f>
        <v>Boščík</v>
      </c>
      <c r="C438" s="824" t="str">
        <f>ISL!D22</f>
        <v>Matěj</v>
      </c>
      <c r="D438" s="1664">
        <f>ISL!E22</f>
        <v>991130</v>
      </c>
      <c r="E438" s="824" t="str">
        <f>ISL!F22</f>
        <v>JH</v>
      </c>
      <c r="F438" s="824" t="s">
        <v>738</v>
      </c>
      <c r="G438" s="823">
        <f t="shared" si="180"/>
        <v>0.5</v>
      </c>
      <c r="H438" s="824">
        <f t="shared" si="229"/>
        <v>6</v>
      </c>
      <c r="I438" s="824">
        <f t="shared" si="230"/>
        <v>0</v>
      </c>
      <c r="J438" s="824">
        <f t="shared" si="231"/>
        <v>3</v>
      </c>
      <c r="K438" s="825">
        <f t="shared" si="232"/>
        <v>3</v>
      </c>
      <c r="L438" s="826">
        <f t="shared" si="233"/>
        <v>0</v>
      </c>
      <c r="O438" s="1638"/>
      <c r="P438" s="824"/>
      <c r="Q438" s="824"/>
      <c r="R438" s="824"/>
      <c r="S438" s="824"/>
      <c r="T438" s="826"/>
      <c r="U438" s="824"/>
      <c r="V438" s="827"/>
      <c r="W438" s="824">
        <v>0</v>
      </c>
      <c r="X438" s="824">
        <v>0</v>
      </c>
      <c r="Y438" s="824"/>
      <c r="Z438" s="824">
        <v>0</v>
      </c>
      <c r="AA438" s="824">
        <v>0</v>
      </c>
      <c r="AB438" s="1640"/>
      <c r="AC438" s="824">
        <v>0</v>
      </c>
      <c r="AD438" s="824"/>
      <c r="AE438" s="824">
        <v>0</v>
      </c>
      <c r="AF438" s="824"/>
      <c r="AG438" s="824"/>
      <c r="AH438" s="824"/>
      <c r="AI438" s="34"/>
      <c r="AJ438" s="1640"/>
      <c r="AK438" s="824"/>
      <c r="AL438" s="824"/>
      <c r="AM438" s="824"/>
      <c r="AN438" s="824"/>
      <c r="AO438" s="824"/>
      <c r="AP438" s="824"/>
      <c r="AQ438" s="824"/>
      <c r="AR438" s="824">
        <v>1</v>
      </c>
      <c r="AS438" s="824">
        <v>2</v>
      </c>
      <c r="AT438" s="824"/>
      <c r="AU438" s="824">
        <v>0</v>
      </c>
      <c r="AV438" s="824"/>
      <c r="AW438" s="1640"/>
      <c r="AX438" s="824">
        <v>0</v>
      </c>
      <c r="AY438" s="824"/>
      <c r="AZ438" s="824">
        <v>0</v>
      </c>
      <c r="BA438" s="824"/>
      <c r="BB438" s="824"/>
      <c r="BC438" s="824"/>
      <c r="BE438" s="828"/>
      <c r="BF438" s="828"/>
      <c r="BG438" s="828"/>
      <c r="BH438" s="828"/>
      <c r="BI438" s="828"/>
      <c r="BJ438" s="828"/>
      <c r="BK438" s="828"/>
      <c r="BL438" s="828"/>
      <c r="BM438" s="828"/>
      <c r="BN438" s="828"/>
      <c r="BO438" s="828"/>
      <c r="BP438" s="828"/>
      <c r="BQ438" s="828"/>
      <c r="BR438" s="828"/>
      <c r="BS438" s="828"/>
      <c r="BT438" s="828"/>
      <c r="BU438" s="828"/>
      <c r="BV438" s="828"/>
      <c r="BW438" s="828"/>
      <c r="BX438" s="828"/>
      <c r="BY438" s="40"/>
    </row>
    <row r="439" spans="1:78" ht="15.75">
      <c r="A439" s="824">
        <f>ISL!B23</f>
        <v>13</v>
      </c>
      <c r="B439" s="824" t="str">
        <f>ISL!C23</f>
        <v>Doležal</v>
      </c>
      <c r="C439" s="824" t="str">
        <f>ISL!D23</f>
        <v>David</v>
      </c>
      <c r="D439" s="1664">
        <f>ISL!E23</f>
        <v>0</v>
      </c>
      <c r="E439" s="824" t="str">
        <f>ISL!F23</f>
        <v>JH</v>
      </c>
      <c r="F439" s="824" t="s">
        <v>738</v>
      </c>
      <c r="G439" s="823">
        <f t="shared" si="180"/>
        <v>2.5</v>
      </c>
      <c r="H439" s="824">
        <f t="shared" si="229"/>
        <v>12</v>
      </c>
      <c r="I439" s="824">
        <f t="shared" si="230"/>
        <v>17</v>
      </c>
      <c r="J439" s="824">
        <f t="shared" si="231"/>
        <v>13</v>
      </c>
      <c r="K439" s="825">
        <f t="shared" si="232"/>
        <v>30</v>
      </c>
      <c r="L439" s="826">
        <f t="shared" si="233"/>
        <v>0</v>
      </c>
      <c r="O439" s="1638"/>
      <c r="P439" s="824">
        <v>2</v>
      </c>
      <c r="Q439" s="824">
        <v>3</v>
      </c>
      <c r="R439" s="824">
        <v>1</v>
      </c>
      <c r="S439" s="824">
        <v>1</v>
      </c>
      <c r="T439" s="826"/>
      <c r="U439" s="824">
        <v>1</v>
      </c>
      <c r="V439" s="827">
        <v>3</v>
      </c>
      <c r="W439" s="824">
        <v>0</v>
      </c>
      <c r="X439" s="824">
        <v>1</v>
      </c>
      <c r="Y439" s="824">
        <v>2</v>
      </c>
      <c r="Z439" s="824"/>
      <c r="AA439" s="824">
        <v>0</v>
      </c>
      <c r="AB439" s="1640"/>
      <c r="AC439" s="824">
        <v>0</v>
      </c>
      <c r="AD439" s="824"/>
      <c r="AE439" s="824"/>
      <c r="AF439" s="824">
        <v>3</v>
      </c>
      <c r="AG439" s="824"/>
      <c r="AH439" s="824"/>
      <c r="AI439" s="34"/>
      <c r="AJ439" s="1640"/>
      <c r="AK439" s="824">
        <v>1</v>
      </c>
      <c r="AL439" s="824">
        <v>2</v>
      </c>
      <c r="AM439" s="824">
        <v>2</v>
      </c>
      <c r="AN439" s="824">
        <v>1</v>
      </c>
      <c r="AO439" s="824"/>
      <c r="AP439" s="824">
        <v>2</v>
      </c>
      <c r="AQ439" s="824">
        <v>2</v>
      </c>
      <c r="AR439" s="824">
        <v>0</v>
      </c>
      <c r="AS439" s="824">
        <v>1</v>
      </c>
      <c r="AT439" s="824">
        <v>0</v>
      </c>
      <c r="AU439" s="824"/>
      <c r="AV439" s="824"/>
      <c r="AW439" s="1640"/>
      <c r="AX439" s="824">
        <v>0</v>
      </c>
      <c r="AY439" s="824"/>
      <c r="AZ439" s="824"/>
      <c r="BA439" s="824">
        <v>2</v>
      </c>
      <c r="BB439" s="824"/>
      <c r="BC439" s="824"/>
      <c r="BE439" s="828"/>
      <c r="BF439" s="828"/>
      <c r="BG439" s="828"/>
      <c r="BH439" s="828"/>
      <c r="BI439" s="828"/>
      <c r="BJ439" s="828"/>
      <c r="BK439" s="828"/>
      <c r="BL439" s="828"/>
      <c r="BM439" s="828"/>
      <c r="BN439" s="828"/>
      <c r="BO439" s="828"/>
      <c r="BP439" s="828"/>
      <c r="BQ439" s="828"/>
      <c r="BR439" s="828"/>
      <c r="BS439" s="828"/>
      <c r="BT439" s="828"/>
      <c r="BU439" s="828"/>
      <c r="BV439" s="828"/>
      <c r="BW439" s="828"/>
      <c r="BX439" s="828"/>
    </row>
    <row r="440" spans="1:78" ht="15.75">
      <c r="A440" s="824">
        <f>ISL!B24</f>
        <v>14</v>
      </c>
      <c r="B440" s="824" t="str">
        <f>ISL!C24</f>
        <v xml:space="preserve">Mareš </v>
      </c>
      <c r="C440" s="824" t="str">
        <f>ISL!D24</f>
        <v>Jiří ml</v>
      </c>
      <c r="D440" s="1664">
        <f>ISL!E24</f>
        <v>0</v>
      </c>
      <c r="E440" s="824" t="str">
        <f>ISL!F24</f>
        <v>JH</v>
      </c>
      <c r="F440" s="824" t="s">
        <v>738</v>
      </c>
      <c r="G440" s="823" t="e">
        <f t="shared" si="180"/>
        <v>#DIV/0!</v>
      </c>
      <c r="H440" s="824">
        <f t="shared" si="229"/>
        <v>0</v>
      </c>
      <c r="I440" s="824">
        <f t="shared" si="230"/>
        <v>0</v>
      </c>
      <c r="J440" s="824">
        <f t="shared" si="231"/>
        <v>0</v>
      </c>
      <c r="K440" s="825">
        <f t="shared" si="232"/>
        <v>0</v>
      </c>
      <c r="L440" s="826">
        <f t="shared" si="233"/>
        <v>0</v>
      </c>
      <c r="O440" s="1638"/>
      <c r="P440" s="824"/>
      <c r="Q440" s="824"/>
      <c r="R440" s="824"/>
      <c r="S440" s="824"/>
      <c r="T440" s="826"/>
      <c r="U440" s="824"/>
      <c r="V440" s="827"/>
      <c r="W440" s="824"/>
      <c r="X440" s="824"/>
      <c r="Y440" s="824"/>
      <c r="Z440" s="824"/>
      <c r="AA440" s="824"/>
      <c r="AB440" s="1640"/>
      <c r="AC440" s="824"/>
      <c r="AD440" s="824"/>
      <c r="AE440" s="824"/>
      <c r="AF440" s="824"/>
      <c r="AG440" s="824"/>
      <c r="AH440" s="824"/>
      <c r="AI440" s="34"/>
      <c r="AJ440" s="1640"/>
      <c r="AK440" s="824"/>
      <c r="AL440" s="824"/>
      <c r="AM440" s="824"/>
      <c r="AN440" s="824"/>
      <c r="AO440" s="824"/>
      <c r="AP440" s="824"/>
      <c r="AQ440" s="824"/>
      <c r="AR440" s="824"/>
      <c r="AS440" s="824"/>
      <c r="AT440" s="824"/>
      <c r="AU440" s="824"/>
      <c r="AV440" s="824"/>
      <c r="AW440" s="1640"/>
      <c r="AX440" s="824"/>
      <c r="AY440" s="824"/>
      <c r="AZ440" s="824"/>
      <c r="BA440" s="824"/>
      <c r="BB440" s="824"/>
      <c r="BC440" s="824"/>
      <c r="BE440" s="828"/>
      <c r="BF440" s="828"/>
      <c r="BG440" s="828"/>
      <c r="BH440" s="828"/>
      <c r="BI440" s="828"/>
      <c r="BJ440" s="828"/>
      <c r="BK440" s="828"/>
      <c r="BL440" s="828"/>
      <c r="BM440" s="828"/>
      <c r="BN440" s="828"/>
      <c r="BO440" s="828"/>
      <c r="BP440" s="828"/>
      <c r="BQ440" s="828"/>
      <c r="BR440" s="828"/>
      <c r="BS440" s="828"/>
      <c r="BT440" s="828"/>
      <c r="BU440" s="828"/>
      <c r="BV440" s="828"/>
      <c r="BW440" s="828"/>
      <c r="BX440" s="828"/>
      <c r="BY440" s="40"/>
    </row>
    <row r="441" spans="1:78" ht="15.75">
      <c r="A441" s="824">
        <f>ISL!B25</f>
        <v>22</v>
      </c>
      <c r="B441" s="824" t="str">
        <f>ISL!C25</f>
        <v>Faltus</v>
      </c>
      <c r="C441" s="824" t="str">
        <f>ISL!D25</f>
        <v>Serge</v>
      </c>
      <c r="D441" s="1664">
        <f>ISL!E25</f>
        <v>681103</v>
      </c>
      <c r="E441" s="824" t="s">
        <v>246</v>
      </c>
      <c r="F441" s="824" t="s">
        <v>738</v>
      </c>
      <c r="G441" s="823" t="e">
        <f t="shared" ref="G441:G469" si="234">K441/H441</f>
        <v>#DIV/0!</v>
      </c>
      <c r="H441" s="824">
        <f t="shared" si="229"/>
        <v>0</v>
      </c>
      <c r="I441" s="824">
        <f t="shared" si="230"/>
        <v>0</v>
      </c>
      <c r="J441" s="824">
        <f t="shared" si="231"/>
        <v>0</v>
      </c>
      <c r="K441" s="825">
        <f t="shared" si="232"/>
        <v>0</v>
      </c>
      <c r="L441" s="826">
        <f t="shared" si="233"/>
        <v>0</v>
      </c>
      <c r="O441" s="1638"/>
      <c r="P441" s="824"/>
      <c r="Q441" s="824"/>
      <c r="R441" s="824"/>
      <c r="S441" s="824"/>
      <c r="T441" s="826"/>
      <c r="U441" s="824"/>
      <c r="V441" s="827"/>
      <c r="W441" s="824"/>
      <c r="X441" s="824"/>
      <c r="Y441" s="824"/>
      <c r="Z441" s="824"/>
      <c r="AA441" s="824"/>
      <c r="AB441" s="1640"/>
      <c r="AC441" s="824"/>
      <c r="AD441" s="824"/>
      <c r="AE441" s="824"/>
      <c r="AF441" s="824"/>
      <c r="AG441" s="824"/>
      <c r="AH441" s="824"/>
      <c r="AI441" s="34"/>
      <c r="AJ441" s="1640"/>
      <c r="AK441" s="824"/>
      <c r="AL441" s="824"/>
      <c r="AM441" s="824"/>
      <c r="AN441" s="824"/>
      <c r="AO441" s="824"/>
      <c r="AP441" s="824"/>
      <c r="AQ441" s="824"/>
      <c r="AR441" s="824"/>
      <c r="AS441" s="824"/>
      <c r="AT441" s="824"/>
      <c r="AU441" s="824"/>
      <c r="AV441" s="824"/>
      <c r="AW441" s="1640"/>
      <c r="AX441" s="824"/>
      <c r="AY441" s="824"/>
      <c r="AZ441" s="824"/>
      <c r="BA441" s="824"/>
      <c r="BB441" s="824"/>
      <c r="BC441" s="824"/>
      <c r="BE441" s="828"/>
      <c r="BF441" s="828"/>
      <c r="BG441" s="828"/>
      <c r="BH441" s="828"/>
      <c r="BI441" s="828"/>
      <c r="BJ441" s="828"/>
      <c r="BK441" s="828"/>
      <c r="BL441" s="828"/>
      <c r="BM441" s="828"/>
      <c r="BN441" s="828"/>
      <c r="BO441" s="828"/>
      <c r="BP441" s="828"/>
      <c r="BQ441" s="828"/>
      <c r="BR441" s="828"/>
      <c r="BS441" s="828"/>
      <c r="BT441" s="828"/>
      <c r="BU441" s="828"/>
      <c r="BV441" s="828"/>
      <c r="BW441" s="828"/>
      <c r="BX441" s="828"/>
      <c r="BY441" s="40"/>
    </row>
    <row r="442" spans="1:78" ht="15.75">
      <c r="A442" s="824">
        <f>ISL!B26</f>
        <v>44</v>
      </c>
      <c r="B442" s="824" t="str">
        <f>ISL!C26</f>
        <v>Břehovský</v>
      </c>
      <c r="C442" s="824" t="str">
        <f>ISL!D26</f>
        <v>Marek</v>
      </c>
      <c r="D442" s="1664">
        <f>ISL!E26</f>
        <v>761027</v>
      </c>
      <c r="E442" s="824" t="str">
        <f>ISL!F26</f>
        <v>JH2</v>
      </c>
      <c r="F442" s="824" t="s">
        <v>738</v>
      </c>
      <c r="G442" s="823">
        <f t="shared" si="234"/>
        <v>0.90909090909090906</v>
      </c>
      <c r="H442" s="824">
        <f t="shared" si="229"/>
        <v>11</v>
      </c>
      <c r="I442" s="824">
        <f t="shared" si="230"/>
        <v>3</v>
      </c>
      <c r="J442" s="824">
        <f t="shared" si="231"/>
        <v>7</v>
      </c>
      <c r="K442" s="825">
        <f t="shared" si="232"/>
        <v>10</v>
      </c>
      <c r="L442" s="826">
        <f t="shared" si="233"/>
        <v>0</v>
      </c>
      <c r="O442" s="1638"/>
      <c r="P442" s="824">
        <v>0</v>
      </c>
      <c r="Q442" s="824">
        <v>1</v>
      </c>
      <c r="R442" s="824">
        <v>0</v>
      </c>
      <c r="S442" s="824">
        <v>0</v>
      </c>
      <c r="T442" s="826">
        <v>0</v>
      </c>
      <c r="U442" s="824">
        <v>0</v>
      </c>
      <c r="V442" s="827">
        <v>1</v>
      </c>
      <c r="W442" s="824">
        <v>0</v>
      </c>
      <c r="X442" s="824">
        <v>0</v>
      </c>
      <c r="Y442" s="1771"/>
      <c r="Z442" s="1771"/>
      <c r="AA442" s="824"/>
      <c r="AB442" s="1640"/>
      <c r="AC442" s="824"/>
      <c r="AD442" s="824">
        <v>1</v>
      </c>
      <c r="AE442" s="824"/>
      <c r="AF442" s="824">
        <v>0</v>
      </c>
      <c r="AG442" s="824"/>
      <c r="AH442" s="824"/>
      <c r="AI442" s="34"/>
      <c r="AJ442" s="1640"/>
      <c r="AK442" s="824">
        <v>2</v>
      </c>
      <c r="AL442" s="824">
        <v>1</v>
      </c>
      <c r="AM442" s="824">
        <v>1</v>
      </c>
      <c r="AN442" s="824">
        <v>0</v>
      </c>
      <c r="AO442" s="824">
        <v>3</v>
      </c>
      <c r="AP442" s="824">
        <v>0</v>
      </c>
      <c r="AQ442" s="824">
        <v>0</v>
      </c>
      <c r="AR442" s="824">
        <v>0</v>
      </c>
      <c r="AS442" s="824">
        <v>0</v>
      </c>
      <c r="AT442" s="1771"/>
      <c r="AU442" s="1771"/>
      <c r="AV442" s="824"/>
      <c r="AW442" s="1640"/>
      <c r="AX442" s="824"/>
      <c r="AY442" s="824">
        <v>0</v>
      </c>
      <c r="AZ442" s="824"/>
      <c r="BA442" s="824">
        <v>0</v>
      </c>
      <c r="BB442" s="824"/>
      <c r="BC442" s="824"/>
      <c r="BE442" s="828"/>
      <c r="BF442" s="828"/>
      <c r="BG442" s="828"/>
      <c r="BH442" s="828"/>
      <c r="BI442" s="828"/>
      <c r="BJ442" s="828"/>
      <c r="BK442" s="828"/>
      <c r="BL442" s="828"/>
      <c r="BM442" s="828"/>
      <c r="BN442" s="828"/>
      <c r="BO442" s="828"/>
      <c r="BP442" s="828"/>
      <c r="BQ442" s="828"/>
      <c r="BR442" s="828"/>
      <c r="BS442" s="828"/>
      <c r="BT442" s="828"/>
      <c r="BU442" s="828"/>
      <c r="BV442" s="828"/>
      <c r="BW442" s="828"/>
      <c r="BX442" s="828"/>
      <c r="BY442" s="40"/>
    </row>
    <row r="443" spans="1:78" ht="15.75">
      <c r="A443" s="824">
        <f>ISL!B27</f>
        <v>55</v>
      </c>
      <c r="B443" s="824" t="str">
        <f>ISL!C27</f>
        <v xml:space="preserve">Andrle </v>
      </c>
      <c r="C443" s="824" t="str">
        <f>ISL!D27</f>
        <v>David</v>
      </c>
      <c r="D443" s="1664">
        <f>ISL!E27</f>
        <v>1001026</v>
      </c>
      <c r="E443" s="824" t="str">
        <f>ISL!F27</f>
        <v>JH</v>
      </c>
      <c r="F443" s="824" t="s">
        <v>738</v>
      </c>
      <c r="G443" s="823">
        <f t="shared" si="234"/>
        <v>0.42857142857142855</v>
      </c>
      <c r="H443" s="824">
        <f t="shared" si="229"/>
        <v>7</v>
      </c>
      <c r="I443" s="824">
        <f t="shared" si="230"/>
        <v>1</v>
      </c>
      <c r="J443" s="824">
        <f t="shared" si="231"/>
        <v>2</v>
      </c>
      <c r="K443" s="825">
        <f t="shared" si="232"/>
        <v>3</v>
      </c>
      <c r="L443" s="826">
        <f t="shared" si="233"/>
        <v>0</v>
      </c>
      <c r="O443" s="1638"/>
      <c r="P443" s="824"/>
      <c r="Q443" s="824"/>
      <c r="R443" s="824"/>
      <c r="S443" s="824"/>
      <c r="T443" s="826"/>
      <c r="U443" s="824">
        <v>0</v>
      </c>
      <c r="V443" s="827"/>
      <c r="W443" s="824">
        <v>0</v>
      </c>
      <c r="X443" s="824">
        <v>1</v>
      </c>
      <c r="Y443" s="824">
        <v>0</v>
      </c>
      <c r="Z443" s="824">
        <v>0</v>
      </c>
      <c r="AA443" s="824"/>
      <c r="AB443" s="1640"/>
      <c r="AC443" s="824"/>
      <c r="AD443" s="824">
        <v>0</v>
      </c>
      <c r="AE443" s="824">
        <v>0</v>
      </c>
      <c r="AF443" s="824"/>
      <c r="AG443" s="824"/>
      <c r="AH443" s="824"/>
      <c r="AI443" s="34"/>
      <c r="AJ443" s="1640"/>
      <c r="AK443" s="824"/>
      <c r="AL443" s="824"/>
      <c r="AM443" s="824"/>
      <c r="AN443" s="824"/>
      <c r="AO443" s="824"/>
      <c r="AP443" s="824">
        <v>0</v>
      </c>
      <c r="AQ443" s="824"/>
      <c r="AR443" s="824">
        <v>0</v>
      </c>
      <c r="AS443" s="824">
        <v>0</v>
      </c>
      <c r="AT443" s="824">
        <v>1</v>
      </c>
      <c r="AU443" s="824">
        <v>0</v>
      </c>
      <c r="AV443" s="824"/>
      <c r="AW443" s="1640"/>
      <c r="AX443" s="824"/>
      <c r="AY443" s="824">
        <v>0</v>
      </c>
      <c r="AZ443" s="824">
        <v>1</v>
      </c>
      <c r="BA443" s="824"/>
      <c r="BB443" s="824"/>
      <c r="BC443" s="824"/>
      <c r="BE443" s="828"/>
      <c r="BF443" s="828"/>
      <c r="BG443" s="828"/>
      <c r="BH443" s="828"/>
      <c r="BI443" s="828"/>
      <c r="BJ443" s="828"/>
      <c r="BK443" s="828"/>
      <c r="BL443" s="828"/>
      <c r="BM443" s="828"/>
      <c r="BN443" s="828"/>
      <c r="BO443" s="828"/>
      <c r="BP443" s="828"/>
      <c r="BQ443" s="828"/>
      <c r="BR443" s="828"/>
      <c r="BS443" s="828"/>
      <c r="BT443" s="828"/>
      <c r="BU443" s="828"/>
      <c r="BV443" s="828"/>
      <c r="BW443" s="828"/>
      <c r="BX443" s="828"/>
      <c r="BY443" s="40"/>
    </row>
    <row r="444" spans="1:78" ht="15.75">
      <c r="A444" s="824">
        <f>ISL!B28</f>
        <v>81</v>
      </c>
      <c r="B444" s="824" t="str">
        <f>ISL!C28</f>
        <v>Nechvíle</v>
      </c>
      <c r="C444" s="824" t="str">
        <f>ISL!D28</f>
        <v>Tomáš</v>
      </c>
      <c r="D444" s="1664">
        <f>ISL!E28</f>
        <v>810922</v>
      </c>
      <c r="E444" s="824" t="str">
        <f>ISL!F28</f>
        <v>JH</v>
      </c>
      <c r="F444" s="824" t="s">
        <v>738</v>
      </c>
      <c r="G444" s="823">
        <f t="shared" si="234"/>
        <v>0.92307692307692313</v>
      </c>
      <c r="H444" s="824">
        <f t="shared" si="229"/>
        <v>13</v>
      </c>
      <c r="I444" s="824">
        <f t="shared" si="230"/>
        <v>5</v>
      </c>
      <c r="J444" s="824">
        <f t="shared" si="231"/>
        <v>7</v>
      </c>
      <c r="K444" s="825">
        <f t="shared" si="232"/>
        <v>12</v>
      </c>
      <c r="L444" s="826">
        <f t="shared" si="233"/>
        <v>0</v>
      </c>
      <c r="O444" s="1638"/>
      <c r="P444" s="824">
        <v>1</v>
      </c>
      <c r="Q444" s="824">
        <v>0</v>
      </c>
      <c r="R444" s="824">
        <v>1</v>
      </c>
      <c r="S444" s="824">
        <v>0</v>
      </c>
      <c r="T444" s="826">
        <v>0</v>
      </c>
      <c r="U444" s="824">
        <v>0</v>
      </c>
      <c r="V444" s="827">
        <v>0</v>
      </c>
      <c r="W444" s="824"/>
      <c r="X444" s="824">
        <v>1</v>
      </c>
      <c r="Y444" s="824">
        <v>0</v>
      </c>
      <c r="Z444" s="824">
        <v>1</v>
      </c>
      <c r="AA444" s="824">
        <v>0</v>
      </c>
      <c r="AB444" s="1640"/>
      <c r="AC444" s="824"/>
      <c r="AD444" s="824"/>
      <c r="AE444" s="824">
        <v>0</v>
      </c>
      <c r="AF444" s="824">
        <v>1</v>
      </c>
      <c r="AG444" s="824"/>
      <c r="AH444" s="824"/>
      <c r="AI444" s="34"/>
      <c r="AJ444" s="1640"/>
      <c r="AK444" s="824">
        <v>1</v>
      </c>
      <c r="AL444" s="824">
        <v>1</v>
      </c>
      <c r="AM444" s="824">
        <v>0</v>
      </c>
      <c r="AN444" s="824">
        <v>0</v>
      </c>
      <c r="AO444" s="824">
        <v>2</v>
      </c>
      <c r="AP444" s="824">
        <v>0</v>
      </c>
      <c r="AQ444" s="824">
        <v>0</v>
      </c>
      <c r="AR444" s="824"/>
      <c r="AS444" s="824">
        <v>0</v>
      </c>
      <c r="AT444" s="824">
        <v>1</v>
      </c>
      <c r="AU444" s="824">
        <v>1</v>
      </c>
      <c r="AV444" s="824"/>
      <c r="AW444" s="1640"/>
      <c r="AX444" s="824"/>
      <c r="AY444" s="824"/>
      <c r="AZ444" s="824">
        <v>0</v>
      </c>
      <c r="BA444" s="824">
        <v>1</v>
      </c>
      <c r="BB444" s="824"/>
      <c r="BC444" s="824"/>
      <c r="BE444" s="828"/>
      <c r="BF444" s="828"/>
      <c r="BG444" s="828"/>
      <c r="BH444" s="828"/>
      <c r="BI444" s="828"/>
      <c r="BJ444" s="828"/>
      <c r="BK444" s="828"/>
      <c r="BL444" s="828"/>
      <c r="BM444" s="828"/>
      <c r="BN444" s="828"/>
      <c r="BO444" s="828"/>
      <c r="BP444" s="828"/>
      <c r="BQ444" s="828"/>
      <c r="BR444" s="828"/>
      <c r="BS444" s="828"/>
      <c r="BT444" s="828"/>
      <c r="BU444" s="828"/>
      <c r="BV444" s="828"/>
      <c r="BW444" s="828"/>
      <c r="BX444" s="828"/>
      <c r="BY444" s="40"/>
    </row>
    <row r="445" spans="1:78" s="40" customFormat="1" ht="15.75">
      <c r="A445" s="824">
        <f>ISL!B29</f>
        <v>92</v>
      </c>
      <c r="B445" s="824" t="str">
        <f>ISL!C29</f>
        <v>Boščík</v>
      </c>
      <c r="C445" s="824" t="str">
        <f>ISL!D29</f>
        <v>Daniel</v>
      </c>
      <c r="D445" s="1664">
        <f>ISL!E29</f>
        <v>991130</v>
      </c>
      <c r="E445" s="824" t="str">
        <f>ISL!F29</f>
        <v>JH</v>
      </c>
      <c r="F445" s="824" t="s">
        <v>738</v>
      </c>
      <c r="G445" s="823">
        <f t="shared" si="234"/>
        <v>1.75</v>
      </c>
      <c r="H445" s="824">
        <f t="shared" si="229"/>
        <v>16</v>
      </c>
      <c r="I445" s="824">
        <f t="shared" si="230"/>
        <v>18</v>
      </c>
      <c r="J445" s="824">
        <f t="shared" si="231"/>
        <v>10</v>
      </c>
      <c r="K445" s="825">
        <f t="shared" si="232"/>
        <v>28</v>
      </c>
      <c r="L445" s="826">
        <f t="shared" si="233"/>
        <v>0</v>
      </c>
      <c r="M445" s="8"/>
      <c r="N445" s="8"/>
      <c r="O445" s="1638"/>
      <c r="P445" s="824">
        <v>2</v>
      </c>
      <c r="Q445" s="824">
        <v>0</v>
      </c>
      <c r="R445" s="824">
        <v>1</v>
      </c>
      <c r="S445" s="824">
        <v>1</v>
      </c>
      <c r="T445" s="826">
        <v>4</v>
      </c>
      <c r="U445" s="824">
        <v>1</v>
      </c>
      <c r="V445" s="827">
        <v>2</v>
      </c>
      <c r="W445" s="824">
        <v>1</v>
      </c>
      <c r="X445" s="824">
        <v>1</v>
      </c>
      <c r="Y445" s="824">
        <v>0</v>
      </c>
      <c r="Z445" s="824">
        <v>0</v>
      </c>
      <c r="AA445" s="824">
        <v>0</v>
      </c>
      <c r="AB445" s="1640"/>
      <c r="AC445" s="824">
        <v>1</v>
      </c>
      <c r="AD445" s="824">
        <v>3</v>
      </c>
      <c r="AE445" s="824">
        <v>1</v>
      </c>
      <c r="AF445" s="824">
        <v>0</v>
      </c>
      <c r="AG445" s="824"/>
      <c r="AH445" s="824"/>
      <c r="AI445" s="34"/>
      <c r="AJ445" s="1640"/>
      <c r="AK445" s="824">
        <v>1</v>
      </c>
      <c r="AL445" s="824">
        <v>2</v>
      </c>
      <c r="AM445" s="824">
        <v>0</v>
      </c>
      <c r="AN445" s="824">
        <v>0</v>
      </c>
      <c r="AO445" s="824">
        <v>1</v>
      </c>
      <c r="AP445" s="824">
        <v>1</v>
      </c>
      <c r="AQ445" s="824">
        <v>3</v>
      </c>
      <c r="AR445" s="824">
        <v>0</v>
      </c>
      <c r="AS445" s="824">
        <v>0</v>
      </c>
      <c r="AT445" s="824">
        <v>1</v>
      </c>
      <c r="AU445" s="824">
        <v>0</v>
      </c>
      <c r="AV445" s="824"/>
      <c r="AW445" s="1640"/>
      <c r="AX445" s="824">
        <v>0</v>
      </c>
      <c r="AY445" s="824">
        <v>0</v>
      </c>
      <c r="AZ445" s="824">
        <v>0</v>
      </c>
      <c r="BA445" s="824">
        <v>1</v>
      </c>
      <c r="BB445" s="824"/>
      <c r="BC445" s="824"/>
      <c r="BD445" s="8"/>
      <c r="BE445" s="828"/>
      <c r="BF445" s="828"/>
      <c r="BG445" s="828"/>
      <c r="BH445" s="828"/>
      <c r="BI445" s="828"/>
      <c r="BJ445" s="828"/>
      <c r="BK445" s="828"/>
      <c r="BL445" s="828"/>
      <c r="BM445" s="828"/>
      <c r="BN445" s="828"/>
      <c r="BO445" s="828"/>
      <c r="BP445" s="828"/>
      <c r="BQ445" s="828"/>
      <c r="BR445" s="828"/>
      <c r="BS445" s="828"/>
      <c r="BT445" s="828"/>
      <c r="BU445" s="828"/>
      <c r="BV445" s="828"/>
      <c r="BW445" s="828"/>
      <c r="BX445" s="828"/>
      <c r="BZ445" s="8"/>
    </row>
    <row r="446" spans="1:78" ht="15.75">
      <c r="A446" s="824">
        <f>ISL!B30</f>
        <v>7</v>
      </c>
      <c r="B446" s="824" t="str">
        <f>ISL!C30</f>
        <v>Kollert</v>
      </c>
      <c r="C446" s="824" t="str">
        <f>ISL!D30</f>
        <v>David</v>
      </c>
      <c r="D446" s="1664">
        <f>ISL!E30</f>
        <v>920716</v>
      </c>
      <c r="E446" s="824" t="str">
        <f>ISL!F30</f>
        <v>JH2</v>
      </c>
      <c r="F446" s="824" t="s">
        <v>738</v>
      </c>
      <c r="G446" s="823">
        <f t="shared" si="234"/>
        <v>0.5</v>
      </c>
      <c r="H446" s="824">
        <f t="shared" si="229"/>
        <v>2</v>
      </c>
      <c r="I446" s="824">
        <f t="shared" si="230"/>
        <v>0</v>
      </c>
      <c r="J446" s="824">
        <f t="shared" si="231"/>
        <v>1</v>
      </c>
      <c r="K446" s="825">
        <f t="shared" si="232"/>
        <v>1</v>
      </c>
      <c r="L446" s="826">
        <f t="shared" si="233"/>
        <v>0</v>
      </c>
      <c r="O446" s="1638"/>
      <c r="P446" s="824"/>
      <c r="Q446" s="824"/>
      <c r="R446" s="824"/>
      <c r="S446" s="824"/>
      <c r="T446" s="826"/>
      <c r="U446" s="824"/>
      <c r="V446" s="827"/>
      <c r="W446" s="824"/>
      <c r="X446" s="824"/>
      <c r="Y446" s="824"/>
      <c r="Z446" s="824"/>
      <c r="AA446" s="824"/>
      <c r="AB446" s="1640"/>
      <c r="AC446" s="824"/>
      <c r="AD446" s="824">
        <v>0</v>
      </c>
      <c r="AE446" s="824">
        <v>0</v>
      </c>
      <c r="AF446" s="824"/>
      <c r="AG446" s="824"/>
      <c r="AH446" s="824"/>
      <c r="AI446" s="34"/>
      <c r="AJ446" s="1640"/>
      <c r="AK446" s="824"/>
      <c r="AL446" s="824"/>
      <c r="AM446" s="824"/>
      <c r="AN446" s="824"/>
      <c r="AO446" s="824"/>
      <c r="AP446" s="824"/>
      <c r="AQ446" s="824"/>
      <c r="AR446" s="824"/>
      <c r="AS446" s="824"/>
      <c r="AT446" s="824"/>
      <c r="AU446" s="824"/>
      <c r="AV446" s="824"/>
      <c r="AW446" s="1640"/>
      <c r="AX446" s="824"/>
      <c r="AY446" s="824">
        <v>1</v>
      </c>
      <c r="AZ446" s="824">
        <v>0</v>
      </c>
      <c r="BA446" s="824"/>
      <c r="BB446" s="824"/>
      <c r="BC446" s="824"/>
      <c r="BE446" s="828"/>
      <c r="BF446" s="828"/>
      <c r="BG446" s="828"/>
      <c r="BH446" s="828"/>
      <c r="BI446" s="828"/>
      <c r="BJ446" s="828"/>
      <c r="BK446" s="828"/>
      <c r="BL446" s="828"/>
      <c r="BM446" s="828"/>
      <c r="BN446" s="828"/>
      <c r="BO446" s="828"/>
      <c r="BP446" s="828"/>
      <c r="BQ446" s="828"/>
      <c r="BR446" s="828"/>
      <c r="BS446" s="828"/>
      <c r="BT446" s="828"/>
      <c r="BU446" s="828"/>
      <c r="BV446" s="828"/>
      <c r="BW446" s="828"/>
      <c r="BX446" s="828"/>
      <c r="BY446" s="40"/>
    </row>
    <row r="447" spans="1:78" ht="15.75">
      <c r="A447" s="824">
        <f>ISL!B31</f>
        <v>91</v>
      </c>
      <c r="B447" s="824" t="str">
        <f>ISL!C31</f>
        <v xml:space="preserve">Krystl </v>
      </c>
      <c r="C447" s="824" t="str">
        <f>ISL!D31</f>
        <v>Filip</v>
      </c>
      <c r="D447" s="1664">
        <f>ISL!E31</f>
        <v>911017</v>
      </c>
      <c r="E447" s="824" t="str">
        <f>ISL!F31</f>
        <v>JH</v>
      </c>
      <c r="F447" s="824" t="s">
        <v>738</v>
      </c>
      <c r="G447" s="823">
        <f t="shared" si="234"/>
        <v>1.4</v>
      </c>
      <c r="H447" s="824">
        <f t="shared" si="229"/>
        <v>15</v>
      </c>
      <c r="I447" s="824">
        <f t="shared" si="230"/>
        <v>17</v>
      </c>
      <c r="J447" s="824">
        <f t="shared" si="231"/>
        <v>4</v>
      </c>
      <c r="K447" s="825">
        <f t="shared" si="232"/>
        <v>21</v>
      </c>
      <c r="L447" s="826">
        <f t="shared" si="233"/>
        <v>0</v>
      </c>
      <c r="M447" s="40"/>
      <c r="N447" s="40"/>
      <c r="O447" s="1638"/>
      <c r="P447" s="824">
        <v>1</v>
      </c>
      <c r="Q447" s="824">
        <v>2</v>
      </c>
      <c r="R447" s="824">
        <v>1</v>
      </c>
      <c r="S447" s="824">
        <v>1</v>
      </c>
      <c r="T447" s="826">
        <v>4</v>
      </c>
      <c r="U447" s="824">
        <v>1</v>
      </c>
      <c r="V447" s="827"/>
      <c r="W447" s="824">
        <v>0</v>
      </c>
      <c r="X447" s="824">
        <v>0</v>
      </c>
      <c r="Y447" s="824">
        <v>1</v>
      </c>
      <c r="Z447" s="824">
        <v>1</v>
      </c>
      <c r="AA447" s="824">
        <v>1</v>
      </c>
      <c r="AB447" s="1640"/>
      <c r="AC447" s="824">
        <v>1</v>
      </c>
      <c r="AD447" s="824">
        <v>0</v>
      </c>
      <c r="AE447" s="824">
        <v>2</v>
      </c>
      <c r="AF447" s="824">
        <v>1</v>
      </c>
      <c r="AG447" s="824"/>
      <c r="AH447" s="824"/>
      <c r="AI447" s="34"/>
      <c r="AJ447" s="1640"/>
      <c r="AK447" s="824">
        <v>0</v>
      </c>
      <c r="AL447" s="824">
        <v>0</v>
      </c>
      <c r="AM447" s="824">
        <v>0</v>
      </c>
      <c r="AN447" s="824">
        <v>0</v>
      </c>
      <c r="AO447" s="824">
        <v>1</v>
      </c>
      <c r="AP447" s="824">
        <v>0</v>
      </c>
      <c r="AQ447" s="824"/>
      <c r="AR447" s="824">
        <v>0</v>
      </c>
      <c r="AS447" s="824">
        <v>1</v>
      </c>
      <c r="AT447" s="824">
        <v>0</v>
      </c>
      <c r="AU447" s="824">
        <v>0</v>
      </c>
      <c r="AV447" s="824"/>
      <c r="AW447" s="1640"/>
      <c r="AX447" s="824">
        <v>1</v>
      </c>
      <c r="AY447" s="824">
        <v>1</v>
      </c>
      <c r="AZ447" s="824">
        <v>0</v>
      </c>
      <c r="BA447" s="824">
        <v>0</v>
      </c>
      <c r="BB447" s="824"/>
      <c r="BC447" s="824"/>
      <c r="BD447" s="40"/>
      <c r="BE447" s="832"/>
      <c r="BF447" s="832"/>
      <c r="BG447" s="832"/>
      <c r="BH447" s="832"/>
      <c r="BI447" s="832"/>
      <c r="BJ447" s="832"/>
      <c r="BK447" s="832"/>
      <c r="BL447" s="832"/>
      <c r="BM447" s="832"/>
      <c r="BN447" s="832"/>
      <c r="BO447" s="832"/>
      <c r="BP447" s="832"/>
      <c r="BQ447" s="832"/>
      <c r="BR447" s="832"/>
      <c r="BS447" s="832"/>
      <c r="BT447" s="832"/>
      <c r="BU447" s="832"/>
      <c r="BV447" s="832"/>
      <c r="BW447" s="832"/>
      <c r="BX447" s="832"/>
      <c r="BZ447" s="40"/>
    </row>
    <row r="448" spans="1:78" ht="15.75">
      <c r="A448" s="824">
        <f>ISL!B32</f>
        <v>3</v>
      </c>
      <c r="B448" s="824" t="str">
        <f>ISL!C32</f>
        <v>Schon</v>
      </c>
      <c r="C448" s="824" t="str">
        <f>ISL!D32</f>
        <v>Petr</v>
      </c>
      <c r="D448" s="1664">
        <f>ISL!E32</f>
        <v>1020123</v>
      </c>
      <c r="E448" s="824" t="str">
        <f>ISL!F32</f>
        <v>JH</v>
      </c>
      <c r="F448" s="824" t="s">
        <v>738</v>
      </c>
      <c r="G448" s="823">
        <f t="shared" si="234"/>
        <v>1.25</v>
      </c>
      <c r="H448" s="824">
        <f t="shared" si="229"/>
        <v>12</v>
      </c>
      <c r="I448" s="824">
        <f t="shared" si="230"/>
        <v>6</v>
      </c>
      <c r="J448" s="824">
        <f t="shared" si="231"/>
        <v>9</v>
      </c>
      <c r="K448" s="825">
        <f t="shared" si="232"/>
        <v>15</v>
      </c>
      <c r="L448" s="826">
        <f t="shared" si="233"/>
        <v>0</v>
      </c>
      <c r="O448" s="1638"/>
      <c r="P448" s="824">
        <v>0</v>
      </c>
      <c r="Q448" s="824"/>
      <c r="R448" s="824">
        <v>1</v>
      </c>
      <c r="S448" s="824">
        <v>0</v>
      </c>
      <c r="T448" s="826"/>
      <c r="U448" s="824"/>
      <c r="V448" s="827">
        <v>2</v>
      </c>
      <c r="W448" s="824">
        <v>0</v>
      </c>
      <c r="X448" s="824">
        <v>1</v>
      </c>
      <c r="Y448" s="824">
        <v>1</v>
      </c>
      <c r="Z448" s="824"/>
      <c r="AA448" s="824">
        <v>1</v>
      </c>
      <c r="AB448" s="1640"/>
      <c r="AC448" s="824">
        <v>0</v>
      </c>
      <c r="AD448" s="824">
        <v>0</v>
      </c>
      <c r="AE448" s="824">
        <v>0</v>
      </c>
      <c r="AF448" s="824">
        <v>0</v>
      </c>
      <c r="AG448" s="824"/>
      <c r="AH448" s="824"/>
      <c r="AI448" s="34"/>
      <c r="AJ448" s="1640"/>
      <c r="AK448" s="824">
        <v>0</v>
      </c>
      <c r="AL448" s="824"/>
      <c r="AM448" s="824">
        <v>2</v>
      </c>
      <c r="AN448" s="824">
        <v>0</v>
      </c>
      <c r="AO448" s="824"/>
      <c r="AP448" s="824"/>
      <c r="AQ448" s="824">
        <v>2</v>
      </c>
      <c r="AR448" s="824">
        <v>0</v>
      </c>
      <c r="AS448" s="824">
        <v>0</v>
      </c>
      <c r="AT448" s="824">
        <v>1</v>
      </c>
      <c r="AU448" s="824"/>
      <c r="AV448" s="824"/>
      <c r="AW448" s="1640"/>
      <c r="AX448" s="824">
        <v>1</v>
      </c>
      <c r="AY448" s="824">
        <v>1</v>
      </c>
      <c r="AZ448" s="824">
        <v>0</v>
      </c>
      <c r="BA448" s="824">
        <v>2</v>
      </c>
      <c r="BB448" s="824"/>
      <c r="BC448" s="824"/>
      <c r="BE448" s="828"/>
      <c r="BF448" s="828"/>
      <c r="BG448" s="828"/>
      <c r="BH448" s="828"/>
      <c r="BI448" s="828"/>
      <c r="BJ448" s="828"/>
      <c r="BK448" s="828"/>
      <c r="BL448" s="828"/>
      <c r="BM448" s="828"/>
      <c r="BN448" s="828"/>
      <c r="BO448" s="828"/>
      <c r="BP448" s="828"/>
      <c r="BQ448" s="828"/>
      <c r="BR448" s="828"/>
      <c r="BS448" s="828"/>
      <c r="BT448" s="828"/>
      <c r="BU448" s="828"/>
      <c r="BV448" s="828"/>
      <c r="BW448" s="828"/>
      <c r="BX448" s="828"/>
    </row>
    <row r="449" spans="1:76" ht="15.75">
      <c r="A449" s="824">
        <f>ISL!B33</f>
        <v>22</v>
      </c>
      <c r="B449" s="824" t="str">
        <f>ISL!C33</f>
        <v>Faltus</v>
      </c>
      <c r="C449" s="824" t="str">
        <f>ISL!D33</f>
        <v>Jan</v>
      </c>
      <c r="D449" s="1664">
        <f>ISL!E33</f>
        <v>990803</v>
      </c>
      <c r="E449" s="824" t="str">
        <f>ISL!F33</f>
        <v>JH</v>
      </c>
      <c r="F449" s="824" t="s">
        <v>738</v>
      </c>
      <c r="G449" s="823">
        <f t="shared" si="234"/>
        <v>1</v>
      </c>
      <c r="H449" s="824">
        <f t="shared" si="229"/>
        <v>5</v>
      </c>
      <c r="I449" s="824">
        <f t="shared" si="230"/>
        <v>1</v>
      </c>
      <c r="J449" s="824">
        <f t="shared" si="231"/>
        <v>4</v>
      </c>
      <c r="K449" s="825">
        <f t="shared" si="232"/>
        <v>5</v>
      </c>
      <c r="L449" s="826">
        <f t="shared" si="233"/>
        <v>0</v>
      </c>
      <c r="O449" s="1638"/>
      <c r="P449" s="824">
        <v>0</v>
      </c>
      <c r="Q449" s="824"/>
      <c r="R449" s="824">
        <v>0</v>
      </c>
      <c r="S449" s="824"/>
      <c r="T449" s="826"/>
      <c r="U449" s="824"/>
      <c r="V449" s="827"/>
      <c r="W449" s="824"/>
      <c r="X449" s="824"/>
      <c r="Y449" s="824">
        <v>0</v>
      </c>
      <c r="Z449" s="824"/>
      <c r="AA449" s="824">
        <v>0</v>
      </c>
      <c r="AB449" s="1640"/>
      <c r="AC449" s="824">
        <v>1</v>
      </c>
      <c r="AD449" s="824"/>
      <c r="AE449" s="824"/>
      <c r="AF449" s="824"/>
      <c r="AG449" s="824"/>
      <c r="AH449" s="824"/>
      <c r="AI449" s="34"/>
      <c r="AJ449" s="1640"/>
      <c r="AK449" s="824">
        <v>0</v>
      </c>
      <c r="AL449" s="824"/>
      <c r="AM449" s="824">
        <v>2</v>
      </c>
      <c r="AN449" s="824"/>
      <c r="AO449" s="824"/>
      <c r="AP449" s="824"/>
      <c r="AQ449" s="824"/>
      <c r="AR449" s="824"/>
      <c r="AS449" s="824"/>
      <c r="AT449" s="824">
        <v>1</v>
      </c>
      <c r="AU449" s="824"/>
      <c r="AV449" s="824"/>
      <c r="AW449" s="1640"/>
      <c r="AX449" s="824">
        <v>1</v>
      </c>
      <c r="AY449" s="824"/>
      <c r="AZ449" s="824"/>
      <c r="BA449" s="824"/>
      <c r="BB449" s="824"/>
      <c r="BC449" s="824"/>
      <c r="BE449" s="828"/>
      <c r="BF449" s="828"/>
      <c r="BG449" s="828"/>
      <c r="BH449" s="828"/>
      <c r="BI449" s="828"/>
      <c r="BJ449" s="828"/>
      <c r="BK449" s="828"/>
      <c r="BL449" s="828"/>
      <c r="BM449" s="828"/>
      <c r="BN449" s="828"/>
      <c r="BO449" s="828"/>
      <c r="BP449" s="828"/>
      <c r="BQ449" s="828"/>
      <c r="BR449" s="828"/>
      <c r="BS449" s="828"/>
      <c r="BT449" s="828"/>
      <c r="BU449" s="828"/>
      <c r="BV449" s="828"/>
      <c r="BW449" s="828"/>
      <c r="BX449" s="828"/>
    </row>
    <row r="450" spans="1:76" ht="15.75">
      <c r="A450" s="824">
        <f>ISL!B34</f>
        <v>0</v>
      </c>
      <c r="B450" s="824" t="str">
        <f>ISL!C34</f>
        <v>Skalický</v>
      </c>
      <c r="C450" s="824" t="str">
        <f>ISL!D34</f>
        <v>Martin</v>
      </c>
      <c r="D450" s="1664">
        <f>ISL!E34</f>
        <v>0</v>
      </c>
      <c r="E450" s="824" t="str">
        <f>ISL!F34</f>
        <v>HS</v>
      </c>
      <c r="F450" s="824" t="s">
        <v>1155</v>
      </c>
      <c r="G450" s="823">
        <f t="shared" si="234"/>
        <v>2.5</v>
      </c>
      <c r="H450" s="824">
        <f t="shared" si="229"/>
        <v>4</v>
      </c>
      <c r="I450" s="824">
        <f t="shared" si="230"/>
        <v>5</v>
      </c>
      <c r="J450" s="824">
        <f t="shared" si="231"/>
        <v>5</v>
      </c>
      <c r="K450" s="825">
        <f t="shared" si="232"/>
        <v>10</v>
      </c>
      <c r="L450" s="826">
        <f t="shared" si="233"/>
        <v>0</v>
      </c>
      <c r="O450" s="1638"/>
      <c r="P450" s="824"/>
      <c r="Q450" s="824">
        <v>2</v>
      </c>
      <c r="R450" s="824"/>
      <c r="S450" s="824"/>
      <c r="T450" s="826">
        <v>1</v>
      </c>
      <c r="U450" s="824"/>
      <c r="V450" s="827"/>
      <c r="W450" s="824">
        <v>0</v>
      </c>
      <c r="X450" s="824"/>
      <c r="Y450" s="824"/>
      <c r="Z450" s="824"/>
      <c r="AA450" s="824"/>
      <c r="AB450" s="1640"/>
      <c r="AC450" s="824"/>
      <c r="AD450" s="824"/>
      <c r="AE450" s="824"/>
      <c r="AF450" s="824">
        <v>2</v>
      </c>
      <c r="AG450" s="824"/>
      <c r="AH450" s="824"/>
      <c r="AI450" s="34"/>
      <c r="AJ450" s="1640"/>
      <c r="AK450" s="824"/>
      <c r="AL450" s="824">
        <v>1</v>
      </c>
      <c r="AM450" s="824"/>
      <c r="AN450" s="824"/>
      <c r="AO450" s="824">
        <v>3</v>
      </c>
      <c r="AP450" s="824"/>
      <c r="AQ450" s="824"/>
      <c r="AR450" s="824">
        <v>0</v>
      </c>
      <c r="AS450" s="824"/>
      <c r="AT450" s="824"/>
      <c r="AU450" s="824"/>
      <c r="AV450" s="824"/>
      <c r="AW450" s="1640"/>
      <c r="AX450" s="824"/>
      <c r="AY450" s="824"/>
      <c r="AZ450" s="824"/>
      <c r="BA450" s="824">
        <v>1</v>
      </c>
      <c r="BB450" s="824"/>
      <c r="BC450" s="824"/>
      <c r="BE450" s="828"/>
      <c r="BF450" s="828"/>
      <c r="BG450" s="828"/>
      <c r="BH450" s="828"/>
      <c r="BI450" s="828"/>
      <c r="BJ450" s="828"/>
      <c r="BK450" s="828"/>
      <c r="BL450" s="828"/>
      <c r="BM450" s="828"/>
      <c r="BN450" s="828"/>
      <c r="BO450" s="828"/>
      <c r="BP450" s="828"/>
      <c r="BQ450" s="828"/>
      <c r="BR450" s="828"/>
      <c r="BS450" s="828"/>
      <c r="BT450" s="828"/>
      <c r="BU450" s="828"/>
      <c r="BV450" s="828"/>
      <c r="BW450" s="828"/>
      <c r="BX450" s="828"/>
    </row>
    <row r="451" spans="1:76" ht="15.75">
      <c r="A451" s="824">
        <f>ISL!B35</f>
        <v>0</v>
      </c>
      <c r="B451" s="824" t="str">
        <f>ISL!C35</f>
        <v>Vlček</v>
      </c>
      <c r="C451" s="824" t="str">
        <f>ISL!D35</f>
        <v>David</v>
      </c>
      <c r="D451" s="1664">
        <f>ISL!E35</f>
        <v>940914</v>
      </c>
      <c r="E451" s="824" t="str">
        <f>ISL!F35</f>
        <v>JH2</v>
      </c>
      <c r="F451" s="824" t="s">
        <v>738</v>
      </c>
      <c r="G451" s="823">
        <f t="shared" si="234"/>
        <v>1</v>
      </c>
      <c r="H451" s="824">
        <f t="shared" si="229"/>
        <v>1</v>
      </c>
      <c r="I451" s="824">
        <f t="shared" si="230"/>
        <v>0</v>
      </c>
      <c r="J451" s="824">
        <f t="shared" si="231"/>
        <v>1</v>
      </c>
      <c r="K451" s="825">
        <f t="shared" si="232"/>
        <v>1</v>
      </c>
      <c r="L451" s="826">
        <f t="shared" si="233"/>
        <v>0</v>
      </c>
      <c r="O451" s="1638"/>
      <c r="P451" s="824"/>
      <c r="Q451" s="824"/>
      <c r="R451" s="824"/>
      <c r="S451" s="824"/>
      <c r="T451" s="826">
        <v>0</v>
      </c>
      <c r="U451" s="824"/>
      <c r="V451" s="827"/>
      <c r="W451" s="824"/>
      <c r="X451" s="824"/>
      <c r="Y451" s="824"/>
      <c r="Z451" s="824"/>
      <c r="AA451" s="824"/>
      <c r="AB451" s="1640"/>
      <c r="AC451" s="824"/>
      <c r="AD451" s="824"/>
      <c r="AE451" s="824"/>
      <c r="AF451" s="824"/>
      <c r="AG451" s="824"/>
      <c r="AH451" s="824"/>
      <c r="AI451" s="34"/>
      <c r="AJ451" s="1640"/>
      <c r="AK451" s="824"/>
      <c r="AL451" s="824"/>
      <c r="AM451" s="824"/>
      <c r="AN451" s="824"/>
      <c r="AO451" s="824">
        <v>1</v>
      </c>
      <c r="AP451" s="824"/>
      <c r="AQ451" s="824"/>
      <c r="AR451" s="824"/>
      <c r="AS451" s="824"/>
      <c r="AT451" s="824"/>
      <c r="AU451" s="824"/>
      <c r="AV451" s="824"/>
      <c r="AW451" s="1640"/>
      <c r="AX451" s="824"/>
      <c r="AY451" s="824"/>
      <c r="AZ451" s="824"/>
      <c r="BA451" s="824"/>
      <c r="BB451" s="824"/>
      <c r="BC451" s="824"/>
      <c r="BE451" s="828"/>
      <c r="BF451" s="828"/>
      <c r="BG451" s="828"/>
      <c r="BH451" s="828"/>
      <c r="BI451" s="828"/>
      <c r="BJ451" s="828"/>
      <c r="BK451" s="828"/>
      <c r="BL451" s="828"/>
      <c r="BM451" s="828"/>
      <c r="BN451" s="828"/>
      <c r="BO451" s="828"/>
      <c r="BP451" s="828"/>
      <c r="BQ451" s="828"/>
      <c r="BR451" s="828"/>
      <c r="BS451" s="828"/>
      <c r="BT451" s="828"/>
      <c r="BU451" s="828"/>
      <c r="BV451" s="828"/>
      <c r="BW451" s="828"/>
      <c r="BX451" s="828"/>
    </row>
    <row r="452" spans="1:76" ht="15.75">
      <c r="A452" s="824">
        <f>ISL!B36</f>
        <v>0</v>
      </c>
      <c r="B452" s="824" t="str">
        <f>ISL!C36</f>
        <v>Karlík</v>
      </c>
      <c r="C452" s="824" t="str">
        <f>ISL!D36</f>
        <v>Mikuláš</v>
      </c>
      <c r="D452" s="1664">
        <f>ISL!E36</f>
        <v>990517</v>
      </c>
      <c r="E452" s="824" t="str">
        <f>ISL!F36</f>
        <v>JH</v>
      </c>
      <c r="F452" s="824" t="s">
        <v>738</v>
      </c>
      <c r="G452" s="823" t="e">
        <f t="shared" si="234"/>
        <v>#DIV/0!</v>
      </c>
      <c r="H452" s="824">
        <f t="shared" si="229"/>
        <v>0</v>
      </c>
      <c r="I452" s="824">
        <f t="shared" si="230"/>
        <v>0</v>
      </c>
      <c r="J452" s="824">
        <f t="shared" si="231"/>
        <v>0</v>
      </c>
      <c r="K452" s="825">
        <f t="shared" si="232"/>
        <v>0</v>
      </c>
      <c r="L452" s="826">
        <f t="shared" si="233"/>
        <v>0</v>
      </c>
      <c r="O452" s="1638"/>
      <c r="P452" s="824"/>
      <c r="Q452" s="824"/>
      <c r="R452" s="824"/>
      <c r="S452" s="824"/>
      <c r="T452" s="826"/>
      <c r="U452" s="824"/>
      <c r="V452" s="827"/>
      <c r="W452" s="824"/>
      <c r="X452" s="824"/>
      <c r="Y452" s="824"/>
      <c r="Z452" s="824"/>
      <c r="AA452" s="824"/>
      <c r="AB452" s="1640"/>
      <c r="AC452" s="824"/>
      <c r="AD452" s="824"/>
      <c r="AE452" s="824"/>
      <c r="AF452" s="824"/>
      <c r="AG452" s="824"/>
      <c r="AH452" s="824"/>
      <c r="AI452" s="34"/>
      <c r="AJ452" s="1640"/>
      <c r="AK452" s="824"/>
      <c r="AL452" s="824"/>
      <c r="AM452" s="824"/>
      <c r="AN452" s="824"/>
      <c r="AO452" s="824"/>
      <c r="AP452" s="824"/>
      <c r="AQ452" s="824"/>
      <c r="AR452" s="824"/>
      <c r="AS452" s="824"/>
      <c r="AT452" s="824"/>
      <c r="AU452" s="824"/>
      <c r="AV452" s="824"/>
      <c r="AW452" s="1640"/>
      <c r="AX452" s="824"/>
      <c r="AY452" s="824"/>
      <c r="AZ452" s="824"/>
      <c r="BA452" s="824"/>
      <c r="BB452" s="824"/>
      <c r="BC452" s="824"/>
      <c r="BE452" s="828"/>
      <c r="BF452" s="828"/>
      <c r="BG452" s="828"/>
      <c r="BH452" s="828"/>
      <c r="BI452" s="828"/>
      <c r="BJ452" s="828"/>
      <c r="BK452" s="828"/>
      <c r="BL452" s="828"/>
      <c r="BM452" s="828"/>
      <c r="BN452" s="828"/>
      <c r="BO452" s="828"/>
      <c r="BP452" s="828"/>
      <c r="BQ452" s="828"/>
      <c r="BR452" s="828"/>
      <c r="BS452" s="828"/>
      <c r="BT452" s="828"/>
      <c r="BU452" s="828"/>
      <c r="BV452" s="828"/>
      <c r="BW452" s="828"/>
      <c r="BX452" s="828"/>
    </row>
    <row r="453" spans="1:76" ht="15.75">
      <c r="A453" s="824">
        <f>ISL!B37</f>
        <v>0</v>
      </c>
      <c r="B453" s="824" t="str">
        <f>ISL!C37</f>
        <v>Urban</v>
      </c>
      <c r="C453" s="824" t="str">
        <f>ISL!D37</f>
        <v>Martin</v>
      </c>
      <c r="D453" s="1664">
        <f>ISL!E37</f>
        <v>990217</v>
      </c>
      <c r="E453" s="824" t="str">
        <f>ISL!F37</f>
        <v>NR</v>
      </c>
      <c r="F453" s="824" t="s">
        <v>738</v>
      </c>
      <c r="G453" s="823" t="e">
        <f t="shared" si="234"/>
        <v>#DIV/0!</v>
      </c>
      <c r="H453" s="824">
        <f t="shared" si="229"/>
        <v>0</v>
      </c>
      <c r="I453" s="824">
        <f t="shared" si="230"/>
        <v>0</v>
      </c>
      <c r="J453" s="824">
        <f t="shared" si="231"/>
        <v>0</v>
      </c>
      <c r="K453" s="825">
        <f t="shared" si="232"/>
        <v>0</v>
      </c>
      <c r="L453" s="826">
        <f t="shared" si="233"/>
        <v>0</v>
      </c>
      <c r="O453" s="1638"/>
      <c r="P453" s="824"/>
      <c r="Q453" s="824"/>
      <c r="R453" s="824"/>
      <c r="S453" s="824"/>
      <c r="T453" s="826"/>
      <c r="U453" s="824"/>
      <c r="V453" s="827"/>
      <c r="W453" s="824"/>
      <c r="X453" s="824"/>
      <c r="Y453" s="824"/>
      <c r="Z453" s="824"/>
      <c r="AA453" s="824"/>
      <c r="AB453" s="1640"/>
      <c r="AC453" s="824"/>
      <c r="AD453" s="824"/>
      <c r="AE453" s="824"/>
      <c r="AF453" s="824"/>
      <c r="AG453" s="824"/>
      <c r="AH453" s="824"/>
      <c r="AI453" s="34"/>
      <c r="AJ453" s="1640"/>
      <c r="AK453" s="824"/>
      <c r="AL453" s="824"/>
      <c r="AM453" s="824"/>
      <c r="AN453" s="824"/>
      <c r="AO453" s="824"/>
      <c r="AP453" s="824"/>
      <c r="AQ453" s="824"/>
      <c r="AR453" s="824"/>
      <c r="AS453" s="824"/>
      <c r="AT453" s="824"/>
      <c r="AU453" s="824"/>
      <c r="AV453" s="824"/>
      <c r="AW453" s="1640"/>
      <c r="AX453" s="824"/>
      <c r="AY453" s="824"/>
      <c r="AZ453" s="824"/>
      <c r="BA453" s="824"/>
      <c r="BB453" s="824"/>
      <c r="BC453" s="824"/>
      <c r="BE453" s="828"/>
      <c r="BF453" s="828"/>
      <c r="BG453" s="828"/>
      <c r="BH453" s="828"/>
      <c r="BI453" s="828"/>
      <c r="BJ453" s="828"/>
      <c r="BK453" s="828"/>
      <c r="BL453" s="828"/>
      <c r="BM453" s="828"/>
      <c r="BN453" s="828"/>
      <c r="BO453" s="828"/>
      <c r="BP453" s="828"/>
      <c r="BQ453" s="828"/>
      <c r="BR453" s="828"/>
      <c r="BS453" s="828"/>
      <c r="BT453" s="828"/>
      <c r="BU453" s="828"/>
      <c r="BV453" s="828"/>
      <c r="BW453" s="828"/>
      <c r="BX453" s="828"/>
    </row>
    <row r="454" spans="1:76" ht="15.75">
      <c r="A454" s="824">
        <f>ISL!B38</f>
        <v>0</v>
      </c>
      <c r="B454" s="824" t="str">
        <f>ISL!C38</f>
        <v>Mík st</v>
      </c>
      <c r="C454" s="824" t="str">
        <f>ISL!D38</f>
        <v>Petr</v>
      </c>
      <c r="D454" s="1664">
        <f>ISL!E38</f>
        <v>0</v>
      </c>
      <c r="E454" s="824">
        <f>ISL!F38</f>
        <v>0</v>
      </c>
      <c r="F454" s="824" t="s">
        <v>1155</v>
      </c>
      <c r="G454" s="823">
        <f t="shared" ref="G454:G455" si="235">K454/H454</f>
        <v>0</v>
      </c>
      <c r="H454" s="824">
        <f t="shared" ref="H454:H455" si="236">COUNT(O454:AH454)</f>
        <v>1</v>
      </c>
      <c r="I454" s="824">
        <f t="shared" ref="I454:I455" si="237">SUM(O454+P454+Q454+R454+S454+T454+V454+U454+W454+X454+Y454+Z454+AA454+AB454+AC454+AD454+AE454+AF454+AG454+AH454)</f>
        <v>0</v>
      </c>
      <c r="J454" s="824">
        <f t="shared" ref="J454:J455" si="238">AJ454+AK454+AL454+AM454+AN454+AO454+AP454+AQ454+AR454+AS454+AT454+AU454+AV454+AW454+AX454+AY454+AZ454+BA454+BB454+BC454</f>
        <v>0</v>
      </c>
      <c r="K454" s="825">
        <f t="shared" ref="K454:K455" si="239">I454+J454</f>
        <v>0</v>
      </c>
      <c r="L454" s="826">
        <f t="shared" ref="L454:L455" si="240">BE454+BF454+BG454+BH454+BI454+BJ454+BK454+BL454+BM454+BN454+BO454+BP454+BR454+BQ454+BS454+BT454+BU454+BV454+BW454+BX454</f>
        <v>0</v>
      </c>
      <c r="O454" s="1638"/>
      <c r="P454" s="824"/>
      <c r="Q454" s="824"/>
      <c r="R454" s="824"/>
      <c r="S454" s="824"/>
      <c r="T454" s="826">
        <v>0</v>
      </c>
      <c r="U454" s="824"/>
      <c r="V454" s="827"/>
      <c r="W454" s="824"/>
      <c r="X454" s="824"/>
      <c r="Y454" s="824"/>
      <c r="Z454" s="824"/>
      <c r="AA454" s="824"/>
      <c r="AB454" s="1640"/>
      <c r="AC454" s="824"/>
      <c r="AD454" s="824"/>
      <c r="AE454" s="824"/>
      <c r="AF454" s="824"/>
      <c r="AG454" s="824"/>
      <c r="AH454" s="824"/>
      <c r="AI454" s="34"/>
      <c r="AJ454" s="1640"/>
      <c r="AK454" s="824"/>
      <c r="AL454" s="824"/>
      <c r="AM454" s="824"/>
      <c r="AN454" s="824"/>
      <c r="AO454" s="824">
        <v>0</v>
      </c>
      <c r="AP454" s="824"/>
      <c r="AQ454" s="824"/>
      <c r="AR454" s="824"/>
      <c r="AS454" s="824"/>
      <c r="AT454" s="824"/>
      <c r="AU454" s="824"/>
      <c r="AV454" s="824"/>
      <c r="AW454" s="1640"/>
      <c r="AX454" s="824"/>
      <c r="AY454" s="824"/>
      <c r="AZ454" s="824"/>
      <c r="BA454" s="824"/>
      <c r="BB454" s="824"/>
      <c r="BC454" s="824"/>
      <c r="BE454" s="828"/>
      <c r="BF454" s="828"/>
      <c r="BG454" s="828"/>
      <c r="BH454" s="828"/>
      <c r="BI454" s="828"/>
      <c r="BJ454" s="828"/>
      <c r="BK454" s="828"/>
      <c r="BL454" s="828"/>
      <c r="BM454" s="828"/>
      <c r="BN454" s="828"/>
      <c r="BO454" s="828"/>
      <c r="BP454" s="828"/>
      <c r="BQ454" s="828"/>
      <c r="BR454" s="828"/>
      <c r="BS454" s="828"/>
      <c r="BT454" s="828"/>
      <c r="BU454" s="828"/>
      <c r="BV454" s="828"/>
      <c r="BW454" s="828"/>
      <c r="BX454" s="828"/>
    </row>
    <row r="455" spans="1:76" ht="15.75">
      <c r="A455" s="824">
        <f>ISL!B39</f>
        <v>0</v>
      </c>
      <c r="B455" s="824" t="str">
        <f>ISL!C39</f>
        <v>Vašíček</v>
      </c>
      <c r="C455" s="824" t="str">
        <f>ISL!D39</f>
        <v>Zbyněk</v>
      </c>
      <c r="D455" s="1664">
        <f>ISL!E39</f>
        <v>0</v>
      </c>
      <c r="E455" s="824">
        <f>ISL!F39</f>
        <v>0</v>
      </c>
      <c r="F455" s="824" t="s">
        <v>1155</v>
      </c>
      <c r="G455" s="823">
        <f t="shared" si="235"/>
        <v>4</v>
      </c>
      <c r="H455" s="824">
        <f t="shared" si="236"/>
        <v>1</v>
      </c>
      <c r="I455" s="824">
        <f t="shared" si="237"/>
        <v>1</v>
      </c>
      <c r="J455" s="824">
        <f t="shared" si="238"/>
        <v>3</v>
      </c>
      <c r="K455" s="825">
        <f t="shared" si="239"/>
        <v>4</v>
      </c>
      <c r="L455" s="826">
        <f t="shared" si="240"/>
        <v>0</v>
      </c>
      <c r="O455" s="1638"/>
      <c r="P455" s="824"/>
      <c r="Q455" s="824"/>
      <c r="R455" s="824"/>
      <c r="S455" s="824"/>
      <c r="T455" s="826">
        <v>1</v>
      </c>
      <c r="U455" s="824"/>
      <c r="V455" s="827"/>
      <c r="W455" s="824"/>
      <c r="X455" s="824"/>
      <c r="Y455" s="824"/>
      <c r="Z455" s="824"/>
      <c r="AA455" s="824"/>
      <c r="AB455" s="1640"/>
      <c r="AC455" s="824"/>
      <c r="AD455" s="824"/>
      <c r="AE455" s="824"/>
      <c r="AF455" s="824"/>
      <c r="AG455" s="824"/>
      <c r="AH455" s="824"/>
      <c r="AI455" s="34"/>
      <c r="AJ455" s="1640"/>
      <c r="AK455" s="824"/>
      <c r="AL455" s="824"/>
      <c r="AM455" s="824"/>
      <c r="AN455" s="824"/>
      <c r="AO455" s="824">
        <v>3</v>
      </c>
      <c r="AP455" s="824"/>
      <c r="AQ455" s="824"/>
      <c r="AR455" s="824"/>
      <c r="AS455" s="824"/>
      <c r="AT455" s="824"/>
      <c r="AU455" s="824"/>
      <c r="AV455" s="824"/>
      <c r="AW455" s="1640"/>
      <c r="AX455" s="824"/>
      <c r="AY455" s="824"/>
      <c r="AZ455" s="824"/>
      <c r="BA455" s="824"/>
      <c r="BB455" s="824"/>
      <c r="BC455" s="824"/>
      <c r="BE455" s="828"/>
      <c r="BF455" s="828"/>
      <c r="BG455" s="828"/>
      <c r="BH455" s="828"/>
      <c r="BI455" s="828"/>
      <c r="BJ455" s="828"/>
      <c r="BK455" s="828"/>
      <c r="BL455" s="828"/>
      <c r="BM455" s="828"/>
      <c r="BN455" s="828"/>
      <c r="BO455" s="828"/>
      <c r="BP455" s="828"/>
      <c r="BQ455" s="828"/>
      <c r="BR455" s="828"/>
      <c r="BS455" s="828"/>
      <c r="BT455" s="828"/>
      <c r="BU455" s="828"/>
      <c r="BV455" s="828"/>
      <c r="BW455" s="828"/>
      <c r="BX455" s="828"/>
    </row>
    <row r="456" spans="1:76" ht="15.75">
      <c r="A456" s="824">
        <f>ISL!B41</f>
        <v>0</v>
      </c>
      <c r="B456" s="824" t="str">
        <f>ISL!C40</f>
        <v>Pleskot</v>
      </c>
      <c r="C456" s="824" t="str">
        <f>ISL!D40</f>
        <v>Tomáš</v>
      </c>
      <c r="D456" s="1664">
        <f>ISL!E40</f>
        <v>0</v>
      </c>
      <c r="E456" s="824">
        <f>ISL!F40</f>
        <v>0</v>
      </c>
      <c r="F456" s="824" t="s">
        <v>1155</v>
      </c>
      <c r="G456" s="823">
        <f t="shared" ref="G456:G458" si="241">K456/H456</f>
        <v>0</v>
      </c>
      <c r="H456" s="824">
        <f t="shared" ref="H456:H458" si="242">COUNT(O456:AH456)</f>
        <v>3</v>
      </c>
      <c r="I456" s="824">
        <f t="shared" ref="I456:I458" si="243">SUM(O456+P456+Q456+R456+S456+T456+V456+U456+W456+X456+Y456+Z456+AA456+AB456+AC456+AD456+AE456+AF456+AG456+AH456)</f>
        <v>0</v>
      </c>
      <c r="J456" s="824">
        <f t="shared" ref="J456:J458" si="244">AJ456+AK456+AL456+AM456+AN456+AO456+AP456+AQ456+AR456+AS456+AT456+AU456+AV456+AW456+AX456+AY456+AZ456+BA456+BB456+BC456</f>
        <v>0</v>
      </c>
      <c r="K456" s="825">
        <f t="shared" ref="K456:K458" si="245">I456+J456</f>
        <v>0</v>
      </c>
      <c r="L456" s="826">
        <f t="shared" ref="L456:L458" si="246">BE456+BF456+BG456+BH456+BI456+BJ456+BK456+BL456+BM456+BN456+BO456+BP456+BR456+BQ456+BS456+BT456+BU456+BV456+BW456+BX456</f>
        <v>0</v>
      </c>
      <c r="O456" s="1638"/>
      <c r="P456" s="824"/>
      <c r="Q456" s="824"/>
      <c r="R456" s="824"/>
      <c r="S456" s="824"/>
      <c r="T456" s="826"/>
      <c r="U456" s="824"/>
      <c r="V456" s="827">
        <v>0</v>
      </c>
      <c r="W456" s="824"/>
      <c r="X456" s="824">
        <v>0</v>
      </c>
      <c r="Y456" s="824"/>
      <c r="Z456" s="824"/>
      <c r="AA456" s="824">
        <v>0</v>
      </c>
      <c r="AB456" s="1640"/>
      <c r="AC456" s="824"/>
      <c r="AD456" s="824"/>
      <c r="AE456" s="824"/>
      <c r="AF456" s="824"/>
      <c r="AG456" s="824"/>
      <c r="AH456" s="824"/>
      <c r="AI456" s="34"/>
      <c r="AJ456" s="1640"/>
      <c r="AK456" s="824"/>
      <c r="AL456" s="824"/>
      <c r="AM456" s="824"/>
      <c r="AN456" s="824"/>
      <c r="AO456" s="824"/>
      <c r="AP456" s="824"/>
      <c r="AQ456" s="824">
        <v>0</v>
      </c>
      <c r="AR456" s="824"/>
      <c r="AS456" s="824">
        <v>0</v>
      </c>
      <c r="AT456" s="824"/>
      <c r="AU456" s="824"/>
      <c r="AV456" s="824"/>
      <c r="AW456" s="1640"/>
      <c r="AX456" s="824"/>
      <c r="AY456" s="824"/>
      <c r="AZ456" s="824"/>
      <c r="BA456" s="824"/>
      <c r="BB456" s="824"/>
      <c r="BC456" s="824"/>
      <c r="BE456" s="828"/>
      <c r="BF456" s="828"/>
      <c r="BG456" s="828"/>
      <c r="BH456" s="828"/>
      <c r="BI456" s="828"/>
      <c r="BJ456" s="828"/>
      <c r="BK456" s="828"/>
      <c r="BL456" s="828"/>
      <c r="BM456" s="828"/>
      <c r="BN456" s="828"/>
      <c r="BO456" s="828"/>
      <c r="BP456" s="828"/>
      <c r="BQ456" s="828"/>
      <c r="BR456" s="828"/>
      <c r="BS456" s="828"/>
      <c r="BT456" s="828"/>
      <c r="BU456" s="828"/>
      <c r="BV456" s="828"/>
      <c r="BW456" s="828"/>
      <c r="BX456" s="828"/>
    </row>
    <row r="457" spans="1:76" ht="15.75">
      <c r="A457" s="824">
        <f>ISL!B45</f>
        <v>0</v>
      </c>
      <c r="B457" s="824" t="str">
        <f>ISL!C41</f>
        <v>Gremlica</v>
      </c>
      <c r="C457" s="824" t="str">
        <f>ISL!D41</f>
        <v>Filip</v>
      </c>
      <c r="D457" s="1664">
        <f>ISL!E41</f>
        <v>0</v>
      </c>
      <c r="E457" s="824">
        <f>ISL!F41</f>
        <v>0</v>
      </c>
      <c r="F457" s="824" t="s">
        <v>1155</v>
      </c>
      <c r="G457" s="823">
        <f t="shared" si="241"/>
        <v>0</v>
      </c>
      <c r="H457" s="824">
        <f t="shared" si="242"/>
        <v>1</v>
      </c>
      <c r="I457" s="824">
        <f t="shared" si="243"/>
        <v>0</v>
      </c>
      <c r="J457" s="824">
        <f t="shared" si="244"/>
        <v>0</v>
      </c>
      <c r="K457" s="825">
        <f t="shared" si="245"/>
        <v>0</v>
      </c>
      <c r="L457" s="826">
        <f t="shared" si="246"/>
        <v>0</v>
      </c>
      <c r="O457" s="1642"/>
      <c r="P457" s="865"/>
      <c r="Q457" s="865"/>
      <c r="R457" s="865"/>
      <c r="S457" s="865"/>
      <c r="T457" s="867"/>
      <c r="U457" s="865"/>
      <c r="V457" s="866"/>
      <c r="W457" s="865"/>
      <c r="X457" s="865"/>
      <c r="Y457" s="865">
        <v>0</v>
      </c>
      <c r="Z457" s="865"/>
      <c r="AA457" s="865"/>
      <c r="AB457" s="1644"/>
      <c r="AC457" s="865"/>
      <c r="AD457" s="865"/>
      <c r="AE457" s="865"/>
      <c r="AF457" s="865"/>
      <c r="AG457" s="865"/>
      <c r="AH457" s="865"/>
      <c r="AI457" s="34"/>
      <c r="AJ457" s="1644"/>
      <c r="AK457" s="865"/>
      <c r="AL457" s="865"/>
      <c r="AM457" s="865"/>
      <c r="AN457" s="865"/>
      <c r="AO457" s="865"/>
      <c r="AP457" s="865"/>
      <c r="AQ457" s="865"/>
      <c r="AR457" s="865"/>
      <c r="AS457" s="865"/>
      <c r="AT457" s="865">
        <v>0</v>
      </c>
      <c r="AU457" s="865"/>
      <c r="AV457" s="865"/>
      <c r="AW457" s="1644"/>
      <c r="AX457" s="865"/>
      <c r="AY457" s="865"/>
      <c r="AZ457" s="865"/>
      <c r="BA457" s="865"/>
      <c r="BB457" s="865"/>
      <c r="BC457" s="865"/>
      <c r="BE457" s="868"/>
      <c r="BF457" s="868"/>
      <c r="BG457" s="868"/>
      <c r="BH457" s="868"/>
      <c r="BI457" s="868"/>
      <c r="BJ457" s="868"/>
      <c r="BK457" s="868"/>
      <c r="BL457" s="868"/>
      <c r="BM457" s="868"/>
      <c r="BN457" s="868"/>
      <c r="BO457" s="868"/>
      <c r="BP457" s="868"/>
      <c r="BQ457" s="868"/>
      <c r="BR457" s="868"/>
      <c r="BS457" s="868"/>
      <c r="BT457" s="868"/>
      <c r="BU457" s="868"/>
      <c r="BV457" s="868"/>
      <c r="BW457" s="868"/>
      <c r="BX457" s="868"/>
    </row>
    <row r="458" spans="1:76" ht="15.75">
      <c r="A458" s="824">
        <f>ISL!B46</f>
        <v>0</v>
      </c>
      <c r="B458" s="824" t="str">
        <f>ISL!C42</f>
        <v>Veselý</v>
      </c>
      <c r="C458" s="824" t="str">
        <f>ISL!D42</f>
        <v>Dominik</v>
      </c>
      <c r="D458" s="1664">
        <f>ISL!E42</f>
        <v>0</v>
      </c>
      <c r="E458" s="824">
        <f>ISL!F42</f>
        <v>0</v>
      </c>
      <c r="F458" s="824" t="s">
        <v>1155</v>
      </c>
      <c r="G458" s="823">
        <f t="shared" si="241"/>
        <v>2</v>
      </c>
      <c r="H458" s="824">
        <f t="shared" si="242"/>
        <v>1</v>
      </c>
      <c r="I458" s="824">
        <f t="shared" si="243"/>
        <v>0</v>
      </c>
      <c r="J458" s="824">
        <f t="shared" si="244"/>
        <v>2</v>
      </c>
      <c r="K458" s="825">
        <f t="shared" si="245"/>
        <v>2</v>
      </c>
      <c r="L458" s="826">
        <f t="shared" si="246"/>
        <v>0</v>
      </c>
      <c r="O458" s="1638"/>
      <c r="P458" s="824"/>
      <c r="Q458" s="824"/>
      <c r="R458" s="824"/>
      <c r="S458" s="824"/>
      <c r="T458" s="826"/>
      <c r="U458" s="824"/>
      <c r="V458" s="827"/>
      <c r="W458" s="824"/>
      <c r="X458" s="824"/>
      <c r="Y458" s="824"/>
      <c r="Z458" s="824">
        <v>0</v>
      </c>
      <c r="AA458" s="824"/>
      <c r="AB458" s="1640"/>
      <c r="AC458" s="824"/>
      <c r="AD458" s="824"/>
      <c r="AE458" s="824"/>
      <c r="AF458" s="824"/>
      <c r="AG458" s="824"/>
      <c r="AH458" s="824"/>
      <c r="AI458" s="34"/>
      <c r="AJ458" s="1640"/>
      <c r="AK458" s="824"/>
      <c r="AL458" s="824"/>
      <c r="AM458" s="824"/>
      <c r="AN458" s="824"/>
      <c r="AO458" s="824"/>
      <c r="AP458" s="824"/>
      <c r="AQ458" s="824"/>
      <c r="AR458" s="824"/>
      <c r="AS458" s="824"/>
      <c r="AT458" s="824"/>
      <c r="AU458" s="824">
        <v>2</v>
      </c>
      <c r="AV458" s="824"/>
      <c r="AW458" s="1640"/>
      <c r="AX458" s="824"/>
      <c r="AY458" s="824"/>
      <c r="AZ458" s="824"/>
      <c r="BA458" s="824"/>
      <c r="BB458" s="824"/>
      <c r="BC458" s="824"/>
      <c r="BE458" s="828"/>
      <c r="BF458" s="828"/>
      <c r="BG458" s="828"/>
      <c r="BH458" s="828"/>
      <c r="BI458" s="828"/>
      <c r="BJ458" s="828"/>
      <c r="BK458" s="828"/>
      <c r="BL458" s="828"/>
      <c r="BM458" s="828"/>
      <c r="BN458" s="828"/>
      <c r="BO458" s="828"/>
      <c r="BP458" s="828"/>
      <c r="BQ458" s="828"/>
      <c r="BR458" s="828"/>
      <c r="BS458" s="828"/>
      <c r="BT458" s="828"/>
      <c r="BU458" s="828"/>
      <c r="BV458" s="828"/>
      <c r="BW458" s="828"/>
      <c r="BX458" s="828"/>
    </row>
    <row r="459" spans="1:76" ht="15.75">
      <c r="A459" s="824">
        <f>ISL!B47</f>
        <v>0</v>
      </c>
      <c r="B459" s="824" t="str">
        <f>ISL!C43</f>
        <v>Tichý</v>
      </c>
      <c r="C459" s="824" t="str">
        <f>ISL!D43</f>
        <v>David</v>
      </c>
      <c r="D459" s="1664">
        <f>ISL!E43</f>
        <v>0</v>
      </c>
      <c r="E459" s="824">
        <f>ISL!F43</f>
        <v>0</v>
      </c>
      <c r="F459" s="824" t="s">
        <v>1155</v>
      </c>
      <c r="G459" s="823">
        <f t="shared" ref="G459" si="247">K459/H459</f>
        <v>0</v>
      </c>
      <c r="H459" s="824">
        <f t="shared" ref="H459" si="248">COUNT(O459:AH459)</f>
        <v>1</v>
      </c>
      <c r="I459" s="824">
        <f t="shared" ref="I459" si="249">SUM(O459+P459+Q459+R459+S459+T459+V459+U459+W459+X459+Y459+Z459+AA459+AB459+AC459+AD459+AE459+AF459+AG459+AH459)</f>
        <v>0</v>
      </c>
      <c r="J459" s="824">
        <f t="shared" ref="J459" si="250">AJ459+AK459+AL459+AM459+AN459+AO459+AP459+AQ459+AR459+AS459+AT459+AU459+AV459+AW459+AX459+AY459+AZ459+BA459+BB459+BC459</f>
        <v>0</v>
      </c>
      <c r="K459" s="825">
        <f t="shared" ref="K459" si="251">I459+J459</f>
        <v>0</v>
      </c>
      <c r="L459" s="826">
        <f t="shared" ref="L459" si="252">BE459+BF459+BG459+BH459+BI459+BJ459+BK459+BL459+BM459+BN459+BO459+BP459+BR459+BQ459+BS459+BT459+BU459+BV459+BW459+BX459</f>
        <v>0</v>
      </c>
      <c r="O459" s="1642"/>
      <c r="P459" s="865"/>
      <c r="Q459" s="865"/>
      <c r="R459" s="865"/>
      <c r="S459" s="865"/>
      <c r="T459" s="867"/>
      <c r="U459" s="865"/>
      <c r="V459" s="866"/>
      <c r="W459" s="865"/>
      <c r="X459" s="865"/>
      <c r="Y459" s="865"/>
      <c r="Z459" s="865">
        <v>0</v>
      </c>
      <c r="AA459" s="865"/>
      <c r="AB459" s="1644"/>
      <c r="AC459" s="865"/>
      <c r="AD459" s="865"/>
      <c r="AE459" s="865"/>
      <c r="AF459" s="865"/>
      <c r="AG459" s="865"/>
      <c r="AH459" s="865"/>
      <c r="AI459" s="34"/>
      <c r="AJ459" s="1644"/>
      <c r="AK459" s="865"/>
      <c r="AL459" s="865"/>
      <c r="AM459" s="865"/>
      <c r="AN459" s="865"/>
      <c r="AO459" s="865"/>
      <c r="AP459" s="865"/>
      <c r="AQ459" s="865"/>
      <c r="AR459" s="865"/>
      <c r="AS459" s="865"/>
      <c r="AT459" s="865"/>
      <c r="AU459" s="865">
        <v>0</v>
      </c>
      <c r="AV459" s="865"/>
      <c r="AW459" s="1644"/>
      <c r="AX459" s="865"/>
      <c r="AY459" s="865"/>
      <c r="AZ459" s="865"/>
      <c r="BA459" s="865"/>
      <c r="BB459" s="865"/>
      <c r="BC459" s="865"/>
      <c r="BE459" s="868"/>
      <c r="BF459" s="868"/>
      <c r="BG459" s="868"/>
      <c r="BH459" s="868"/>
      <c r="BI459" s="868"/>
      <c r="BJ459" s="868"/>
      <c r="BK459" s="868"/>
      <c r="BL459" s="868"/>
      <c r="BM459" s="868"/>
      <c r="BN459" s="868"/>
      <c r="BO459" s="868"/>
      <c r="BP459" s="868"/>
      <c r="BQ459" s="868"/>
      <c r="BR459" s="868"/>
      <c r="BS459" s="868"/>
      <c r="BT459" s="868"/>
      <c r="BU459" s="868"/>
      <c r="BV459" s="868"/>
      <c r="BW459" s="868"/>
      <c r="BX459" s="868"/>
    </row>
    <row r="460" spans="1:76" ht="15.75">
      <c r="A460" s="1567"/>
      <c r="B460" s="824" t="str">
        <f>ISL!C44</f>
        <v>Filip</v>
      </c>
      <c r="C460" s="824" t="str">
        <f>ISL!D44</f>
        <v>Daniel</v>
      </c>
      <c r="D460" s="1664">
        <f>ISL!E44</f>
        <v>0</v>
      </c>
      <c r="E460" s="824">
        <f>ISL!F44</f>
        <v>0</v>
      </c>
      <c r="F460" s="824" t="s">
        <v>1155</v>
      </c>
      <c r="G460" s="823">
        <f t="shared" ref="G460" si="253">K460/H460</f>
        <v>0</v>
      </c>
      <c r="H460" s="824">
        <f t="shared" ref="H460" si="254">COUNT(O460:AH460)</f>
        <v>1</v>
      </c>
      <c r="I460" s="824">
        <f t="shared" ref="I460" si="255">SUM(O460+P460+Q460+R460+S460+T460+V460+U460+W460+X460+Y460+Z460+AA460+AB460+AC460+AD460+AE460+AF460+AG460+AH460)</f>
        <v>0</v>
      </c>
      <c r="J460" s="824">
        <f t="shared" ref="J460" si="256">AJ460+AK460+AL460+AM460+AN460+AO460+AP460+AQ460+AR460+AS460+AT460+AU460+AV460+AW460+AX460+AY460+AZ460+BA460+BB460+BC460</f>
        <v>0</v>
      </c>
      <c r="K460" s="825">
        <f t="shared" ref="K460" si="257">I460+J460</f>
        <v>0</v>
      </c>
      <c r="L460" s="826">
        <f t="shared" ref="L460" si="258">BE460+BF460+BG460+BH460+BI460+BJ460+BK460+BL460+BM460+BN460+BO460+BP460+BR460+BQ460+BS460+BT460+BU460+BV460+BW460+BX460</f>
        <v>0</v>
      </c>
      <c r="O460" s="1757"/>
      <c r="P460" s="1567"/>
      <c r="Q460" s="1567"/>
      <c r="R460" s="1567"/>
      <c r="S460" s="1567"/>
      <c r="T460" s="1569"/>
      <c r="U460" s="1567"/>
      <c r="V460" s="1570"/>
      <c r="W460" s="1567"/>
      <c r="X460" s="1567"/>
      <c r="Y460" s="1567"/>
      <c r="Z460" s="1567"/>
      <c r="AA460" s="1567"/>
      <c r="AB460" s="1711"/>
      <c r="AC460" s="1567"/>
      <c r="AD460" s="1567">
        <v>0</v>
      </c>
      <c r="AE460" s="1567"/>
      <c r="AF460" s="1567"/>
      <c r="AG460" s="1567"/>
      <c r="AH460" s="1567"/>
      <c r="AI460" s="34"/>
      <c r="AJ460" s="1711"/>
      <c r="AK460" s="1567"/>
      <c r="AL460" s="1567"/>
      <c r="AM460" s="1567"/>
      <c r="AN460" s="1567"/>
      <c r="AO460" s="1567"/>
      <c r="AP460" s="1567"/>
      <c r="AQ460" s="1567"/>
      <c r="AR460" s="1567"/>
      <c r="AS460" s="1567"/>
      <c r="AT460" s="1567"/>
      <c r="AU460" s="1567"/>
      <c r="AV460" s="1567"/>
      <c r="AW460" s="1711"/>
      <c r="AX460" s="1567"/>
      <c r="AY460" s="1567">
        <v>0</v>
      </c>
      <c r="AZ460" s="1567"/>
      <c r="BA460" s="1567"/>
      <c r="BB460" s="1567"/>
      <c r="BC460" s="1567"/>
      <c r="BE460" s="1571"/>
      <c r="BF460" s="1571"/>
      <c r="BG460" s="1571"/>
      <c r="BH460" s="1571"/>
      <c r="BI460" s="1571"/>
      <c r="BJ460" s="1571"/>
      <c r="BK460" s="1571"/>
      <c r="BL460" s="1571"/>
      <c r="BM460" s="1571"/>
      <c r="BN460" s="1571"/>
      <c r="BO460" s="1571"/>
      <c r="BP460" s="1571"/>
      <c r="BQ460" s="1571"/>
      <c r="BR460" s="1571"/>
      <c r="BS460" s="1571"/>
      <c r="BT460" s="1571"/>
      <c r="BU460" s="1571"/>
      <c r="BV460" s="1571"/>
      <c r="BW460" s="1571"/>
      <c r="BX460" s="1571"/>
    </row>
    <row r="461" spans="1:76" ht="15.75">
      <c r="A461" s="1567"/>
      <c r="B461" s="829" t="s">
        <v>1244</v>
      </c>
      <c r="C461" s="829" t="s">
        <v>59</v>
      </c>
      <c r="D461" s="835"/>
      <c r="F461" s="824" t="s">
        <v>768</v>
      </c>
      <c r="G461" s="823">
        <f t="shared" ref="G461:G463" si="259">K461/H461</f>
        <v>10.5</v>
      </c>
      <c r="H461" s="824">
        <f t="shared" ref="H461:H463" si="260">COUNT(O461:AH461)</f>
        <v>2</v>
      </c>
      <c r="I461" s="824">
        <f t="shared" ref="I461:I463" si="261">SUM(O461+P461+Q461+R461+S461+T461+V461+U461+W461+X461+Y461+Z461+AA461+AB461+AC461+AD461+AE461+AF461+AG461+AH461)</f>
        <v>21</v>
      </c>
      <c r="J461" s="824">
        <f t="shared" ref="J461:J463" si="262">AJ461+AK461+AL461+AM461+AN461+AO461+AP461+AQ461+AR461+AS461+AT461+AU461+AV461+AW461+AX461+AY461+AZ461+BA461+BB461+BC461</f>
        <v>0</v>
      </c>
      <c r="K461" s="825">
        <f t="shared" ref="K461:K463" si="263">I461+J461</f>
        <v>21</v>
      </c>
      <c r="L461" s="826">
        <f t="shared" ref="L461:L463" si="264">BE461+BF461+BG461+BH461+BI461+BJ461+BK461+BL461+BM461+BN461+BO461+BP461+BR461+BQ461+BS461+BT461+BU461+BV461+BW461+BX461</f>
        <v>0</v>
      </c>
      <c r="O461" s="1757"/>
      <c r="P461" s="1567"/>
      <c r="Q461" s="1567"/>
      <c r="R461" s="1567"/>
      <c r="S461" s="1567"/>
      <c r="T461" s="1569"/>
      <c r="U461" s="1567"/>
      <c r="V461" s="1570"/>
      <c r="W461" s="1567"/>
      <c r="X461" s="1567"/>
      <c r="Y461" s="1567">
        <v>9</v>
      </c>
      <c r="Z461" s="1567">
        <v>12</v>
      </c>
      <c r="AA461" s="1567"/>
      <c r="AB461" s="1711"/>
      <c r="AC461" s="1567"/>
      <c r="AD461" s="1567"/>
      <c r="AE461" s="1567"/>
      <c r="AF461" s="1567"/>
      <c r="AG461" s="1567"/>
      <c r="AH461" s="1567"/>
      <c r="AI461" s="34"/>
      <c r="AJ461" s="1711"/>
      <c r="AK461" s="1567"/>
      <c r="AL461" s="1567"/>
      <c r="AM461" s="1567"/>
      <c r="AN461" s="1567"/>
      <c r="AO461" s="1567"/>
      <c r="AP461" s="1567"/>
      <c r="AQ461" s="1567"/>
      <c r="AR461" s="1567"/>
      <c r="AS461" s="1567"/>
      <c r="AT461" s="1567"/>
      <c r="AU461" s="1567"/>
      <c r="AV461" s="1567"/>
      <c r="AW461" s="1711"/>
      <c r="AX461" s="1567"/>
      <c r="AY461" s="1567"/>
      <c r="AZ461" s="1567"/>
      <c r="BA461" s="1567"/>
      <c r="BB461" s="1567"/>
      <c r="BC461" s="1567"/>
      <c r="BE461" s="1571"/>
      <c r="BF461" s="1571"/>
      <c r="BG461" s="1571"/>
      <c r="BH461" s="1571"/>
      <c r="BI461" s="1571"/>
      <c r="BJ461" s="1571"/>
      <c r="BK461" s="1571"/>
      <c r="BL461" s="1571"/>
      <c r="BM461" s="1571"/>
      <c r="BN461" s="1571"/>
      <c r="BO461" s="1571"/>
      <c r="BP461" s="1571"/>
      <c r="BQ461" s="1571"/>
      <c r="BR461" s="1571"/>
      <c r="BS461" s="1571"/>
      <c r="BT461" s="1571"/>
      <c r="BU461" s="1571"/>
      <c r="BV461" s="1571"/>
      <c r="BW461" s="1571"/>
      <c r="BX461" s="1571"/>
    </row>
    <row r="462" spans="1:76" ht="15.75">
      <c r="A462" s="1567"/>
      <c r="B462" s="829" t="s">
        <v>133</v>
      </c>
      <c r="C462" s="829" t="s">
        <v>95</v>
      </c>
      <c r="D462" s="835"/>
      <c r="F462" s="824" t="s">
        <v>768</v>
      </c>
      <c r="G462" s="823">
        <f t="shared" ref="G462" si="265">K462/H462</f>
        <v>6</v>
      </c>
      <c r="H462" s="824">
        <f t="shared" ref="H462" si="266">COUNT(O462:AH462)</f>
        <v>1</v>
      </c>
      <c r="I462" s="824">
        <f t="shared" ref="I462" si="267">SUM(O462+P462+Q462+R462+S462+T462+V462+U462+W462+X462+Y462+Z462+AA462+AB462+AC462+AD462+AE462+AF462+AG462+AH462)</f>
        <v>6</v>
      </c>
      <c r="J462" s="824">
        <f t="shared" ref="J462" si="268">AJ462+AK462+AL462+AM462+AN462+AO462+AP462+AQ462+AR462+AS462+AT462+AU462+AV462+AW462+AX462+AY462+AZ462+BA462+BB462+BC462</f>
        <v>0</v>
      </c>
      <c r="K462" s="825">
        <f t="shared" ref="K462" si="269">I462+J462</f>
        <v>6</v>
      </c>
      <c r="L462" s="826">
        <f t="shared" ref="L462" si="270">BE462+BF462+BG462+BH462+BI462+BJ462+BK462+BL462+BM462+BN462+BO462+BP462+BR462+BQ462+BS462+BT462+BU462+BV462+BW462+BX462</f>
        <v>0</v>
      </c>
      <c r="O462" s="1757"/>
      <c r="P462" s="1567"/>
      <c r="Q462" s="1567"/>
      <c r="R462" s="1567"/>
      <c r="S462" s="1567"/>
      <c r="T462" s="1569"/>
      <c r="U462" s="1567"/>
      <c r="V462" s="1570"/>
      <c r="W462" s="1567"/>
      <c r="X462" s="1567">
        <v>6</v>
      </c>
      <c r="Y462" s="1567"/>
      <c r="Z462" s="1567"/>
      <c r="AA462" s="1567"/>
      <c r="AB462" s="1711"/>
      <c r="AC462" s="1567"/>
      <c r="AD462" s="1567"/>
      <c r="AE462" s="1567"/>
      <c r="AF462" s="1567"/>
      <c r="AG462" s="1567"/>
      <c r="AH462" s="1567"/>
      <c r="AI462" s="34"/>
      <c r="AJ462" s="1711"/>
      <c r="AK462" s="1567"/>
      <c r="AL462" s="1567"/>
      <c r="AM462" s="1567"/>
      <c r="AN462" s="1567"/>
      <c r="AO462" s="1567"/>
      <c r="AP462" s="1567"/>
      <c r="AQ462" s="1567"/>
      <c r="AR462" s="1567"/>
      <c r="AS462" s="1567"/>
      <c r="AT462" s="1567"/>
      <c r="AU462" s="1567"/>
      <c r="AV462" s="1567"/>
      <c r="AW462" s="1711"/>
      <c r="AX462" s="1567"/>
      <c r="AY462" s="1567"/>
      <c r="AZ462" s="1567"/>
      <c r="BA462" s="1567"/>
      <c r="BB462" s="1567"/>
      <c r="BC462" s="1567"/>
      <c r="BE462" s="1571"/>
      <c r="BF462" s="1571"/>
      <c r="BG462" s="1571"/>
      <c r="BH462" s="1571"/>
      <c r="BI462" s="1571"/>
      <c r="BJ462" s="1571"/>
      <c r="BK462" s="1571"/>
      <c r="BL462" s="1571"/>
      <c r="BM462" s="1571"/>
      <c r="BN462" s="1571"/>
      <c r="BO462" s="1571"/>
      <c r="BP462" s="1571"/>
      <c r="BQ462" s="1571"/>
      <c r="BR462" s="1571"/>
      <c r="BS462" s="1571"/>
      <c r="BT462" s="1571"/>
      <c r="BU462" s="1571"/>
      <c r="BV462" s="1571"/>
      <c r="BW462" s="1571"/>
      <c r="BX462" s="1571"/>
    </row>
    <row r="463" spans="1:76" ht="15.75">
      <c r="A463" s="824"/>
      <c r="B463" s="829" t="s">
        <v>83</v>
      </c>
      <c r="C463" s="829" t="s">
        <v>84</v>
      </c>
      <c r="D463" s="835"/>
      <c r="F463" s="824" t="s">
        <v>768</v>
      </c>
      <c r="G463" s="823">
        <f t="shared" si="259"/>
        <v>7</v>
      </c>
      <c r="H463" s="824">
        <f t="shared" si="260"/>
        <v>1</v>
      </c>
      <c r="I463" s="824">
        <f t="shared" si="261"/>
        <v>7</v>
      </c>
      <c r="J463" s="824">
        <f t="shared" si="262"/>
        <v>0</v>
      </c>
      <c r="K463" s="825">
        <f t="shared" si="263"/>
        <v>7</v>
      </c>
      <c r="L463" s="826">
        <f t="shared" si="264"/>
        <v>0</v>
      </c>
      <c r="O463" s="1642"/>
      <c r="P463" s="865"/>
      <c r="Q463" s="865"/>
      <c r="R463" s="865"/>
      <c r="S463" s="865"/>
      <c r="T463" s="867"/>
      <c r="U463" s="865"/>
      <c r="V463" s="866"/>
      <c r="W463" s="865">
        <v>7</v>
      </c>
      <c r="X463" s="865"/>
      <c r="Y463" s="865"/>
      <c r="Z463" s="865"/>
      <c r="AA463" s="865"/>
      <c r="AB463" s="1644"/>
      <c r="AC463" s="865"/>
      <c r="AD463" s="865"/>
      <c r="AE463" s="865"/>
      <c r="AF463" s="865"/>
      <c r="AG463" s="865"/>
      <c r="AH463" s="865"/>
      <c r="AI463" s="34"/>
      <c r="AJ463" s="1644"/>
      <c r="AK463" s="865"/>
      <c r="AL463" s="865"/>
      <c r="AM463" s="865"/>
      <c r="AN463" s="865"/>
      <c r="AO463" s="865"/>
      <c r="AP463" s="865"/>
      <c r="AQ463" s="865"/>
      <c r="AR463" s="865"/>
      <c r="AS463" s="865"/>
      <c r="AT463" s="865"/>
      <c r="AU463" s="865"/>
      <c r="AV463" s="865"/>
      <c r="AW463" s="1644"/>
      <c r="AX463" s="865"/>
      <c r="AY463" s="865"/>
      <c r="AZ463" s="865"/>
      <c r="BA463" s="865"/>
      <c r="BB463" s="865"/>
      <c r="BC463" s="865"/>
      <c r="BE463" s="868"/>
      <c r="BF463" s="868"/>
      <c r="BG463" s="868"/>
      <c r="BH463" s="868"/>
      <c r="BI463" s="868"/>
      <c r="BJ463" s="868"/>
      <c r="BK463" s="868"/>
      <c r="BL463" s="868"/>
      <c r="BM463" s="868"/>
      <c r="BN463" s="868"/>
      <c r="BO463" s="868"/>
      <c r="BP463" s="868"/>
      <c r="BQ463" s="868"/>
      <c r="BR463" s="868"/>
      <c r="BS463" s="868"/>
      <c r="BT463" s="868"/>
      <c r="BU463" s="868"/>
      <c r="BV463" s="868"/>
      <c r="BW463" s="868"/>
      <c r="BX463" s="868"/>
    </row>
    <row r="464" spans="1:76" ht="15.75">
      <c r="B464" s="829" t="s">
        <v>209</v>
      </c>
      <c r="C464" s="829"/>
      <c r="D464" s="835"/>
      <c r="F464" s="824" t="s">
        <v>768</v>
      </c>
      <c r="G464" s="823">
        <f t="shared" si="234"/>
        <v>5</v>
      </c>
      <c r="H464" s="824">
        <f t="shared" si="229"/>
        <v>1</v>
      </c>
      <c r="I464" s="824">
        <f t="shared" si="230"/>
        <v>5</v>
      </c>
      <c r="J464" s="824">
        <f t="shared" si="231"/>
        <v>0</v>
      </c>
      <c r="K464" s="825">
        <f t="shared" si="232"/>
        <v>5</v>
      </c>
      <c r="L464" s="826">
        <f t="shared" si="233"/>
        <v>0</v>
      </c>
      <c r="O464" s="1638"/>
      <c r="P464" s="824"/>
      <c r="Q464" s="824"/>
      <c r="R464" s="824"/>
      <c r="S464" s="824"/>
      <c r="T464" s="826"/>
      <c r="U464" s="824">
        <v>5</v>
      </c>
      <c r="V464" s="827"/>
      <c r="W464" s="824"/>
      <c r="X464" s="824"/>
      <c r="Y464" s="824"/>
      <c r="Z464" s="824"/>
      <c r="AA464" s="824"/>
      <c r="AB464" s="1640"/>
      <c r="AC464" s="824"/>
      <c r="AD464" s="824"/>
      <c r="AE464" s="824"/>
      <c r="AF464" s="824"/>
      <c r="AG464" s="824"/>
      <c r="AH464" s="824"/>
      <c r="AI464" s="34"/>
      <c r="AJ464" s="1640"/>
      <c r="AK464" s="824"/>
      <c r="AL464" s="824"/>
      <c r="AM464" s="824"/>
      <c r="AN464" s="824"/>
      <c r="AO464" s="824"/>
      <c r="AP464" s="824"/>
      <c r="AQ464" s="824"/>
      <c r="AR464" s="824"/>
      <c r="AS464" s="824"/>
      <c r="AT464" s="824"/>
      <c r="AU464" s="824"/>
      <c r="AV464" s="824"/>
      <c r="AW464" s="1640"/>
      <c r="AX464" s="824"/>
      <c r="AY464" s="824"/>
      <c r="AZ464" s="824"/>
      <c r="BA464" s="824"/>
      <c r="BB464" s="824"/>
      <c r="BC464" s="824"/>
      <c r="BE464" s="828"/>
      <c r="BF464" s="828"/>
      <c r="BG464" s="828"/>
      <c r="BH464" s="828"/>
      <c r="BI464" s="828"/>
      <c r="BJ464" s="828"/>
      <c r="BK464" s="828"/>
      <c r="BL464" s="828"/>
      <c r="BM464" s="828"/>
      <c r="BN464" s="828"/>
      <c r="BO464" s="828"/>
      <c r="BP464" s="828"/>
      <c r="BQ464" s="828"/>
      <c r="BR464" s="828"/>
      <c r="BS464" s="828"/>
      <c r="BT464" s="828"/>
      <c r="BU464" s="828"/>
      <c r="BV464" s="828"/>
      <c r="BW464" s="828"/>
      <c r="BX464" s="828"/>
    </row>
    <row r="465" spans="1:77" ht="15.75">
      <c r="B465" s="829" t="s">
        <v>92</v>
      </c>
      <c r="C465" s="829" t="s">
        <v>93</v>
      </c>
      <c r="D465" s="835"/>
      <c r="F465" s="824" t="s">
        <v>768</v>
      </c>
      <c r="G465" s="823">
        <f t="shared" si="234"/>
        <v>7</v>
      </c>
      <c r="H465" s="824">
        <f t="shared" si="229"/>
        <v>1</v>
      </c>
      <c r="I465" s="824">
        <f t="shared" si="230"/>
        <v>7</v>
      </c>
      <c r="J465" s="824">
        <f t="shared" si="231"/>
        <v>0</v>
      </c>
      <c r="K465" s="825">
        <f t="shared" si="232"/>
        <v>7</v>
      </c>
      <c r="L465" s="826">
        <f t="shared" si="233"/>
        <v>0</v>
      </c>
      <c r="O465" s="1638"/>
      <c r="P465" s="824"/>
      <c r="Q465" s="824"/>
      <c r="R465" s="824"/>
      <c r="S465" s="824"/>
      <c r="T465" s="826">
        <v>7</v>
      </c>
      <c r="U465" s="824"/>
      <c r="V465" s="827"/>
      <c r="W465" s="824"/>
      <c r="X465" s="824"/>
      <c r="Y465" s="824"/>
      <c r="Z465" s="824"/>
      <c r="AA465" s="824"/>
      <c r="AB465" s="1640"/>
      <c r="AC465" s="824"/>
      <c r="AD465" s="824"/>
      <c r="AE465" s="824"/>
      <c r="AF465" s="824"/>
      <c r="AG465" s="824"/>
      <c r="AH465" s="824"/>
      <c r="AI465" s="34"/>
      <c r="AJ465" s="1640"/>
      <c r="AK465" s="824"/>
      <c r="AL465" s="824"/>
      <c r="AM465" s="824"/>
      <c r="AN465" s="824"/>
      <c r="AO465" s="824"/>
      <c r="AP465" s="824"/>
      <c r="AQ465" s="824"/>
      <c r="AR465" s="824"/>
      <c r="AS465" s="824"/>
      <c r="AT465" s="824"/>
      <c r="AU465" s="824"/>
      <c r="AV465" s="824"/>
      <c r="AW465" s="1640"/>
      <c r="AX465" s="824"/>
      <c r="AY465" s="824"/>
      <c r="AZ465" s="824"/>
      <c r="BA465" s="824"/>
      <c r="BB465" s="824"/>
      <c r="BC465" s="824"/>
      <c r="BE465" s="828"/>
      <c r="BF465" s="828"/>
      <c r="BG465" s="828"/>
      <c r="BH465" s="828"/>
      <c r="BI465" s="828"/>
      <c r="BJ465" s="828"/>
      <c r="BK465" s="828"/>
      <c r="BL465" s="828"/>
      <c r="BM465" s="828"/>
      <c r="BN465" s="828"/>
      <c r="BO465" s="828"/>
      <c r="BP465" s="828"/>
      <c r="BQ465" s="828"/>
      <c r="BR465" s="828"/>
      <c r="BS465" s="828"/>
      <c r="BT465" s="828"/>
      <c r="BU465" s="828"/>
      <c r="BV465" s="828"/>
      <c r="BW465" s="828"/>
      <c r="BX465" s="828"/>
    </row>
    <row r="466" spans="1:77" ht="15.75">
      <c r="B466" s="829" t="s">
        <v>74</v>
      </c>
      <c r="C466" s="829" t="s">
        <v>59</v>
      </c>
      <c r="D466" s="835"/>
      <c r="F466" s="824" t="s">
        <v>768</v>
      </c>
      <c r="G466" s="823">
        <f t="shared" si="234"/>
        <v>1</v>
      </c>
      <c r="H466" s="824">
        <f t="shared" si="229"/>
        <v>1</v>
      </c>
      <c r="I466" s="824">
        <f t="shared" si="230"/>
        <v>1</v>
      </c>
      <c r="J466" s="824">
        <f t="shared" si="231"/>
        <v>0</v>
      </c>
      <c r="K466" s="825">
        <f t="shared" si="232"/>
        <v>1</v>
      </c>
      <c r="L466" s="826">
        <f t="shared" si="233"/>
        <v>0</v>
      </c>
      <c r="O466" s="1638"/>
      <c r="P466" s="824"/>
      <c r="Q466" s="824"/>
      <c r="R466" s="824"/>
      <c r="S466" s="824">
        <v>1</v>
      </c>
      <c r="T466" s="826"/>
      <c r="U466" s="824"/>
      <c r="V466" s="827"/>
      <c r="W466" s="824"/>
      <c r="X466" s="824"/>
      <c r="Y466" s="824"/>
      <c r="Z466" s="824"/>
      <c r="AA466" s="824"/>
      <c r="AB466" s="1640"/>
      <c r="AC466" s="824"/>
      <c r="AD466" s="824"/>
      <c r="AE466" s="824"/>
      <c r="AF466" s="824"/>
      <c r="AG466" s="824"/>
      <c r="AH466" s="824"/>
      <c r="AI466" s="34"/>
      <c r="AJ466" s="1640"/>
      <c r="AK466" s="824"/>
      <c r="AL466" s="824"/>
      <c r="AM466" s="824"/>
      <c r="AN466" s="824"/>
      <c r="AO466" s="824"/>
      <c r="AP466" s="824"/>
      <c r="AQ466" s="824"/>
      <c r="AR466" s="824"/>
      <c r="AS466" s="824"/>
      <c r="AT466" s="824"/>
      <c r="AU466" s="824"/>
      <c r="AV466" s="824"/>
      <c r="AW466" s="1640"/>
      <c r="AX466" s="824"/>
      <c r="AY466" s="824"/>
      <c r="AZ466" s="824"/>
      <c r="BA466" s="824"/>
      <c r="BB466" s="824"/>
      <c r="BC466" s="824"/>
      <c r="BE466" s="828"/>
      <c r="BF466" s="828"/>
      <c r="BG466" s="828"/>
      <c r="BH466" s="828"/>
      <c r="BI466" s="828"/>
      <c r="BJ466" s="828"/>
      <c r="BK466" s="828"/>
      <c r="BL466" s="828"/>
      <c r="BM466" s="828"/>
      <c r="BN466" s="828"/>
      <c r="BO466" s="828"/>
      <c r="BP466" s="828"/>
      <c r="BQ466" s="828"/>
      <c r="BR466" s="828"/>
      <c r="BS466" s="828"/>
      <c r="BT466" s="828"/>
      <c r="BU466" s="828"/>
      <c r="BV466" s="828"/>
      <c r="BW466" s="828"/>
      <c r="BX466" s="828"/>
    </row>
    <row r="467" spans="1:77" ht="15.75">
      <c r="A467" s="828"/>
      <c r="B467" s="829" t="s">
        <v>67</v>
      </c>
      <c r="C467" s="829" t="s">
        <v>68</v>
      </c>
      <c r="D467" s="835"/>
      <c r="F467" s="824" t="s">
        <v>768</v>
      </c>
      <c r="G467" s="823">
        <f t="shared" si="234"/>
        <v>3.8333333333333335</v>
      </c>
      <c r="H467" s="824">
        <f t="shared" si="229"/>
        <v>6</v>
      </c>
      <c r="I467" s="824">
        <f t="shared" si="230"/>
        <v>23</v>
      </c>
      <c r="J467" s="824">
        <f t="shared" si="231"/>
        <v>0</v>
      </c>
      <c r="K467" s="825">
        <f t="shared" si="232"/>
        <v>23</v>
      </c>
      <c r="L467" s="826">
        <f t="shared" si="233"/>
        <v>0</v>
      </c>
      <c r="O467" s="1638"/>
      <c r="P467" s="824"/>
      <c r="Q467" s="824"/>
      <c r="R467" s="824">
        <v>1</v>
      </c>
      <c r="S467" s="824"/>
      <c r="T467" s="826"/>
      <c r="U467" s="824"/>
      <c r="V467" s="827">
        <v>4</v>
      </c>
      <c r="W467" s="824"/>
      <c r="X467" s="824"/>
      <c r="Y467" s="824"/>
      <c r="Z467" s="824"/>
      <c r="AA467" s="824">
        <v>8</v>
      </c>
      <c r="AB467" s="1640"/>
      <c r="AC467" s="824">
        <v>5</v>
      </c>
      <c r="AD467" s="824">
        <v>3</v>
      </c>
      <c r="AE467" s="824">
        <v>2</v>
      </c>
      <c r="AF467" s="824"/>
      <c r="AG467" s="824"/>
      <c r="AH467" s="824"/>
      <c r="AI467" s="34"/>
      <c r="AJ467" s="1640"/>
      <c r="AK467" s="824"/>
      <c r="AL467" s="824"/>
      <c r="AM467" s="824"/>
      <c r="AN467" s="824"/>
      <c r="AO467" s="824"/>
      <c r="AP467" s="824"/>
      <c r="AQ467" s="824"/>
      <c r="AR467" s="824"/>
      <c r="AS467" s="824"/>
      <c r="AT467" s="824"/>
      <c r="AU467" s="824"/>
      <c r="AV467" s="824"/>
      <c r="AW467" s="1640"/>
      <c r="AX467" s="824"/>
      <c r="AY467" s="824"/>
      <c r="AZ467" s="824"/>
      <c r="BA467" s="824"/>
      <c r="BB467" s="824"/>
      <c r="BC467" s="824"/>
      <c r="BE467" s="828"/>
      <c r="BF467" s="828"/>
      <c r="BG467" s="828"/>
      <c r="BH467" s="828"/>
      <c r="BI467" s="828"/>
      <c r="BJ467" s="828"/>
      <c r="BK467" s="828"/>
      <c r="BL467" s="828"/>
      <c r="BM467" s="828"/>
      <c r="BN467" s="828"/>
      <c r="BO467" s="828"/>
      <c r="BP467" s="828"/>
      <c r="BQ467" s="828"/>
      <c r="BR467" s="828"/>
      <c r="BS467" s="828"/>
      <c r="BT467" s="828"/>
      <c r="BU467" s="828"/>
      <c r="BV467" s="828"/>
      <c r="BW467" s="828"/>
      <c r="BX467" s="828"/>
    </row>
    <row r="468" spans="1:77" ht="16.5" thickBot="1">
      <c r="A468" s="833"/>
      <c r="B468" s="830" t="s">
        <v>131</v>
      </c>
      <c r="C468" s="830" t="s">
        <v>59</v>
      </c>
      <c r="D468" s="1663"/>
      <c r="E468" s="831"/>
      <c r="F468" s="824" t="s">
        <v>768</v>
      </c>
      <c r="G468" s="823">
        <f t="shared" si="234"/>
        <v>5.333333333333333</v>
      </c>
      <c r="H468" s="824">
        <f t="shared" si="229"/>
        <v>3</v>
      </c>
      <c r="I468" s="824">
        <f t="shared" si="230"/>
        <v>16</v>
      </c>
      <c r="J468" s="824">
        <f t="shared" si="231"/>
        <v>0</v>
      </c>
      <c r="K468" s="825">
        <f t="shared" si="232"/>
        <v>16</v>
      </c>
      <c r="L468" s="826">
        <f t="shared" si="233"/>
        <v>0</v>
      </c>
      <c r="M468" s="46"/>
      <c r="N468" s="46"/>
      <c r="O468" s="1643"/>
      <c r="P468" s="834">
        <v>4</v>
      </c>
      <c r="Q468" s="834">
        <v>4</v>
      </c>
      <c r="R468" s="834"/>
      <c r="S468" s="834"/>
      <c r="T468" s="409"/>
      <c r="U468" s="834"/>
      <c r="V468" s="50"/>
      <c r="W468" s="834"/>
      <c r="X468" s="834"/>
      <c r="Y468" s="834"/>
      <c r="Z468" s="834"/>
      <c r="AA468" s="834"/>
      <c r="AB468" s="1647"/>
      <c r="AC468" s="834"/>
      <c r="AD468" s="834"/>
      <c r="AE468" s="834"/>
      <c r="AF468" s="834">
        <v>8</v>
      </c>
      <c r="AG468" s="834"/>
      <c r="AH468" s="834"/>
      <c r="AI468" s="824"/>
      <c r="AJ468" s="1640"/>
      <c r="AK468" s="824"/>
      <c r="AL468" s="824"/>
      <c r="AM468" s="824"/>
      <c r="AN468" s="824"/>
      <c r="AO468" s="824"/>
      <c r="AP468" s="824"/>
      <c r="AQ468" s="824"/>
      <c r="AR468" s="824"/>
      <c r="AS468" s="824"/>
      <c r="AT468" s="824"/>
      <c r="AU468" s="824"/>
      <c r="AV468" s="824"/>
      <c r="AW468" s="1640"/>
      <c r="AX468" s="824"/>
      <c r="AY468" s="824"/>
      <c r="AZ468" s="824"/>
      <c r="BA468" s="824"/>
      <c r="BB468" s="824"/>
      <c r="BC468" s="824"/>
      <c r="BD468" s="828"/>
      <c r="BE468" s="828"/>
      <c r="BF468" s="828"/>
      <c r="BG468" s="828"/>
      <c r="BH468" s="828"/>
      <c r="BI468" s="828"/>
      <c r="BJ468" s="828"/>
      <c r="BK468" s="828"/>
      <c r="BL468" s="828"/>
      <c r="BM468" s="828"/>
      <c r="BN468" s="828"/>
      <c r="BO468" s="828"/>
      <c r="BP468" s="828"/>
      <c r="BQ468" s="828"/>
      <c r="BR468" s="828"/>
      <c r="BS468" s="828"/>
      <c r="BT468" s="828"/>
      <c r="BU468" s="828"/>
      <c r="BV468" s="828"/>
      <c r="BW468" s="828"/>
      <c r="BX468" s="828"/>
    </row>
    <row r="469" spans="1:77" ht="16.5" thickBot="1">
      <c r="A469" s="41"/>
      <c r="B469" s="42" t="s">
        <v>64</v>
      </c>
      <c r="C469" s="42"/>
      <c r="D469" s="960"/>
      <c r="E469" s="43"/>
      <c r="F469" s="34" t="s">
        <v>769</v>
      </c>
      <c r="G469" s="823">
        <f t="shared" si="234"/>
        <v>2.8</v>
      </c>
      <c r="H469" s="824">
        <f t="shared" si="229"/>
        <v>20</v>
      </c>
      <c r="I469" s="824">
        <f t="shared" si="230"/>
        <v>56</v>
      </c>
      <c r="J469" s="824">
        <f t="shared" si="231"/>
        <v>0</v>
      </c>
      <c r="K469" s="825">
        <f t="shared" si="232"/>
        <v>56</v>
      </c>
      <c r="L469" s="826">
        <f t="shared" si="233"/>
        <v>0</v>
      </c>
      <c r="M469" s="46"/>
      <c r="N469" s="46"/>
      <c r="O469" s="1641">
        <v>0</v>
      </c>
      <c r="P469" s="48">
        <v>2</v>
      </c>
      <c r="Q469" s="49">
        <v>2</v>
      </c>
      <c r="R469" s="48">
        <v>2</v>
      </c>
      <c r="S469" s="49">
        <v>2</v>
      </c>
      <c r="T469" s="49">
        <v>6</v>
      </c>
      <c r="U469" s="48">
        <v>10</v>
      </c>
      <c r="V469" s="48">
        <v>4</v>
      </c>
      <c r="W469" s="48">
        <v>4</v>
      </c>
      <c r="X469" s="48">
        <v>0</v>
      </c>
      <c r="Y469" s="48">
        <v>2</v>
      </c>
      <c r="Z469" s="48">
        <v>2</v>
      </c>
      <c r="AA469" s="48">
        <v>2</v>
      </c>
      <c r="AB469" s="1648">
        <v>0</v>
      </c>
      <c r="AC469" s="48">
        <v>2</v>
      </c>
      <c r="AD469" s="48">
        <v>6</v>
      </c>
      <c r="AE469" s="48">
        <v>4</v>
      </c>
      <c r="AF469" s="48">
        <v>6</v>
      </c>
      <c r="AG469" s="48">
        <v>0</v>
      </c>
      <c r="AH469" s="48">
        <v>0</v>
      </c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</row>
    <row r="470" spans="1:77" ht="15.75">
      <c r="A470" s="53" t="s">
        <v>15</v>
      </c>
      <c r="B470" s="8">
        <v>16</v>
      </c>
      <c r="R470" s="8" t="s">
        <v>32</v>
      </c>
      <c r="S470" s="8" t="s">
        <v>33</v>
      </c>
      <c r="T470" s="8" t="s">
        <v>34</v>
      </c>
      <c r="U470" s="8" t="s">
        <v>35</v>
      </c>
      <c r="AO470" s="8" t="s">
        <v>36</v>
      </c>
      <c r="AP470" s="8" t="s">
        <v>37</v>
      </c>
      <c r="AQ470" s="8" t="s">
        <v>38</v>
      </c>
      <c r="AR470" s="8" t="s">
        <v>37</v>
      </c>
      <c r="AS470" s="8" t="s">
        <v>39</v>
      </c>
      <c r="AT470" s="34" t="s">
        <v>40</v>
      </c>
      <c r="AU470" s="34" t="s">
        <v>41</v>
      </c>
      <c r="AV470" s="34" t="s">
        <v>42</v>
      </c>
      <c r="AW470" s="34" t="s">
        <v>40</v>
      </c>
      <c r="AX470" s="34"/>
      <c r="AY470" s="34"/>
      <c r="AZ470" s="34"/>
      <c r="BA470" s="34"/>
      <c r="BB470" s="34"/>
      <c r="BC470" s="34"/>
      <c r="BG470" s="8" t="s">
        <v>43</v>
      </c>
      <c r="BH470" s="8" t="s">
        <v>44</v>
      </c>
      <c r="BI470" s="8" t="s">
        <v>40</v>
      </c>
      <c r="BJ470" s="8" t="s">
        <v>37</v>
      </c>
      <c r="BK470" s="8" t="s">
        <v>39</v>
      </c>
      <c r="BL470" s="8" t="s">
        <v>35</v>
      </c>
    </row>
    <row r="471" spans="1:77">
      <c r="A471" s="817"/>
      <c r="B471" s="818" t="s">
        <v>45</v>
      </c>
      <c r="C471" s="818" t="s">
        <v>46</v>
      </c>
      <c r="D471" s="1661" t="s">
        <v>47</v>
      </c>
      <c r="E471" s="819" t="s">
        <v>48</v>
      </c>
      <c r="F471" s="820" t="s">
        <v>49</v>
      </c>
      <c r="G471" s="820" t="s">
        <v>50</v>
      </c>
      <c r="H471" s="820" t="s">
        <v>51</v>
      </c>
      <c r="I471" s="820" t="s">
        <v>52</v>
      </c>
      <c r="J471" s="820" t="s">
        <v>53</v>
      </c>
      <c r="K471" s="820" t="s">
        <v>54</v>
      </c>
      <c r="L471" s="821" t="s">
        <v>55</v>
      </c>
      <c r="M471" s="36"/>
      <c r="N471" s="36"/>
      <c r="O471" s="822">
        <v>1</v>
      </c>
      <c r="P471" s="820">
        <v>2</v>
      </c>
      <c r="Q471" s="820">
        <v>3</v>
      </c>
      <c r="R471" s="820">
        <v>4</v>
      </c>
      <c r="S471" s="820">
        <v>5</v>
      </c>
      <c r="T471" s="821">
        <v>6</v>
      </c>
      <c r="U471" s="820">
        <v>7</v>
      </c>
      <c r="V471" s="822">
        <v>8</v>
      </c>
      <c r="W471" s="820">
        <v>9</v>
      </c>
      <c r="X471" s="820">
        <v>10</v>
      </c>
      <c r="Y471" s="820">
        <v>11</v>
      </c>
      <c r="Z471" s="820">
        <v>12</v>
      </c>
      <c r="AA471" s="820">
        <v>13</v>
      </c>
      <c r="AB471" s="820">
        <v>14</v>
      </c>
      <c r="AC471" s="820">
        <v>15</v>
      </c>
      <c r="AD471" s="820">
        <v>16</v>
      </c>
      <c r="AE471" s="820">
        <v>17</v>
      </c>
      <c r="AF471" s="820">
        <v>18</v>
      </c>
      <c r="AG471" s="820">
        <v>19</v>
      </c>
      <c r="AH471" s="820">
        <v>20</v>
      </c>
      <c r="AJ471" s="820">
        <v>1</v>
      </c>
      <c r="AK471" s="820">
        <v>2</v>
      </c>
      <c r="AL471" s="820">
        <v>3</v>
      </c>
      <c r="AM471" s="820">
        <v>4</v>
      </c>
      <c r="AN471" s="820">
        <v>5</v>
      </c>
      <c r="AO471" s="820">
        <v>6</v>
      </c>
      <c r="AP471" s="820">
        <v>7</v>
      </c>
      <c r="AQ471" s="820">
        <v>8</v>
      </c>
      <c r="AR471" s="820">
        <v>9</v>
      </c>
      <c r="AS471" s="820">
        <v>10</v>
      </c>
      <c r="AT471" s="820">
        <v>11</v>
      </c>
      <c r="AU471" s="820">
        <v>12</v>
      </c>
      <c r="AV471" s="820">
        <v>13</v>
      </c>
      <c r="AW471" s="820">
        <v>14</v>
      </c>
      <c r="AX471" s="820">
        <v>15</v>
      </c>
      <c r="AY471" s="820">
        <v>16</v>
      </c>
      <c r="AZ471" s="820">
        <v>17</v>
      </c>
      <c r="BA471" s="820">
        <v>18</v>
      </c>
      <c r="BB471" s="820">
        <v>19</v>
      </c>
      <c r="BC471" s="820">
        <v>20</v>
      </c>
      <c r="BE471" s="820">
        <v>1</v>
      </c>
      <c r="BF471" s="820">
        <v>2</v>
      </c>
      <c r="BG471" s="820">
        <v>3</v>
      </c>
      <c r="BH471" s="820">
        <v>4</v>
      </c>
      <c r="BI471" s="820">
        <v>5</v>
      </c>
      <c r="BJ471" s="820">
        <v>6</v>
      </c>
      <c r="BK471" s="820">
        <v>7</v>
      </c>
      <c r="BL471" s="820">
        <v>8</v>
      </c>
      <c r="BM471" s="820">
        <v>9</v>
      </c>
      <c r="BN471" s="820">
        <v>10</v>
      </c>
      <c r="BO471" s="820">
        <v>11</v>
      </c>
      <c r="BP471" s="820">
        <v>12</v>
      </c>
      <c r="BQ471" s="820">
        <v>13</v>
      </c>
      <c r="BR471" s="820">
        <v>14</v>
      </c>
      <c r="BS471" s="820">
        <v>15</v>
      </c>
      <c r="BT471" s="820">
        <v>16</v>
      </c>
      <c r="BU471" s="820">
        <v>17</v>
      </c>
      <c r="BV471" s="820">
        <v>18</v>
      </c>
      <c r="BW471" s="820">
        <v>19</v>
      </c>
      <c r="BX471" s="820">
        <v>20</v>
      </c>
    </row>
    <row r="472" spans="1:77" ht="15.75">
      <c r="A472" s="824">
        <f>LDM!B17</f>
        <v>36</v>
      </c>
      <c r="B472" s="824" t="str">
        <f>LDM!C17</f>
        <v>Čečotka</v>
      </c>
      <c r="C472" s="824" t="str">
        <f>LDM!D17</f>
        <v>Miroslav</v>
      </c>
      <c r="D472" s="1664">
        <f>LDM!E17</f>
        <v>760531</v>
      </c>
      <c r="E472" s="824" t="str">
        <f>LDM!F17</f>
        <v>JH</v>
      </c>
      <c r="F472" s="824" t="s">
        <v>15</v>
      </c>
      <c r="G472" s="823">
        <f t="shared" ref="G472:G546" si="271">K472/H472</f>
        <v>0.125</v>
      </c>
      <c r="H472" s="824">
        <f t="shared" ref="H472:H492" si="272">COUNT(O472:AH472)</f>
        <v>8</v>
      </c>
      <c r="I472" s="824">
        <f t="shared" ref="I472:I492" si="273">SUM(O472+P472+Q472+R472+S472+T472+V472+U472+W472+X472+Y472+Z472+AA472+AB472+AC472+AD472+AE472+AF472+AG472+AH472)</f>
        <v>0</v>
      </c>
      <c r="J472" s="824">
        <f t="shared" ref="J472:J492" si="274">AJ472+AK472+AL472+AM472+AN472+AO472+AP472+AQ472+AR472+AS472+AT472+AU472+AV472+AW472+AX472+AY472+AZ472+BA472+BB472+BC472</f>
        <v>1</v>
      </c>
      <c r="K472" s="825">
        <f t="shared" ref="K472:K492" si="275">I472+J472</f>
        <v>1</v>
      </c>
      <c r="L472" s="826">
        <f t="shared" ref="L472:L492" si="276">BE472+BF472+BG472+BH472+BI472+BJ472+BK472+BL472+BM472+BN472+BO472+BP472+BR472+BQ472+BS472+BT472+BU472+BV472+BW472+BX472</f>
        <v>0</v>
      </c>
      <c r="O472" s="827">
        <v>0</v>
      </c>
      <c r="P472" s="824"/>
      <c r="Q472" s="824"/>
      <c r="R472" s="824">
        <v>0</v>
      </c>
      <c r="S472" s="824"/>
      <c r="T472" s="826"/>
      <c r="U472" s="824"/>
      <c r="V472" s="827"/>
      <c r="W472" s="824"/>
      <c r="X472" s="1640"/>
      <c r="Y472" s="824">
        <v>0</v>
      </c>
      <c r="Z472" s="824">
        <v>0</v>
      </c>
      <c r="AA472" s="824">
        <v>0</v>
      </c>
      <c r="AB472" s="1640"/>
      <c r="AC472" s="824"/>
      <c r="AD472" s="824">
        <v>0</v>
      </c>
      <c r="AE472" s="824"/>
      <c r="AF472" s="824">
        <v>0</v>
      </c>
      <c r="AG472" s="824">
        <v>0</v>
      </c>
      <c r="AH472" s="824"/>
      <c r="AI472" s="34"/>
      <c r="AJ472" s="824">
        <v>0</v>
      </c>
      <c r="AK472" s="824"/>
      <c r="AL472" s="824"/>
      <c r="AM472" s="824">
        <v>1</v>
      </c>
      <c r="AN472" s="824"/>
      <c r="AO472" s="824"/>
      <c r="AP472" s="824"/>
      <c r="AQ472" s="824"/>
      <c r="AR472" s="824"/>
      <c r="AS472" s="1640"/>
      <c r="AT472" s="824">
        <v>0</v>
      </c>
      <c r="AU472" s="824">
        <v>0</v>
      </c>
      <c r="AV472" s="824">
        <v>0</v>
      </c>
      <c r="AW472" s="1640"/>
      <c r="AX472" s="824"/>
      <c r="AY472" s="824">
        <v>0</v>
      </c>
      <c r="AZ472" s="824"/>
      <c r="BA472" s="824">
        <v>0</v>
      </c>
      <c r="BB472" s="824">
        <v>0</v>
      </c>
      <c r="BC472" s="824"/>
      <c r="BE472" s="828"/>
      <c r="BF472" s="828"/>
      <c r="BG472" s="828"/>
      <c r="BH472" s="828"/>
      <c r="BI472" s="828"/>
      <c r="BJ472" s="828"/>
      <c r="BK472" s="828"/>
      <c r="BL472" s="828"/>
      <c r="BM472" s="828"/>
      <c r="BN472" s="828"/>
      <c r="BO472" s="828"/>
      <c r="BP472" s="828"/>
      <c r="BQ472" s="828"/>
      <c r="BR472" s="828"/>
      <c r="BS472" s="828"/>
      <c r="BT472" s="828"/>
      <c r="BU472" s="828"/>
      <c r="BV472" s="828"/>
      <c r="BW472" s="828"/>
      <c r="BX472" s="828"/>
    </row>
    <row r="473" spans="1:77" ht="15.75">
      <c r="A473" s="824">
        <f>LDM!B18</f>
        <v>0</v>
      </c>
      <c r="B473" s="824" t="str">
        <f>LDM!C18</f>
        <v>Dobroucký</v>
      </c>
      <c r="C473" s="824" t="str">
        <f>LDM!D18</f>
        <v>Erik</v>
      </c>
      <c r="D473" s="1664">
        <f>LDM!E18</f>
        <v>730917</v>
      </c>
      <c r="E473" s="824" t="str">
        <f>LDM!F18</f>
        <v>JH</v>
      </c>
      <c r="F473" s="824" t="s">
        <v>15</v>
      </c>
      <c r="G473" s="823">
        <f t="shared" si="271"/>
        <v>0</v>
      </c>
      <c r="H473" s="824">
        <f t="shared" si="272"/>
        <v>1</v>
      </c>
      <c r="I473" s="824">
        <f t="shared" si="273"/>
        <v>0</v>
      </c>
      <c r="J473" s="824">
        <f t="shared" si="274"/>
        <v>0</v>
      </c>
      <c r="K473" s="825">
        <f t="shared" si="275"/>
        <v>0</v>
      </c>
      <c r="L473" s="826">
        <f t="shared" si="276"/>
        <v>0</v>
      </c>
      <c r="O473" s="827"/>
      <c r="P473" s="824"/>
      <c r="Q473" s="824"/>
      <c r="R473" s="824"/>
      <c r="S473" s="824"/>
      <c r="T473" s="826"/>
      <c r="U473" s="824"/>
      <c r="V473" s="827"/>
      <c r="W473" s="824"/>
      <c r="X473" s="1640"/>
      <c r="Y473" s="824">
        <v>0</v>
      </c>
      <c r="Z473" s="824"/>
      <c r="AA473" s="824"/>
      <c r="AB473" s="1640"/>
      <c r="AC473" s="824"/>
      <c r="AD473" s="824"/>
      <c r="AE473" s="824"/>
      <c r="AF473" s="824"/>
      <c r="AG473" s="824"/>
      <c r="AH473" s="824"/>
      <c r="AI473" s="34"/>
      <c r="AJ473" s="824"/>
      <c r="AK473" s="824"/>
      <c r="AL473" s="824"/>
      <c r="AM473" s="824"/>
      <c r="AN473" s="824"/>
      <c r="AO473" s="824"/>
      <c r="AP473" s="824"/>
      <c r="AQ473" s="824"/>
      <c r="AR473" s="824"/>
      <c r="AS473" s="1640"/>
      <c r="AT473" s="824">
        <v>0</v>
      </c>
      <c r="AU473" s="824"/>
      <c r="AV473" s="824"/>
      <c r="AW473" s="1640"/>
      <c r="AX473" s="824"/>
      <c r="AY473" s="824"/>
      <c r="AZ473" s="824"/>
      <c r="BA473" s="824"/>
      <c r="BB473" s="824"/>
      <c r="BC473" s="824"/>
      <c r="BE473" s="828"/>
      <c r="BF473" s="828"/>
      <c r="BG473" s="828"/>
      <c r="BH473" s="828"/>
      <c r="BI473" s="828"/>
      <c r="BJ473" s="828"/>
      <c r="BK473" s="828"/>
      <c r="BL473" s="828"/>
      <c r="BM473" s="828"/>
      <c r="BN473" s="828"/>
      <c r="BO473" s="828"/>
      <c r="BP473" s="828"/>
      <c r="BQ473" s="828"/>
      <c r="BR473" s="828"/>
      <c r="BS473" s="828"/>
      <c r="BT473" s="828"/>
      <c r="BU473" s="828"/>
      <c r="BV473" s="828"/>
      <c r="BW473" s="828"/>
      <c r="BX473" s="828"/>
      <c r="BY473" s="40"/>
    </row>
    <row r="474" spans="1:77" ht="15.75">
      <c r="A474" s="824">
        <f>LDM!B19</f>
        <v>0</v>
      </c>
      <c r="B474" s="824" t="str">
        <f>LDM!C19</f>
        <v>Fečko</v>
      </c>
      <c r="C474" s="824" t="str">
        <f>LDM!D19</f>
        <v>Emil</v>
      </c>
      <c r="D474" s="1664">
        <f>LDM!E19</f>
        <v>800405</v>
      </c>
      <c r="E474" s="824" t="str">
        <f>LDM!F19</f>
        <v>JH</v>
      </c>
      <c r="F474" s="824" t="s">
        <v>15</v>
      </c>
      <c r="G474" s="823">
        <f t="shared" si="271"/>
        <v>3</v>
      </c>
      <c r="H474" s="824">
        <f t="shared" si="272"/>
        <v>1</v>
      </c>
      <c r="I474" s="824">
        <f t="shared" si="273"/>
        <v>3</v>
      </c>
      <c r="J474" s="824">
        <f t="shared" si="274"/>
        <v>0</v>
      </c>
      <c r="K474" s="825">
        <f t="shared" si="275"/>
        <v>3</v>
      </c>
      <c r="L474" s="826">
        <f t="shared" si="276"/>
        <v>0</v>
      </c>
      <c r="O474" s="827"/>
      <c r="P474" s="824"/>
      <c r="Q474" s="824"/>
      <c r="R474" s="824"/>
      <c r="S474" s="824"/>
      <c r="T474" s="826"/>
      <c r="U474" s="824"/>
      <c r="V474" s="827"/>
      <c r="W474" s="824"/>
      <c r="X474" s="1640"/>
      <c r="Y474" s="824"/>
      <c r="Z474" s="824"/>
      <c r="AA474" s="824"/>
      <c r="AB474" s="1640"/>
      <c r="AC474" s="824"/>
      <c r="AD474" s="824"/>
      <c r="AE474" s="824"/>
      <c r="AF474" s="824">
        <v>3</v>
      </c>
      <c r="AG474" s="824"/>
      <c r="AH474" s="824"/>
      <c r="AI474" s="34"/>
      <c r="AJ474" s="824"/>
      <c r="AK474" s="824"/>
      <c r="AL474" s="824"/>
      <c r="AM474" s="824"/>
      <c r="AN474" s="824"/>
      <c r="AO474" s="824"/>
      <c r="AP474" s="824"/>
      <c r="AQ474" s="824"/>
      <c r="AR474" s="824"/>
      <c r="AS474" s="1640"/>
      <c r="AT474" s="824"/>
      <c r="AU474" s="824"/>
      <c r="AV474" s="824"/>
      <c r="AW474" s="1640"/>
      <c r="AX474" s="824"/>
      <c r="AY474" s="824"/>
      <c r="AZ474" s="824"/>
      <c r="BA474" s="824">
        <v>0</v>
      </c>
      <c r="BB474" s="824"/>
      <c r="BC474" s="824"/>
      <c r="BE474" s="828"/>
      <c r="BF474" s="828"/>
      <c r="BG474" s="828"/>
      <c r="BH474" s="828"/>
      <c r="BI474" s="828"/>
      <c r="BJ474" s="828"/>
      <c r="BK474" s="828"/>
      <c r="BL474" s="828"/>
      <c r="BM474" s="828"/>
      <c r="BN474" s="828"/>
      <c r="BO474" s="828"/>
      <c r="BP474" s="828"/>
      <c r="BQ474" s="828"/>
      <c r="BR474" s="828"/>
      <c r="BS474" s="828"/>
      <c r="BT474" s="828"/>
      <c r="BU474" s="828"/>
      <c r="BV474" s="828"/>
      <c r="BW474" s="828"/>
      <c r="BX474" s="828"/>
      <c r="BY474" s="40"/>
    </row>
    <row r="475" spans="1:77" ht="15.75">
      <c r="A475" s="824">
        <f>LDM!B20</f>
        <v>25</v>
      </c>
      <c r="B475" s="824" t="str">
        <f>LDM!C20</f>
        <v>Gremlica</v>
      </c>
      <c r="C475" s="824" t="str">
        <f>LDM!D20</f>
        <v>Dušan</v>
      </c>
      <c r="D475" s="1664">
        <f>LDM!E20</f>
        <v>760506</v>
      </c>
      <c r="E475" s="824" t="str">
        <f>LDM!F20</f>
        <v>JH</v>
      </c>
      <c r="F475" s="824" t="s">
        <v>15</v>
      </c>
      <c r="G475" s="823">
        <f t="shared" si="271"/>
        <v>1.1333333333333333</v>
      </c>
      <c r="H475" s="824">
        <f t="shared" si="272"/>
        <v>15</v>
      </c>
      <c r="I475" s="824">
        <f t="shared" si="273"/>
        <v>3</v>
      </c>
      <c r="J475" s="824">
        <f t="shared" si="274"/>
        <v>14</v>
      </c>
      <c r="K475" s="825">
        <f t="shared" si="275"/>
        <v>17</v>
      </c>
      <c r="L475" s="826">
        <f t="shared" si="276"/>
        <v>0</v>
      </c>
      <c r="O475" s="827">
        <v>0</v>
      </c>
      <c r="P475" s="824">
        <v>0</v>
      </c>
      <c r="Q475" s="824"/>
      <c r="R475" s="824">
        <v>0</v>
      </c>
      <c r="S475" s="824"/>
      <c r="T475" s="826">
        <v>0</v>
      </c>
      <c r="U475" s="824">
        <v>0</v>
      </c>
      <c r="V475" s="827">
        <v>1</v>
      </c>
      <c r="W475" s="824">
        <v>0</v>
      </c>
      <c r="X475" s="1640"/>
      <c r="Y475" s="824">
        <v>0</v>
      </c>
      <c r="Z475" s="824">
        <v>1</v>
      </c>
      <c r="AA475" s="824">
        <v>0</v>
      </c>
      <c r="AB475" s="1640"/>
      <c r="AC475" s="824">
        <v>1</v>
      </c>
      <c r="AD475" s="824">
        <v>0</v>
      </c>
      <c r="AE475" s="824">
        <v>0</v>
      </c>
      <c r="AF475" s="824">
        <v>0</v>
      </c>
      <c r="AG475" s="824">
        <v>0</v>
      </c>
      <c r="AH475" s="824"/>
      <c r="AI475" s="34"/>
      <c r="AJ475" s="824">
        <v>2</v>
      </c>
      <c r="AK475" s="824">
        <v>1</v>
      </c>
      <c r="AL475" s="824"/>
      <c r="AM475" s="824">
        <v>1</v>
      </c>
      <c r="AN475" s="824"/>
      <c r="AO475" s="824">
        <v>0</v>
      </c>
      <c r="AP475" s="824">
        <v>1</v>
      </c>
      <c r="AQ475" s="824">
        <v>1</v>
      </c>
      <c r="AR475" s="824">
        <v>0</v>
      </c>
      <c r="AS475" s="1640"/>
      <c r="AT475" s="824">
        <v>1</v>
      </c>
      <c r="AU475" s="824">
        <v>1</v>
      </c>
      <c r="AV475" s="824">
        <v>0</v>
      </c>
      <c r="AW475" s="1640"/>
      <c r="AX475" s="824">
        <v>0</v>
      </c>
      <c r="AY475" s="824">
        <v>0</v>
      </c>
      <c r="AZ475" s="824">
        <v>3</v>
      </c>
      <c r="BA475" s="824">
        <v>2</v>
      </c>
      <c r="BB475" s="824">
        <v>1</v>
      </c>
      <c r="BC475" s="824"/>
      <c r="BE475" s="828"/>
      <c r="BF475" s="828"/>
      <c r="BG475" s="828"/>
      <c r="BH475" s="828"/>
      <c r="BI475" s="828"/>
      <c r="BJ475" s="828"/>
      <c r="BK475" s="828"/>
      <c r="BL475" s="828"/>
      <c r="BM475" s="828"/>
      <c r="BN475" s="828"/>
      <c r="BO475" s="828"/>
      <c r="BP475" s="828"/>
      <c r="BQ475" s="828"/>
      <c r="BR475" s="828"/>
      <c r="BS475" s="828"/>
      <c r="BT475" s="828"/>
      <c r="BU475" s="828"/>
      <c r="BV475" s="828"/>
      <c r="BW475" s="828"/>
      <c r="BX475" s="828"/>
      <c r="BY475" s="40"/>
    </row>
    <row r="476" spans="1:77" ht="15.75">
      <c r="A476" s="824">
        <f>LDM!B21</f>
        <v>0</v>
      </c>
      <c r="B476" s="824" t="str">
        <f>LDM!C21</f>
        <v>Herman</v>
      </c>
      <c r="C476" s="824" t="str">
        <f>LDM!D21</f>
        <v>Pavel</v>
      </c>
      <c r="D476" s="1664">
        <f>LDM!E21</f>
        <v>710206</v>
      </c>
      <c r="E476" s="824" t="str">
        <f>LDM!F21</f>
        <v>JH</v>
      </c>
      <c r="F476" s="824" t="s">
        <v>15</v>
      </c>
      <c r="G476" s="823">
        <f t="shared" si="271"/>
        <v>1</v>
      </c>
      <c r="H476" s="824">
        <f t="shared" si="272"/>
        <v>1</v>
      </c>
      <c r="I476" s="824">
        <f t="shared" si="273"/>
        <v>1</v>
      </c>
      <c r="J476" s="824">
        <f t="shared" si="274"/>
        <v>0</v>
      </c>
      <c r="K476" s="825">
        <f t="shared" si="275"/>
        <v>1</v>
      </c>
      <c r="L476" s="826">
        <f t="shared" si="276"/>
        <v>0</v>
      </c>
      <c r="O476" s="827"/>
      <c r="P476" s="824"/>
      <c r="Q476" s="824"/>
      <c r="R476" s="824"/>
      <c r="S476" s="824"/>
      <c r="T476" s="826"/>
      <c r="U476" s="824">
        <v>1</v>
      </c>
      <c r="V476" s="827"/>
      <c r="W476" s="824"/>
      <c r="X476" s="1640"/>
      <c r="Y476" s="824"/>
      <c r="Z476" s="824"/>
      <c r="AA476" s="824"/>
      <c r="AB476" s="1640"/>
      <c r="AC476" s="824"/>
      <c r="AD476" s="824"/>
      <c r="AE476" s="824"/>
      <c r="AF476" s="824"/>
      <c r="AG476" s="824"/>
      <c r="AH476" s="824"/>
      <c r="AI476" s="34"/>
      <c r="AJ476" s="824"/>
      <c r="AK476" s="824"/>
      <c r="AL476" s="824"/>
      <c r="AM476" s="824"/>
      <c r="AN476" s="824"/>
      <c r="AO476" s="824"/>
      <c r="AP476" s="824">
        <v>0</v>
      </c>
      <c r="AQ476" s="824"/>
      <c r="AR476" s="824"/>
      <c r="AS476" s="1640"/>
      <c r="AT476" s="824"/>
      <c r="AU476" s="824"/>
      <c r="AV476" s="824"/>
      <c r="AW476" s="1640"/>
      <c r="AX476" s="824"/>
      <c r="AY476" s="824"/>
      <c r="AZ476" s="824"/>
      <c r="BA476" s="824"/>
      <c r="BB476" s="824"/>
      <c r="BC476" s="824"/>
      <c r="BE476" s="828"/>
      <c r="BF476" s="828"/>
      <c r="BG476" s="828"/>
      <c r="BH476" s="828"/>
      <c r="BI476" s="828"/>
      <c r="BJ476" s="828"/>
      <c r="BK476" s="828"/>
      <c r="BL476" s="828"/>
      <c r="BM476" s="828"/>
      <c r="BN476" s="828"/>
      <c r="BO476" s="828"/>
      <c r="BP476" s="828"/>
      <c r="BQ476" s="828"/>
      <c r="BR476" s="828"/>
      <c r="BS476" s="828"/>
      <c r="BT476" s="828"/>
      <c r="BU476" s="828"/>
      <c r="BV476" s="828"/>
      <c r="BW476" s="828"/>
      <c r="BX476" s="828"/>
    </row>
    <row r="477" spans="1:77" ht="15.75">
      <c r="A477" s="824">
        <f>LDM!B22</f>
        <v>0</v>
      </c>
      <c r="B477" s="824" t="str">
        <f>LDM!C22</f>
        <v>Herman</v>
      </c>
      <c r="C477" s="824" t="str">
        <f>LDM!D22</f>
        <v>Petr</v>
      </c>
      <c r="D477" s="1664">
        <f>LDM!E22</f>
        <v>761012</v>
      </c>
      <c r="E477" s="824" t="str">
        <f>LDM!F22</f>
        <v>JH</v>
      </c>
      <c r="F477" s="824" t="s">
        <v>15</v>
      </c>
      <c r="G477" s="823">
        <f t="shared" si="271"/>
        <v>0.66666666666666663</v>
      </c>
      <c r="H477" s="824">
        <f t="shared" si="272"/>
        <v>6</v>
      </c>
      <c r="I477" s="824">
        <f t="shared" si="273"/>
        <v>3</v>
      </c>
      <c r="J477" s="824">
        <f t="shared" si="274"/>
        <v>1</v>
      </c>
      <c r="K477" s="825">
        <f t="shared" si="275"/>
        <v>4</v>
      </c>
      <c r="L477" s="826">
        <f t="shared" si="276"/>
        <v>0</v>
      </c>
      <c r="O477" s="827"/>
      <c r="P477" s="824"/>
      <c r="Q477" s="824">
        <v>0</v>
      </c>
      <c r="R477" s="824"/>
      <c r="S477" s="824">
        <v>1</v>
      </c>
      <c r="T477" s="826"/>
      <c r="U477" s="824"/>
      <c r="V477" s="827">
        <v>0</v>
      </c>
      <c r="W477" s="824"/>
      <c r="X477" s="1640"/>
      <c r="Y477" s="824"/>
      <c r="Z477" s="824">
        <v>0</v>
      </c>
      <c r="AA477" s="824"/>
      <c r="AB477" s="1640"/>
      <c r="AC477" s="824"/>
      <c r="AD477" s="824"/>
      <c r="AE477" s="824">
        <v>2</v>
      </c>
      <c r="AF477" s="824">
        <v>0</v>
      </c>
      <c r="AG477" s="824"/>
      <c r="AH477" s="824"/>
      <c r="AI477" s="34"/>
      <c r="AJ477" s="824"/>
      <c r="AK477" s="824"/>
      <c r="AL477" s="824">
        <v>0</v>
      </c>
      <c r="AM477" s="824"/>
      <c r="AN477" s="824">
        <v>0</v>
      </c>
      <c r="AO477" s="824"/>
      <c r="AP477" s="824"/>
      <c r="AQ477" s="824">
        <v>0</v>
      </c>
      <c r="AR477" s="824"/>
      <c r="AS477" s="1640"/>
      <c r="AT477" s="824"/>
      <c r="AU477" s="824">
        <v>0</v>
      </c>
      <c r="AV477" s="824"/>
      <c r="AW477" s="1640"/>
      <c r="AX477" s="824"/>
      <c r="AY477" s="824"/>
      <c r="AZ477" s="824">
        <v>1</v>
      </c>
      <c r="BA477" s="824">
        <v>0</v>
      </c>
      <c r="BB477" s="824"/>
      <c r="BC477" s="824"/>
      <c r="BE477" s="828"/>
      <c r="BF477" s="828"/>
      <c r="BG477" s="828"/>
      <c r="BH477" s="828"/>
      <c r="BI477" s="828"/>
      <c r="BJ477" s="828"/>
      <c r="BK477" s="828"/>
      <c r="BL477" s="828"/>
      <c r="BM477" s="828"/>
      <c r="BN477" s="828"/>
      <c r="BO477" s="828"/>
      <c r="BP477" s="828"/>
      <c r="BQ477" s="828"/>
      <c r="BR477" s="828"/>
      <c r="BS477" s="828"/>
      <c r="BT477" s="828"/>
      <c r="BU477" s="828"/>
      <c r="BV477" s="828"/>
      <c r="BW477" s="828"/>
      <c r="BX477" s="828"/>
      <c r="BY477" s="40"/>
    </row>
    <row r="478" spans="1:77" ht="15.75">
      <c r="A478" s="824">
        <f>LDM!B23</f>
        <v>0</v>
      </c>
      <c r="B478" s="824" t="str">
        <f>LDM!C23</f>
        <v>Hošpes</v>
      </c>
      <c r="C478" s="824" t="str">
        <f>LDM!D23</f>
        <v>Josef</v>
      </c>
      <c r="D478" s="1664">
        <f>LDM!E23</f>
        <v>760124</v>
      </c>
      <c r="E478" s="824" t="str">
        <f>LDM!F23</f>
        <v>JH</v>
      </c>
      <c r="F478" s="824" t="s">
        <v>15</v>
      </c>
      <c r="G478" s="823">
        <f t="shared" si="271"/>
        <v>1</v>
      </c>
      <c r="H478" s="824">
        <f t="shared" si="272"/>
        <v>1</v>
      </c>
      <c r="I478" s="824">
        <f t="shared" si="273"/>
        <v>1</v>
      </c>
      <c r="J478" s="824">
        <f t="shared" si="274"/>
        <v>0</v>
      </c>
      <c r="K478" s="825">
        <f t="shared" si="275"/>
        <v>1</v>
      </c>
      <c r="L478" s="826">
        <f t="shared" si="276"/>
        <v>0</v>
      </c>
      <c r="O478" s="827"/>
      <c r="P478" s="824">
        <v>1</v>
      </c>
      <c r="Q478" s="824"/>
      <c r="R478" s="824"/>
      <c r="S478" s="824"/>
      <c r="T478" s="826"/>
      <c r="U478" s="824"/>
      <c r="V478" s="827"/>
      <c r="W478" s="824"/>
      <c r="X478" s="1640"/>
      <c r="Y478" s="824"/>
      <c r="Z478" s="824"/>
      <c r="AA478" s="824"/>
      <c r="AB478" s="1640"/>
      <c r="AC478" s="824"/>
      <c r="AD478" s="824"/>
      <c r="AE478" s="824"/>
      <c r="AF478" s="824"/>
      <c r="AG478" s="824"/>
      <c r="AH478" s="824"/>
      <c r="AI478" s="34"/>
      <c r="AJ478" s="824"/>
      <c r="AK478" s="824">
        <v>0</v>
      </c>
      <c r="AL478" s="824"/>
      <c r="AM478" s="824"/>
      <c r="AN478" s="824"/>
      <c r="AO478" s="824"/>
      <c r="AP478" s="824"/>
      <c r="AQ478" s="824"/>
      <c r="AR478" s="824"/>
      <c r="AS478" s="1640"/>
      <c r="AT478" s="824"/>
      <c r="AU478" s="824"/>
      <c r="AV478" s="824"/>
      <c r="AW478" s="1640"/>
      <c r="AX478" s="824"/>
      <c r="AY478" s="824"/>
      <c r="AZ478" s="824"/>
      <c r="BA478" s="824"/>
      <c r="BB478" s="824"/>
      <c r="BC478" s="824"/>
      <c r="BE478" s="828"/>
      <c r="BF478" s="828"/>
      <c r="BG478" s="828"/>
      <c r="BH478" s="828"/>
      <c r="BI478" s="828"/>
      <c r="BJ478" s="828"/>
      <c r="BK478" s="828"/>
      <c r="BL478" s="828"/>
      <c r="BM478" s="828"/>
      <c r="BN478" s="828"/>
      <c r="BO478" s="828"/>
      <c r="BP478" s="828"/>
      <c r="BQ478" s="828"/>
      <c r="BR478" s="828"/>
      <c r="BS478" s="828"/>
      <c r="BT478" s="828"/>
      <c r="BU478" s="828"/>
      <c r="BV478" s="828"/>
      <c r="BW478" s="828"/>
      <c r="BX478" s="828"/>
      <c r="BY478" s="40"/>
    </row>
    <row r="479" spans="1:77" ht="15.75">
      <c r="A479" s="824">
        <f>LDM!B24</f>
        <v>3</v>
      </c>
      <c r="B479" s="824" t="str">
        <f>LDM!C24</f>
        <v>Jandera</v>
      </c>
      <c r="C479" s="824" t="str">
        <f>LDM!D24</f>
        <v>Jaroslav</v>
      </c>
      <c r="D479" s="1664">
        <f>LDM!E24</f>
        <v>770101</v>
      </c>
      <c r="E479" s="824" t="str">
        <f>LDM!F24</f>
        <v>JH</v>
      </c>
      <c r="F479" s="824" t="s">
        <v>15</v>
      </c>
      <c r="G479" s="823">
        <f t="shared" si="271"/>
        <v>0.5</v>
      </c>
      <c r="H479" s="824">
        <f t="shared" si="272"/>
        <v>4</v>
      </c>
      <c r="I479" s="824">
        <f t="shared" si="273"/>
        <v>2</v>
      </c>
      <c r="J479" s="824">
        <f t="shared" si="274"/>
        <v>0</v>
      </c>
      <c r="K479" s="825">
        <f t="shared" si="275"/>
        <v>2</v>
      </c>
      <c r="L479" s="826">
        <f t="shared" si="276"/>
        <v>0</v>
      </c>
      <c r="O479" s="827">
        <v>0</v>
      </c>
      <c r="P479" s="824"/>
      <c r="Q479" s="824"/>
      <c r="R479" s="824"/>
      <c r="S479" s="824"/>
      <c r="T479" s="826">
        <v>1</v>
      </c>
      <c r="U479" s="824"/>
      <c r="V479" s="827"/>
      <c r="W479" s="824">
        <v>0</v>
      </c>
      <c r="X479" s="1640"/>
      <c r="Y479" s="824"/>
      <c r="Z479" s="824">
        <v>1</v>
      </c>
      <c r="AA479" s="824"/>
      <c r="AB479" s="1640"/>
      <c r="AC479" s="824"/>
      <c r="AD479" s="824"/>
      <c r="AE479" s="824"/>
      <c r="AF479" s="824"/>
      <c r="AG479" s="824"/>
      <c r="AH479" s="824"/>
      <c r="AI479" s="34"/>
      <c r="AJ479" s="824">
        <v>0</v>
      </c>
      <c r="AK479" s="824"/>
      <c r="AL479" s="824"/>
      <c r="AM479" s="824"/>
      <c r="AN479" s="824"/>
      <c r="AO479" s="824">
        <v>0</v>
      </c>
      <c r="AP479" s="824"/>
      <c r="AQ479" s="824"/>
      <c r="AR479" s="824">
        <v>0</v>
      </c>
      <c r="AS479" s="1640"/>
      <c r="AT479" s="824"/>
      <c r="AU479" s="824">
        <v>0</v>
      </c>
      <c r="AV479" s="824"/>
      <c r="AW479" s="1640"/>
      <c r="AX479" s="824"/>
      <c r="AY479" s="824"/>
      <c r="AZ479" s="824"/>
      <c r="BA479" s="824"/>
      <c r="BB479" s="824"/>
      <c r="BC479" s="824"/>
      <c r="BE479" s="828"/>
      <c r="BF479" s="828"/>
      <c r="BG479" s="828"/>
      <c r="BH479" s="828"/>
      <c r="BI479" s="828"/>
      <c r="BJ479" s="828"/>
      <c r="BK479" s="828"/>
      <c r="BL479" s="828"/>
      <c r="BM479" s="828"/>
      <c r="BN479" s="828"/>
      <c r="BO479" s="828"/>
      <c r="BP479" s="828"/>
      <c r="BQ479" s="828"/>
      <c r="BR479" s="828"/>
      <c r="BS479" s="828"/>
      <c r="BT479" s="828"/>
      <c r="BU479" s="828"/>
      <c r="BV479" s="828"/>
      <c r="BW479" s="828"/>
      <c r="BX479" s="828"/>
      <c r="BY479" s="40"/>
    </row>
    <row r="480" spans="1:77" ht="15.75">
      <c r="A480" s="824">
        <f>LDM!B25</f>
        <v>71</v>
      </c>
      <c r="B480" s="824" t="str">
        <f>LDM!C25</f>
        <v>Kuda</v>
      </c>
      <c r="C480" s="824" t="str">
        <f>LDM!D25</f>
        <v>Martin</v>
      </c>
      <c r="D480" s="1664">
        <f>LDM!E25</f>
        <v>871212</v>
      </c>
      <c r="E480" s="824" t="str">
        <f>LDM!F25</f>
        <v>JH</v>
      </c>
      <c r="F480" s="824" t="s">
        <v>15</v>
      </c>
      <c r="G480" s="823">
        <f t="shared" si="271"/>
        <v>1.0666666666666667</v>
      </c>
      <c r="H480" s="824">
        <f t="shared" si="272"/>
        <v>15</v>
      </c>
      <c r="I480" s="824">
        <f t="shared" si="273"/>
        <v>8</v>
      </c>
      <c r="J480" s="824">
        <f t="shared" si="274"/>
        <v>8</v>
      </c>
      <c r="K480" s="825">
        <f t="shared" si="275"/>
        <v>16</v>
      </c>
      <c r="L480" s="826">
        <f t="shared" si="276"/>
        <v>0</v>
      </c>
      <c r="O480" s="827">
        <v>0</v>
      </c>
      <c r="P480" s="824">
        <v>2</v>
      </c>
      <c r="Q480" s="824">
        <v>1</v>
      </c>
      <c r="R480" s="824">
        <v>1</v>
      </c>
      <c r="S480" s="824">
        <v>0</v>
      </c>
      <c r="T480" s="826">
        <v>0</v>
      </c>
      <c r="U480" s="824">
        <v>1</v>
      </c>
      <c r="V480" s="827">
        <v>1</v>
      </c>
      <c r="W480" s="824">
        <v>0</v>
      </c>
      <c r="X480" s="1640"/>
      <c r="Y480" s="824">
        <v>0</v>
      </c>
      <c r="Z480" s="824">
        <v>0</v>
      </c>
      <c r="AA480" s="824">
        <v>1</v>
      </c>
      <c r="AB480" s="1640"/>
      <c r="AC480" s="824"/>
      <c r="AD480" s="824"/>
      <c r="AE480" s="824">
        <v>0</v>
      </c>
      <c r="AF480" s="824">
        <v>1</v>
      </c>
      <c r="AG480" s="824">
        <v>0</v>
      </c>
      <c r="AH480" s="824"/>
      <c r="AI480" s="34"/>
      <c r="AJ480" s="824">
        <v>0</v>
      </c>
      <c r="AK480" s="824">
        <v>0</v>
      </c>
      <c r="AL480" s="824">
        <v>0</v>
      </c>
      <c r="AM480" s="824">
        <v>2</v>
      </c>
      <c r="AN480" s="824">
        <v>0</v>
      </c>
      <c r="AO480" s="824">
        <v>0</v>
      </c>
      <c r="AP480" s="824">
        <v>0</v>
      </c>
      <c r="AQ480" s="824">
        <v>0</v>
      </c>
      <c r="AR480" s="824">
        <v>0</v>
      </c>
      <c r="AS480" s="1640"/>
      <c r="AT480" s="824">
        <v>1</v>
      </c>
      <c r="AU480" s="824">
        <v>0</v>
      </c>
      <c r="AV480" s="824">
        <v>1</v>
      </c>
      <c r="AW480" s="1640"/>
      <c r="AX480" s="824"/>
      <c r="AY480" s="824"/>
      <c r="AZ480" s="824">
        <v>1</v>
      </c>
      <c r="BA480" s="824">
        <v>2</v>
      </c>
      <c r="BB480" s="824">
        <v>1</v>
      </c>
      <c r="BC480" s="824"/>
      <c r="BE480" s="828"/>
      <c r="BF480" s="828"/>
      <c r="BG480" s="828"/>
      <c r="BH480" s="828"/>
      <c r="BI480" s="828"/>
      <c r="BJ480" s="828"/>
      <c r="BK480" s="828"/>
      <c r="BL480" s="828"/>
      <c r="BM480" s="828"/>
      <c r="BN480" s="828"/>
      <c r="BO480" s="828"/>
      <c r="BP480" s="828"/>
      <c r="BQ480" s="828"/>
      <c r="BR480" s="828"/>
      <c r="BS480" s="828"/>
      <c r="BT480" s="828"/>
      <c r="BU480" s="828"/>
      <c r="BV480" s="828"/>
      <c r="BW480" s="828"/>
      <c r="BX480" s="828"/>
      <c r="BY480" s="40"/>
    </row>
    <row r="481" spans="1:78" ht="15.75">
      <c r="A481" s="824">
        <f>LDM!B26</f>
        <v>0</v>
      </c>
      <c r="B481" s="824" t="str">
        <f>LDM!C26</f>
        <v>Nešický</v>
      </c>
      <c r="C481" s="824" t="str">
        <f>LDM!D26</f>
        <v>Jakub</v>
      </c>
      <c r="D481" s="1664">
        <f>LDM!E26</f>
        <v>970106</v>
      </c>
      <c r="E481" s="824" t="str">
        <f>LDM!F26</f>
        <v>JH</v>
      </c>
      <c r="F481" s="824" t="s">
        <v>15</v>
      </c>
      <c r="G481" s="823">
        <f t="shared" si="271"/>
        <v>0.2857142857142857</v>
      </c>
      <c r="H481" s="824">
        <f t="shared" si="272"/>
        <v>7</v>
      </c>
      <c r="I481" s="824">
        <f t="shared" si="273"/>
        <v>0</v>
      </c>
      <c r="J481" s="824">
        <f t="shared" si="274"/>
        <v>2</v>
      </c>
      <c r="K481" s="825">
        <f t="shared" si="275"/>
        <v>2</v>
      </c>
      <c r="L481" s="826">
        <f t="shared" si="276"/>
        <v>0</v>
      </c>
      <c r="O481" s="827">
        <v>0</v>
      </c>
      <c r="P481" s="824">
        <v>0</v>
      </c>
      <c r="Q481" s="824"/>
      <c r="R481" s="824">
        <v>0</v>
      </c>
      <c r="S481" s="824">
        <v>0</v>
      </c>
      <c r="T481" s="826">
        <v>0</v>
      </c>
      <c r="U481" s="824"/>
      <c r="V481" s="827">
        <v>0</v>
      </c>
      <c r="W481" s="824"/>
      <c r="X481" s="1640"/>
      <c r="Y481" s="824"/>
      <c r="Z481" s="824"/>
      <c r="AA481" s="824"/>
      <c r="AB481" s="1640"/>
      <c r="AC481" s="824"/>
      <c r="AD481" s="824">
        <v>0</v>
      </c>
      <c r="AE481" s="824"/>
      <c r="AF481" s="824"/>
      <c r="AG481" s="824"/>
      <c r="AH481" s="824"/>
      <c r="AI481" s="34"/>
      <c r="AJ481" s="824">
        <v>0</v>
      </c>
      <c r="AK481" s="824">
        <v>0</v>
      </c>
      <c r="AL481" s="824"/>
      <c r="AM481" s="824">
        <v>0</v>
      </c>
      <c r="AN481" s="824">
        <v>0</v>
      </c>
      <c r="AO481" s="824">
        <v>1</v>
      </c>
      <c r="AP481" s="824"/>
      <c r="AQ481" s="824">
        <v>1</v>
      </c>
      <c r="AR481" s="824"/>
      <c r="AS481" s="1640"/>
      <c r="AT481" s="824"/>
      <c r="AU481" s="824"/>
      <c r="AV481" s="824"/>
      <c r="AW481" s="1640"/>
      <c r="AX481" s="824"/>
      <c r="AY481" s="824">
        <v>0</v>
      </c>
      <c r="AZ481" s="824"/>
      <c r="BA481" s="824"/>
      <c r="BB481" s="824"/>
      <c r="BC481" s="824"/>
      <c r="BE481" s="828"/>
      <c r="BF481" s="828"/>
      <c r="BG481" s="828"/>
      <c r="BH481" s="828"/>
      <c r="BI481" s="828"/>
      <c r="BJ481" s="828"/>
      <c r="BK481" s="828"/>
      <c r="BL481" s="828"/>
      <c r="BM481" s="828"/>
      <c r="BN481" s="828"/>
      <c r="BO481" s="828"/>
      <c r="BP481" s="828"/>
      <c r="BQ481" s="828"/>
      <c r="BR481" s="828"/>
      <c r="BS481" s="828"/>
      <c r="BT481" s="828"/>
      <c r="BU481" s="828"/>
      <c r="BV481" s="828"/>
      <c r="BW481" s="828"/>
      <c r="BX481" s="828"/>
      <c r="BY481" s="40"/>
    </row>
    <row r="482" spans="1:78" ht="15.75">
      <c r="A482" s="824">
        <f>LDM!B27</f>
        <v>0</v>
      </c>
      <c r="B482" s="824" t="str">
        <f>LDM!C27</f>
        <v>Novák</v>
      </c>
      <c r="C482" s="824" t="str">
        <f>LDM!D27</f>
        <v>Ondřej</v>
      </c>
      <c r="D482" s="1664">
        <f>LDM!E27</f>
        <v>911001</v>
      </c>
      <c r="E482" s="824" t="str">
        <f>LDM!F27</f>
        <v>JH</v>
      </c>
      <c r="F482" s="824" t="s">
        <v>15</v>
      </c>
      <c r="G482" s="823">
        <f t="shared" si="271"/>
        <v>1.3333333333333333</v>
      </c>
      <c r="H482" s="824">
        <f t="shared" si="272"/>
        <v>3</v>
      </c>
      <c r="I482" s="824">
        <f t="shared" si="273"/>
        <v>3</v>
      </c>
      <c r="J482" s="824">
        <f t="shared" si="274"/>
        <v>1</v>
      </c>
      <c r="K482" s="825">
        <f t="shared" si="275"/>
        <v>4</v>
      </c>
      <c r="L482" s="826">
        <f t="shared" si="276"/>
        <v>0</v>
      </c>
      <c r="O482" s="827">
        <v>1</v>
      </c>
      <c r="P482" s="824"/>
      <c r="Q482" s="824"/>
      <c r="R482" s="824"/>
      <c r="S482" s="824"/>
      <c r="T482" s="826"/>
      <c r="U482" s="824"/>
      <c r="V482" s="827"/>
      <c r="W482" s="824"/>
      <c r="X482" s="1640"/>
      <c r="Y482" s="824"/>
      <c r="Z482" s="824"/>
      <c r="AA482" s="824"/>
      <c r="AB482" s="1640"/>
      <c r="AC482" s="824"/>
      <c r="AD482" s="824"/>
      <c r="AE482" s="824">
        <v>1</v>
      </c>
      <c r="AF482" s="824"/>
      <c r="AG482" s="824">
        <v>1</v>
      </c>
      <c r="AH482" s="824"/>
      <c r="AI482" s="34"/>
      <c r="AJ482" s="824">
        <v>0</v>
      </c>
      <c r="AK482" s="824"/>
      <c r="AL482" s="824"/>
      <c r="AM482" s="824"/>
      <c r="AN482" s="824"/>
      <c r="AO482" s="824"/>
      <c r="AP482" s="824"/>
      <c r="AQ482" s="824"/>
      <c r="AR482" s="824"/>
      <c r="AS482" s="1640"/>
      <c r="AT482" s="824"/>
      <c r="AU482" s="824"/>
      <c r="AV482" s="824"/>
      <c r="AW482" s="1640"/>
      <c r="AX482" s="824"/>
      <c r="AY482" s="824"/>
      <c r="AZ482" s="824">
        <v>0</v>
      </c>
      <c r="BA482" s="824"/>
      <c r="BB482" s="824">
        <v>1</v>
      </c>
      <c r="BC482" s="824"/>
      <c r="BE482" s="828"/>
      <c r="BF482" s="828"/>
      <c r="BG482" s="828"/>
      <c r="BH482" s="828"/>
      <c r="BI482" s="828"/>
      <c r="BJ482" s="828"/>
      <c r="BK482" s="828"/>
      <c r="BL482" s="828"/>
      <c r="BM482" s="828"/>
      <c r="BN482" s="828"/>
      <c r="BO482" s="828"/>
      <c r="BP482" s="828"/>
      <c r="BQ482" s="828"/>
      <c r="BR482" s="828"/>
      <c r="BS482" s="828"/>
      <c r="BT482" s="828"/>
      <c r="BU482" s="828"/>
      <c r="BV482" s="828"/>
      <c r="BW482" s="828"/>
      <c r="BX482" s="828"/>
      <c r="BY482" s="40"/>
    </row>
    <row r="483" spans="1:78" s="40" customFormat="1" ht="15.75">
      <c r="A483" s="824">
        <f>LDM!B28</f>
        <v>24</v>
      </c>
      <c r="B483" s="824" t="str">
        <f>LDM!C28</f>
        <v>Paclík</v>
      </c>
      <c r="C483" s="824" t="str">
        <f>LDM!D28</f>
        <v>Libor</v>
      </c>
      <c r="D483" s="1664">
        <f>LDM!E28</f>
        <v>770317</v>
      </c>
      <c r="E483" s="824" t="str">
        <f>LDM!F28</f>
        <v>JH2</v>
      </c>
      <c r="F483" s="824" t="s">
        <v>15</v>
      </c>
      <c r="G483" s="823">
        <f t="shared" si="271"/>
        <v>2.2000000000000002</v>
      </c>
      <c r="H483" s="824">
        <f t="shared" si="272"/>
        <v>5</v>
      </c>
      <c r="I483" s="824">
        <f t="shared" si="273"/>
        <v>3</v>
      </c>
      <c r="J483" s="824">
        <f t="shared" si="274"/>
        <v>8</v>
      </c>
      <c r="K483" s="825">
        <f t="shared" si="275"/>
        <v>11</v>
      </c>
      <c r="L483" s="826">
        <f t="shared" si="276"/>
        <v>0</v>
      </c>
      <c r="M483" s="8"/>
      <c r="N483" s="8"/>
      <c r="O483" s="827"/>
      <c r="P483" s="824"/>
      <c r="Q483" s="824"/>
      <c r="R483" s="824">
        <v>0</v>
      </c>
      <c r="S483" s="824"/>
      <c r="T483" s="826">
        <v>1</v>
      </c>
      <c r="U483" s="824"/>
      <c r="V483" s="827"/>
      <c r="W483" s="824">
        <v>1</v>
      </c>
      <c r="X483" s="1640"/>
      <c r="Y483" s="824"/>
      <c r="Z483" s="824">
        <v>0</v>
      </c>
      <c r="AA483" s="824">
        <v>1</v>
      </c>
      <c r="AB483" s="1640"/>
      <c r="AC483" s="824"/>
      <c r="AD483" s="824"/>
      <c r="AE483" s="824"/>
      <c r="AF483" s="824"/>
      <c r="AG483" s="824"/>
      <c r="AH483" s="824"/>
      <c r="AI483" s="34"/>
      <c r="AJ483" s="824"/>
      <c r="AK483" s="824"/>
      <c r="AL483" s="824"/>
      <c r="AM483" s="824">
        <v>2</v>
      </c>
      <c r="AN483" s="824"/>
      <c r="AO483" s="824">
        <v>2</v>
      </c>
      <c r="AP483" s="824"/>
      <c r="AQ483" s="824"/>
      <c r="AR483" s="824">
        <v>1</v>
      </c>
      <c r="AS483" s="1640"/>
      <c r="AT483" s="824"/>
      <c r="AU483" s="824">
        <v>2</v>
      </c>
      <c r="AV483" s="824">
        <v>1</v>
      </c>
      <c r="AW483" s="1640"/>
      <c r="AX483" s="824"/>
      <c r="AY483" s="824"/>
      <c r="AZ483" s="824"/>
      <c r="BA483" s="824"/>
      <c r="BB483" s="824"/>
      <c r="BC483" s="824"/>
      <c r="BD483" s="8"/>
      <c r="BE483" s="828"/>
      <c r="BF483" s="828"/>
      <c r="BG483" s="828"/>
      <c r="BH483" s="828"/>
      <c r="BI483" s="828"/>
      <c r="BJ483" s="828"/>
      <c r="BK483" s="828"/>
      <c r="BL483" s="828"/>
      <c r="BM483" s="828"/>
      <c r="BN483" s="828"/>
      <c r="BO483" s="828"/>
      <c r="BP483" s="828"/>
      <c r="BQ483" s="828"/>
      <c r="BR483" s="828"/>
      <c r="BS483" s="828"/>
      <c r="BT483" s="828"/>
      <c r="BU483" s="828"/>
      <c r="BV483" s="828"/>
      <c r="BW483" s="828"/>
      <c r="BX483" s="828"/>
      <c r="BZ483" s="8"/>
    </row>
    <row r="484" spans="1:78" ht="15.75">
      <c r="A484" s="824">
        <f>LDM!B29</f>
        <v>9</v>
      </c>
      <c r="B484" s="824" t="str">
        <f>LDM!C29</f>
        <v>Pávíček</v>
      </c>
      <c r="C484" s="824" t="str">
        <f>LDM!D29</f>
        <v>Jiří</v>
      </c>
      <c r="D484" s="1664">
        <f>LDM!E29</f>
        <v>750918</v>
      </c>
      <c r="E484" s="824" t="str">
        <f>LDM!F29</f>
        <v>JH</v>
      </c>
      <c r="F484" s="824" t="s">
        <v>15</v>
      </c>
      <c r="G484" s="823">
        <f t="shared" si="271"/>
        <v>1.3888888888888888</v>
      </c>
      <c r="H484" s="824">
        <f t="shared" si="272"/>
        <v>18</v>
      </c>
      <c r="I484" s="824">
        <f t="shared" si="273"/>
        <v>8</v>
      </c>
      <c r="J484" s="824">
        <f t="shared" si="274"/>
        <v>17</v>
      </c>
      <c r="K484" s="825">
        <f t="shared" si="275"/>
        <v>25</v>
      </c>
      <c r="L484" s="826">
        <f t="shared" si="276"/>
        <v>0</v>
      </c>
      <c r="O484" s="827">
        <v>0</v>
      </c>
      <c r="P484" s="824">
        <v>0</v>
      </c>
      <c r="Q484" s="824">
        <v>1</v>
      </c>
      <c r="R484" s="824">
        <v>1</v>
      </c>
      <c r="S484" s="824">
        <v>0</v>
      </c>
      <c r="T484" s="826">
        <v>1</v>
      </c>
      <c r="U484" s="824">
        <v>1</v>
      </c>
      <c r="V484" s="827">
        <v>0</v>
      </c>
      <c r="W484" s="824">
        <v>0</v>
      </c>
      <c r="X484" s="1640"/>
      <c r="Y484" s="824">
        <v>0</v>
      </c>
      <c r="Z484" s="824">
        <v>0</v>
      </c>
      <c r="AA484" s="824">
        <v>0</v>
      </c>
      <c r="AB484" s="1640"/>
      <c r="AC484" s="824">
        <v>1</v>
      </c>
      <c r="AD484" s="824">
        <v>0</v>
      </c>
      <c r="AE484" s="824">
        <v>1</v>
      </c>
      <c r="AF484" s="824">
        <v>0</v>
      </c>
      <c r="AG484" s="824">
        <v>1</v>
      </c>
      <c r="AH484" s="824">
        <v>1</v>
      </c>
      <c r="AI484" s="34"/>
      <c r="AJ484" s="824">
        <v>1</v>
      </c>
      <c r="AK484" s="824">
        <v>2</v>
      </c>
      <c r="AL484" s="824">
        <v>0</v>
      </c>
      <c r="AM484" s="824">
        <v>1</v>
      </c>
      <c r="AN484" s="824">
        <v>0</v>
      </c>
      <c r="AO484" s="824">
        <v>1</v>
      </c>
      <c r="AP484" s="824">
        <v>1</v>
      </c>
      <c r="AQ484" s="824">
        <v>2</v>
      </c>
      <c r="AR484" s="824">
        <v>1</v>
      </c>
      <c r="AS484" s="1640"/>
      <c r="AT484" s="824">
        <v>0</v>
      </c>
      <c r="AU484" s="824">
        <v>2</v>
      </c>
      <c r="AV484" s="824">
        <v>1</v>
      </c>
      <c r="AW484" s="1640"/>
      <c r="AX484" s="824">
        <v>1</v>
      </c>
      <c r="AY484" s="824">
        <v>0</v>
      </c>
      <c r="AZ484" s="824">
        <v>1</v>
      </c>
      <c r="BA484" s="824">
        <v>2</v>
      </c>
      <c r="BB484" s="824">
        <v>1</v>
      </c>
      <c r="BC484" s="824">
        <v>0</v>
      </c>
      <c r="BE484" s="828"/>
      <c r="BF484" s="828"/>
      <c r="BG484" s="828"/>
      <c r="BH484" s="828"/>
      <c r="BI484" s="828"/>
      <c r="BJ484" s="828"/>
      <c r="BK484" s="828"/>
      <c r="BL484" s="828"/>
      <c r="BM484" s="828"/>
      <c r="BN484" s="828"/>
      <c r="BO484" s="828"/>
      <c r="BP484" s="828"/>
      <c r="BQ484" s="828"/>
      <c r="BR484" s="828"/>
      <c r="BS484" s="828"/>
      <c r="BT484" s="828"/>
      <c r="BU484" s="828"/>
      <c r="BV484" s="828"/>
      <c r="BW484" s="828"/>
      <c r="BX484" s="828"/>
      <c r="BY484" s="40"/>
    </row>
    <row r="485" spans="1:78" ht="15.75">
      <c r="A485" s="824">
        <f>LDM!B30</f>
        <v>15</v>
      </c>
      <c r="B485" s="824" t="str">
        <f>LDM!C30</f>
        <v>Řehák</v>
      </c>
      <c r="C485" s="824" t="str">
        <f>LDM!D30</f>
        <v>Zdenek</v>
      </c>
      <c r="D485" s="1664">
        <f>LDM!E30</f>
        <v>710526</v>
      </c>
      <c r="E485" s="824" t="str">
        <f>LDM!F30</f>
        <v>JH</v>
      </c>
      <c r="F485" s="824" t="s">
        <v>15</v>
      </c>
      <c r="G485" s="823">
        <f t="shared" si="271"/>
        <v>0</v>
      </c>
      <c r="H485" s="824">
        <f t="shared" si="272"/>
        <v>4</v>
      </c>
      <c r="I485" s="824">
        <f t="shared" si="273"/>
        <v>0</v>
      </c>
      <c r="J485" s="824">
        <f t="shared" si="274"/>
        <v>0</v>
      </c>
      <c r="K485" s="825">
        <f t="shared" si="275"/>
        <v>0</v>
      </c>
      <c r="L485" s="826">
        <f t="shared" si="276"/>
        <v>0</v>
      </c>
      <c r="M485" s="40"/>
      <c r="N485" s="40"/>
      <c r="O485" s="827"/>
      <c r="P485" s="824"/>
      <c r="Q485" s="824"/>
      <c r="R485" s="824"/>
      <c r="S485" s="824"/>
      <c r="T485" s="826"/>
      <c r="U485" s="824"/>
      <c r="V485" s="827"/>
      <c r="W485" s="824">
        <v>0</v>
      </c>
      <c r="X485" s="1640"/>
      <c r="Y485" s="824"/>
      <c r="Z485" s="824"/>
      <c r="AA485" s="824"/>
      <c r="AB485" s="1640"/>
      <c r="AC485" s="824">
        <v>0</v>
      </c>
      <c r="AD485" s="824"/>
      <c r="AE485" s="824">
        <v>0</v>
      </c>
      <c r="AF485" s="824"/>
      <c r="AG485" s="824">
        <v>0</v>
      </c>
      <c r="AH485" s="824"/>
      <c r="AI485" s="34"/>
      <c r="AJ485" s="824"/>
      <c r="AK485" s="824"/>
      <c r="AL485" s="824"/>
      <c r="AM485" s="824"/>
      <c r="AN485" s="824"/>
      <c r="AO485" s="824"/>
      <c r="AP485" s="824"/>
      <c r="AQ485" s="824"/>
      <c r="AR485" s="824">
        <v>0</v>
      </c>
      <c r="AS485" s="1640"/>
      <c r="AT485" s="824"/>
      <c r="AU485" s="824"/>
      <c r="AV485" s="824"/>
      <c r="AW485" s="1640"/>
      <c r="AX485" s="824">
        <v>0</v>
      </c>
      <c r="AY485" s="824"/>
      <c r="AZ485" s="824">
        <v>0</v>
      </c>
      <c r="BA485" s="824"/>
      <c r="BB485" s="824">
        <v>0</v>
      </c>
      <c r="BC485" s="824"/>
      <c r="BD485" s="40"/>
      <c r="BE485" s="832"/>
      <c r="BF485" s="832"/>
      <c r="BG485" s="832"/>
      <c r="BH485" s="832"/>
      <c r="BI485" s="832"/>
      <c r="BJ485" s="832"/>
      <c r="BK485" s="832"/>
      <c r="BL485" s="832"/>
      <c r="BM485" s="832"/>
      <c r="BN485" s="832"/>
      <c r="BO485" s="832"/>
      <c r="BP485" s="832"/>
      <c r="BQ485" s="832"/>
      <c r="BR485" s="832"/>
      <c r="BS485" s="832"/>
      <c r="BT485" s="832"/>
      <c r="BU485" s="832"/>
      <c r="BV485" s="832"/>
      <c r="BW485" s="832"/>
      <c r="BX485" s="832"/>
      <c r="BZ485" s="40"/>
    </row>
    <row r="486" spans="1:78" ht="15.75">
      <c r="A486" s="824">
        <f>LDM!B31</f>
        <v>0</v>
      </c>
      <c r="B486" s="824" t="str">
        <f>LDM!C31</f>
        <v>Soukup</v>
      </c>
      <c r="C486" s="824" t="str">
        <f>LDM!D31</f>
        <v>Michal</v>
      </c>
      <c r="D486" s="1664">
        <f>LDM!E31</f>
        <v>870305</v>
      </c>
      <c r="E486" s="824" t="str">
        <f>LDM!F31</f>
        <v>JH</v>
      </c>
      <c r="F486" s="824" t="s">
        <v>15</v>
      </c>
      <c r="G486" s="823">
        <f t="shared" si="271"/>
        <v>0.75</v>
      </c>
      <c r="H486" s="824">
        <f t="shared" si="272"/>
        <v>4</v>
      </c>
      <c r="I486" s="824">
        <f t="shared" si="273"/>
        <v>1</v>
      </c>
      <c r="J486" s="824">
        <f t="shared" si="274"/>
        <v>2</v>
      </c>
      <c r="K486" s="825">
        <f t="shared" si="275"/>
        <v>3</v>
      </c>
      <c r="L486" s="826">
        <f t="shared" si="276"/>
        <v>0</v>
      </c>
      <c r="O486" s="827"/>
      <c r="P486" s="824"/>
      <c r="Q486" s="824"/>
      <c r="R486" s="824"/>
      <c r="S486" s="824"/>
      <c r="T486" s="826">
        <v>1</v>
      </c>
      <c r="U486" s="824">
        <v>0</v>
      </c>
      <c r="V486" s="827"/>
      <c r="W486" s="824"/>
      <c r="X486" s="1640"/>
      <c r="Y486" s="824"/>
      <c r="Z486" s="824"/>
      <c r="AA486" s="824"/>
      <c r="AB486" s="1640"/>
      <c r="AC486" s="824"/>
      <c r="AD486" s="824">
        <v>0</v>
      </c>
      <c r="AE486" s="824"/>
      <c r="AF486" s="824"/>
      <c r="AG486" s="824"/>
      <c r="AH486" s="824">
        <v>0</v>
      </c>
      <c r="AI486" s="34"/>
      <c r="AJ486" s="824"/>
      <c r="AK486" s="824"/>
      <c r="AL486" s="824"/>
      <c r="AM486" s="824"/>
      <c r="AN486" s="824"/>
      <c r="AO486" s="824">
        <v>1</v>
      </c>
      <c r="AP486" s="824">
        <v>1</v>
      </c>
      <c r="AQ486" s="824"/>
      <c r="AR486" s="824"/>
      <c r="AS486" s="1640"/>
      <c r="AT486" s="824"/>
      <c r="AU486" s="824"/>
      <c r="AV486" s="824"/>
      <c r="AW486" s="1640"/>
      <c r="AX486" s="824"/>
      <c r="AY486" s="824">
        <v>0</v>
      </c>
      <c r="AZ486" s="824"/>
      <c r="BA486" s="824"/>
      <c r="BB486" s="824"/>
      <c r="BC486" s="824">
        <v>0</v>
      </c>
      <c r="BE486" s="828"/>
      <c r="BF486" s="828"/>
      <c r="BG486" s="828"/>
      <c r="BH486" s="828"/>
      <c r="BI486" s="828"/>
      <c r="BJ486" s="828"/>
      <c r="BK486" s="828"/>
      <c r="BL486" s="828"/>
      <c r="BM486" s="828"/>
      <c r="BN486" s="828"/>
      <c r="BO486" s="828"/>
      <c r="BP486" s="828"/>
      <c r="BQ486" s="828"/>
      <c r="BR486" s="828"/>
      <c r="BS486" s="828"/>
      <c r="BT486" s="828"/>
      <c r="BU486" s="828"/>
      <c r="BV486" s="828"/>
      <c r="BW486" s="828"/>
      <c r="BX486" s="828"/>
    </row>
    <row r="487" spans="1:78" ht="15.75">
      <c r="A487" s="824">
        <f>LDM!B32</f>
        <v>40</v>
      </c>
      <c r="B487" s="824" t="str">
        <f>LDM!C32</f>
        <v xml:space="preserve">Stránský </v>
      </c>
      <c r="C487" s="824" t="str">
        <f>LDM!D32</f>
        <v>Petr</v>
      </c>
      <c r="D487" s="1664">
        <f>LDM!E32</f>
        <v>780325</v>
      </c>
      <c r="E487" s="824" t="str">
        <f>LDM!F32</f>
        <v>JH</v>
      </c>
      <c r="F487" s="824" t="s">
        <v>15</v>
      </c>
      <c r="G487" s="823">
        <f t="shared" si="271"/>
        <v>1.4545454545454546</v>
      </c>
      <c r="H487" s="824">
        <f t="shared" si="272"/>
        <v>11</v>
      </c>
      <c r="I487" s="824">
        <f t="shared" si="273"/>
        <v>10</v>
      </c>
      <c r="J487" s="824">
        <f t="shared" si="274"/>
        <v>6</v>
      </c>
      <c r="K487" s="825">
        <f t="shared" si="275"/>
        <v>16</v>
      </c>
      <c r="L487" s="826">
        <f t="shared" si="276"/>
        <v>0</v>
      </c>
      <c r="O487" s="827">
        <v>1</v>
      </c>
      <c r="P487" s="824">
        <v>1</v>
      </c>
      <c r="Q487" s="824">
        <v>1</v>
      </c>
      <c r="R487" s="824">
        <v>2</v>
      </c>
      <c r="S487" s="824">
        <v>0</v>
      </c>
      <c r="T487" s="826"/>
      <c r="U487" s="824"/>
      <c r="V487" s="827">
        <v>1</v>
      </c>
      <c r="W487" s="824">
        <v>1</v>
      </c>
      <c r="X487" s="1640"/>
      <c r="Y487" s="824"/>
      <c r="Z487" s="824"/>
      <c r="AA487" s="824">
        <v>1</v>
      </c>
      <c r="AB487" s="1640"/>
      <c r="AC487" s="824">
        <v>1</v>
      </c>
      <c r="AD487" s="824">
        <v>0</v>
      </c>
      <c r="AE487" s="824"/>
      <c r="AF487" s="824">
        <v>1</v>
      </c>
      <c r="AG487" s="824"/>
      <c r="AH487" s="824"/>
      <c r="AI487" s="34"/>
      <c r="AJ487" s="824">
        <v>0</v>
      </c>
      <c r="AK487" s="824">
        <v>1</v>
      </c>
      <c r="AL487" s="824">
        <v>1</v>
      </c>
      <c r="AM487" s="824">
        <v>1</v>
      </c>
      <c r="AN487" s="824">
        <v>0</v>
      </c>
      <c r="AO487" s="824"/>
      <c r="AP487" s="824"/>
      <c r="AQ487" s="824">
        <v>2</v>
      </c>
      <c r="AR487" s="824">
        <v>0</v>
      </c>
      <c r="AS487" s="1640"/>
      <c r="AT487" s="824"/>
      <c r="AU487" s="824"/>
      <c r="AV487" s="824">
        <v>0</v>
      </c>
      <c r="AW487" s="1640"/>
      <c r="AX487" s="824">
        <v>1</v>
      </c>
      <c r="AY487" s="824">
        <v>0</v>
      </c>
      <c r="AZ487" s="824"/>
      <c r="BA487" s="824">
        <v>0</v>
      </c>
      <c r="BB487" s="824"/>
      <c r="BC487" s="824"/>
      <c r="BE487" s="828"/>
      <c r="BF487" s="828"/>
      <c r="BG487" s="828"/>
      <c r="BH487" s="828"/>
      <c r="BI487" s="828"/>
      <c r="BJ487" s="828"/>
      <c r="BK487" s="828"/>
      <c r="BL487" s="828"/>
      <c r="BM487" s="828"/>
      <c r="BN487" s="828"/>
      <c r="BO487" s="828"/>
      <c r="BP487" s="828"/>
      <c r="BQ487" s="828"/>
      <c r="BR487" s="828"/>
      <c r="BS487" s="828"/>
      <c r="BT487" s="828"/>
      <c r="BU487" s="828"/>
      <c r="BV487" s="828"/>
      <c r="BW487" s="828"/>
      <c r="BX487" s="828"/>
    </row>
    <row r="488" spans="1:78" ht="15.75">
      <c r="A488" s="824">
        <f>LDM!B33</f>
        <v>0</v>
      </c>
      <c r="B488" s="824" t="str">
        <f>LDM!C33</f>
        <v>Šebrle</v>
      </c>
      <c r="C488" s="824" t="str">
        <f>LDM!D33</f>
        <v>Jirka</v>
      </c>
      <c r="D488" s="1664">
        <f>LDM!E33</f>
        <v>850203</v>
      </c>
      <c r="E488" s="824" t="str">
        <f>LDM!F33</f>
        <v>JH</v>
      </c>
      <c r="F488" s="824" t="s">
        <v>15</v>
      </c>
      <c r="G488" s="823">
        <f t="shared" si="271"/>
        <v>1.125</v>
      </c>
      <c r="H488" s="824">
        <f t="shared" si="272"/>
        <v>8</v>
      </c>
      <c r="I488" s="824">
        <f t="shared" si="273"/>
        <v>7</v>
      </c>
      <c r="J488" s="824">
        <f t="shared" si="274"/>
        <v>2</v>
      </c>
      <c r="K488" s="825">
        <f t="shared" si="275"/>
        <v>9</v>
      </c>
      <c r="L488" s="826">
        <f t="shared" si="276"/>
        <v>0</v>
      </c>
      <c r="O488" s="827">
        <v>0</v>
      </c>
      <c r="P488" s="824">
        <v>0</v>
      </c>
      <c r="Q488" s="824"/>
      <c r="R488" s="824">
        <v>2</v>
      </c>
      <c r="S488" s="824">
        <v>1</v>
      </c>
      <c r="T488" s="826"/>
      <c r="U488" s="824"/>
      <c r="V488" s="827">
        <v>0</v>
      </c>
      <c r="W488" s="824"/>
      <c r="X488" s="1640"/>
      <c r="Y488" s="824">
        <v>0</v>
      </c>
      <c r="Z488" s="824">
        <v>3</v>
      </c>
      <c r="AA488" s="824"/>
      <c r="AB488" s="1640"/>
      <c r="AC488" s="824">
        <v>1</v>
      </c>
      <c r="AD488" s="824"/>
      <c r="AE488" s="824"/>
      <c r="AF488" s="824"/>
      <c r="AG488" s="824"/>
      <c r="AH488" s="824"/>
      <c r="AI488" s="34"/>
      <c r="AJ488" s="824">
        <v>0</v>
      </c>
      <c r="AK488" s="824">
        <v>1</v>
      </c>
      <c r="AL488" s="824"/>
      <c r="AM488" s="824">
        <v>0</v>
      </c>
      <c r="AN488" s="824">
        <v>0</v>
      </c>
      <c r="AO488" s="824"/>
      <c r="AP488" s="824"/>
      <c r="AQ488" s="824">
        <v>0</v>
      </c>
      <c r="AR488" s="824"/>
      <c r="AS488" s="1640"/>
      <c r="AT488" s="824"/>
      <c r="AU488" s="824">
        <v>1</v>
      </c>
      <c r="AV488" s="824"/>
      <c r="AW488" s="1640"/>
      <c r="AX488" s="824">
        <v>0</v>
      </c>
      <c r="AY488" s="824"/>
      <c r="AZ488" s="824"/>
      <c r="BA488" s="824"/>
      <c r="BB488" s="824"/>
      <c r="BC488" s="824"/>
      <c r="BE488" s="828"/>
      <c r="BF488" s="828"/>
      <c r="BG488" s="828"/>
      <c r="BH488" s="828"/>
      <c r="BI488" s="828"/>
      <c r="BJ488" s="828"/>
      <c r="BK488" s="828"/>
      <c r="BL488" s="828"/>
      <c r="BM488" s="828"/>
      <c r="BN488" s="828"/>
      <c r="BO488" s="828"/>
      <c r="BP488" s="828"/>
      <c r="BQ488" s="828"/>
      <c r="BR488" s="828"/>
      <c r="BS488" s="828"/>
      <c r="BT488" s="828"/>
      <c r="BU488" s="828"/>
      <c r="BV488" s="828"/>
      <c r="BW488" s="828"/>
      <c r="BX488" s="828"/>
    </row>
    <row r="489" spans="1:78" ht="15.75">
      <c r="A489" s="824">
        <f>LDM!B34</f>
        <v>0</v>
      </c>
      <c r="B489" s="824" t="str">
        <f>LDM!C34</f>
        <v>Špatenka</v>
      </c>
      <c r="C489" s="824" t="str">
        <f>LDM!D34</f>
        <v>Roman</v>
      </c>
      <c r="D489" s="1664">
        <f>LDM!E34</f>
        <v>690801</v>
      </c>
      <c r="E489" s="824" t="str">
        <f>LDM!F34</f>
        <v>JH</v>
      </c>
      <c r="F489" s="824" t="s">
        <v>15</v>
      </c>
      <c r="G489" s="823">
        <f t="shared" si="271"/>
        <v>0.75</v>
      </c>
      <c r="H489" s="824">
        <f t="shared" si="272"/>
        <v>4</v>
      </c>
      <c r="I489" s="824">
        <f t="shared" si="273"/>
        <v>2</v>
      </c>
      <c r="J489" s="824">
        <f t="shared" si="274"/>
        <v>1</v>
      </c>
      <c r="K489" s="825">
        <f t="shared" si="275"/>
        <v>3</v>
      </c>
      <c r="L489" s="826">
        <f t="shared" si="276"/>
        <v>0</v>
      </c>
      <c r="O489" s="827"/>
      <c r="P489" s="824"/>
      <c r="Q489" s="824">
        <v>1</v>
      </c>
      <c r="R489" s="824"/>
      <c r="S489" s="824"/>
      <c r="T489" s="826"/>
      <c r="U489" s="824">
        <v>1</v>
      </c>
      <c r="V489" s="827"/>
      <c r="W489" s="824"/>
      <c r="X489" s="1640"/>
      <c r="Y489" s="824"/>
      <c r="Z489" s="824"/>
      <c r="AA489" s="824">
        <v>0</v>
      </c>
      <c r="AB489" s="1640"/>
      <c r="AC489" s="824"/>
      <c r="AD489" s="824"/>
      <c r="AE489" s="824">
        <v>0</v>
      </c>
      <c r="AF489" s="824"/>
      <c r="AG489" s="824"/>
      <c r="AH489" s="824"/>
      <c r="AI489" s="34"/>
      <c r="AJ489" s="824"/>
      <c r="AK489" s="824"/>
      <c r="AL489" s="824">
        <v>0</v>
      </c>
      <c r="AM489" s="824"/>
      <c r="AN489" s="824"/>
      <c r="AO489" s="824"/>
      <c r="AP489" s="824">
        <v>0</v>
      </c>
      <c r="AQ489" s="824"/>
      <c r="AR489" s="824"/>
      <c r="AS489" s="1640"/>
      <c r="AT489" s="824">
        <v>0</v>
      </c>
      <c r="AU489" s="824"/>
      <c r="AV489" s="824">
        <v>1</v>
      </c>
      <c r="AW489" s="1640"/>
      <c r="AX489" s="824"/>
      <c r="AY489" s="824"/>
      <c r="AZ489" s="824">
        <v>0</v>
      </c>
      <c r="BA489" s="824"/>
      <c r="BB489" s="824"/>
      <c r="BC489" s="824"/>
      <c r="BE489" s="828"/>
      <c r="BF489" s="828"/>
      <c r="BG489" s="828"/>
      <c r="BH489" s="828"/>
      <c r="BI489" s="828"/>
      <c r="BJ489" s="828"/>
      <c r="BK489" s="828"/>
      <c r="BL489" s="828"/>
      <c r="BM489" s="828"/>
      <c r="BN489" s="828"/>
      <c r="BO489" s="828"/>
      <c r="BP489" s="828"/>
      <c r="BQ489" s="828"/>
      <c r="BR489" s="828"/>
      <c r="BS489" s="828"/>
      <c r="BT489" s="828"/>
      <c r="BU489" s="828"/>
      <c r="BV489" s="828"/>
      <c r="BW489" s="828"/>
      <c r="BX489" s="828"/>
    </row>
    <row r="490" spans="1:78" ht="15.75">
      <c r="A490" s="824">
        <f>LDM!B35</f>
        <v>0</v>
      </c>
      <c r="B490" s="824" t="str">
        <f>LDM!C35</f>
        <v>Šplíchal</v>
      </c>
      <c r="C490" s="824" t="str">
        <f>LDM!D35</f>
        <v>Libor</v>
      </c>
      <c r="D490" s="1664">
        <f>LDM!E35</f>
        <v>700701</v>
      </c>
      <c r="E490" s="824" t="str">
        <f>LDM!F35</f>
        <v>JH</v>
      </c>
      <c r="F490" s="824" t="s">
        <v>15</v>
      </c>
      <c r="G490" s="823">
        <f t="shared" si="271"/>
        <v>0.5</v>
      </c>
      <c r="H490" s="824">
        <f t="shared" si="272"/>
        <v>4</v>
      </c>
      <c r="I490" s="824">
        <f t="shared" si="273"/>
        <v>0</v>
      </c>
      <c r="J490" s="824">
        <f t="shared" si="274"/>
        <v>2</v>
      </c>
      <c r="K490" s="825">
        <f t="shared" si="275"/>
        <v>2</v>
      </c>
      <c r="L490" s="826">
        <f t="shared" si="276"/>
        <v>0</v>
      </c>
      <c r="O490" s="827"/>
      <c r="P490" s="824">
        <v>0</v>
      </c>
      <c r="Q490" s="824"/>
      <c r="R490" s="824"/>
      <c r="S490" s="824"/>
      <c r="T490" s="826"/>
      <c r="U490" s="824"/>
      <c r="V490" s="827"/>
      <c r="W490" s="824"/>
      <c r="X490" s="1640"/>
      <c r="Y490" s="824"/>
      <c r="Z490" s="824">
        <v>0</v>
      </c>
      <c r="AA490" s="824"/>
      <c r="AB490" s="1640"/>
      <c r="AC490" s="824">
        <v>0</v>
      </c>
      <c r="AD490" s="824"/>
      <c r="AE490" s="824"/>
      <c r="AF490" s="824">
        <v>0</v>
      </c>
      <c r="AG490" s="824"/>
      <c r="AH490" s="824"/>
      <c r="AI490" s="34"/>
      <c r="AJ490" s="824"/>
      <c r="AK490" s="824">
        <v>1</v>
      </c>
      <c r="AL490" s="824"/>
      <c r="AM490" s="824"/>
      <c r="AN490" s="824"/>
      <c r="AO490" s="824"/>
      <c r="AP490" s="824"/>
      <c r="AQ490" s="824"/>
      <c r="AR490" s="824"/>
      <c r="AS490" s="1640"/>
      <c r="AT490" s="824"/>
      <c r="AU490" s="824">
        <v>0</v>
      </c>
      <c r="AV490" s="824"/>
      <c r="AW490" s="1640"/>
      <c r="AX490" s="824">
        <v>1</v>
      </c>
      <c r="AY490" s="824"/>
      <c r="AZ490" s="824"/>
      <c r="BA490" s="824">
        <v>0</v>
      </c>
      <c r="BB490" s="824"/>
      <c r="BC490" s="824"/>
      <c r="BE490" s="828"/>
      <c r="BF490" s="828"/>
      <c r="BG490" s="828"/>
      <c r="BH490" s="828"/>
      <c r="BI490" s="828"/>
      <c r="BJ490" s="828"/>
      <c r="BK490" s="828"/>
      <c r="BL490" s="828"/>
      <c r="BM490" s="828"/>
      <c r="BN490" s="828"/>
      <c r="BO490" s="828"/>
      <c r="BP490" s="828"/>
      <c r="BQ490" s="828"/>
      <c r="BR490" s="828"/>
      <c r="BS490" s="828"/>
      <c r="BT490" s="828"/>
      <c r="BU490" s="828"/>
      <c r="BV490" s="828"/>
      <c r="BW490" s="828"/>
      <c r="BX490" s="828"/>
    </row>
    <row r="491" spans="1:78" ht="15.75">
      <c r="A491" s="824">
        <f>LDM!B36</f>
        <v>0</v>
      </c>
      <c r="B491" s="824" t="str">
        <f>LDM!C36</f>
        <v>Štusák</v>
      </c>
      <c r="C491" s="824" t="str">
        <f>LDM!D36</f>
        <v>Šimon</v>
      </c>
      <c r="D491" s="1664">
        <f>LDM!E36</f>
        <v>940805</v>
      </c>
      <c r="E491" s="824" t="str">
        <f>LDM!F36</f>
        <v>JH</v>
      </c>
      <c r="F491" s="824" t="s">
        <v>15</v>
      </c>
      <c r="G491" s="823">
        <f t="shared" si="271"/>
        <v>0</v>
      </c>
      <c r="H491" s="824">
        <f t="shared" si="272"/>
        <v>2</v>
      </c>
      <c r="I491" s="824">
        <f t="shared" si="273"/>
        <v>0</v>
      </c>
      <c r="J491" s="824">
        <f t="shared" si="274"/>
        <v>0</v>
      </c>
      <c r="K491" s="825">
        <f t="shared" si="275"/>
        <v>0</v>
      </c>
      <c r="L491" s="826">
        <f t="shared" si="276"/>
        <v>0</v>
      </c>
      <c r="O491" s="827"/>
      <c r="P491" s="824"/>
      <c r="Q491" s="824"/>
      <c r="R491" s="824"/>
      <c r="S491" s="824">
        <v>0</v>
      </c>
      <c r="T491" s="826"/>
      <c r="U491" s="824"/>
      <c r="V491" s="827"/>
      <c r="W491" s="824"/>
      <c r="X491" s="1640"/>
      <c r="Y491" s="824"/>
      <c r="Z491" s="824"/>
      <c r="AA491" s="824"/>
      <c r="AB491" s="1640"/>
      <c r="AC491" s="824"/>
      <c r="AD491" s="824">
        <v>0</v>
      </c>
      <c r="AE491" s="824"/>
      <c r="AF491" s="824"/>
      <c r="AG491" s="824"/>
      <c r="AH491" s="824"/>
      <c r="AI491" s="34"/>
      <c r="AJ491" s="824"/>
      <c r="AK491" s="824"/>
      <c r="AL491" s="824"/>
      <c r="AM491" s="824"/>
      <c r="AN491" s="824">
        <v>0</v>
      </c>
      <c r="AO491" s="824"/>
      <c r="AP491" s="824"/>
      <c r="AQ491" s="824"/>
      <c r="AR491" s="824"/>
      <c r="AS491" s="1640"/>
      <c r="AT491" s="824"/>
      <c r="AU491" s="824"/>
      <c r="AV491" s="824"/>
      <c r="AW491" s="1640"/>
      <c r="AX491" s="824"/>
      <c r="AY491" s="824">
        <v>0</v>
      </c>
      <c r="AZ491" s="824"/>
      <c r="BA491" s="824"/>
      <c r="BB491" s="824"/>
      <c r="BC491" s="824"/>
      <c r="BE491" s="828"/>
      <c r="BF491" s="828"/>
      <c r="BG491" s="828"/>
      <c r="BH491" s="828"/>
      <c r="BI491" s="828"/>
      <c r="BJ491" s="828"/>
      <c r="BK491" s="828"/>
      <c r="BL491" s="828"/>
      <c r="BM491" s="828"/>
      <c r="BN491" s="828"/>
      <c r="BO491" s="828"/>
      <c r="BP491" s="828"/>
      <c r="BQ491" s="828"/>
      <c r="BR491" s="828"/>
      <c r="BS491" s="828"/>
      <c r="BT491" s="828"/>
      <c r="BU491" s="828"/>
      <c r="BV491" s="828"/>
      <c r="BW491" s="828"/>
      <c r="BX491" s="828"/>
    </row>
    <row r="492" spans="1:78" ht="15.75">
      <c r="A492" s="824">
        <f>LDM!B37</f>
        <v>69</v>
      </c>
      <c r="B492" s="824" t="str">
        <f>LDM!C37</f>
        <v>Tlapák</v>
      </c>
      <c r="C492" s="824" t="str">
        <f>LDM!D37</f>
        <v>Jaroslav</v>
      </c>
      <c r="D492" s="1664">
        <f>LDM!E37</f>
        <v>870222</v>
      </c>
      <c r="E492" s="824" t="str">
        <f>LDM!F37</f>
        <v>JH</v>
      </c>
      <c r="F492" s="824" t="s">
        <v>15</v>
      </c>
      <c r="G492" s="823">
        <f t="shared" si="271"/>
        <v>0.33333333333333331</v>
      </c>
      <c r="H492" s="824">
        <f t="shared" si="272"/>
        <v>6</v>
      </c>
      <c r="I492" s="824">
        <f t="shared" si="273"/>
        <v>1</v>
      </c>
      <c r="J492" s="824">
        <f t="shared" si="274"/>
        <v>1</v>
      </c>
      <c r="K492" s="825">
        <f t="shared" si="275"/>
        <v>2</v>
      </c>
      <c r="L492" s="826">
        <f t="shared" si="276"/>
        <v>0</v>
      </c>
      <c r="O492" s="827"/>
      <c r="P492" s="824"/>
      <c r="Q492" s="824">
        <v>0</v>
      </c>
      <c r="R492" s="824"/>
      <c r="S492" s="824"/>
      <c r="T492" s="826"/>
      <c r="U492" s="824"/>
      <c r="V492" s="827">
        <v>1</v>
      </c>
      <c r="W492" s="824">
        <v>0</v>
      </c>
      <c r="X492" s="1640"/>
      <c r="Y492" s="824"/>
      <c r="Z492" s="824"/>
      <c r="AA492" s="824"/>
      <c r="AB492" s="1640"/>
      <c r="AC492" s="824"/>
      <c r="AD492" s="824">
        <v>0</v>
      </c>
      <c r="AE492" s="824">
        <v>0</v>
      </c>
      <c r="AF492" s="824"/>
      <c r="AG492" s="824"/>
      <c r="AH492" s="824">
        <v>0</v>
      </c>
      <c r="AI492" s="34"/>
      <c r="AJ492" s="824"/>
      <c r="AK492" s="824"/>
      <c r="AL492" s="824">
        <v>0</v>
      </c>
      <c r="AM492" s="824"/>
      <c r="AN492" s="824"/>
      <c r="AO492" s="824"/>
      <c r="AP492" s="824"/>
      <c r="AQ492" s="824">
        <v>1</v>
      </c>
      <c r="AR492" s="824">
        <v>0</v>
      </c>
      <c r="AS492" s="1640"/>
      <c r="AT492" s="824"/>
      <c r="AU492" s="824"/>
      <c r="AV492" s="824"/>
      <c r="AW492" s="1640"/>
      <c r="AX492" s="824">
        <v>0</v>
      </c>
      <c r="AY492" s="824">
        <v>0</v>
      </c>
      <c r="AZ492" s="824">
        <v>0</v>
      </c>
      <c r="BA492" s="824"/>
      <c r="BB492" s="824"/>
      <c r="BC492" s="824">
        <v>0</v>
      </c>
      <c r="BE492" s="828"/>
      <c r="BF492" s="828"/>
      <c r="BG492" s="828"/>
      <c r="BH492" s="828"/>
      <c r="BI492" s="828"/>
      <c r="BJ492" s="828"/>
      <c r="BK492" s="828"/>
      <c r="BL492" s="828"/>
      <c r="BM492" s="828"/>
      <c r="BN492" s="828"/>
      <c r="BO492" s="828"/>
      <c r="BP492" s="828"/>
      <c r="BQ492" s="828"/>
      <c r="BR492" s="828"/>
      <c r="BS492" s="828"/>
      <c r="BT492" s="828"/>
      <c r="BU492" s="828"/>
      <c r="BV492" s="828"/>
      <c r="BW492" s="828"/>
      <c r="BX492" s="828"/>
    </row>
    <row r="493" spans="1:78" ht="15.75">
      <c r="A493" s="824">
        <f>LDM!B38</f>
        <v>0</v>
      </c>
      <c r="B493" s="824" t="str">
        <f>LDM!C38</f>
        <v>Vavřina</v>
      </c>
      <c r="C493" s="824" t="str">
        <f>LDM!D38</f>
        <v>Tomáš</v>
      </c>
      <c r="D493" s="1664">
        <f>LDM!E38</f>
        <v>681230</v>
      </c>
      <c r="E493" s="824" t="str">
        <f>LDM!F38</f>
        <v>JH</v>
      </c>
      <c r="F493" s="824" t="s">
        <v>15</v>
      </c>
      <c r="G493" s="823">
        <f t="shared" ref="G493:G495" si="277">K493/H493</f>
        <v>0.5</v>
      </c>
      <c r="H493" s="824">
        <f t="shared" ref="H493:H495" si="278">COUNT(O493:AH493)</f>
        <v>6</v>
      </c>
      <c r="I493" s="824">
        <f t="shared" ref="I493:I495" si="279">SUM(O493+P493+Q493+R493+S493+T493+V493+U493+W493+X493+Y493+Z493+AA493+AB493+AC493+AD493+AE493+AF493+AG493+AH493)</f>
        <v>2</v>
      </c>
      <c r="J493" s="824">
        <f t="shared" ref="J493:J495" si="280">AJ493+AK493+AL493+AM493+AN493+AO493+AP493+AQ493+AR493+AS493+AT493+AU493+AV493+AW493+AX493+AY493+AZ493+BA493+BB493+BC493</f>
        <v>1</v>
      </c>
      <c r="K493" s="825">
        <f t="shared" ref="K493:K495" si="281">I493+J493</f>
        <v>3</v>
      </c>
      <c r="L493" s="826">
        <f t="shared" ref="L493:L495" si="282">BE493+BF493+BG493+BH493+BI493+BJ493+BK493+BL493+BM493+BN493+BO493+BP493+BR493+BQ493+BS493+BT493+BU493+BV493+BW493+BX493</f>
        <v>0</v>
      </c>
      <c r="O493" s="39"/>
      <c r="P493" s="37"/>
      <c r="Q493" s="37"/>
      <c r="R493" s="37">
        <v>0</v>
      </c>
      <c r="S493" s="37">
        <v>0</v>
      </c>
      <c r="T493" s="38">
        <v>0</v>
      </c>
      <c r="U493" s="37"/>
      <c r="V493" s="39"/>
      <c r="W493" s="37">
        <v>1</v>
      </c>
      <c r="X493" s="1646"/>
      <c r="Y493" s="37">
        <v>1</v>
      </c>
      <c r="Z493" s="37"/>
      <c r="AA493" s="37">
        <v>0</v>
      </c>
      <c r="AB493" s="1646"/>
      <c r="AC493" s="37"/>
      <c r="AD493" s="37"/>
      <c r="AE493" s="37"/>
      <c r="AF493" s="37"/>
      <c r="AG493" s="37"/>
      <c r="AH493" s="37"/>
      <c r="AI493" s="34"/>
      <c r="AJ493" s="37"/>
      <c r="AK493" s="37"/>
      <c r="AL493" s="37"/>
      <c r="AM493" s="37">
        <v>0</v>
      </c>
      <c r="AN493" s="37">
        <v>1</v>
      </c>
      <c r="AO493" s="37">
        <v>0</v>
      </c>
      <c r="AP493" s="37"/>
      <c r="AQ493" s="37"/>
      <c r="AR493" s="37">
        <v>0</v>
      </c>
      <c r="AS493" s="1646"/>
      <c r="AT493" s="37"/>
      <c r="AU493" s="37"/>
      <c r="AV493" s="37">
        <v>0</v>
      </c>
      <c r="AW493" s="1646"/>
      <c r="AX493" s="37"/>
      <c r="AY493" s="37"/>
      <c r="AZ493" s="37"/>
      <c r="BA493" s="37"/>
      <c r="BB493" s="37"/>
      <c r="BC493" s="37"/>
      <c r="BE493" s="853"/>
      <c r="BF493" s="853"/>
      <c r="BG493" s="853"/>
      <c r="BH493" s="853"/>
      <c r="BI493" s="853"/>
      <c r="BJ493" s="853"/>
      <c r="BK493" s="853"/>
      <c r="BL493" s="853"/>
      <c r="BM493" s="853"/>
      <c r="BN493" s="853"/>
      <c r="BO493" s="853"/>
      <c r="BP493" s="853"/>
      <c r="BQ493" s="853"/>
      <c r="BR493" s="853"/>
      <c r="BS493" s="853"/>
      <c r="BT493" s="853"/>
      <c r="BU493" s="853"/>
      <c r="BV493" s="853"/>
      <c r="BW493" s="853"/>
      <c r="BX493" s="853"/>
    </row>
    <row r="494" spans="1:78" ht="15.75">
      <c r="A494" s="824">
        <f>LDM!B39</f>
        <v>0</v>
      </c>
      <c r="B494" s="824" t="str">
        <f>LDM!C39</f>
        <v>Voleský</v>
      </c>
      <c r="C494" s="824" t="str">
        <f>LDM!D39</f>
        <v>Martin</v>
      </c>
      <c r="D494" s="1664">
        <f>LDM!E39</f>
        <v>910510</v>
      </c>
      <c r="E494" s="824" t="str">
        <f>LDM!F39</f>
        <v>JH</v>
      </c>
      <c r="F494" s="824" t="s">
        <v>15</v>
      </c>
      <c r="G494" s="823">
        <f t="shared" si="277"/>
        <v>2.6</v>
      </c>
      <c r="H494" s="824">
        <f t="shared" si="278"/>
        <v>5</v>
      </c>
      <c r="I494" s="824">
        <f t="shared" si="279"/>
        <v>6</v>
      </c>
      <c r="J494" s="824">
        <f t="shared" si="280"/>
        <v>7</v>
      </c>
      <c r="K494" s="825">
        <f t="shared" si="281"/>
        <v>13</v>
      </c>
      <c r="L494" s="826">
        <f t="shared" si="282"/>
        <v>0</v>
      </c>
      <c r="O494" s="39"/>
      <c r="P494" s="37"/>
      <c r="Q494" s="37"/>
      <c r="R494" s="37"/>
      <c r="S494" s="37"/>
      <c r="T494" s="38"/>
      <c r="U494" s="37">
        <v>0</v>
      </c>
      <c r="V494" s="39">
        <v>1</v>
      </c>
      <c r="W494" s="37"/>
      <c r="X494" s="1646"/>
      <c r="Y494" s="37">
        <v>0</v>
      </c>
      <c r="Z494" s="1772"/>
      <c r="AA494" s="1772"/>
      <c r="AB494" s="1646"/>
      <c r="AC494" s="37"/>
      <c r="AD494" s="37"/>
      <c r="AE494" s="37"/>
      <c r="AF494" s="37">
        <v>3</v>
      </c>
      <c r="AG494" s="37">
        <v>2</v>
      </c>
      <c r="AH494" s="37"/>
      <c r="AI494" s="34"/>
      <c r="AJ494" s="37"/>
      <c r="AK494" s="37"/>
      <c r="AL494" s="37"/>
      <c r="AM494" s="37"/>
      <c r="AN494" s="37"/>
      <c r="AO494" s="37"/>
      <c r="AP494" s="37">
        <v>2</v>
      </c>
      <c r="AQ494" s="37">
        <v>0</v>
      </c>
      <c r="AR494" s="37"/>
      <c r="AS494" s="1646"/>
      <c r="AT494" s="37">
        <v>0</v>
      </c>
      <c r="AU494" s="1772"/>
      <c r="AV494" s="1772"/>
      <c r="AW494" s="1646"/>
      <c r="AX494" s="37"/>
      <c r="AY494" s="37"/>
      <c r="AZ494" s="37"/>
      <c r="BA494" s="37">
        <v>2</v>
      </c>
      <c r="BB494" s="37">
        <v>3</v>
      </c>
      <c r="BC494" s="37"/>
      <c r="BE494" s="853"/>
      <c r="BF494" s="853"/>
      <c r="BG494" s="853"/>
      <c r="BH494" s="853"/>
      <c r="BI494" s="853"/>
      <c r="BJ494" s="853"/>
      <c r="BK494" s="853"/>
      <c r="BL494" s="853"/>
      <c r="BM494" s="853"/>
      <c r="BN494" s="853"/>
      <c r="BO494" s="853"/>
      <c r="BP494" s="853"/>
      <c r="BQ494" s="853"/>
      <c r="BR494" s="853"/>
      <c r="BS494" s="853"/>
      <c r="BT494" s="853"/>
      <c r="BU494" s="853"/>
      <c r="BV494" s="853"/>
      <c r="BW494" s="853"/>
      <c r="BX494" s="853"/>
    </row>
    <row r="495" spans="1:78" ht="15.75">
      <c r="A495" s="824">
        <f>LDM!B40</f>
        <v>0</v>
      </c>
      <c r="B495" s="824" t="str">
        <f>LDM!C40</f>
        <v>Břehovský</v>
      </c>
      <c r="C495" s="824" t="str">
        <f>LDM!D40</f>
        <v>Marek</v>
      </c>
      <c r="D495" s="1664">
        <f>LDM!E40</f>
        <v>0</v>
      </c>
      <c r="E495" s="824" t="str">
        <f>LDM!F40</f>
        <v>JH2</v>
      </c>
      <c r="F495" s="824" t="s">
        <v>15</v>
      </c>
      <c r="G495" s="823">
        <f t="shared" si="277"/>
        <v>1.1666666666666667</v>
      </c>
      <c r="H495" s="824">
        <f t="shared" si="278"/>
        <v>6</v>
      </c>
      <c r="I495" s="824">
        <f t="shared" si="279"/>
        <v>2</v>
      </c>
      <c r="J495" s="824">
        <f t="shared" si="280"/>
        <v>5</v>
      </c>
      <c r="K495" s="825">
        <f t="shared" si="281"/>
        <v>7</v>
      </c>
      <c r="L495" s="826">
        <f t="shared" si="282"/>
        <v>0</v>
      </c>
      <c r="O495" s="39"/>
      <c r="P495" s="37">
        <v>0</v>
      </c>
      <c r="Q495" s="37">
        <v>0</v>
      </c>
      <c r="R495" s="37"/>
      <c r="S495" s="37">
        <v>0</v>
      </c>
      <c r="T495" s="38">
        <v>0</v>
      </c>
      <c r="U495" s="37">
        <v>0</v>
      </c>
      <c r="V495" s="39"/>
      <c r="W495" s="37"/>
      <c r="X495" s="1646"/>
      <c r="Y495" s="37">
        <v>2</v>
      </c>
      <c r="Z495" s="1772"/>
      <c r="AA495" s="1772"/>
      <c r="AB495" s="1646"/>
      <c r="AC495" s="37"/>
      <c r="AD495" s="37"/>
      <c r="AE495" s="37"/>
      <c r="AF495" s="37"/>
      <c r="AG495" s="37"/>
      <c r="AH495" s="37"/>
      <c r="AI495" s="34"/>
      <c r="AJ495" s="37"/>
      <c r="AK495" s="37">
        <v>0</v>
      </c>
      <c r="AL495" s="37">
        <v>1</v>
      </c>
      <c r="AM495" s="37"/>
      <c r="AN495" s="37">
        <v>2</v>
      </c>
      <c r="AO495" s="37">
        <v>1</v>
      </c>
      <c r="AP495" s="37">
        <v>0</v>
      </c>
      <c r="AQ495" s="37"/>
      <c r="AR495" s="37"/>
      <c r="AS495" s="1646"/>
      <c r="AT495" s="37">
        <v>1</v>
      </c>
      <c r="AU495" s="1772"/>
      <c r="AV495" s="1772"/>
      <c r="AW495" s="1646"/>
      <c r="AX495" s="37"/>
      <c r="AY495" s="37"/>
      <c r="AZ495" s="37"/>
      <c r="BA495" s="37"/>
      <c r="BB495" s="37"/>
      <c r="BC495" s="37"/>
      <c r="BE495" s="853"/>
      <c r="BF495" s="853"/>
      <c r="BG495" s="853"/>
      <c r="BH495" s="853"/>
      <c r="BI495" s="853"/>
      <c r="BJ495" s="853"/>
      <c r="BK495" s="853"/>
      <c r="BL495" s="853"/>
      <c r="BM495" s="853"/>
      <c r="BN495" s="853"/>
      <c r="BO495" s="853"/>
      <c r="BP495" s="853"/>
      <c r="BQ495" s="853"/>
      <c r="BR495" s="853"/>
      <c r="BS495" s="853"/>
      <c r="BT495" s="853"/>
      <c r="BU495" s="853"/>
      <c r="BV495" s="853"/>
      <c r="BW495" s="853"/>
      <c r="BX495" s="853"/>
    </row>
    <row r="496" spans="1:78" ht="15.75">
      <c r="A496" s="824">
        <f>LDM!B41</f>
        <v>77</v>
      </c>
      <c r="B496" s="824" t="str">
        <f>LDM!C41</f>
        <v>Vencl</v>
      </c>
      <c r="C496" s="824" t="str">
        <f>LDM!D41</f>
        <v>Lukáš</v>
      </c>
      <c r="D496" s="1664">
        <f>LDM!E41</f>
        <v>0</v>
      </c>
      <c r="E496" s="824">
        <f>LDM!F41</f>
        <v>0</v>
      </c>
      <c r="F496" s="824" t="s">
        <v>15</v>
      </c>
      <c r="G496" s="823">
        <f t="shared" ref="G496:G506" si="283">K496/H496</f>
        <v>0.6428571428571429</v>
      </c>
      <c r="H496" s="824">
        <f t="shared" ref="H496:H506" si="284">COUNT(O496:AH496)</f>
        <v>14</v>
      </c>
      <c r="I496" s="824">
        <f t="shared" ref="I496:I506" si="285">SUM(O496+P496+Q496+R496+S496+T496+V496+U496+W496+X496+Y496+Z496+AA496+AB496+AC496+AD496+AE496+AF496+AG496+AH496)</f>
        <v>5</v>
      </c>
      <c r="J496" s="824">
        <f t="shared" ref="J496:J506" si="286">AJ496+AK496+AL496+AM496+AN496+AO496+AP496+AQ496+AR496+AS496+AT496+AU496+AV496+AW496+AX496+AY496+AZ496+BA496+BB496+BC496</f>
        <v>4</v>
      </c>
      <c r="K496" s="825">
        <f t="shared" ref="K496:K506" si="287">I496+J496</f>
        <v>9</v>
      </c>
      <c r="L496" s="826">
        <f t="shared" ref="L496:L506" si="288">BE496+BF496+BG496+BH496+BI496+BJ496+BK496+BL496+BM496+BN496+BO496+BP496+BR496+BQ496+BS496+BT496+BU496+BV496+BW496+BX496</f>
        <v>0</v>
      </c>
      <c r="O496" s="866"/>
      <c r="P496" s="865"/>
      <c r="Q496" s="865">
        <v>0</v>
      </c>
      <c r="R496" s="865">
        <v>0</v>
      </c>
      <c r="S496" s="865">
        <v>1</v>
      </c>
      <c r="T496" s="867">
        <v>1</v>
      </c>
      <c r="U496" s="865">
        <v>0</v>
      </c>
      <c r="V496" s="866">
        <v>1</v>
      </c>
      <c r="W496" s="865">
        <v>1</v>
      </c>
      <c r="X496" s="1644"/>
      <c r="Y496" s="865"/>
      <c r="Z496" s="865">
        <v>0</v>
      </c>
      <c r="AA496" s="865">
        <v>1</v>
      </c>
      <c r="AB496" s="1644"/>
      <c r="AC496" s="865">
        <v>0</v>
      </c>
      <c r="AD496" s="865">
        <v>0</v>
      </c>
      <c r="AE496" s="865">
        <v>0</v>
      </c>
      <c r="AF496" s="865">
        <v>0</v>
      </c>
      <c r="AG496" s="865">
        <v>0</v>
      </c>
      <c r="AH496" s="865"/>
      <c r="AI496" s="34"/>
      <c r="AJ496" s="865"/>
      <c r="AK496" s="865"/>
      <c r="AL496" s="865">
        <v>0</v>
      </c>
      <c r="AM496" s="865">
        <v>0</v>
      </c>
      <c r="AN496" s="865">
        <v>0</v>
      </c>
      <c r="AO496" s="865">
        <v>0</v>
      </c>
      <c r="AP496" s="865">
        <v>0</v>
      </c>
      <c r="AQ496" s="865">
        <v>0</v>
      </c>
      <c r="AR496" s="865">
        <v>0</v>
      </c>
      <c r="AS496" s="1644"/>
      <c r="AT496" s="865">
        <v>0</v>
      </c>
      <c r="AU496" s="865">
        <v>0</v>
      </c>
      <c r="AV496" s="865">
        <v>0</v>
      </c>
      <c r="AW496" s="1644"/>
      <c r="AX496" s="865">
        <v>1</v>
      </c>
      <c r="AY496" s="865">
        <v>0</v>
      </c>
      <c r="AZ496" s="865">
        <v>0</v>
      </c>
      <c r="BA496" s="865">
        <v>2</v>
      </c>
      <c r="BB496" s="865">
        <v>1</v>
      </c>
      <c r="BC496" s="865"/>
      <c r="BE496" s="868"/>
      <c r="BF496" s="868"/>
      <c r="BG496" s="868"/>
      <c r="BH496" s="868"/>
      <c r="BI496" s="868"/>
      <c r="BJ496" s="868"/>
      <c r="BK496" s="868"/>
      <c r="BL496" s="868"/>
      <c r="BM496" s="868"/>
      <c r="BN496" s="868"/>
      <c r="BO496" s="868"/>
      <c r="BP496" s="868"/>
      <c r="BQ496" s="868"/>
      <c r="BR496" s="868"/>
      <c r="BS496" s="868"/>
      <c r="BT496" s="868"/>
      <c r="BU496" s="868"/>
      <c r="BV496" s="868"/>
      <c r="BW496" s="868"/>
      <c r="BX496" s="868"/>
    </row>
    <row r="497" spans="1:76" ht="15.75">
      <c r="A497" s="824">
        <f>LDM!B42</f>
        <v>0</v>
      </c>
      <c r="B497" s="824" t="str">
        <f>LDM!C42</f>
        <v>Sršeň</v>
      </c>
      <c r="C497" s="824" t="str">
        <f>LDM!D42</f>
        <v>Milan</v>
      </c>
      <c r="D497" s="1664">
        <f>LDM!E42</f>
        <v>0</v>
      </c>
      <c r="E497" s="824">
        <f>LDM!F42</f>
        <v>0</v>
      </c>
      <c r="F497" s="824" t="s">
        <v>15</v>
      </c>
      <c r="G497" s="823">
        <f t="shared" ref="G497:G503" si="289">K497/H497</f>
        <v>1.5</v>
      </c>
      <c r="H497" s="824">
        <f t="shared" ref="H497:H503" si="290">COUNT(O497:AH497)</f>
        <v>4</v>
      </c>
      <c r="I497" s="824">
        <f t="shared" ref="I497:I503" si="291">SUM(O497+P497+Q497+R497+S497+T497+V497+U497+W497+X497+Y497+Z497+AA497+AB497+AC497+AD497+AE497+AF497+AG497+AH497)</f>
        <v>3</v>
      </c>
      <c r="J497" s="824">
        <f t="shared" ref="J497:J503" si="292">AJ497+AK497+AL497+AM497+AN497+AO497+AP497+AQ497+AR497+AS497+AT497+AU497+AV497+AW497+AX497+AY497+AZ497+BA497+BB497+BC497</f>
        <v>3</v>
      </c>
      <c r="K497" s="825">
        <f t="shared" ref="K497:K503" si="293">I497+J497</f>
        <v>6</v>
      </c>
      <c r="L497" s="826">
        <f t="shared" ref="L497:L503" si="294">BE497+BF497+BG497+BH497+BI497+BJ497+BK497+BL497+BM497+BN497+BO497+BP497+BR497+BQ497+BS497+BT497+BU497+BV497+BW497+BX497</f>
        <v>0</v>
      </c>
      <c r="O497" s="866"/>
      <c r="P497" s="865"/>
      <c r="Q497" s="865"/>
      <c r="R497" s="865"/>
      <c r="S497" s="865"/>
      <c r="T497" s="867"/>
      <c r="U497" s="865"/>
      <c r="V497" s="866"/>
      <c r="W497" s="865"/>
      <c r="X497" s="1644"/>
      <c r="Y497" s="865"/>
      <c r="Z497" s="865"/>
      <c r="AA497" s="865">
        <v>1</v>
      </c>
      <c r="AB497" s="1644"/>
      <c r="AC497" s="865">
        <v>0</v>
      </c>
      <c r="AD497" s="865">
        <v>0</v>
      </c>
      <c r="AE497" s="865"/>
      <c r="AF497" s="865"/>
      <c r="AG497" s="865">
        <v>2</v>
      </c>
      <c r="AH497" s="865"/>
      <c r="AI497" s="34"/>
      <c r="AJ497" s="865"/>
      <c r="AK497" s="865"/>
      <c r="AL497" s="865"/>
      <c r="AM497" s="865"/>
      <c r="AN497" s="865"/>
      <c r="AO497" s="865"/>
      <c r="AP497" s="865"/>
      <c r="AQ497" s="865"/>
      <c r="AR497" s="865"/>
      <c r="AS497" s="1644"/>
      <c r="AT497" s="865"/>
      <c r="AU497" s="865"/>
      <c r="AV497" s="865">
        <v>0</v>
      </c>
      <c r="AW497" s="1644"/>
      <c r="AX497" s="865">
        <v>2</v>
      </c>
      <c r="AY497" s="865">
        <v>0</v>
      </c>
      <c r="AZ497" s="865"/>
      <c r="BA497" s="865"/>
      <c r="BB497" s="865">
        <v>1</v>
      </c>
      <c r="BC497" s="865"/>
      <c r="BE497" s="868"/>
      <c r="BF497" s="868"/>
      <c r="BG497" s="868"/>
      <c r="BH497" s="868"/>
      <c r="BI497" s="868"/>
      <c r="BJ497" s="868"/>
      <c r="BK497" s="868"/>
      <c r="BL497" s="868"/>
      <c r="BM497" s="868"/>
      <c r="BN497" s="868"/>
      <c r="BO497" s="868"/>
      <c r="BP497" s="868"/>
      <c r="BQ497" s="868"/>
      <c r="BR497" s="868"/>
      <c r="BS497" s="868"/>
      <c r="BT497" s="868"/>
      <c r="BU497" s="868"/>
      <c r="BV497" s="868"/>
      <c r="BW497" s="868"/>
      <c r="BX497" s="868"/>
    </row>
    <row r="498" spans="1:76" ht="15.75">
      <c r="A498" s="1567"/>
      <c r="B498" s="824" t="str">
        <f>LDM!C43</f>
        <v>Babák</v>
      </c>
      <c r="C498" s="824" t="str">
        <f>LDM!D43</f>
        <v>David</v>
      </c>
      <c r="D498" s="1664">
        <f>LDM!E43</f>
        <v>0</v>
      </c>
      <c r="E498" s="824">
        <f>LDM!F43</f>
        <v>0</v>
      </c>
      <c r="F498" s="824" t="s">
        <v>15</v>
      </c>
      <c r="G498" s="823">
        <f t="shared" ref="G498:G502" si="295">K498/H498</f>
        <v>1</v>
      </c>
      <c r="H498" s="824">
        <f t="shared" ref="H498:H502" si="296">COUNT(O498:AH498)</f>
        <v>1</v>
      </c>
      <c r="I498" s="824">
        <f t="shared" ref="I498:I502" si="297">SUM(O498+P498+Q498+R498+S498+T498+V498+U498+W498+X498+Y498+Z498+AA498+AB498+AC498+AD498+AE498+AF498+AG498+AH498)</f>
        <v>0</v>
      </c>
      <c r="J498" s="824">
        <f t="shared" ref="J498:J502" si="298">AJ498+AK498+AL498+AM498+AN498+AO498+AP498+AQ498+AR498+AS498+AT498+AU498+AV498+AW498+AX498+AY498+AZ498+BA498+BB498+BC498</f>
        <v>1</v>
      </c>
      <c r="K498" s="825">
        <f t="shared" ref="K498:K502" si="299">I498+J498</f>
        <v>1</v>
      </c>
      <c r="L498" s="826">
        <f t="shared" ref="L498:L502" si="300">BE498+BF498+BG498+BH498+BI498+BJ498+BK498+BL498+BM498+BN498+BO498+BP498+BR498+BQ498+BS498+BT498+BU498+BV498+BW498+BX498</f>
        <v>0</v>
      </c>
      <c r="O498" s="1858"/>
      <c r="P498" s="1567"/>
      <c r="Q498" s="1567"/>
      <c r="R498" s="1567"/>
      <c r="S498" s="1567"/>
      <c r="T498" s="1569"/>
      <c r="U498" s="1567"/>
      <c r="V498" s="1858"/>
      <c r="W498" s="1567"/>
      <c r="X498" s="1711"/>
      <c r="Y498" s="1567"/>
      <c r="Z498" s="1567"/>
      <c r="AA498" s="1567"/>
      <c r="AB498" s="1711"/>
      <c r="AC498" s="1567"/>
      <c r="AD498" s="1567"/>
      <c r="AE498" s="1567"/>
      <c r="AF498" s="1567"/>
      <c r="AG498" s="1567"/>
      <c r="AH498" s="1567">
        <v>0</v>
      </c>
      <c r="AI498" s="34"/>
      <c r="AJ498" s="1567"/>
      <c r="AK498" s="1567"/>
      <c r="AL498" s="1567"/>
      <c r="AM498" s="1567"/>
      <c r="AN498" s="1567"/>
      <c r="AO498" s="1567"/>
      <c r="AP498" s="1567"/>
      <c r="AQ498" s="1567"/>
      <c r="AR498" s="1567"/>
      <c r="AS498" s="1711"/>
      <c r="AT498" s="1567"/>
      <c r="AU498" s="1567"/>
      <c r="AV498" s="1567"/>
      <c r="AW498" s="1711"/>
      <c r="AX498" s="1567"/>
      <c r="AY498" s="1567"/>
      <c r="AZ498" s="1567"/>
      <c r="BA498" s="1567"/>
      <c r="BB498" s="1567"/>
      <c r="BC498" s="1567">
        <v>1</v>
      </c>
      <c r="BE498" s="1571"/>
      <c r="BF498" s="1571"/>
      <c r="BG498" s="1571"/>
      <c r="BH498" s="1571"/>
      <c r="BI498" s="1571"/>
      <c r="BJ498" s="1571"/>
      <c r="BK498" s="1571"/>
      <c r="BL498" s="1571"/>
      <c r="BM498" s="1571"/>
      <c r="BN498" s="1571"/>
      <c r="BO498" s="1571"/>
      <c r="BP498" s="1571"/>
      <c r="BQ498" s="1571"/>
      <c r="BR498" s="1571"/>
      <c r="BS498" s="1571"/>
      <c r="BT498" s="1571"/>
      <c r="BU498" s="1571"/>
      <c r="BV498" s="1571"/>
      <c r="BW498" s="1571"/>
      <c r="BX498" s="1571"/>
    </row>
    <row r="499" spans="1:76" ht="15.75">
      <c r="A499" s="1567"/>
      <c r="B499" s="824" t="str">
        <f>LDM!C44</f>
        <v>Jančák</v>
      </c>
      <c r="C499" s="824" t="str">
        <f>LDM!D44</f>
        <v>Dušan</v>
      </c>
      <c r="D499" s="1664">
        <f>LDM!E44</f>
        <v>0</v>
      </c>
      <c r="E499" s="824">
        <f>LDM!F44</f>
        <v>0</v>
      </c>
      <c r="F499" s="824" t="s">
        <v>15</v>
      </c>
      <c r="G499" s="823">
        <f t="shared" si="295"/>
        <v>1</v>
      </c>
      <c r="H499" s="824">
        <f t="shared" si="296"/>
        <v>1</v>
      </c>
      <c r="I499" s="824">
        <f t="shared" si="297"/>
        <v>1</v>
      </c>
      <c r="J499" s="824">
        <f t="shared" si="298"/>
        <v>0</v>
      </c>
      <c r="K499" s="825">
        <f t="shared" si="299"/>
        <v>1</v>
      </c>
      <c r="L499" s="826">
        <f t="shared" si="300"/>
        <v>0</v>
      </c>
      <c r="O499" s="1858"/>
      <c r="P499" s="1567"/>
      <c r="Q499" s="1567"/>
      <c r="R499" s="1567"/>
      <c r="S499" s="1567"/>
      <c r="T499" s="1569"/>
      <c r="U499" s="1567"/>
      <c r="V499" s="1858"/>
      <c r="W499" s="1567"/>
      <c r="X499" s="1711"/>
      <c r="Y499" s="1567"/>
      <c r="Z499" s="1567"/>
      <c r="AA499" s="1567"/>
      <c r="AB499" s="1711"/>
      <c r="AC499" s="1567"/>
      <c r="AD499" s="1567"/>
      <c r="AE499" s="1567"/>
      <c r="AF499" s="1567"/>
      <c r="AG499" s="1567"/>
      <c r="AH499" s="1567">
        <v>1</v>
      </c>
      <c r="AI499" s="34"/>
      <c r="AJ499" s="1567"/>
      <c r="AK499" s="1567"/>
      <c r="AL499" s="1567"/>
      <c r="AM499" s="1567"/>
      <c r="AN499" s="1567"/>
      <c r="AO499" s="1567"/>
      <c r="AP499" s="1567"/>
      <c r="AQ499" s="1567"/>
      <c r="AR499" s="1567"/>
      <c r="AS499" s="1711"/>
      <c r="AT499" s="1567"/>
      <c r="AU499" s="1567"/>
      <c r="AV499" s="1567"/>
      <c r="AW499" s="1711"/>
      <c r="AX499" s="1567"/>
      <c r="AY499" s="1567"/>
      <c r="AZ499" s="1567"/>
      <c r="BA499" s="1567"/>
      <c r="BB499" s="1567"/>
      <c r="BC499" s="1567">
        <v>0</v>
      </c>
      <c r="BE499" s="1571"/>
      <c r="BF499" s="1571"/>
      <c r="BG499" s="1571"/>
      <c r="BH499" s="1571"/>
      <c r="BI499" s="1571"/>
      <c r="BJ499" s="1571"/>
      <c r="BK499" s="1571"/>
      <c r="BL499" s="1571"/>
      <c r="BM499" s="1571"/>
      <c r="BN499" s="1571"/>
      <c r="BO499" s="1571"/>
      <c r="BP499" s="1571"/>
      <c r="BQ499" s="1571"/>
      <c r="BR499" s="1571"/>
      <c r="BS499" s="1571"/>
      <c r="BT499" s="1571"/>
      <c r="BU499" s="1571"/>
      <c r="BV499" s="1571"/>
      <c r="BW499" s="1571"/>
      <c r="BX499" s="1571"/>
    </row>
    <row r="500" spans="1:76" ht="15.75">
      <c r="A500" s="1567"/>
      <c r="B500" s="824" t="str">
        <f>LDM!C45</f>
        <v>Večeř</v>
      </c>
      <c r="C500" s="824" t="str">
        <f>LDM!D45</f>
        <v>Filip</v>
      </c>
      <c r="D500" s="1664">
        <f>LDM!E45</f>
        <v>0</v>
      </c>
      <c r="E500" s="824">
        <f>LDM!F45</f>
        <v>0</v>
      </c>
      <c r="F500" s="824" t="s">
        <v>15</v>
      </c>
      <c r="G500" s="823">
        <f t="shared" si="295"/>
        <v>1</v>
      </c>
      <c r="H500" s="824">
        <f t="shared" si="296"/>
        <v>1</v>
      </c>
      <c r="I500" s="824">
        <f t="shared" si="297"/>
        <v>0</v>
      </c>
      <c r="J500" s="824">
        <f t="shared" si="298"/>
        <v>1</v>
      </c>
      <c r="K500" s="825">
        <f t="shared" si="299"/>
        <v>1</v>
      </c>
      <c r="L500" s="826">
        <f t="shared" si="300"/>
        <v>0</v>
      </c>
      <c r="O500" s="1858"/>
      <c r="P500" s="1567"/>
      <c r="Q500" s="1567"/>
      <c r="R500" s="1567"/>
      <c r="S500" s="1567"/>
      <c r="T500" s="1569"/>
      <c r="U500" s="1567"/>
      <c r="V500" s="1858"/>
      <c r="W500" s="1567"/>
      <c r="X500" s="1711"/>
      <c r="Y500" s="1567"/>
      <c r="Z500" s="1567"/>
      <c r="AA500" s="1567"/>
      <c r="AB500" s="1711"/>
      <c r="AC500" s="1567"/>
      <c r="AD500" s="1567"/>
      <c r="AE500" s="1567"/>
      <c r="AF500" s="1567"/>
      <c r="AG500" s="1567"/>
      <c r="AH500" s="1567">
        <v>0</v>
      </c>
      <c r="AI500" s="34"/>
      <c r="AJ500" s="1567"/>
      <c r="AK500" s="1567"/>
      <c r="AL500" s="1567"/>
      <c r="AM500" s="1567"/>
      <c r="AN500" s="1567"/>
      <c r="AO500" s="1567"/>
      <c r="AP500" s="1567"/>
      <c r="AQ500" s="1567"/>
      <c r="AR500" s="1567"/>
      <c r="AS500" s="1711"/>
      <c r="AT500" s="1567"/>
      <c r="AU500" s="1567"/>
      <c r="AV500" s="1567"/>
      <c r="AW500" s="1711"/>
      <c r="AX500" s="1567"/>
      <c r="AY500" s="1567"/>
      <c r="AZ500" s="1567"/>
      <c r="BA500" s="1567"/>
      <c r="BB500" s="1567"/>
      <c r="BC500" s="1567">
        <v>1</v>
      </c>
      <c r="BE500" s="1571"/>
      <c r="BF500" s="1571"/>
      <c r="BG500" s="1571"/>
      <c r="BH500" s="1571"/>
      <c r="BI500" s="1571"/>
      <c r="BJ500" s="1571"/>
      <c r="BK500" s="1571"/>
      <c r="BL500" s="1571"/>
      <c r="BM500" s="1571"/>
      <c r="BN500" s="1571"/>
      <c r="BO500" s="1571"/>
      <c r="BP500" s="1571"/>
      <c r="BQ500" s="1571"/>
      <c r="BR500" s="1571"/>
      <c r="BS500" s="1571"/>
      <c r="BT500" s="1571"/>
      <c r="BU500" s="1571"/>
      <c r="BV500" s="1571"/>
      <c r="BW500" s="1571"/>
      <c r="BX500" s="1571"/>
    </row>
    <row r="501" spans="1:76" ht="15.75">
      <c r="A501" s="1567"/>
      <c r="B501" s="824" t="str">
        <f>LDM!C46</f>
        <v>Krahulec</v>
      </c>
      <c r="C501" s="824" t="str">
        <f>LDM!D46</f>
        <v>Petr</v>
      </c>
      <c r="D501" s="1664">
        <f>LDM!E46</f>
        <v>0</v>
      </c>
      <c r="E501" s="824">
        <f>LDM!F46</f>
        <v>0</v>
      </c>
      <c r="F501" s="824" t="s">
        <v>15</v>
      </c>
      <c r="G501" s="823">
        <f t="shared" si="295"/>
        <v>1</v>
      </c>
      <c r="H501" s="824">
        <f t="shared" si="296"/>
        <v>1</v>
      </c>
      <c r="I501" s="824">
        <f t="shared" si="297"/>
        <v>1</v>
      </c>
      <c r="J501" s="824">
        <f t="shared" si="298"/>
        <v>0</v>
      </c>
      <c r="K501" s="825">
        <f t="shared" si="299"/>
        <v>1</v>
      </c>
      <c r="L501" s="826">
        <f t="shared" si="300"/>
        <v>0</v>
      </c>
      <c r="O501" s="1858"/>
      <c r="P501" s="1567"/>
      <c r="Q501" s="1567"/>
      <c r="R501" s="1567"/>
      <c r="S501" s="1567"/>
      <c r="T501" s="1569"/>
      <c r="U501" s="1567"/>
      <c r="V501" s="1858"/>
      <c r="W501" s="1567"/>
      <c r="X501" s="1711"/>
      <c r="Y501" s="1567"/>
      <c r="Z501" s="1567"/>
      <c r="AA501" s="1567"/>
      <c r="AB501" s="1711"/>
      <c r="AC501" s="1567"/>
      <c r="AD501" s="1567"/>
      <c r="AE501" s="1567"/>
      <c r="AF501" s="1567"/>
      <c r="AG501" s="1567"/>
      <c r="AH501" s="1567">
        <v>1</v>
      </c>
      <c r="AI501" s="34"/>
      <c r="AJ501" s="1567"/>
      <c r="AK501" s="1567"/>
      <c r="AL501" s="1567"/>
      <c r="AM501" s="1567"/>
      <c r="AN501" s="1567"/>
      <c r="AO501" s="1567"/>
      <c r="AP501" s="1567"/>
      <c r="AQ501" s="1567"/>
      <c r="AR501" s="1567"/>
      <c r="AS501" s="1711"/>
      <c r="AT501" s="1567"/>
      <c r="AU501" s="1567"/>
      <c r="AV501" s="1567"/>
      <c r="AW501" s="1711"/>
      <c r="AX501" s="1567"/>
      <c r="AY501" s="1567"/>
      <c r="AZ501" s="1567"/>
      <c r="BA501" s="1567"/>
      <c r="BB501" s="1567"/>
      <c r="BC501" s="1567">
        <v>0</v>
      </c>
      <c r="BE501" s="1571"/>
      <c r="BF501" s="1571"/>
      <c r="BG501" s="1571"/>
      <c r="BH501" s="1571"/>
      <c r="BI501" s="1571"/>
      <c r="BJ501" s="1571"/>
      <c r="BK501" s="1571"/>
      <c r="BL501" s="1571"/>
      <c r="BM501" s="1571"/>
      <c r="BN501" s="1571"/>
      <c r="BO501" s="1571"/>
      <c r="BP501" s="1571"/>
      <c r="BQ501" s="1571"/>
      <c r="BR501" s="1571"/>
      <c r="BS501" s="1571"/>
      <c r="BT501" s="1571"/>
      <c r="BU501" s="1571"/>
      <c r="BV501" s="1571"/>
      <c r="BW501" s="1571"/>
      <c r="BX501" s="1571"/>
    </row>
    <row r="502" spans="1:76" ht="15.75">
      <c r="A502" s="1567"/>
      <c r="B502" s="824" t="str">
        <f>LDM!C48</f>
        <v>Řepková</v>
      </c>
      <c r="C502" s="824" t="str">
        <f>LDM!D48</f>
        <v>Monika</v>
      </c>
      <c r="D502" s="1664">
        <f>LDM!E48</f>
        <v>0</v>
      </c>
      <c r="E502" s="824">
        <f>LDM!F48</f>
        <v>0</v>
      </c>
      <c r="F502" s="824" t="s">
        <v>15</v>
      </c>
      <c r="G502" s="823">
        <f t="shared" si="295"/>
        <v>0</v>
      </c>
      <c r="H502" s="824">
        <f t="shared" si="296"/>
        <v>1</v>
      </c>
      <c r="I502" s="824">
        <f t="shared" si="297"/>
        <v>0</v>
      </c>
      <c r="J502" s="824">
        <f t="shared" si="298"/>
        <v>0</v>
      </c>
      <c r="K502" s="825">
        <f t="shared" si="299"/>
        <v>0</v>
      </c>
      <c r="L502" s="826">
        <f t="shared" si="300"/>
        <v>0</v>
      </c>
      <c r="O502" s="1858"/>
      <c r="P502" s="1567"/>
      <c r="Q502" s="1567"/>
      <c r="R502" s="1567"/>
      <c r="S502" s="1567"/>
      <c r="T502" s="1569"/>
      <c r="U502" s="1567"/>
      <c r="V502" s="1858"/>
      <c r="W502" s="1567"/>
      <c r="X502" s="1711"/>
      <c r="Y502" s="1567"/>
      <c r="Z502" s="1567"/>
      <c r="AA502" s="1567"/>
      <c r="AB502" s="1711"/>
      <c r="AC502" s="1567"/>
      <c r="AD502" s="1567"/>
      <c r="AE502" s="1567"/>
      <c r="AF502" s="1567"/>
      <c r="AG502" s="1567"/>
      <c r="AH502" s="1567">
        <v>0</v>
      </c>
      <c r="AI502" s="34"/>
      <c r="AJ502" s="1567"/>
      <c r="AK502" s="1567"/>
      <c r="AL502" s="1567"/>
      <c r="AM502" s="1567"/>
      <c r="AN502" s="1567"/>
      <c r="AO502" s="1567"/>
      <c r="AP502" s="1567"/>
      <c r="AQ502" s="1567"/>
      <c r="AR502" s="1567"/>
      <c r="AS502" s="1711"/>
      <c r="AT502" s="1567"/>
      <c r="AU502" s="1567"/>
      <c r="AV502" s="1567"/>
      <c r="AW502" s="1711"/>
      <c r="AX502" s="1567"/>
      <c r="AY502" s="1567"/>
      <c r="AZ502" s="1567"/>
      <c r="BA502" s="1567"/>
      <c r="BB502" s="1567"/>
      <c r="BC502" s="1567">
        <v>0</v>
      </c>
      <c r="BE502" s="1571"/>
      <c r="BF502" s="1571"/>
      <c r="BG502" s="1571"/>
      <c r="BH502" s="1571"/>
      <c r="BI502" s="1571"/>
      <c r="BJ502" s="1571"/>
      <c r="BK502" s="1571"/>
      <c r="BL502" s="1571"/>
      <c r="BM502" s="1571"/>
      <c r="BN502" s="1571"/>
      <c r="BO502" s="1571"/>
      <c r="BP502" s="1571"/>
      <c r="BQ502" s="1571"/>
      <c r="BR502" s="1571"/>
      <c r="BS502" s="1571"/>
      <c r="BT502" s="1571"/>
      <c r="BU502" s="1571"/>
      <c r="BV502" s="1571"/>
      <c r="BW502" s="1571"/>
      <c r="BX502" s="1571"/>
    </row>
    <row r="503" spans="1:76" ht="15.75">
      <c r="A503" s="824">
        <f>LDM!B47</f>
        <v>0</v>
      </c>
      <c r="B503" s="824" t="str">
        <f>LDM!C47</f>
        <v>Pirkl</v>
      </c>
      <c r="C503" s="824" t="str">
        <f>LDM!D47</f>
        <v>Michal</v>
      </c>
      <c r="D503" s="1664">
        <f>LDM!E47</f>
        <v>0</v>
      </c>
      <c r="E503" s="824">
        <f>LDM!F47</f>
        <v>0</v>
      </c>
      <c r="F503" s="824" t="s">
        <v>15</v>
      </c>
      <c r="G503" s="823">
        <f t="shared" si="289"/>
        <v>1.5</v>
      </c>
      <c r="H503" s="824">
        <f t="shared" si="290"/>
        <v>2</v>
      </c>
      <c r="I503" s="824">
        <f t="shared" si="291"/>
        <v>3</v>
      </c>
      <c r="J503" s="824">
        <f t="shared" si="292"/>
        <v>0</v>
      </c>
      <c r="K503" s="825">
        <f t="shared" si="293"/>
        <v>3</v>
      </c>
      <c r="L503" s="826">
        <f t="shared" si="294"/>
        <v>0</v>
      </c>
      <c r="O503" s="866"/>
      <c r="P503" s="865"/>
      <c r="Q503" s="865"/>
      <c r="R503" s="865"/>
      <c r="S503" s="865"/>
      <c r="T503" s="867"/>
      <c r="U503" s="865"/>
      <c r="V503" s="866"/>
      <c r="W503" s="865"/>
      <c r="X503" s="1644"/>
      <c r="Y503" s="865"/>
      <c r="Z503" s="865"/>
      <c r="AA503" s="865"/>
      <c r="AB503" s="1644"/>
      <c r="AC503" s="865"/>
      <c r="AD503" s="865"/>
      <c r="AE503" s="865"/>
      <c r="AF503" s="865"/>
      <c r="AG503" s="865">
        <v>3</v>
      </c>
      <c r="AH503" s="865">
        <v>0</v>
      </c>
      <c r="AI503" s="34"/>
      <c r="AJ503" s="865"/>
      <c r="AK503" s="865"/>
      <c r="AL503" s="865"/>
      <c r="AM503" s="865"/>
      <c r="AN503" s="865"/>
      <c r="AO503" s="865"/>
      <c r="AP503" s="865"/>
      <c r="AQ503" s="865"/>
      <c r="AR503" s="865"/>
      <c r="AS503" s="1644"/>
      <c r="AT503" s="865"/>
      <c r="AU503" s="865"/>
      <c r="AV503" s="865"/>
      <c r="AW503" s="1644"/>
      <c r="AX503" s="865"/>
      <c r="AY503" s="865"/>
      <c r="AZ503" s="865"/>
      <c r="BA503" s="865"/>
      <c r="BB503" s="865"/>
      <c r="BC503" s="865">
        <v>0</v>
      </c>
      <c r="BE503" s="868"/>
      <c r="BF503" s="868"/>
      <c r="BG503" s="868"/>
      <c r="BH503" s="868"/>
      <c r="BI503" s="868"/>
      <c r="BJ503" s="868"/>
      <c r="BK503" s="868"/>
      <c r="BL503" s="868"/>
      <c r="BM503" s="868"/>
      <c r="BN503" s="868"/>
      <c r="BO503" s="868"/>
      <c r="BP503" s="868"/>
      <c r="BQ503" s="868"/>
      <c r="BR503" s="868"/>
      <c r="BS503" s="868"/>
      <c r="BT503" s="868"/>
      <c r="BU503" s="868"/>
      <c r="BV503" s="868"/>
      <c r="BW503" s="868"/>
      <c r="BX503" s="868"/>
    </row>
    <row r="504" spans="1:76" ht="15.75">
      <c r="A504" s="34"/>
      <c r="B504" s="829" t="s">
        <v>96</v>
      </c>
      <c r="C504" s="829" t="s">
        <v>97</v>
      </c>
      <c r="D504" s="835"/>
      <c r="F504" s="824" t="s">
        <v>770</v>
      </c>
      <c r="G504" s="823">
        <f t="shared" ref="G504:G505" si="301">K504/H504</f>
        <v>6.25</v>
      </c>
      <c r="H504" s="824">
        <f t="shared" ref="H504:H505" si="302">COUNT(O504:AH504)</f>
        <v>4</v>
      </c>
      <c r="I504" s="824">
        <f t="shared" ref="I504:I505" si="303">SUM(O504+P504+Q504+R504+S504+T504+V504+U504+W504+X504+Y504+Z504+AA504+AB504+AC504+AD504+AE504+AF504+AG504+AH504)</f>
        <v>25</v>
      </c>
      <c r="J504" s="824">
        <f t="shared" ref="J504:J505" si="304">AJ504+AK504+AL504+AM504+AN504+AO504+AP504+AQ504+AR504+AS504+AT504+AU504+AV504+AW504+AX504+AY504+AZ504+BA504+BB504+BC504</f>
        <v>0</v>
      </c>
      <c r="K504" s="825">
        <f t="shared" ref="K504:K505" si="305">I504+J504</f>
        <v>25</v>
      </c>
      <c r="L504" s="826">
        <f t="shared" ref="L504:L505" si="306">BE504+BF504+BG504+BH504+BI504+BJ504+BK504+BL504+BM504+BN504+BO504+BP504+BR504+BQ504+BS504+BT504+BU504+BV504+BW504+BX504</f>
        <v>0</v>
      </c>
      <c r="O504" s="866"/>
      <c r="P504" s="865"/>
      <c r="Q504" s="865">
        <v>6</v>
      </c>
      <c r="R504" s="865"/>
      <c r="S504" s="865">
        <v>3</v>
      </c>
      <c r="T504" s="867">
        <v>7</v>
      </c>
      <c r="U504" s="865"/>
      <c r="V504" s="866"/>
      <c r="W504" s="865"/>
      <c r="X504" s="1644"/>
      <c r="Y504" s="865"/>
      <c r="Z504" s="865"/>
      <c r="AA504" s="865"/>
      <c r="AB504" s="1644"/>
      <c r="AC504" s="865"/>
      <c r="AD504" s="865"/>
      <c r="AE504" s="865">
        <v>9</v>
      </c>
      <c r="AF504" s="865"/>
      <c r="AG504" s="865"/>
      <c r="AH504" s="865"/>
      <c r="AI504" s="34"/>
      <c r="AJ504" s="865"/>
      <c r="AK504" s="865"/>
      <c r="AL504" s="865"/>
      <c r="AM504" s="865"/>
      <c r="AN504" s="865"/>
      <c r="AO504" s="865"/>
      <c r="AP504" s="865"/>
      <c r="AQ504" s="865"/>
      <c r="AR504" s="865"/>
      <c r="AS504" s="1644"/>
      <c r="AT504" s="865"/>
      <c r="AU504" s="865"/>
      <c r="AV504" s="865"/>
      <c r="AW504" s="1644"/>
      <c r="AX504" s="865"/>
      <c r="AY504" s="865"/>
      <c r="AZ504" s="865"/>
      <c r="BA504" s="865"/>
      <c r="BB504" s="865"/>
      <c r="BC504" s="865"/>
      <c r="BE504" s="868"/>
      <c r="BF504" s="868"/>
      <c r="BG504" s="868"/>
      <c r="BH504" s="868"/>
      <c r="BI504" s="868"/>
      <c r="BJ504" s="868"/>
      <c r="BK504" s="868"/>
      <c r="BL504" s="868"/>
      <c r="BM504" s="868"/>
      <c r="BN504" s="868"/>
      <c r="BO504" s="868"/>
      <c r="BP504" s="868"/>
      <c r="BQ504" s="868"/>
      <c r="BR504" s="868"/>
      <c r="BS504" s="868"/>
      <c r="BT504" s="868"/>
      <c r="BU504" s="868"/>
      <c r="BV504" s="868"/>
      <c r="BW504" s="868"/>
      <c r="BX504" s="868"/>
    </row>
    <row r="505" spans="1:76" ht="15.75">
      <c r="A505" s="34"/>
      <c r="B505" s="829" t="s">
        <v>168</v>
      </c>
      <c r="C505" s="829"/>
      <c r="D505" s="835"/>
      <c r="F505" s="824" t="s">
        <v>770</v>
      </c>
      <c r="G505" s="823">
        <f t="shared" si="301"/>
        <v>3</v>
      </c>
      <c r="H505" s="824">
        <f t="shared" si="302"/>
        <v>1</v>
      </c>
      <c r="I505" s="824">
        <f t="shared" si="303"/>
        <v>3</v>
      </c>
      <c r="J505" s="824">
        <f t="shared" si="304"/>
        <v>0</v>
      </c>
      <c r="K505" s="825">
        <f t="shared" si="305"/>
        <v>3</v>
      </c>
      <c r="L505" s="826">
        <f t="shared" si="306"/>
        <v>0</v>
      </c>
      <c r="O505" s="866"/>
      <c r="P505" s="865"/>
      <c r="Q505" s="865"/>
      <c r="R505" s="865"/>
      <c r="S505" s="865"/>
      <c r="T505" s="867"/>
      <c r="U505" s="865"/>
      <c r="V505" s="866"/>
      <c r="W505" s="865">
        <v>3</v>
      </c>
      <c r="X505" s="1644"/>
      <c r="Y505" s="865"/>
      <c r="Z505" s="865"/>
      <c r="AA505" s="865"/>
      <c r="AB505" s="1644"/>
      <c r="AC505" s="865"/>
      <c r="AD505" s="865"/>
      <c r="AE505" s="865"/>
      <c r="AF505" s="865"/>
      <c r="AG505" s="865"/>
      <c r="AH505" s="865"/>
      <c r="AI505" s="34"/>
      <c r="AJ505" s="865"/>
      <c r="AK505" s="865"/>
      <c r="AL505" s="865"/>
      <c r="AM505" s="865"/>
      <c r="AN505" s="865"/>
      <c r="AO505" s="865"/>
      <c r="AP505" s="865"/>
      <c r="AQ505" s="865"/>
      <c r="AR505" s="865"/>
      <c r="AS505" s="1644"/>
      <c r="AT505" s="865"/>
      <c r="AU505" s="865"/>
      <c r="AV505" s="865"/>
      <c r="AW505" s="1644"/>
      <c r="AX505" s="865"/>
      <c r="AY505" s="865"/>
      <c r="AZ505" s="865"/>
      <c r="BA505" s="865"/>
      <c r="BB505" s="865"/>
      <c r="BC505" s="865"/>
      <c r="BE505" s="868"/>
      <c r="BF505" s="868"/>
      <c r="BG505" s="868"/>
      <c r="BH505" s="868"/>
      <c r="BI505" s="868"/>
      <c r="BJ505" s="868"/>
      <c r="BK505" s="868"/>
      <c r="BL505" s="868"/>
      <c r="BM505" s="868"/>
      <c r="BN505" s="868"/>
      <c r="BO505" s="868"/>
      <c r="BP505" s="868"/>
      <c r="BQ505" s="868"/>
      <c r="BR505" s="868"/>
      <c r="BS505" s="868"/>
      <c r="BT505" s="868"/>
      <c r="BU505" s="868"/>
      <c r="BV505" s="868"/>
      <c r="BW505" s="868"/>
      <c r="BX505" s="868"/>
    </row>
    <row r="506" spans="1:76" ht="15.75">
      <c r="A506" s="34"/>
      <c r="B506" s="829" t="s">
        <v>103</v>
      </c>
      <c r="C506" s="829" t="s">
        <v>104</v>
      </c>
      <c r="D506" s="835"/>
      <c r="F506" s="824" t="s">
        <v>770</v>
      </c>
      <c r="G506" s="823">
        <f t="shared" si="283"/>
        <v>7</v>
      </c>
      <c r="H506" s="824">
        <f t="shared" si="284"/>
        <v>1</v>
      </c>
      <c r="I506" s="824">
        <f t="shared" si="285"/>
        <v>7</v>
      </c>
      <c r="J506" s="824">
        <f t="shared" si="286"/>
        <v>0</v>
      </c>
      <c r="K506" s="825">
        <f t="shared" si="287"/>
        <v>7</v>
      </c>
      <c r="L506" s="826">
        <f t="shared" si="288"/>
        <v>0</v>
      </c>
      <c r="O506" s="866"/>
      <c r="P506" s="865"/>
      <c r="Q506" s="865"/>
      <c r="R506" s="865"/>
      <c r="S506" s="865"/>
      <c r="T506" s="867"/>
      <c r="U506" s="865"/>
      <c r="V506" s="866"/>
      <c r="W506" s="865"/>
      <c r="X506" s="1644"/>
      <c r="Y506" s="865"/>
      <c r="Z506" s="865"/>
      <c r="AA506" s="865"/>
      <c r="AB506" s="1644"/>
      <c r="AC506" s="865"/>
      <c r="AD506" s="865"/>
      <c r="AE506" s="865"/>
      <c r="AF506" s="865"/>
      <c r="AG506" s="865">
        <v>7</v>
      </c>
      <c r="AH506" s="865"/>
      <c r="AI506" s="34"/>
      <c r="AJ506" s="865"/>
      <c r="AK506" s="865"/>
      <c r="AL506" s="865"/>
      <c r="AM506" s="865"/>
      <c r="AN506" s="865"/>
      <c r="AO506" s="865"/>
      <c r="AP506" s="865"/>
      <c r="AQ506" s="865"/>
      <c r="AR506" s="865"/>
      <c r="AS506" s="1644"/>
      <c r="AT506" s="865"/>
      <c r="AU506" s="865"/>
      <c r="AV506" s="865"/>
      <c r="AW506" s="1644"/>
      <c r="AX506" s="865"/>
      <c r="AY506" s="865"/>
      <c r="AZ506" s="865"/>
      <c r="BA506" s="865"/>
      <c r="BB506" s="865"/>
      <c r="BC506" s="865"/>
      <c r="BE506" s="868"/>
      <c r="BF506" s="868"/>
      <c r="BG506" s="868"/>
      <c r="BH506" s="868"/>
      <c r="BI506" s="868"/>
      <c r="BJ506" s="868"/>
      <c r="BK506" s="868"/>
      <c r="BL506" s="868"/>
      <c r="BM506" s="868"/>
      <c r="BN506" s="868"/>
      <c r="BO506" s="868"/>
      <c r="BP506" s="868"/>
      <c r="BQ506" s="868"/>
      <c r="BR506" s="868"/>
      <c r="BS506" s="868"/>
      <c r="BT506" s="868"/>
      <c r="BU506" s="868"/>
      <c r="BV506" s="868"/>
      <c r="BW506" s="868"/>
      <c r="BX506" s="868"/>
    </row>
    <row r="507" spans="1:76" ht="15.75">
      <c r="A507" s="34"/>
      <c r="B507" s="829" t="s">
        <v>448</v>
      </c>
      <c r="C507" s="829" t="s">
        <v>205</v>
      </c>
      <c r="D507" s="835"/>
      <c r="F507" s="824" t="s">
        <v>770</v>
      </c>
      <c r="G507" s="823">
        <f t="shared" si="271"/>
        <v>10</v>
      </c>
      <c r="H507" s="824">
        <f t="shared" ref="H507:H546" si="307">COUNT(O507:AH507)</f>
        <v>1</v>
      </c>
      <c r="I507" s="824">
        <f t="shared" ref="I507:I546" si="308">SUM(O507+P507+Q507+R507+S507+T507+V507+U507+W507+X507+Y507+Z507+AA507+AB507+AC507+AD507+AE507+AF507+AG507+AH507)</f>
        <v>10</v>
      </c>
      <c r="J507" s="824">
        <f t="shared" ref="J507:J546" si="309">AJ507+AK507+AL507+AM507+AN507+AO507+AP507+AQ507+AR507+AS507+AT507+AU507+AV507+AW507+AX507+AY507+AZ507+BA507+BB507+BC507</f>
        <v>0</v>
      </c>
      <c r="K507" s="825">
        <f t="shared" ref="K507:K546" si="310">I507+J507</f>
        <v>10</v>
      </c>
      <c r="L507" s="826">
        <f t="shared" ref="L507:L546" si="311">BE507+BF507+BG507+BH507+BI507+BJ507+BK507+BL507+BM507+BN507+BO507+BP507+BR507+BQ507+BS507+BT507+BU507+BV507+BW507+BX507</f>
        <v>0</v>
      </c>
      <c r="O507" s="827"/>
      <c r="P507" s="824"/>
      <c r="Q507" s="824"/>
      <c r="R507" s="824"/>
      <c r="S507" s="824"/>
      <c r="T507" s="826"/>
      <c r="U507" s="824"/>
      <c r="V507" s="827"/>
      <c r="W507" s="824"/>
      <c r="X507" s="1640"/>
      <c r="Y507" s="824"/>
      <c r="Z507" s="824"/>
      <c r="AA507" s="824"/>
      <c r="AB507" s="1640"/>
      <c r="AC507" s="824"/>
      <c r="AD507" s="824"/>
      <c r="AE507" s="824"/>
      <c r="AF507" s="824">
        <v>10</v>
      </c>
      <c r="AG507" s="824"/>
      <c r="AH507" s="824"/>
      <c r="AI507" s="34"/>
      <c r="AJ507" s="824"/>
      <c r="AK507" s="824"/>
      <c r="AL507" s="824"/>
      <c r="AM507" s="824"/>
      <c r="AN507" s="824"/>
      <c r="AO507" s="824"/>
      <c r="AP507" s="824"/>
      <c r="AQ507" s="824"/>
      <c r="AR507" s="824"/>
      <c r="AS507" s="1640"/>
      <c r="AT507" s="824"/>
      <c r="AU507" s="824"/>
      <c r="AV507" s="824"/>
      <c r="AW507" s="1640"/>
      <c r="AX507" s="824"/>
      <c r="AY507" s="824"/>
      <c r="AZ507" s="824"/>
      <c r="BA507" s="824"/>
      <c r="BB507" s="824"/>
      <c r="BC507" s="824"/>
      <c r="BE507" s="828"/>
      <c r="BF507" s="828"/>
      <c r="BG507" s="828"/>
      <c r="BH507" s="828"/>
      <c r="BI507" s="828"/>
      <c r="BJ507" s="828"/>
      <c r="BK507" s="828"/>
      <c r="BL507" s="828"/>
      <c r="BM507" s="828"/>
      <c r="BN507" s="828"/>
      <c r="BO507" s="828"/>
      <c r="BP507" s="828"/>
      <c r="BQ507" s="828"/>
      <c r="BR507" s="828"/>
      <c r="BS507" s="828"/>
      <c r="BT507" s="828"/>
      <c r="BU507" s="828"/>
      <c r="BV507" s="828"/>
      <c r="BW507" s="828"/>
      <c r="BX507" s="828"/>
    </row>
    <row r="508" spans="1:76" ht="15.75">
      <c r="A508" s="828"/>
      <c r="B508" s="829" t="s">
        <v>92</v>
      </c>
      <c r="C508" s="829" t="s">
        <v>93</v>
      </c>
      <c r="D508" s="835"/>
      <c r="F508" s="824" t="s">
        <v>770</v>
      </c>
      <c r="G508" s="823">
        <f t="shared" si="271"/>
        <v>5.5</v>
      </c>
      <c r="H508" s="824">
        <f t="shared" si="307"/>
        <v>4</v>
      </c>
      <c r="I508" s="824">
        <f t="shared" si="308"/>
        <v>22</v>
      </c>
      <c r="J508" s="824">
        <f t="shared" si="309"/>
        <v>0</v>
      </c>
      <c r="K508" s="825">
        <f t="shared" si="310"/>
        <v>22</v>
      </c>
      <c r="L508" s="826">
        <f t="shared" si="311"/>
        <v>0</v>
      </c>
      <c r="O508" s="827"/>
      <c r="P508" s="824"/>
      <c r="Q508" s="824"/>
      <c r="R508" s="824"/>
      <c r="S508" s="824"/>
      <c r="T508" s="826"/>
      <c r="U508" s="824">
        <v>2</v>
      </c>
      <c r="V508" s="827"/>
      <c r="W508" s="824"/>
      <c r="X508" s="1640"/>
      <c r="Y508" s="824">
        <v>9</v>
      </c>
      <c r="Z508" s="824"/>
      <c r="AA508" s="824"/>
      <c r="AB508" s="1640"/>
      <c r="AC508" s="824">
        <v>10</v>
      </c>
      <c r="AD508" s="824">
        <v>1</v>
      </c>
      <c r="AE508" s="824"/>
      <c r="AF508" s="824"/>
      <c r="AG508" s="824"/>
      <c r="AH508" s="824"/>
      <c r="AI508" s="34"/>
      <c r="AJ508" s="824"/>
      <c r="AK508" s="824"/>
      <c r="AL508" s="824"/>
      <c r="AM508" s="824"/>
      <c r="AN508" s="824"/>
      <c r="AO508" s="824"/>
      <c r="AP508" s="824"/>
      <c r="AQ508" s="824"/>
      <c r="AR508" s="824"/>
      <c r="AS508" s="1640"/>
      <c r="AT508" s="824"/>
      <c r="AU508" s="824"/>
      <c r="AV508" s="824"/>
      <c r="AW508" s="1640"/>
      <c r="AX508" s="824"/>
      <c r="AY508" s="824"/>
      <c r="AZ508" s="824"/>
      <c r="BA508" s="824"/>
      <c r="BB508" s="824"/>
      <c r="BC508" s="824"/>
      <c r="BE508" s="828"/>
      <c r="BF508" s="828"/>
      <c r="BG508" s="828"/>
      <c r="BH508" s="828"/>
      <c r="BI508" s="828"/>
      <c r="BJ508" s="828"/>
      <c r="BK508" s="828"/>
      <c r="BL508" s="828"/>
      <c r="BM508" s="828"/>
      <c r="BN508" s="828"/>
      <c r="BO508" s="828"/>
      <c r="BP508" s="828"/>
      <c r="BQ508" s="828"/>
      <c r="BR508" s="828"/>
      <c r="BS508" s="828"/>
      <c r="BT508" s="828"/>
      <c r="BU508" s="828"/>
      <c r="BV508" s="828"/>
      <c r="BW508" s="828"/>
      <c r="BX508" s="828"/>
    </row>
    <row r="509" spans="1:76" ht="15.75">
      <c r="A509" s="833"/>
      <c r="B509" s="830" t="s">
        <v>207</v>
      </c>
      <c r="C509" s="830" t="s">
        <v>99</v>
      </c>
      <c r="D509" s="1663"/>
      <c r="E509" s="831"/>
      <c r="F509" s="824" t="s">
        <v>770</v>
      </c>
      <c r="G509" s="823">
        <f t="shared" si="271"/>
        <v>1.5</v>
      </c>
      <c r="H509" s="824">
        <f t="shared" si="307"/>
        <v>2</v>
      </c>
      <c r="I509" s="824">
        <f t="shared" si="308"/>
        <v>3</v>
      </c>
      <c r="J509" s="824">
        <f t="shared" si="309"/>
        <v>0</v>
      </c>
      <c r="K509" s="825">
        <f t="shared" si="310"/>
        <v>3</v>
      </c>
      <c r="L509" s="826">
        <f t="shared" si="311"/>
        <v>0</v>
      </c>
      <c r="M509" s="46"/>
      <c r="N509" s="46"/>
      <c r="O509" s="827">
        <v>1</v>
      </c>
      <c r="P509" s="824"/>
      <c r="Q509" s="824"/>
      <c r="R509" s="824"/>
      <c r="S509" s="824"/>
      <c r="T509" s="826"/>
      <c r="U509" s="824"/>
      <c r="V509" s="827"/>
      <c r="W509" s="824"/>
      <c r="X509" s="1640"/>
      <c r="Y509" s="824"/>
      <c r="Z509" s="824"/>
      <c r="AA509" s="824">
        <v>2</v>
      </c>
      <c r="AB509" s="1640"/>
      <c r="AC509" s="824"/>
      <c r="AD509" s="824"/>
      <c r="AE509" s="824"/>
      <c r="AF509" s="824"/>
      <c r="AG509" s="824"/>
      <c r="AH509" s="824"/>
      <c r="AI509" s="824"/>
      <c r="AJ509" s="824"/>
      <c r="AK509" s="824"/>
      <c r="AL509" s="824"/>
      <c r="AM509" s="824"/>
      <c r="AN509" s="824"/>
      <c r="AO509" s="824"/>
      <c r="AP509" s="824"/>
      <c r="AQ509" s="824"/>
      <c r="AR509" s="824"/>
      <c r="AS509" s="1640"/>
      <c r="AT509" s="824"/>
      <c r="AU509" s="824"/>
      <c r="AV509" s="824"/>
      <c r="AW509" s="1640"/>
      <c r="AX509" s="824"/>
      <c r="AY509" s="824"/>
      <c r="AZ509" s="824"/>
      <c r="BA509" s="824"/>
      <c r="BB509" s="824"/>
      <c r="BC509" s="824"/>
      <c r="BD509" s="828"/>
      <c r="BE509" s="828"/>
      <c r="BF509" s="828"/>
      <c r="BG509" s="828"/>
      <c r="BH509" s="828"/>
      <c r="BI509" s="828"/>
      <c r="BJ509" s="828"/>
      <c r="BK509" s="828"/>
      <c r="BL509" s="828"/>
      <c r="BM509" s="828"/>
      <c r="BN509" s="828"/>
      <c r="BO509" s="828"/>
      <c r="BP509" s="828"/>
      <c r="BQ509" s="828"/>
      <c r="BR509" s="828"/>
      <c r="BS509" s="828"/>
      <c r="BT509" s="828"/>
      <c r="BU509" s="828"/>
      <c r="BV509" s="828"/>
      <c r="BW509" s="828"/>
      <c r="BX509" s="828"/>
    </row>
    <row r="510" spans="1:76" ht="16.5" thickBot="1">
      <c r="A510" s="833"/>
      <c r="B510" s="830" t="s">
        <v>910</v>
      </c>
      <c r="C510" s="830"/>
      <c r="D510" s="1663"/>
      <c r="E510" s="831"/>
      <c r="F510" s="824" t="s">
        <v>770</v>
      </c>
      <c r="G510" s="823">
        <f t="shared" si="271"/>
        <v>3.5</v>
      </c>
      <c r="H510" s="824">
        <f t="shared" si="307"/>
        <v>4</v>
      </c>
      <c r="I510" s="824">
        <f t="shared" si="308"/>
        <v>14</v>
      </c>
      <c r="J510" s="824">
        <f t="shared" si="309"/>
        <v>0</v>
      </c>
      <c r="K510" s="825">
        <f t="shared" si="310"/>
        <v>14</v>
      </c>
      <c r="L510" s="826">
        <f t="shared" si="311"/>
        <v>0</v>
      </c>
      <c r="M510" s="46"/>
      <c r="N510" s="46"/>
      <c r="O510" s="50"/>
      <c r="P510" s="834">
        <v>4</v>
      </c>
      <c r="Q510" s="834"/>
      <c r="R510" s="834">
        <v>3</v>
      </c>
      <c r="S510" s="834"/>
      <c r="T510" s="409"/>
      <c r="U510" s="834"/>
      <c r="V510" s="50">
        <v>4</v>
      </c>
      <c r="W510" s="834"/>
      <c r="X510" s="1647"/>
      <c r="Y510" s="834"/>
      <c r="Z510" s="834">
        <v>3</v>
      </c>
      <c r="AA510" s="834"/>
      <c r="AB510" s="1647"/>
      <c r="AC510" s="834"/>
      <c r="AD510" s="834"/>
      <c r="AE510" s="834"/>
      <c r="AF510" s="834"/>
      <c r="AG510" s="834"/>
      <c r="AH510" s="834"/>
      <c r="AI510" s="824"/>
      <c r="AJ510" s="824"/>
      <c r="AK510" s="824"/>
      <c r="AL510" s="824"/>
      <c r="AM510" s="824"/>
      <c r="AN510" s="824"/>
      <c r="AO510" s="824"/>
      <c r="AP510" s="824"/>
      <c r="AQ510" s="824"/>
      <c r="AR510" s="824"/>
      <c r="AS510" s="1640"/>
      <c r="AT510" s="824"/>
      <c r="AU510" s="824"/>
      <c r="AV510" s="824"/>
      <c r="AW510" s="1640"/>
      <c r="AX510" s="824"/>
      <c r="AY510" s="824"/>
      <c r="AZ510" s="824"/>
      <c r="BA510" s="824"/>
      <c r="BB510" s="824"/>
      <c r="BC510" s="824"/>
      <c r="BD510" s="828"/>
      <c r="BE510" s="828"/>
      <c r="BF510" s="828"/>
      <c r="BG510" s="828"/>
      <c r="BH510" s="828"/>
      <c r="BI510" s="828"/>
      <c r="BJ510" s="828"/>
      <c r="BK510" s="828"/>
      <c r="BL510" s="828"/>
      <c r="BM510" s="828"/>
      <c r="BN510" s="828"/>
      <c r="BO510" s="828"/>
      <c r="BP510" s="828"/>
      <c r="BQ510" s="828"/>
      <c r="BR510" s="828"/>
      <c r="BS510" s="828"/>
      <c r="BT510" s="828"/>
      <c r="BU510" s="828"/>
      <c r="BV510" s="828"/>
      <c r="BW510" s="828"/>
      <c r="BX510" s="828"/>
    </row>
    <row r="511" spans="1:76" ht="16.5" thickBot="1">
      <c r="A511" s="41"/>
      <c r="B511" s="42" t="s">
        <v>64</v>
      </c>
      <c r="C511" s="42"/>
      <c r="D511" s="960"/>
      <c r="E511" s="43"/>
      <c r="F511" s="34" t="s">
        <v>771</v>
      </c>
      <c r="G511" s="823">
        <f t="shared" si="271"/>
        <v>6.1</v>
      </c>
      <c r="H511" s="824">
        <f t="shared" si="307"/>
        <v>20</v>
      </c>
      <c r="I511" s="824">
        <f t="shared" si="308"/>
        <v>122</v>
      </c>
      <c r="J511" s="824">
        <f t="shared" si="309"/>
        <v>0</v>
      </c>
      <c r="K511" s="825">
        <f t="shared" si="310"/>
        <v>122</v>
      </c>
      <c r="L511" s="826">
        <f t="shared" si="311"/>
        <v>0</v>
      </c>
      <c r="M511" s="46"/>
      <c r="N511" s="46"/>
      <c r="O511" s="47">
        <v>8</v>
      </c>
      <c r="P511" s="48">
        <v>4</v>
      </c>
      <c r="Q511" s="49">
        <v>2</v>
      </c>
      <c r="R511" s="48">
        <v>4</v>
      </c>
      <c r="S511" s="49">
        <v>8</v>
      </c>
      <c r="T511" s="49">
        <v>4</v>
      </c>
      <c r="U511" s="48">
        <v>2</v>
      </c>
      <c r="V511" s="48">
        <v>2</v>
      </c>
      <c r="W511" s="48">
        <v>0</v>
      </c>
      <c r="X511" s="1648">
        <v>0</v>
      </c>
      <c r="Y511" s="48">
        <v>54</v>
      </c>
      <c r="Z511" s="48">
        <v>2</v>
      </c>
      <c r="AA511" s="48">
        <v>6</v>
      </c>
      <c r="AB511" s="1648">
        <v>0</v>
      </c>
      <c r="AC511" s="48">
        <v>6</v>
      </c>
      <c r="AD511" s="48">
        <v>10</v>
      </c>
      <c r="AE511" s="48">
        <v>0</v>
      </c>
      <c r="AF511" s="48">
        <v>2</v>
      </c>
      <c r="AG511" s="1648">
        <v>4</v>
      </c>
      <c r="AH511" s="48">
        <v>4</v>
      </c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</row>
    <row r="512" spans="1:76" ht="15.75">
      <c r="A512" s="1585" t="s">
        <v>105</v>
      </c>
      <c r="B512" s="8">
        <v>17</v>
      </c>
      <c r="R512" s="8" t="s">
        <v>32</v>
      </c>
      <c r="S512" s="8" t="s">
        <v>33</v>
      </c>
      <c r="T512" s="8" t="s">
        <v>34</v>
      </c>
      <c r="U512" s="8" t="s">
        <v>35</v>
      </c>
      <c r="AO512" s="8" t="s">
        <v>36</v>
      </c>
      <c r="AP512" s="8" t="s">
        <v>37</v>
      </c>
      <c r="AQ512" s="8" t="s">
        <v>38</v>
      </c>
      <c r="AR512" s="8" t="s">
        <v>37</v>
      </c>
      <c r="AS512" s="8" t="s">
        <v>39</v>
      </c>
      <c r="AT512" s="34" t="s">
        <v>40</v>
      </c>
      <c r="AU512" s="34" t="s">
        <v>41</v>
      </c>
      <c r="AV512" s="34" t="s">
        <v>42</v>
      </c>
      <c r="AW512" s="34" t="s">
        <v>40</v>
      </c>
      <c r="AX512" s="34"/>
      <c r="AY512" s="34"/>
      <c r="AZ512" s="34"/>
      <c r="BA512" s="34"/>
      <c r="BB512" s="34"/>
      <c r="BC512" s="34"/>
      <c r="BG512" s="8" t="s">
        <v>43</v>
      </c>
      <c r="BH512" s="8" t="s">
        <v>44</v>
      </c>
      <c r="BI512" s="8" t="s">
        <v>40</v>
      </c>
      <c r="BJ512" s="8" t="s">
        <v>37</v>
      </c>
      <c r="BK512" s="8" t="s">
        <v>39</v>
      </c>
      <c r="BL512" s="8" t="s">
        <v>35</v>
      </c>
    </row>
    <row r="513" spans="1:78">
      <c r="A513" s="817"/>
      <c r="B513" s="818" t="s">
        <v>45</v>
      </c>
      <c r="C513" s="818" t="s">
        <v>46</v>
      </c>
      <c r="D513" s="1661" t="s">
        <v>47</v>
      </c>
      <c r="E513" s="819" t="s">
        <v>48</v>
      </c>
      <c r="F513" s="820" t="s">
        <v>49</v>
      </c>
      <c r="G513" s="820" t="s">
        <v>50</v>
      </c>
      <c r="H513" s="820" t="s">
        <v>51</v>
      </c>
      <c r="I513" s="820" t="s">
        <v>52</v>
      </c>
      <c r="J513" s="820" t="s">
        <v>53</v>
      </c>
      <c r="K513" s="820" t="s">
        <v>54</v>
      </c>
      <c r="L513" s="821" t="s">
        <v>55</v>
      </c>
      <c r="M513" s="36"/>
      <c r="N513" s="36"/>
      <c r="O513" s="822">
        <v>1</v>
      </c>
      <c r="P513" s="820">
        <v>2</v>
      </c>
      <c r="Q513" s="820">
        <v>3</v>
      </c>
      <c r="R513" s="820">
        <v>4</v>
      </c>
      <c r="S513" s="820">
        <v>5</v>
      </c>
      <c r="T513" s="821">
        <v>6</v>
      </c>
      <c r="U513" s="820">
        <v>7</v>
      </c>
      <c r="V513" s="822">
        <v>8</v>
      </c>
      <c r="W513" s="820">
        <v>9</v>
      </c>
      <c r="X513" s="820">
        <v>10</v>
      </c>
      <c r="Y513" s="820">
        <v>11</v>
      </c>
      <c r="Z513" s="820">
        <v>12</v>
      </c>
      <c r="AA513" s="820">
        <v>13</v>
      </c>
      <c r="AB513" s="820">
        <v>14</v>
      </c>
      <c r="AC513" s="820">
        <v>15</v>
      </c>
      <c r="AD513" s="820">
        <v>16</v>
      </c>
      <c r="AE513" s="820">
        <v>17</v>
      </c>
      <c r="AF513" s="820">
        <v>18</v>
      </c>
      <c r="AG513" s="820">
        <v>19</v>
      </c>
      <c r="AH513" s="820">
        <v>20</v>
      </c>
      <c r="AJ513" s="820">
        <v>1</v>
      </c>
      <c r="AK513" s="820">
        <v>2</v>
      </c>
      <c r="AL513" s="820">
        <v>3</v>
      </c>
      <c r="AM513" s="820">
        <v>4</v>
      </c>
      <c r="AN513" s="820">
        <v>5</v>
      </c>
      <c r="AO513" s="820">
        <v>6</v>
      </c>
      <c r="AP513" s="820">
        <v>7</v>
      </c>
      <c r="AQ513" s="820">
        <v>8</v>
      </c>
      <c r="AR513" s="820">
        <v>9</v>
      </c>
      <c r="AS513" s="820">
        <v>10</v>
      </c>
      <c r="AT513" s="820">
        <v>11</v>
      </c>
      <c r="AU513" s="820">
        <v>12</v>
      </c>
      <c r="AV513" s="820">
        <v>13</v>
      </c>
      <c r="AW513" s="820">
        <v>14</v>
      </c>
      <c r="AX513" s="820">
        <v>15</v>
      </c>
      <c r="AY513" s="820">
        <v>16</v>
      </c>
      <c r="AZ513" s="820">
        <v>17</v>
      </c>
      <c r="BA513" s="820">
        <v>18</v>
      </c>
      <c r="BB513" s="820">
        <v>19</v>
      </c>
      <c r="BC513" s="820">
        <v>20</v>
      </c>
      <c r="BE513" s="820">
        <v>1</v>
      </c>
      <c r="BF513" s="820">
        <v>2</v>
      </c>
      <c r="BG513" s="820">
        <v>3</v>
      </c>
      <c r="BH513" s="820">
        <v>4</v>
      </c>
      <c r="BI513" s="820">
        <v>5</v>
      </c>
      <c r="BJ513" s="820">
        <v>6</v>
      </c>
      <c r="BK513" s="820">
        <v>7</v>
      </c>
      <c r="BL513" s="820">
        <v>8</v>
      </c>
      <c r="BM513" s="820">
        <v>9</v>
      </c>
      <c r="BN513" s="820">
        <v>10</v>
      </c>
      <c r="BO513" s="820">
        <v>11</v>
      </c>
      <c r="BP513" s="820">
        <v>12</v>
      </c>
      <c r="BQ513" s="820">
        <v>13</v>
      </c>
      <c r="BR513" s="820">
        <v>14</v>
      </c>
      <c r="BS513" s="820">
        <v>15</v>
      </c>
      <c r="BT513" s="820">
        <v>16</v>
      </c>
      <c r="BU513" s="820">
        <v>17</v>
      </c>
      <c r="BV513" s="820">
        <v>18</v>
      </c>
      <c r="BW513" s="820">
        <v>19</v>
      </c>
      <c r="BX513" s="820">
        <v>20</v>
      </c>
    </row>
    <row r="514" spans="1:78" ht="15.75">
      <c r="A514" s="824">
        <f>SLO!B18</f>
        <v>88</v>
      </c>
      <c r="B514" s="824" t="str">
        <f>SLO!C18</f>
        <v xml:space="preserve">Milták </v>
      </c>
      <c r="C514" s="824" t="str">
        <f>SLO!D18</f>
        <v>Petr</v>
      </c>
      <c r="D514" s="1664">
        <f>SLO!E18</f>
        <v>840812</v>
      </c>
      <c r="E514" s="824" t="str">
        <f>SLO!F18</f>
        <v>JH</v>
      </c>
      <c r="F514" s="824" t="s">
        <v>105</v>
      </c>
      <c r="G514" s="823">
        <f t="shared" si="271"/>
        <v>0.7142857142857143</v>
      </c>
      <c r="H514" s="824">
        <f t="shared" si="307"/>
        <v>14</v>
      </c>
      <c r="I514" s="824">
        <f t="shared" si="308"/>
        <v>5</v>
      </c>
      <c r="J514" s="824">
        <f t="shared" si="309"/>
        <v>5</v>
      </c>
      <c r="K514" s="825">
        <f t="shared" si="310"/>
        <v>10</v>
      </c>
      <c r="L514" s="826">
        <f t="shared" si="311"/>
        <v>0</v>
      </c>
      <c r="O514" s="827">
        <v>0</v>
      </c>
      <c r="P514" s="824">
        <v>0</v>
      </c>
      <c r="Q514" s="824">
        <v>0</v>
      </c>
      <c r="R514" s="824">
        <v>0</v>
      </c>
      <c r="S514" s="824">
        <v>1</v>
      </c>
      <c r="T514" s="826">
        <v>0</v>
      </c>
      <c r="U514" s="824">
        <v>1</v>
      </c>
      <c r="V514" s="1638"/>
      <c r="W514" s="824">
        <v>1</v>
      </c>
      <c r="X514" s="824">
        <v>0</v>
      </c>
      <c r="Y514" s="824">
        <v>1</v>
      </c>
      <c r="Z514" s="824"/>
      <c r="AA514" s="824"/>
      <c r="AB514" s="824">
        <v>1</v>
      </c>
      <c r="AC514" s="824">
        <v>0</v>
      </c>
      <c r="AD514" s="824">
        <v>0</v>
      </c>
      <c r="AE514" s="1640"/>
      <c r="AF514" s="824">
        <v>0</v>
      </c>
      <c r="AG514" s="1640"/>
      <c r="AH514" s="824"/>
      <c r="AI514" s="34"/>
      <c r="AJ514" s="824">
        <v>0</v>
      </c>
      <c r="AK514" s="824">
        <v>0</v>
      </c>
      <c r="AL514" s="824">
        <v>0</v>
      </c>
      <c r="AM514" s="824">
        <v>0</v>
      </c>
      <c r="AN514" s="824">
        <v>0</v>
      </c>
      <c r="AO514" s="824">
        <v>0</v>
      </c>
      <c r="AP514" s="824">
        <v>1</v>
      </c>
      <c r="AQ514" s="1640"/>
      <c r="AR514" s="824">
        <v>0</v>
      </c>
      <c r="AS514" s="824">
        <v>1</v>
      </c>
      <c r="AT514" s="824">
        <v>0</v>
      </c>
      <c r="AU514" s="824"/>
      <c r="AV514" s="824"/>
      <c r="AW514" s="824">
        <v>0</v>
      </c>
      <c r="AX514" s="824">
        <v>2</v>
      </c>
      <c r="AY514" s="824">
        <v>1</v>
      </c>
      <c r="AZ514" s="1640"/>
      <c r="BA514" s="824">
        <v>0</v>
      </c>
      <c r="BB514" s="1640"/>
      <c r="BC514" s="824"/>
      <c r="BE514" s="828"/>
      <c r="BF514" s="828"/>
      <c r="BG514" s="828"/>
      <c r="BH514" s="828"/>
      <c r="BI514" s="828"/>
      <c r="BJ514" s="828"/>
      <c r="BK514" s="828"/>
      <c r="BL514" s="828"/>
      <c r="BM514" s="828"/>
      <c r="BN514" s="828"/>
      <c r="BO514" s="828"/>
      <c r="BP514" s="828"/>
      <c r="BQ514" s="828"/>
      <c r="BR514" s="828"/>
      <c r="BS514" s="828"/>
      <c r="BT514" s="828"/>
      <c r="BU514" s="828"/>
      <c r="BV514" s="828"/>
      <c r="BW514" s="828"/>
      <c r="BX514" s="828"/>
    </row>
    <row r="515" spans="1:78" ht="15.75">
      <c r="A515" s="824">
        <f>SLO!B19</f>
        <v>83</v>
      </c>
      <c r="B515" s="824" t="str">
        <f>SLO!C19</f>
        <v>Feranec</v>
      </c>
      <c r="C515" s="824" t="str">
        <f>SLO!D19</f>
        <v>Karel</v>
      </c>
      <c r="D515" s="1664">
        <f>SLO!E19</f>
        <v>831231</v>
      </c>
      <c r="E515" s="824" t="str">
        <f>SLO!F19</f>
        <v>JH</v>
      </c>
      <c r="F515" s="824" t="s">
        <v>105</v>
      </c>
      <c r="G515" s="823">
        <f t="shared" si="271"/>
        <v>0.72727272727272729</v>
      </c>
      <c r="H515" s="824">
        <f t="shared" si="307"/>
        <v>11</v>
      </c>
      <c r="I515" s="824">
        <f t="shared" si="308"/>
        <v>3</v>
      </c>
      <c r="J515" s="824">
        <f t="shared" si="309"/>
        <v>5</v>
      </c>
      <c r="K515" s="825">
        <f t="shared" si="310"/>
        <v>8</v>
      </c>
      <c r="L515" s="826">
        <f t="shared" si="311"/>
        <v>0</v>
      </c>
      <c r="O515" s="827">
        <v>0</v>
      </c>
      <c r="P515" s="824">
        <v>0</v>
      </c>
      <c r="Q515" s="824">
        <v>0</v>
      </c>
      <c r="R515" s="824">
        <v>0</v>
      </c>
      <c r="S515" s="824"/>
      <c r="T515" s="826"/>
      <c r="U515" s="824"/>
      <c r="V515" s="1638"/>
      <c r="W515" s="824">
        <v>0</v>
      </c>
      <c r="X515" s="824">
        <v>1</v>
      </c>
      <c r="Y515" s="824">
        <v>1</v>
      </c>
      <c r="Z515" s="824">
        <v>0</v>
      </c>
      <c r="AA515" s="824">
        <v>0</v>
      </c>
      <c r="AB515" s="824">
        <v>0</v>
      </c>
      <c r="AC515" s="824"/>
      <c r="AD515" s="824">
        <v>1</v>
      </c>
      <c r="AE515" s="1640"/>
      <c r="AF515" s="824"/>
      <c r="AG515" s="1640"/>
      <c r="AH515" s="824"/>
      <c r="AI515" s="34"/>
      <c r="AJ515" s="824">
        <v>0</v>
      </c>
      <c r="AK515" s="824">
        <v>0</v>
      </c>
      <c r="AL515" s="824">
        <v>0</v>
      </c>
      <c r="AM515" s="824">
        <v>0</v>
      </c>
      <c r="AN515" s="824"/>
      <c r="AO515" s="824"/>
      <c r="AP515" s="824"/>
      <c r="AQ515" s="1640"/>
      <c r="AR515" s="824">
        <v>1</v>
      </c>
      <c r="AS515" s="824">
        <v>1</v>
      </c>
      <c r="AT515" s="824">
        <v>1</v>
      </c>
      <c r="AU515" s="824">
        <v>0</v>
      </c>
      <c r="AV515" s="824">
        <v>2</v>
      </c>
      <c r="AW515" s="824">
        <v>0</v>
      </c>
      <c r="AX515" s="824"/>
      <c r="AY515" s="824">
        <v>0</v>
      </c>
      <c r="AZ515" s="1640"/>
      <c r="BA515" s="824"/>
      <c r="BB515" s="1640"/>
      <c r="BC515" s="824"/>
      <c r="BE515" s="828"/>
      <c r="BF515" s="828"/>
      <c r="BG515" s="828"/>
      <c r="BH515" s="828"/>
      <c r="BI515" s="828"/>
      <c r="BJ515" s="828"/>
      <c r="BK515" s="828"/>
      <c r="BL515" s="828"/>
      <c r="BM515" s="828"/>
      <c r="BN515" s="828"/>
      <c r="BO515" s="828"/>
      <c r="BP515" s="828"/>
      <c r="BQ515" s="828"/>
      <c r="BR515" s="828"/>
      <c r="BS515" s="828"/>
      <c r="BT515" s="828"/>
      <c r="BU515" s="828"/>
      <c r="BV515" s="828"/>
      <c r="BW515" s="828"/>
      <c r="BX515" s="828"/>
    </row>
    <row r="516" spans="1:78" ht="15.75">
      <c r="A516" s="824">
        <f>SLO!B20</f>
        <v>21</v>
      </c>
      <c r="B516" s="824" t="str">
        <f>SLO!C20</f>
        <v>Zecha</v>
      </c>
      <c r="C516" s="824" t="str">
        <f>SLO!D20</f>
        <v>Roman</v>
      </c>
      <c r="D516" s="1664">
        <f>SLO!E20</f>
        <v>761126</v>
      </c>
      <c r="E516" s="824" t="str">
        <f>SLO!F20</f>
        <v>JH</v>
      </c>
      <c r="F516" s="824" t="s">
        <v>105</v>
      </c>
      <c r="G516" s="823">
        <f t="shared" si="271"/>
        <v>1.3</v>
      </c>
      <c r="H516" s="824">
        <f t="shared" si="307"/>
        <v>10</v>
      </c>
      <c r="I516" s="824">
        <f t="shared" si="308"/>
        <v>8</v>
      </c>
      <c r="J516" s="824">
        <f t="shared" si="309"/>
        <v>5</v>
      </c>
      <c r="K516" s="825">
        <f t="shared" si="310"/>
        <v>13</v>
      </c>
      <c r="L516" s="826">
        <f t="shared" si="311"/>
        <v>0</v>
      </c>
      <c r="O516" s="827">
        <v>1</v>
      </c>
      <c r="P516" s="824">
        <v>0</v>
      </c>
      <c r="Q516" s="824"/>
      <c r="R516" s="824"/>
      <c r="S516" s="824">
        <v>2</v>
      </c>
      <c r="T516" s="826"/>
      <c r="U516" s="824">
        <v>1</v>
      </c>
      <c r="V516" s="1638"/>
      <c r="W516" s="824">
        <v>0</v>
      </c>
      <c r="X516" s="824"/>
      <c r="Y516" s="824"/>
      <c r="Z516" s="824"/>
      <c r="AA516" s="824">
        <v>2</v>
      </c>
      <c r="AB516" s="824"/>
      <c r="AC516" s="824">
        <v>0</v>
      </c>
      <c r="AD516" s="824">
        <v>1</v>
      </c>
      <c r="AE516" s="1640"/>
      <c r="AF516" s="824">
        <v>1</v>
      </c>
      <c r="AG516" s="1640"/>
      <c r="AH516" s="824">
        <v>0</v>
      </c>
      <c r="AI516" s="34"/>
      <c r="AJ516" s="824">
        <v>0</v>
      </c>
      <c r="AK516" s="824">
        <v>0</v>
      </c>
      <c r="AL516" s="824"/>
      <c r="AM516" s="824"/>
      <c r="AN516" s="824">
        <v>2</v>
      </c>
      <c r="AO516" s="824"/>
      <c r="AP516" s="824">
        <v>1</v>
      </c>
      <c r="AQ516" s="1640"/>
      <c r="AR516" s="824">
        <v>0</v>
      </c>
      <c r="AS516" s="824"/>
      <c r="AT516" s="824"/>
      <c r="AU516" s="824"/>
      <c r="AV516" s="824">
        <v>0</v>
      </c>
      <c r="AW516" s="824"/>
      <c r="AX516" s="824">
        <v>2</v>
      </c>
      <c r="AY516" s="824">
        <v>0</v>
      </c>
      <c r="AZ516" s="1640"/>
      <c r="BA516" s="824">
        <v>0</v>
      </c>
      <c r="BB516" s="1640"/>
      <c r="BC516" s="824">
        <v>0</v>
      </c>
      <c r="BE516" s="828"/>
      <c r="BF516" s="828"/>
      <c r="BG516" s="828"/>
      <c r="BH516" s="828"/>
      <c r="BI516" s="828"/>
      <c r="BJ516" s="828"/>
      <c r="BK516" s="828"/>
      <c r="BL516" s="828"/>
      <c r="BM516" s="828"/>
      <c r="BN516" s="828"/>
      <c r="BO516" s="828"/>
      <c r="BP516" s="828"/>
      <c r="BQ516" s="828"/>
      <c r="BR516" s="828"/>
      <c r="BS516" s="828"/>
      <c r="BT516" s="828"/>
      <c r="BU516" s="828"/>
      <c r="BV516" s="828"/>
      <c r="BW516" s="828"/>
      <c r="BX516" s="828"/>
      <c r="BY516" s="40"/>
    </row>
    <row r="517" spans="1:78" ht="15.75">
      <c r="A517" s="824">
        <f>SLO!B21</f>
        <v>22</v>
      </c>
      <c r="B517" s="824" t="str">
        <f>SLO!C21</f>
        <v>Valčík ml.</v>
      </c>
      <c r="C517" s="824" t="str">
        <f>SLO!D21</f>
        <v>Roman</v>
      </c>
      <c r="D517" s="1664">
        <f>SLO!E21</f>
        <v>951122</v>
      </c>
      <c r="E517" s="824" t="str">
        <f>SLO!F21</f>
        <v>JH</v>
      </c>
      <c r="F517" s="824" t="s">
        <v>105</v>
      </c>
      <c r="G517" s="823">
        <f t="shared" si="271"/>
        <v>0.53333333333333333</v>
      </c>
      <c r="H517" s="824">
        <f t="shared" si="307"/>
        <v>15</v>
      </c>
      <c r="I517" s="824">
        <f t="shared" si="308"/>
        <v>6</v>
      </c>
      <c r="J517" s="824">
        <f t="shared" si="309"/>
        <v>2</v>
      </c>
      <c r="K517" s="825">
        <f t="shared" si="310"/>
        <v>8</v>
      </c>
      <c r="L517" s="826">
        <f t="shared" si="311"/>
        <v>0</v>
      </c>
      <c r="O517" s="827">
        <v>1</v>
      </c>
      <c r="P517" s="824">
        <v>0</v>
      </c>
      <c r="Q517" s="824">
        <v>0</v>
      </c>
      <c r="R517" s="824"/>
      <c r="S517" s="824">
        <v>0</v>
      </c>
      <c r="T517" s="826">
        <v>0</v>
      </c>
      <c r="U517" s="824">
        <v>1</v>
      </c>
      <c r="V517" s="1638"/>
      <c r="W517" s="824">
        <v>1</v>
      </c>
      <c r="X517" s="824">
        <v>0</v>
      </c>
      <c r="Y517" s="824">
        <v>1</v>
      </c>
      <c r="Z517" s="824">
        <v>0</v>
      </c>
      <c r="AA517" s="824">
        <v>0</v>
      </c>
      <c r="AB517" s="824">
        <v>1</v>
      </c>
      <c r="AC517" s="824"/>
      <c r="AD517" s="824">
        <v>0</v>
      </c>
      <c r="AE517" s="1640"/>
      <c r="AF517" s="824">
        <v>0</v>
      </c>
      <c r="AG517" s="1640"/>
      <c r="AH517" s="824">
        <v>1</v>
      </c>
      <c r="AI517" s="34"/>
      <c r="AJ517" s="824">
        <v>0</v>
      </c>
      <c r="AK517" s="824">
        <v>0</v>
      </c>
      <c r="AL517" s="824">
        <v>0</v>
      </c>
      <c r="AM517" s="824"/>
      <c r="AN517" s="824">
        <v>0</v>
      </c>
      <c r="AO517" s="824">
        <v>0</v>
      </c>
      <c r="AP517" s="824">
        <v>1</v>
      </c>
      <c r="AQ517" s="1640"/>
      <c r="AR517" s="824">
        <v>0</v>
      </c>
      <c r="AS517" s="824">
        <v>0</v>
      </c>
      <c r="AT517" s="824">
        <v>0</v>
      </c>
      <c r="AU517" s="824">
        <v>0</v>
      </c>
      <c r="AV517" s="824">
        <v>0</v>
      </c>
      <c r="AW517" s="824">
        <v>0</v>
      </c>
      <c r="AX517" s="824"/>
      <c r="AY517" s="824">
        <v>0</v>
      </c>
      <c r="AZ517" s="1640"/>
      <c r="BA517" s="824">
        <v>1</v>
      </c>
      <c r="BB517" s="1640"/>
      <c r="BC517" s="824">
        <v>0</v>
      </c>
      <c r="BE517" s="828"/>
      <c r="BF517" s="828"/>
      <c r="BG517" s="828"/>
      <c r="BH517" s="828"/>
      <c r="BI517" s="828"/>
      <c r="BJ517" s="828"/>
      <c r="BK517" s="828"/>
      <c r="BL517" s="828"/>
      <c r="BM517" s="828"/>
      <c r="BN517" s="828"/>
      <c r="BO517" s="828"/>
      <c r="BP517" s="828"/>
      <c r="BQ517" s="828"/>
      <c r="BR517" s="828"/>
      <c r="BS517" s="828"/>
      <c r="BT517" s="828"/>
      <c r="BU517" s="828"/>
      <c r="BV517" s="828"/>
      <c r="BW517" s="828"/>
      <c r="BX517" s="828"/>
      <c r="BY517" s="40"/>
    </row>
    <row r="518" spans="1:78" ht="15.75">
      <c r="A518" s="824">
        <f>SLO!B22</f>
        <v>30</v>
      </c>
      <c r="B518" s="824" t="str">
        <f>SLO!C22</f>
        <v>Šoka</v>
      </c>
      <c r="C518" s="824" t="str">
        <f>SLO!D22</f>
        <v>Emil</v>
      </c>
      <c r="D518" s="1664">
        <f>SLO!E22</f>
        <v>851030</v>
      </c>
      <c r="E518" s="824" t="str">
        <f>SLO!F22</f>
        <v>JH</v>
      </c>
      <c r="F518" s="824" t="s">
        <v>105</v>
      </c>
      <c r="G518" s="823">
        <f t="shared" si="271"/>
        <v>0.5</v>
      </c>
      <c r="H518" s="824">
        <f t="shared" si="307"/>
        <v>10</v>
      </c>
      <c r="I518" s="824">
        <f t="shared" si="308"/>
        <v>3</v>
      </c>
      <c r="J518" s="824">
        <f t="shared" si="309"/>
        <v>2</v>
      </c>
      <c r="K518" s="825">
        <f t="shared" si="310"/>
        <v>5</v>
      </c>
      <c r="L518" s="826">
        <f t="shared" si="311"/>
        <v>0</v>
      </c>
      <c r="O518" s="827">
        <v>0</v>
      </c>
      <c r="P518" s="824"/>
      <c r="Q518" s="824"/>
      <c r="R518" s="824">
        <v>0</v>
      </c>
      <c r="S518" s="824"/>
      <c r="T518" s="826">
        <v>0</v>
      </c>
      <c r="U518" s="824">
        <v>0</v>
      </c>
      <c r="V518" s="1638"/>
      <c r="W518" s="824">
        <v>0</v>
      </c>
      <c r="X518" s="824">
        <v>2</v>
      </c>
      <c r="Y518" s="824">
        <v>0</v>
      </c>
      <c r="Z518" s="824"/>
      <c r="AA518" s="824">
        <v>0</v>
      </c>
      <c r="AB518" s="824">
        <v>0</v>
      </c>
      <c r="AC518" s="824">
        <v>1</v>
      </c>
      <c r="AD518" s="824"/>
      <c r="AE518" s="1640"/>
      <c r="AF518" s="824"/>
      <c r="AG518" s="1640"/>
      <c r="AH518" s="824"/>
      <c r="AI518" s="34"/>
      <c r="AJ518" s="824">
        <v>0</v>
      </c>
      <c r="AK518" s="824"/>
      <c r="AL518" s="824"/>
      <c r="AM518" s="824">
        <v>0</v>
      </c>
      <c r="AN518" s="824"/>
      <c r="AO518" s="824">
        <v>0</v>
      </c>
      <c r="AP518" s="824">
        <v>0</v>
      </c>
      <c r="AQ518" s="1640"/>
      <c r="AR518" s="824">
        <v>0</v>
      </c>
      <c r="AS518" s="824">
        <v>0</v>
      </c>
      <c r="AT518" s="824">
        <v>1</v>
      </c>
      <c r="AU518" s="824"/>
      <c r="AV518" s="824">
        <v>0</v>
      </c>
      <c r="AW518" s="824">
        <v>1</v>
      </c>
      <c r="AX518" s="824">
        <v>0</v>
      </c>
      <c r="AY518" s="824"/>
      <c r="AZ518" s="1640"/>
      <c r="BA518" s="824"/>
      <c r="BB518" s="1640"/>
      <c r="BC518" s="824"/>
      <c r="BE518" s="828"/>
      <c r="BF518" s="828"/>
      <c r="BG518" s="828"/>
      <c r="BH518" s="828"/>
      <c r="BI518" s="828"/>
      <c r="BJ518" s="828"/>
      <c r="BK518" s="828"/>
      <c r="BL518" s="828"/>
      <c r="BM518" s="828"/>
      <c r="BN518" s="828"/>
      <c r="BO518" s="828"/>
      <c r="BP518" s="828"/>
      <c r="BQ518" s="828"/>
      <c r="BR518" s="828"/>
      <c r="BS518" s="828"/>
      <c r="BT518" s="828"/>
      <c r="BU518" s="828"/>
      <c r="BV518" s="828"/>
      <c r="BW518" s="828"/>
      <c r="BX518" s="828"/>
      <c r="BY518" s="40"/>
    </row>
    <row r="519" spans="1:78" ht="15.75">
      <c r="A519" s="824">
        <f>SLO!B23</f>
        <v>63</v>
      </c>
      <c r="B519" s="824" t="str">
        <f>SLO!C23</f>
        <v>Valčík st.</v>
      </c>
      <c r="C519" s="824" t="str">
        <f>SLO!D23</f>
        <v>Roman</v>
      </c>
      <c r="D519" s="1664">
        <f>SLO!E23</f>
        <v>700110</v>
      </c>
      <c r="E519" s="824" t="str">
        <f>SLO!F23</f>
        <v>JH</v>
      </c>
      <c r="F519" s="824" t="s">
        <v>105</v>
      </c>
      <c r="G519" s="823">
        <f t="shared" si="271"/>
        <v>0.6</v>
      </c>
      <c r="H519" s="824">
        <f t="shared" si="307"/>
        <v>5</v>
      </c>
      <c r="I519" s="824">
        <f t="shared" si="308"/>
        <v>0</v>
      </c>
      <c r="J519" s="824">
        <f t="shared" si="309"/>
        <v>3</v>
      </c>
      <c r="K519" s="825">
        <f t="shared" si="310"/>
        <v>3</v>
      </c>
      <c r="L519" s="826">
        <f t="shared" si="311"/>
        <v>0</v>
      </c>
      <c r="O519" s="827"/>
      <c r="P519" s="824"/>
      <c r="Q519" s="824"/>
      <c r="R519" s="824"/>
      <c r="S519" s="824"/>
      <c r="T519" s="826"/>
      <c r="U519" s="824"/>
      <c r="V519" s="1638"/>
      <c r="W519" s="824"/>
      <c r="X519" s="824"/>
      <c r="Y519" s="824"/>
      <c r="Z519" s="824">
        <v>0</v>
      </c>
      <c r="AA519" s="824"/>
      <c r="AB519" s="824">
        <v>0</v>
      </c>
      <c r="AC519" s="824"/>
      <c r="AD519" s="824">
        <v>0</v>
      </c>
      <c r="AE519" s="1640"/>
      <c r="AF519" s="824">
        <v>0</v>
      </c>
      <c r="AG519" s="1640"/>
      <c r="AH519" s="824">
        <v>0</v>
      </c>
      <c r="AI519" s="34"/>
      <c r="AJ519" s="824"/>
      <c r="AK519" s="824"/>
      <c r="AL519" s="824"/>
      <c r="AM519" s="824"/>
      <c r="AN519" s="824"/>
      <c r="AO519" s="824"/>
      <c r="AP519" s="824"/>
      <c r="AQ519" s="1640"/>
      <c r="AR519" s="824"/>
      <c r="AS519" s="824"/>
      <c r="AT519" s="824"/>
      <c r="AU519" s="824">
        <v>0</v>
      </c>
      <c r="AV519" s="824"/>
      <c r="AW519" s="824">
        <v>0</v>
      </c>
      <c r="AX519" s="824"/>
      <c r="AY519" s="824">
        <v>0</v>
      </c>
      <c r="AZ519" s="1640"/>
      <c r="BA519" s="824">
        <v>3</v>
      </c>
      <c r="BB519" s="1640"/>
      <c r="BC519" s="824">
        <v>0</v>
      </c>
      <c r="BE519" s="828"/>
      <c r="BF519" s="828"/>
      <c r="BG519" s="828"/>
      <c r="BH519" s="828"/>
      <c r="BI519" s="828"/>
      <c r="BJ519" s="828"/>
      <c r="BK519" s="828"/>
      <c r="BL519" s="828"/>
      <c r="BM519" s="828"/>
      <c r="BN519" s="828"/>
      <c r="BO519" s="828"/>
      <c r="BP519" s="828"/>
      <c r="BQ519" s="828"/>
      <c r="BR519" s="828"/>
      <c r="BS519" s="828"/>
      <c r="BT519" s="828"/>
      <c r="BU519" s="828"/>
      <c r="BV519" s="828"/>
      <c r="BW519" s="828"/>
      <c r="BX519" s="828"/>
    </row>
    <row r="520" spans="1:78" ht="15.75">
      <c r="A520" s="824">
        <f>SLO!B24</f>
        <v>55</v>
      </c>
      <c r="B520" s="824" t="str">
        <f>SLO!C24</f>
        <v>Starý ml.</v>
      </c>
      <c r="C520" s="824" t="str">
        <f>SLO!D24</f>
        <v>Roman</v>
      </c>
      <c r="D520" s="1664">
        <f>SLO!E24</f>
        <v>881215</v>
      </c>
      <c r="E520" s="824" t="str">
        <f>SLO!F24</f>
        <v>JH</v>
      </c>
      <c r="F520" s="824" t="s">
        <v>105</v>
      </c>
      <c r="G520" s="823">
        <f t="shared" si="271"/>
        <v>0.7142857142857143</v>
      </c>
      <c r="H520" s="824">
        <f t="shared" si="307"/>
        <v>14</v>
      </c>
      <c r="I520" s="824">
        <f t="shared" si="308"/>
        <v>6</v>
      </c>
      <c r="J520" s="824">
        <f t="shared" si="309"/>
        <v>4</v>
      </c>
      <c r="K520" s="825">
        <f t="shared" si="310"/>
        <v>10</v>
      </c>
      <c r="L520" s="826">
        <f t="shared" si="311"/>
        <v>0</v>
      </c>
      <c r="O520" s="827"/>
      <c r="P520" s="824">
        <v>0</v>
      </c>
      <c r="Q520" s="824">
        <v>0</v>
      </c>
      <c r="R520" s="824">
        <v>0</v>
      </c>
      <c r="S520" s="824">
        <v>0</v>
      </c>
      <c r="T520" s="826"/>
      <c r="U520" s="824">
        <v>1</v>
      </c>
      <c r="V520" s="1638"/>
      <c r="W520" s="824">
        <v>0</v>
      </c>
      <c r="X520" s="824">
        <v>0</v>
      </c>
      <c r="Y520" s="824">
        <v>1</v>
      </c>
      <c r="Z520" s="824">
        <v>0</v>
      </c>
      <c r="AA520" s="824">
        <v>0</v>
      </c>
      <c r="AB520" s="824">
        <v>1</v>
      </c>
      <c r="AC520" s="824">
        <v>2</v>
      </c>
      <c r="AD520" s="824">
        <v>0</v>
      </c>
      <c r="AE520" s="1640"/>
      <c r="AF520" s="824">
        <v>1</v>
      </c>
      <c r="AG520" s="1640"/>
      <c r="AH520" s="824"/>
      <c r="AI520" s="34"/>
      <c r="AJ520" s="824"/>
      <c r="AK520" s="824">
        <v>0</v>
      </c>
      <c r="AL520" s="824">
        <v>0</v>
      </c>
      <c r="AM520" s="824">
        <v>0</v>
      </c>
      <c r="AN520" s="824">
        <v>0</v>
      </c>
      <c r="AO520" s="824"/>
      <c r="AP520" s="824">
        <v>0</v>
      </c>
      <c r="AQ520" s="1640"/>
      <c r="AR520" s="824">
        <v>0</v>
      </c>
      <c r="AS520" s="824">
        <v>0</v>
      </c>
      <c r="AT520" s="824">
        <v>1</v>
      </c>
      <c r="AU520" s="824">
        <v>1</v>
      </c>
      <c r="AV520" s="824">
        <v>0</v>
      </c>
      <c r="AW520" s="824">
        <v>0</v>
      </c>
      <c r="AX520" s="824">
        <v>0</v>
      </c>
      <c r="AY520" s="824">
        <v>1</v>
      </c>
      <c r="AZ520" s="1640"/>
      <c r="BA520" s="824">
        <v>1</v>
      </c>
      <c r="BB520" s="1640"/>
      <c r="BC520" s="824"/>
      <c r="BE520" s="828"/>
      <c r="BF520" s="828"/>
      <c r="BG520" s="828"/>
      <c r="BH520" s="828"/>
      <c r="BI520" s="828"/>
      <c r="BJ520" s="828"/>
      <c r="BK520" s="828"/>
      <c r="BL520" s="828"/>
      <c r="BM520" s="828"/>
      <c r="BN520" s="828"/>
      <c r="BO520" s="828"/>
      <c r="BP520" s="828"/>
      <c r="BQ520" s="828"/>
      <c r="BR520" s="828"/>
      <c r="BS520" s="828"/>
      <c r="BT520" s="828"/>
      <c r="BU520" s="828"/>
      <c r="BV520" s="828"/>
      <c r="BW520" s="828"/>
      <c r="BX520" s="828"/>
      <c r="BY520" s="40"/>
    </row>
    <row r="521" spans="1:78" ht="15.75">
      <c r="A521" s="824">
        <f>SLO!B25</f>
        <v>37</v>
      </c>
      <c r="B521" s="824" t="str">
        <f>SLO!C25</f>
        <v xml:space="preserve">Moravec </v>
      </c>
      <c r="C521" s="824" t="str">
        <f>SLO!D25</f>
        <v>Aleš</v>
      </c>
      <c r="D521" s="1664">
        <f>SLO!E25</f>
        <v>1010313</v>
      </c>
      <c r="E521" s="824" t="str">
        <f>SLO!F25</f>
        <v>JH</v>
      </c>
      <c r="F521" s="824" t="s">
        <v>105</v>
      </c>
      <c r="G521" s="823">
        <f t="shared" si="271"/>
        <v>1</v>
      </c>
      <c r="H521" s="824">
        <f t="shared" si="307"/>
        <v>7</v>
      </c>
      <c r="I521" s="824">
        <f t="shared" si="308"/>
        <v>2</v>
      </c>
      <c r="J521" s="824">
        <f t="shared" si="309"/>
        <v>5</v>
      </c>
      <c r="K521" s="825">
        <f t="shared" si="310"/>
        <v>7</v>
      </c>
      <c r="L521" s="826">
        <f t="shared" si="311"/>
        <v>0</v>
      </c>
      <c r="O521" s="827">
        <v>0</v>
      </c>
      <c r="P521" s="824">
        <v>0</v>
      </c>
      <c r="Q521" s="824"/>
      <c r="R521" s="824">
        <v>0</v>
      </c>
      <c r="S521" s="824">
        <v>1</v>
      </c>
      <c r="T521" s="826">
        <v>1</v>
      </c>
      <c r="U521" s="824">
        <v>0</v>
      </c>
      <c r="V521" s="1638"/>
      <c r="W521" s="824"/>
      <c r="X521" s="824"/>
      <c r="Y521" s="824"/>
      <c r="Z521" s="824"/>
      <c r="AA521" s="824"/>
      <c r="AB521" s="824"/>
      <c r="AC521" s="824"/>
      <c r="AD521" s="824"/>
      <c r="AE521" s="1640"/>
      <c r="AF521" s="824"/>
      <c r="AG521" s="1640"/>
      <c r="AH521" s="824">
        <v>0</v>
      </c>
      <c r="AI521" s="34"/>
      <c r="AJ521" s="824">
        <v>1</v>
      </c>
      <c r="AK521" s="824">
        <v>1</v>
      </c>
      <c r="AL521" s="824"/>
      <c r="AM521" s="824">
        <v>0</v>
      </c>
      <c r="AN521" s="824">
        <v>2</v>
      </c>
      <c r="AO521" s="824">
        <v>0</v>
      </c>
      <c r="AP521" s="824">
        <v>0</v>
      </c>
      <c r="AQ521" s="1640"/>
      <c r="AR521" s="824"/>
      <c r="AS521" s="824"/>
      <c r="AT521" s="824"/>
      <c r="AU521" s="824"/>
      <c r="AV521" s="824"/>
      <c r="AW521" s="824"/>
      <c r="AX521" s="824"/>
      <c r="AY521" s="824"/>
      <c r="AZ521" s="1640"/>
      <c r="BA521" s="824"/>
      <c r="BB521" s="1640"/>
      <c r="BC521" s="824">
        <v>1</v>
      </c>
      <c r="BE521" s="828"/>
      <c r="BF521" s="828"/>
      <c r="BG521" s="828"/>
      <c r="BH521" s="828"/>
      <c r="BI521" s="828"/>
      <c r="BJ521" s="828"/>
      <c r="BK521" s="828"/>
      <c r="BL521" s="828"/>
      <c r="BM521" s="828"/>
      <c r="BN521" s="828"/>
      <c r="BO521" s="828"/>
      <c r="BP521" s="828"/>
      <c r="BQ521" s="828"/>
      <c r="BR521" s="828"/>
      <c r="BS521" s="828"/>
      <c r="BT521" s="828"/>
      <c r="BU521" s="828"/>
      <c r="BV521" s="828"/>
      <c r="BW521" s="828"/>
      <c r="BX521" s="828"/>
      <c r="BY521" s="40"/>
    </row>
    <row r="522" spans="1:78" ht="15.75">
      <c r="A522" s="824">
        <f>SLO!B26</f>
        <v>69</v>
      </c>
      <c r="B522" s="824" t="str">
        <f>SLO!C26</f>
        <v>Moravec</v>
      </c>
      <c r="C522" s="824" t="str">
        <f>SLO!D26</f>
        <v>Zdeněk</v>
      </c>
      <c r="D522" s="1664">
        <f>SLO!E26</f>
        <v>1020201</v>
      </c>
      <c r="E522" s="824" t="str">
        <f>SLO!F26</f>
        <v>JH</v>
      </c>
      <c r="F522" s="824" t="s">
        <v>105</v>
      </c>
      <c r="G522" s="823">
        <f t="shared" si="271"/>
        <v>2.2999999999999998</v>
      </c>
      <c r="H522" s="824">
        <f t="shared" si="307"/>
        <v>10</v>
      </c>
      <c r="I522" s="824">
        <f t="shared" si="308"/>
        <v>14</v>
      </c>
      <c r="J522" s="824">
        <f t="shared" si="309"/>
        <v>9</v>
      </c>
      <c r="K522" s="825">
        <f t="shared" si="310"/>
        <v>23</v>
      </c>
      <c r="L522" s="826">
        <f t="shared" si="311"/>
        <v>0</v>
      </c>
      <c r="O522" s="827">
        <v>1</v>
      </c>
      <c r="P522" s="824">
        <v>0</v>
      </c>
      <c r="Q522" s="824">
        <v>3</v>
      </c>
      <c r="R522" s="824">
        <v>0</v>
      </c>
      <c r="S522" s="824">
        <v>2</v>
      </c>
      <c r="T522" s="826">
        <v>3</v>
      </c>
      <c r="U522" s="824">
        <v>0</v>
      </c>
      <c r="V522" s="1638"/>
      <c r="W522" s="824"/>
      <c r="X522" s="824"/>
      <c r="Y522" s="824"/>
      <c r="Z522" s="824">
        <v>0</v>
      </c>
      <c r="AA522" s="824"/>
      <c r="AB522" s="824"/>
      <c r="AC522" s="824"/>
      <c r="AD522" s="824"/>
      <c r="AE522" s="1640"/>
      <c r="AF522" s="824">
        <v>4</v>
      </c>
      <c r="AG522" s="1640"/>
      <c r="AH522" s="824">
        <v>1</v>
      </c>
      <c r="AI522" s="34"/>
      <c r="AJ522" s="824">
        <v>1</v>
      </c>
      <c r="AK522" s="824">
        <v>1</v>
      </c>
      <c r="AL522" s="824">
        <v>1</v>
      </c>
      <c r="AM522" s="824">
        <v>0</v>
      </c>
      <c r="AN522" s="824">
        <v>1</v>
      </c>
      <c r="AO522" s="824">
        <v>1</v>
      </c>
      <c r="AP522" s="824">
        <v>2</v>
      </c>
      <c r="AQ522" s="1640"/>
      <c r="AR522" s="824"/>
      <c r="AS522" s="824"/>
      <c r="AT522" s="824"/>
      <c r="AU522" s="824">
        <v>0</v>
      </c>
      <c r="AV522" s="824"/>
      <c r="AW522" s="824"/>
      <c r="AX522" s="824"/>
      <c r="AY522" s="824"/>
      <c r="AZ522" s="1640"/>
      <c r="BA522" s="824">
        <v>2</v>
      </c>
      <c r="BB522" s="1640"/>
      <c r="BC522" s="824">
        <v>0</v>
      </c>
      <c r="BE522" s="828"/>
      <c r="BF522" s="828"/>
      <c r="BG522" s="828"/>
      <c r="BH522" s="828"/>
      <c r="BI522" s="828"/>
      <c r="BJ522" s="828"/>
      <c r="BK522" s="828"/>
      <c r="BL522" s="828"/>
      <c r="BM522" s="828"/>
      <c r="BN522" s="828"/>
      <c r="BO522" s="828"/>
      <c r="BP522" s="828"/>
      <c r="BQ522" s="828"/>
      <c r="BR522" s="828"/>
      <c r="BS522" s="828"/>
      <c r="BT522" s="828"/>
      <c r="BU522" s="828"/>
      <c r="BV522" s="828"/>
      <c r="BW522" s="828"/>
      <c r="BX522" s="828"/>
      <c r="BY522" s="40"/>
    </row>
    <row r="523" spans="1:78" ht="15.75">
      <c r="A523" s="824">
        <f>SLO!B27</f>
        <v>3</v>
      </c>
      <c r="B523" s="824" t="str">
        <f>SLO!C27</f>
        <v xml:space="preserve">Marinov </v>
      </c>
      <c r="C523" s="824" t="str">
        <f>SLO!D27</f>
        <v>Michal</v>
      </c>
      <c r="D523" s="1664">
        <f>SLO!E27</f>
        <v>841120</v>
      </c>
      <c r="E523" s="824" t="str">
        <f>SLO!F27</f>
        <v>JH</v>
      </c>
      <c r="F523" s="824" t="s">
        <v>105</v>
      </c>
      <c r="G523" s="823">
        <f t="shared" si="271"/>
        <v>0.33333333333333331</v>
      </c>
      <c r="H523" s="824">
        <f t="shared" si="307"/>
        <v>9</v>
      </c>
      <c r="I523" s="824">
        <f t="shared" si="308"/>
        <v>1</v>
      </c>
      <c r="J523" s="824">
        <f t="shared" si="309"/>
        <v>2</v>
      </c>
      <c r="K523" s="825">
        <f t="shared" si="310"/>
        <v>3</v>
      </c>
      <c r="L523" s="826">
        <f t="shared" si="311"/>
        <v>0</v>
      </c>
      <c r="O523" s="827">
        <v>1</v>
      </c>
      <c r="P523" s="824"/>
      <c r="Q523" s="824">
        <v>0</v>
      </c>
      <c r="R523" s="824"/>
      <c r="S523" s="824">
        <v>0</v>
      </c>
      <c r="T523" s="826">
        <v>0</v>
      </c>
      <c r="U523" s="824">
        <v>0</v>
      </c>
      <c r="V523" s="1638"/>
      <c r="W523" s="824">
        <v>0</v>
      </c>
      <c r="X523" s="824">
        <v>0</v>
      </c>
      <c r="Y523" s="824">
        <v>0</v>
      </c>
      <c r="Z523" s="824">
        <v>0</v>
      </c>
      <c r="AA523" s="824"/>
      <c r="AB523" s="824"/>
      <c r="AC523" s="824"/>
      <c r="AD523" s="824"/>
      <c r="AE523" s="1640"/>
      <c r="AF523" s="824"/>
      <c r="AG523" s="1640"/>
      <c r="AH523" s="824"/>
      <c r="AI523" s="34"/>
      <c r="AJ523" s="824">
        <v>1</v>
      </c>
      <c r="AK523" s="824"/>
      <c r="AL523" s="824">
        <v>0</v>
      </c>
      <c r="AM523" s="824"/>
      <c r="AN523" s="824">
        <v>0</v>
      </c>
      <c r="AO523" s="824">
        <v>0</v>
      </c>
      <c r="AP523" s="824">
        <v>0</v>
      </c>
      <c r="AQ523" s="1640"/>
      <c r="AR523" s="824">
        <v>0</v>
      </c>
      <c r="AS523" s="824">
        <v>0</v>
      </c>
      <c r="AT523" s="824">
        <v>1</v>
      </c>
      <c r="AU523" s="824">
        <v>0</v>
      </c>
      <c r="AV523" s="824"/>
      <c r="AW523" s="824"/>
      <c r="AX523" s="824"/>
      <c r="AY523" s="824"/>
      <c r="AZ523" s="1640"/>
      <c r="BA523" s="824"/>
      <c r="BB523" s="1640"/>
      <c r="BC523" s="824"/>
      <c r="BE523" s="828"/>
      <c r="BF523" s="828"/>
      <c r="BG523" s="828"/>
      <c r="BH523" s="828"/>
      <c r="BI523" s="828"/>
      <c r="BJ523" s="828"/>
      <c r="BK523" s="828"/>
      <c r="BL523" s="828"/>
      <c r="BM523" s="828"/>
      <c r="BN523" s="828"/>
      <c r="BO523" s="828"/>
      <c r="BP523" s="828"/>
      <c r="BQ523" s="828"/>
      <c r="BR523" s="828"/>
      <c r="BS523" s="828"/>
      <c r="BT523" s="828"/>
      <c r="BU523" s="828"/>
      <c r="BV523" s="828"/>
      <c r="BW523" s="828"/>
      <c r="BX523" s="828"/>
      <c r="BY523" s="40"/>
    </row>
    <row r="524" spans="1:78" ht="15.75">
      <c r="A524" s="824">
        <f>SLO!B28</f>
        <v>8</v>
      </c>
      <c r="B524" s="824" t="str">
        <f>SLO!C28</f>
        <v xml:space="preserve">Kostúr </v>
      </c>
      <c r="C524" s="824" t="str">
        <f>SLO!D28</f>
        <v>Jaroslav</v>
      </c>
      <c r="D524" s="1664">
        <f>SLO!E28</f>
        <v>870308</v>
      </c>
      <c r="E524" s="824" t="str">
        <f>SLO!F28</f>
        <v>JH</v>
      </c>
      <c r="F524" s="824" t="s">
        <v>105</v>
      </c>
      <c r="G524" s="823">
        <f t="shared" si="271"/>
        <v>0</v>
      </c>
      <c r="H524" s="824">
        <f t="shared" si="307"/>
        <v>1</v>
      </c>
      <c r="I524" s="824">
        <f t="shared" si="308"/>
        <v>0</v>
      </c>
      <c r="J524" s="824">
        <f t="shared" si="309"/>
        <v>0</v>
      </c>
      <c r="K524" s="825">
        <f t="shared" si="310"/>
        <v>0</v>
      </c>
      <c r="L524" s="826">
        <f t="shared" si="311"/>
        <v>0</v>
      </c>
      <c r="O524" s="827"/>
      <c r="P524" s="824"/>
      <c r="Q524" s="824"/>
      <c r="R524" s="824"/>
      <c r="S524" s="824"/>
      <c r="T524" s="826"/>
      <c r="U524" s="824"/>
      <c r="V524" s="1638"/>
      <c r="W524" s="824"/>
      <c r="X524" s="824"/>
      <c r="Y524" s="824"/>
      <c r="Z524" s="824"/>
      <c r="AA524" s="824"/>
      <c r="AB524" s="824"/>
      <c r="AC524" s="824"/>
      <c r="AD524" s="824"/>
      <c r="AE524" s="1640"/>
      <c r="AF524" s="824">
        <v>0</v>
      </c>
      <c r="AG524" s="1640"/>
      <c r="AH524" s="824"/>
      <c r="AI524" s="34"/>
      <c r="AJ524" s="824"/>
      <c r="AK524" s="824"/>
      <c r="AL524" s="824"/>
      <c r="AM524" s="824"/>
      <c r="AN524" s="824"/>
      <c r="AO524" s="824"/>
      <c r="AP524" s="824"/>
      <c r="AQ524" s="1640"/>
      <c r="AR524" s="824"/>
      <c r="AS524" s="824"/>
      <c r="AT524" s="824"/>
      <c r="AU524" s="824"/>
      <c r="AV524" s="824"/>
      <c r="AW524" s="824"/>
      <c r="AX524" s="824"/>
      <c r="AY524" s="824"/>
      <c r="AZ524" s="1640"/>
      <c r="BA524" s="824">
        <v>0</v>
      </c>
      <c r="BB524" s="1640"/>
      <c r="BC524" s="824"/>
      <c r="BE524" s="828"/>
      <c r="BF524" s="828"/>
      <c r="BG524" s="828"/>
      <c r="BH524" s="828"/>
      <c r="BI524" s="828"/>
      <c r="BJ524" s="828"/>
      <c r="BK524" s="828"/>
      <c r="BL524" s="828"/>
      <c r="BM524" s="828"/>
      <c r="BN524" s="828"/>
      <c r="BO524" s="828"/>
      <c r="BP524" s="828"/>
      <c r="BQ524" s="828"/>
      <c r="BR524" s="828"/>
      <c r="BS524" s="828"/>
      <c r="BT524" s="828"/>
      <c r="BU524" s="828"/>
      <c r="BV524" s="828"/>
      <c r="BW524" s="828"/>
      <c r="BX524" s="828"/>
      <c r="BY524" s="40"/>
    </row>
    <row r="525" spans="1:78" ht="15.75">
      <c r="A525" s="824">
        <f>SLO!B29</f>
        <v>10</v>
      </c>
      <c r="B525" s="824" t="str">
        <f>SLO!C29</f>
        <v>Koreň</v>
      </c>
      <c r="C525" s="824" t="str">
        <f>SLO!D29</f>
        <v>Martin</v>
      </c>
      <c r="D525" s="1664">
        <f>SLO!E29</f>
        <v>850209</v>
      </c>
      <c r="E525" s="824" t="str">
        <f>SLO!F29</f>
        <v>JH</v>
      </c>
      <c r="F525" s="824" t="s">
        <v>105</v>
      </c>
      <c r="G525" s="823">
        <f t="shared" si="271"/>
        <v>0.66666666666666663</v>
      </c>
      <c r="H525" s="824">
        <f t="shared" si="307"/>
        <v>3</v>
      </c>
      <c r="I525" s="824">
        <f t="shared" si="308"/>
        <v>2</v>
      </c>
      <c r="J525" s="824">
        <f t="shared" si="309"/>
        <v>0</v>
      </c>
      <c r="K525" s="825">
        <f t="shared" si="310"/>
        <v>2</v>
      </c>
      <c r="L525" s="826">
        <f t="shared" si="311"/>
        <v>0</v>
      </c>
      <c r="O525" s="827"/>
      <c r="P525" s="824"/>
      <c r="Q525" s="824">
        <v>0</v>
      </c>
      <c r="R525" s="824"/>
      <c r="S525" s="824"/>
      <c r="T525" s="826"/>
      <c r="U525" s="824"/>
      <c r="V525" s="1638"/>
      <c r="W525" s="824"/>
      <c r="X525" s="824"/>
      <c r="Y525" s="824">
        <v>1</v>
      </c>
      <c r="Z525" s="824"/>
      <c r="AA525" s="824"/>
      <c r="AB525" s="824"/>
      <c r="AC525" s="824">
        <v>1</v>
      </c>
      <c r="AD525" s="824"/>
      <c r="AE525" s="1640"/>
      <c r="AF525" s="824"/>
      <c r="AG525" s="1640"/>
      <c r="AH525" s="824"/>
      <c r="AI525" s="34"/>
      <c r="AJ525" s="824"/>
      <c r="AK525" s="824"/>
      <c r="AL525" s="824">
        <v>0</v>
      </c>
      <c r="AM525" s="824"/>
      <c r="AN525" s="824"/>
      <c r="AO525" s="824"/>
      <c r="AP525" s="824"/>
      <c r="AQ525" s="1640"/>
      <c r="AR525" s="824"/>
      <c r="AS525" s="824"/>
      <c r="AT525" s="824">
        <v>0</v>
      </c>
      <c r="AU525" s="824"/>
      <c r="AV525" s="824"/>
      <c r="AW525" s="824"/>
      <c r="AX525" s="824">
        <v>0</v>
      </c>
      <c r="AY525" s="824"/>
      <c r="AZ525" s="1640"/>
      <c r="BA525" s="824"/>
      <c r="BB525" s="1640"/>
      <c r="BC525" s="824"/>
      <c r="BE525" s="828"/>
      <c r="BF525" s="828"/>
      <c r="BG525" s="828"/>
      <c r="BH525" s="828"/>
      <c r="BI525" s="828"/>
      <c r="BJ525" s="828"/>
      <c r="BK525" s="828"/>
      <c r="BL525" s="828"/>
      <c r="BM525" s="828"/>
      <c r="BN525" s="828"/>
      <c r="BO525" s="828"/>
      <c r="BP525" s="828"/>
      <c r="BQ525" s="828"/>
      <c r="BR525" s="828"/>
      <c r="BS525" s="828"/>
      <c r="BT525" s="828"/>
      <c r="BU525" s="828"/>
      <c r="BV525" s="828"/>
      <c r="BW525" s="828"/>
      <c r="BX525" s="828"/>
      <c r="BY525" s="40"/>
    </row>
    <row r="526" spans="1:78" ht="15.75">
      <c r="A526" s="824">
        <f>SLO!B30</f>
        <v>71</v>
      </c>
      <c r="B526" s="824" t="str">
        <f>SLO!C30</f>
        <v>Málek</v>
      </c>
      <c r="C526" s="824" t="str">
        <f>SLO!D30</f>
        <v>Jan</v>
      </c>
      <c r="D526" s="1664">
        <f>SLO!E30</f>
        <v>950827</v>
      </c>
      <c r="E526" s="824" t="str">
        <f>SLO!F30</f>
        <v>JH</v>
      </c>
      <c r="F526" s="824" t="s">
        <v>105</v>
      </c>
      <c r="G526" s="823">
        <f t="shared" si="271"/>
        <v>1</v>
      </c>
      <c r="H526" s="824">
        <f t="shared" si="307"/>
        <v>6</v>
      </c>
      <c r="I526" s="824">
        <f t="shared" si="308"/>
        <v>3</v>
      </c>
      <c r="J526" s="824">
        <f t="shared" si="309"/>
        <v>3</v>
      </c>
      <c r="K526" s="825">
        <f t="shared" si="310"/>
        <v>6</v>
      </c>
      <c r="L526" s="826">
        <f t="shared" si="311"/>
        <v>0</v>
      </c>
      <c r="O526" s="827"/>
      <c r="P526" s="824">
        <v>0</v>
      </c>
      <c r="Q526" s="824"/>
      <c r="R526" s="824">
        <v>0</v>
      </c>
      <c r="S526" s="824"/>
      <c r="T526" s="826"/>
      <c r="U526" s="824">
        <v>1</v>
      </c>
      <c r="V526" s="1638"/>
      <c r="W526" s="824"/>
      <c r="X526" s="824">
        <v>2</v>
      </c>
      <c r="Y526" s="824"/>
      <c r="Z526" s="824"/>
      <c r="AA526" s="824">
        <v>0</v>
      </c>
      <c r="AB526" s="824">
        <v>0</v>
      </c>
      <c r="AC526" s="824"/>
      <c r="AD526" s="824"/>
      <c r="AE526" s="1640"/>
      <c r="AF526" s="824"/>
      <c r="AG526" s="1640"/>
      <c r="AH526" s="824"/>
      <c r="AI526" s="34"/>
      <c r="AJ526" s="824"/>
      <c r="AK526" s="824">
        <v>0</v>
      </c>
      <c r="AL526" s="824"/>
      <c r="AM526" s="824">
        <v>0</v>
      </c>
      <c r="AN526" s="824"/>
      <c r="AO526" s="824"/>
      <c r="AP526" s="824">
        <v>0</v>
      </c>
      <c r="AQ526" s="1640"/>
      <c r="AR526" s="824"/>
      <c r="AS526" s="824">
        <v>2</v>
      </c>
      <c r="AT526" s="824"/>
      <c r="AU526" s="824"/>
      <c r="AV526" s="824">
        <v>0</v>
      </c>
      <c r="AW526" s="824">
        <v>1</v>
      </c>
      <c r="AX526" s="824"/>
      <c r="AY526" s="824"/>
      <c r="AZ526" s="1640"/>
      <c r="BA526" s="824"/>
      <c r="BB526" s="1640"/>
      <c r="BC526" s="824"/>
      <c r="BE526" s="828"/>
      <c r="BF526" s="828"/>
      <c r="BG526" s="828"/>
      <c r="BH526" s="828"/>
      <c r="BI526" s="828"/>
      <c r="BJ526" s="828"/>
      <c r="BK526" s="828"/>
      <c r="BL526" s="828"/>
      <c r="BM526" s="828"/>
      <c r="BN526" s="828"/>
      <c r="BO526" s="828"/>
      <c r="BP526" s="828"/>
      <c r="BQ526" s="828"/>
      <c r="BR526" s="828"/>
      <c r="BS526" s="828"/>
      <c r="BT526" s="828"/>
      <c r="BU526" s="828"/>
      <c r="BV526" s="828"/>
      <c r="BW526" s="828"/>
      <c r="BX526" s="828"/>
      <c r="BY526" s="40"/>
    </row>
    <row r="527" spans="1:78" ht="15.75">
      <c r="A527" s="824">
        <f>SLO!B31</f>
        <v>9</v>
      </c>
      <c r="B527" s="824" t="str">
        <f>SLO!C31</f>
        <v>Koreň</v>
      </c>
      <c r="C527" s="824" t="str">
        <f>SLO!D31</f>
        <v>Jan</v>
      </c>
      <c r="D527" s="1664">
        <f>SLO!E31</f>
        <v>920311</v>
      </c>
      <c r="E527" s="824" t="str">
        <f>SLO!F31</f>
        <v>JH2</v>
      </c>
      <c r="F527" s="824" t="s">
        <v>105</v>
      </c>
      <c r="G527" s="823" t="e">
        <f t="shared" si="271"/>
        <v>#DIV/0!</v>
      </c>
      <c r="H527" s="824">
        <f t="shared" si="307"/>
        <v>0</v>
      </c>
      <c r="I527" s="824">
        <f t="shared" si="308"/>
        <v>0</v>
      </c>
      <c r="J527" s="824">
        <f t="shared" si="309"/>
        <v>0</v>
      </c>
      <c r="K527" s="825">
        <f t="shared" si="310"/>
        <v>0</v>
      </c>
      <c r="L527" s="826">
        <f t="shared" si="311"/>
        <v>0</v>
      </c>
      <c r="O527" s="827"/>
      <c r="P527" s="824"/>
      <c r="Q527" s="824"/>
      <c r="R527" s="824"/>
      <c r="S527" s="824"/>
      <c r="T527" s="826"/>
      <c r="U527" s="824"/>
      <c r="V527" s="1638"/>
      <c r="W527" s="824"/>
      <c r="X527" s="824"/>
      <c r="Y527" s="824"/>
      <c r="Z527" s="824"/>
      <c r="AA527" s="824"/>
      <c r="AB527" s="824"/>
      <c r="AC527" s="824"/>
      <c r="AD527" s="824"/>
      <c r="AE527" s="1640"/>
      <c r="AF527" s="824"/>
      <c r="AG527" s="1640"/>
      <c r="AH527" s="824"/>
      <c r="AI527" s="34"/>
      <c r="AJ527" s="824"/>
      <c r="AK527" s="824"/>
      <c r="AL527" s="824"/>
      <c r="AM527" s="824"/>
      <c r="AN527" s="824"/>
      <c r="AO527" s="824"/>
      <c r="AP527" s="824"/>
      <c r="AQ527" s="1640"/>
      <c r="AR527" s="824"/>
      <c r="AS527" s="824"/>
      <c r="AT527" s="824"/>
      <c r="AU527" s="824"/>
      <c r="AV527" s="824"/>
      <c r="AW527" s="824"/>
      <c r="AX527" s="824"/>
      <c r="AY527" s="824"/>
      <c r="AZ527" s="1640"/>
      <c r="BA527" s="824"/>
      <c r="BB527" s="1640"/>
      <c r="BC527" s="824"/>
      <c r="BE527" s="828"/>
      <c r="BF527" s="828"/>
      <c r="BG527" s="828"/>
      <c r="BH527" s="828"/>
      <c r="BI527" s="828"/>
      <c r="BJ527" s="828"/>
      <c r="BK527" s="828"/>
      <c r="BL527" s="828"/>
      <c r="BM527" s="828"/>
      <c r="BN527" s="828"/>
      <c r="BO527" s="828"/>
      <c r="BP527" s="828"/>
      <c r="BQ527" s="828"/>
      <c r="BR527" s="828"/>
      <c r="BS527" s="828"/>
      <c r="BT527" s="828"/>
      <c r="BU527" s="828"/>
      <c r="BV527" s="828"/>
      <c r="BW527" s="828"/>
      <c r="BX527" s="828"/>
      <c r="BY527" s="40"/>
    </row>
    <row r="528" spans="1:78" s="40" customFormat="1" ht="15.75">
      <c r="A528" s="824">
        <f>SLO!B32</f>
        <v>0</v>
      </c>
      <c r="B528" s="824" t="str">
        <f>SLO!C32</f>
        <v xml:space="preserve">Šponar </v>
      </c>
      <c r="C528" s="824" t="str">
        <f>SLO!D32</f>
        <v>Jaroslav</v>
      </c>
      <c r="D528" s="1664">
        <f>SLO!E32</f>
        <v>790409</v>
      </c>
      <c r="E528" s="824" t="str">
        <f>SLO!F32</f>
        <v>JH2</v>
      </c>
      <c r="F528" s="824" t="s">
        <v>105</v>
      </c>
      <c r="G528" s="823">
        <f t="shared" si="271"/>
        <v>0.5</v>
      </c>
      <c r="H528" s="824">
        <f t="shared" si="307"/>
        <v>2</v>
      </c>
      <c r="I528" s="824">
        <f t="shared" si="308"/>
        <v>0</v>
      </c>
      <c r="J528" s="824">
        <f t="shared" si="309"/>
        <v>1</v>
      </c>
      <c r="K528" s="825">
        <f t="shared" si="310"/>
        <v>1</v>
      </c>
      <c r="L528" s="826">
        <f t="shared" si="311"/>
        <v>0</v>
      </c>
      <c r="M528" s="8"/>
      <c r="N528" s="8"/>
      <c r="O528" s="827"/>
      <c r="P528" s="824"/>
      <c r="Q528" s="824">
        <v>0</v>
      </c>
      <c r="R528" s="824">
        <v>0</v>
      </c>
      <c r="S528" s="824"/>
      <c r="T528" s="826"/>
      <c r="U528" s="824"/>
      <c r="V528" s="1638"/>
      <c r="W528" s="824"/>
      <c r="X528" s="824"/>
      <c r="Y528" s="824"/>
      <c r="Z528" s="824"/>
      <c r="AA528" s="824"/>
      <c r="AB528" s="824"/>
      <c r="AC528" s="824"/>
      <c r="AD528" s="824"/>
      <c r="AE528" s="1640"/>
      <c r="AF528" s="824"/>
      <c r="AG528" s="1640"/>
      <c r="AH528" s="824"/>
      <c r="AI528" s="34"/>
      <c r="AJ528" s="824"/>
      <c r="AK528" s="824"/>
      <c r="AL528" s="824">
        <v>1</v>
      </c>
      <c r="AM528" s="824">
        <v>0</v>
      </c>
      <c r="AN528" s="824"/>
      <c r="AO528" s="824"/>
      <c r="AP528" s="824"/>
      <c r="AQ528" s="1640"/>
      <c r="AR528" s="824"/>
      <c r="AS528" s="824"/>
      <c r="AT528" s="824"/>
      <c r="AU528" s="824"/>
      <c r="AV528" s="824"/>
      <c r="AW528" s="824"/>
      <c r="AX528" s="824"/>
      <c r="AY528" s="824"/>
      <c r="AZ528" s="1640"/>
      <c r="BA528" s="824"/>
      <c r="BB528" s="1640"/>
      <c r="BC528" s="824"/>
      <c r="BD528" s="8"/>
      <c r="BE528" s="828"/>
      <c r="BF528" s="828"/>
      <c r="BG528" s="828"/>
      <c r="BH528" s="828"/>
      <c r="BI528" s="828"/>
      <c r="BJ528" s="828"/>
      <c r="BK528" s="828"/>
      <c r="BL528" s="828"/>
      <c r="BM528" s="828"/>
      <c r="BN528" s="828"/>
      <c r="BO528" s="828"/>
      <c r="BP528" s="828"/>
      <c r="BQ528" s="828"/>
      <c r="BR528" s="828"/>
      <c r="BS528" s="828"/>
      <c r="BT528" s="828"/>
      <c r="BU528" s="828"/>
      <c r="BV528" s="828"/>
      <c r="BW528" s="828"/>
      <c r="BX528" s="828"/>
      <c r="BZ528" s="8"/>
    </row>
    <row r="529" spans="1:77" ht="15.75">
      <c r="A529" s="824">
        <f>SLO!B33</f>
        <v>0</v>
      </c>
      <c r="B529" s="824" t="str">
        <f>SLO!C33</f>
        <v>Šponar</v>
      </c>
      <c r="C529" s="824" t="str">
        <f>SLO!D33</f>
        <v>Martin</v>
      </c>
      <c r="D529" s="1664">
        <f>SLO!E33</f>
        <v>881503</v>
      </c>
      <c r="E529" s="824" t="str">
        <f>SLO!F33</f>
        <v>JH2</v>
      </c>
      <c r="F529" s="824" t="s">
        <v>105</v>
      </c>
      <c r="G529" s="823">
        <f t="shared" si="271"/>
        <v>0</v>
      </c>
      <c r="H529" s="824">
        <f t="shared" si="307"/>
        <v>1</v>
      </c>
      <c r="I529" s="824">
        <f t="shared" si="308"/>
        <v>0</v>
      </c>
      <c r="J529" s="824">
        <f t="shared" si="309"/>
        <v>0</v>
      </c>
      <c r="K529" s="825">
        <f t="shared" si="310"/>
        <v>0</v>
      </c>
      <c r="L529" s="826">
        <f t="shared" si="311"/>
        <v>0</v>
      </c>
      <c r="O529" s="827"/>
      <c r="P529" s="824"/>
      <c r="Q529" s="824"/>
      <c r="R529" s="824">
        <v>0</v>
      </c>
      <c r="S529" s="824"/>
      <c r="T529" s="826"/>
      <c r="U529" s="824"/>
      <c r="V529" s="1638"/>
      <c r="W529" s="824"/>
      <c r="X529" s="824"/>
      <c r="Y529" s="824"/>
      <c r="Z529" s="824"/>
      <c r="AA529" s="824"/>
      <c r="AB529" s="824"/>
      <c r="AC529" s="824"/>
      <c r="AD529" s="824"/>
      <c r="AE529" s="1640"/>
      <c r="AF529" s="824"/>
      <c r="AG529" s="1640"/>
      <c r="AH529" s="824"/>
      <c r="AI529" s="34"/>
      <c r="AJ529" s="824"/>
      <c r="AK529" s="824"/>
      <c r="AL529" s="824"/>
      <c r="AM529" s="824">
        <v>0</v>
      </c>
      <c r="AN529" s="824"/>
      <c r="AO529" s="824"/>
      <c r="AP529" s="824"/>
      <c r="AQ529" s="1640"/>
      <c r="AR529" s="824"/>
      <c r="AS529" s="824"/>
      <c r="AT529" s="824"/>
      <c r="AU529" s="824"/>
      <c r="AV529" s="824"/>
      <c r="AW529" s="824"/>
      <c r="AX529" s="824"/>
      <c r="AY529" s="824"/>
      <c r="AZ529" s="1640"/>
      <c r="BA529" s="824"/>
      <c r="BB529" s="1640"/>
      <c r="BC529" s="824"/>
      <c r="BE529" s="828"/>
      <c r="BF529" s="828"/>
      <c r="BG529" s="828"/>
      <c r="BH529" s="828"/>
      <c r="BI529" s="828"/>
      <c r="BJ529" s="828"/>
      <c r="BK529" s="828"/>
      <c r="BL529" s="828"/>
      <c r="BM529" s="828"/>
      <c r="BN529" s="828"/>
      <c r="BO529" s="828"/>
      <c r="BP529" s="828"/>
      <c r="BQ529" s="828"/>
      <c r="BR529" s="828"/>
      <c r="BS529" s="828"/>
      <c r="BT529" s="828"/>
      <c r="BU529" s="828"/>
      <c r="BV529" s="828"/>
      <c r="BW529" s="828"/>
      <c r="BX529" s="828"/>
      <c r="BY529" s="40"/>
    </row>
    <row r="530" spans="1:77" ht="15.75">
      <c r="A530" s="824">
        <f>SLO!B34</f>
        <v>95</v>
      </c>
      <c r="B530" s="824" t="str">
        <f>SLO!C34</f>
        <v>Skala</v>
      </c>
      <c r="C530" s="824" t="str">
        <f>SLO!D34</f>
        <v>Jakub</v>
      </c>
      <c r="D530" s="1664">
        <f>SLO!E34</f>
        <v>970724</v>
      </c>
      <c r="E530" s="824" t="str">
        <f>SLO!F34</f>
        <v>JH</v>
      </c>
      <c r="F530" s="824" t="s">
        <v>105</v>
      </c>
      <c r="G530" s="823">
        <f t="shared" si="271"/>
        <v>0.36363636363636365</v>
      </c>
      <c r="H530" s="824">
        <f t="shared" si="307"/>
        <v>11</v>
      </c>
      <c r="I530" s="824">
        <f t="shared" si="308"/>
        <v>4</v>
      </c>
      <c r="J530" s="824">
        <f t="shared" si="309"/>
        <v>0</v>
      </c>
      <c r="K530" s="825">
        <f t="shared" si="310"/>
        <v>4</v>
      </c>
      <c r="L530" s="826">
        <f t="shared" si="311"/>
        <v>0</v>
      </c>
      <c r="O530" s="827"/>
      <c r="P530" s="824"/>
      <c r="Q530" s="824"/>
      <c r="R530" s="824"/>
      <c r="S530" s="824">
        <v>0</v>
      </c>
      <c r="T530" s="826">
        <v>1</v>
      </c>
      <c r="U530" s="824">
        <v>0</v>
      </c>
      <c r="V530" s="1638"/>
      <c r="W530" s="824">
        <v>0</v>
      </c>
      <c r="X530" s="824"/>
      <c r="Y530" s="824">
        <v>0</v>
      </c>
      <c r="Z530" s="824">
        <v>1</v>
      </c>
      <c r="AA530" s="824">
        <v>1</v>
      </c>
      <c r="AB530" s="824">
        <v>1</v>
      </c>
      <c r="AC530" s="824">
        <v>0</v>
      </c>
      <c r="AD530" s="824">
        <v>0</v>
      </c>
      <c r="AE530" s="1640"/>
      <c r="AF530" s="824"/>
      <c r="AG530" s="1640"/>
      <c r="AH530" s="824">
        <v>0</v>
      </c>
      <c r="AI530" s="34"/>
      <c r="AJ530" s="824"/>
      <c r="AK530" s="824"/>
      <c r="AL530" s="824"/>
      <c r="AM530" s="824"/>
      <c r="AN530" s="824">
        <v>0</v>
      </c>
      <c r="AO530" s="824">
        <v>0</v>
      </c>
      <c r="AP530" s="824">
        <v>0</v>
      </c>
      <c r="AQ530" s="1640"/>
      <c r="AR530" s="824">
        <v>0</v>
      </c>
      <c r="AS530" s="824"/>
      <c r="AT530" s="824">
        <v>0</v>
      </c>
      <c r="AU530" s="824">
        <v>0</v>
      </c>
      <c r="AV530" s="824">
        <v>0</v>
      </c>
      <c r="AW530" s="824">
        <v>0</v>
      </c>
      <c r="AX530" s="824">
        <v>0</v>
      </c>
      <c r="AY530" s="824">
        <v>0</v>
      </c>
      <c r="AZ530" s="1640"/>
      <c r="BA530" s="824"/>
      <c r="BB530" s="1640"/>
      <c r="BC530" s="824">
        <v>0</v>
      </c>
      <c r="BE530" s="828"/>
      <c r="BF530" s="828"/>
      <c r="BG530" s="828"/>
      <c r="BH530" s="828"/>
      <c r="BI530" s="828"/>
      <c r="BJ530" s="828"/>
      <c r="BK530" s="828"/>
      <c r="BL530" s="828"/>
      <c r="BM530" s="828"/>
      <c r="BN530" s="828"/>
      <c r="BO530" s="828"/>
      <c r="BP530" s="828"/>
      <c r="BQ530" s="828"/>
      <c r="BR530" s="828"/>
      <c r="BS530" s="828"/>
      <c r="BT530" s="828"/>
      <c r="BU530" s="828"/>
      <c r="BV530" s="828"/>
      <c r="BW530" s="828"/>
      <c r="BX530" s="828"/>
    </row>
    <row r="531" spans="1:77" ht="15.75">
      <c r="A531" s="824">
        <f>SLO!B35</f>
        <v>41</v>
      </c>
      <c r="B531" s="824" t="str">
        <f>SLO!C35</f>
        <v>Hlava ml.</v>
      </c>
      <c r="C531" s="824" t="str">
        <f>SLO!D35</f>
        <v>Jiří</v>
      </c>
      <c r="D531" s="1664">
        <f>SLO!E35</f>
        <v>920602</v>
      </c>
      <c r="E531" s="824" t="str">
        <f>SLO!F35</f>
        <v>JH</v>
      </c>
      <c r="F531" s="824" t="s">
        <v>105</v>
      </c>
      <c r="G531" s="823">
        <f t="shared" si="271"/>
        <v>1.7142857142857142</v>
      </c>
      <c r="H531" s="824">
        <f t="shared" si="307"/>
        <v>7</v>
      </c>
      <c r="I531" s="824">
        <f t="shared" si="308"/>
        <v>5</v>
      </c>
      <c r="J531" s="824">
        <f t="shared" si="309"/>
        <v>7</v>
      </c>
      <c r="K531" s="825">
        <f t="shared" si="310"/>
        <v>12</v>
      </c>
      <c r="L531" s="826">
        <f t="shared" si="311"/>
        <v>0</v>
      </c>
      <c r="O531" s="827">
        <v>0</v>
      </c>
      <c r="P531" s="824">
        <v>1</v>
      </c>
      <c r="Q531" s="824">
        <v>1</v>
      </c>
      <c r="R531" s="824">
        <v>0</v>
      </c>
      <c r="S531" s="824"/>
      <c r="T531" s="826">
        <v>0</v>
      </c>
      <c r="U531" s="824"/>
      <c r="V531" s="1638"/>
      <c r="W531" s="824"/>
      <c r="X531" s="824"/>
      <c r="Y531" s="824"/>
      <c r="Z531" s="824"/>
      <c r="AA531" s="824"/>
      <c r="AB531" s="824"/>
      <c r="AC531" s="824"/>
      <c r="AD531" s="824"/>
      <c r="AE531" s="1640"/>
      <c r="AF531" s="824">
        <v>3</v>
      </c>
      <c r="AG531" s="1640"/>
      <c r="AH531" s="824">
        <v>0</v>
      </c>
      <c r="AI531" s="34"/>
      <c r="AJ531" s="824">
        <v>0</v>
      </c>
      <c r="AK531" s="824">
        <v>0</v>
      </c>
      <c r="AL531" s="824">
        <v>1</v>
      </c>
      <c r="AM531" s="824">
        <v>0</v>
      </c>
      <c r="AN531" s="824"/>
      <c r="AO531" s="824">
        <v>2</v>
      </c>
      <c r="AP531" s="824"/>
      <c r="AQ531" s="1640"/>
      <c r="AR531" s="824"/>
      <c r="AS531" s="824"/>
      <c r="AT531" s="824"/>
      <c r="AU531" s="824"/>
      <c r="AV531" s="824"/>
      <c r="AW531" s="824"/>
      <c r="AX531" s="824"/>
      <c r="AY531" s="824"/>
      <c r="AZ531" s="1640"/>
      <c r="BA531" s="824">
        <v>4</v>
      </c>
      <c r="BB531" s="1640"/>
      <c r="BC531" s="824">
        <v>0</v>
      </c>
      <c r="BE531" s="828"/>
      <c r="BF531" s="828"/>
      <c r="BG531" s="828"/>
      <c r="BH531" s="828"/>
      <c r="BI531" s="828"/>
      <c r="BJ531" s="828"/>
      <c r="BK531" s="828"/>
      <c r="BL531" s="828"/>
      <c r="BM531" s="828"/>
      <c r="BN531" s="828"/>
      <c r="BO531" s="828"/>
      <c r="BP531" s="828"/>
      <c r="BQ531" s="828"/>
      <c r="BR531" s="828"/>
      <c r="BS531" s="828"/>
      <c r="BT531" s="828"/>
      <c r="BU531" s="828"/>
      <c r="BV531" s="828"/>
      <c r="BW531" s="828"/>
      <c r="BX531" s="828"/>
    </row>
    <row r="532" spans="1:77" ht="15.75">
      <c r="A532" s="824">
        <f>SLO!B36</f>
        <v>92</v>
      </c>
      <c r="B532" s="824" t="str">
        <f>SLO!C36</f>
        <v xml:space="preserve">Pařízek </v>
      </c>
      <c r="C532" s="824" t="str">
        <f>SLO!D36</f>
        <v>Jaroslav</v>
      </c>
      <c r="D532" s="1664">
        <f>SLO!E36</f>
        <v>920416</v>
      </c>
      <c r="E532" s="824" t="str">
        <f>SLO!F36</f>
        <v>JH</v>
      </c>
      <c r="F532" s="824" t="s">
        <v>105</v>
      </c>
      <c r="G532" s="823">
        <f t="shared" si="271"/>
        <v>0.8571428571428571</v>
      </c>
      <c r="H532" s="824">
        <f t="shared" si="307"/>
        <v>7</v>
      </c>
      <c r="I532" s="824">
        <f t="shared" si="308"/>
        <v>1</v>
      </c>
      <c r="J532" s="824">
        <f t="shared" si="309"/>
        <v>5</v>
      </c>
      <c r="K532" s="825">
        <f t="shared" si="310"/>
        <v>6</v>
      </c>
      <c r="L532" s="826">
        <f t="shared" si="311"/>
        <v>0</v>
      </c>
      <c r="O532" s="827">
        <v>0</v>
      </c>
      <c r="P532" s="824"/>
      <c r="Q532" s="824">
        <v>0</v>
      </c>
      <c r="R532" s="824"/>
      <c r="S532" s="824"/>
      <c r="T532" s="826"/>
      <c r="U532" s="824"/>
      <c r="V532" s="1638"/>
      <c r="W532" s="824"/>
      <c r="X532" s="824"/>
      <c r="Y532" s="824">
        <v>1</v>
      </c>
      <c r="Z532" s="824"/>
      <c r="AA532" s="824"/>
      <c r="AB532" s="824">
        <v>0</v>
      </c>
      <c r="AC532" s="824"/>
      <c r="AD532" s="824">
        <v>0</v>
      </c>
      <c r="AE532" s="1640"/>
      <c r="AF532" s="824">
        <v>0</v>
      </c>
      <c r="AG532" s="1640"/>
      <c r="AH532" s="824">
        <v>0</v>
      </c>
      <c r="AI532" s="34"/>
      <c r="AJ532" s="824">
        <v>1</v>
      </c>
      <c r="AK532" s="824"/>
      <c r="AL532" s="824">
        <v>0</v>
      </c>
      <c r="AM532" s="824"/>
      <c r="AN532" s="824"/>
      <c r="AO532" s="824"/>
      <c r="AP532" s="824"/>
      <c r="AQ532" s="1640"/>
      <c r="AR532" s="824"/>
      <c r="AS532" s="824"/>
      <c r="AT532" s="824">
        <v>0</v>
      </c>
      <c r="AU532" s="824"/>
      <c r="AV532" s="824"/>
      <c r="AW532" s="824">
        <v>1</v>
      </c>
      <c r="AX532" s="824"/>
      <c r="AY532" s="824">
        <v>1</v>
      </c>
      <c r="AZ532" s="1640"/>
      <c r="BA532" s="824">
        <v>1</v>
      </c>
      <c r="BB532" s="1640"/>
      <c r="BC532" s="824">
        <v>1</v>
      </c>
      <c r="BE532" s="828"/>
      <c r="BF532" s="828"/>
      <c r="BG532" s="828"/>
      <c r="BH532" s="828"/>
      <c r="BI532" s="828"/>
      <c r="BJ532" s="828"/>
      <c r="BK532" s="828"/>
      <c r="BL532" s="828"/>
      <c r="BM532" s="828"/>
      <c r="BN532" s="828"/>
      <c r="BO532" s="828"/>
      <c r="BP532" s="828"/>
      <c r="BQ532" s="828"/>
      <c r="BR532" s="828"/>
      <c r="BS532" s="828"/>
      <c r="BT532" s="828"/>
      <c r="BU532" s="828"/>
      <c r="BV532" s="828"/>
      <c r="BW532" s="828"/>
      <c r="BX532" s="828"/>
    </row>
    <row r="533" spans="1:77" ht="15.75">
      <c r="A533" s="824">
        <f>SLO!B37</f>
        <v>0</v>
      </c>
      <c r="B533" s="824" t="str">
        <f>SLO!C37</f>
        <v>Paulus</v>
      </c>
      <c r="C533" s="824" t="str">
        <f>SLO!D37</f>
        <v>David</v>
      </c>
      <c r="D533" s="1664">
        <f>SLO!E37</f>
        <v>870205</v>
      </c>
      <c r="E533" s="824" t="str">
        <f>SLO!F37</f>
        <v>JH</v>
      </c>
      <c r="F533" s="824" t="s">
        <v>105</v>
      </c>
      <c r="G533" s="823" t="e">
        <f t="shared" si="271"/>
        <v>#DIV/0!</v>
      </c>
      <c r="H533" s="824">
        <f t="shared" si="307"/>
        <v>0</v>
      </c>
      <c r="I533" s="824">
        <f t="shared" si="308"/>
        <v>0</v>
      </c>
      <c r="J533" s="824">
        <f t="shared" si="309"/>
        <v>0</v>
      </c>
      <c r="K533" s="825">
        <f t="shared" si="310"/>
        <v>0</v>
      </c>
      <c r="L533" s="826">
        <f t="shared" si="311"/>
        <v>0</v>
      </c>
      <c r="O533" s="827"/>
      <c r="P533" s="824"/>
      <c r="Q533" s="824"/>
      <c r="R533" s="824"/>
      <c r="S533" s="824"/>
      <c r="T533" s="826"/>
      <c r="U533" s="824"/>
      <c r="V533" s="1638"/>
      <c r="W533" s="824"/>
      <c r="X533" s="824"/>
      <c r="Y533" s="824"/>
      <c r="Z533" s="824"/>
      <c r="AA533" s="824"/>
      <c r="AB533" s="824"/>
      <c r="AC533" s="824"/>
      <c r="AD533" s="824"/>
      <c r="AE533" s="1640"/>
      <c r="AF533" s="824"/>
      <c r="AG533" s="1640"/>
      <c r="AH533" s="824"/>
      <c r="AI533" s="34"/>
      <c r="AJ533" s="824"/>
      <c r="AK533" s="824"/>
      <c r="AL533" s="824"/>
      <c r="AM533" s="824"/>
      <c r="AN533" s="824"/>
      <c r="AO533" s="824"/>
      <c r="AP533" s="824"/>
      <c r="AQ533" s="1640"/>
      <c r="AR533" s="824"/>
      <c r="AS533" s="824"/>
      <c r="AT533" s="824"/>
      <c r="AU533" s="824"/>
      <c r="AV533" s="824"/>
      <c r="AW533" s="824"/>
      <c r="AX533" s="824"/>
      <c r="AY533" s="824"/>
      <c r="AZ533" s="1640"/>
      <c r="BA533" s="824"/>
      <c r="BB533" s="1640"/>
      <c r="BC533" s="824"/>
      <c r="BE533" s="828"/>
      <c r="BF533" s="828"/>
      <c r="BG533" s="828"/>
      <c r="BH533" s="828"/>
      <c r="BI533" s="828"/>
      <c r="BJ533" s="828"/>
      <c r="BK533" s="828"/>
      <c r="BL533" s="828"/>
      <c r="BM533" s="828"/>
      <c r="BN533" s="828"/>
      <c r="BO533" s="828"/>
      <c r="BP533" s="828"/>
      <c r="BQ533" s="828"/>
      <c r="BR533" s="828"/>
      <c r="BS533" s="828"/>
      <c r="BT533" s="828"/>
      <c r="BU533" s="828"/>
      <c r="BV533" s="828"/>
      <c r="BW533" s="828"/>
      <c r="BX533" s="828"/>
    </row>
    <row r="534" spans="1:77" ht="15.75">
      <c r="A534" s="824">
        <f>SLO!B38</f>
        <v>0</v>
      </c>
      <c r="B534" s="824" t="str">
        <f>SLO!C38</f>
        <v>Liepold</v>
      </c>
      <c r="C534" s="824" t="str">
        <f>SLO!D38</f>
        <v>Daniel</v>
      </c>
      <c r="D534" s="1664">
        <f>SLO!E38</f>
        <v>920617</v>
      </c>
      <c r="E534" s="824" t="str">
        <f>SLO!F38</f>
        <v>JH</v>
      </c>
      <c r="F534" s="824" t="s">
        <v>105</v>
      </c>
      <c r="G534" s="823">
        <f t="shared" ref="G534:G535" si="312">K534/H534</f>
        <v>1</v>
      </c>
      <c r="H534" s="824">
        <f t="shared" ref="H534:H535" si="313">COUNT(O534:AH534)</f>
        <v>1</v>
      </c>
      <c r="I534" s="824">
        <f t="shared" ref="I534:I535" si="314">SUM(O534+P534+Q534+R534+S534+T534+V534+U534+W534+X534+Y534+Z534+AA534+AB534+AC534+AD534+AE534+AF534+AG534+AH534)</f>
        <v>1</v>
      </c>
      <c r="J534" s="824">
        <f t="shared" ref="J534:J535" si="315">AJ534+AK534+AL534+AM534+AN534+AO534+AP534+AQ534+AR534+AS534+AT534+AU534+AV534+AW534+AX534+AY534+AZ534+BA534+BB534+BC534</f>
        <v>0</v>
      </c>
      <c r="K534" s="825">
        <f t="shared" ref="K534:K535" si="316">I534+J534</f>
        <v>1</v>
      </c>
      <c r="L534" s="826">
        <f t="shared" ref="L534:L535" si="317">BE534+BF534+BG534+BH534+BI534+BJ534+BK534+BL534+BM534+BN534+BO534+BP534+BR534+BQ534+BS534+BT534+BU534+BV534+BW534+BX534</f>
        <v>0</v>
      </c>
      <c r="O534" s="827"/>
      <c r="P534" s="824"/>
      <c r="Q534" s="824"/>
      <c r="R534" s="824"/>
      <c r="S534" s="824"/>
      <c r="T534" s="826"/>
      <c r="U534" s="824"/>
      <c r="V534" s="1638"/>
      <c r="W534" s="824"/>
      <c r="X534" s="824">
        <v>1</v>
      </c>
      <c r="Y534" s="824"/>
      <c r="Z534" s="824"/>
      <c r="AA534" s="824"/>
      <c r="AB534" s="824"/>
      <c r="AC534" s="824"/>
      <c r="AD534" s="824"/>
      <c r="AE534" s="1640"/>
      <c r="AF534" s="824"/>
      <c r="AG534" s="1640"/>
      <c r="AH534" s="824"/>
      <c r="AI534" s="34"/>
      <c r="AJ534" s="824"/>
      <c r="AK534" s="824"/>
      <c r="AL534" s="824"/>
      <c r="AM534" s="824"/>
      <c r="AN534" s="824"/>
      <c r="AO534" s="824"/>
      <c r="AP534" s="824"/>
      <c r="AQ534" s="1640"/>
      <c r="AR534" s="824"/>
      <c r="AS534" s="824">
        <v>0</v>
      </c>
      <c r="AT534" s="824"/>
      <c r="AU534" s="824"/>
      <c r="AV534" s="824"/>
      <c r="AW534" s="824"/>
      <c r="AX534" s="824"/>
      <c r="AY534" s="824"/>
      <c r="AZ534" s="1640"/>
      <c r="BA534" s="824"/>
      <c r="BB534" s="1640"/>
      <c r="BC534" s="824"/>
      <c r="BE534" s="828"/>
      <c r="BF534" s="828"/>
      <c r="BG534" s="828"/>
      <c r="BH534" s="828"/>
      <c r="BI534" s="828"/>
      <c r="BJ534" s="828"/>
      <c r="BK534" s="828"/>
      <c r="BL534" s="828"/>
      <c r="BM534" s="828"/>
      <c r="BN534" s="828"/>
      <c r="BO534" s="828"/>
      <c r="BP534" s="828"/>
      <c r="BQ534" s="828"/>
      <c r="BR534" s="828"/>
      <c r="BS534" s="828"/>
      <c r="BT534" s="828"/>
      <c r="BU534" s="828"/>
      <c r="BV534" s="828"/>
      <c r="BW534" s="828"/>
      <c r="BX534" s="828"/>
    </row>
    <row r="535" spans="1:77" ht="15.75">
      <c r="A535" s="824">
        <f>SLO!B39</f>
        <v>0</v>
      </c>
      <c r="B535" s="824" t="str">
        <f>SLO!C39</f>
        <v>Moštěk</v>
      </c>
      <c r="C535" s="824" t="str">
        <f>SLO!D39</f>
        <v>Václav</v>
      </c>
      <c r="D535" s="1664">
        <f>SLO!E39</f>
        <v>0</v>
      </c>
      <c r="E535" s="824" t="str">
        <f>SLO!F39</f>
        <v>JH2</v>
      </c>
      <c r="F535" s="824" t="s">
        <v>105</v>
      </c>
      <c r="G535" s="823">
        <f t="shared" si="312"/>
        <v>2</v>
      </c>
      <c r="H535" s="824">
        <f t="shared" si="313"/>
        <v>2</v>
      </c>
      <c r="I535" s="824">
        <f t="shared" si="314"/>
        <v>3</v>
      </c>
      <c r="J535" s="824">
        <f t="shared" si="315"/>
        <v>1</v>
      </c>
      <c r="K535" s="825">
        <f t="shared" si="316"/>
        <v>4</v>
      </c>
      <c r="L535" s="826">
        <f t="shared" si="317"/>
        <v>0</v>
      </c>
      <c r="O535" s="827"/>
      <c r="P535" s="824"/>
      <c r="Q535" s="824"/>
      <c r="R535" s="824"/>
      <c r="S535" s="824">
        <v>2</v>
      </c>
      <c r="T535" s="826"/>
      <c r="U535" s="824"/>
      <c r="V535" s="1638"/>
      <c r="W535" s="824"/>
      <c r="X535" s="824"/>
      <c r="Y535" s="824"/>
      <c r="Z535" s="824"/>
      <c r="AA535" s="824"/>
      <c r="AB535" s="824"/>
      <c r="AC535" s="824"/>
      <c r="AD535" s="824">
        <v>1</v>
      </c>
      <c r="AE535" s="1640"/>
      <c r="AF535" s="824"/>
      <c r="AG535" s="1640"/>
      <c r="AH535" s="824"/>
      <c r="AI535" s="34"/>
      <c r="AJ535" s="824"/>
      <c r="AK535" s="824"/>
      <c r="AL535" s="824"/>
      <c r="AM535" s="824"/>
      <c r="AN535" s="824">
        <v>1</v>
      </c>
      <c r="AO535" s="824"/>
      <c r="AP535" s="824"/>
      <c r="AQ535" s="1640"/>
      <c r="AR535" s="824"/>
      <c r="AS535" s="824"/>
      <c r="AT535" s="824"/>
      <c r="AU535" s="824"/>
      <c r="AV535" s="824"/>
      <c r="AW535" s="824"/>
      <c r="AX535" s="824"/>
      <c r="AY535" s="824">
        <v>0</v>
      </c>
      <c r="AZ535" s="1640"/>
      <c r="BA535" s="824"/>
      <c r="BB535" s="1640"/>
      <c r="BC535" s="824"/>
      <c r="BE535" s="828"/>
      <c r="BF535" s="828"/>
      <c r="BG535" s="828"/>
      <c r="BH535" s="828"/>
      <c r="BI535" s="828"/>
      <c r="BJ535" s="828"/>
      <c r="BK535" s="828"/>
      <c r="BL535" s="828"/>
      <c r="BM535" s="828"/>
      <c r="BN535" s="828"/>
      <c r="BO535" s="828"/>
      <c r="BP535" s="828"/>
      <c r="BQ535" s="828"/>
      <c r="BR535" s="828"/>
      <c r="BS535" s="828"/>
      <c r="BT535" s="828"/>
      <c r="BU535" s="828"/>
      <c r="BV535" s="828"/>
      <c r="BW535" s="828"/>
      <c r="BX535" s="828"/>
    </row>
    <row r="536" spans="1:77" ht="15.75">
      <c r="A536" s="824">
        <f>SLO!B40</f>
        <v>0</v>
      </c>
      <c r="B536" s="824" t="str">
        <f>SLO!C40</f>
        <v>Formánek</v>
      </c>
      <c r="C536" s="824" t="str">
        <f>SLO!D40</f>
        <v>Petr</v>
      </c>
      <c r="D536" s="1664">
        <f>SLO!E40</f>
        <v>0</v>
      </c>
      <c r="E536" s="824" t="str">
        <f>SLO!F40</f>
        <v>H</v>
      </c>
      <c r="F536" s="824" t="s">
        <v>105</v>
      </c>
      <c r="G536" s="823">
        <f t="shared" ref="G536:G541" si="318">K536/H536</f>
        <v>2.25</v>
      </c>
      <c r="H536" s="824">
        <f t="shared" ref="H536:H541" si="319">COUNT(O536:AH536)</f>
        <v>4</v>
      </c>
      <c r="I536" s="824">
        <f t="shared" ref="I536:I541" si="320">SUM(O536+P536+Q536+R536+S536+T536+V536+U536+W536+X536+Y536+Z536+AA536+AB536+AC536+AD536+AE536+AF536+AG536+AH536)</f>
        <v>2</v>
      </c>
      <c r="J536" s="824">
        <f t="shared" ref="J536:J541" si="321">AJ536+AK536+AL536+AM536+AN536+AO536+AP536+AQ536+AR536+AS536+AT536+AU536+AV536+AW536+AX536+AY536+AZ536+BA536+BB536+BC536</f>
        <v>7</v>
      </c>
      <c r="K536" s="825">
        <f t="shared" ref="K536:K541" si="322">I536+J536</f>
        <v>9</v>
      </c>
      <c r="L536" s="826">
        <f t="shared" ref="L536:L541" si="323">BE536+BF536+BG536+BH536+BI536+BJ536+BK536+BL536+BM536+BN536+BO536+BP536+BR536+BQ536+BS536+BT536+BU536+BV536+BW536+BX536</f>
        <v>0</v>
      </c>
      <c r="O536" s="827"/>
      <c r="P536" s="824"/>
      <c r="Q536" s="824"/>
      <c r="R536" s="824"/>
      <c r="S536" s="824">
        <v>0</v>
      </c>
      <c r="T536" s="826"/>
      <c r="U536" s="824"/>
      <c r="V536" s="1638"/>
      <c r="W536" s="824"/>
      <c r="X536" s="824">
        <v>1</v>
      </c>
      <c r="Y536" s="824"/>
      <c r="Z536" s="824"/>
      <c r="AA536" s="824">
        <v>0</v>
      </c>
      <c r="AB536" s="824"/>
      <c r="AC536" s="824">
        <v>1</v>
      </c>
      <c r="AD536" s="824"/>
      <c r="AE536" s="1640"/>
      <c r="AF536" s="824"/>
      <c r="AG536" s="1640"/>
      <c r="AH536" s="824"/>
      <c r="AI536" s="34"/>
      <c r="AJ536" s="824"/>
      <c r="AK536" s="824"/>
      <c r="AL536" s="824"/>
      <c r="AM536" s="824"/>
      <c r="AN536" s="824">
        <v>2</v>
      </c>
      <c r="AO536" s="824"/>
      <c r="AP536" s="824"/>
      <c r="AQ536" s="1640"/>
      <c r="AR536" s="824"/>
      <c r="AS536" s="824">
        <v>0</v>
      </c>
      <c r="AT536" s="824">
        <v>4</v>
      </c>
      <c r="AU536" s="824"/>
      <c r="AV536" s="824">
        <v>0</v>
      </c>
      <c r="AW536" s="824"/>
      <c r="AX536" s="824">
        <v>1</v>
      </c>
      <c r="AY536" s="824"/>
      <c r="AZ536" s="1640"/>
      <c r="BA536" s="824"/>
      <c r="BB536" s="1640"/>
      <c r="BC536" s="824"/>
      <c r="BE536" s="828"/>
      <c r="BF536" s="828"/>
      <c r="BG536" s="828"/>
      <c r="BH536" s="828"/>
      <c r="BI536" s="828"/>
      <c r="BJ536" s="828"/>
      <c r="BK536" s="828"/>
      <c r="BL536" s="828"/>
      <c r="BM536" s="828"/>
      <c r="BN536" s="828"/>
      <c r="BO536" s="828"/>
      <c r="BP536" s="828"/>
      <c r="BQ536" s="828"/>
      <c r="BR536" s="828"/>
      <c r="BS536" s="828"/>
      <c r="BT536" s="828"/>
      <c r="BU536" s="828"/>
      <c r="BV536" s="828"/>
      <c r="BW536" s="828"/>
      <c r="BX536" s="828"/>
    </row>
    <row r="537" spans="1:77" ht="15.75">
      <c r="A537" s="824">
        <f>SLO!B41</f>
        <v>0</v>
      </c>
      <c r="B537" s="824" t="str">
        <f>SLO!C41</f>
        <v xml:space="preserve">Borovička </v>
      </c>
      <c r="C537" s="824" t="str">
        <f>SLO!D41</f>
        <v>Erik</v>
      </c>
      <c r="D537" s="1664">
        <f>SLO!E41</f>
        <v>0</v>
      </c>
      <c r="E537" s="824" t="str">
        <f>SLO!F41</f>
        <v>UOH</v>
      </c>
      <c r="F537" s="824" t="s">
        <v>105</v>
      </c>
      <c r="G537" s="823">
        <f t="shared" si="318"/>
        <v>2</v>
      </c>
      <c r="H537" s="824">
        <f t="shared" si="319"/>
        <v>1</v>
      </c>
      <c r="I537" s="824">
        <f t="shared" si="320"/>
        <v>1</v>
      </c>
      <c r="J537" s="824">
        <f t="shared" si="321"/>
        <v>1</v>
      </c>
      <c r="K537" s="825">
        <f t="shared" si="322"/>
        <v>2</v>
      </c>
      <c r="L537" s="826">
        <f t="shared" si="323"/>
        <v>0</v>
      </c>
      <c r="O537" s="866"/>
      <c r="P537" s="865"/>
      <c r="Q537" s="865"/>
      <c r="R537" s="865"/>
      <c r="S537" s="865"/>
      <c r="T537" s="867">
        <v>1</v>
      </c>
      <c r="U537" s="865"/>
      <c r="V537" s="1642"/>
      <c r="W537" s="865"/>
      <c r="X537" s="865"/>
      <c r="Y537" s="865"/>
      <c r="Z537" s="865"/>
      <c r="AA537" s="865"/>
      <c r="AB537" s="865"/>
      <c r="AC537" s="865"/>
      <c r="AD537" s="865"/>
      <c r="AE537" s="1644"/>
      <c r="AF537" s="865"/>
      <c r="AG537" s="1644"/>
      <c r="AH537" s="865"/>
      <c r="AI537" s="34"/>
      <c r="AJ537" s="865"/>
      <c r="AK537" s="865"/>
      <c r="AL537" s="865"/>
      <c r="AM537" s="865"/>
      <c r="AN537" s="865"/>
      <c r="AO537" s="865">
        <v>1</v>
      </c>
      <c r="AP537" s="865"/>
      <c r="AQ537" s="1644"/>
      <c r="AR537" s="865"/>
      <c r="AS537" s="865"/>
      <c r="AT537" s="865"/>
      <c r="AU537" s="865"/>
      <c r="AV537" s="865"/>
      <c r="AW537" s="865"/>
      <c r="AX537" s="865"/>
      <c r="AY537" s="865"/>
      <c r="AZ537" s="1644"/>
      <c r="BA537" s="865"/>
      <c r="BB537" s="1644"/>
      <c r="BC537" s="865"/>
      <c r="BE537" s="868"/>
      <c r="BF537" s="868"/>
      <c r="BG537" s="868"/>
      <c r="BH537" s="868"/>
      <c r="BI537" s="868"/>
      <c r="BJ537" s="868"/>
      <c r="BK537" s="868"/>
      <c r="BL537" s="868"/>
      <c r="BM537" s="868"/>
      <c r="BN537" s="868"/>
      <c r="BO537" s="868"/>
      <c r="BP537" s="868"/>
      <c r="BQ537" s="868"/>
      <c r="BR537" s="868"/>
      <c r="BS537" s="868"/>
      <c r="BT537" s="868"/>
      <c r="BU537" s="868"/>
      <c r="BV537" s="868"/>
      <c r="BW537" s="868"/>
      <c r="BX537" s="868"/>
    </row>
    <row r="538" spans="1:77" ht="15.75">
      <c r="A538" s="824">
        <f>SLO!B42</f>
        <v>0</v>
      </c>
      <c r="B538" s="824" t="str">
        <f>SLO!C42</f>
        <v>Richtr</v>
      </c>
      <c r="C538" s="824" t="str">
        <f>SLO!D42</f>
        <v>Roman</v>
      </c>
      <c r="D538" s="1664">
        <f>SLO!E42</f>
        <v>0</v>
      </c>
      <c r="E538" s="824">
        <f>SLO!F42</f>
        <v>0</v>
      </c>
      <c r="F538" s="824" t="s">
        <v>105</v>
      </c>
      <c r="G538" s="823">
        <f t="shared" si="318"/>
        <v>0.2857142857142857</v>
      </c>
      <c r="H538" s="824">
        <f t="shared" si="319"/>
        <v>7</v>
      </c>
      <c r="I538" s="824">
        <f t="shared" si="320"/>
        <v>1</v>
      </c>
      <c r="J538" s="824">
        <f t="shared" si="321"/>
        <v>1</v>
      </c>
      <c r="K538" s="825">
        <f t="shared" si="322"/>
        <v>2</v>
      </c>
      <c r="L538" s="826">
        <f t="shared" si="323"/>
        <v>0</v>
      </c>
      <c r="O538" s="866"/>
      <c r="P538" s="865"/>
      <c r="Q538" s="865"/>
      <c r="R538" s="865"/>
      <c r="S538" s="865"/>
      <c r="T538" s="867"/>
      <c r="U538" s="865"/>
      <c r="V538" s="1642"/>
      <c r="W538" s="865">
        <v>1</v>
      </c>
      <c r="X538" s="865"/>
      <c r="Y538" s="865"/>
      <c r="Z538" s="865">
        <v>0</v>
      </c>
      <c r="AA538" s="865">
        <v>0</v>
      </c>
      <c r="AB538" s="865"/>
      <c r="AC538" s="865">
        <v>0</v>
      </c>
      <c r="AD538" s="865">
        <v>0</v>
      </c>
      <c r="AE538" s="1644"/>
      <c r="AF538" s="865">
        <v>0</v>
      </c>
      <c r="AG538" s="1644"/>
      <c r="AH538" s="865">
        <v>0</v>
      </c>
      <c r="AI538" s="34"/>
      <c r="AJ538" s="865"/>
      <c r="AK538" s="865"/>
      <c r="AL538" s="865"/>
      <c r="AM538" s="865"/>
      <c r="AN538" s="865"/>
      <c r="AO538" s="865"/>
      <c r="AP538" s="865"/>
      <c r="AQ538" s="1644"/>
      <c r="AR538" s="865">
        <v>0</v>
      </c>
      <c r="AS538" s="865"/>
      <c r="AT538" s="865"/>
      <c r="AU538" s="865">
        <v>0</v>
      </c>
      <c r="AV538" s="865">
        <v>0</v>
      </c>
      <c r="AW538" s="865"/>
      <c r="AX538" s="865">
        <v>0</v>
      </c>
      <c r="AY538" s="865">
        <v>1</v>
      </c>
      <c r="AZ538" s="1644"/>
      <c r="BA538" s="865">
        <v>0</v>
      </c>
      <c r="BB538" s="1644"/>
      <c r="BC538" s="865">
        <v>0</v>
      </c>
      <c r="BE538" s="868"/>
      <c r="BF538" s="868"/>
      <c r="BG538" s="868"/>
      <c r="BH538" s="868"/>
      <c r="BI538" s="868"/>
      <c r="BJ538" s="868"/>
      <c r="BK538" s="868"/>
      <c r="BL538" s="868"/>
      <c r="BM538" s="868"/>
      <c r="BN538" s="868"/>
      <c r="BO538" s="868"/>
      <c r="BP538" s="868"/>
      <c r="BQ538" s="868"/>
      <c r="BR538" s="868"/>
      <c r="BS538" s="868"/>
      <c r="BT538" s="868"/>
      <c r="BU538" s="868"/>
      <c r="BV538" s="868"/>
      <c r="BW538" s="868"/>
      <c r="BX538" s="868"/>
    </row>
    <row r="539" spans="1:77" ht="15.75">
      <c r="A539" s="824">
        <f>SLO!B43</f>
        <v>0</v>
      </c>
      <c r="B539" s="824" t="str">
        <f>SLO!C43</f>
        <v>Starý st</v>
      </c>
      <c r="C539" s="824" t="str">
        <f>SLO!D43</f>
        <v>Roman</v>
      </c>
      <c r="D539" s="1664">
        <f>SLO!E43</f>
        <v>0</v>
      </c>
      <c r="E539" s="824">
        <f>SLO!F43</f>
        <v>0</v>
      </c>
      <c r="F539" s="824" t="s">
        <v>105</v>
      </c>
      <c r="G539" s="823">
        <f t="shared" ref="G539:G540" si="324">K539/H539</f>
        <v>0.66666666666666663</v>
      </c>
      <c r="H539" s="824">
        <f t="shared" ref="H539:H540" si="325">COUNT(O539:AH539)</f>
        <v>3</v>
      </c>
      <c r="I539" s="824">
        <f t="shared" ref="I539:I540" si="326">SUM(O539+P539+Q539+R539+S539+T539+V539+U539+W539+X539+Y539+Z539+AA539+AB539+AC539+AD539+AE539+AF539+AG539+AH539)</f>
        <v>1</v>
      </c>
      <c r="J539" s="824">
        <f t="shared" ref="J539:J540" si="327">AJ539+AK539+AL539+AM539+AN539+AO539+AP539+AQ539+AR539+AS539+AT539+AU539+AV539+AW539+AX539+AY539+AZ539+BA539+BB539+BC539</f>
        <v>1</v>
      </c>
      <c r="K539" s="825">
        <f t="shared" ref="K539:K540" si="328">I539+J539</f>
        <v>2</v>
      </c>
      <c r="L539" s="826">
        <f t="shared" ref="L539:L540" si="329">BE539+BF539+BG539+BH539+BI539+BJ539+BK539+BL539+BM539+BN539+BO539+BP539+BR539+BQ539+BS539+BT539+BU539+BV539+BW539+BX539</f>
        <v>0</v>
      </c>
      <c r="O539" s="866"/>
      <c r="P539" s="865"/>
      <c r="Q539" s="865"/>
      <c r="R539" s="865"/>
      <c r="S539" s="865"/>
      <c r="T539" s="867"/>
      <c r="U539" s="865"/>
      <c r="V539" s="1642"/>
      <c r="W539" s="865"/>
      <c r="X539" s="865"/>
      <c r="Y539" s="865"/>
      <c r="Z539" s="865">
        <v>1</v>
      </c>
      <c r="AA539" s="865">
        <v>0</v>
      </c>
      <c r="AB539" s="865"/>
      <c r="AC539" s="865">
        <v>0</v>
      </c>
      <c r="AD539" s="865"/>
      <c r="AE539" s="1644"/>
      <c r="AF539" s="865"/>
      <c r="AG539" s="1644"/>
      <c r="AH539" s="865"/>
      <c r="AI539" s="34"/>
      <c r="AJ539" s="865"/>
      <c r="AK539" s="865"/>
      <c r="AL539" s="865"/>
      <c r="AM539" s="865"/>
      <c r="AN539" s="865"/>
      <c r="AO539" s="865"/>
      <c r="AP539" s="865"/>
      <c r="AQ539" s="1644"/>
      <c r="AR539" s="865"/>
      <c r="AS539" s="865"/>
      <c r="AT539" s="865"/>
      <c r="AU539" s="865">
        <v>0</v>
      </c>
      <c r="AV539" s="865">
        <v>0</v>
      </c>
      <c r="AW539" s="865"/>
      <c r="AX539" s="865">
        <v>1</v>
      </c>
      <c r="AY539" s="865"/>
      <c r="AZ539" s="1644"/>
      <c r="BA539" s="865"/>
      <c r="BB539" s="1644"/>
      <c r="BC539" s="865"/>
      <c r="BE539" s="868"/>
      <c r="BF539" s="868"/>
      <c r="BG539" s="868"/>
      <c r="BH539" s="868"/>
      <c r="BI539" s="868"/>
      <c r="BJ539" s="868"/>
      <c r="BK539" s="868"/>
      <c r="BL539" s="868"/>
      <c r="BM539" s="868"/>
      <c r="BN539" s="868"/>
      <c r="BO539" s="868"/>
      <c r="BP539" s="868"/>
      <c r="BQ539" s="868"/>
      <c r="BR539" s="868"/>
      <c r="BS539" s="868"/>
      <c r="BT539" s="868"/>
      <c r="BU539" s="868"/>
      <c r="BV539" s="868"/>
      <c r="BW539" s="868"/>
      <c r="BX539" s="868"/>
    </row>
    <row r="540" spans="1:77" ht="15.75">
      <c r="A540" s="824">
        <f>SLO!B44</f>
        <v>0</v>
      </c>
      <c r="B540" s="824">
        <f>SLO!C44</f>
        <v>0</v>
      </c>
      <c r="C540" s="824">
        <f>SLO!D44</f>
        <v>0</v>
      </c>
      <c r="D540" s="1664">
        <f>SLO!E44</f>
        <v>0</v>
      </c>
      <c r="E540" s="824">
        <f>SLO!F44</f>
        <v>0</v>
      </c>
      <c r="F540" s="824" t="s">
        <v>105</v>
      </c>
      <c r="G540" s="823" t="e">
        <f t="shared" si="324"/>
        <v>#DIV/0!</v>
      </c>
      <c r="H540" s="824">
        <f t="shared" si="325"/>
        <v>0</v>
      </c>
      <c r="I540" s="824">
        <f t="shared" si="326"/>
        <v>0</v>
      </c>
      <c r="J540" s="824">
        <f t="shared" si="327"/>
        <v>0</v>
      </c>
      <c r="K540" s="825">
        <f t="shared" si="328"/>
        <v>0</v>
      </c>
      <c r="L540" s="826">
        <f t="shared" si="329"/>
        <v>0</v>
      </c>
      <c r="O540" s="866"/>
      <c r="P540" s="865"/>
      <c r="Q540" s="865"/>
      <c r="R540" s="865"/>
      <c r="S540" s="865"/>
      <c r="T540" s="867"/>
      <c r="U540" s="865"/>
      <c r="V540" s="1642"/>
      <c r="W540" s="865"/>
      <c r="X540" s="865"/>
      <c r="Y540" s="865"/>
      <c r="Z540" s="865"/>
      <c r="AA540" s="865"/>
      <c r="AB540" s="865"/>
      <c r="AC540" s="865"/>
      <c r="AD540" s="865"/>
      <c r="AE540" s="1644"/>
      <c r="AF540" s="865"/>
      <c r="AG540" s="1644"/>
      <c r="AH540" s="865"/>
      <c r="AI540" s="34"/>
      <c r="AJ540" s="865"/>
      <c r="AK540" s="865"/>
      <c r="AL540" s="865"/>
      <c r="AM540" s="865"/>
      <c r="AN540" s="865"/>
      <c r="AO540" s="865"/>
      <c r="AP540" s="865"/>
      <c r="AQ540" s="1644"/>
      <c r="AR540" s="865"/>
      <c r="AS540" s="865"/>
      <c r="AT540" s="865"/>
      <c r="AU540" s="865"/>
      <c r="AV540" s="865"/>
      <c r="AW540" s="865"/>
      <c r="AX540" s="865"/>
      <c r="AY540" s="865"/>
      <c r="AZ540" s="1644"/>
      <c r="BA540" s="865"/>
      <c r="BB540" s="1644"/>
      <c r="BC540" s="865"/>
      <c r="BE540" s="868"/>
      <c r="BF540" s="868"/>
      <c r="BG540" s="868"/>
      <c r="BH540" s="868"/>
      <c r="BI540" s="868"/>
      <c r="BJ540" s="868"/>
      <c r="BK540" s="868"/>
      <c r="BL540" s="868"/>
      <c r="BM540" s="868"/>
      <c r="BN540" s="868"/>
      <c r="BO540" s="868"/>
      <c r="BP540" s="868"/>
      <c r="BQ540" s="868"/>
      <c r="BR540" s="868"/>
      <c r="BS540" s="868"/>
      <c r="BT540" s="868"/>
      <c r="BU540" s="868"/>
      <c r="BV540" s="868"/>
      <c r="BW540" s="868"/>
      <c r="BX540" s="868"/>
    </row>
    <row r="541" spans="1:77" ht="15.75">
      <c r="A541" s="865"/>
      <c r="B541" s="829" t="s">
        <v>69</v>
      </c>
      <c r="C541" s="829"/>
      <c r="D541" s="835"/>
      <c r="F541" s="824" t="s">
        <v>773</v>
      </c>
      <c r="G541" s="823">
        <f t="shared" si="318"/>
        <v>1</v>
      </c>
      <c r="H541" s="824">
        <f t="shared" si="319"/>
        <v>2</v>
      </c>
      <c r="I541" s="824">
        <f t="shared" si="320"/>
        <v>2</v>
      </c>
      <c r="J541" s="824">
        <f t="shared" si="321"/>
        <v>0</v>
      </c>
      <c r="K541" s="825">
        <f t="shared" si="322"/>
        <v>2</v>
      </c>
      <c r="L541" s="826">
        <f t="shared" si="323"/>
        <v>0</v>
      </c>
      <c r="O541" s="866">
        <v>1</v>
      </c>
      <c r="P541" s="865"/>
      <c r="Q541" s="865">
        <v>1</v>
      </c>
      <c r="R541" s="865"/>
      <c r="S541" s="865"/>
      <c r="T541" s="867"/>
      <c r="U541" s="865"/>
      <c r="V541" s="1642"/>
      <c r="W541" s="865"/>
      <c r="X541" s="865"/>
      <c r="Y541" s="865"/>
      <c r="Z541" s="865"/>
      <c r="AA541" s="865"/>
      <c r="AB541" s="865"/>
      <c r="AC541" s="865"/>
      <c r="AD541" s="865"/>
      <c r="AE541" s="1644"/>
      <c r="AF541" s="865"/>
      <c r="AG541" s="1644"/>
      <c r="AH541" s="865"/>
      <c r="AI541" s="34"/>
      <c r="AJ541" s="865"/>
      <c r="AK541" s="865"/>
      <c r="AL541" s="865"/>
      <c r="AM541" s="865"/>
      <c r="AN541" s="865"/>
      <c r="AO541" s="865"/>
      <c r="AP541" s="865"/>
      <c r="AQ541" s="1644"/>
      <c r="AR541" s="865"/>
      <c r="AS541" s="865"/>
      <c r="AT541" s="865"/>
      <c r="AU541" s="865"/>
      <c r="AV541" s="865"/>
      <c r="AW541" s="865"/>
      <c r="AX541" s="865"/>
      <c r="AY541" s="865"/>
      <c r="AZ541" s="1644"/>
      <c r="BA541" s="865"/>
      <c r="BB541" s="1644"/>
      <c r="BC541" s="865"/>
      <c r="BE541" s="868"/>
      <c r="BF541" s="868"/>
      <c r="BG541" s="868"/>
      <c r="BH541" s="868"/>
      <c r="BI541" s="868"/>
      <c r="BJ541" s="868"/>
      <c r="BK541" s="868"/>
      <c r="BL541" s="868"/>
      <c r="BM541" s="868"/>
      <c r="BN541" s="868"/>
      <c r="BO541" s="868"/>
      <c r="BP541" s="868"/>
      <c r="BQ541" s="868"/>
      <c r="BR541" s="868"/>
      <c r="BS541" s="868"/>
      <c r="BT541" s="868"/>
      <c r="BU541" s="868"/>
      <c r="BV541" s="868"/>
      <c r="BW541" s="868"/>
      <c r="BX541" s="868"/>
    </row>
    <row r="542" spans="1:77" ht="15.75">
      <c r="A542" s="1567"/>
      <c r="B542" s="1774" t="s">
        <v>1244</v>
      </c>
      <c r="C542" s="1774" t="s">
        <v>59</v>
      </c>
      <c r="D542" s="1717"/>
      <c r="F542" s="824" t="s">
        <v>773</v>
      </c>
      <c r="G542" s="823">
        <f t="shared" ref="G542" si="330">K542/H542</f>
        <v>6</v>
      </c>
      <c r="H542" s="824">
        <f t="shared" ref="H542" si="331">COUNT(O542:AH542)</f>
        <v>2</v>
      </c>
      <c r="I542" s="824">
        <f t="shared" ref="I542" si="332">SUM(O542+P542+Q542+R542+S542+T542+V542+U542+W542+X542+Y542+Z542+AA542+AB542+AC542+AD542+AE542+AF542+AG542+AH542)</f>
        <v>12</v>
      </c>
      <c r="J542" s="824">
        <f t="shared" ref="J542" si="333">AJ542+AK542+AL542+AM542+AN542+AO542+AP542+AQ542+AR542+AS542+AT542+AU542+AV542+AW542+AX542+AY542+AZ542+BA542+BB542+BC542</f>
        <v>0</v>
      </c>
      <c r="K542" s="825">
        <f t="shared" ref="K542" si="334">I542+J542</f>
        <v>12</v>
      </c>
      <c r="L542" s="826">
        <f t="shared" ref="L542" si="335">BE542+BF542+BG542+BH542+BI542+BJ542+BK542+BL542+BM542+BN542+BO542+BP542+BR542+BQ542+BS542+BT542+BU542+BV542+BW542+BX542</f>
        <v>0</v>
      </c>
      <c r="O542" s="1570"/>
      <c r="P542" s="1567"/>
      <c r="Q542" s="1567"/>
      <c r="R542" s="1567"/>
      <c r="S542" s="1567"/>
      <c r="T542" s="1569"/>
      <c r="U542" s="1567"/>
      <c r="V542" s="1757"/>
      <c r="W542" s="1567"/>
      <c r="X542" s="1567"/>
      <c r="Y542" s="1567">
        <v>5</v>
      </c>
      <c r="Z542" s="1567"/>
      <c r="AA542" s="1567"/>
      <c r="AB542" s="1567">
        <v>7</v>
      </c>
      <c r="AC542" s="1567"/>
      <c r="AD542" s="1567"/>
      <c r="AE542" s="1711"/>
      <c r="AF542" s="1567"/>
      <c r="AG542" s="1711"/>
      <c r="AH542" s="1567"/>
      <c r="AI542" s="34"/>
      <c r="AJ542" s="1567"/>
      <c r="AK542" s="1567"/>
      <c r="AL542" s="1567"/>
      <c r="AM542" s="1567"/>
      <c r="AN542" s="1567"/>
      <c r="AO542" s="1567"/>
      <c r="AP542" s="1567"/>
      <c r="AQ542" s="1711"/>
      <c r="AR542" s="1567"/>
      <c r="AS542" s="1567"/>
      <c r="AT542" s="1567"/>
      <c r="AU542" s="1567"/>
      <c r="AV542" s="1567"/>
      <c r="AW542" s="1567"/>
      <c r="AX542" s="1567"/>
      <c r="AY542" s="1567"/>
      <c r="AZ542" s="1711"/>
      <c r="BA542" s="1567"/>
      <c r="BB542" s="1711"/>
      <c r="BC542" s="1567"/>
      <c r="BE542" s="1571"/>
      <c r="BF542" s="1571"/>
      <c r="BG542" s="1571"/>
      <c r="BH542" s="1571"/>
      <c r="BI542" s="1571"/>
      <c r="BJ542" s="1571"/>
      <c r="BK542" s="1571"/>
      <c r="BL542" s="1571"/>
      <c r="BM542" s="1571"/>
      <c r="BN542" s="1571"/>
      <c r="BO542" s="1571"/>
      <c r="BP542" s="1571"/>
      <c r="BQ542" s="1571"/>
      <c r="BR542" s="1571"/>
      <c r="BS542" s="1571"/>
      <c r="BT542" s="1571"/>
      <c r="BU542" s="1571"/>
      <c r="BV542" s="1571"/>
      <c r="BW542" s="1571"/>
      <c r="BX542" s="1571"/>
    </row>
    <row r="543" spans="1:77" ht="15.75">
      <c r="A543" s="828"/>
      <c r="B543" s="829" t="s">
        <v>111</v>
      </c>
      <c r="C543" s="829" t="s">
        <v>112</v>
      </c>
      <c r="D543" s="835"/>
      <c r="F543" s="824" t="s">
        <v>773</v>
      </c>
      <c r="G543" s="823">
        <f t="shared" si="271"/>
        <v>2.875</v>
      </c>
      <c r="H543" s="824">
        <f t="shared" si="307"/>
        <v>8</v>
      </c>
      <c r="I543" s="824">
        <f t="shared" si="308"/>
        <v>23</v>
      </c>
      <c r="J543" s="824">
        <f t="shared" si="309"/>
        <v>0</v>
      </c>
      <c r="K543" s="825">
        <f t="shared" si="310"/>
        <v>23</v>
      </c>
      <c r="L543" s="826">
        <f t="shared" si="311"/>
        <v>0</v>
      </c>
      <c r="O543" s="827"/>
      <c r="P543" s="824">
        <v>3</v>
      </c>
      <c r="Q543" s="824"/>
      <c r="R543" s="824">
        <v>4</v>
      </c>
      <c r="S543" s="824">
        <v>1</v>
      </c>
      <c r="T543" s="826"/>
      <c r="U543" s="824"/>
      <c r="V543" s="1638"/>
      <c r="W543" s="824">
        <v>2</v>
      </c>
      <c r="X543" s="824">
        <v>0</v>
      </c>
      <c r="Y543" s="824"/>
      <c r="Z543" s="824">
        <v>5</v>
      </c>
      <c r="AA543" s="824"/>
      <c r="AB543" s="824"/>
      <c r="AC543" s="824"/>
      <c r="AD543" s="824"/>
      <c r="AE543" s="1640"/>
      <c r="AF543" s="824">
        <v>4</v>
      </c>
      <c r="AG543" s="1640"/>
      <c r="AH543" s="824">
        <v>4</v>
      </c>
      <c r="AI543" s="34"/>
      <c r="AJ543" s="824"/>
      <c r="AK543" s="824"/>
      <c r="AL543" s="824"/>
      <c r="AM543" s="824"/>
      <c r="AN543" s="824"/>
      <c r="AO543" s="824"/>
      <c r="AP543" s="824"/>
      <c r="AQ543" s="1640"/>
      <c r="AR543" s="824"/>
      <c r="AS543" s="824"/>
      <c r="AT543" s="824"/>
      <c r="AU543" s="824"/>
      <c r="AV543" s="824"/>
      <c r="AW543" s="824"/>
      <c r="AX543" s="824"/>
      <c r="AY543" s="824"/>
      <c r="AZ543" s="1640"/>
      <c r="BA543" s="824"/>
      <c r="BB543" s="1640"/>
      <c r="BC543" s="824"/>
      <c r="BE543" s="828"/>
      <c r="BF543" s="828"/>
      <c r="BG543" s="828"/>
      <c r="BH543" s="828"/>
      <c r="BI543" s="828"/>
      <c r="BJ543" s="828"/>
      <c r="BK543" s="828"/>
      <c r="BL543" s="828"/>
      <c r="BM543" s="828"/>
      <c r="BN543" s="828"/>
      <c r="BO543" s="828"/>
      <c r="BP543" s="828"/>
      <c r="BQ543" s="828"/>
      <c r="BR543" s="828"/>
      <c r="BS543" s="828"/>
      <c r="BT543" s="828"/>
      <c r="BU543" s="828"/>
      <c r="BV543" s="828"/>
      <c r="BW543" s="828"/>
      <c r="BX543" s="828"/>
    </row>
    <row r="544" spans="1:77" ht="15.75">
      <c r="A544" s="833"/>
      <c r="B544" s="830" t="s">
        <v>108</v>
      </c>
      <c r="C544" s="830" t="s">
        <v>59</v>
      </c>
      <c r="D544" s="1663"/>
      <c r="E544" s="831"/>
      <c r="F544" s="824" t="s">
        <v>773</v>
      </c>
      <c r="G544" s="823">
        <f t="shared" si="271"/>
        <v>1</v>
      </c>
      <c r="H544" s="824">
        <f t="shared" si="307"/>
        <v>1</v>
      </c>
      <c r="I544" s="824">
        <f t="shared" si="308"/>
        <v>1</v>
      </c>
      <c r="J544" s="824">
        <f t="shared" si="309"/>
        <v>0</v>
      </c>
      <c r="K544" s="825">
        <f t="shared" si="310"/>
        <v>1</v>
      </c>
      <c r="L544" s="826">
        <f t="shared" si="311"/>
        <v>0</v>
      </c>
      <c r="M544" s="46"/>
      <c r="N544" s="46"/>
      <c r="O544" s="827"/>
      <c r="P544" s="824"/>
      <c r="Q544" s="824"/>
      <c r="R544" s="824"/>
      <c r="S544" s="824"/>
      <c r="T544" s="826">
        <v>1</v>
      </c>
      <c r="U544" s="824"/>
      <c r="V544" s="1638"/>
      <c r="W544" s="824"/>
      <c r="X544" s="824"/>
      <c r="Y544" s="824"/>
      <c r="Z544" s="824"/>
      <c r="AA544" s="824"/>
      <c r="AB544" s="824"/>
      <c r="AC544" s="824"/>
      <c r="AD544" s="824"/>
      <c r="AE544" s="1640"/>
      <c r="AF544" s="824"/>
      <c r="AG544" s="1640"/>
      <c r="AH544" s="824"/>
      <c r="AI544" s="824"/>
      <c r="AJ544" s="824"/>
      <c r="AK544" s="824"/>
      <c r="AL544" s="824"/>
      <c r="AM544" s="824"/>
      <c r="AN544" s="824"/>
      <c r="AO544" s="824"/>
      <c r="AP544" s="824"/>
      <c r="AQ544" s="1640"/>
      <c r="AR544" s="824"/>
      <c r="AS544" s="824"/>
      <c r="AT544" s="824"/>
      <c r="AU544" s="824"/>
      <c r="AV544" s="824"/>
      <c r="AW544" s="824"/>
      <c r="AX544" s="824"/>
      <c r="AY544" s="824"/>
      <c r="AZ544" s="1640"/>
      <c r="BA544" s="824"/>
      <c r="BB544" s="1640"/>
      <c r="BC544" s="824"/>
      <c r="BD544" s="828"/>
      <c r="BE544" s="828"/>
      <c r="BF544" s="828"/>
      <c r="BG544" s="828"/>
      <c r="BH544" s="828"/>
      <c r="BI544" s="828"/>
      <c r="BJ544" s="828"/>
      <c r="BK544" s="828"/>
      <c r="BL544" s="828"/>
      <c r="BM544" s="828"/>
      <c r="BN544" s="828"/>
      <c r="BO544" s="828"/>
      <c r="BP544" s="828"/>
      <c r="BQ544" s="828"/>
      <c r="BR544" s="828"/>
      <c r="BS544" s="828"/>
      <c r="BT544" s="828"/>
      <c r="BU544" s="828"/>
      <c r="BV544" s="828"/>
      <c r="BW544" s="828"/>
      <c r="BX544" s="828"/>
    </row>
    <row r="545" spans="1:77" ht="16.5" thickBot="1">
      <c r="A545" s="833"/>
      <c r="B545" s="830" t="s">
        <v>1089</v>
      </c>
      <c r="C545" s="830" t="s">
        <v>978</v>
      </c>
      <c r="D545" s="1663"/>
      <c r="E545" s="831"/>
      <c r="F545" s="824" t="s">
        <v>773</v>
      </c>
      <c r="G545" s="823">
        <f t="shared" si="271"/>
        <v>6.4</v>
      </c>
      <c r="H545" s="824">
        <f t="shared" si="307"/>
        <v>5</v>
      </c>
      <c r="I545" s="824">
        <f t="shared" si="308"/>
        <v>32</v>
      </c>
      <c r="J545" s="824">
        <f t="shared" si="309"/>
        <v>0</v>
      </c>
      <c r="K545" s="825">
        <f t="shared" si="310"/>
        <v>32</v>
      </c>
      <c r="L545" s="826">
        <f t="shared" si="311"/>
        <v>0</v>
      </c>
      <c r="M545" s="46"/>
      <c r="N545" s="46"/>
      <c r="O545" s="50">
        <v>4</v>
      </c>
      <c r="P545" s="834"/>
      <c r="Q545" s="834"/>
      <c r="R545" s="834"/>
      <c r="S545" s="834"/>
      <c r="T545" s="409"/>
      <c r="U545" s="834">
        <v>6</v>
      </c>
      <c r="V545" s="1643"/>
      <c r="W545" s="834"/>
      <c r="X545" s="834"/>
      <c r="Y545" s="834"/>
      <c r="Z545" s="834"/>
      <c r="AA545" s="834">
        <v>3</v>
      </c>
      <c r="AB545" s="834"/>
      <c r="AC545" s="834">
        <v>8</v>
      </c>
      <c r="AD545" s="834">
        <v>11</v>
      </c>
      <c r="AE545" s="1647"/>
      <c r="AF545" s="834"/>
      <c r="AG545" s="1647"/>
      <c r="AH545" s="834"/>
      <c r="AI545" s="824"/>
      <c r="AJ545" s="824"/>
      <c r="AK545" s="824"/>
      <c r="AL545" s="824"/>
      <c r="AM545" s="824"/>
      <c r="AN545" s="824"/>
      <c r="AO545" s="824"/>
      <c r="AP545" s="824"/>
      <c r="AQ545" s="1640"/>
      <c r="AR545" s="824"/>
      <c r="AS545" s="824"/>
      <c r="AT545" s="824"/>
      <c r="AU545" s="824"/>
      <c r="AV545" s="824"/>
      <c r="AW545" s="824"/>
      <c r="AX545" s="824"/>
      <c r="AY545" s="824"/>
      <c r="AZ545" s="1640"/>
      <c r="BA545" s="824"/>
      <c r="BB545" s="1640"/>
      <c r="BC545" s="824"/>
      <c r="BD545" s="828"/>
      <c r="BE545" s="828"/>
      <c r="BF545" s="828"/>
      <c r="BG545" s="828"/>
      <c r="BH545" s="828"/>
      <c r="BI545" s="828"/>
      <c r="BJ545" s="828"/>
      <c r="BK545" s="828"/>
      <c r="BL545" s="828"/>
      <c r="BM545" s="828"/>
      <c r="BN545" s="828"/>
      <c r="BO545" s="828"/>
      <c r="BP545" s="828"/>
      <c r="BQ545" s="828"/>
      <c r="BR545" s="828"/>
      <c r="BS545" s="828"/>
      <c r="BT545" s="828"/>
      <c r="BU545" s="828"/>
      <c r="BV545" s="828"/>
      <c r="BW545" s="828"/>
      <c r="BX545" s="828"/>
    </row>
    <row r="546" spans="1:77" ht="16.5" thickBot="1">
      <c r="A546" s="41"/>
      <c r="B546" s="42" t="s">
        <v>64</v>
      </c>
      <c r="C546" s="42"/>
      <c r="D546" s="960"/>
      <c r="E546" s="43"/>
      <c r="F546" s="34" t="s">
        <v>774</v>
      </c>
      <c r="G546" s="823">
        <f t="shared" si="271"/>
        <v>3.2</v>
      </c>
      <c r="H546" s="824">
        <f t="shared" si="307"/>
        <v>20</v>
      </c>
      <c r="I546" s="824">
        <f t="shared" si="308"/>
        <v>64</v>
      </c>
      <c r="J546" s="824">
        <f t="shared" si="309"/>
        <v>0</v>
      </c>
      <c r="K546" s="825">
        <f t="shared" si="310"/>
        <v>64</v>
      </c>
      <c r="L546" s="826">
        <f t="shared" si="311"/>
        <v>0</v>
      </c>
      <c r="M546" s="46"/>
      <c r="N546" s="46"/>
      <c r="O546" s="47">
        <v>2</v>
      </c>
      <c r="P546" s="48">
        <v>2</v>
      </c>
      <c r="Q546" s="49">
        <v>6</v>
      </c>
      <c r="R546" s="48">
        <v>2</v>
      </c>
      <c r="S546" s="49">
        <v>6</v>
      </c>
      <c r="T546" s="49">
        <v>6</v>
      </c>
      <c r="U546" s="48">
        <v>4</v>
      </c>
      <c r="V546" s="1648">
        <v>0</v>
      </c>
      <c r="W546" s="48">
        <v>10</v>
      </c>
      <c r="X546" s="48">
        <v>2</v>
      </c>
      <c r="Y546" s="48">
        <v>2</v>
      </c>
      <c r="Z546" s="48">
        <v>0</v>
      </c>
      <c r="AA546" s="48">
        <v>8</v>
      </c>
      <c r="AB546" s="48">
        <v>2</v>
      </c>
      <c r="AC546" s="48">
        <v>2</v>
      </c>
      <c r="AD546" s="48">
        <v>2</v>
      </c>
      <c r="AE546" s="1648">
        <v>0</v>
      </c>
      <c r="AF546" s="48">
        <v>4</v>
      </c>
      <c r="AG546" s="1648">
        <v>0</v>
      </c>
      <c r="AH546" s="48">
        <v>4</v>
      </c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</row>
    <row r="547" spans="1:77" ht="15.75">
      <c r="A547" s="1600" t="s">
        <v>148</v>
      </c>
      <c r="B547" s="8">
        <v>18</v>
      </c>
      <c r="R547" s="8" t="s">
        <v>32</v>
      </c>
      <c r="S547" s="8" t="s">
        <v>33</v>
      </c>
      <c r="T547" s="8" t="s">
        <v>34</v>
      </c>
      <c r="U547" s="8" t="s">
        <v>35</v>
      </c>
      <c r="AO547" s="8" t="s">
        <v>36</v>
      </c>
      <c r="AP547" s="8" t="s">
        <v>37</v>
      </c>
      <c r="AQ547" s="8" t="s">
        <v>38</v>
      </c>
      <c r="AR547" s="8" t="s">
        <v>37</v>
      </c>
      <c r="AS547" s="8" t="s">
        <v>39</v>
      </c>
      <c r="AT547" s="34" t="s">
        <v>40</v>
      </c>
      <c r="AU547" s="34" t="s">
        <v>41</v>
      </c>
      <c r="AV547" s="34" t="s">
        <v>42</v>
      </c>
      <c r="AW547" s="34" t="s">
        <v>40</v>
      </c>
      <c r="AX547" s="34"/>
      <c r="AY547" s="34"/>
      <c r="AZ547" s="34"/>
      <c r="BA547" s="34"/>
      <c r="BB547" s="34"/>
      <c r="BC547" s="34"/>
      <c r="BG547" s="8" t="s">
        <v>43</v>
      </c>
      <c r="BH547" s="8" t="s">
        <v>44</v>
      </c>
      <c r="BI547" s="8" t="s">
        <v>40</v>
      </c>
      <c r="BJ547" s="8" t="s">
        <v>37</v>
      </c>
      <c r="BK547" s="8" t="s">
        <v>39</v>
      </c>
      <c r="BL547" s="8" t="s">
        <v>35</v>
      </c>
    </row>
    <row r="548" spans="1:77">
      <c r="A548" s="817"/>
      <c r="B548" s="818" t="s">
        <v>45</v>
      </c>
      <c r="C548" s="818" t="s">
        <v>46</v>
      </c>
      <c r="D548" s="1661" t="s">
        <v>47</v>
      </c>
      <c r="E548" s="819" t="s">
        <v>48</v>
      </c>
      <c r="F548" s="820" t="s">
        <v>49</v>
      </c>
      <c r="G548" s="820" t="s">
        <v>50</v>
      </c>
      <c r="H548" s="820" t="s">
        <v>51</v>
      </c>
      <c r="I548" s="820" t="s">
        <v>52</v>
      </c>
      <c r="J548" s="820" t="s">
        <v>53</v>
      </c>
      <c r="K548" s="820" t="s">
        <v>54</v>
      </c>
      <c r="L548" s="821" t="s">
        <v>55</v>
      </c>
      <c r="M548" s="36"/>
      <c r="N548" s="36"/>
      <c r="O548" s="822">
        <v>1</v>
      </c>
      <c r="P548" s="820">
        <v>2</v>
      </c>
      <c r="Q548" s="820">
        <v>3</v>
      </c>
      <c r="R548" s="820">
        <v>4</v>
      </c>
      <c r="S548" s="820">
        <v>5</v>
      </c>
      <c r="T548" s="821">
        <v>6</v>
      </c>
      <c r="U548" s="820">
        <v>7</v>
      </c>
      <c r="V548" s="822">
        <v>8</v>
      </c>
      <c r="W548" s="820">
        <v>9</v>
      </c>
      <c r="X548" s="820">
        <v>10</v>
      </c>
      <c r="Y548" s="820">
        <v>11</v>
      </c>
      <c r="Z548" s="820">
        <v>12</v>
      </c>
      <c r="AA548" s="820">
        <v>13</v>
      </c>
      <c r="AB548" s="820">
        <v>14</v>
      </c>
      <c r="AC548" s="820">
        <v>15</v>
      </c>
      <c r="AD548" s="820">
        <v>16</v>
      </c>
      <c r="AE548" s="820">
        <v>17</v>
      </c>
      <c r="AF548" s="820">
        <v>18</v>
      </c>
      <c r="AG548" s="820">
        <v>19</v>
      </c>
      <c r="AH548" s="820">
        <v>20</v>
      </c>
      <c r="AJ548" s="820">
        <v>1</v>
      </c>
      <c r="AK548" s="820">
        <v>2</v>
      </c>
      <c r="AL548" s="820">
        <v>3</v>
      </c>
      <c r="AM548" s="820">
        <v>4</v>
      </c>
      <c r="AN548" s="820">
        <v>5</v>
      </c>
      <c r="AO548" s="820">
        <v>6</v>
      </c>
      <c r="AP548" s="820">
        <v>7</v>
      </c>
      <c r="AQ548" s="820">
        <v>8</v>
      </c>
      <c r="AR548" s="820">
        <v>9</v>
      </c>
      <c r="AS548" s="820">
        <v>10</v>
      </c>
      <c r="AT548" s="820">
        <v>11</v>
      </c>
      <c r="AU548" s="820">
        <v>12</v>
      </c>
      <c r="AV548" s="820">
        <v>13</v>
      </c>
      <c r="AW548" s="820">
        <v>14</v>
      </c>
      <c r="AX548" s="820">
        <v>15</v>
      </c>
      <c r="AY548" s="820">
        <v>16</v>
      </c>
      <c r="AZ548" s="820">
        <v>17</v>
      </c>
      <c r="BA548" s="820">
        <v>18</v>
      </c>
      <c r="BB548" s="820">
        <v>19</v>
      </c>
      <c r="BC548" s="820">
        <v>20</v>
      </c>
      <c r="BE548" s="820">
        <v>1</v>
      </c>
      <c r="BF548" s="820">
        <v>2</v>
      </c>
      <c r="BG548" s="820">
        <v>3</v>
      </c>
      <c r="BH548" s="820">
        <v>4</v>
      </c>
      <c r="BI548" s="820">
        <v>5</v>
      </c>
      <c r="BJ548" s="820">
        <v>6</v>
      </c>
      <c r="BK548" s="820">
        <v>7</v>
      </c>
      <c r="BL548" s="820">
        <v>8</v>
      </c>
      <c r="BM548" s="820">
        <v>9</v>
      </c>
      <c r="BN548" s="820">
        <v>10</v>
      </c>
      <c r="BO548" s="820">
        <v>11</v>
      </c>
      <c r="BP548" s="820">
        <v>12</v>
      </c>
      <c r="BQ548" s="820">
        <v>13</v>
      </c>
      <c r="BR548" s="820">
        <v>14</v>
      </c>
      <c r="BS548" s="820">
        <v>15</v>
      </c>
      <c r="BT548" s="820">
        <v>16</v>
      </c>
      <c r="BU548" s="820">
        <v>17</v>
      </c>
      <c r="BV548" s="820">
        <v>18</v>
      </c>
      <c r="BW548" s="820">
        <v>19</v>
      </c>
      <c r="BX548" s="820">
        <v>20</v>
      </c>
    </row>
    <row r="549" spans="1:77" ht="15.75">
      <c r="A549" s="824">
        <f>Raf!B17</f>
        <v>22</v>
      </c>
      <c r="B549" s="824" t="str">
        <f>Raf!C17</f>
        <v>Smejkal</v>
      </c>
      <c r="C549" s="824" t="str">
        <f>Raf!D17</f>
        <v>Jakub</v>
      </c>
      <c r="D549" s="1664">
        <f>Raf!E17</f>
        <v>0</v>
      </c>
      <c r="E549" s="824" t="str">
        <f>Raf!F17</f>
        <v>JH</v>
      </c>
      <c r="F549" s="827" t="s">
        <v>148</v>
      </c>
      <c r="G549" s="823">
        <f t="shared" ref="G549:G623" si="336">K549/H549</f>
        <v>1.5</v>
      </c>
      <c r="H549" s="824">
        <f t="shared" ref="H549:H623" si="337">COUNT(O549:AH549)</f>
        <v>2</v>
      </c>
      <c r="I549" s="824">
        <f t="shared" ref="I549:I623" si="338">SUM(O549+P549+Q549+R549+S549+T549+V549+U549+W549+X549+Y549+Z549+AA549+AB549+AC549+AD549+AE549+AF549+AG549+AH549)</f>
        <v>0</v>
      </c>
      <c r="J549" s="824">
        <f t="shared" ref="J549:J623" si="339">AJ549+AK549+AL549+AM549+AN549+AO549+AP549+AQ549+AR549+AS549+AT549+AU549+AV549+AW549+AX549+AY549+AZ549+BA549+BB549+BC549</f>
        <v>3</v>
      </c>
      <c r="K549" s="825">
        <f t="shared" ref="K549:K623" si="340">I549+J549</f>
        <v>3</v>
      </c>
      <c r="L549" s="826">
        <f t="shared" ref="L549:L623" si="341">BE549+BF549+BG549+BH549+BI549+BJ549+BK549+BL549+BM549+BN549+BO549+BP549+BR549+BQ549+BS549+BT549+BU549+BV549+BW549+BX549</f>
        <v>0</v>
      </c>
      <c r="O549" s="827"/>
      <c r="P549" s="824"/>
      <c r="Q549" s="824"/>
      <c r="R549" s="824"/>
      <c r="S549" s="824"/>
      <c r="T549" s="826"/>
      <c r="U549" s="824"/>
      <c r="V549" s="827"/>
      <c r="W549" s="824"/>
      <c r="X549" s="824"/>
      <c r="Y549" s="824"/>
      <c r="Z549" s="824">
        <v>0</v>
      </c>
      <c r="AA549" s="824"/>
      <c r="AB549" s="824">
        <v>0</v>
      </c>
      <c r="AC549" s="824"/>
      <c r="AD549" s="824"/>
      <c r="AE549" s="824"/>
      <c r="AF549" s="1640"/>
      <c r="AG549" s="824"/>
      <c r="AH549" s="824"/>
      <c r="AI549" s="34"/>
      <c r="AJ549" s="824"/>
      <c r="AK549" s="824"/>
      <c r="AL549" s="824"/>
      <c r="AM549" s="824"/>
      <c r="AN549" s="824"/>
      <c r="AO549" s="824"/>
      <c r="AP549" s="824"/>
      <c r="AQ549" s="824"/>
      <c r="AR549" s="824"/>
      <c r="AS549" s="824"/>
      <c r="AT549" s="824"/>
      <c r="AU549" s="824">
        <v>0</v>
      </c>
      <c r="AV549" s="824"/>
      <c r="AW549" s="824">
        <v>3</v>
      </c>
      <c r="AX549" s="824"/>
      <c r="AY549" s="824"/>
      <c r="AZ549" s="824"/>
      <c r="BA549" s="1640"/>
      <c r="BB549" s="824"/>
      <c r="BC549" s="824"/>
      <c r="BE549" s="828"/>
      <c r="BF549" s="828"/>
      <c r="BG549" s="828"/>
      <c r="BH549" s="828"/>
      <c r="BI549" s="828"/>
      <c r="BJ549" s="828"/>
      <c r="BK549" s="828"/>
      <c r="BL549" s="828"/>
      <c r="BM549" s="828"/>
      <c r="BN549" s="828"/>
      <c r="BO549" s="828"/>
      <c r="BP549" s="828"/>
      <c r="BQ549" s="828"/>
      <c r="BR549" s="828"/>
      <c r="BS549" s="828"/>
      <c r="BT549" s="828"/>
      <c r="BU549" s="828"/>
      <c r="BV549" s="828"/>
      <c r="BW549" s="828"/>
      <c r="BX549" s="828"/>
    </row>
    <row r="550" spans="1:77" ht="15.75">
      <c r="A550" s="824">
        <f>Raf!B18</f>
        <v>4</v>
      </c>
      <c r="B550" s="824" t="str">
        <f>Raf!C18</f>
        <v>Janků</v>
      </c>
      <c r="C550" s="824" t="str">
        <f>Raf!D18</f>
        <v>Robert</v>
      </c>
      <c r="D550" s="1664">
        <f>Raf!E18</f>
        <v>740704</v>
      </c>
      <c r="E550" s="824" t="str">
        <f>Raf!F18</f>
        <v>JH</v>
      </c>
      <c r="F550" s="827" t="s">
        <v>148</v>
      </c>
      <c r="G550" s="823">
        <f t="shared" si="336"/>
        <v>0.8571428571428571</v>
      </c>
      <c r="H550" s="824">
        <f t="shared" si="337"/>
        <v>7</v>
      </c>
      <c r="I550" s="824">
        <f t="shared" si="338"/>
        <v>1</v>
      </c>
      <c r="J550" s="824">
        <f t="shared" si="339"/>
        <v>5</v>
      </c>
      <c r="K550" s="825">
        <f t="shared" si="340"/>
        <v>6</v>
      </c>
      <c r="L550" s="826">
        <f t="shared" si="341"/>
        <v>0</v>
      </c>
      <c r="O550" s="827">
        <v>0</v>
      </c>
      <c r="P550" s="824"/>
      <c r="Q550" s="824"/>
      <c r="R550" s="824">
        <v>1</v>
      </c>
      <c r="S550" s="824">
        <v>0</v>
      </c>
      <c r="T550" s="826"/>
      <c r="U550" s="824"/>
      <c r="V550" s="827">
        <v>0</v>
      </c>
      <c r="W550" s="824">
        <v>0</v>
      </c>
      <c r="X550" s="824"/>
      <c r="Y550" s="824"/>
      <c r="Z550" s="824">
        <v>0</v>
      </c>
      <c r="AA550" s="824">
        <v>0</v>
      </c>
      <c r="AB550" s="824"/>
      <c r="AC550" s="824"/>
      <c r="AD550" s="824"/>
      <c r="AE550" s="824"/>
      <c r="AF550" s="1640"/>
      <c r="AG550" s="824"/>
      <c r="AH550" s="824"/>
      <c r="AI550" s="34"/>
      <c r="AJ550" s="824">
        <v>0</v>
      </c>
      <c r="AK550" s="824"/>
      <c r="AL550" s="824"/>
      <c r="AM550" s="824">
        <v>2</v>
      </c>
      <c r="AN550" s="824">
        <v>2</v>
      </c>
      <c r="AO550" s="824"/>
      <c r="AP550" s="824"/>
      <c r="AQ550" s="824">
        <v>0</v>
      </c>
      <c r="AR550" s="824">
        <v>0</v>
      </c>
      <c r="AS550" s="824"/>
      <c r="AT550" s="824"/>
      <c r="AU550" s="824">
        <v>1</v>
      </c>
      <c r="AV550" s="824">
        <v>0</v>
      </c>
      <c r="AW550" s="824"/>
      <c r="AX550" s="824"/>
      <c r="AY550" s="824"/>
      <c r="AZ550" s="824"/>
      <c r="BA550" s="1640"/>
      <c r="BB550" s="824"/>
      <c r="BC550" s="824"/>
      <c r="BE550" s="828"/>
      <c r="BF550" s="828"/>
      <c r="BG550" s="828"/>
      <c r="BH550" s="828"/>
      <c r="BI550" s="828"/>
      <c r="BJ550" s="828"/>
      <c r="BK550" s="828"/>
      <c r="BL550" s="828"/>
      <c r="BM550" s="828"/>
      <c r="BN550" s="828"/>
      <c r="BO550" s="828"/>
      <c r="BP550" s="828"/>
      <c r="BQ550" s="828"/>
      <c r="BR550" s="828"/>
      <c r="BS550" s="828"/>
      <c r="BT550" s="828"/>
      <c r="BU550" s="828"/>
      <c r="BV550" s="828"/>
      <c r="BW550" s="828"/>
      <c r="BX550" s="828"/>
    </row>
    <row r="551" spans="1:77" ht="15.75">
      <c r="A551" s="824">
        <f>Raf!B19</f>
        <v>7</v>
      </c>
      <c r="B551" s="824" t="str">
        <f>Raf!C19</f>
        <v xml:space="preserve">Blažek </v>
      </c>
      <c r="C551" s="824" t="str">
        <f>Raf!D19</f>
        <v>Miroslav</v>
      </c>
      <c r="D551" s="1664">
        <f>Raf!E19</f>
        <v>750716</v>
      </c>
      <c r="E551" s="824" t="str">
        <f>Raf!F19</f>
        <v>JH</v>
      </c>
      <c r="F551" s="827" t="s">
        <v>148</v>
      </c>
      <c r="G551" s="823" t="e">
        <f t="shared" si="336"/>
        <v>#DIV/0!</v>
      </c>
      <c r="H551" s="824">
        <f t="shared" si="337"/>
        <v>0</v>
      </c>
      <c r="I551" s="824">
        <f t="shared" si="338"/>
        <v>0</v>
      </c>
      <c r="J551" s="824">
        <f t="shared" si="339"/>
        <v>0</v>
      </c>
      <c r="K551" s="825">
        <f t="shared" si="340"/>
        <v>0</v>
      </c>
      <c r="L551" s="826">
        <f t="shared" si="341"/>
        <v>0</v>
      </c>
      <c r="O551" s="827"/>
      <c r="P551" s="824"/>
      <c r="Q551" s="824"/>
      <c r="R551" s="824"/>
      <c r="S551" s="824"/>
      <c r="T551" s="826"/>
      <c r="U551" s="824"/>
      <c r="V551" s="827"/>
      <c r="W551" s="824"/>
      <c r="X551" s="824"/>
      <c r="Y551" s="824"/>
      <c r="Z551" s="824"/>
      <c r="AA551" s="824"/>
      <c r="AB551" s="824"/>
      <c r="AC551" s="824"/>
      <c r="AD551" s="824"/>
      <c r="AE551" s="824"/>
      <c r="AF551" s="1640"/>
      <c r="AG551" s="824"/>
      <c r="AH551" s="824"/>
      <c r="AI551" s="34"/>
      <c r="AJ551" s="824"/>
      <c r="AK551" s="824"/>
      <c r="AL551" s="824"/>
      <c r="AM551" s="824"/>
      <c r="AN551" s="824"/>
      <c r="AO551" s="824"/>
      <c r="AP551" s="824"/>
      <c r="AQ551" s="824"/>
      <c r="AR551" s="824"/>
      <c r="AS551" s="824"/>
      <c r="AT551" s="824"/>
      <c r="AU551" s="824"/>
      <c r="AV551" s="824"/>
      <c r="AW551" s="824"/>
      <c r="AX551" s="824"/>
      <c r="AY551" s="824"/>
      <c r="AZ551" s="824"/>
      <c r="BA551" s="1640"/>
      <c r="BB551" s="824"/>
      <c r="BC551" s="824"/>
      <c r="BE551" s="828"/>
      <c r="BF551" s="828"/>
      <c r="BG551" s="828"/>
      <c r="BH551" s="828"/>
      <c r="BI551" s="828"/>
      <c r="BJ551" s="828"/>
      <c r="BK551" s="828"/>
      <c r="BL551" s="828"/>
      <c r="BM551" s="828"/>
      <c r="BN551" s="828"/>
      <c r="BO551" s="828"/>
      <c r="BP551" s="828"/>
      <c r="BQ551" s="828"/>
      <c r="BR551" s="828"/>
      <c r="BS551" s="828"/>
      <c r="BT551" s="828"/>
      <c r="BU551" s="828"/>
      <c r="BV551" s="828"/>
      <c r="BW551" s="828"/>
      <c r="BX551" s="828"/>
      <c r="BY551" s="40"/>
    </row>
    <row r="552" spans="1:77" ht="15.75">
      <c r="A552" s="824">
        <f>Raf!B20</f>
        <v>9</v>
      </c>
      <c r="B552" s="824" t="str">
        <f>Raf!C20</f>
        <v>Faltejsek</v>
      </c>
      <c r="C552" s="824" t="str">
        <f>Raf!D20</f>
        <v>Radim</v>
      </c>
      <c r="D552" s="1664">
        <f>Raf!E20</f>
        <v>750728</v>
      </c>
      <c r="E552" s="824" t="str">
        <f>Raf!F20</f>
        <v>JH</v>
      </c>
      <c r="F552" s="827" t="s">
        <v>148</v>
      </c>
      <c r="G552" s="823">
        <f t="shared" si="336"/>
        <v>0.41666666666666669</v>
      </c>
      <c r="H552" s="824">
        <f t="shared" si="337"/>
        <v>12</v>
      </c>
      <c r="I552" s="824">
        <f t="shared" si="338"/>
        <v>2</v>
      </c>
      <c r="J552" s="824">
        <f t="shared" si="339"/>
        <v>3</v>
      </c>
      <c r="K552" s="825">
        <f t="shared" si="340"/>
        <v>5</v>
      </c>
      <c r="L552" s="826">
        <f t="shared" si="341"/>
        <v>0</v>
      </c>
      <c r="O552" s="827"/>
      <c r="P552" s="824"/>
      <c r="Q552" s="824"/>
      <c r="R552" s="824">
        <v>2</v>
      </c>
      <c r="S552" s="824"/>
      <c r="T552" s="826">
        <v>0</v>
      </c>
      <c r="U552" s="824">
        <v>0</v>
      </c>
      <c r="V552" s="827">
        <v>0</v>
      </c>
      <c r="W552" s="824">
        <v>0</v>
      </c>
      <c r="X552" s="824">
        <v>0</v>
      </c>
      <c r="Y552" s="824"/>
      <c r="Z552" s="824">
        <v>0</v>
      </c>
      <c r="AA552" s="824">
        <v>0</v>
      </c>
      <c r="AB552" s="824"/>
      <c r="AC552" s="824"/>
      <c r="AD552" s="824">
        <v>0</v>
      </c>
      <c r="AE552" s="824">
        <v>0</v>
      </c>
      <c r="AF552" s="1640"/>
      <c r="AG552" s="824">
        <v>0</v>
      </c>
      <c r="AH552" s="824">
        <v>0</v>
      </c>
      <c r="AI552" s="34"/>
      <c r="AJ552" s="824"/>
      <c r="AK552" s="824"/>
      <c r="AL552" s="824"/>
      <c r="AM552" s="824">
        <v>1</v>
      </c>
      <c r="AN552" s="824"/>
      <c r="AO552" s="824">
        <v>1</v>
      </c>
      <c r="AP552" s="824">
        <v>0</v>
      </c>
      <c r="AQ552" s="824">
        <v>0</v>
      </c>
      <c r="AR552" s="824">
        <v>0</v>
      </c>
      <c r="AS552" s="824">
        <v>0</v>
      </c>
      <c r="AT552" s="824"/>
      <c r="AU552" s="824">
        <v>0</v>
      </c>
      <c r="AV552" s="824">
        <v>0</v>
      </c>
      <c r="AW552" s="824"/>
      <c r="AX552" s="824"/>
      <c r="AY552" s="824">
        <v>0</v>
      </c>
      <c r="AZ552" s="824">
        <v>1</v>
      </c>
      <c r="BA552" s="1640"/>
      <c r="BB552" s="824">
        <v>0</v>
      </c>
      <c r="BC552" s="824">
        <v>0</v>
      </c>
      <c r="BE552" s="828"/>
      <c r="BF552" s="828"/>
      <c r="BG552" s="828"/>
      <c r="BH552" s="828"/>
      <c r="BI552" s="828"/>
      <c r="BJ552" s="828"/>
      <c r="BK552" s="828"/>
      <c r="BL552" s="828"/>
      <c r="BM552" s="828"/>
      <c r="BN552" s="828"/>
      <c r="BO552" s="828"/>
      <c r="BP552" s="828"/>
      <c r="BQ552" s="828"/>
      <c r="BR552" s="828"/>
      <c r="BS552" s="828"/>
      <c r="BT552" s="828"/>
      <c r="BU552" s="828"/>
      <c r="BV552" s="828"/>
      <c r="BW552" s="828"/>
      <c r="BX552" s="828"/>
      <c r="BY552" s="40"/>
    </row>
    <row r="553" spans="1:77" ht="15.75">
      <c r="A553" s="824">
        <f>Raf!B21</f>
        <v>29</v>
      </c>
      <c r="B553" s="824" t="str">
        <f>Raf!C21</f>
        <v xml:space="preserve">Pecháček </v>
      </c>
      <c r="C553" s="824" t="str">
        <f>Raf!D21</f>
        <v>Robin</v>
      </c>
      <c r="D553" s="1664">
        <f>Raf!E21</f>
        <v>920903</v>
      </c>
      <c r="E553" s="824" t="str">
        <f>Raf!F21</f>
        <v>JH</v>
      </c>
      <c r="F553" s="827" t="s">
        <v>148</v>
      </c>
      <c r="G553" s="823">
        <f t="shared" si="336"/>
        <v>2.6</v>
      </c>
      <c r="H553" s="824">
        <f t="shared" si="337"/>
        <v>10</v>
      </c>
      <c r="I553" s="824">
        <f t="shared" si="338"/>
        <v>14</v>
      </c>
      <c r="J553" s="824">
        <f t="shared" si="339"/>
        <v>12</v>
      </c>
      <c r="K553" s="825">
        <f t="shared" si="340"/>
        <v>26</v>
      </c>
      <c r="L553" s="826">
        <f t="shared" si="341"/>
        <v>0</v>
      </c>
      <c r="O553" s="827">
        <v>2</v>
      </c>
      <c r="P553" s="824"/>
      <c r="Q553" s="824">
        <v>0</v>
      </c>
      <c r="R553" s="824"/>
      <c r="S553" s="824"/>
      <c r="T553" s="826">
        <v>1</v>
      </c>
      <c r="U553" s="824">
        <v>4</v>
      </c>
      <c r="V553" s="827">
        <v>2</v>
      </c>
      <c r="W553" s="824">
        <v>2</v>
      </c>
      <c r="X553" s="824"/>
      <c r="Y553" s="824">
        <v>1</v>
      </c>
      <c r="Z553" s="1771"/>
      <c r="AA553" s="1771"/>
      <c r="AB553" s="824">
        <v>1</v>
      </c>
      <c r="AC553" s="824">
        <v>0</v>
      </c>
      <c r="AD553" s="824">
        <v>1</v>
      </c>
      <c r="AE553" s="824"/>
      <c r="AF553" s="1640"/>
      <c r="AG553" s="824"/>
      <c r="AH553" s="824"/>
      <c r="AI553" s="34"/>
      <c r="AJ553" s="824">
        <v>2</v>
      </c>
      <c r="AK553" s="824"/>
      <c r="AL553" s="824">
        <v>2</v>
      </c>
      <c r="AM553" s="824"/>
      <c r="AN553" s="824"/>
      <c r="AO553" s="824">
        <v>1</v>
      </c>
      <c r="AP553" s="824">
        <v>0</v>
      </c>
      <c r="AQ553" s="824">
        <v>2</v>
      </c>
      <c r="AR553" s="824">
        <v>0</v>
      </c>
      <c r="AS553" s="824"/>
      <c r="AT553" s="824">
        <v>2</v>
      </c>
      <c r="AU553" s="1771"/>
      <c r="AV553" s="1771"/>
      <c r="AW553" s="824">
        <v>2</v>
      </c>
      <c r="AX553" s="824">
        <v>1</v>
      </c>
      <c r="AY553" s="824">
        <v>0</v>
      </c>
      <c r="AZ553" s="824"/>
      <c r="BA553" s="1640"/>
      <c r="BB553" s="824"/>
      <c r="BC553" s="824"/>
      <c r="BE553" s="828"/>
      <c r="BF553" s="828"/>
      <c r="BG553" s="828"/>
      <c r="BH553" s="828"/>
      <c r="BI553" s="828"/>
      <c r="BJ553" s="828"/>
      <c r="BK553" s="828"/>
      <c r="BL553" s="828"/>
      <c r="BM553" s="828"/>
      <c r="BN553" s="828"/>
      <c r="BO553" s="828"/>
      <c r="BP553" s="828"/>
      <c r="BQ553" s="828"/>
      <c r="BR553" s="828"/>
      <c r="BS553" s="828"/>
      <c r="BT553" s="828"/>
      <c r="BU553" s="828"/>
      <c r="BV553" s="828"/>
      <c r="BW553" s="828"/>
      <c r="BX553" s="828"/>
      <c r="BY553" s="40"/>
    </row>
    <row r="554" spans="1:77" ht="15.75">
      <c r="A554" s="824">
        <f>Raf!B22</f>
        <v>30</v>
      </c>
      <c r="B554" s="824" t="str">
        <f>Raf!C22</f>
        <v xml:space="preserve">Steidl </v>
      </c>
      <c r="C554" s="824" t="str">
        <f>Raf!D22</f>
        <v>Jan</v>
      </c>
      <c r="D554" s="1664">
        <f>Raf!E22</f>
        <v>850510</v>
      </c>
      <c r="E554" s="824" t="str">
        <f>Raf!F22</f>
        <v>JH</v>
      </c>
      <c r="F554" s="827" t="s">
        <v>148</v>
      </c>
      <c r="G554" s="823">
        <f t="shared" si="336"/>
        <v>1.1666666666666667</v>
      </c>
      <c r="H554" s="824">
        <f t="shared" si="337"/>
        <v>18</v>
      </c>
      <c r="I554" s="824">
        <f t="shared" si="338"/>
        <v>10</v>
      </c>
      <c r="J554" s="824">
        <f t="shared" si="339"/>
        <v>11</v>
      </c>
      <c r="K554" s="825">
        <f t="shared" si="340"/>
        <v>21</v>
      </c>
      <c r="L554" s="826">
        <f t="shared" si="341"/>
        <v>0</v>
      </c>
      <c r="O554" s="827">
        <v>1</v>
      </c>
      <c r="P554" s="824">
        <v>0</v>
      </c>
      <c r="Q554" s="824">
        <v>1</v>
      </c>
      <c r="R554" s="824">
        <v>1</v>
      </c>
      <c r="S554" s="824">
        <v>0</v>
      </c>
      <c r="T554" s="826">
        <v>1</v>
      </c>
      <c r="U554" s="824">
        <v>0</v>
      </c>
      <c r="V554" s="827">
        <v>3</v>
      </c>
      <c r="W554" s="824">
        <v>0</v>
      </c>
      <c r="X554" s="824">
        <v>1</v>
      </c>
      <c r="Y554" s="824">
        <v>0</v>
      </c>
      <c r="Z554" s="824"/>
      <c r="AA554" s="824">
        <v>0</v>
      </c>
      <c r="AB554" s="824">
        <v>1</v>
      </c>
      <c r="AC554" s="824">
        <v>0</v>
      </c>
      <c r="AD554" s="824">
        <v>0</v>
      </c>
      <c r="AE554" s="824">
        <v>0</v>
      </c>
      <c r="AF554" s="1640"/>
      <c r="AG554" s="824">
        <v>0</v>
      </c>
      <c r="AH554" s="824">
        <v>1</v>
      </c>
      <c r="AI554" s="34"/>
      <c r="AJ554" s="824">
        <v>2</v>
      </c>
      <c r="AK554" s="824">
        <v>0</v>
      </c>
      <c r="AL554" s="824">
        <v>1</v>
      </c>
      <c r="AM554" s="824">
        <v>1</v>
      </c>
      <c r="AN554" s="824">
        <v>0</v>
      </c>
      <c r="AO554" s="824">
        <v>0</v>
      </c>
      <c r="AP554" s="824">
        <v>1</v>
      </c>
      <c r="AQ554" s="824">
        <v>0</v>
      </c>
      <c r="AR554" s="824">
        <v>0</v>
      </c>
      <c r="AS554" s="824">
        <v>0</v>
      </c>
      <c r="AT554" s="824">
        <v>3</v>
      </c>
      <c r="AU554" s="824"/>
      <c r="AV554" s="824">
        <v>0</v>
      </c>
      <c r="AW554" s="824">
        <v>1</v>
      </c>
      <c r="AX554" s="824">
        <v>1</v>
      </c>
      <c r="AY554" s="824">
        <v>0</v>
      </c>
      <c r="AZ554" s="824">
        <v>1</v>
      </c>
      <c r="BA554" s="1640"/>
      <c r="BB554" s="824">
        <v>0</v>
      </c>
      <c r="BC554" s="824"/>
      <c r="BE554" s="828"/>
      <c r="BF554" s="828"/>
      <c r="BG554" s="828"/>
      <c r="BH554" s="828"/>
      <c r="BI554" s="828"/>
      <c r="BJ554" s="828"/>
      <c r="BK554" s="828"/>
      <c r="BL554" s="828"/>
      <c r="BM554" s="828"/>
      <c r="BN554" s="828"/>
      <c r="BO554" s="828"/>
      <c r="BP554" s="828"/>
      <c r="BQ554" s="828"/>
      <c r="BR554" s="828"/>
      <c r="BS554" s="828"/>
      <c r="BT554" s="828"/>
      <c r="BU554" s="828"/>
      <c r="BV554" s="828"/>
      <c r="BW554" s="828"/>
      <c r="BX554" s="828"/>
    </row>
    <row r="555" spans="1:77" ht="15.75">
      <c r="A555" s="824">
        <f>Raf!B23</f>
        <v>37</v>
      </c>
      <c r="B555" s="824" t="str">
        <f>Raf!C23</f>
        <v>Helekal</v>
      </c>
      <c r="C555" s="824" t="str">
        <f>Raf!D23</f>
        <v>Martin</v>
      </c>
      <c r="D555" s="1664">
        <f>Raf!E23</f>
        <v>751129</v>
      </c>
      <c r="E555" s="824" t="str">
        <f>Raf!F23</f>
        <v>JH</v>
      </c>
      <c r="F555" s="827" t="s">
        <v>148</v>
      </c>
      <c r="G555" s="823">
        <f t="shared" si="336"/>
        <v>0.16666666666666666</v>
      </c>
      <c r="H555" s="824">
        <f t="shared" si="337"/>
        <v>6</v>
      </c>
      <c r="I555" s="824">
        <f t="shared" si="338"/>
        <v>1</v>
      </c>
      <c r="J555" s="824">
        <f t="shared" si="339"/>
        <v>0</v>
      </c>
      <c r="K555" s="825">
        <f t="shared" si="340"/>
        <v>1</v>
      </c>
      <c r="L555" s="826">
        <f t="shared" si="341"/>
        <v>0</v>
      </c>
      <c r="O555" s="827"/>
      <c r="P555" s="824">
        <v>0</v>
      </c>
      <c r="Q555" s="824"/>
      <c r="R555" s="824">
        <v>0</v>
      </c>
      <c r="S555" s="824">
        <v>1</v>
      </c>
      <c r="T555" s="826">
        <v>0</v>
      </c>
      <c r="U555" s="824">
        <v>0</v>
      </c>
      <c r="V555" s="827"/>
      <c r="W555" s="824"/>
      <c r="X555" s="824"/>
      <c r="Y555" s="824"/>
      <c r="Z555" s="824"/>
      <c r="AA555" s="824">
        <v>0</v>
      </c>
      <c r="AB555" s="824"/>
      <c r="AC555" s="824"/>
      <c r="AD555" s="824"/>
      <c r="AE555" s="824"/>
      <c r="AF555" s="1640"/>
      <c r="AG555" s="824"/>
      <c r="AH555" s="824"/>
      <c r="AI555" s="34"/>
      <c r="AJ555" s="824"/>
      <c r="AK555" s="824">
        <v>0</v>
      </c>
      <c r="AL555" s="824"/>
      <c r="AM555" s="824">
        <v>0</v>
      </c>
      <c r="AN555" s="824">
        <v>0</v>
      </c>
      <c r="AO555" s="824">
        <v>0</v>
      </c>
      <c r="AP555" s="824">
        <v>0</v>
      </c>
      <c r="AQ555" s="824"/>
      <c r="AR555" s="824"/>
      <c r="AS555" s="824"/>
      <c r="AT555" s="824"/>
      <c r="AU555" s="824"/>
      <c r="AV555" s="824">
        <v>0</v>
      </c>
      <c r="AW555" s="824"/>
      <c r="AX555" s="824"/>
      <c r="AY555" s="824"/>
      <c r="AZ555" s="824"/>
      <c r="BA555" s="1640"/>
      <c r="BB555" s="824"/>
      <c r="BC555" s="824"/>
      <c r="BE555" s="828"/>
      <c r="BF555" s="828"/>
      <c r="BG555" s="828"/>
      <c r="BH555" s="828"/>
      <c r="BI555" s="828"/>
      <c r="BJ555" s="828"/>
      <c r="BK555" s="828"/>
      <c r="BL555" s="828"/>
      <c r="BM555" s="828"/>
      <c r="BN555" s="828"/>
      <c r="BO555" s="828"/>
      <c r="BP555" s="828"/>
      <c r="BQ555" s="828"/>
      <c r="BR555" s="828"/>
      <c r="BS555" s="828"/>
      <c r="BT555" s="828"/>
      <c r="BU555" s="828"/>
      <c r="BV555" s="828"/>
      <c r="BW555" s="828"/>
      <c r="BX555" s="828"/>
      <c r="BY555" s="40"/>
    </row>
    <row r="556" spans="1:77" ht="15.75">
      <c r="A556" s="824">
        <f>Raf!B24</f>
        <v>46</v>
      </c>
      <c r="B556" s="824" t="str">
        <f>Raf!C24</f>
        <v>Mareš</v>
      </c>
      <c r="C556" s="824" t="str">
        <f>Raf!D24</f>
        <v>Michal</v>
      </c>
      <c r="D556" s="1664">
        <f>Raf!E24</f>
        <v>780823</v>
      </c>
      <c r="E556" s="824" t="str">
        <f>Raf!F24</f>
        <v>JH</v>
      </c>
      <c r="F556" s="827" t="s">
        <v>148</v>
      </c>
      <c r="G556" s="823">
        <f t="shared" si="336"/>
        <v>0.63636363636363635</v>
      </c>
      <c r="H556" s="824">
        <f t="shared" si="337"/>
        <v>11</v>
      </c>
      <c r="I556" s="824">
        <f t="shared" si="338"/>
        <v>2</v>
      </c>
      <c r="J556" s="824">
        <f t="shared" si="339"/>
        <v>5</v>
      </c>
      <c r="K556" s="825">
        <f t="shared" si="340"/>
        <v>7</v>
      </c>
      <c r="L556" s="826">
        <f t="shared" si="341"/>
        <v>0</v>
      </c>
      <c r="O556" s="827"/>
      <c r="P556" s="824">
        <v>0</v>
      </c>
      <c r="Q556" s="824">
        <v>0</v>
      </c>
      <c r="R556" s="824">
        <v>1</v>
      </c>
      <c r="S556" s="824">
        <v>0</v>
      </c>
      <c r="T556" s="826"/>
      <c r="U556" s="824"/>
      <c r="V556" s="827"/>
      <c r="W556" s="824"/>
      <c r="X556" s="824"/>
      <c r="Y556" s="824"/>
      <c r="Z556" s="824">
        <v>0</v>
      </c>
      <c r="AA556" s="824">
        <v>0</v>
      </c>
      <c r="AB556" s="824">
        <v>0</v>
      </c>
      <c r="AC556" s="824">
        <v>0</v>
      </c>
      <c r="AD556" s="824">
        <v>1</v>
      </c>
      <c r="AE556" s="824"/>
      <c r="AF556" s="1640"/>
      <c r="AG556" s="824">
        <v>0</v>
      </c>
      <c r="AH556" s="824">
        <v>0</v>
      </c>
      <c r="AI556" s="34"/>
      <c r="AJ556" s="824"/>
      <c r="AK556" s="824">
        <v>1</v>
      </c>
      <c r="AL556" s="824">
        <v>0</v>
      </c>
      <c r="AM556" s="824">
        <v>2</v>
      </c>
      <c r="AN556" s="824">
        <v>0</v>
      </c>
      <c r="AO556" s="824"/>
      <c r="AP556" s="824"/>
      <c r="AQ556" s="824"/>
      <c r="AR556" s="824"/>
      <c r="AS556" s="824"/>
      <c r="AT556" s="824"/>
      <c r="AU556" s="824">
        <v>0</v>
      </c>
      <c r="AV556" s="824">
        <v>0</v>
      </c>
      <c r="AW556" s="824">
        <v>1</v>
      </c>
      <c r="AX556" s="824">
        <v>0</v>
      </c>
      <c r="AY556" s="824">
        <v>1</v>
      </c>
      <c r="AZ556" s="824"/>
      <c r="BA556" s="1640"/>
      <c r="BB556" s="824">
        <v>0</v>
      </c>
      <c r="BC556" s="824">
        <v>0</v>
      </c>
      <c r="BE556" s="828"/>
      <c r="BF556" s="828"/>
      <c r="BG556" s="828"/>
      <c r="BH556" s="828"/>
      <c r="BI556" s="828"/>
      <c r="BJ556" s="828"/>
      <c r="BK556" s="828"/>
      <c r="BL556" s="828"/>
      <c r="BM556" s="828"/>
      <c r="BN556" s="828"/>
      <c r="BO556" s="828"/>
      <c r="BP556" s="828"/>
      <c r="BQ556" s="828"/>
      <c r="BR556" s="828"/>
      <c r="BS556" s="828"/>
      <c r="BT556" s="828"/>
      <c r="BU556" s="828"/>
      <c r="BV556" s="828"/>
      <c r="BW556" s="828"/>
      <c r="BX556" s="828"/>
      <c r="BY556" s="40"/>
    </row>
    <row r="557" spans="1:77" ht="15.75">
      <c r="A557" s="824">
        <f>Raf!B25</f>
        <v>61</v>
      </c>
      <c r="B557" s="824" t="str">
        <f>Raf!C25</f>
        <v>Bedrníček</v>
      </c>
      <c r="C557" s="824" t="str">
        <f>Raf!D25</f>
        <v>Kamil</v>
      </c>
      <c r="D557" s="1664">
        <f>Raf!E25</f>
        <v>770530</v>
      </c>
      <c r="E557" s="824" t="str">
        <f>Raf!F25</f>
        <v>JH</v>
      </c>
      <c r="F557" s="827" t="s">
        <v>148</v>
      </c>
      <c r="G557" s="823" t="e">
        <f t="shared" si="336"/>
        <v>#DIV/0!</v>
      </c>
      <c r="H557" s="824">
        <f t="shared" si="337"/>
        <v>0</v>
      </c>
      <c r="I557" s="824">
        <f t="shared" si="338"/>
        <v>0</v>
      </c>
      <c r="J557" s="824">
        <f t="shared" si="339"/>
        <v>0</v>
      </c>
      <c r="K557" s="825">
        <f t="shared" si="340"/>
        <v>0</v>
      </c>
      <c r="L557" s="826">
        <f t="shared" si="341"/>
        <v>0</v>
      </c>
      <c r="O557" s="827"/>
      <c r="P557" s="824"/>
      <c r="Q557" s="824"/>
      <c r="R557" s="824"/>
      <c r="S557" s="824"/>
      <c r="T557" s="826"/>
      <c r="U557" s="824"/>
      <c r="V557" s="827"/>
      <c r="W557" s="824"/>
      <c r="X557" s="824"/>
      <c r="Y557" s="824"/>
      <c r="Z557" s="824"/>
      <c r="AA557" s="824"/>
      <c r="AB557" s="824"/>
      <c r="AC557" s="824"/>
      <c r="AD557" s="824"/>
      <c r="AE557" s="824"/>
      <c r="AF557" s="1640"/>
      <c r="AG557" s="824"/>
      <c r="AH557" s="824"/>
      <c r="AI557" s="34"/>
      <c r="AJ557" s="824"/>
      <c r="AK557" s="824"/>
      <c r="AL557" s="824"/>
      <c r="AM557" s="824"/>
      <c r="AN557" s="824"/>
      <c r="AO557" s="824"/>
      <c r="AP557" s="824"/>
      <c r="AQ557" s="824"/>
      <c r="AR557" s="824"/>
      <c r="AS557" s="824"/>
      <c r="AT557" s="824"/>
      <c r="AU557" s="824"/>
      <c r="AV557" s="824"/>
      <c r="AW557" s="824"/>
      <c r="AX557" s="824"/>
      <c r="AY557" s="824"/>
      <c r="AZ557" s="824"/>
      <c r="BA557" s="1640"/>
      <c r="BB557" s="824"/>
      <c r="BC557" s="824"/>
      <c r="BE557" s="828"/>
      <c r="BF557" s="828"/>
      <c r="BG557" s="828"/>
      <c r="BH557" s="828"/>
      <c r="BI557" s="828"/>
      <c r="BJ557" s="828"/>
      <c r="BK557" s="828"/>
      <c r="BL557" s="828"/>
      <c r="BM557" s="828"/>
      <c r="BN557" s="828"/>
      <c r="BO557" s="828"/>
      <c r="BP557" s="828"/>
      <c r="BQ557" s="828"/>
      <c r="BR557" s="828"/>
      <c r="BS557" s="828"/>
      <c r="BT557" s="828"/>
      <c r="BU557" s="828"/>
      <c r="BV557" s="828"/>
      <c r="BW557" s="828"/>
      <c r="BX557" s="828"/>
      <c r="BY557" s="40"/>
    </row>
    <row r="558" spans="1:77" ht="15.75">
      <c r="A558" s="824">
        <f>Raf!B26</f>
        <v>69</v>
      </c>
      <c r="B558" s="824" t="str">
        <f>Raf!C26</f>
        <v xml:space="preserve">Vacek </v>
      </c>
      <c r="C558" s="824" t="str">
        <f>Raf!D26</f>
        <v>Lukáš</v>
      </c>
      <c r="D558" s="1664">
        <f>Raf!E26</f>
        <v>741028</v>
      </c>
      <c r="E558" s="824" t="str">
        <f>Raf!F26</f>
        <v>JH</v>
      </c>
      <c r="F558" s="827" t="s">
        <v>148</v>
      </c>
      <c r="G558" s="823">
        <f t="shared" si="336"/>
        <v>0.8125</v>
      </c>
      <c r="H558" s="824">
        <f t="shared" si="337"/>
        <v>16</v>
      </c>
      <c r="I558" s="824">
        <f t="shared" si="338"/>
        <v>5</v>
      </c>
      <c r="J558" s="824">
        <f t="shared" si="339"/>
        <v>8</v>
      </c>
      <c r="K558" s="825">
        <f t="shared" si="340"/>
        <v>13</v>
      </c>
      <c r="L558" s="826">
        <f t="shared" si="341"/>
        <v>0</v>
      </c>
      <c r="O558" s="827">
        <v>0</v>
      </c>
      <c r="P558" s="824">
        <v>0</v>
      </c>
      <c r="Q558" s="824">
        <v>0</v>
      </c>
      <c r="R558" s="824">
        <v>0</v>
      </c>
      <c r="S558" s="824">
        <v>2</v>
      </c>
      <c r="T558" s="826">
        <v>0</v>
      </c>
      <c r="U558" s="824">
        <v>0</v>
      </c>
      <c r="V558" s="827">
        <v>0</v>
      </c>
      <c r="W558" s="824">
        <v>0</v>
      </c>
      <c r="X558" s="824">
        <v>0</v>
      </c>
      <c r="Y558" s="824">
        <v>0</v>
      </c>
      <c r="Z558" s="824">
        <v>0</v>
      </c>
      <c r="AA558" s="824"/>
      <c r="AB558" s="824">
        <v>1</v>
      </c>
      <c r="AC558" s="824">
        <v>0</v>
      </c>
      <c r="AD558" s="824"/>
      <c r="AE558" s="824">
        <v>2</v>
      </c>
      <c r="AF558" s="1640"/>
      <c r="AG558" s="824">
        <v>0</v>
      </c>
      <c r="AH558" s="824"/>
      <c r="AI558" s="34"/>
      <c r="AJ558" s="824">
        <v>0</v>
      </c>
      <c r="AK558" s="824">
        <v>0</v>
      </c>
      <c r="AL558" s="824">
        <v>1</v>
      </c>
      <c r="AM558" s="824">
        <v>1</v>
      </c>
      <c r="AN558" s="824">
        <v>1</v>
      </c>
      <c r="AO558" s="824">
        <v>2</v>
      </c>
      <c r="AP558" s="824">
        <v>0</v>
      </c>
      <c r="AQ558" s="824">
        <v>0</v>
      </c>
      <c r="AR558" s="824">
        <v>0</v>
      </c>
      <c r="AS558" s="824">
        <v>1</v>
      </c>
      <c r="AT558" s="824">
        <v>1</v>
      </c>
      <c r="AU558" s="824">
        <v>0</v>
      </c>
      <c r="AV558" s="824"/>
      <c r="AW558" s="824">
        <v>0</v>
      </c>
      <c r="AX558" s="824">
        <v>1</v>
      </c>
      <c r="AY558" s="824"/>
      <c r="AZ558" s="824">
        <v>0</v>
      </c>
      <c r="BA558" s="1640"/>
      <c r="BB558" s="824">
        <v>0</v>
      </c>
      <c r="BC558" s="824">
        <v>0</v>
      </c>
      <c r="BE558" s="828"/>
      <c r="BF558" s="828"/>
      <c r="BG558" s="828"/>
      <c r="BH558" s="828"/>
      <c r="BI558" s="828"/>
      <c r="BJ558" s="828"/>
      <c r="BK558" s="828"/>
      <c r="BL558" s="828"/>
      <c r="BM558" s="828"/>
      <c r="BN558" s="828"/>
      <c r="BO558" s="828"/>
      <c r="BP558" s="828"/>
      <c r="BQ558" s="828"/>
      <c r="BR558" s="828"/>
      <c r="BS558" s="828"/>
      <c r="BT558" s="828"/>
      <c r="BU558" s="828"/>
      <c r="BV558" s="828"/>
      <c r="BW558" s="828"/>
      <c r="BX558" s="828"/>
      <c r="BY558" s="40"/>
    </row>
    <row r="559" spans="1:77" ht="15.75">
      <c r="A559" s="824">
        <f>Raf!B27</f>
        <v>81</v>
      </c>
      <c r="B559" s="824" t="str">
        <f>Raf!C27</f>
        <v>Skalický</v>
      </c>
      <c r="C559" s="824" t="str">
        <f>Raf!D27</f>
        <v>Luděk</v>
      </c>
      <c r="D559" s="1664">
        <f>Raf!E27</f>
        <v>811015</v>
      </c>
      <c r="E559" s="824" t="str">
        <f>Raf!F27</f>
        <v>JH</v>
      </c>
      <c r="F559" s="827" t="s">
        <v>148</v>
      </c>
      <c r="G559" s="823" t="e">
        <f t="shared" si="336"/>
        <v>#DIV/0!</v>
      </c>
      <c r="H559" s="824">
        <f t="shared" si="337"/>
        <v>0</v>
      </c>
      <c r="I559" s="824">
        <f t="shared" si="338"/>
        <v>0</v>
      </c>
      <c r="J559" s="824">
        <f t="shared" si="339"/>
        <v>0</v>
      </c>
      <c r="K559" s="825">
        <f t="shared" si="340"/>
        <v>0</v>
      </c>
      <c r="L559" s="826">
        <f t="shared" si="341"/>
        <v>0</v>
      </c>
      <c r="O559" s="827"/>
      <c r="P559" s="824"/>
      <c r="Q559" s="824"/>
      <c r="R559" s="824"/>
      <c r="S559" s="824"/>
      <c r="T559" s="826"/>
      <c r="U559" s="824"/>
      <c r="V559" s="827"/>
      <c r="W559" s="824"/>
      <c r="X559" s="824"/>
      <c r="Y559" s="824"/>
      <c r="Z559" s="824"/>
      <c r="AA559" s="824"/>
      <c r="AB559" s="824"/>
      <c r="AC559" s="824"/>
      <c r="AD559" s="824"/>
      <c r="AE559" s="824"/>
      <c r="AF559" s="1640"/>
      <c r="AG559" s="824"/>
      <c r="AH559" s="824"/>
      <c r="AI559" s="34"/>
      <c r="AJ559" s="824"/>
      <c r="AK559" s="824"/>
      <c r="AL559" s="824"/>
      <c r="AM559" s="824"/>
      <c r="AN559" s="824"/>
      <c r="AO559" s="824"/>
      <c r="AP559" s="824"/>
      <c r="AQ559" s="824"/>
      <c r="AR559" s="824"/>
      <c r="AS559" s="824"/>
      <c r="AT559" s="824"/>
      <c r="AU559" s="824"/>
      <c r="AV559" s="824"/>
      <c r="AW559" s="824"/>
      <c r="AX559" s="824"/>
      <c r="AY559" s="824"/>
      <c r="AZ559" s="824"/>
      <c r="BA559" s="1640"/>
      <c r="BB559" s="824"/>
      <c r="BC559" s="824"/>
      <c r="BE559" s="828"/>
      <c r="BF559" s="828"/>
      <c r="BG559" s="828"/>
      <c r="BH559" s="828"/>
      <c r="BI559" s="828"/>
      <c r="BJ559" s="828"/>
      <c r="BK559" s="828"/>
      <c r="BL559" s="828"/>
      <c r="BM559" s="828"/>
      <c r="BN559" s="828"/>
      <c r="BO559" s="828"/>
      <c r="BP559" s="828"/>
      <c r="BQ559" s="828"/>
      <c r="BR559" s="828"/>
      <c r="BS559" s="828"/>
      <c r="BT559" s="828"/>
      <c r="BU559" s="828"/>
      <c r="BV559" s="828"/>
      <c r="BW559" s="828"/>
      <c r="BX559" s="828"/>
      <c r="BY559" s="40"/>
    </row>
    <row r="560" spans="1:77" ht="15.75">
      <c r="A560" s="824">
        <f>Raf!B28</f>
        <v>88</v>
      </c>
      <c r="B560" s="824" t="str">
        <f>Raf!C28</f>
        <v>Ešpandr</v>
      </c>
      <c r="C560" s="824" t="str">
        <f>Raf!D28</f>
        <v>Josef ml.</v>
      </c>
      <c r="D560" s="1664">
        <f>Raf!E28</f>
        <v>790916</v>
      </c>
      <c r="E560" s="824" t="str">
        <f>Raf!F28</f>
        <v>JH</v>
      </c>
      <c r="F560" s="827" t="s">
        <v>148</v>
      </c>
      <c r="G560" s="823">
        <f t="shared" si="336"/>
        <v>1.4666666666666666</v>
      </c>
      <c r="H560" s="824">
        <f t="shared" si="337"/>
        <v>15</v>
      </c>
      <c r="I560" s="824">
        <f t="shared" si="338"/>
        <v>18</v>
      </c>
      <c r="J560" s="824">
        <f t="shared" si="339"/>
        <v>4</v>
      </c>
      <c r="K560" s="825">
        <f t="shared" si="340"/>
        <v>22</v>
      </c>
      <c r="L560" s="826">
        <f t="shared" si="341"/>
        <v>0</v>
      </c>
      <c r="O560" s="827"/>
      <c r="P560" s="824">
        <v>4</v>
      </c>
      <c r="Q560" s="824"/>
      <c r="R560" s="824">
        <v>3</v>
      </c>
      <c r="S560" s="824">
        <v>1</v>
      </c>
      <c r="T560" s="826">
        <v>3</v>
      </c>
      <c r="U560" s="824">
        <v>0</v>
      </c>
      <c r="V560" s="827">
        <v>2</v>
      </c>
      <c r="W560" s="824">
        <v>0</v>
      </c>
      <c r="X560" s="824">
        <v>0</v>
      </c>
      <c r="Y560" s="824">
        <v>3</v>
      </c>
      <c r="Z560" s="824">
        <v>0</v>
      </c>
      <c r="AA560" s="824">
        <v>1</v>
      </c>
      <c r="AB560" s="824"/>
      <c r="AC560" s="824">
        <v>1</v>
      </c>
      <c r="AD560" s="824">
        <v>0</v>
      </c>
      <c r="AE560" s="824"/>
      <c r="AF560" s="1640"/>
      <c r="AG560" s="824">
        <v>0</v>
      </c>
      <c r="AH560" s="824">
        <v>0</v>
      </c>
      <c r="AI560" s="34"/>
      <c r="AJ560" s="824"/>
      <c r="AK560" s="824">
        <v>1</v>
      </c>
      <c r="AL560" s="824"/>
      <c r="AM560" s="824">
        <v>1</v>
      </c>
      <c r="AN560" s="824">
        <v>1</v>
      </c>
      <c r="AO560" s="824">
        <v>0</v>
      </c>
      <c r="AP560" s="824">
        <v>0</v>
      </c>
      <c r="AQ560" s="824">
        <v>0</v>
      </c>
      <c r="AR560" s="824">
        <v>0</v>
      </c>
      <c r="AS560" s="824">
        <v>0</v>
      </c>
      <c r="AT560" s="824">
        <v>1</v>
      </c>
      <c r="AU560" s="824">
        <v>0</v>
      </c>
      <c r="AV560" s="824">
        <v>0</v>
      </c>
      <c r="AW560" s="824"/>
      <c r="AX560" s="824">
        <v>0</v>
      </c>
      <c r="AY560" s="824">
        <v>0</v>
      </c>
      <c r="AZ560" s="824"/>
      <c r="BA560" s="1640"/>
      <c r="BB560" s="824"/>
      <c r="BC560" s="824">
        <v>0</v>
      </c>
      <c r="BE560" s="828"/>
      <c r="BF560" s="828"/>
      <c r="BG560" s="828"/>
      <c r="BH560" s="828"/>
      <c r="BI560" s="828"/>
      <c r="BJ560" s="828"/>
      <c r="BK560" s="828"/>
      <c r="BL560" s="828"/>
      <c r="BM560" s="828"/>
      <c r="BN560" s="828"/>
      <c r="BO560" s="828"/>
      <c r="BP560" s="828"/>
      <c r="BQ560" s="828"/>
      <c r="BR560" s="828"/>
      <c r="BS560" s="828"/>
      <c r="BT560" s="828"/>
      <c r="BU560" s="828"/>
      <c r="BV560" s="828"/>
      <c r="BW560" s="828"/>
      <c r="BX560" s="828"/>
      <c r="BY560" s="40"/>
    </row>
    <row r="561" spans="1:78" ht="15.75">
      <c r="A561" s="824">
        <f>Raf!B29</f>
        <v>89</v>
      </c>
      <c r="B561" s="824" t="str">
        <f>Raf!C29</f>
        <v xml:space="preserve">Nerad </v>
      </c>
      <c r="C561" s="824" t="str">
        <f>Raf!D29</f>
        <v>Leoš</v>
      </c>
      <c r="D561" s="1664">
        <f>Raf!E29</f>
        <v>801224</v>
      </c>
      <c r="E561" s="824" t="str">
        <f>Raf!F29</f>
        <v>JH</v>
      </c>
      <c r="F561" s="827" t="s">
        <v>148</v>
      </c>
      <c r="G561" s="823">
        <f t="shared" si="336"/>
        <v>0.5</v>
      </c>
      <c r="H561" s="824">
        <f t="shared" si="337"/>
        <v>8</v>
      </c>
      <c r="I561" s="824">
        <f t="shared" si="338"/>
        <v>0</v>
      </c>
      <c r="J561" s="824">
        <f t="shared" si="339"/>
        <v>4</v>
      </c>
      <c r="K561" s="825">
        <f t="shared" si="340"/>
        <v>4</v>
      </c>
      <c r="L561" s="826">
        <f t="shared" si="341"/>
        <v>0</v>
      </c>
      <c r="O561" s="827">
        <v>0</v>
      </c>
      <c r="P561" s="824">
        <v>0</v>
      </c>
      <c r="Q561" s="824">
        <v>0</v>
      </c>
      <c r="R561" s="824"/>
      <c r="S561" s="824"/>
      <c r="T561" s="826"/>
      <c r="U561" s="824"/>
      <c r="V561" s="827">
        <v>0</v>
      </c>
      <c r="W561" s="824"/>
      <c r="X561" s="824">
        <v>0</v>
      </c>
      <c r="Y561" s="824"/>
      <c r="Z561" s="824"/>
      <c r="AA561" s="824">
        <v>0</v>
      </c>
      <c r="AB561" s="824">
        <v>0</v>
      </c>
      <c r="AC561" s="824"/>
      <c r="AD561" s="824">
        <v>0</v>
      </c>
      <c r="AE561" s="824"/>
      <c r="AF561" s="1640"/>
      <c r="AG561" s="824"/>
      <c r="AH561" s="824"/>
      <c r="AI561" s="34"/>
      <c r="AJ561" s="824">
        <v>0</v>
      </c>
      <c r="AK561" s="824">
        <v>0</v>
      </c>
      <c r="AL561" s="824">
        <v>0</v>
      </c>
      <c r="AM561" s="824"/>
      <c r="AN561" s="824"/>
      <c r="AO561" s="824"/>
      <c r="AP561" s="824"/>
      <c r="AQ561" s="824">
        <v>3</v>
      </c>
      <c r="AR561" s="824"/>
      <c r="AS561" s="824">
        <v>0</v>
      </c>
      <c r="AT561" s="824"/>
      <c r="AU561" s="824"/>
      <c r="AV561" s="824">
        <v>0</v>
      </c>
      <c r="AW561" s="824">
        <v>1</v>
      </c>
      <c r="AX561" s="824"/>
      <c r="AY561" s="824">
        <v>0</v>
      </c>
      <c r="AZ561" s="824"/>
      <c r="BA561" s="1640"/>
      <c r="BB561" s="824"/>
      <c r="BC561" s="824"/>
      <c r="BE561" s="828"/>
      <c r="BF561" s="828"/>
      <c r="BG561" s="828"/>
      <c r="BH561" s="828"/>
      <c r="BI561" s="828"/>
      <c r="BJ561" s="828"/>
      <c r="BK561" s="828"/>
      <c r="BL561" s="828"/>
      <c r="BM561" s="828"/>
      <c r="BN561" s="828"/>
      <c r="BO561" s="828"/>
      <c r="BP561" s="828"/>
      <c r="BQ561" s="828"/>
      <c r="BR561" s="828"/>
      <c r="BS561" s="828"/>
      <c r="BT561" s="828"/>
      <c r="BU561" s="828"/>
      <c r="BV561" s="828"/>
      <c r="BW561" s="828"/>
      <c r="BX561" s="828"/>
      <c r="BY561" s="40"/>
    </row>
    <row r="562" spans="1:78" ht="15.75">
      <c r="A562" s="824">
        <f>Raf!B30</f>
        <v>90</v>
      </c>
      <c r="B562" s="824" t="str">
        <f>Raf!C30</f>
        <v xml:space="preserve">Pecháček </v>
      </c>
      <c r="C562" s="824" t="str">
        <f>Raf!D30</f>
        <v>Tomáš</v>
      </c>
      <c r="D562" s="1664">
        <f>Raf!E30</f>
        <v>900412</v>
      </c>
      <c r="E562" s="824" t="str">
        <f>Raf!F30</f>
        <v>JH2</v>
      </c>
      <c r="F562" s="827" t="s">
        <v>148</v>
      </c>
      <c r="G562" s="823">
        <f t="shared" si="336"/>
        <v>1.875</v>
      </c>
      <c r="H562" s="824">
        <f t="shared" si="337"/>
        <v>16</v>
      </c>
      <c r="I562" s="824">
        <f t="shared" si="338"/>
        <v>20</v>
      </c>
      <c r="J562" s="824">
        <f t="shared" si="339"/>
        <v>10</v>
      </c>
      <c r="K562" s="825">
        <f t="shared" si="340"/>
        <v>30</v>
      </c>
      <c r="L562" s="826">
        <f t="shared" si="341"/>
        <v>0</v>
      </c>
      <c r="O562" s="827">
        <v>3</v>
      </c>
      <c r="P562" s="824">
        <v>1</v>
      </c>
      <c r="Q562" s="824">
        <v>2</v>
      </c>
      <c r="R562" s="824"/>
      <c r="S562" s="824">
        <v>1</v>
      </c>
      <c r="T562" s="826">
        <v>0</v>
      </c>
      <c r="U562" s="824">
        <v>1</v>
      </c>
      <c r="V562" s="827"/>
      <c r="W562" s="824">
        <v>0</v>
      </c>
      <c r="X562" s="824">
        <v>2</v>
      </c>
      <c r="Y562" s="824">
        <v>2</v>
      </c>
      <c r="Z562" s="824">
        <v>1</v>
      </c>
      <c r="AA562" s="824">
        <v>1</v>
      </c>
      <c r="AB562" s="824">
        <v>4</v>
      </c>
      <c r="AC562" s="824">
        <v>1</v>
      </c>
      <c r="AD562" s="824"/>
      <c r="AE562" s="824">
        <v>1</v>
      </c>
      <c r="AF562" s="1640"/>
      <c r="AG562" s="824">
        <v>0</v>
      </c>
      <c r="AH562" s="824">
        <v>0</v>
      </c>
      <c r="AI562" s="34"/>
      <c r="AJ562" s="824">
        <v>1</v>
      </c>
      <c r="AK562" s="824">
        <v>1</v>
      </c>
      <c r="AL562" s="824">
        <v>1</v>
      </c>
      <c r="AM562" s="824"/>
      <c r="AN562" s="824">
        <v>1</v>
      </c>
      <c r="AO562" s="824">
        <v>0</v>
      </c>
      <c r="AP562" s="824">
        <v>1</v>
      </c>
      <c r="AQ562" s="824"/>
      <c r="AR562" s="824">
        <v>1</v>
      </c>
      <c r="AS562" s="824">
        <v>0</v>
      </c>
      <c r="AT562" s="824">
        <v>2</v>
      </c>
      <c r="AU562" s="824">
        <v>0</v>
      </c>
      <c r="AV562" s="824">
        <v>1</v>
      </c>
      <c r="AW562" s="824">
        <v>1</v>
      </c>
      <c r="AX562" s="824">
        <v>0</v>
      </c>
      <c r="AY562" s="824"/>
      <c r="AZ562" s="824">
        <v>0</v>
      </c>
      <c r="BA562" s="1640"/>
      <c r="BB562" s="824">
        <v>0</v>
      </c>
      <c r="BC562" s="824"/>
      <c r="BE562" s="828"/>
      <c r="BF562" s="828"/>
      <c r="BG562" s="828"/>
      <c r="BH562" s="828"/>
      <c r="BI562" s="828"/>
      <c r="BJ562" s="828"/>
      <c r="BK562" s="828"/>
      <c r="BL562" s="828"/>
      <c r="BM562" s="828"/>
      <c r="BN562" s="828"/>
      <c r="BO562" s="828"/>
      <c r="BP562" s="828"/>
      <c r="BQ562" s="828"/>
      <c r="BR562" s="828"/>
      <c r="BS562" s="828"/>
      <c r="BT562" s="828"/>
      <c r="BU562" s="828"/>
      <c r="BV562" s="828"/>
      <c r="BW562" s="828"/>
      <c r="BX562" s="828"/>
      <c r="BY562" s="40"/>
    </row>
    <row r="563" spans="1:78" s="40" customFormat="1" ht="15.75">
      <c r="A563" s="824">
        <f>Raf!B31</f>
        <v>0</v>
      </c>
      <c r="B563" s="824" t="str">
        <f>Raf!C31</f>
        <v>Petr</v>
      </c>
      <c r="C563" s="824" t="str">
        <f>Raf!D31</f>
        <v>Luboš</v>
      </c>
      <c r="D563" s="1664">
        <f>Raf!E31</f>
        <v>0</v>
      </c>
      <c r="E563" s="824" t="str">
        <f>Raf!F31</f>
        <v>JH</v>
      </c>
      <c r="F563" s="827" t="s">
        <v>148</v>
      </c>
      <c r="G563" s="823">
        <f t="shared" si="336"/>
        <v>0</v>
      </c>
      <c r="H563" s="824">
        <f t="shared" si="337"/>
        <v>3</v>
      </c>
      <c r="I563" s="824">
        <f t="shared" si="338"/>
        <v>0</v>
      </c>
      <c r="J563" s="824">
        <f t="shared" si="339"/>
        <v>0</v>
      </c>
      <c r="K563" s="825">
        <f t="shared" si="340"/>
        <v>0</v>
      </c>
      <c r="L563" s="826">
        <f t="shared" si="341"/>
        <v>0</v>
      </c>
      <c r="M563" s="8"/>
      <c r="N563" s="8"/>
      <c r="O563" s="827"/>
      <c r="P563" s="824"/>
      <c r="Q563" s="824">
        <v>0</v>
      </c>
      <c r="R563" s="824"/>
      <c r="S563" s="824"/>
      <c r="T563" s="826"/>
      <c r="U563" s="824"/>
      <c r="V563" s="827"/>
      <c r="W563" s="824"/>
      <c r="X563" s="824"/>
      <c r="Y563" s="824">
        <v>0</v>
      </c>
      <c r="Z563" s="824"/>
      <c r="AA563" s="824"/>
      <c r="AB563" s="824">
        <v>0</v>
      </c>
      <c r="AC563" s="824"/>
      <c r="AD563" s="824"/>
      <c r="AE563" s="824"/>
      <c r="AF563" s="1640"/>
      <c r="AG563" s="824"/>
      <c r="AH563" s="824"/>
      <c r="AI563" s="34"/>
      <c r="AJ563" s="824"/>
      <c r="AK563" s="824"/>
      <c r="AL563" s="824">
        <v>0</v>
      </c>
      <c r="AM563" s="824"/>
      <c r="AN563" s="824"/>
      <c r="AO563" s="824"/>
      <c r="AP563" s="824"/>
      <c r="AQ563" s="824"/>
      <c r="AR563" s="824"/>
      <c r="AS563" s="824"/>
      <c r="AT563" s="824">
        <v>0</v>
      </c>
      <c r="AU563" s="824"/>
      <c r="AV563" s="824"/>
      <c r="AW563" s="824">
        <v>0</v>
      </c>
      <c r="AX563" s="824"/>
      <c r="AY563" s="824"/>
      <c r="AZ563" s="824"/>
      <c r="BA563" s="1640"/>
      <c r="BB563" s="824"/>
      <c r="BC563" s="824"/>
      <c r="BD563" s="8"/>
      <c r="BE563" s="828"/>
      <c r="BF563" s="828"/>
      <c r="BG563" s="828"/>
      <c r="BH563" s="828"/>
      <c r="BI563" s="828"/>
      <c r="BJ563" s="828"/>
      <c r="BK563" s="828"/>
      <c r="BL563" s="828"/>
      <c r="BM563" s="828"/>
      <c r="BN563" s="828"/>
      <c r="BO563" s="828"/>
      <c r="BP563" s="828"/>
      <c r="BQ563" s="828"/>
      <c r="BR563" s="828"/>
      <c r="BS563" s="828"/>
      <c r="BT563" s="828"/>
      <c r="BU563" s="828"/>
      <c r="BV563" s="828"/>
      <c r="BW563" s="828"/>
      <c r="BX563" s="828"/>
      <c r="BZ563" s="8"/>
    </row>
    <row r="564" spans="1:78" ht="15.75">
      <c r="A564" s="824">
        <f>Raf!B32</f>
        <v>0</v>
      </c>
      <c r="B564" s="824" t="str">
        <f>Raf!C32</f>
        <v>Šembera</v>
      </c>
      <c r="C564" s="824" t="str">
        <f>Raf!D32</f>
        <v>Miroslav</v>
      </c>
      <c r="D564" s="1664">
        <f>Raf!E32</f>
        <v>0</v>
      </c>
      <c r="E564" s="824" t="str">
        <f>Raf!F32</f>
        <v>JH2</v>
      </c>
      <c r="F564" s="827" t="s">
        <v>915</v>
      </c>
      <c r="G564" s="823">
        <f t="shared" si="336"/>
        <v>0.875</v>
      </c>
      <c r="H564" s="824">
        <f t="shared" si="337"/>
        <v>16</v>
      </c>
      <c r="I564" s="824">
        <f t="shared" si="338"/>
        <v>5</v>
      </c>
      <c r="J564" s="824">
        <f t="shared" si="339"/>
        <v>9</v>
      </c>
      <c r="K564" s="825">
        <f t="shared" si="340"/>
        <v>14</v>
      </c>
      <c r="L564" s="826">
        <f t="shared" si="341"/>
        <v>0</v>
      </c>
      <c r="O564" s="827">
        <v>1</v>
      </c>
      <c r="P564" s="824">
        <v>0</v>
      </c>
      <c r="Q564" s="824">
        <v>0</v>
      </c>
      <c r="R564" s="824">
        <v>1</v>
      </c>
      <c r="S564" s="824">
        <v>0</v>
      </c>
      <c r="T564" s="826"/>
      <c r="U564" s="824">
        <v>0</v>
      </c>
      <c r="V564" s="827">
        <v>1</v>
      </c>
      <c r="W564" s="824">
        <v>0</v>
      </c>
      <c r="X564" s="824">
        <v>0</v>
      </c>
      <c r="Y564" s="824">
        <v>1</v>
      </c>
      <c r="Z564" s="824"/>
      <c r="AA564" s="824"/>
      <c r="AB564" s="824">
        <v>0</v>
      </c>
      <c r="AC564" s="824">
        <v>0</v>
      </c>
      <c r="AD564" s="824">
        <v>0</v>
      </c>
      <c r="AE564" s="824">
        <v>1</v>
      </c>
      <c r="AF564" s="1640"/>
      <c r="AG564" s="824">
        <v>0</v>
      </c>
      <c r="AH564" s="824">
        <v>0</v>
      </c>
      <c r="AI564" s="34"/>
      <c r="AJ564" s="824">
        <v>0</v>
      </c>
      <c r="AK564" s="824">
        <v>1</v>
      </c>
      <c r="AL564" s="824">
        <v>0</v>
      </c>
      <c r="AM564" s="824">
        <v>1</v>
      </c>
      <c r="AN564" s="824">
        <v>1</v>
      </c>
      <c r="AO564" s="824"/>
      <c r="AP564" s="824">
        <v>0</v>
      </c>
      <c r="AQ564" s="824">
        <v>2</v>
      </c>
      <c r="AR564" s="824">
        <v>2</v>
      </c>
      <c r="AS564" s="824">
        <v>2</v>
      </c>
      <c r="AT564" s="824">
        <v>0</v>
      </c>
      <c r="AU564" s="824"/>
      <c r="AV564" s="824"/>
      <c r="AW564" s="824">
        <v>0</v>
      </c>
      <c r="AX564" s="824">
        <v>0</v>
      </c>
      <c r="AY564" s="824">
        <v>0</v>
      </c>
      <c r="AZ564" s="824">
        <v>0</v>
      </c>
      <c r="BA564" s="1640"/>
      <c r="BB564" s="824">
        <v>0</v>
      </c>
      <c r="BC564" s="824">
        <v>0</v>
      </c>
      <c r="BE564" s="828"/>
      <c r="BF564" s="828"/>
      <c r="BG564" s="828"/>
      <c r="BH564" s="828"/>
      <c r="BI564" s="828"/>
      <c r="BJ564" s="828"/>
      <c r="BK564" s="828"/>
      <c r="BL564" s="828"/>
      <c r="BM564" s="828"/>
      <c r="BN564" s="828"/>
      <c r="BO564" s="828"/>
      <c r="BP564" s="828"/>
      <c r="BQ564" s="828"/>
      <c r="BR564" s="828"/>
      <c r="BS564" s="828"/>
      <c r="BT564" s="828"/>
      <c r="BU564" s="828"/>
      <c r="BV564" s="828"/>
      <c r="BW564" s="828"/>
      <c r="BX564" s="828"/>
      <c r="BY564" s="40"/>
    </row>
    <row r="565" spans="1:78" ht="15.75">
      <c r="A565" s="824">
        <f>Raf!B33</f>
        <v>2</v>
      </c>
      <c r="B565" s="824" t="str">
        <f>Raf!C33</f>
        <v xml:space="preserve">Halbrštát </v>
      </c>
      <c r="C565" s="824" t="str">
        <f>Raf!D33</f>
        <v>Jakub</v>
      </c>
      <c r="D565" s="1664">
        <f>Raf!E33</f>
        <v>0</v>
      </c>
      <c r="E565" s="824" t="str">
        <f>Raf!F33</f>
        <v>jh</v>
      </c>
      <c r="F565" s="827" t="s">
        <v>915</v>
      </c>
      <c r="G565" s="823">
        <f t="shared" si="336"/>
        <v>0.5</v>
      </c>
      <c r="H565" s="824">
        <f t="shared" si="337"/>
        <v>16</v>
      </c>
      <c r="I565" s="824">
        <f t="shared" si="338"/>
        <v>2</v>
      </c>
      <c r="J565" s="824">
        <f t="shared" si="339"/>
        <v>6</v>
      </c>
      <c r="K565" s="825">
        <f t="shared" si="340"/>
        <v>8</v>
      </c>
      <c r="L565" s="826">
        <f t="shared" si="341"/>
        <v>0</v>
      </c>
      <c r="O565" s="827">
        <v>0</v>
      </c>
      <c r="P565" s="824">
        <v>0</v>
      </c>
      <c r="Q565" s="824"/>
      <c r="R565" s="824">
        <v>2</v>
      </c>
      <c r="S565" s="824">
        <v>0</v>
      </c>
      <c r="T565" s="826">
        <v>0</v>
      </c>
      <c r="U565" s="824">
        <v>0</v>
      </c>
      <c r="V565" s="827">
        <v>0</v>
      </c>
      <c r="W565" s="824">
        <v>0</v>
      </c>
      <c r="X565" s="824">
        <v>0</v>
      </c>
      <c r="Y565" s="824">
        <v>0</v>
      </c>
      <c r="Z565" s="824"/>
      <c r="AA565" s="824"/>
      <c r="AB565" s="824">
        <v>0</v>
      </c>
      <c r="AC565" s="824">
        <v>0</v>
      </c>
      <c r="AD565" s="824">
        <v>0</v>
      </c>
      <c r="AE565" s="824">
        <v>0</v>
      </c>
      <c r="AF565" s="1640"/>
      <c r="AG565" s="824">
        <v>0</v>
      </c>
      <c r="AH565" s="824">
        <v>0</v>
      </c>
      <c r="AI565" s="34"/>
      <c r="AJ565" s="824">
        <v>0</v>
      </c>
      <c r="AK565" s="824">
        <v>0</v>
      </c>
      <c r="AL565" s="824"/>
      <c r="AM565" s="824">
        <v>1</v>
      </c>
      <c r="AN565" s="824">
        <v>0</v>
      </c>
      <c r="AO565" s="824">
        <v>2</v>
      </c>
      <c r="AP565" s="824">
        <v>0</v>
      </c>
      <c r="AQ565" s="824">
        <v>0</v>
      </c>
      <c r="AR565" s="824">
        <v>0</v>
      </c>
      <c r="AS565" s="824">
        <v>0</v>
      </c>
      <c r="AT565" s="824">
        <v>1</v>
      </c>
      <c r="AU565" s="824"/>
      <c r="AV565" s="824"/>
      <c r="AW565" s="824">
        <v>0</v>
      </c>
      <c r="AX565" s="824">
        <v>0</v>
      </c>
      <c r="AY565" s="824">
        <v>0</v>
      </c>
      <c r="AZ565" s="824">
        <v>2</v>
      </c>
      <c r="BA565" s="1640"/>
      <c r="BB565" s="824">
        <v>0</v>
      </c>
      <c r="BC565" s="824"/>
      <c r="BE565" s="828"/>
      <c r="BF565" s="828"/>
      <c r="BG565" s="828"/>
      <c r="BH565" s="828"/>
      <c r="BI565" s="828"/>
      <c r="BJ565" s="828"/>
      <c r="BK565" s="828"/>
      <c r="BL565" s="828"/>
      <c r="BM565" s="828"/>
      <c r="BN565" s="828"/>
      <c r="BO565" s="828"/>
      <c r="BP565" s="828"/>
      <c r="BQ565" s="828"/>
      <c r="BR565" s="828"/>
      <c r="BS565" s="828"/>
      <c r="BT565" s="828"/>
      <c r="BU565" s="828"/>
      <c r="BV565" s="828"/>
      <c r="BW565" s="828"/>
      <c r="BX565" s="828"/>
    </row>
    <row r="566" spans="1:78" ht="15.75">
      <c r="A566" s="824">
        <f>Raf!B34</f>
        <v>0</v>
      </c>
      <c r="B566" s="824" t="str">
        <f>Raf!C34</f>
        <v>Dušek</v>
      </c>
      <c r="C566" s="824" t="str">
        <f>Raf!D34</f>
        <v>Bronislav</v>
      </c>
      <c r="D566" s="1664">
        <f>Raf!E34</f>
        <v>0</v>
      </c>
      <c r="E566" s="824" t="str">
        <f>Raf!F34</f>
        <v>JH</v>
      </c>
      <c r="F566" s="827" t="s">
        <v>885</v>
      </c>
      <c r="G566" s="823">
        <f t="shared" si="336"/>
        <v>0</v>
      </c>
      <c r="H566" s="824">
        <f t="shared" si="337"/>
        <v>4</v>
      </c>
      <c r="I566" s="824">
        <f t="shared" si="338"/>
        <v>0</v>
      </c>
      <c r="J566" s="824">
        <f t="shared" si="339"/>
        <v>0</v>
      </c>
      <c r="K566" s="825">
        <f t="shared" si="340"/>
        <v>0</v>
      </c>
      <c r="L566" s="826">
        <f t="shared" si="341"/>
        <v>0</v>
      </c>
      <c r="O566" s="827">
        <v>0</v>
      </c>
      <c r="P566" s="824"/>
      <c r="Q566" s="824"/>
      <c r="R566" s="824"/>
      <c r="S566" s="824"/>
      <c r="T566" s="826">
        <v>0</v>
      </c>
      <c r="U566" s="824">
        <v>0</v>
      </c>
      <c r="V566" s="827"/>
      <c r="W566" s="824"/>
      <c r="X566" s="824">
        <v>0</v>
      </c>
      <c r="Y566" s="824"/>
      <c r="Z566" s="824"/>
      <c r="AA566" s="824"/>
      <c r="AB566" s="824"/>
      <c r="AC566" s="824"/>
      <c r="AD566" s="824"/>
      <c r="AE566" s="824"/>
      <c r="AF566" s="1640"/>
      <c r="AG566" s="824"/>
      <c r="AH566" s="824"/>
      <c r="AI566" s="34"/>
      <c r="AJ566" s="824">
        <v>0</v>
      </c>
      <c r="AK566" s="824"/>
      <c r="AL566" s="824"/>
      <c r="AM566" s="824"/>
      <c r="AN566" s="824"/>
      <c r="AO566" s="824">
        <v>0</v>
      </c>
      <c r="AP566" s="824">
        <v>0</v>
      </c>
      <c r="AQ566" s="824"/>
      <c r="AR566" s="824"/>
      <c r="AS566" s="824">
        <v>0</v>
      </c>
      <c r="AT566" s="824"/>
      <c r="AU566" s="824"/>
      <c r="AV566" s="824"/>
      <c r="AW566" s="824"/>
      <c r="AX566" s="824"/>
      <c r="AY566" s="824"/>
      <c r="AZ566" s="824"/>
      <c r="BA566" s="1640"/>
      <c r="BB566" s="824"/>
      <c r="BC566" s="824">
        <v>0</v>
      </c>
      <c r="BE566" s="828"/>
      <c r="BF566" s="828"/>
      <c r="BG566" s="828"/>
      <c r="BH566" s="828"/>
      <c r="BI566" s="828"/>
      <c r="BJ566" s="828"/>
      <c r="BK566" s="828"/>
      <c r="BL566" s="828"/>
      <c r="BM566" s="828"/>
      <c r="BN566" s="828"/>
      <c r="BO566" s="828"/>
      <c r="BP566" s="828"/>
      <c r="BQ566" s="828"/>
      <c r="BR566" s="828"/>
      <c r="BS566" s="828"/>
      <c r="BT566" s="828"/>
      <c r="BU566" s="828"/>
      <c r="BV566" s="828"/>
      <c r="BW566" s="828"/>
      <c r="BX566" s="828"/>
    </row>
    <row r="567" spans="1:78" ht="15.75">
      <c r="A567" s="824">
        <f>Raf!B35</f>
        <v>0</v>
      </c>
      <c r="B567" s="824" t="str">
        <f>Raf!C35</f>
        <v>Štefl</v>
      </c>
      <c r="C567" s="824" t="str">
        <f>Raf!D35</f>
        <v>Michal</v>
      </c>
      <c r="D567" s="1664">
        <f>Raf!E35</f>
        <v>0</v>
      </c>
      <c r="E567" s="824">
        <f>Raf!F35</f>
        <v>0</v>
      </c>
      <c r="F567" s="827" t="s">
        <v>916</v>
      </c>
      <c r="G567" s="823">
        <f t="shared" si="336"/>
        <v>1.3333333333333333</v>
      </c>
      <c r="H567" s="824">
        <f t="shared" si="337"/>
        <v>3</v>
      </c>
      <c r="I567" s="824">
        <f t="shared" si="338"/>
        <v>2</v>
      </c>
      <c r="J567" s="824">
        <f t="shared" si="339"/>
        <v>2</v>
      </c>
      <c r="K567" s="825">
        <f t="shared" si="340"/>
        <v>4</v>
      </c>
      <c r="L567" s="826">
        <f t="shared" si="341"/>
        <v>0</v>
      </c>
      <c r="O567" s="827"/>
      <c r="P567" s="824"/>
      <c r="Q567" s="824">
        <v>0</v>
      </c>
      <c r="R567" s="824"/>
      <c r="S567" s="824"/>
      <c r="T567" s="826"/>
      <c r="U567" s="824"/>
      <c r="V567" s="827"/>
      <c r="W567" s="824"/>
      <c r="X567" s="824"/>
      <c r="Y567" s="824">
        <v>2</v>
      </c>
      <c r="Z567" s="824"/>
      <c r="AA567" s="824">
        <v>0</v>
      </c>
      <c r="AB567" s="824"/>
      <c r="AC567" s="824"/>
      <c r="AD567" s="824"/>
      <c r="AE567" s="824"/>
      <c r="AF567" s="1640"/>
      <c r="AG567" s="824"/>
      <c r="AH567" s="824"/>
      <c r="AI567" s="34"/>
      <c r="AJ567" s="824"/>
      <c r="AK567" s="824"/>
      <c r="AL567" s="824">
        <v>0</v>
      </c>
      <c r="AM567" s="824"/>
      <c r="AN567" s="824"/>
      <c r="AO567" s="824"/>
      <c r="AP567" s="824"/>
      <c r="AQ567" s="824"/>
      <c r="AR567" s="824"/>
      <c r="AS567" s="824"/>
      <c r="AT567" s="824">
        <v>1</v>
      </c>
      <c r="AU567" s="824"/>
      <c r="AV567" s="824">
        <v>1</v>
      </c>
      <c r="AW567" s="824"/>
      <c r="AX567" s="824"/>
      <c r="AY567" s="824"/>
      <c r="AZ567" s="824"/>
      <c r="BA567" s="1640"/>
      <c r="BB567" s="824"/>
      <c r="BC567" s="824"/>
      <c r="BE567" s="828"/>
      <c r="BF567" s="828"/>
      <c r="BG567" s="828"/>
      <c r="BH567" s="828"/>
      <c r="BI567" s="828"/>
      <c r="BJ567" s="828"/>
      <c r="BK567" s="828"/>
      <c r="BL567" s="828"/>
      <c r="BM567" s="828"/>
      <c r="BN567" s="828"/>
      <c r="BO567" s="828"/>
      <c r="BP567" s="828"/>
      <c r="BQ567" s="828"/>
      <c r="BR567" s="828"/>
      <c r="BS567" s="828"/>
      <c r="BT567" s="828"/>
      <c r="BU567" s="828"/>
      <c r="BV567" s="828"/>
      <c r="BW567" s="828"/>
      <c r="BX567" s="828"/>
    </row>
    <row r="568" spans="1:78" ht="15.75">
      <c r="A568" s="824">
        <f>Raf!B36</f>
        <v>0</v>
      </c>
      <c r="B568" s="824" t="str">
        <f>Raf!C36</f>
        <v>Klubrt</v>
      </c>
      <c r="C568" s="824" t="str">
        <f>Raf!D36</f>
        <v>František</v>
      </c>
      <c r="D568" s="1664">
        <f>Raf!E36</f>
        <v>0</v>
      </c>
      <c r="E568" s="824" t="str">
        <f>Raf!F36</f>
        <v>HS</v>
      </c>
      <c r="F568" s="827" t="s">
        <v>885</v>
      </c>
      <c r="G568" s="823">
        <f t="shared" si="336"/>
        <v>0.625</v>
      </c>
      <c r="H568" s="824">
        <f t="shared" si="337"/>
        <v>8</v>
      </c>
      <c r="I568" s="824">
        <f t="shared" si="338"/>
        <v>3</v>
      </c>
      <c r="J568" s="824">
        <f t="shared" si="339"/>
        <v>2</v>
      </c>
      <c r="K568" s="825">
        <f t="shared" si="340"/>
        <v>5</v>
      </c>
      <c r="L568" s="826">
        <f t="shared" si="341"/>
        <v>0</v>
      </c>
      <c r="O568" s="827">
        <v>0</v>
      </c>
      <c r="P568" s="824">
        <v>0</v>
      </c>
      <c r="Q568" s="824">
        <v>3</v>
      </c>
      <c r="R568" s="824"/>
      <c r="S568" s="824">
        <v>0</v>
      </c>
      <c r="T568" s="826">
        <v>0</v>
      </c>
      <c r="U568" s="824"/>
      <c r="V568" s="827"/>
      <c r="W568" s="824">
        <v>0</v>
      </c>
      <c r="X568" s="824"/>
      <c r="Y568" s="824">
        <v>0</v>
      </c>
      <c r="Z568" s="824">
        <v>0</v>
      </c>
      <c r="AA568" s="824"/>
      <c r="AB568" s="824"/>
      <c r="AC568" s="824"/>
      <c r="AD568" s="824"/>
      <c r="AE568" s="824"/>
      <c r="AF568" s="1640"/>
      <c r="AG568" s="824"/>
      <c r="AH568" s="824"/>
      <c r="AI568" s="34"/>
      <c r="AJ568" s="824">
        <v>1</v>
      </c>
      <c r="AK568" s="824">
        <v>0</v>
      </c>
      <c r="AL568" s="824">
        <v>1</v>
      </c>
      <c r="AM568" s="824"/>
      <c r="AN568" s="824">
        <v>0</v>
      </c>
      <c r="AO568" s="824">
        <v>0</v>
      </c>
      <c r="AP568" s="824"/>
      <c r="AQ568" s="824"/>
      <c r="AR568" s="824">
        <v>0</v>
      </c>
      <c r="AS568" s="824"/>
      <c r="AT568" s="824">
        <v>0</v>
      </c>
      <c r="AU568" s="824">
        <v>0</v>
      </c>
      <c r="AV568" s="824"/>
      <c r="AW568" s="824"/>
      <c r="AX568" s="824"/>
      <c r="AY568" s="824"/>
      <c r="AZ568" s="824"/>
      <c r="BA568" s="1640"/>
      <c r="BB568" s="824"/>
      <c r="BC568" s="824">
        <v>0</v>
      </c>
      <c r="BE568" s="828"/>
      <c r="BF568" s="828"/>
      <c r="BG568" s="828"/>
      <c r="BH568" s="828"/>
      <c r="BI568" s="828"/>
      <c r="BJ568" s="828"/>
      <c r="BK568" s="828"/>
      <c r="BL568" s="828"/>
      <c r="BM568" s="828"/>
      <c r="BN568" s="828"/>
      <c r="BO568" s="828"/>
      <c r="BP568" s="828"/>
      <c r="BQ568" s="828"/>
      <c r="BR568" s="828"/>
      <c r="BS568" s="828"/>
      <c r="BT568" s="828"/>
      <c r="BU568" s="828"/>
      <c r="BV568" s="828"/>
      <c r="BW568" s="828"/>
      <c r="BX568" s="828"/>
    </row>
    <row r="569" spans="1:78" ht="15.75">
      <c r="A569" s="824">
        <f>Raf!B37</f>
        <v>0</v>
      </c>
      <c r="B569" s="824" t="str">
        <f>Raf!C37</f>
        <v>Sklenář</v>
      </c>
      <c r="C569" s="824" t="str">
        <f>Raf!D37</f>
        <v>Jiří</v>
      </c>
      <c r="D569" s="1664">
        <f>Raf!E37</f>
        <v>0</v>
      </c>
      <c r="E569" s="824" t="str">
        <f>Raf!F37</f>
        <v>JH2</v>
      </c>
      <c r="F569" s="827" t="s">
        <v>885</v>
      </c>
      <c r="G569" s="823">
        <f t="shared" ref="G569:G571" si="342">K569/H569</f>
        <v>0.7</v>
      </c>
      <c r="H569" s="824">
        <f t="shared" ref="H569:H571" si="343">COUNT(O569:AH569)</f>
        <v>10</v>
      </c>
      <c r="I569" s="824">
        <f t="shared" ref="I569:I571" si="344">SUM(O569+P569+Q569+R569+S569+T569+V569+U569+W569+X569+Y569+Z569+AA569+AB569+AC569+AD569+AE569+AF569+AG569+AH569)</f>
        <v>5</v>
      </c>
      <c r="J569" s="824">
        <f t="shared" ref="J569:J571" si="345">AJ569+AK569+AL569+AM569+AN569+AO569+AP569+AQ569+AR569+AS569+AT569+AU569+AV569+AW569+AX569+AY569+AZ569+BA569+BB569+BC569</f>
        <v>2</v>
      </c>
      <c r="K569" s="825">
        <f t="shared" ref="K569:K571" si="346">I569+J569</f>
        <v>7</v>
      </c>
      <c r="L569" s="826">
        <f t="shared" ref="L569:L571" si="347">BE569+BF569+BG569+BH569+BI569+BJ569+BK569+BL569+BM569+BN569+BO569+BP569+BR569+BQ569+BS569+BT569+BU569+BV569+BW569+BX569</f>
        <v>0</v>
      </c>
      <c r="O569" s="866"/>
      <c r="P569" s="865"/>
      <c r="Q569" s="865"/>
      <c r="R569" s="865"/>
      <c r="S569" s="865"/>
      <c r="T569" s="867"/>
      <c r="U569" s="865"/>
      <c r="V569" s="866">
        <v>0</v>
      </c>
      <c r="W569" s="865">
        <v>0</v>
      </c>
      <c r="X569" s="865">
        <v>1</v>
      </c>
      <c r="Y569" s="865"/>
      <c r="Z569" s="865">
        <v>0</v>
      </c>
      <c r="AA569" s="865">
        <v>1</v>
      </c>
      <c r="AB569" s="865"/>
      <c r="AC569" s="865">
        <v>2</v>
      </c>
      <c r="AD569" s="865">
        <v>0</v>
      </c>
      <c r="AE569" s="865">
        <v>0</v>
      </c>
      <c r="AF569" s="1644"/>
      <c r="AG569" s="865">
        <v>0</v>
      </c>
      <c r="AH569" s="865">
        <v>1</v>
      </c>
      <c r="AI569" s="34"/>
      <c r="AJ569" s="865"/>
      <c r="AK569" s="865"/>
      <c r="AL569" s="865"/>
      <c r="AM569" s="865"/>
      <c r="AN569" s="865"/>
      <c r="AO569" s="865"/>
      <c r="AP569" s="865"/>
      <c r="AQ569" s="865">
        <v>2</v>
      </c>
      <c r="AR569" s="865">
        <v>0</v>
      </c>
      <c r="AS569" s="865">
        <v>0</v>
      </c>
      <c r="AT569" s="865"/>
      <c r="AU569" s="865">
        <v>0</v>
      </c>
      <c r="AV569" s="865">
        <v>0</v>
      </c>
      <c r="AW569" s="865"/>
      <c r="AX569" s="865">
        <v>0</v>
      </c>
      <c r="AY569" s="865">
        <v>0</v>
      </c>
      <c r="AZ569" s="865">
        <v>0</v>
      </c>
      <c r="BA569" s="1644"/>
      <c r="BB569" s="865">
        <v>0</v>
      </c>
      <c r="BC569" s="865">
        <v>0</v>
      </c>
      <c r="BE569" s="868"/>
      <c r="BF569" s="868"/>
      <c r="BG569" s="868"/>
      <c r="BH569" s="868"/>
      <c r="BI569" s="868"/>
      <c r="BJ569" s="868"/>
      <c r="BK569" s="868"/>
      <c r="BL569" s="868"/>
      <c r="BM569" s="868"/>
      <c r="BN569" s="868"/>
      <c r="BO569" s="868"/>
      <c r="BP569" s="868"/>
      <c r="BQ569" s="868"/>
      <c r="BR569" s="868"/>
      <c r="BS569" s="868"/>
      <c r="BT569" s="868"/>
      <c r="BU569" s="868"/>
      <c r="BV569" s="868"/>
      <c r="BW569" s="868"/>
      <c r="BX569" s="868"/>
    </row>
    <row r="570" spans="1:78" ht="15.75">
      <c r="A570" s="824">
        <f>Raf!B38</f>
        <v>0</v>
      </c>
      <c r="B570" s="824" t="str">
        <f>Raf!C38</f>
        <v>Novák</v>
      </c>
      <c r="C570" s="824" t="str">
        <f>Raf!D38</f>
        <v>Jakub</v>
      </c>
      <c r="D570" s="1664">
        <f>Raf!E38</f>
        <v>0</v>
      </c>
      <c r="E570" s="824" t="str">
        <f>Raf!F38</f>
        <v>H</v>
      </c>
      <c r="F570" s="827" t="s">
        <v>148</v>
      </c>
      <c r="G570" s="823">
        <f t="shared" si="342"/>
        <v>0.66666666666666663</v>
      </c>
      <c r="H570" s="824">
        <f t="shared" si="343"/>
        <v>3</v>
      </c>
      <c r="I570" s="824">
        <f t="shared" si="344"/>
        <v>0</v>
      </c>
      <c r="J570" s="824">
        <f t="shared" si="345"/>
        <v>2</v>
      </c>
      <c r="K570" s="825">
        <f t="shared" si="346"/>
        <v>2</v>
      </c>
      <c r="L570" s="826">
        <f t="shared" si="347"/>
        <v>0</v>
      </c>
      <c r="O570" s="866"/>
      <c r="P570" s="865"/>
      <c r="Q570" s="865"/>
      <c r="R570" s="865">
        <v>0</v>
      </c>
      <c r="S570" s="865"/>
      <c r="T570" s="867"/>
      <c r="U570" s="865"/>
      <c r="V570" s="866"/>
      <c r="W570" s="865"/>
      <c r="X570" s="865"/>
      <c r="Y570" s="865"/>
      <c r="Z570" s="865">
        <v>0</v>
      </c>
      <c r="AA570" s="865"/>
      <c r="AB570" s="865"/>
      <c r="AC570" s="865"/>
      <c r="AD570" s="865"/>
      <c r="AE570" s="865">
        <v>0</v>
      </c>
      <c r="AF570" s="1644"/>
      <c r="AG570" s="865"/>
      <c r="AH570" s="865"/>
      <c r="AI570" s="34"/>
      <c r="AJ570" s="865"/>
      <c r="AK570" s="865"/>
      <c r="AL570" s="865"/>
      <c r="AM570" s="865">
        <v>1</v>
      </c>
      <c r="AN570" s="865"/>
      <c r="AO570" s="865"/>
      <c r="AP570" s="865"/>
      <c r="AQ570" s="865"/>
      <c r="AR570" s="865"/>
      <c r="AS570" s="865"/>
      <c r="AT570" s="865"/>
      <c r="AU570" s="865">
        <v>0</v>
      </c>
      <c r="AV570" s="865"/>
      <c r="AW570" s="865"/>
      <c r="AX570" s="865"/>
      <c r="AY570" s="865"/>
      <c r="AZ570" s="865">
        <v>1</v>
      </c>
      <c r="BA570" s="1644"/>
      <c r="BB570" s="865">
        <v>0</v>
      </c>
      <c r="BC570" s="865"/>
      <c r="BE570" s="868"/>
      <c r="BF570" s="868"/>
      <c r="BG570" s="868"/>
      <c r="BH570" s="868"/>
      <c r="BI570" s="868"/>
      <c r="BJ570" s="868"/>
      <c r="BK570" s="868"/>
      <c r="BL570" s="868"/>
      <c r="BM570" s="868"/>
      <c r="BN570" s="868"/>
      <c r="BO570" s="868"/>
      <c r="BP570" s="868"/>
      <c r="BQ570" s="868"/>
      <c r="BR570" s="868"/>
      <c r="BS570" s="868"/>
      <c r="BT570" s="868"/>
      <c r="BU570" s="868"/>
      <c r="BV570" s="868"/>
      <c r="BW570" s="868"/>
      <c r="BX570" s="868"/>
    </row>
    <row r="571" spans="1:78" ht="15.75">
      <c r="A571" s="824">
        <f>Raf!B39</f>
        <v>0</v>
      </c>
      <c r="B571" s="824" t="str">
        <f>Raf!C39</f>
        <v>Baumgartner</v>
      </c>
      <c r="C571" s="824" t="str">
        <f>Raf!D39</f>
        <v>Tomáš</v>
      </c>
      <c r="D571" s="1664">
        <f>Raf!E39</f>
        <v>0</v>
      </c>
      <c r="E571" s="824">
        <f>Raf!F39</f>
        <v>0</v>
      </c>
      <c r="F571" s="827" t="s">
        <v>885</v>
      </c>
      <c r="G571" s="823">
        <f t="shared" si="342"/>
        <v>0</v>
      </c>
      <c r="H571" s="824">
        <f t="shared" si="343"/>
        <v>1</v>
      </c>
      <c r="I571" s="824">
        <f t="shared" si="344"/>
        <v>0</v>
      </c>
      <c r="J571" s="824">
        <f t="shared" si="345"/>
        <v>0</v>
      </c>
      <c r="K571" s="825">
        <f t="shared" si="346"/>
        <v>0</v>
      </c>
      <c r="L571" s="826">
        <f t="shared" si="347"/>
        <v>0</v>
      </c>
      <c r="O571" s="866"/>
      <c r="P571" s="865"/>
      <c r="Q571" s="865"/>
      <c r="R571" s="865"/>
      <c r="S571" s="865"/>
      <c r="T571" s="867"/>
      <c r="U571" s="865"/>
      <c r="V571" s="866"/>
      <c r="W571" s="865"/>
      <c r="X571" s="865"/>
      <c r="Y571" s="865"/>
      <c r="Z571" s="865"/>
      <c r="AA571" s="865"/>
      <c r="AB571" s="865"/>
      <c r="AC571" s="865">
        <v>0</v>
      </c>
      <c r="AD571" s="865"/>
      <c r="AE571" s="865"/>
      <c r="AF571" s="1644"/>
      <c r="AG571" s="865"/>
      <c r="AH571" s="865"/>
      <c r="AI571" s="34"/>
      <c r="AJ571" s="865"/>
      <c r="AK571" s="865"/>
      <c r="AL571" s="865"/>
      <c r="AM571" s="865"/>
      <c r="AN571" s="865"/>
      <c r="AO571" s="865"/>
      <c r="AP571" s="865"/>
      <c r="AQ571" s="865"/>
      <c r="AR571" s="865"/>
      <c r="AS571" s="865"/>
      <c r="AT571" s="865"/>
      <c r="AU571" s="865"/>
      <c r="AV571" s="865"/>
      <c r="AW571" s="865"/>
      <c r="AX571" s="865">
        <v>0</v>
      </c>
      <c r="AY571" s="865"/>
      <c r="AZ571" s="865"/>
      <c r="BA571" s="1644"/>
      <c r="BB571" s="865"/>
      <c r="BC571" s="865"/>
      <c r="BE571" s="868"/>
      <c r="BF571" s="868"/>
      <c r="BG571" s="868"/>
      <c r="BH571" s="868"/>
      <c r="BI571" s="868"/>
      <c r="BJ571" s="868"/>
      <c r="BK571" s="868"/>
      <c r="BL571" s="868"/>
      <c r="BM571" s="868"/>
      <c r="BN571" s="868"/>
      <c r="BO571" s="868"/>
      <c r="BP571" s="868"/>
      <c r="BQ571" s="868"/>
      <c r="BR571" s="868"/>
      <c r="BS571" s="868"/>
      <c r="BT571" s="868"/>
      <c r="BU571" s="868"/>
      <c r="BV571" s="868"/>
      <c r="BW571" s="868"/>
      <c r="BX571" s="868"/>
    </row>
    <row r="572" spans="1:78" ht="15.75">
      <c r="A572" s="824">
        <f>Raf!B40</f>
        <v>0</v>
      </c>
      <c r="B572" s="824" t="str">
        <f>Raf!C40</f>
        <v>Dušek</v>
      </c>
      <c r="C572" s="824" t="str">
        <f>Raf!D40</f>
        <v>Martin</v>
      </c>
      <c r="D572" s="1664">
        <f>Raf!E40</f>
        <v>0</v>
      </c>
      <c r="E572" s="824">
        <f>Raf!F40</f>
        <v>0</v>
      </c>
      <c r="F572" s="827" t="s">
        <v>885</v>
      </c>
      <c r="G572" s="823">
        <f t="shared" ref="G572" si="348">K572/H572</f>
        <v>0.25</v>
      </c>
      <c r="H572" s="824">
        <f t="shared" ref="H572" si="349">COUNT(O572:AH572)</f>
        <v>4</v>
      </c>
      <c r="I572" s="824">
        <f t="shared" ref="I572" si="350">SUM(O572+P572+Q572+R572+S572+T572+V572+U572+W572+X572+Y572+Z572+AA572+AB572+AC572+AD572+AE572+AF572+AG572+AH572)</f>
        <v>0</v>
      </c>
      <c r="J572" s="824">
        <f t="shared" ref="J572" si="351">AJ572+AK572+AL572+AM572+AN572+AO572+AP572+AQ572+AR572+AS572+AT572+AU572+AV572+AW572+AX572+AY572+AZ572+BA572+BB572+BC572</f>
        <v>1</v>
      </c>
      <c r="K572" s="825">
        <f t="shared" ref="K572" si="352">I572+J572</f>
        <v>1</v>
      </c>
      <c r="L572" s="826">
        <f t="shared" ref="L572" si="353">BE572+BF572+BG572+BH572+BI572+BJ572+BK572+BL572+BM572+BN572+BO572+BP572+BR572+BQ572+BS572+BT572+BU572+BV572+BW572+BX572</f>
        <v>0</v>
      </c>
      <c r="O572" s="866"/>
      <c r="P572" s="865"/>
      <c r="Q572" s="865"/>
      <c r="R572" s="865"/>
      <c r="S572" s="865"/>
      <c r="T572" s="867"/>
      <c r="U572" s="865"/>
      <c r="V572" s="866"/>
      <c r="W572" s="865"/>
      <c r="X572" s="865"/>
      <c r="Y572" s="865"/>
      <c r="Z572" s="865"/>
      <c r="AA572" s="865"/>
      <c r="AB572" s="865"/>
      <c r="AC572" s="865"/>
      <c r="AD572" s="865">
        <v>0</v>
      </c>
      <c r="AE572" s="865">
        <v>0</v>
      </c>
      <c r="AF572" s="1644"/>
      <c r="AG572" s="865">
        <v>0</v>
      </c>
      <c r="AH572" s="865">
        <v>0</v>
      </c>
      <c r="AI572" s="34"/>
      <c r="AJ572" s="865"/>
      <c r="AK572" s="865"/>
      <c r="AL572" s="865"/>
      <c r="AM572" s="865"/>
      <c r="AN572" s="865"/>
      <c r="AO572" s="865"/>
      <c r="AP572" s="865"/>
      <c r="AQ572" s="865"/>
      <c r="AR572" s="865"/>
      <c r="AS572" s="865"/>
      <c r="AT572" s="865"/>
      <c r="AU572" s="865"/>
      <c r="AV572" s="865"/>
      <c r="AW572" s="865"/>
      <c r="AX572" s="865"/>
      <c r="AY572" s="865">
        <v>0</v>
      </c>
      <c r="AZ572" s="865">
        <v>1</v>
      </c>
      <c r="BA572" s="1644"/>
      <c r="BB572" s="865">
        <v>0</v>
      </c>
      <c r="BC572" s="865">
        <v>0</v>
      </c>
      <c r="BE572" s="868"/>
      <c r="BF572" s="868"/>
      <c r="BG572" s="868"/>
      <c r="BH572" s="868"/>
      <c r="BI572" s="868"/>
      <c r="BJ572" s="868"/>
      <c r="BK572" s="868"/>
      <c r="BL572" s="868"/>
      <c r="BM572" s="868"/>
      <c r="BN572" s="868"/>
      <c r="BO572" s="868"/>
      <c r="BP572" s="868"/>
      <c r="BQ572" s="868"/>
      <c r="BR572" s="868"/>
      <c r="BS572" s="868"/>
      <c r="BT572" s="868"/>
      <c r="BU572" s="868"/>
      <c r="BV572" s="868"/>
      <c r="BW572" s="868"/>
      <c r="BX572" s="868"/>
    </row>
    <row r="573" spans="1:78" ht="15.75">
      <c r="A573" s="824">
        <f>Raf!B41</f>
        <v>0</v>
      </c>
      <c r="B573" s="824" t="str">
        <f>Raf!C41</f>
        <v>Bednář</v>
      </c>
      <c r="C573" s="824" t="str">
        <f>Raf!D41</f>
        <v>Jiří</v>
      </c>
      <c r="D573" s="1664">
        <f>Raf!E41</f>
        <v>0</v>
      </c>
      <c r="E573" s="824">
        <f>Raf!F41</f>
        <v>0</v>
      </c>
      <c r="F573" s="827" t="s">
        <v>885</v>
      </c>
      <c r="G573" s="823">
        <f t="shared" ref="G573" si="354">K573/H573</f>
        <v>2</v>
      </c>
      <c r="H573" s="824">
        <f t="shared" ref="H573" si="355">COUNT(O573:AH573)</f>
        <v>1</v>
      </c>
      <c r="I573" s="824">
        <f t="shared" ref="I573" si="356">SUM(O573+P573+Q573+R573+S573+T573+V573+U573+W573+X573+Y573+Z573+AA573+AB573+AC573+AD573+AE573+AF573+AG573+AH573)</f>
        <v>1</v>
      </c>
      <c r="J573" s="824">
        <f t="shared" ref="J573" si="357">AJ573+AK573+AL573+AM573+AN573+AO573+AP573+AQ573+AR573+AS573+AT573+AU573+AV573+AW573+AX573+AY573+AZ573+BA573+BB573+BC573</f>
        <v>1</v>
      </c>
      <c r="K573" s="825">
        <f t="shared" ref="K573" si="358">I573+J573</f>
        <v>2</v>
      </c>
      <c r="L573" s="826">
        <f t="shared" ref="L573" si="359">BE573+BF573+BG573+BH573+BI573+BJ573+BK573+BL573+BM573+BN573+BO573+BP573+BR573+BQ573+BS573+BT573+BU573+BV573+BW573+BX573</f>
        <v>0</v>
      </c>
      <c r="O573" s="866"/>
      <c r="P573" s="865"/>
      <c r="Q573" s="865"/>
      <c r="R573" s="865"/>
      <c r="S573" s="865"/>
      <c r="T573" s="867"/>
      <c r="U573" s="865"/>
      <c r="V573" s="866"/>
      <c r="W573" s="865"/>
      <c r="X573" s="865"/>
      <c r="Y573" s="865"/>
      <c r="Z573" s="865"/>
      <c r="AA573" s="865"/>
      <c r="AB573" s="865"/>
      <c r="AC573" s="865"/>
      <c r="AD573" s="865"/>
      <c r="AE573" s="865">
        <v>1</v>
      </c>
      <c r="AF573" s="1644"/>
      <c r="AG573" s="865"/>
      <c r="AH573" s="865"/>
      <c r="AI573" s="34"/>
      <c r="AJ573" s="865"/>
      <c r="AK573" s="865"/>
      <c r="AL573" s="865"/>
      <c r="AM573" s="865"/>
      <c r="AN573" s="865"/>
      <c r="AO573" s="865"/>
      <c r="AP573" s="865"/>
      <c r="AQ573" s="865"/>
      <c r="AR573" s="865"/>
      <c r="AS573" s="865"/>
      <c r="AT573" s="865"/>
      <c r="AU573" s="865"/>
      <c r="AV573" s="865"/>
      <c r="AW573" s="865"/>
      <c r="AX573" s="865"/>
      <c r="AY573" s="865"/>
      <c r="AZ573" s="865">
        <v>1</v>
      </c>
      <c r="BA573" s="1644"/>
      <c r="BB573" s="865">
        <v>0</v>
      </c>
      <c r="BC573" s="865"/>
      <c r="BE573" s="868"/>
      <c r="BF573" s="868"/>
      <c r="BG573" s="868"/>
      <c r="BH573" s="868"/>
      <c r="BI573" s="868"/>
      <c r="BJ573" s="868"/>
      <c r="BK573" s="868"/>
      <c r="BL573" s="868"/>
      <c r="BM573" s="868"/>
      <c r="BN573" s="868"/>
      <c r="BO573" s="868"/>
      <c r="BP573" s="868"/>
      <c r="BQ573" s="868"/>
      <c r="BR573" s="868"/>
      <c r="BS573" s="868"/>
      <c r="BT573" s="868"/>
      <c r="BU573" s="868"/>
      <c r="BV573" s="868"/>
      <c r="BW573" s="868"/>
      <c r="BX573" s="868"/>
    </row>
    <row r="574" spans="1:78" ht="15.75">
      <c r="A574" s="824">
        <f>Raf!B42</f>
        <v>0</v>
      </c>
      <c r="B574" s="824" t="str">
        <f>Raf!C42</f>
        <v>Novák</v>
      </c>
      <c r="C574" s="824" t="str">
        <f>Raf!D42</f>
        <v>Vlastimil</v>
      </c>
      <c r="D574" s="1664">
        <f>Raf!E42</f>
        <v>0</v>
      </c>
      <c r="E574" s="824">
        <f>Raf!F42</f>
        <v>0</v>
      </c>
      <c r="F574" s="827" t="s">
        <v>885</v>
      </c>
      <c r="G574" s="823">
        <f t="shared" ref="G574" si="360">K574/H574</f>
        <v>0</v>
      </c>
      <c r="H574" s="824">
        <f t="shared" ref="H574" si="361">COUNT(O574:AH574)</f>
        <v>1</v>
      </c>
      <c r="I574" s="824">
        <f t="shared" ref="I574" si="362">SUM(O574+P574+Q574+R574+S574+T574+V574+U574+W574+X574+Y574+Z574+AA574+AB574+AC574+AD574+AE574+AF574+AG574+AH574)</f>
        <v>0</v>
      </c>
      <c r="J574" s="824">
        <f t="shared" ref="J574" si="363">AJ574+AK574+AL574+AM574+AN574+AO574+AP574+AQ574+AR574+AS574+AT574+AU574+AV574+AW574+AX574+AY574+AZ574+BA574+BB574+BC574</f>
        <v>0</v>
      </c>
      <c r="K574" s="825">
        <f t="shared" ref="K574" si="364">I574+J574</f>
        <v>0</v>
      </c>
      <c r="L574" s="826">
        <f t="shared" ref="L574" si="365">BE574+BF574+BG574+BH574+BI574+BJ574+BK574+BL574+BM574+BN574+BO574+BP574+BR574+BQ574+BS574+BT574+BU574+BV574+BW574+BX574</f>
        <v>0</v>
      </c>
      <c r="O574" s="39"/>
      <c r="P574" s="37"/>
      <c r="Q574" s="37"/>
      <c r="R574" s="37"/>
      <c r="S574" s="37"/>
      <c r="T574" s="38"/>
      <c r="U574" s="37"/>
      <c r="V574" s="39"/>
      <c r="W574" s="37"/>
      <c r="X574" s="37"/>
      <c r="Y574" s="37"/>
      <c r="Z574" s="37"/>
      <c r="AA574" s="37"/>
      <c r="AB574" s="37"/>
      <c r="AC574" s="37"/>
      <c r="AD574" s="37"/>
      <c r="AE574" s="37"/>
      <c r="AF574" s="1646"/>
      <c r="AG574" s="37"/>
      <c r="AH574" s="37">
        <v>0</v>
      </c>
      <c r="AI574" s="34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1646"/>
      <c r="BB574" s="37"/>
      <c r="BC574" s="37">
        <v>0</v>
      </c>
      <c r="BE574" s="853"/>
      <c r="BF574" s="853"/>
      <c r="BG574" s="853"/>
      <c r="BH574" s="853"/>
      <c r="BI574" s="853"/>
      <c r="BJ574" s="853"/>
      <c r="BK574" s="853"/>
      <c r="BL574" s="853"/>
      <c r="BM574" s="853"/>
      <c r="BN574" s="853"/>
      <c r="BO574" s="853"/>
      <c r="BP574" s="853"/>
      <c r="BQ574" s="853"/>
      <c r="BR574" s="853"/>
      <c r="BS574" s="853"/>
      <c r="BT574" s="853"/>
      <c r="BU574" s="853"/>
      <c r="BV574" s="853"/>
      <c r="BW574" s="853"/>
      <c r="BX574" s="853"/>
    </row>
    <row r="575" spans="1:78" ht="15.75">
      <c r="B575" s="829" t="s">
        <v>124</v>
      </c>
      <c r="C575" s="829" t="s">
        <v>125</v>
      </c>
      <c r="D575" s="835"/>
      <c r="F575" s="824" t="s">
        <v>150</v>
      </c>
      <c r="G575" s="823" t="e">
        <f t="shared" si="336"/>
        <v>#DIV/0!</v>
      </c>
      <c r="H575" s="824">
        <f t="shared" si="337"/>
        <v>0</v>
      </c>
      <c r="I575" s="824">
        <f t="shared" si="338"/>
        <v>0</v>
      </c>
      <c r="J575" s="824">
        <f t="shared" si="339"/>
        <v>0</v>
      </c>
      <c r="K575" s="825">
        <f t="shared" si="340"/>
        <v>0</v>
      </c>
      <c r="L575" s="826">
        <f t="shared" si="341"/>
        <v>0</v>
      </c>
      <c r="O575" s="866"/>
      <c r="P575" s="865"/>
      <c r="Q575" s="865"/>
      <c r="R575" s="865"/>
      <c r="S575" s="865"/>
      <c r="T575" s="867"/>
      <c r="U575" s="865"/>
      <c r="V575" s="866"/>
      <c r="W575" s="865"/>
      <c r="X575" s="865"/>
      <c r="Y575" s="865"/>
      <c r="Z575" s="865"/>
      <c r="AA575" s="865"/>
      <c r="AB575" s="865"/>
      <c r="AC575" s="865"/>
      <c r="AD575" s="865"/>
      <c r="AE575" s="865"/>
      <c r="AF575" s="1644"/>
      <c r="AG575" s="865"/>
      <c r="AH575" s="865"/>
      <c r="AI575" s="34"/>
      <c r="AJ575" s="865"/>
      <c r="AK575" s="865"/>
      <c r="AL575" s="865"/>
      <c r="AM575" s="865"/>
      <c r="AN575" s="865"/>
      <c r="AO575" s="865"/>
      <c r="AP575" s="865"/>
      <c r="AQ575" s="865"/>
      <c r="AR575" s="865"/>
      <c r="AS575" s="865"/>
      <c r="AT575" s="865"/>
      <c r="AU575" s="865"/>
      <c r="AV575" s="865"/>
      <c r="AW575" s="865"/>
      <c r="AX575" s="865"/>
      <c r="AY575" s="865"/>
      <c r="AZ575" s="865"/>
      <c r="BA575" s="1644"/>
      <c r="BB575" s="865"/>
      <c r="BC575" s="865"/>
      <c r="BE575" s="868"/>
      <c r="BF575" s="868"/>
      <c r="BG575" s="868"/>
      <c r="BH575" s="868"/>
      <c r="BI575" s="868"/>
      <c r="BJ575" s="868"/>
      <c r="BK575" s="868"/>
      <c r="BL575" s="868"/>
      <c r="BM575" s="868"/>
      <c r="BN575" s="868"/>
      <c r="BO575" s="868"/>
      <c r="BP575" s="868"/>
      <c r="BQ575" s="868"/>
      <c r="BR575" s="868"/>
      <c r="BS575" s="868"/>
      <c r="BT575" s="868"/>
      <c r="BU575" s="868"/>
      <c r="BV575" s="868"/>
      <c r="BW575" s="868"/>
      <c r="BX575" s="868"/>
    </row>
    <row r="576" spans="1:78" ht="15.75">
      <c r="B576" s="829" t="s">
        <v>96</v>
      </c>
      <c r="C576" s="829" t="s">
        <v>97</v>
      </c>
      <c r="D576" s="835"/>
      <c r="F576" s="824" t="s">
        <v>150</v>
      </c>
      <c r="G576" s="823">
        <f t="shared" ref="G576" si="366">K576/H576</f>
        <v>2</v>
      </c>
      <c r="H576" s="824">
        <f t="shared" ref="H576" si="367">COUNT(O576:AH576)</f>
        <v>1</v>
      </c>
      <c r="I576" s="824">
        <f t="shared" ref="I576" si="368">SUM(O576+P576+Q576+R576+S576+T576+V576+U576+W576+X576+Y576+Z576+AA576+AB576+AC576+AD576+AE576+AF576+AG576+AH576)</f>
        <v>2</v>
      </c>
      <c r="J576" s="824">
        <f t="shared" ref="J576" si="369">AJ576+AK576+AL576+AM576+AN576+AO576+AP576+AQ576+AR576+AS576+AT576+AU576+AV576+AW576+AX576+AY576+AZ576+BA576+BB576+BC576</f>
        <v>0</v>
      </c>
      <c r="K576" s="825">
        <f t="shared" ref="K576" si="370">I576+J576</f>
        <v>2</v>
      </c>
      <c r="L576" s="826">
        <f t="shared" ref="L576" si="371">BE576+BF576+BG576+BH576+BI576+BJ576+BK576+BL576+BM576+BN576+BO576+BP576+BR576+BQ576+BS576+BT576+BU576+BV576+BW576+BX576</f>
        <v>0</v>
      </c>
      <c r="O576" s="861"/>
      <c r="P576" s="860"/>
      <c r="Q576" s="860"/>
      <c r="R576" s="860">
        <v>2</v>
      </c>
      <c r="S576" s="860"/>
      <c r="T576" s="862"/>
      <c r="U576" s="860"/>
      <c r="V576" s="861"/>
      <c r="W576" s="860"/>
      <c r="X576" s="860"/>
      <c r="Y576" s="860"/>
      <c r="Z576" s="860"/>
      <c r="AA576" s="860"/>
      <c r="AB576" s="860"/>
      <c r="AC576" s="860"/>
      <c r="AD576" s="860"/>
      <c r="AE576" s="860"/>
      <c r="AF576" s="1893"/>
      <c r="AG576" s="860"/>
      <c r="AH576" s="860"/>
      <c r="AI576" s="34"/>
      <c r="AJ576" s="860"/>
      <c r="AK576" s="860"/>
      <c r="AL576" s="860"/>
      <c r="AM576" s="860"/>
      <c r="AN576" s="860"/>
      <c r="AO576" s="860"/>
      <c r="AP576" s="860"/>
      <c r="AQ576" s="860"/>
      <c r="AR576" s="860"/>
      <c r="AS576" s="860"/>
      <c r="AT576" s="860"/>
      <c r="AU576" s="860"/>
      <c r="AV576" s="860"/>
      <c r="AW576" s="860"/>
      <c r="AX576" s="860"/>
      <c r="AY576" s="860"/>
      <c r="AZ576" s="860"/>
      <c r="BA576" s="1893"/>
      <c r="BB576" s="860"/>
      <c r="BC576" s="860"/>
      <c r="BE576" s="863"/>
      <c r="BF576" s="863"/>
      <c r="BG576" s="863"/>
      <c r="BH576" s="863"/>
      <c r="BI576" s="863"/>
      <c r="BJ576" s="863"/>
      <c r="BK576" s="863"/>
      <c r="BL576" s="863"/>
      <c r="BM576" s="863"/>
      <c r="BN576" s="863"/>
      <c r="BO576" s="863"/>
      <c r="BP576" s="863"/>
      <c r="BQ576" s="863"/>
      <c r="BR576" s="863"/>
      <c r="BS576" s="863"/>
      <c r="BT576" s="863"/>
      <c r="BU576" s="863"/>
      <c r="BV576" s="863"/>
      <c r="BW576" s="863"/>
      <c r="BX576" s="863"/>
    </row>
    <row r="577" spans="1:77" ht="15.75">
      <c r="B577" s="829" t="s">
        <v>168</v>
      </c>
      <c r="C577" s="829" t="s">
        <v>68</v>
      </c>
      <c r="D577" s="835"/>
      <c r="F577" s="824" t="s">
        <v>150</v>
      </c>
      <c r="G577" s="823" t="e">
        <f t="shared" si="336"/>
        <v>#DIV/0!</v>
      </c>
      <c r="H577" s="824">
        <f t="shared" si="337"/>
        <v>0</v>
      </c>
      <c r="I577" s="824">
        <f t="shared" si="338"/>
        <v>0</v>
      </c>
      <c r="J577" s="824">
        <f t="shared" si="339"/>
        <v>0</v>
      </c>
      <c r="K577" s="825">
        <f t="shared" si="340"/>
        <v>0</v>
      </c>
      <c r="L577" s="826">
        <f t="shared" si="341"/>
        <v>0</v>
      </c>
      <c r="O577" s="827"/>
      <c r="P577" s="824"/>
      <c r="Q577" s="824"/>
      <c r="R577" s="824"/>
      <c r="S577" s="824"/>
      <c r="T577" s="826"/>
      <c r="U577" s="824"/>
      <c r="V577" s="827"/>
      <c r="W577" s="824"/>
      <c r="X577" s="824"/>
      <c r="Y577" s="824"/>
      <c r="Z577" s="824"/>
      <c r="AA577" s="824"/>
      <c r="AB577" s="824"/>
      <c r="AC577" s="824"/>
      <c r="AD577" s="824"/>
      <c r="AE577" s="824"/>
      <c r="AF577" s="1640"/>
      <c r="AG577" s="824"/>
      <c r="AH577" s="824"/>
      <c r="AI577" s="34"/>
      <c r="AJ577" s="824"/>
      <c r="AK577" s="824"/>
      <c r="AL577" s="824"/>
      <c r="AM577" s="824"/>
      <c r="AN577" s="824"/>
      <c r="AO577" s="824"/>
      <c r="AP577" s="824"/>
      <c r="AQ577" s="824"/>
      <c r="AR577" s="824"/>
      <c r="AS577" s="824"/>
      <c r="AT577" s="824"/>
      <c r="AU577" s="824"/>
      <c r="AV577" s="824"/>
      <c r="AW577" s="824"/>
      <c r="AX577" s="824"/>
      <c r="AY577" s="824"/>
      <c r="AZ577" s="824"/>
      <c r="BA577" s="1640"/>
      <c r="BB577" s="824"/>
      <c r="BC577" s="824"/>
      <c r="BE577" s="828"/>
      <c r="BF577" s="828"/>
      <c r="BG577" s="828"/>
      <c r="BH577" s="828"/>
      <c r="BI577" s="828"/>
      <c r="BJ577" s="828"/>
      <c r="BK577" s="828"/>
      <c r="BL577" s="828"/>
      <c r="BM577" s="828"/>
      <c r="BN577" s="828"/>
      <c r="BO577" s="828"/>
      <c r="BP577" s="828"/>
      <c r="BQ577" s="828"/>
      <c r="BR577" s="828"/>
      <c r="BS577" s="828"/>
      <c r="BT577" s="828"/>
      <c r="BU577" s="828"/>
      <c r="BV577" s="828"/>
      <c r="BW577" s="828"/>
      <c r="BX577" s="828"/>
    </row>
    <row r="578" spans="1:77" ht="15.75">
      <c r="B578" s="829" t="s">
        <v>116</v>
      </c>
      <c r="C578" s="829" t="s">
        <v>117</v>
      </c>
      <c r="D578" s="835"/>
      <c r="F578" s="824" t="s">
        <v>150</v>
      </c>
      <c r="G578" s="823" t="e">
        <f t="shared" ref="G578" si="372">K578/H578</f>
        <v>#DIV/0!</v>
      </c>
      <c r="H578" s="824">
        <f t="shared" ref="H578" si="373">COUNT(O578:AH578)</f>
        <v>0</v>
      </c>
      <c r="I578" s="824">
        <f t="shared" ref="I578" si="374">SUM(O578+P578+Q578+R578+S578+T578+V578+U578+W578+X578+Y578+Z578+AA578+AB578+AC578+AD578+AE578+AF578+AG578+AH578)</f>
        <v>0</v>
      </c>
      <c r="J578" s="824">
        <f t="shared" ref="J578" si="375">AJ578+AK578+AL578+AM578+AN578+AO578+AP578+AQ578+AR578+AS578+AT578+AU578+AV578+AW578+AX578+AY578+AZ578+BA578+BB578+BC578</f>
        <v>0</v>
      </c>
      <c r="K578" s="825">
        <f t="shared" ref="K578" si="376">I578+J578</f>
        <v>0</v>
      </c>
      <c r="L578" s="826">
        <f t="shared" ref="L578" si="377">BE578+BF578+BG578+BH578+BI578+BJ578+BK578+BL578+BM578+BN578+BO578+BP578+BR578+BQ578+BS578+BT578+BU578+BV578+BW578+BX578</f>
        <v>0</v>
      </c>
      <c r="O578" s="827"/>
      <c r="P578" s="824"/>
      <c r="Q578" s="824"/>
      <c r="R578" s="824"/>
      <c r="S578" s="824"/>
      <c r="T578" s="826"/>
      <c r="U578" s="824"/>
      <c r="V578" s="827"/>
      <c r="W578" s="824"/>
      <c r="X578" s="824"/>
      <c r="Y578" s="824"/>
      <c r="Z578" s="824"/>
      <c r="AA578" s="824"/>
      <c r="AB578" s="824"/>
      <c r="AC578" s="824"/>
      <c r="AD578" s="824"/>
      <c r="AE578" s="824"/>
      <c r="AF578" s="1640"/>
      <c r="AG578" s="824"/>
      <c r="AH578" s="824"/>
      <c r="AI578" s="34"/>
      <c r="AJ578" s="824"/>
      <c r="AK578" s="824"/>
      <c r="AL578" s="824"/>
      <c r="AM578" s="824"/>
      <c r="AN578" s="824"/>
      <c r="AO578" s="824"/>
      <c r="AP578" s="824"/>
      <c r="AQ578" s="824"/>
      <c r="AR578" s="824"/>
      <c r="AS578" s="824"/>
      <c r="AT578" s="824"/>
      <c r="AU578" s="824"/>
      <c r="AV578" s="824"/>
      <c r="AW578" s="824"/>
      <c r="AX578" s="824"/>
      <c r="AY578" s="824"/>
      <c r="AZ578" s="824"/>
      <c r="BA578" s="1640"/>
      <c r="BB578" s="824"/>
      <c r="BC578" s="824"/>
      <c r="BE578" s="828"/>
      <c r="BF578" s="828"/>
      <c r="BG578" s="828"/>
      <c r="BH578" s="828"/>
      <c r="BI578" s="828"/>
      <c r="BJ578" s="828"/>
      <c r="BK578" s="828"/>
      <c r="BL578" s="828"/>
      <c r="BM578" s="828"/>
      <c r="BN578" s="828"/>
      <c r="BO578" s="828"/>
      <c r="BP578" s="828"/>
      <c r="BQ578" s="828"/>
      <c r="BR578" s="828"/>
      <c r="BS578" s="828"/>
      <c r="BT578" s="828"/>
      <c r="BU578" s="828"/>
      <c r="BV578" s="828"/>
      <c r="BW578" s="828"/>
      <c r="BX578" s="828"/>
    </row>
    <row r="579" spans="1:77" ht="15.75">
      <c r="A579" s="828"/>
      <c r="B579" s="829" t="s">
        <v>149</v>
      </c>
      <c r="C579" s="829" t="s">
        <v>110</v>
      </c>
      <c r="D579" s="835"/>
      <c r="F579" s="824" t="s">
        <v>150</v>
      </c>
      <c r="G579" s="823">
        <f t="shared" si="336"/>
        <v>3</v>
      </c>
      <c r="H579" s="824">
        <f t="shared" si="337"/>
        <v>17</v>
      </c>
      <c r="I579" s="824">
        <f t="shared" si="338"/>
        <v>51</v>
      </c>
      <c r="J579" s="824">
        <f t="shared" si="339"/>
        <v>0</v>
      </c>
      <c r="K579" s="825">
        <f t="shared" si="340"/>
        <v>51</v>
      </c>
      <c r="L579" s="826">
        <f t="shared" si="341"/>
        <v>0</v>
      </c>
      <c r="O579" s="827">
        <v>1</v>
      </c>
      <c r="P579" s="824">
        <v>3</v>
      </c>
      <c r="Q579" s="824">
        <v>1</v>
      </c>
      <c r="R579" s="824"/>
      <c r="S579" s="824">
        <v>4</v>
      </c>
      <c r="T579" s="826">
        <v>0</v>
      </c>
      <c r="U579" s="824">
        <v>5</v>
      </c>
      <c r="V579" s="827">
        <v>6</v>
      </c>
      <c r="W579" s="824">
        <v>3</v>
      </c>
      <c r="X579" s="824">
        <v>4</v>
      </c>
      <c r="Y579" s="824">
        <v>3</v>
      </c>
      <c r="Z579" s="824">
        <v>1</v>
      </c>
      <c r="AA579" s="824">
        <v>3</v>
      </c>
      <c r="AB579" s="824">
        <v>4</v>
      </c>
      <c r="AC579" s="824">
        <v>2</v>
      </c>
      <c r="AD579" s="824">
        <v>3</v>
      </c>
      <c r="AE579" s="824"/>
      <c r="AF579" s="1640"/>
      <c r="AG579" s="824">
        <v>4</v>
      </c>
      <c r="AH579" s="824">
        <v>4</v>
      </c>
      <c r="AI579" s="34"/>
      <c r="AJ579" s="824"/>
      <c r="AK579" s="824"/>
      <c r="AL579" s="824"/>
      <c r="AM579" s="824"/>
      <c r="AN579" s="824"/>
      <c r="AO579" s="824"/>
      <c r="AP579" s="824"/>
      <c r="AQ579" s="824"/>
      <c r="AR579" s="824"/>
      <c r="AS579" s="824"/>
      <c r="AT579" s="824"/>
      <c r="AU579" s="824"/>
      <c r="AV579" s="824"/>
      <c r="AW579" s="824"/>
      <c r="AX579" s="824"/>
      <c r="AY579" s="824"/>
      <c r="AZ579" s="824"/>
      <c r="BA579" s="1640"/>
      <c r="BB579" s="824"/>
      <c r="BC579" s="824"/>
      <c r="BE579" s="828"/>
      <c r="BF579" s="828"/>
      <c r="BG579" s="828"/>
      <c r="BH579" s="828"/>
      <c r="BI579" s="828"/>
      <c r="BJ579" s="828"/>
      <c r="BK579" s="828"/>
      <c r="BL579" s="828"/>
      <c r="BM579" s="828"/>
      <c r="BN579" s="828"/>
      <c r="BO579" s="828"/>
      <c r="BP579" s="828"/>
      <c r="BQ579" s="828"/>
      <c r="BR579" s="828"/>
      <c r="BS579" s="828"/>
      <c r="BT579" s="828"/>
      <c r="BU579" s="828"/>
      <c r="BV579" s="828"/>
      <c r="BW579" s="828"/>
      <c r="BX579" s="828"/>
    </row>
    <row r="580" spans="1:77" ht="15.75">
      <c r="A580" s="833"/>
      <c r="B580" s="830" t="s">
        <v>92</v>
      </c>
      <c r="C580" s="830" t="s">
        <v>93</v>
      </c>
      <c r="D580" s="1663"/>
      <c r="E580" s="831"/>
      <c r="F580" s="824" t="s">
        <v>150</v>
      </c>
      <c r="G580" s="823">
        <f t="shared" si="336"/>
        <v>4</v>
      </c>
      <c r="H580" s="824">
        <f t="shared" si="337"/>
        <v>1</v>
      </c>
      <c r="I580" s="824">
        <f t="shared" si="338"/>
        <v>4</v>
      </c>
      <c r="J580" s="824">
        <f t="shared" si="339"/>
        <v>0</v>
      </c>
      <c r="K580" s="825">
        <f t="shared" si="340"/>
        <v>4</v>
      </c>
      <c r="L580" s="826">
        <f t="shared" si="341"/>
        <v>0</v>
      </c>
      <c r="M580" s="46"/>
      <c r="N580" s="46"/>
      <c r="O580" s="827"/>
      <c r="P580" s="824"/>
      <c r="Q580" s="824"/>
      <c r="R580" s="824"/>
      <c r="S580" s="824"/>
      <c r="T580" s="826"/>
      <c r="U580" s="824"/>
      <c r="V580" s="827"/>
      <c r="W580" s="824"/>
      <c r="X580" s="824"/>
      <c r="Y580" s="824"/>
      <c r="Z580" s="824"/>
      <c r="AA580" s="824"/>
      <c r="AB580" s="824"/>
      <c r="AC580" s="824"/>
      <c r="AD580" s="824"/>
      <c r="AE580" s="824">
        <v>4</v>
      </c>
      <c r="AF580" s="1640"/>
      <c r="AG580" s="824"/>
      <c r="AH580" s="824"/>
      <c r="AI580" s="824"/>
      <c r="AJ580" s="824"/>
      <c r="AK580" s="824"/>
      <c r="AL580" s="824"/>
      <c r="AM580" s="824"/>
      <c r="AN580" s="824"/>
      <c r="AO580" s="824"/>
      <c r="AP580" s="824"/>
      <c r="AQ580" s="824"/>
      <c r="AR580" s="824"/>
      <c r="AS580" s="824"/>
      <c r="AT580" s="824"/>
      <c r="AU580" s="824"/>
      <c r="AV580" s="824"/>
      <c r="AW580" s="824"/>
      <c r="AX580" s="824"/>
      <c r="AY580" s="824"/>
      <c r="AZ580" s="824"/>
      <c r="BA580" s="1640"/>
      <c r="BB580" s="824"/>
      <c r="BC580" s="824"/>
      <c r="BD580" s="828"/>
      <c r="BE580" s="828"/>
      <c r="BF580" s="828"/>
      <c r="BG580" s="828"/>
      <c r="BH580" s="828"/>
      <c r="BI580" s="828"/>
      <c r="BJ580" s="828"/>
      <c r="BK580" s="828"/>
      <c r="BL580" s="828"/>
      <c r="BM580" s="828"/>
      <c r="BN580" s="828"/>
      <c r="BO580" s="828"/>
      <c r="BP580" s="828"/>
      <c r="BQ580" s="828"/>
      <c r="BR580" s="828"/>
      <c r="BS580" s="828"/>
      <c r="BT580" s="828"/>
      <c r="BU580" s="828"/>
      <c r="BV580" s="828"/>
      <c r="BW580" s="828"/>
      <c r="BX580" s="828"/>
    </row>
    <row r="581" spans="1:77" ht="16.5" thickBot="1">
      <c r="A581" s="833"/>
      <c r="B581" s="830" t="s">
        <v>122</v>
      </c>
      <c r="C581" s="830" t="s">
        <v>123</v>
      </c>
      <c r="D581" s="1663"/>
      <c r="E581" s="831"/>
      <c r="F581" s="824" t="s">
        <v>150</v>
      </c>
      <c r="G581" s="823" t="e">
        <f t="shared" si="336"/>
        <v>#DIV/0!</v>
      </c>
      <c r="H581" s="824">
        <f t="shared" si="337"/>
        <v>0</v>
      </c>
      <c r="I581" s="824">
        <f t="shared" si="338"/>
        <v>0</v>
      </c>
      <c r="J581" s="824">
        <f t="shared" si="339"/>
        <v>0</v>
      </c>
      <c r="K581" s="825">
        <f t="shared" si="340"/>
        <v>0</v>
      </c>
      <c r="L581" s="826">
        <f t="shared" si="341"/>
        <v>0</v>
      </c>
      <c r="M581" s="46"/>
      <c r="N581" s="46"/>
      <c r="O581" s="50"/>
      <c r="P581" s="834"/>
      <c r="Q581" s="834"/>
      <c r="R581" s="834"/>
      <c r="S581" s="834"/>
      <c r="T581" s="409"/>
      <c r="U581" s="834"/>
      <c r="V581" s="50"/>
      <c r="W581" s="834"/>
      <c r="X581" s="834"/>
      <c r="Y581" s="834"/>
      <c r="Z581" s="834"/>
      <c r="AA581" s="834"/>
      <c r="AB581" s="834"/>
      <c r="AC581" s="834"/>
      <c r="AD581" s="834"/>
      <c r="AE581" s="834"/>
      <c r="AF581" s="1647"/>
      <c r="AG581" s="834"/>
      <c r="AH581" s="834"/>
      <c r="AI581" s="824"/>
      <c r="AJ581" s="824"/>
      <c r="AK581" s="824"/>
      <c r="AL581" s="824"/>
      <c r="AM581" s="824"/>
      <c r="AN581" s="824"/>
      <c r="AO581" s="824"/>
      <c r="AP581" s="824"/>
      <c r="AQ581" s="824"/>
      <c r="AR581" s="824"/>
      <c r="AS581" s="824"/>
      <c r="AT581" s="824"/>
      <c r="AU581" s="824"/>
      <c r="AV581" s="824"/>
      <c r="AW581" s="824"/>
      <c r="AX581" s="824"/>
      <c r="AY581" s="824"/>
      <c r="AZ581" s="824"/>
      <c r="BA581" s="1640"/>
      <c r="BB581" s="824"/>
      <c r="BC581" s="824"/>
      <c r="BD581" s="828"/>
      <c r="BE581" s="828"/>
      <c r="BF581" s="828"/>
      <c r="BG581" s="828"/>
      <c r="BH581" s="828"/>
      <c r="BI581" s="828"/>
      <c r="BJ581" s="828"/>
      <c r="BK581" s="828"/>
      <c r="BL581" s="828"/>
      <c r="BM581" s="828"/>
      <c r="BN581" s="828"/>
      <c r="BO581" s="828"/>
      <c r="BP581" s="828"/>
      <c r="BQ581" s="828"/>
      <c r="BR581" s="828"/>
      <c r="BS581" s="828"/>
      <c r="BT581" s="828"/>
      <c r="BU581" s="828"/>
      <c r="BV581" s="828"/>
      <c r="BW581" s="828"/>
      <c r="BX581" s="828"/>
    </row>
    <row r="582" spans="1:77" ht="16.5" thickBot="1">
      <c r="A582" s="41"/>
      <c r="B582" s="42" t="s">
        <v>64</v>
      </c>
      <c r="C582" s="42"/>
      <c r="D582" s="960"/>
      <c r="E582" s="43"/>
      <c r="F582" s="34" t="s">
        <v>151</v>
      </c>
      <c r="G582" s="823">
        <f t="shared" si="336"/>
        <v>3.95</v>
      </c>
      <c r="H582" s="824">
        <f t="shared" si="337"/>
        <v>20</v>
      </c>
      <c r="I582" s="824">
        <f t="shared" si="338"/>
        <v>79</v>
      </c>
      <c r="J582" s="824">
        <f t="shared" si="339"/>
        <v>0</v>
      </c>
      <c r="K582" s="825">
        <f t="shared" si="340"/>
        <v>79</v>
      </c>
      <c r="L582" s="826">
        <f t="shared" si="341"/>
        <v>0</v>
      </c>
      <c r="M582" s="46"/>
      <c r="N582" s="46"/>
      <c r="O582" s="47">
        <v>2</v>
      </c>
      <c r="P582" s="48">
        <v>4</v>
      </c>
      <c r="Q582" s="49">
        <v>4</v>
      </c>
      <c r="R582" s="48">
        <v>0</v>
      </c>
      <c r="S582" s="49">
        <v>4</v>
      </c>
      <c r="T582" s="49">
        <v>2</v>
      </c>
      <c r="U582" s="48">
        <v>6</v>
      </c>
      <c r="V582" s="48">
        <v>2</v>
      </c>
      <c r="W582" s="48">
        <v>2</v>
      </c>
      <c r="X582" s="48">
        <v>0</v>
      </c>
      <c r="Y582" s="48">
        <v>27</v>
      </c>
      <c r="Z582" s="48">
        <v>10</v>
      </c>
      <c r="AA582" s="48">
        <v>6</v>
      </c>
      <c r="AB582" s="48">
        <v>2</v>
      </c>
      <c r="AC582" s="48">
        <v>2</v>
      </c>
      <c r="AD582" s="48">
        <v>2</v>
      </c>
      <c r="AE582" s="48">
        <v>2</v>
      </c>
      <c r="AF582" s="1648">
        <v>0</v>
      </c>
      <c r="AG582" s="48">
        <v>2</v>
      </c>
      <c r="AH582" s="48">
        <v>0</v>
      </c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</row>
    <row r="583" spans="1:77" ht="15.75">
      <c r="A583" s="53" t="s">
        <v>152</v>
      </c>
      <c r="B583" s="8">
        <v>19</v>
      </c>
      <c r="R583" s="8" t="s">
        <v>32</v>
      </c>
      <c r="S583" s="8" t="s">
        <v>33</v>
      </c>
      <c r="T583" s="8" t="s">
        <v>34</v>
      </c>
      <c r="U583" s="8" t="s">
        <v>35</v>
      </c>
      <c r="AO583" s="8" t="s">
        <v>36</v>
      </c>
      <c r="AP583" s="8" t="s">
        <v>37</v>
      </c>
      <c r="AQ583" s="8" t="s">
        <v>38</v>
      </c>
      <c r="AR583" s="8" t="s">
        <v>37</v>
      </c>
      <c r="AS583" s="8" t="s">
        <v>39</v>
      </c>
      <c r="AT583" s="34" t="s">
        <v>40</v>
      </c>
      <c r="AU583" s="34" t="s">
        <v>41</v>
      </c>
      <c r="AV583" s="34" t="s">
        <v>42</v>
      </c>
      <c r="AW583" s="34" t="s">
        <v>40</v>
      </c>
      <c r="AX583" s="34"/>
      <c r="AY583" s="34"/>
      <c r="AZ583" s="34"/>
      <c r="BA583" s="34"/>
      <c r="BB583" s="34"/>
      <c r="BC583" s="34"/>
      <c r="BG583" s="8" t="s">
        <v>43</v>
      </c>
      <c r="BH583" s="8" t="s">
        <v>44</v>
      </c>
      <c r="BI583" s="8" t="s">
        <v>40</v>
      </c>
      <c r="BJ583" s="8" t="s">
        <v>37</v>
      </c>
      <c r="BK583" s="8" t="s">
        <v>39</v>
      </c>
      <c r="BL583" s="8" t="s">
        <v>35</v>
      </c>
    </row>
    <row r="584" spans="1:77">
      <c r="A584" s="817"/>
      <c r="B584" s="818" t="s">
        <v>45</v>
      </c>
      <c r="C584" s="818" t="s">
        <v>46</v>
      </c>
      <c r="D584" s="1661" t="s">
        <v>47</v>
      </c>
      <c r="E584" s="819" t="s">
        <v>48</v>
      </c>
      <c r="F584" s="820" t="s">
        <v>49</v>
      </c>
      <c r="G584" s="820" t="s">
        <v>50</v>
      </c>
      <c r="H584" s="820" t="s">
        <v>51</v>
      </c>
      <c r="I584" s="820" t="s">
        <v>52</v>
      </c>
      <c r="J584" s="820" t="s">
        <v>53</v>
      </c>
      <c r="K584" s="820" t="s">
        <v>54</v>
      </c>
      <c r="L584" s="821" t="s">
        <v>55</v>
      </c>
      <c r="M584" s="36"/>
      <c r="N584" s="36"/>
      <c r="O584" s="822">
        <v>1</v>
      </c>
      <c r="P584" s="820">
        <v>2</v>
      </c>
      <c r="Q584" s="820">
        <v>3</v>
      </c>
      <c r="R584" s="820">
        <v>4</v>
      </c>
      <c r="S584" s="820">
        <v>5</v>
      </c>
      <c r="T584" s="821">
        <v>6</v>
      </c>
      <c r="U584" s="820">
        <v>7</v>
      </c>
      <c r="V584" s="822">
        <v>8</v>
      </c>
      <c r="W584" s="820">
        <v>9</v>
      </c>
      <c r="X584" s="820">
        <v>10</v>
      </c>
      <c r="Y584" s="820">
        <v>11</v>
      </c>
      <c r="Z584" s="820">
        <v>12</v>
      </c>
      <c r="AA584" s="820">
        <v>13</v>
      </c>
      <c r="AB584" s="820">
        <v>14</v>
      </c>
      <c r="AC584" s="820">
        <v>15</v>
      </c>
      <c r="AD584" s="820">
        <v>16</v>
      </c>
      <c r="AE584" s="820">
        <v>17</v>
      </c>
      <c r="AF584" s="820">
        <v>18</v>
      </c>
      <c r="AG584" s="820">
        <v>19</v>
      </c>
      <c r="AH584" s="820">
        <v>20</v>
      </c>
      <c r="AJ584" s="820">
        <v>1</v>
      </c>
      <c r="AK584" s="820">
        <v>2</v>
      </c>
      <c r="AL584" s="820">
        <v>3</v>
      </c>
      <c r="AM584" s="820">
        <v>4</v>
      </c>
      <c r="AN584" s="820">
        <v>5</v>
      </c>
      <c r="AO584" s="820">
        <v>6</v>
      </c>
      <c r="AP584" s="820">
        <v>7</v>
      </c>
      <c r="AQ584" s="820">
        <v>8</v>
      </c>
      <c r="AR584" s="820">
        <v>9</v>
      </c>
      <c r="AS584" s="820">
        <v>10</v>
      </c>
      <c r="AT584" s="820">
        <v>11</v>
      </c>
      <c r="AU584" s="820">
        <v>12</v>
      </c>
      <c r="AV584" s="820">
        <v>13</v>
      </c>
      <c r="AW584" s="820">
        <v>14</v>
      </c>
      <c r="AX584" s="820">
        <v>15</v>
      </c>
      <c r="AY584" s="820">
        <v>16</v>
      </c>
      <c r="AZ584" s="820">
        <v>17</v>
      </c>
      <c r="BA584" s="820">
        <v>18</v>
      </c>
      <c r="BB584" s="820">
        <v>19</v>
      </c>
      <c r="BC584" s="820">
        <v>20</v>
      </c>
      <c r="BE584" s="820">
        <v>1</v>
      </c>
      <c r="BF584" s="820">
        <v>2</v>
      </c>
      <c r="BG584" s="820">
        <v>3</v>
      </c>
      <c r="BH584" s="820">
        <v>4</v>
      </c>
      <c r="BI584" s="820">
        <v>5</v>
      </c>
      <c r="BJ584" s="820">
        <v>6</v>
      </c>
      <c r="BK584" s="820">
        <v>7</v>
      </c>
      <c r="BL584" s="820">
        <v>8</v>
      </c>
      <c r="BM584" s="820">
        <v>9</v>
      </c>
      <c r="BN584" s="820">
        <v>10</v>
      </c>
      <c r="BO584" s="820">
        <v>11</v>
      </c>
      <c r="BP584" s="820">
        <v>12</v>
      </c>
      <c r="BQ584" s="820">
        <v>13</v>
      </c>
      <c r="BR584" s="820">
        <v>14</v>
      </c>
      <c r="BS584" s="820">
        <v>15</v>
      </c>
      <c r="BT584" s="820">
        <v>16</v>
      </c>
      <c r="BU584" s="820">
        <v>17</v>
      </c>
      <c r="BV584" s="820">
        <v>18</v>
      </c>
      <c r="BW584" s="820">
        <v>19</v>
      </c>
      <c r="BX584" s="820">
        <v>20</v>
      </c>
    </row>
    <row r="585" spans="1:77" ht="15.75">
      <c r="A585" s="277">
        <f>ORL!A13</f>
        <v>5</v>
      </c>
      <c r="B585" s="277" t="str">
        <f>ORL!B13</f>
        <v>Brandejs</v>
      </c>
      <c r="C585" s="277" t="str">
        <f>ORL!C13</f>
        <v>Michal</v>
      </c>
      <c r="D585" s="1669">
        <f>ORL!D13</f>
        <v>871215</v>
      </c>
      <c r="E585" s="277" t="str">
        <f>ORL!E13</f>
        <v>JH2</v>
      </c>
      <c r="F585" s="827" t="s">
        <v>152</v>
      </c>
      <c r="G585" s="823">
        <f t="shared" si="336"/>
        <v>0.41176470588235292</v>
      </c>
      <c r="H585" s="824">
        <f t="shared" si="337"/>
        <v>17</v>
      </c>
      <c r="I585" s="824">
        <f t="shared" si="338"/>
        <v>0</v>
      </c>
      <c r="J585" s="824">
        <f t="shared" si="339"/>
        <v>7</v>
      </c>
      <c r="K585" s="825">
        <f t="shared" si="340"/>
        <v>7</v>
      </c>
      <c r="L585" s="826">
        <f t="shared" si="341"/>
        <v>0</v>
      </c>
      <c r="O585" s="827">
        <v>0</v>
      </c>
      <c r="P585" s="824">
        <v>0</v>
      </c>
      <c r="Q585" s="824">
        <v>0</v>
      </c>
      <c r="R585" s="824">
        <v>0</v>
      </c>
      <c r="S585" s="824">
        <v>0</v>
      </c>
      <c r="T585" s="826"/>
      <c r="U585" s="824">
        <v>0</v>
      </c>
      <c r="V585" s="827">
        <v>0</v>
      </c>
      <c r="W585" s="824">
        <v>0</v>
      </c>
      <c r="X585" s="824">
        <v>0</v>
      </c>
      <c r="Y585" s="824">
        <v>0</v>
      </c>
      <c r="Z585" s="824">
        <v>0</v>
      </c>
      <c r="AA585" s="824">
        <v>0</v>
      </c>
      <c r="AB585" s="824">
        <v>0</v>
      </c>
      <c r="AC585" s="824">
        <v>0</v>
      </c>
      <c r="AD585" s="824">
        <v>0</v>
      </c>
      <c r="AE585" s="824">
        <v>0</v>
      </c>
      <c r="AF585" s="824">
        <v>0</v>
      </c>
      <c r="AG585" s="824"/>
      <c r="AH585" s="824"/>
      <c r="AI585" s="34"/>
      <c r="AJ585" s="824">
        <v>0</v>
      </c>
      <c r="AK585" s="824">
        <v>0</v>
      </c>
      <c r="AL585" s="824">
        <v>0</v>
      </c>
      <c r="AM585" s="824">
        <v>0</v>
      </c>
      <c r="AN585" s="824">
        <v>0</v>
      </c>
      <c r="AO585" s="824"/>
      <c r="AP585" s="824">
        <v>1</v>
      </c>
      <c r="AQ585" s="824">
        <v>0</v>
      </c>
      <c r="AR585" s="824">
        <v>0</v>
      </c>
      <c r="AS585" s="824">
        <v>1</v>
      </c>
      <c r="AT585" s="824">
        <v>0</v>
      </c>
      <c r="AU585" s="824">
        <v>0</v>
      </c>
      <c r="AV585" s="824">
        <v>2</v>
      </c>
      <c r="AW585" s="824">
        <v>1</v>
      </c>
      <c r="AX585" s="824">
        <v>1</v>
      </c>
      <c r="AY585" s="824">
        <v>0</v>
      </c>
      <c r="AZ585" s="824">
        <v>1</v>
      </c>
      <c r="BA585" s="824">
        <v>0</v>
      </c>
      <c r="BB585" s="824"/>
      <c r="BC585" s="824"/>
      <c r="BE585" s="828"/>
      <c r="BF585" s="828"/>
      <c r="BG585" s="828"/>
      <c r="BH585" s="828"/>
      <c r="BI585" s="828"/>
      <c r="BJ585" s="828"/>
      <c r="BK585" s="828"/>
      <c r="BL585" s="828"/>
      <c r="BM585" s="828"/>
      <c r="BN585" s="828"/>
      <c r="BO585" s="828"/>
      <c r="BP585" s="828"/>
      <c r="BQ585" s="828"/>
      <c r="BR585" s="828"/>
      <c r="BS585" s="828"/>
      <c r="BT585" s="828"/>
      <c r="BU585" s="828"/>
      <c r="BV585" s="828"/>
      <c r="BW585" s="828"/>
      <c r="BX585" s="828"/>
    </row>
    <row r="586" spans="1:77" ht="15.75">
      <c r="A586" s="277">
        <f>ORL!A14</f>
        <v>8</v>
      </c>
      <c r="B586" s="277" t="str">
        <f>ORL!B14</f>
        <v xml:space="preserve">Hrdina </v>
      </c>
      <c r="C586" s="277" t="str">
        <f>ORL!C14</f>
        <v>Matouš</v>
      </c>
      <c r="D586" s="1669">
        <f>ORL!D14</f>
        <v>910411</v>
      </c>
      <c r="E586" s="277" t="str">
        <f>ORL!E14</f>
        <v>J.H.</v>
      </c>
      <c r="F586" s="827" t="s">
        <v>152</v>
      </c>
      <c r="G586" s="823">
        <f t="shared" si="336"/>
        <v>2.3333333333333335</v>
      </c>
      <c r="H586" s="824">
        <f t="shared" si="337"/>
        <v>12</v>
      </c>
      <c r="I586" s="824">
        <f t="shared" si="338"/>
        <v>16</v>
      </c>
      <c r="J586" s="824">
        <f t="shared" si="339"/>
        <v>12</v>
      </c>
      <c r="K586" s="825">
        <f t="shared" si="340"/>
        <v>28</v>
      </c>
      <c r="L586" s="826">
        <f t="shared" si="341"/>
        <v>0</v>
      </c>
      <c r="O586" s="827">
        <v>2</v>
      </c>
      <c r="P586" s="824">
        <v>0</v>
      </c>
      <c r="Q586" s="824"/>
      <c r="R586" s="824"/>
      <c r="S586" s="824">
        <v>0</v>
      </c>
      <c r="T586" s="826"/>
      <c r="U586" s="824"/>
      <c r="V586" s="827"/>
      <c r="W586" s="824"/>
      <c r="X586" s="824"/>
      <c r="Y586" s="824"/>
      <c r="Z586" s="824">
        <v>2</v>
      </c>
      <c r="AA586" s="824">
        <v>0</v>
      </c>
      <c r="AB586" s="824">
        <v>1</v>
      </c>
      <c r="AC586" s="824">
        <v>1</v>
      </c>
      <c r="AD586" s="824">
        <v>2</v>
      </c>
      <c r="AE586" s="824">
        <v>1</v>
      </c>
      <c r="AF586" s="824">
        <v>2</v>
      </c>
      <c r="AG586" s="824">
        <v>3</v>
      </c>
      <c r="AH586" s="824">
        <v>2</v>
      </c>
      <c r="AI586" s="34"/>
      <c r="AJ586" s="824">
        <v>2</v>
      </c>
      <c r="AK586" s="824">
        <v>0</v>
      </c>
      <c r="AL586" s="824"/>
      <c r="AM586" s="824"/>
      <c r="AN586" s="824">
        <v>1</v>
      </c>
      <c r="AO586" s="824"/>
      <c r="AP586" s="824"/>
      <c r="AQ586" s="824"/>
      <c r="AR586" s="824"/>
      <c r="AS586" s="824"/>
      <c r="AT586" s="824"/>
      <c r="AU586" s="824">
        <v>0</v>
      </c>
      <c r="AV586" s="824">
        <v>3</v>
      </c>
      <c r="AW586" s="824">
        <v>0</v>
      </c>
      <c r="AX586" s="824">
        <v>0</v>
      </c>
      <c r="AY586" s="824">
        <v>1</v>
      </c>
      <c r="AZ586" s="824">
        <v>1</v>
      </c>
      <c r="BA586" s="824">
        <v>3</v>
      </c>
      <c r="BB586" s="824">
        <v>1</v>
      </c>
      <c r="BC586" s="824">
        <v>0</v>
      </c>
      <c r="BE586" s="828"/>
      <c r="BF586" s="828"/>
      <c r="BG586" s="828"/>
      <c r="BH586" s="828"/>
      <c r="BI586" s="828"/>
      <c r="BJ586" s="828"/>
      <c r="BK586" s="828"/>
      <c r="BL586" s="828"/>
      <c r="BM586" s="828"/>
      <c r="BN586" s="828"/>
      <c r="BO586" s="828"/>
      <c r="BP586" s="828"/>
      <c r="BQ586" s="828"/>
      <c r="BR586" s="828"/>
      <c r="BS586" s="828"/>
      <c r="BT586" s="828"/>
      <c r="BU586" s="828"/>
      <c r="BV586" s="828"/>
      <c r="BW586" s="828"/>
      <c r="BX586" s="828"/>
    </row>
    <row r="587" spans="1:77" ht="15.75">
      <c r="A587" s="277">
        <f>ORL!A15</f>
        <v>9</v>
      </c>
      <c r="B587" s="277" t="str">
        <f>ORL!B15</f>
        <v xml:space="preserve">Lehký </v>
      </c>
      <c r="C587" s="277" t="str">
        <f>ORL!C15</f>
        <v>Josef</v>
      </c>
      <c r="D587" s="1669">
        <f>ORL!D15</f>
        <v>920402</v>
      </c>
      <c r="E587" s="277" t="str">
        <f>ORL!E15</f>
        <v>J.H.</v>
      </c>
      <c r="F587" s="827" t="s">
        <v>152</v>
      </c>
      <c r="G587" s="823">
        <f t="shared" si="336"/>
        <v>0.27272727272727271</v>
      </c>
      <c r="H587" s="824">
        <f t="shared" si="337"/>
        <v>11</v>
      </c>
      <c r="I587" s="824">
        <f t="shared" si="338"/>
        <v>0</v>
      </c>
      <c r="J587" s="824">
        <f t="shared" si="339"/>
        <v>3</v>
      </c>
      <c r="K587" s="825">
        <f t="shared" si="340"/>
        <v>3</v>
      </c>
      <c r="L587" s="826">
        <f t="shared" si="341"/>
        <v>0</v>
      </c>
      <c r="O587" s="827"/>
      <c r="P587" s="824"/>
      <c r="Q587" s="824">
        <v>0</v>
      </c>
      <c r="R587" s="824">
        <v>0</v>
      </c>
      <c r="S587" s="824">
        <v>0</v>
      </c>
      <c r="T587" s="826">
        <v>0</v>
      </c>
      <c r="U587" s="824">
        <v>0</v>
      </c>
      <c r="V587" s="827">
        <v>0</v>
      </c>
      <c r="W587" s="824"/>
      <c r="X587" s="824">
        <v>0</v>
      </c>
      <c r="Y587" s="824"/>
      <c r="Z587" s="824"/>
      <c r="AA587" s="824">
        <v>0</v>
      </c>
      <c r="AB587" s="824">
        <v>0</v>
      </c>
      <c r="AC587" s="824"/>
      <c r="AD587" s="824"/>
      <c r="AE587" s="824"/>
      <c r="AF587" s="824">
        <v>0</v>
      </c>
      <c r="AG587" s="824"/>
      <c r="AH587" s="824">
        <v>0</v>
      </c>
      <c r="AI587" s="34"/>
      <c r="AJ587" s="824"/>
      <c r="AK587" s="824"/>
      <c r="AL587" s="824">
        <v>1</v>
      </c>
      <c r="AM587" s="824">
        <v>1</v>
      </c>
      <c r="AN587" s="824">
        <v>0</v>
      </c>
      <c r="AO587" s="824">
        <v>0</v>
      </c>
      <c r="AP587" s="824">
        <v>0</v>
      </c>
      <c r="AQ587" s="824">
        <v>0</v>
      </c>
      <c r="AR587" s="824"/>
      <c r="AS587" s="824">
        <v>1</v>
      </c>
      <c r="AT587" s="824"/>
      <c r="AU587" s="824"/>
      <c r="AV587" s="824">
        <v>0</v>
      </c>
      <c r="AW587" s="824">
        <v>0</v>
      </c>
      <c r="AX587" s="824"/>
      <c r="AY587" s="824"/>
      <c r="AZ587" s="824"/>
      <c r="BA587" s="824">
        <v>0</v>
      </c>
      <c r="BB587" s="824"/>
      <c r="BC587" s="824">
        <v>0</v>
      </c>
      <c r="BE587" s="828"/>
      <c r="BF587" s="828"/>
      <c r="BG587" s="828"/>
      <c r="BH587" s="828"/>
      <c r="BI587" s="828"/>
      <c r="BJ587" s="828"/>
      <c r="BK587" s="828"/>
      <c r="BL587" s="828"/>
      <c r="BM587" s="828"/>
      <c r="BN587" s="828"/>
      <c r="BO587" s="828"/>
      <c r="BP587" s="828"/>
      <c r="BQ587" s="828"/>
      <c r="BR587" s="828"/>
      <c r="BS587" s="828"/>
      <c r="BT587" s="828"/>
      <c r="BU587" s="828"/>
      <c r="BV587" s="828"/>
      <c r="BW587" s="828"/>
      <c r="BX587" s="828"/>
      <c r="BY587" s="40"/>
    </row>
    <row r="588" spans="1:77" ht="15.75">
      <c r="A588" s="277">
        <f>ORL!A16</f>
        <v>10</v>
      </c>
      <c r="B588" s="277" t="str">
        <f>ORL!B16</f>
        <v xml:space="preserve">Martinec </v>
      </c>
      <c r="C588" s="277" t="str">
        <f>ORL!C16</f>
        <v>Michal</v>
      </c>
      <c r="D588" s="1669">
        <f>ORL!D16</f>
        <v>900216</v>
      </c>
      <c r="E588" s="277" t="str">
        <f>ORL!E16</f>
        <v>J.H.</v>
      </c>
      <c r="F588" s="827" t="s">
        <v>152</v>
      </c>
      <c r="G588" s="823">
        <f t="shared" si="336"/>
        <v>0.29411764705882354</v>
      </c>
      <c r="H588" s="824">
        <f t="shared" si="337"/>
        <v>17</v>
      </c>
      <c r="I588" s="824">
        <f t="shared" si="338"/>
        <v>0</v>
      </c>
      <c r="J588" s="824">
        <f t="shared" si="339"/>
        <v>5</v>
      </c>
      <c r="K588" s="825">
        <f t="shared" si="340"/>
        <v>5</v>
      </c>
      <c r="L588" s="826">
        <f t="shared" si="341"/>
        <v>0</v>
      </c>
      <c r="O588" s="827">
        <v>0</v>
      </c>
      <c r="P588" s="824">
        <v>0</v>
      </c>
      <c r="Q588" s="824">
        <v>0</v>
      </c>
      <c r="R588" s="824"/>
      <c r="S588" s="824">
        <v>0</v>
      </c>
      <c r="T588" s="826">
        <v>0</v>
      </c>
      <c r="U588" s="824"/>
      <c r="V588" s="827">
        <v>0</v>
      </c>
      <c r="W588" s="824">
        <v>0</v>
      </c>
      <c r="X588" s="824"/>
      <c r="Y588" s="824">
        <v>0</v>
      </c>
      <c r="Z588" s="824">
        <v>0</v>
      </c>
      <c r="AA588" s="824">
        <v>0</v>
      </c>
      <c r="AB588" s="824">
        <v>0</v>
      </c>
      <c r="AC588" s="824">
        <v>0</v>
      </c>
      <c r="AD588" s="824">
        <v>0</v>
      </c>
      <c r="AE588" s="824">
        <v>0</v>
      </c>
      <c r="AF588" s="824">
        <v>0</v>
      </c>
      <c r="AG588" s="824">
        <v>0</v>
      </c>
      <c r="AH588" s="824">
        <v>0</v>
      </c>
      <c r="AI588" s="34"/>
      <c r="AJ588" s="824">
        <v>0</v>
      </c>
      <c r="AK588" s="824">
        <v>0</v>
      </c>
      <c r="AL588" s="824">
        <v>0</v>
      </c>
      <c r="AM588" s="824"/>
      <c r="AN588" s="824">
        <v>0</v>
      </c>
      <c r="AO588" s="824">
        <v>0</v>
      </c>
      <c r="AP588" s="824"/>
      <c r="AQ588" s="824">
        <v>0</v>
      </c>
      <c r="AR588" s="824">
        <v>0</v>
      </c>
      <c r="AS588" s="824"/>
      <c r="AT588" s="824">
        <v>1</v>
      </c>
      <c r="AU588" s="824">
        <v>2</v>
      </c>
      <c r="AV588" s="824">
        <v>1</v>
      </c>
      <c r="AW588" s="824">
        <v>0</v>
      </c>
      <c r="AX588" s="824">
        <v>0</v>
      </c>
      <c r="AY588" s="824">
        <v>0</v>
      </c>
      <c r="AZ588" s="824">
        <v>0</v>
      </c>
      <c r="BA588" s="824">
        <v>0</v>
      </c>
      <c r="BB588" s="824">
        <v>0</v>
      </c>
      <c r="BC588" s="824">
        <v>1</v>
      </c>
      <c r="BE588" s="828"/>
      <c r="BF588" s="828"/>
      <c r="BG588" s="828"/>
      <c r="BH588" s="828"/>
      <c r="BI588" s="828"/>
      <c r="BJ588" s="828"/>
      <c r="BK588" s="828"/>
      <c r="BL588" s="828"/>
      <c r="BM588" s="828"/>
      <c r="BN588" s="828"/>
      <c r="BO588" s="828"/>
      <c r="BP588" s="828"/>
      <c r="BQ588" s="828"/>
      <c r="BR588" s="828"/>
      <c r="BS588" s="828"/>
      <c r="BT588" s="828"/>
      <c r="BU588" s="828"/>
      <c r="BV588" s="828"/>
      <c r="BW588" s="828"/>
      <c r="BX588" s="828"/>
      <c r="BY588" s="40"/>
    </row>
    <row r="589" spans="1:77" ht="15.75">
      <c r="A589" s="277">
        <f>ORL!A17</f>
        <v>11</v>
      </c>
      <c r="B589" s="277" t="str">
        <f>ORL!B17</f>
        <v xml:space="preserve">Melichar </v>
      </c>
      <c r="C589" s="277" t="str">
        <f>ORL!C17</f>
        <v>Felix</v>
      </c>
      <c r="D589" s="1669">
        <f>ORL!D17</f>
        <v>870729</v>
      </c>
      <c r="E589" s="277" t="str">
        <f>ORL!E17</f>
        <v>J.H.</v>
      </c>
      <c r="F589" s="827" t="s">
        <v>152</v>
      </c>
      <c r="G589" s="823">
        <f t="shared" si="336"/>
        <v>0.4</v>
      </c>
      <c r="H589" s="824">
        <f t="shared" si="337"/>
        <v>5</v>
      </c>
      <c r="I589" s="824">
        <f t="shared" si="338"/>
        <v>0</v>
      </c>
      <c r="J589" s="824">
        <f t="shared" si="339"/>
        <v>2</v>
      </c>
      <c r="K589" s="825">
        <f t="shared" si="340"/>
        <v>2</v>
      </c>
      <c r="L589" s="826">
        <f t="shared" si="341"/>
        <v>0</v>
      </c>
      <c r="O589" s="827"/>
      <c r="P589" s="824"/>
      <c r="Q589" s="824"/>
      <c r="R589" s="824"/>
      <c r="S589" s="824">
        <v>0</v>
      </c>
      <c r="T589" s="826">
        <v>0</v>
      </c>
      <c r="U589" s="824">
        <v>0</v>
      </c>
      <c r="V589" s="827">
        <v>0</v>
      </c>
      <c r="W589" s="824">
        <v>0</v>
      </c>
      <c r="X589" s="824"/>
      <c r="Y589" s="824"/>
      <c r="Z589" s="824"/>
      <c r="AA589" s="824"/>
      <c r="AB589" s="824"/>
      <c r="AC589" s="824"/>
      <c r="AD589" s="824"/>
      <c r="AE589" s="824"/>
      <c r="AF589" s="824"/>
      <c r="AG589" s="824"/>
      <c r="AH589" s="824"/>
      <c r="AI589" s="34"/>
      <c r="AJ589" s="824"/>
      <c r="AK589" s="824"/>
      <c r="AL589" s="824"/>
      <c r="AM589" s="824"/>
      <c r="AN589" s="824">
        <v>0</v>
      </c>
      <c r="AO589" s="824">
        <v>0</v>
      </c>
      <c r="AP589" s="824">
        <v>0</v>
      </c>
      <c r="AQ589" s="824">
        <v>1</v>
      </c>
      <c r="AR589" s="824">
        <v>1</v>
      </c>
      <c r="AS589" s="824"/>
      <c r="AT589" s="824"/>
      <c r="AU589" s="824"/>
      <c r="AV589" s="824"/>
      <c r="AW589" s="824"/>
      <c r="AX589" s="824"/>
      <c r="AY589" s="824"/>
      <c r="AZ589" s="824"/>
      <c r="BA589" s="824"/>
      <c r="BB589" s="824"/>
      <c r="BC589" s="824"/>
      <c r="BE589" s="828"/>
      <c r="BF589" s="828"/>
      <c r="BG589" s="828"/>
      <c r="BH589" s="828"/>
      <c r="BI589" s="828"/>
      <c r="BJ589" s="828"/>
      <c r="BK589" s="828"/>
      <c r="BL589" s="828"/>
      <c r="BM589" s="828"/>
      <c r="BN589" s="828"/>
      <c r="BO589" s="828"/>
      <c r="BP589" s="828"/>
      <c r="BQ589" s="828"/>
      <c r="BR589" s="828"/>
      <c r="BS589" s="828"/>
      <c r="BT589" s="828"/>
      <c r="BU589" s="828"/>
      <c r="BV589" s="828"/>
      <c r="BW589" s="828"/>
      <c r="BX589" s="828"/>
      <c r="BY589" s="40"/>
    </row>
    <row r="590" spans="1:77" ht="15.75">
      <c r="A590" s="277">
        <f>ORL!A18</f>
        <v>24</v>
      </c>
      <c r="B590" s="277" t="str">
        <f>ORL!B18</f>
        <v>Lehký</v>
      </c>
      <c r="C590" s="277" t="str">
        <f>ORL!C18</f>
        <v>Jan</v>
      </c>
      <c r="D590" s="1669">
        <f>ORL!D18</f>
        <v>940305</v>
      </c>
      <c r="E590" s="277" t="str">
        <f>ORL!E18</f>
        <v>J.H.</v>
      </c>
      <c r="F590" s="827" t="s">
        <v>152</v>
      </c>
      <c r="G590" s="823">
        <f t="shared" si="336"/>
        <v>1.625</v>
      </c>
      <c r="H590" s="824">
        <f t="shared" si="337"/>
        <v>16</v>
      </c>
      <c r="I590" s="824">
        <f t="shared" si="338"/>
        <v>16</v>
      </c>
      <c r="J590" s="824">
        <f t="shared" si="339"/>
        <v>10</v>
      </c>
      <c r="K590" s="825">
        <f t="shared" si="340"/>
        <v>26</v>
      </c>
      <c r="L590" s="826">
        <f t="shared" si="341"/>
        <v>0</v>
      </c>
      <c r="O590" s="827">
        <v>2</v>
      </c>
      <c r="P590" s="824">
        <v>0</v>
      </c>
      <c r="Q590" s="824">
        <v>1</v>
      </c>
      <c r="R590" s="824">
        <v>1</v>
      </c>
      <c r="S590" s="824">
        <v>2</v>
      </c>
      <c r="T590" s="826">
        <v>0</v>
      </c>
      <c r="U590" s="824">
        <v>0</v>
      </c>
      <c r="V590" s="827">
        <v>3</v>
      </c>
      <c r="W590" s="824">
        <v>0</v>
      </c>
      <c r="X590" s="824">
        <v>0</v>
      </c>
      <c r="Y590" s="824">
        <v>1</v>
      </c>
      <c r="Z590" s="824"/>
      <c r="AA590" s="824"/>
      <c r="AB590" s="824"/>
      <c r="AC590" s="824"/>
      <c r="AD590" s="824">
        <v>1</v>
      </c>
      <c r="AE590" s="824">
        <v>1</v>
      </c>
      <c r="AF590" s="824">
        <v>2</v>
      </c>
      <c r="AG590" s="824">
        <v>1</v>
      </c>
      <c r="AH590" s="824">
        <v>1</v>
      </c>
      <c r="AI590" s="34"/>
      <c r="AJ590" s="824">
        <v>0</v>
      </c>
      <c r="AK590" s="824">
        <v>0</v>
      </c>
      <c r="AL590" s="824">
        <v>0</v>
      </c>
      <c r="AM590" s="824">
        <v>2</v>
      </c>
      <c r="AN590" s="824">
        <v>0</v>
      </c>
      <c r="AO590" s="824">
        <v>1</v>
      </c>
      <c r="AP590" s="824">
        <v>4</v>
      </c>
      <c r="AQ590" s="824">
        <v>0</v>
      </c>
      <c r="AR590" s="824">
        <v>1</v>
      </c>
      <c r="AS590" s="824">
        <v>0</v>
      </c>
      <c r="AT590" s="824">
        <v>1</v>
      </c>
      <c r="AU590" s="824"/>
      <c r="AV590" s="824"/>
      <c r="AW590" s="824"/>
      <c r="AX590" s="824"/>
      <c r="AY590" s="824">
        <v>1</v>
      </c>
      <c r="AZ590" s="824">
        <v>0</v>
      </c>
      <c r="BA590" s="824">
        <v>0</v>
      </c>
      <c r="BB590" s="824">
        <v>0</v>
      </c>
      <c r="BC590" s="824">
        <v>0</v>
      </c>
      <c r="BE590" s="828"/>
      <c r="BF590" s="828"/>
      <c r="BG590" s="828"/>
      <c r="BH590" s="828"/>
      <c r="BI590" s="828"/>
      <c r="BJ590" s="828"/>
      <c r="BK590" s="828"/>
      <c r="BL590" s="828"/>
      <c r="BM590" s="828"/>
      <c r="BN590" s="828"/>
      <c r="BO590" s="828"/>
      <c r="BP590" s="828"/>
      <c r="BQ590" s="828"/>
      <c r="BR590" s="828"/>
      <c r="BS590" s="828"/>
      <c r="BT590" s="828"/>
      <c r="BU590" s="828"/>
      <c r="BV590" s="828"/>
      <c r="BW590" s="828"/>
      <c r="BX590" s="828"/>
    </row>
    <row r="591" spans="1:77" ht="15.75">
      <c r="A591" s="277">
        <f>ORL!A19</f>
        <v>42</v>
      </c>
      <c r="B591" s="277" t="str">
        <f>ORL!B19</f>
        <v>Vencl</v>
      </c>
      <c r="C591" s="277" t="str">
        <f>ORL!C19</f>
        <v>František</v>
      </c>
      <c r="D591" s="1669">
        <f>ORL!D19</f>
        <v>951025</v>
      </c>
      <c r="E591" s="277" t="str">
        <f>ORL!E19</f>
        <v>J.H.</v>
      </c>
      <c r="F591" s="827" t="s">
        <v>152</v>
      </c>
      <c r="G591" s="823">
        <f t="shared" si="336"/>
        <v>1.5384615384615385</v>
      </c>
      <c r="H591" s="824">
        <f t="shared" si="337"/>
        <v>13</v>
      </c>
      <c r="I591" s="824">
        <f t="shared" si="338"/>
        <v>10</v>
      </c>
      <c r="J591" s="824">
        <f t="shared" si="339"/>
        <v>10</v>
      </c>
      <c r="K591" s="825">
        <f t="shared" si="340"/>
        <v>20</v>
      </c>
      <c r="L591" s="826">
        <f t="shared" si="341"/>
        <v>0</v>
      </c>
      <c r="O591" s="827">
        <v>0</v>
      </c>
      <c r="P591" s="824">
        <v>0</v>
      </c>
      <c r="Q591" s="824">
        <v>1</v>
      </c>
      <c r="R591" s="824">
        <v>1</v>
      </c>
      <c r="S591" s="824"/>
      <c r="T591" s="826"/>
      <c r="U591" s="824"/>
      <c r="V591" s="827"/>
      <c r="W591" s="824">
        <v>1</v>
      </c>
      <c r="X591" s="824"/>
      <c r="Y591" s="824"/>
      <c r="Z591" s="824">
        <v>0</v>
      </c>
      <c r="AA591" s="824">
        <v>2</v>
      </c>
      <c r="AB591" s="824">
        <v>0</v>
      </c>
      <c r="AC591" s="824">
        <v>1</v>
      </c>
      <c r="AD591" s="824"/>
      <c r="AE591" s="824">
        <v>1</v>
      </c>
      <c r="AF591" s="824">
        <v>0</v>
      </c>
      <c r="AG591" s="824">
        <v>2</v>
      </c>
      <c r="AH591" s="824">
        <v>1</v>
      </c>
      <c r="AI591" s="34"/>
      <c r="AJ591" s="824">
        <v>2</v>
      </c>
      <c r="AK591" s="824">
        <v>0</v>
      </c>
      <c r="AL591" s="824">
        <v>0</v>
      </c>
      <c r="AM591" s="824">
        <v>0</v>
      </c>
      <c r="AN591" s="824"/>
      <c r="AO591" s="824"/>
      <c r="AP591" s="824"/>
      <c r="AQ591" s="824"/>
      <c r="AR591" s="824">
        <v>1</v>
      </c>
      <c r="AS591" s="824"/>
      <c r="AT591" s="824"/>
      <c r="AU591" s="824">
        <v>0</v>
      </c>
      <c r="AV591" s="824">
        <v>0</v>
      </c>
      <c r="AW591" s="824">
        <v>4</v>
      </c>
      <c r="AX591" s="824">
        <v>1</v>
      </c>
      <c r="AY591" s="824"/>
      <c r="AZ591" s="824">
        <v>0</v>
      </c>
      <c r="BA591" s="824">
        <v>1</v>
      </c>
      <c r="BB591" s="824">
        <v>1</v>
      </c>
      <c r="BC591" s="824">
        <v>0</v>
      </c>
      <c r="BE591" s="828"/>
      <c r="BF591" s="828"/>
      <c r="BG591" s="828"/>
      <c r="BH591" s="828"/>
      <c r="BI591" s="828"/>
      <c r="BJ591" s="828"/>
      <c r="BK591" s="828"/>
      <c r="BL591" s="828"/>
      <c r="BM591" s="828"/>
      <c r="BN591" s="828"/>
      <c r="BO591" s="828"/>
      <c r="BP591" s="828"/>
      <c r="BQ591" s="828"/>
      <c r="BR591" s="828"/>
      <c r="BS591" s="828"/>
      <c r="BT591" s="828"/>
      <c r="BU591" s="828"/>
      <c r="BV591" s="828"/>
      <c r="BW591" s="828"/>
      <c r="BX591" s="828"/>
      <c r="BY591" s="40"/>
    </row>
    <row r="592" spans="1:77" ht="15.75">
      <c r="A592" s="277">
        <f>ORL!A20</f>
        <v>66</v>
      </c>
      <c r="B592" s="277" t="str">
        <f>ORL!B20</f>
        <v>Hlaváček</v>
      </c>
      <c r="C592" s="277" t="str">
        <f>ORL!C20</f>
        <v>Vítek</v>
      </c>
      <c r="D592" s="1669">
        <f>ORL!D20</f>
        <v>950713</v>
      </c>
      <c r="E592" s="277" t="str">
        <f>ORL!E20</f>
        <v>J.H.</v>
      </c>
      <c r="F592" s="827" t="s">
        <v>152</v>
      </c>
      <c r="G592" s="823">
        <f t="shared" si="336"/>
        <v>0.9375</v>
      </c>
      <c r="H592" s="824">
        <f t="shared" si="337"/>
        <v>16</v>
      </c>
      <c r="I592" s="824">
        <f t="shared" si="338"/>
        <v>11</v>
      </c>
      <c r="J592" s="824">
        <f t="shared" si="339"/>
        <v>4</v>
      </c>
      <c r="K592" s="825">
        <f t="shared" si="340"/>
        <v>15</v>
      </c>
      <c r="L592" s="826">
        <f t="shared" si="341"/>
        <v>0</v>
      </c>
      <c r="O592" s="827">
        <v>0</v>
      </c>
      <c r="P592" s="824">
        <v>0</v>
      </c>
      <c r="Q592" s="824"/>
      <c r="R592" s="824">
        <v>1</v>
      </c>
      <c r="S592" s="824">
        <v>0</v>
      </c>
      <c r="T592" s="826">
        <v>0</v>
      </c>
      <c r="U592" s="824"/>
      <c r="V592" s="827">
        <v>0</v>
      </c>
      <c r="W592" s="824">
        <v>3</v>
      </c>
      <c r="X592" s="824">
        <v>1</v>
      </c>
      <c r="Y592" s="824">
        <v>2</v>
      </c>
      <c r="Z592" s="824">
        <v>0</v>
      </c>
      <c r="AA592" s="824">
        <v>1</v>
      </c>
      <c r="AB592" s="824">
        <v>1</v>
      </c>
      <c r="AC592" s="824">
        <v>1</v>
      </c>
      <c r="AD592" s="824">
        <v>1</v>
      </c>
      <c r="AE592" s="824">
        <v>0</v>
      </c>
      <c r="AF592" s="824"/>
      <c r="AG592" s="824">
        <v>0</v>
      </c>
      <c r="AH592" s="824"/>
      <c r="AI592" s="34"/>
      <c r="AJ592" s="824">
        <v>3</v>
      </c>
      <c r="AK592" s="824">
        <v>0</v>
      </c>
      <c r="AL592" s="824"/>
      <c r="AM592" s="824">
        <v>0</v>
      </c>
      <c r="AN592" s="824">
        <v>0</v>
      </c>
      <c r="AO592" s="824">
        <v>0</v>
      </c>
      <c r="AP592" s="824"/>
      <c r="AQ592" s="824">
        <v>0</v>
      </c>
      <c r="AR592" s="824">
        <v>0</v>
      </c>
      <c r="AS592" s="824">
        <v>0</v>
      </c>
      <c r="AT592" s="824">
        <v>0</v>
      </c>
      <c r="AU592" s="824">
        <v>0</v>
      </c>
      <c r="AV592" s="824">
        <v>0</v>
      </c>
      <c r="AW592" s="824">
        <v>0</v>
      </c>
      <c r="AX592" s="824">
        <v>0</v>
      </c>
      <c r="AY592" s="824">
        <v>1</v>
      </c>
      <c r="AZ592" s="824">
        <v>0</v>
      </c>
      <c r="BA592" s="824"/>
      <c r="BB592" s="824">
        <v>0</v>
      </c>
      <c r="BC592" s="824"/>
      <c r="BE592" s="828"/>
      <c r="BF592" s="828"/>
      <c r="BG592" s="828"/>
      <c r="BH592" s="828"/>
      <c r="BI592" s="828"/>
      <c r="BJ592" s="828"/>
      <c r="BK592" s="828"/>
      <c r="BL592" s="828"/>
      <c r="BM592" s="828"/>
      <c r="BN592" s="828"/>
      <c r="BO592" s="828"/>
      <c r="BP592" s="828"/>
      <c r="BQ592" s="828"/>
      <c r="BR592" s="828"/>
      <c r="BS592" s="828"/>
      <c r="BT592" s="828"/>
      <c r="BU592" s="828"/>
      <c r="BV592" s="828"/>
      <c r="BW592" s="828"/>
      <c r="BX592" s="828"/>
      <c r="BY592" s="40"/>
    </row>
    <row r="593" spans="1:78" ht="15.75">
      <c r="A593" s="277">
        <f>ORL!A21</f>
        <v>77</v>
      </c>
      <c r="B593" s="277" t="str">
        <f>ORL!B21</f>
        <v>Smola</v>
      </c>
      <c r="C593" s="277" t="str">
        <f>ORL!C21</f>
        <v>Miloš</v>
      </c>
      <c r="D593" s="1669">
        <f>ORL!D21</f>
        <v>940305</v>
      </c>
      <c r="E593" s="277" t="str">
        <f>ORL!E21</f>
        <v>J.H.</v>
      </c>
      <c r="F593" s="827" t="s">
        <v>152</v>
      </c>
      <c r="G593" s="823">
        <f t="shared" si="336"/>
        <v>8.3333333333333329E-2</v>
      </c>
      <c r="H593" s="824">
        <f t="shared" si="337"/>
        <v>12</v>
      </c>
      <c r="I593" s="824">
        <f t="shared" si="338"/>
        <v>1</v>
      </c>
      <c r="J593" s="824">
        <f t="shared" si="339"/>
        <v>0</v>
      </c>
      <c r="K593" s="825">
        <f t="shared" si="340"/>
        <v>1</v>
      </c>
      <c r="L593" s="826">
        <f t="shared" si="341"/>
        <v>0</v>
      </c>
      <c r="O593" s="827">
        <v>0</v>
      </c>
      <c r="P593" s="824">
        <v>0</v>
      </c>
      <c r="Q593" s="824">
        <v>1</v>
      </c>
      <c r="R593" s="824"/>
      <c r="S593" s="824"/>
      <c r="T593" s="826">
        <v>0</v>
      </c>
      <c r="U593" s="824"/>
      <c r="V593" s="827"/>
      <c r="W593" s="824">
        <v>0</v>
      </c>
      <c r="X593" s="824">
        <v>0</v>
      </c>
      <c r="Y593" s="824">
        <v>0</v>
      </c>
      <c r="Z593" s="824">
        <v>0</v>
      </c>
      <c r="AA593" s="824"/>
      <c r="AB593" s="824">
        <v>0</v>
      </c>
      <c r="AC593" s="824">
        <v>0</v>
      </c>
      <c r="AD593" s="824"/>
      <c r="AE593" s="824">
        <v>0</v>
      </c>
      <c r="AF593" s="824"/>
      <c r="AG593" s="824"/>
      <c r="AH593" s="824">
        <v>0</v>
      </c>
      <c r="AI593" s="34"/>
      <c r="AJ593" s="824">
        <v>0</v>
      </c>
      <c r="AK593" s="824">
        <v>0</v>
      </c>
      <c r="AL593" s="824">
        <v>0</v>
      </c>
      <c r="AM593" s="824"/>
      <c r="AN593" s="824"/>
      <c r="AO593" s="824">
        <v>0</v>
      </c>
      <c r="AP593" s="824"/>
      <c r="AQ593" s="824"/>
      <c r="AR593" s="824">
        <v>0</v>
      </c>
      <c r="AS593" s="824">
        <v>0</v>
      </c>
      <c r="AT593" s="824">
        <v>0</v>
      </c>
      <c r="AU593" s="824">
        <v>0</v>
      </c>
      <c r="AV593" s="824"/>
      <c r="AW593" s="824">
        <v>0</v>
      </c>
      <c r="AX593" s="824">
        <v>0</v>
      </c>
      <c r="AY593" s="824"/>
      <c r="AZ593" s="824">
        <v>0</v>
      </c>
      <c r="BA593" s="824"/>
      <c r="BB593" s="824"/>
      <c r="BC593" s="824">
        <v>0</v>
      </c>
      <c r="BE593" s="828"/>
      <c r="BF593" s="828"/>
      <c r="BG593" s="828"/>
      <c r="BH593" s="828"/>
      <c r="BI593" s="828"/>
      <c r="BJ593" s="828"/>
      <c r="BK593" s="828"/>
      <c r="BL593" s="828"/>
      <c r="BM593" s="828"/>
      <c r="BN593" s="828"/>
      <c r="BO593" s="828"/>
      <c r="BP593" s="828"/>
      <c r="BQ593" s="828"/>
      <c r="BR593" s="828"/>
      <c r="BS593" s="828"/>
      <c r="BT593" s="828"/>
      <c r="BU593" s="828"/>
      <c r="BV593" s="828"/>
      <c r="BW593" s="828"/>
      <c r="BX593" s="828"/>
      <c r="BY593" s="40"/>
    </row>
    <row r="594" spans="1:78" ht="15.75">
      <c r="A594" s="277">
        <f>ORL!A22</f>
        <v>87</v>
      </c>
      <c r="B594" s="277" t="str">
        <f>ORL!B22</f>
        <v>Kosek</v>
      </c>
      <c r="C594" s="277" t="str">
        <f>ORL!C22</f>
        <v>Jindřich</v>
      </c>
      <c r="D594" s="1669">
        <f>ORL!D22</f>
        <v>861013</v>
      </c>
      <c r="E594" s="277" t="str">
        <f>ORL!E22</f>
        <v>J.H.</v>
      </c>
      <c r="F594" s="827" t="s">
        <v>152</v>
      </c>
      <c r="G594" s="823">
        <f t="shared" si="336"/>
        <v>0.36842105263157893</v>
      </c>
      <c r="H594" s="824">
        <f t="shared" si="337"/>
        <v>19</v>
      </c>
      <c r="I594" s="824">
        <f t="shared" si="338"/>
        <v>4</v>
      </c>
      <c r="J594" s="824">
        <f t="shared" si="339"/>
        <v>3</v>
      </c>
      <c r="K594" s="825">
        <f t="shared" si="340"/>
        <v>7</v>
      </c>
      <c r="L594" s="826">
        <f t="shared" si="341"/>
        <v>0</v>
      </c>
      <c r="O594" s="827">
        <v>0</v>
      </c>
      <c r="P594" s="824">
        <v>1</v>
      </c>
      <c r="Q594" s="824">
        <v>0</v>
      </c>
      <c r="R594" s="824">
        <v>0</v>
      </c>
      <c r="S594" s="824"/>
      <c r="T594" s="826">
        <v>0</v>
      </c>
      <c r="U594" s="824">
        <v>0</v>
      </c>
      <c r="V594" s="827">
        <v>1</v>
      </c>
      <c r="W594" s="824">
        <v>0</v>
      </c>
      <c r="X594" s="824">
        <v>0</v>
      </c>
      <c r="Y594" s="824">
        <v>0</v>
      </c>
      <c r="Z594" s="824">
        <v>0</v>
      </c>
      <c r="AA594" s="824">
        <v>1</v>
      </c>
      <c r="AB594" s="824">
        <v>1</v>
      </c>
      <c r="AC594" s="824">
        <v>0</v>
      </c>
      <c r="AD594" s="824">
        <v>0</v>
      </c>
      <c r="AE594" s="824">
        <v>0</v>
      </c>
      <c r="AF594" s="824">
        <v>0</v>
      </c>
      <c r="AG594" s="824">
        <v>0</v>
      </c>
      <c r="AH594" s="824">
        <v>0</v>
      </c>
      <c r="AI594" s="34"/>
      <c r="AJ594" s="824">
        <v>0</v>
      </c>
      <c r="AK594" s="824">
        <v>0</v>
      </c>
      <c r="AL594" s="824">
        <v>0</v>
      </c>
      <c r="AM594" s="824">
        <v>0</v>
      </c>
      <c r="AN594" s="824"/>
      <c r="AO594" s="824">
        <v>0</v>
      </c>
      <c r="AP594" s="824">
        <v>0</v>
      </c>
      <c r="AQ594" s="824">
        <v>0</v>
      </c>
      <c r="AR594" s="824">
        <v>1</v>
      </c>
      <c r="AS594" s="824">
        <v>0</v>
      </c>
      <c r="AT594" s="824">
        <v>0</v>
      </c>
      <c r="AU594" s="824">
        <v>0</v>
      </c>
      <c r="AV594" s="824">
        <v>0</v>
      </c>
      <c r="AW594" s="824">
        <v>1</v>
      </c>
      <c r="AX594" s="824">
        <v>0</v>
      </c>
      <c r="AY594" s="824">
        <v>1</v>
      </c>
      <c r="AZ594" s="824">
        <v>0</v>
      </c>
      <c r="BA594" s="824">
        <v>0</v>
      </c>
      <c r="BB594" s="824">
        <v>0</v>
      </c>
      <c r="BC594" s="824">
        <v>0</v>
      </c>
      <c r="BE594" s="828"/>
      <c r="BF594" s="828"/>
      <c r="BG594" s="828"/>
      <c r="BH594" s="828"/>
      <c r="BI594" s="828"/>
      <c r="BJ594" s="828"/>
      <c r="BK594" s="828"/>
      <c r="BL594" s="828"/>
      <c r="BM594" s="828"/>
      <c r="BN594" s="828"/>
      <c r="BO594" s="828"/>
      <c r="BP594" s="828"/>
      <c r="BQ594" s="828"/>
      <c r="BR594" s="828"/>
      <c r="BS594" s="828"/>
      <c r="BT594" s="828"/>
      <c r="BU594" s="828"/>
      <c r="BV594" s="828"/>
      <c r="BW594" s="828"/>
      <c r="BX594" s="828"/>
      <c r="BY594" s="40"/>
    </row>
    <row r="595" spans="1:78" ht="15.75">
      <c r="A595" s="277">
        <f>ORL!A23</f>
        <v>88</v>
      </c>
      <c r="B595" s="277" t="str">
        <f>ORL!B23</f>
        <v xml:space="preserve">Melichar </v>
      </c>
      <c r="C595" s="277" t="str">
        <f>ORL!C23</f>
        <v>David</v>
      </c>
      <c r="D595" s="1669">
        <f>ORL!D23</f>
        <v>1000723</v>
      </c>
      <c r="E595" s="277" t="str">
        <f>ORL!E23</f>
        <v>J.H.</v>
      </c>
      <c r="F595" s="827" t="s">
        <v>152</v>
      </c>
      <c r="G595" s="823">
        <f t="shared" si="336"/>
        <v>0.42857142857142855</v>
      </c>
      <c r="H595" s="824">
        <f t="shared" si="337"/>
        <v>7</v>
      </c>
      <c r="I595" s="824">
        <f t="shared" si="338"/>
        <v>2</v>
      </c>
      <c r="J595" s="824">
        <f t="shared" si="339"/>
        <v>1</v>
      </c>
      <c r="K595" s="825">
        <f t="shared" si="340"/>
        <v>3</v>
      </c>
      <c r="L595" s="826">
        <f t="shared" si="341"/>
        <v>0</v>
      </c>
      <c r="O595" s="827"/>
      <c r="P595" s="824"/>
      <c r="Q595" s="824"/>
      <c r="R595" s="824">
        <v>0</v>
      </c>
      <c r="S595" s="824">
        <v>1</v>
      </c>
      <c r="T595" s="826">
        <v>0</v>
      </c>
      <c r="U595" s="824">
        <v>0</v>
      </c>
      <c r="V595" s="827">
        <v>1</v>
      </c>
      <c r="W595" s="824"/>
      <c r="X595" s="824"/>
      <c r="Y595" s="824"/>
      <c r="Z595" s="824"/>
      <c r="AA595" s="824"/>
      <c r="AB595" s="824"/>
      <c r="AC595" s="824"/>
      <c r="AD595" s="824"/>
      <c r="AE595" s="824"/>
      <c r="AF595" s="824"/>
      <c r="AG595" s="824">
        <v>0</v>
      </c>
      <c r="AH595" s="824">
        <v>0</v>
      </c>
      <c r="AI595" s="34"/>
      <c r="AJ595" s="824"/>
      <c r="AK595" s="824"/>
      <c r="AL595" s="824"/>
      <c r="AM595" s="824">
        <v>0</v>
      </c>
      <c r="AN595" s="824">
        <v>1</v>
      </c>
      <c r="AO595" s="824">
        <v>0</v>
      </c>
      <c r="AP595" s="824">
        <v>0</v>
      </c>
      <c r="AQ595" s="824">
        <v>0</v>
      </c>
      <c r="AR595" s="824"/>
      <c r="AS595" s="824"/>
      <c r="AT595" s="824"/>
      <c r="AU595" s="824"/>
      <c r="AV595" s="824"/>
      <c r="AW595" s="824"/>
      <c r="AX595" s="824"/>
      <c r="AY595" s="824"/>
      <c r="AZ595" s="824"/>
      <c r="BA595" s="824"/>
      <c r="BB595" s="824">
        <v>0</v>
      </c>
      <c r="BC595" s="824">
        <v>0</v>
      </c>
      <c r="BE595" s="828"/>
      <c r="BF595" s="828"/>
      <c r="BG595" s="828"/>
      <c r="BH595" s="828"/>
      <c r="BI595" s="828"/>
      <c r="BJ595" s="828"/>
      <c r="BK595" s="828"/>
      <c r="BL595" s="828"/>
      <c r="BM595" s="828"/>
      <c r="BN595" s="828"/>
      <c r="BO595" s="828"/>
      <c r="BP595" s="828"/>
      <c r="BQ595" s="828"/>
      <c r="BR595" s="828"/>
      <c r="BS595" s="828"/>
      <c r="BT595" s="828"/>
      <c r="BU595" s="828"/>
      <c r="BV595" s="828"/>
      <c r="BW595" s="828"/>
      <c r="BX595" s="828"/>
      <c r="BY595" s="40"/>
    </row>
    <row r="596" spans="1:78" ht="15.75">
      <c r="A596" s="277">
        <f>ORL!A24</f>
        <v>91</v>
      </c>
      <c r="B596" s="277" t="str">
        <f>ORL!B24</f>
        <v>Holeček</v>
      </c>
      <c r="C596" s="277" t="str">
        <f>ORL!C24</f>
        <v>Lukáš</v>
      </c>
      <c r="D596" s="1669">
        <f>ORL!D24</f>
        <v>1030804</v>
      </c>
      <c r="E596" s="277" t="str">
        <f>ORL!E24</f>
        <v>J.H.</v>
      </c>
      <c r="F596" s="827" t="s">
        <v>152</v>
      </c>
      <c r="G596" s="823">
        <f t="shared" si="336"/>
        <v>2.9375</v>
      </c>
      <c r="H596" s="824">
        <f t="shared" si="337"/>
        <v>16</v>
      </c>
      <c r="I596" s="824">
        <f t="shared" si="338"/>
        <v>29</v>
      </c>
      <c r="J596" s="824">
        <f t="shared" si="339"/>
        <v>18</v>
      </c>
      <c r="K596" s="825">
        <f t="shared" si="340"/>
        <v>47</v>
      </c>
      <c r="L596" s="826">
        <f t="shared" si="341"/>
        <v>0</v>
      </c>
      <c r="O596" s="827">
        <v>1</v>
      </c>
      <c r="P596" s="824">
        <v>0</v>
      </c>
      <c r="Q596" s="824">
        <v>0</v>
      </c>
      <c r="R596" s="824">
        <v>3</v>
      </c>
      <c r="S596" s="824">
        <v>1</v>
      </c>
      <c r="T596" s="826">
        <v>1</v>
      </c>
      <c r="U596" s="824">
        <v>3</v>
      </c>
      <c r="V596" s="827"/>
      <c r="W596" s="824">
        <v>2</v>
      </c>
      <c r="X596" s="824">
        <v>2</v>
      </c>
      <c r="Y596" s="824">
        <v>1</v>
      </c>
      <c r="Z596" s="824">
        <v>1</v>
      </c>
      <c r="AA596" s="824">
        <v>3</v>
      </c>
      <c r="AB596" s="824">
        <v>4</v>
      </c>
      <c r="AC596" s="824"/>
      <c r="AD596" s="824">
        <v>3</v>
      </c>
      <c r="AE596" s="824"/>
      <c r="AF596" s="824">
        <v>2</v>
      </c>
      <c r="AG596" s="824"/>
      <c r="AH596" s="824">
        <v>2</v>
      </c>
      <c r="AI596" s="34"/>
      <c r="AJ596" s="824">
        <v>1</v>
      </c>
      <c r="AK596" s="824">
        <v>0</v>
      </c>
      <c r="AL596" s="824">
        <v>1</v>
      </c>
      <c r="AM596" s="824">
        <v>1</v>
      </c>
      <c r="AN596" s="824">
        <v>2</v>
      </c>
      <c r="AO596" s="824">
        <v>1</v>
      </c>
      <c r="AP596" s="824">
        <v>0</v>
      </c>
      <c r="AQ596" s="824"/>
      <c r="AR596" s="824">
        <v>1</v>
      </c>
      <c r="AS596" s="824">
        <v>0</v>
      </c>
      <c r="AT596" s="824">
        <v>1</v>
      </c>
      <c r="AU596" s="824">
        <v>1</v>
      </c>
      <c r="AV596" s="824">
        <v>1</v>
      </c>
      <c r="AW596" s="824">
        <v>2</v>
      </c>
      <c r="AX596" s="824"/>
      <c r="AY596" s="824">
        <v>2</v>
      </c>
      <c r="AZ596" s="824"/>
      <c r="BA596" s="824">
        <v>2</v>
      </c>
      <c r="BB596" s="824"/>
      <c r="BC596" s="824">
        <v>2</v>
      </c>
      <c r="BE596" s="828"/>
      <c r="BF596" s="828"/>
      <c r="BG596" s="828"/>
      <c r="BH596" s="828"/>
      <c r="BI596" s="828"/>
      <c r="BJ596" s="828"/>
      <c r="BK596" s="828"/>
      <c r="BL596" s="828"/>
      <c r="BM596" s="828"/>
      <c r="BN596" s="828"/>
      <c r="BO596" s="828"/>
      <c r="BP596" s="828"/>
      <c r="BQ596" s="828"/>
      <c r="BR596" s="828"/>
      <c r="BS596" s="828"/>
      <c r="BT596" s="828"/>
      <c r="BU596" s="828"/>
      <c r="BV596" s="828"/>
      <c r="BW596" s="828"/>
      <c r="BX596" s="828"/>
      <c r="BY596" s="40"/>
    </row>
    <row r="597" spans="1:78" ht="15.75">
      <c r="A597" s="277">
        <f>ORL!A25</f>
        <v>98</v>
      </c>
      <c r="B597" s="277" t="str">
        <f>ORL!B25</f>
        <v>Šturma</v>
      </c>
      <c r="C597" s="277" t="str">
        <f>ORL!C25</f>
        <v>Jan</v>
      </c>
      <c r="D597" s="1669">
        <f>ORL!D25</f>
        <v>900508</v>
      </c>
      <c r="E597" s="277" t="str">
        <f>ORL!E25</f>
        <v>J.H.</v>
      </c>
      <c r="F597" s="827" t="s">
        <v>152</v>
      </c>
      <c r="G597" s="823">
        <f t="shared" si="336"/>
        <v>1</v>
      </c>
      <c r="H597" s="824">
        <f t="shared" si="337"/>
        <v>14</v>
      </c>
      <c r="I597" s="824">
        <f t="shared" si="338"/>
        <v>5</v>
      </c>
      <c r="J597" s="824">
        <f t="shared" si="339"/>
        <v>9</v>
      </c>
      <c r="K597" s="825">
        <f t="shared" si="340"/>
        <v>14</v>
      </c>
      <c r="L597" s="826">
        <f t="shared" si="341"/>
        <v>0</v>
      </c>
      <c r="O597" s="827">
        <v>1</v>
      </c>
      <c r="P597" s="824">
        <v>0</v>
      </c>
      <c r="Q597" s="824">
        <v>0</v>
      </c>
      <c r="R597" s="824"/>
      <c r="S597" s="824">
        <v>0</v>
      </c>
      <c r="T597" s="826"/>
      <c r="U597" s="824">
        <v>1</v>
      </c>
      <c r="V597" s="827"/>
      <c r="W597" s="824">
        <v>0</v>
      </c>
      <c r="X597" s="824">
        <v>1</v>
      </c>
      <c r="Y597" s="824">
        <v>0</v>
      </c>
      <c r="Z597" s="824">
        <v>0</v>
      </c>
      <c r="AA597" s="824"/>
      <c r="AB597" s="824"/>
      <c r="AC597" s="824">
        <v>1</v>
      </c>
      <c r="AD597" s="824">
        <v>1</v>
      </c>
      <c r="AE597" s="824">
        <v>0</v>
      </c>
      <c r="AF597" s="824"/>
      <c r="AG597" s="824">
        <v>0</v>
      </c>
      <c r="AH597" s="824">
        <v>0</v>
      </c>
      <c r="AI597" s="34"/>
      <c r="AJ597" s="824">
        <v>1</v>
      </c>
      <c r="AK597" s="824">
        <v>1</v>
      </c>
      <c r="AL597" s="824">
        <v>0</v>
      </c>
      <c r="AM597" s="824"/>
      <c r="AN597" s="824">
        <v>0</v>
      </c>
      <c r="AO597" s="824"/>
      <c r="AP597" s="824">
        <v>0</v>
      </c>
      <c r="AQ597" s="824"/>
      <c r="AR597" s="824">
        <v>1</v>
      </c>
      <c r="AS597" s="824">
        <v>2</v>
      </c>
      <c r="AT597" s="824">
        <v>1</v>
      </c>
      <c r="AU597" s="824">
        <v>0</v>
      </c>
      <c r="AV597" s="824"/>
      <c r="AW597" s="824"/>
      <c r="AX597" s="824">
        <v>0</v>
      </c>
      <c r="AY597" s="824">
        <v>1</v>
      </c>
      <c r="AZ597" s="824">
        <v>0</v>
      </c>
      <c r="BA597" s="824"/>
      <c r="BB597" s="824">
        <v>1</v>
      </c>
      <c r="BC597" s="824">
        <v>1</v>
      </c>
      <c r="BE597" s="828"/>
      <c r="BF597" s="828"/>
      <c r="BG597" s="828"/>
      <c r="BH597" s="828"/>
      <c r="BI597" s="828"/>
      <c r="BJ597" s="828"/>
      <c r="BK597" s="828"/>
      <c r="BL597" s="828"/>
      <c r="BM597" s="828"/>
      <c r="BN597" s="828"/>
      <c r="BO597" s="828"/>
      <c r="BP597" s="828"/>
      <c r="BQ597" s="828"/>
      <c r="BR597" s="828"/>
      <c r="BS597" s="828"/>
      <c r="BT597" s="828"/>
      <c r="BU597" s="828"/>
      <c r="BV597" s="828"/>
      <c r="BW597" s="828"/>
      <c r="BX597" s="828"/>
      <c r="BY597" s="40"/>
    </row>
    <row r="598" spans="1:78" ht="15.75">
      <c r="A598" s="277">
        <f>ORL!A26</f>
        <v>0</v>
      </c>
      <c r="B598" s="277" t="str">
        <f>ORL!B26</f>
        <v>Řepková</v>
      </c>
      <c r="C598" s="277" t="str">
        <f>ORL!C26</f>
        <v>Monika</v>
      </c>
      <c r="D598" s="1669">
        <f>ORL!D26</f>
        <v>0</v>
      </c>
      <c r="E598" s="277">
        <f>ORL!E26</f>
        <v>0</v>
      </c>
      <c r="F598" s="827" t="s">
        <v>152</v>
      </c>
      <c r="G598" s="823">
        <f t="shared" si="336"/>
        <v>0</v>
      </c>
      <c r="H598" s="824">
        <f t="shared" si="337"/>
        <v>2</v>
      </c>
      <c r="I598" s="824">
        <f t="shared" si="338"/>
        <v>0</v>
      </c>
      <c r="J598" s="824">
        <f t="shared" si="339"/>
        <v>0</v>
      </c>
      <c r="K598" s="825">
        <f t="shared" si="340"/>
        <v>0</v>
      </c>
      <c r="L598" s="826">
        <f t="shared" si="341"/>
        <v>0</v>
      </c>
      <c r="O598" s="827"/>
      <c r="P598" s="824"/>
      <c r="Q598" s="824">
        <v>0</v>
      </c>
      <c r="R598" s="824"/>
      <c r="S598" s="824"/>
      <c r="T598" s="826"/>
      <c r="U598" s="824"/>
      <c r="V598" s="827"/>
      <c r="W598" s="824"/>
      <c r="X598" s="824"/>
      <c r="Y598" s="824">
        <v>0</v>
      </c>
      <c r="Z598" s="824"/>
      <c r="AA598" s="824"/>
      <c r="AB598" s="824"/>
      <c r="AC598" s="824"/>
      <c r="AD598" s="824"/>
      <c r="AE598" s="824"/>
      <c r="AF598" s="824"/>
      <c r="AG598" s="824"/>
      <c r="AH598" s="824"/>
      <c r="AI598" s="34"/>
      <c r="AJ598" s="824"/>
      <c r="AK598" s="824"/>
      <c r="AL598" s="824">
        <v>0</v>
      </c>
      <c r="AM598" s="824"/>
      <c r="AN598" s="824"/>
      <c r="AO598" s="824"/>
      <c r="AP598" s="824"/>
      <c r="AQ598" s="824"/>
      <c r="AR598" s="824"/>
      <c r="AS598" s="824"/>
      <c r="AT598" s="824">
        <v>0</v>
      </c>
      <c r="AU598" s="824"/>
      <c r="AV598" s="824"/>
      <c r="AW598" s="824"/>
      <c r="AX598" s="824"/>
      <c r="AY598" s="824"/>
      <c r="AZ598" s="824"/>
      <c r="BA598" s="824"/>
      <c r="BB598" s="824"/>
      <c r="BC598" s="824"/>
      <c r="BE598" s="828"/>
      <c r="BF598" s="828"/>
      <c r="BG598" s="828"/>
      <c r="BH598" s="828"/>
      <c r="BI598" s="828"/>
      <c r="BJ598" s="828"/>
      <c r="BK598" s="828"/>
      <c r="BL598" s="828"/>
      <c r="BM598" s="828"/>
      <c r="BN598" s="828"/>
      <c r="BO598" s="828"/>
      <c r="BP598" s="828"/>
      <c r="BQ598" s="828"/>
      <c r="BR598" s="828"/>
      <c r="BS598" s="828"/>
      <c r="BT598" s="828"/>
      <c r="BU598" s="828"/>
      <c r="BV598" s="828"/>
      <c r="BW598" s="828"/>
      <c r="BX598" s="828"/>
      <c r="BY598" s="40"/>
    </row>
    <row r="599" spans="1:78" s="40" customFormat="1" ht="15.75">
      <c r="A599" s="277">
        <f>ORL!A27</f>
        <v>0</v>
      </c>
      <c r="B599" s="277" t="str">
        <f>ORL!B27</f>
        <v>Klouček</v>
      </c>
      <c r="C599" s="277" t="str">
        <f>ORL!C27</f>
        <v>Michal</v>
      </c>
      <c r="D599" s="1669">
        <f>ORL!D27</f>
        <v>0</v>
      </c>
      <c r="E599" s="277">
        <f>ORL!E27</f>
        <v>0</v>
      </c>
      <c r="F599" s="827" t="s">
        <v>949</v>
      </c>
      <c r="G599" s="823">
        <f t="shared" si="336"/>
        <v>1</v>
      </c>
      <c r="H599" s="824">
        <f t="shared" si="337"/>
        <v>3</v>
      </c>
      <c r="I599" s="824">
        <f t="shared" si="338"/>
        <v>1</v>
      </c>
      <c r="J599" s="824">
        <f t="shared" si="339"/>
        <v>2</v>
      </c>
      <c r="K599" s="825">
        <f t="shared" si="340"/>
        <v>3</v>
      </c>
      <c r="L599" s="826">
        <f t="shared" si="341"/>
        <v>0</v>
      </c>
      <c r="M599" s="8"/>
      <c r="N599" s="8"/>
      <c r="O599" s="827"/>
      <c r="P599" s="824"/>
      <c r="Q599" s="824"/>
      <c r="R599" s="824">
        <v>1</v>
      </c>
      <c r="S599" s="824"/>
      <c r="T599" s="826"/>
      <c r="U599" s="824">
        <v>0</v>
      </c>
      <c r="V599" s="827"/>
      <c r="W599" s="824"/>
      <c r="X599" s="824"/>
      <c r="Y599" s="824"/>
      <c r="Z599" s="824"/>
      <c r="AA599" s="824"/>
      <c r="AB599" s="824"/>
      <c r="AC599" s="824">
        <v>0</v>
      </c>
      <c r="AD599" s="824"/>
      <c r="AE599" s="824"/>
      <c r="AF599" s="824"/>
      <c r="AG599" s="824"/>
      <c r="AH599" s="824"/>
      <c r="AI599" s="34"/>
      <c r="AJ599" s="824"/>
      <c r="AK599" s="824"/>
      <c r="AL599" s="824"/>
      <c r="AM599" s="824">
        <v>1</v>
      </c>
      <c r="AN599" s="824"/>
      <c r="AO599" s="824"/>
      <c r="AP599" s="824">
        <v>0</v>
      </c>
      <c r="AQ599" s="824"/>
      <c r="AR599" s="824"/>
      <c r="AS599" s="824"/>
      <c r="AT599" s="824"/>
      <c r="AU599" s="824"/>
      <c r="AV599" s="824"/>
      <c r="AW599" s="824"/>
      <c r="AX599" s="824">
        <v>1</v>
      </c>
      <c r="AY599" s="824"/>
      <c r="AZ599" s="824"/>
      <c r="BA599" s="824"/>
      <c r="BB599" s="824"/>
      <c r="BC599" s="824"/>
      <c r="BD599" s="8"/>
      <c r="BE599" s="828"/>
      <c r="BF599" s="828"/>
      <c r="BG599" s="828"/>
      <c r="BH599" s="828"/>
      <c r="BI599" s="828"/>
      <c r="BJ599" s="828"/>
      <c r="BK599" s="828"/>
      <c r="BL599" s="828"/>
      <c r="BM599" s="828"/>
      <c r="BN599" s="828"/>
      <c r="BO599" s="828"/>
      <c r="BP599" s="828"/>
      <c r="BQ599" s="828"/>
      <c r="BR599" s="828"/>
      <c r="BS599" s="828"/>
      <c r="BT599" s="828"/>
      <c r="BU599" s="828"/>
      <c r="BV599" s="828"/>
      <c r="BW599" s="828"/>
      <c r="BX599" s="828"/>
      <c r="BZ599" s="8"/>
    </row>
    <row r="600" spans="1:78" ht="15.75">
      <c r="A600" s="277">
        <f>ORL!A28</f>
        <v>0</v>
      </c>
      <c r="B600" s="277" t="str">
        <f>ORL!B28</f>
        <v>Junek</v>
      </c>
      <c r="C600" s="277" t="str">
        <f>ORL!C28</f>
        <v>Jakub</v>
      </c>
      <c r="D600" s="1669">
        <f>ORL!D28</f>
        <v>0</v>
      </c>
      <c r="E600" s="277">
        <f>ORL!E28</f>
        <v>0</v>
      </c>
      <c r="F600" s="827" t="s">
        <v>949</v>
      </c>
      <c r="G600" s="823">
        <f t="shared" si="336"/>
        <v>1</v>
      </c>
      <c r="H600" s="824">
        <f t="shared" si="337"/>
        <v>7</v>
      </c>
      <c r="I600" s="824">
        <f t="shared" si="338"/>
        <v>4</v>
      </c>
      <c r="J600" s="824">
        <f t="shared" si="339"/>
        <v>3</v>
      </c>
      <c r="K600" s="825">
        <f t="shared" si="340"/>
        <v>7</v>
      </c>
      <c r="L600" s="826">
        <f t="shared" si="341"/>
        <v>0</v>
      </c>
      <c r="O600" s="827"/>
      <c r="P600" s="824"/>
      <c r="Q600" s="824"/>
      <c r="R600" s="824">
        <v>0</v>
      </c>
      <c r="S600" s="824"/>
      <c r="T600" s="826">
        <v>1</v>
      </c>
      <c r="U600" s="824">
        <v>1</v>
      </c>
      <c r="V600" s="827"/>
      <c r="W600" s="824"/>
      <c r="X600" s="824"/>
      <c r="Y600" s="824">
        <v>1</v>
      </c>
      <c r="Z600" s="824">
        <v>1</v>
      </c>
      <c r="AA600" s="824"/>
      <c r="AB600" s="824"/>
      <c r="AC600" s="824">
        <v>0</v>
      </c>
      <c r="AD600" s="824"/>
      <c r="AE600" s="824"/>
      <c r="AF600" s="824">
        <v>0</v>
      </c>
      <c r="AG600" s="824"/>
      <c r="AH600" s="824"/>
      <c r="AI600" s="34"/>
      <c r="AJ600" s="824"/>
      <c r="AK600" s="824"/>
      <c r="AL600" s="824"/>
      <c r="AM600" s="824">
        <v>1</v>
      </c>
      <c r="AN600" s="824"/>
      <c r="AO600" s="824">
        <v>0</v>
      </c>
      <c r="AP600" s="824">
        <v>0</v>
      </c>
      <c r="AQ600" s="824"/>
      <c r="AR600" s="824"/>
      <c r="AS600" s="824"/>
      <c r="AT600" s="824">
        <v>0</v>
      </c>
      <c r="AU600" s="824">
        <v>0</v>
      </c>
      <c r="AV600" s="824"/>
      <c r="AW600" s="824"/>
      <c r="AX600" s="824">
        <v>1</v>
      </c>
      <c r="AY600" s="824"/>
      <c r="AZ600" s="824"/>
      <c r="BA600" s="824">
        <v>1</v>
      </c>
      <c r="BB600" s="824"/>
      <c r="BC600" s="824"/>
      <c r="BE600" s="828"/>
      <c r="BF600" s="828"/>
      <c r="BG600" s="828"/>
      <c r="BH600" s="828"/>
      <c r="BI600" s="828"/>
      <c r="BJ600" s="828"/>
      <c r="BK600" s="828"/>
      <c r="BL600" s="828"/>
      <c r="BM600" s="828"/>
      <c r="BN600" s="828"/>
      <c r="BO600" s="828"/>
      <c r="BP600" s="828"/>
      <c r="BQ600" s="828"/>
      <c r="BR600" s="828"/>
      <c r="BS600" s="828"/>
      <c r="BT600" s="828"/>
      <c r="BU600" s="828"/>
      <c r="BV600" s="828"/>
      <c r="BW600" s="828"/>
      <c r="BX600" s="828"/>
      <c r="BY600" s="40"/>
    </row>
    <row r="601" spans="1:78" ht="15.75">
      <c r="A601" s="277">
        <f>ORL!A29</f>
        <v>0</v>
      </c>
      <c r="B601" s="277" t="str">
        <f>ORL!B29</f>
        <v xml:space="preserve">Kaška </v>
      </c>
      <c r="C601" s="277" t="str">
        <f>ORL!C29</f>
        <v>Jan</v>
      </c>
      <c r="D601" s="1669">
        <f>ORL!D29</f>
        <v>0</v>
      </c>
      <c r="E601" s="277">
        <f>ORL!E29</f>
        <v>0</v>
      </c>
      <c r="F601" s="827" t="s">
        <v>949</v>
      </c>
      <c r="G601" s="823">
        <f t="shared" si="336"/>
        <v>0.5</v>
      </c>
      <c r="H601" s="824">
        <f t="shared" si="337"/>
        <v>2</v>
      </c>
      <c r="I601" s="824">
        <f t="shared" si="338"/>
        <v>1</v>
      </c>
      <c r="J601" s="824">
        <f t="shared" si="339"/>
        <v>0</v>
      </c>
      <c r="K601" s="825">
        <f t="shared" si="340"/>
        <v>1</v>
      </c>
      <c r="L601" s="826">
        <f t="shared" si="341"/>
        <v>0</v>
      </c>
      <c r="M601" s="40"/>
      <c r="N601" s="40"/>
      <c r="O601" s="827"/>
      <c r="P601" s="824"/>
      <c r="Q601" s="824"/>
      <c r="R601" s="824"/>
      <c r="S601" s="824"/>
      <c r="T601" s="826"/>
      <c r="U601" s="824"/>
      <c r="V601" s="827">
        <v>1</v>
      </c>
      <c r="W601" s="824"/>
      <c r="X601" s="824"/>
      <c r="Y601" s="824"/>
      <c r="Z601" s="824"/>
      <c r="AA601" s="824"/>
      <c r="AB601" s="824"/>
      <c r="AC601" s="824"/>
      <c r="AD601" s="824"/>
      <c r="AE601" s="824"/>
      <c r="AF601" s="824">
        <v>0</v>
      </c>
      <c r="AG601" s="824"/>
      <c r="AH601" s="824"/>
      <c r="AI601" s="34"/>
      <c r="AJ601" s="824"/>
      <c r="AK601" s="824"/>
      <c r="AL601" s="824"/>
      <c r="AM601" s="824"/>
      <c r="AN601" s="824"/>
      <c r="AO601" s="824"/>
      <c r="AP601" s="824"/>
      <c r="AQ601" s="824">
        <v>0</v>
      </c>
      <c r="AR601" s="824"/>
      <c r="AS601" s="824"/>
      <c r="AT601" s="824"/>
      <c r="AU601" s="824"/>
      <c r="AV601" s="824"/>
      <c r="AW601" s="824"/>
      <c r="AX601" s="824"/>
      <c r="AY601" s="824"/>
      <c r="AZ601" s="824"/>
      <c r="BA601" s="824">
        <v>0</v>
      </c>
      <c r="BB601" s="824"/>
      <c r="BC601" s="824"/>
      <c r="BD601" s="40"/>
      <c r="BE601" s="832"/>
      <c r="BF601" s="832"/>
      <c r="BG601" s="832"/>
      <c r="BH601" s="832"/>
      <c r="BI601" s="832"/>
      <c r="BJ601" s="832"/>
      <c r="BK601" s="832"/>
      <c r="BL601" s="832"/>
      <c r="BM601" s="832"/>
      <c r="BN601" s="832"/>
      <c r="BO601" s="832"/>
      <c r="BP601" s="832"/>
      <c r="BQ601" s="832"/>
      <c r="BR601" s="832"/>
      <c r="BS601" s="832"/>
      <c r="BT601" s="832"/>
      <c r="BU601" s="832"/>
      <c r="BV601" s="832"/>
      <c r="BW601" s="832"/>
      <c r="BX601" s="832"/>
      <c r="BZ601" s="40"/>
    </row>
    <row r="602" spans="1:78" ht="15.75">
      <c r="A602" s="277">
        <f>ORL!A30</f>
        <v>0</v>
      </c>
      <c r="B602" s="277" t="str">
        <f>ORL!B30</f>
        <v>Vlček</v>
      </c>
      <c r="C602" s="277" t="str">
        <f>ORL!C30</f>
        <v>Stanislav</v>
      </c>
      <c r="D602" s="1669">
        <f>ORL!D30</f>
        <v>0</v>
      </c>
      <c r="E602" s="277">
        <f>ORL!E30</f>
        <v>0</v>
      </c>
      <c r="F602" s="827" t="s">
        <v>949</v>
      </c>
      <c r="G602" s="823">
        <f t="shared" si="336"/>
        <v>0</v>
      </c>
      <c r="H602" s="824">
        <f t="shared" si="337"/>
        <v>1</v>
      </c>
      <c r="I602" s="824">
        <f t="shared" si="338"/>
        <v>0</v>
      </c>
      <c r="J602" s="824">
        <f t="shared" si="339"/>
        <v>0</v>
      </c>
      <c r="K602" s="825">
        <f t="shared" si="340"/>
        <v>0</v>
      </c>
      <c r="L602" s="826">
        <f t="shared" si="341"/>
        <v>0</v>
      </c>
      <c r="O602" s="827"/>
      <c r="P602" s="824"/>
      <c r="Q602" s="824"/>
      <c r="R602" s="824"/>
      <c r="S602" s="824"/>
      <c r="T602" s="826"/>
      <c r="U602" s="824"/>
      <c r="V602" s="827">
        <v>0</v>
      </c>
      <c r="W602" s="824"/>
      <c r="X602" s="824"/>
      <c r="Y602" s="824"/>
      <c r="Z602" s="824"/>
      <c r="AA602" s="824"/>
      <c r="AB602" s="824"/>
      <c r="AC602" s="824"/>
      <c r="AD602" s="824"/>
      <c r="AE602" s="824"/>
      <c r="AF602" s="824"/>
      <c r="AG602" s="824"/>
      <c r="AH602" s="824"/>
      <c r="AI602" s="34"/>
      <c r="AJ602" s="824"/>
      <c r="AK602" s="824"/>
      <c r="AL602" s="824"/>
      <c r="AM602" s="824"/>
      <c r="AN602" s="824"/>
      <c r="AO602" s="824"/>
      <c r="AP602" s="824"/>
      <c r="AQ602" s="824">
        <v>0</v>
      </c>
      <c r="AR602" s="824"/>
      <c r="AS602" s="824"/>
      <c r="AT602" s="824"/>
      <c r="AU602" s="824"/>
      <c r="AV602" s="824"/>
      <c r="AW602" s="824"/>
      <c r="AX602" s="824"/>
      <c r="AY602" s="824"/>
      <c r="AZ602" s="824"/>
      <c r="BA602" s="824"/>
      <c r="BB602" s="824"/>
      <c r="BC602" s="824"/>
      <c r="BE602" s="828"/>
      <c r="BF602" s="828"/>
      <c r="BG602" s="828"/>
      <c r="BH602" s="828"/>
      <c r="BI602" s="828"/>
      <c r="BJ602" s="828"/>
      <c r="BK602" s="828"/>
      <c r="BL602" s="828"/>
      <c r="BM602" s="828"/>
      <c r="BN602" s="828"/>
      <c r="BO602" s="828"/>
      <c r="BP602" s="828"/>
      <c r="BQ602" s="828"/>
      <c r="BR602" s="828"/>
      <c r="BS602" s="828"/>
      <c r="BT602" s="828"/>
      <c r="BU602" s="828"/>
      <c r="BV602" s="828"/>
      <c r="BW602" s="828"/>
      <c r="BX602" s="828"/>
    </row>
    <row r="603" spans="1:78" ht="15.75">
      <c r="A603" s="1792">
        <f>ORL!A31</f>
        <v>0</v>
      </c>
      <c r="B603" s="1792" t="str">
        <f>ORL!B31</f>
        <v>Klubrt</v>
      </c>
      <c r="C603" s="1792" t="str">
        <f>ORL!C31</f>
        <v>František</v>
      </c>
      <c r="D603" s="1793">
        <f>ORL!D31</f>
        <v>0</v>
      </c>
      <c r="E603" s="1792" t="str">
        <f>ORL!E31</f>
        <v>H</v>
      </c>
      <c r="F603" s="50" t="s">
        <v>949</v>
      </c>
      <c r="G603" s="823">
        <f t="shared" ref="G603:G604" si="378">K603/H603</f>
        <v>0</v>
      </c>
      <c r="H603" s="824">
        <f t="shared" ref="H603:H604" si="379">COUNT(O603:AH603)</f>
        <v>1</v>
      </c>
      <c r="I603" s="824">
        <f t="shared" ref="I603:I604" si="380">SUM(O603+P603+Q603+R603+S603+T603+V603+U603+W603+X603+Y603+Z603+AA603+AB603+AC603+AD603+AE603+AF603+AG603+AH603)</f>
        <v>0</v>
      </c>
      <c r="J603" s="824">
        <f t="shared" ref="J603:J604" si="381">AJ603+AK603+AL603+AM603+AN603+AO603+AP603+AQ603+AR603+AS603+AT603+AU603+AV603+AW603+AX603+AY603+AZ603+BA603+BB603+BC603</f>
        <v>0</v>
      </c>
      <c r="K603" s="825">
        <f t="shared" ref="K603:K604" si="382">I603+J603</f>
        <v>0</v>
      </c>
      <c r="L603" s="826">
        <f t="shared" ref="L603:L604" si="383">BE603+BF603+BG603+BH603+BI603+BJ603+BK603+BL603+BM603+BN603+BO603+BP603+BR603+BQ603+BS603+BT603+BU603+BV603+BW603+BX603</f>
        <v>0</v>
      </c>
      <c r="O603" s="1570"/>
      <c r="P603" s="1567"/>
      <c r="Q603" s="1567"/>
      <c r="R603" s="1567"/>
      <c r="S603" s="1567"/>
      <c r="T603" s="1569"/>
      <c r="U603" s="1567"/>
      <c r="V603" s="1570"/>
      <c r="W603" s="1567"/>
      <c r="X603" s="1567">
        <v>0</v>
      </c>
      <c r="Y603" s="1567"/>
      <c r="Z603" s="1567"/>
      <c r="AA603" s="1567"/>
      <c r="AB603" s="1567"/>
      <c r="AC603" s="1567"/>
      <c r="AD603" s="1567"/>
      <c r="AE603" s="1567"/>
      <c r="AF603" s="1567"/>
      <c r="AG603" s="1567"/>
      <c r="AH603" s="1567"/>
      <c r="AI603" s="34"/>
      <c r="AJ603" s="1567"/>
      <c r="AK603" s="1567"/>
      <c r="AL603" s="1567"/>
      <c r="AM603" s="1567"/>
      <c r="AN603" s="1567"/>
      <c r="AO603" s="1567"/>
      <c r="AP603" s="1567"/>
      <c r="AQ603" s="1567"/>
      <c r="AR603" s="1567"/>
      <c r="AS603" s="1567">
        <v>0</v>
      </c>
      <c r="AT603" s="1567"/>
      <c r="AU603" s="1567"/>
      <c r="AV603" s="1567"/>
      <c r="AW603" s="1567"/>
      <c r="AX603" s="1567"/>
      <c r="AY603" s="1567"/>
      <c r="AZ603" s="1567"/>
      <c r="BA603" s="1567"/>
      <c r="BB603" s="1567"/>
      <c r="BC603" s="1567"/>
      <c r="BE603" s="1571"/>
      <c r="BF603" s="1571"/>
      <c r="BG603" s="1571"/>
      <c r="BH603" s="1571"/>
      <c r="BI603" s="1571"/>
      <c r="BJ603" s="1571"/>
      <c r="BK603" s="1571"/>
      <c r="BL603" s="1571"/>
      <c r="BM603" s="1571"/>
      <c r="BN603" s="1571"/>
      <c r="BO603" s="1571"/>
      <c r="BP603" s="1571"/>
      <c r="BQ603" s="1571"/>
      <c r="BR603" s="1571"/>
      <c r="BS603" s="1571"/>
      <c r="BT603" s="1571"/>
      <c r="BU603" s="1571"/>
      <c r="BV603" s="1571"/>
      <c r="BW603" s="1571"/>
      <c r="BX603" s="1571"/>
    </row>
    <row r="604" spans="1:78" ht="15.75">
      <c r="A604" s="277">
        <f>ORL!A32</f>
        <v>0</v>
      </c>
      <c r="B604" s="277" t="str">
        <f>ORL!B32</f>
        <v>Adamík</v>
      </c>
      <c r="C604" s="277" t="str">
        <f>ORL!C32</f>
        <v>Vojtěch</v>
      </c>
      <c r="D604" s="1669">
        <f>ORL!D32</f>
        <v>0</v>
      </c>
      <c r="E604" s="277" t="str">
        <f>ORL!E32</f>
        <v>N</v>
      </c>
      <c r="F604" s="1794" t="s">
        <v>949</v>
      </c>
      <c r="G604" s="1791">
        <f t="shared" si="378"/>
        <v>1.5</v>
      </c>
      <c r="H604" s="824">
        <f t="shared" si="379"/>
        <v>2</v>
      </c>
      <c r="I604" s="824">
        <f t="shared" si="380"/>
        <v>1</v>
      </c>
      <c r="J604" s="824">
        <f t="shared" si="381"/>
        <v>2</v>
      </c>
      <c r="K604" s="825">
        <f t="shared" si="382"/>
        <v>3</v>
      </c>
      <c r="L604" s="826">
        <f t="shared" si="383"/>
        <v>0</v>
      </c>
      <c r="O604" s="1570"/>
      <c r="P604" s="1567"/>
      <c r="Q604" s="1567"/>
      <c r="R604" s="1567"/>
      <c r="S604" s="1567"/>
      <c r="T604" s="1569"/>
      <c r="U604" s="1567"/>
      <c r="V604" s="1570"/>
      <c r="W604" s="1567"/>
      <c r="X604" s="1567">
        <v>0</v>
      </c>
      <c r="Y604" s="1567"/>
      <c r="Z604" s="1567"/>
      <c r="AA604" s="1567"/>
      <c r="AB604" s="1567"/>
      <c r="AC604" s="1567"/>
      <c r="AD604" s="1567"/>
      <c r="AE604" s="1567">
        <v>1</v>
      </c>
      <c r="AF604" s="1567"/>
      <c r="AG604" s="1567"/>
      <c r="AH604" s="1567"/>
      <c r="AI604" s="34"/>
      <c r="AJ604" s="1567"/>
      <c r="AK604" s="1567"/>
      <c r="AL604" s="1567"/>
      <c r="AM604" s="1567"/>
      <c r="AN604" s="1567"/>
      <c r="AO604" s="1567"/>
      <c r="AP604" s="1567"/>
      <c r="AQ604" s="1567"/>
      <c r="AR604" s="1567"/>
      <c r="AS604" s="1567">
        <v>0</v>
      </c>
      <c r="AT604" s="1567"/>
      <c r="AU604" s="1567"/>
      <c r="AV604" s="1567"/>
      <c r="AW604" s="1567"/>
      <c r="AX604" s="1567"/>
      <c r="AY604" s="1567"/>
      <c r="AZ604" s="1567">
        <v>2</v>
      </c>
      <c r="BA604" s="1567"/>
      <c r="BB604" s="1567"/>
      <c r="BC604" s="1567"/>
      <c r="BE604" s="1571"/>
      <c r="BF604" s="1571"/>
      <c r="BG604" s="1571"/>
      <c r="BH604" s="1571"/>
      <c r="BI604" s="1571"/>
      <c r="BJ604" s="1571"/>
      <c r="BK604" s="1571"/>
      <c r="BL604" s="1571"/>
      <c r="BM604" s="1571"/>
      <c r="BN604" s="1571"/>
      <c r="BO604" s="1571"/>
      <c r="BP604" s="1571"/>
      <c r="BQ604" s="1571"/>
      <c r="BR604" s="1571"/>
      <c r="BS604" s="1571"/>
      <c r="BT604" s="1571"/>
      <c r="BU604" s="1571"/>
      <c r="BV604" s="1571"/>
      <c r="BW604" s="1571"/>
      <c r="BX604" s="1571"/>
    </row>
    <row r="605" spans="1:78" ht="15.75">
      <c r="A605" s="277">
        <f>ORL!A33</f>
        <v>0</v>
      </c>
      <c r="B605" s="277" t="str">
        <f>ORL!B33</f>
        <v>Jirků</v>
      </c>
      <c r="C605" s="277" t="str">
        <f>ORL!C33</f>
        <v>Pavel</v>
      </c>
      <c r="D605" s="1669">
        <f>ORL!D33</f>
        <v>0</v>
      </c>
      <c r="E605" s="277">
        <f>ORL!E33</f>
        <v>0</v>
      </c>
      <c r="F605" s="1794" t="s">
        <v>949</v>
      </c>
      <c r="G605" s="1791">
        <f t="shared" ref="G605:G606" si="384">K605/H605</f>
        <v>0.66666666666666663</v>
      </c>
      <c r="H605" s="824">
        <f t="shared" ref="H605:H606" si="385">COUNT(O605:AH605)</f>
        <v>3</v>
      </c>
      <c r="I605" s="824">
        <f t="shared" ref="I605:I606" si="386">SUM(O605+P605+Q605+R605+S605+T605+V605+U605+W605+X605+Y605+Z605+AA605+AB605+AC605+AD605+AE605+AF605+AG605+AH605)</f>
        <v>0</v>
      </c>
      <c r="J605" s="824">
        <f t="shared" ref="J605:J606" si="387">AJ605+AK605+AL605+AM605+AN605+AO605+AP605+AQ605+AR605+AS605+AT605+AU605+AV605+AW605+AX605+AY605+AZ605+BA605+BB605+BC605</f>
        <v>2</v>
      </c>
      <c r="K605" s="825">
        <f t="shared" ref="K605:K606" si="388">I605+J605</f>
        <v>2</v>
      </c>
      <c r="L605" s="826">
        <f t="shared" ref="L605:L606" si="389">BE605+BF605+BG605+BH605+BI605+BJ605+BK605+BL605+BM605+BN605+BO605+BP605+BR605+BQ605+BS605+BT605+BU605+BV605+BW605+BX605</f>
        <v>0</v>
      </c>
      <c r="O605" s="1570"/>
      <c r="P605" s="1567"/>
      <c r="Q605" s="1567"/>
      <c r="R605" s="1567"/>
      <c r="S605" s="1567"/>
      <c r="T605" s="1569"/>
      <c r="U605" s="1567"/>
      <c r="V605" s="1570"/>
      <c r="W605" s="1567"/>
      <c r="X605" s="1567"/>
      <c r="Y605" s="1567"/>
      <c r="Z605" s="1567"/>
      <c r="AA605" s="1567">
        <v>0</v>
      </c>
      <c r="AB605" s="1567">
        <v>0</v>
      </c>
      <c r="AC605" s="1567"/>
      <c r="AD605" s="1567">
        <v>0</v>
      </c>
      <c r="AE605" s="1567"/>
      <c r="AF605" s="1567"/>
      <c r="AG605" s="1567"/>
      <c r="AH605" s="1567"/>
      <c r="AI605" s="34"/>
      <c r="AJ605" s="1567"/>
      <c r="AK605" s="1567"/>
      <c r="AL605" s="1567"/>
      <c r="AM605" s="1567"/>
      <c r="AN605" s="1567"/>
      <c r="AO605" s="1567"/>
      <c r="AP605" s="1567"/>
      <c r="AQ605" s="1567"/>
      <c r="AR605" s="1567"/>
      <c r="AS605" s="1567"/>
      <c r="AT605" s="1567"/>
      <c r="AU605" s="1567"/>
      <c r="AV605" s="1567">
        <v>1</v>
      </c>
      <c r="AW605" s="1567">
        <v>0</v>
      </c>
      <c r="AX605" s="1567"/>
      <c r="AY605" s="1567">
        <v>1</v>
      </c>
      <c r="AZ605" s="1567"/>
      <c r="BA605" s="1567"/>
      <c r="BB605" s="1567"/>
      <c r="BC605" s="1567"/>
      <c r="BE605" s="1571"/>
      <c r="BF605" s="1571"/>
      <c r="BG605" s="1571"/>
      <c r="BH605" s="1571"/>
      <c r="BI605" s="1571"/>
      <c r="BJ605" s="1571"/>
      <c r="BK605" s="1571"/>
      <c r="BL605" s="1571"/>
      <c r="BM605" s="1571"/>
      <c r="BN605" s="1571"/>
      <c r="BO605" s="1571"/>
      <c r="BP605" s="1571"/>
      <c r="BQ605" s="1571"/>
      <c r="BR605" s="1571"/>
      <c r="BS605" s="1571"/>
      <c r="BT605" s="1571"/>
      <c r="BU605" s="1571"/>
      <c r="BV605" s="1571"/>
      <c r="BW605" s="1571"/>
      <c r="BX605" s="1571"/>
    </row>
    <row r="606" spans="1:78" ht="15.75">
      <c r="A606" s="277">
        <f>ORL!A34</f>
        <v>0</v>
      </c>
      <c r="B606" s="277" t="str">
        <f>ORL!B34</f>
        <v>Kolář</v>
      </c>
      <c r="C606" s="277" t="str">
        <f>ORL!C34</f>
        <v>Michal</v>
      </c>
      <c r="D606" s="1669">
        <f>ORL!D34</f>
        <v>0</v>
      </c>
      <c r="E606" s="277">
        <f>ORL!E34</f>
        <v>0</v>
      </c>
      <c r="F606" s="1794" t="s">
        <v>949</v>
      </c>
      <c r="G606" s="1791">
        <f t="shared" si="384"/>
        <v>2</v>
      </c>
      <c r="H606" s="824">
        <f t="shared" si="385"/>
        <v>1</v>
      </c>
      <c r="I606" s="824">
        <f t="shared" si="386"/>
        <v>1</v>
      </c>
      <c r="J606" s="824">
        <f t="shared" si="387"/>
        <v>1</v>
      </c>
      <c r="K606" s="825">
        <f t="shared" si="388"/>
        <v>2</v>
      </c>
      <c r="L606" s="826">
        <f t="shared" si="389"/>
        <v>0</v>
      </c>
      <c r="O606" s="1570"/>
      <c r="P606" s="1567"/>
      <c r="Q606" s="1567"/>
      <c r="R606" s="1567"/>
      <c r="S606" s="1567"/>
      <c r="T606" s="1569"/>
      <c r="U606" s="1567"/>
      <c r="V606" s="1570"/>
      <c r="W606" s="1567"/>
      <c r="X606" s="1567"/>
      <c r="Y606" s="1567"/>
      <c r="Z606" s="1567"/>
      <c r="AA606" s="1567">
        <v>1</v>
      </c>
      <c r="AB606" s="1567"/>
      <c r="AC606" s="1567"/>
      <c r="AD606" s="1567"/>
      <c r="AE606" s="1567"/>
      <c r="AF606" s="1567"/>
      <c r="AG606" s="1567"/>
      <c r="AH606" s="1567"/>
      <c r="AI606" s="34"/>
      <c r="AJ606" s="1567"/>
      <c r="AK606" s="1567"/>
      <c r="AL606" s="1567"/>
      <c r="AM606" s="1567"/>
      <c r="AN606" s="1567"/>
      <c r="AO606" s="1567"/>
      <c r="AP606" s="1567"/>
      <c r="AQ606" s="1567"/>
      <c r="AR606" s="1567"/>
      <c r="AS606" s="1567"/>
      <c r="AT606" s="1567"/>
      <c r="AU606" s="1567"/>
      <c r="AV606" s="1567">
        <v>1</v>
      </c>
      <c r="AW606" s="1567"/>
      <c r="AX606" s="1567"/>
      <c r="AY606" s="1567"/>
      <c r="AZ606" s="1567"/>
      <c r="BA606" s="1567"/>
      <c r="BB606" s="1567"/>
      <c r="BC606" s="1567"/>
      <c r="BE606" s="1571"/>
      <c r="BF606" s="1571"/>
      <c r="BG606" s="1571"/>
      <c r="BH606" s="1571"/>
      <c r="BI606" s="1571"/>
      <c r="BJ606" s="1571"/>
      <c r="BK606" s="1571"/>
      <c r="BL606" s="1571"/>
      <c r="BM606" s="1571"/>
      <c r="BN606" s="1571"/>
      <c r="BO606" s="1571"/>
      <c r="BP606" s="1571"/>
      <c r="BQ606" s="1571"/>
      <c r="BR606" s="1571"/>
      <c r="BS606" s="1571"/>
      <c r="BT606" s="1571"/>
      <c r="BU606" s="1571"/>
      <c r="BV606" s="1571"/>
      <c r="BW606" s="1571"/>
      <c r="BX606" s="1571"/>
    </row>
    <row r="607" spans="1:78" ht="15.75">
      <c r="A607" s="1863"/>
      <c r="B607" s="277" t="str">
        <f>ORL!B35</f>
        <v>Mach</v>
      </c>
      <c r="C607" s="277" t="str">
        <f>ORL!C35</f>
        <v>Libor</v>
      </c>
      <c r="D607" s="1669">
        <f>ORL!D35</f>
        <v>0</v>
      </c>
      <c r="E607" s="277">
        <f>ORL!E35</f>
        <v>0</v>
      </c>
      <c r="F607" s="1794" t="s">
        <v>949</v>
      </c>
      <c r="G607" s="1791">
        <f t="shared" ref="G607" si="390">K607/H607</f>
        <v>0</v>
      </c>
      <c r="H607" s="824">
        <f t="shared" ref="H607" si="391">COUNT(O607:AH607)</f>
        <v>1</v>
      </c>
      <c r="I607" s="824">
        <f t="shared" ref="I607" si="392">SUM(O607+P607+Q607+R607+S607+T607+V607+U607+W607+X607+Y607+Z607+AA607+AB607+AC607+AD607+AE607+AF607+AG607+AH607)</f>
        <v>0</v>
      </c>
      <c r="J607" s="824">
        <f t="shared" ref="J607" si="393">AJ607+AK607+AL607+AM607+AN607+AO607+AP607+AQ607+AR607+AS607+AT607+AU607+AV607+AW607+AX607+AY607+AZ607+BA607+BB607+BC607</f>
        <v>0</v>
      </c>
      <c r="K607" s="825">
        <f t="shared" ref="K607" si="394">I607+J607</f>
        <v>0</v>
      </c>
      <c r="L607" s="826">
        <f t="shared" ref="L607" si="395">BE607+BF607+BG607+BH607+BI607+BJ607+BK607+BL607+BM607+BN607+BO607+BP607+BR607+BQ607+BS607+BT607+BU607+BV607+BW607+BX607</f>
        <v>0</v>
      </c>
      <c r="O607" s="1858"/>
      <c r="P607" s="1567"/>
      <c r="Q607" s="1567"/>
      <c r="R607" s="1567"/>
      <c r="S607" s="1567"/>
      <c r="T607" s="1569"/>
      <c r="U607" s="1567"/>
      <c r="V607" s="1858"/>
      <c r="W607" s="1567"/>
      <c r="X607" s="1567"/>
      <c r="Y607" s="1567"/>
      <c r="Z607" s="1567"/>
      <c r="AA607" s="1567"/>
      <c r="AB607" s="1567"/>
      <c r="AC607" s="1567"/>
      <c r="AD607" s="1567">
        <v>0</v>
      </c>
      <c r="AE607" s="1567"/>
      <c r="AF607" s="1567"/>
      <c r="AG607" s="1567"/>
      <c r="AH607" s="1567"/>
      <c r="AI607" s="34"/>
      <c r="AJ607" s="1567"/>
      <c r="AK607" s="1567"/>
      <c r="AL607" s="1567"/>
      <c r="AM607" s="1567"/>
      <c r="AN607" s="1567"/>
      <c r="AO607" s="1567"/>
      <c r="AP607" s="1567"/>
      <c r="AQ607" s="1567"/>
      <c r="AR607" s="1567"/>
      <c r="AS607" s="1567"/>
      <c r="AT607" s="1567"/>
      <c r="AU607" s="1567"/>
      <c r="AV607" s="1567"/>
      <c r="AW607" s="1567"/>
      <c r="AX607" s="1567"/>
      <c r="AY607" s="1567">
        <v>0</v>
      </c>
      <c r="AZ607" s="1567"/>
      <c r="BA607" s="1567"/>
      <c r="BB607" s="1567"/>
      <c r="BC607" s="1567"/>
      <c r="BE607" s="1571"/>
      <c r="BF607" s="1571"/>
      <c r="BG607" s="1571"/>
      <c r="BH607" s="1571"/>
      <c r="BI607" s="1571"/>
      <c r="BJ607" s="1571"/>
      <c r="BK607" s="1571"/>
      <c r="BL607" s="1571"/>
      <c r="BM607" s="1571"/>
      <c r="BN607" s="1571"/>
      <c r="BO607" s="1571"/>
      <c r="BP607" s="1571"/>
      <c r="BQ607" s="1571"/>
      <c r="BR607" s="1571"/>
      <c r="BS607" s="1571"/>
      <c r="BT607" s="1571"/>
      <c r="BU607" s="1571"/>
      <c r="BV607" s="1571"/>
      <c r="BW607" s="1571"/>
      <c r="BX607" s="1571"/>
    </row>
    <row r="608" spans="1:78" ht="15.75">
      <c r="A608" s="1863"/>
      <c r="B608" s="277" t="str">
        <f>ORL!B36</f>
        <v>Kalousek</v>
      </c>
      <c r="C608" s="277" t="str">
        <f>ORL!C36</f>
        <v>Stanislav</v>
      </c>
      <c r="D608" s="1669">
        <f>ORL!D36</f>
        <v>0</v>
      </c>
      <c r="E608" s="277">
        <f>ORL!E36</f>
        <v>0</v>
      </c>
      <c r="F608" s="1794" t="s">
        <v>949</v>
      </c>
      <c r="G608" s="1791">
        <f t="shared" ref="G608:G610" si="396">K608/H608</f>
        <v>1</v>
      </c>
      <c r="H608" s="824">
        <f t="shared" ref="H608:H610" si="397">COUNT(O608:AH608)</f>
        <v>1</v>
      </c>
      <c r="I608" s="824">
        <f t="shared" ref="I608:I610" si="398">SUM(O608+P608+Q608+R608+S608+T608+V608+U608+W608+X608+Y608+Z608+AA608+AB608+AC608+AD608+AE608+AF608+AG608+AH608)</f>
        <v>0</v>
      </c>
      <c r="J608" s="824">
        <f t="shared" ref="J608:J610" si="399">AJ608+AK608+AL608+AM608+AN608+AO608+AP608+AQ608+AR608+AS608+AT608+AU608+AV608+AW608+AX608+AY608+AZ608+BA608+BB608+BC608</f>
        <v>1</v>
      </c>
      <c r="K608" s="825">
        <f t="shared" ref="K608:K610" si="400">I608+J608</f>
        <v>1</v>
      </c>
      <c r="L608" s="826">
        <f t="shared" ref="L608:L610" si="401">BE608+BF608+BG608+BH608+BI608+BJ608+BK608+BL608+BM608+BN608+BO608+BP608+BR608+BQ608+BS608+BT608+BU608+BV608+BW608+BX608</f>
        <v>0</v>
      </c>
      <c r="O608" s="1858"/>
      <c r="P608" s="1567"/>
      <c r="Q608" s="1567"/>
      <c r="R608" s="1567"/>
      <c r="S608" s="1567"/>
      <c r="T608" s="1569"/>
      <c r="U608" s="1567"/>
      <c r="V608" s="1858"/>
      <c r="W608" s="1567"/>
      <c r="X608" s="1567"/>
      <c r="Y608" s="1567"/>
      <c r="Z608" s="1567"/>
      <c r="AA608" s="1567"/>
      <c r="AB608" s="1567"/>
      <c r="AC608" s="1567"/>
      <c r="AD608" s="1567"/>
      <c r="AE608" s="1567"/>
      <c r="AF608" s="1567"/>
      <c r="AG608" s="1567">
        <v>0</v>
      </c>
      <c r="AH608" s="1567"/>
      <c r="AI608" s="34"/>
      <c r="AJ608" s="1567"/>
      <c r="AK608" s="1567"/>
      <c r="AL608" s="1567"/>
      <c r="AM608" s="1567"/>
      <c r="AN608" s="1567"/>
      <c r="AO608" s="1567"/>
      <c r="AP608" s="1567"/>
      <c r="AQ608" s="1567"/>
      <c r="AR608" s="1567"/>
      <c r="AS608" s="1567"/>
      <c r="AT608" s="1567"/>
      <c r="AU608" s="1567"/>
      <c r="AV608" s="1567"/>
      <c r="AW608" s="1567"/>
      <c r="AX608" s="1567"/>
      <c r="AY608" s="1567"/>
      <c r="AZ608" s="1567"/>
      <c r="BA608" s="1567"/>
      <c r="BB608" s="1567">
        <v>1</v>
      </c>
      <c r="BC608" s="1567"/>
      <c r="BE608" s="1571"/>
      <c r="BF608" s="1571"/>
      <c r="BG608" s="1571"/>
      <c r="BH608" s="1571"/>
      <c r="BI608" s="1571"/>
      <c r="BJ608" s="1571"/>
      <c r="BK608" s="1571"/>
      <c r="BL608" s="1571"/>
      <c r="BM608" s="1571"/>
      <c r="BN608" s="1571"/>
      <c r="BO608" s="1571"/>
      <c r="BP608" s="1571"/>
      <c r="BQ608" s="1571"/>
      <c r="BR608" s="1571"/>
      <c r="BS608" s="1571"/>
      <c r="BT608" s="1571"/>
      <c r="BU608" s="1571"/>
      <c r="BV608" s="1571"/>
      <c r="BW608" s="1571"/>
      <c r="BX608" s="1571"/>
    </row>
    <row r="609" spans="1:77" ht="15.75">
      <c r="A609" s="1863"/>
      <c r="B609" s="277" t="str">
        <f>ORL!B37</f>
        <v>Dvořák</v>
      </c>
      <c r="C609" s="277" t="str">
        <f>ORL!C37</f>
        <v>Lukáš</v>
      </c>
      <c r="D609" s="1669">
        <f>ORL!D37</f>
        <v>0</v>
      </c>
      <c r="E609" s="277">
        <f>ORL!E37</f>
        <v>0</v>
      </c>
      <c r="F609" s="1794" t="s">
        <v>949</v>
      </c>
      <c r="G609" s="1791">
        <f t="shared" si="396"/>
        <v>0</v>
      </c>
      <c r="H609" s="824">
        <f t="shared" si="397"/>
        <v>1</v>
      </c>
      <c r="I609" s="824">
        <f t="shared" si="398"/>
        <v>0</v>
      </c>
      <c r="J609" s="824">
        <f t="shared" si="399"/>
        <v>0</v>
      </c>
      <c r="K609" s="825">
        <f t="shared" si="400"/>
        <v>0</v>
      </c>
      <c r="L609" s="826">
        <f t="shared" si="401"/>
        <v>0</v>
      </c>
      <c r="O609" s="1858"/>
      <c r="P609" s="1567"/>
      <c r="Q609" s="1567"/>
      <c r="R609" s="1567"/>
      <c r="S609" s="1567"/>
      <c r="T609" s="1569"/>
      <c r="U609" s="1567"/>
      <c r="V609" s="1858"/>
      <c r="W609" s="1567"/>
      <c r="X609" s="1567"/>
      <c r="Y609" s="1567"/>
      <c r="Z609" s="1567"/>
      <c r="AA609" s="1567"/>
      <c r="AB609" s="1567"/>
      <c r="AC609" s="1567"/>
      <c r="AD609" s="1567"/>
      <c r="AE609" s="1567"/>
      <c r="AF609" s="1567"/>
      <c r="AG609" s="1567">
        <v>0</v>
      </c>
      <c r="AH609" s="1567"/>
      <c r="AI609" s="34"/>
      <c r="AJ609" s="1567"/>
      <c r="AK609" s="1567"/>
      <c r="AL609" s="1567"/>
      <c r="AM609" s="1567"/>
      <c r="AN609" s="1567"/>
      <c r="AO609" s="1567"/>
      <c r="AP609" s="1567"/>
      <c r="AQ609" s="1567"/>
      <c r="AR609" s="1567"/>
      <c r="AS609" s="1567"/>
      <c r="AT609" s="1567"/>
      <c r="AU609" s="1567"/>
      <c r="AV609" s="1567"/>
      <c r="AW609" s="1567"/>
      <c r="AX609" s="1567"/>
      <c r="AY609" s="1567"/>
      <c r="AZ609" s="1567"/>
      <c r="BA609" s="1567"/>
      <c r="BB609" s="1567">
        <v>0</v>
      </c>
      <c r="BC609" s="1567"/>
      <c r="BE609" s="1571"/>
      <c r="BF609" s="1571"/>
      <c r="BG609" s="1571"/>
      <c r="BH609" s="1571"/>
      <c r="BI609" s="1571"/>
      <c r="BJ609" s="1571"/>
      <c r="BK609" s="1571"/>
      <c r="BL609" s="1571"/>
      <c r="BM609" s="1571"/>
      <c r="BN609" s="1571"/>
      <c r="BO609" s="1571"/>
      <c r="BP609" s="1571"/>
      <c r="BQ609" s="1571"/>
      <c r="BR609" s="1571"/>
      <c r="BS609" s="1571"/>
      <c r="BT609" s="1571"/>
      <c r="BU609" s="1571"/>
      <c r="BV609" s="1571"/>
      <c r="BW609" s="1571"/>
      <c r="BX609" s="1571"/>
    </row>
    <row r="610" spans="1:77" ht="15.75">
      <c r="A610" s="1863"/>
      <c r="B610" s="51" t="s">
        <v>465</v>
      </c>
      <c r="C610" s="51" t="s">
        <v>320</v>
      </c>
      <c r="D610" s="1665"/>
      <c r="F610" s="52" t="s">
        <v>153</v>
      </c>
      <c r="G610" s="823">
        <f t="shared" si="396"/>
        <v>5</v>
      </c>
      <c r="H610" s="824">
        <f t="shared" si="397"/>
        <v>1</v>
      </c>
      <c r="I610" s="824">
        <f t="shared" si="398"/>
        <v>5</v>
      </c>
      <c r="J610" s="824">
        <f t="shared" si="399"/>
        <v>0</v>
      </c>
      <c r="K610" s="825">
        <f t="shared" si="400"/>
        <v>5</v>
      </c>
      <c r="L610" s="826">
        <f t="shared" si="401"/>
        <v>0</v>
      </c>
      <c r="O610" s="1858"/>
      <c r="P610" s="1567"/>
      <c r="Q610" s="1567"/>
      <c r="R610" s="1567"/>
      <c r="S610" s="1567"/>
      <c r="T610" s="1569"/>
      <c r="U610" s="1567"/>
      <c r="V610" s="1858"/>
      <c r="W610" s="1567"/>
      <c r="X610" s="1567"/>
      <c r="Y610" s="1567"/>
      <c r="Z610" s="1567"/>
      <c r="AA610" s="1567"/>
      <c r="AB610" s="1567"/>
      <c r="AC610" s="1567"/>
      <c r="AD610" s="1567"/>
      <c r="AE610" s="1567"/>
      <c r="AF610" s="1567"/>
      <c r="AG610" s="1567"/>
      <c r="AH610" s="1567">
        <v>5</v>
      </c>
      <c r="AI610" s="34"/>
      <c r="AJ610" s="1567"/>
      <c r="AK610" s="1567"/>
      <c r="AL610" s="1567"/>
      <c r="AM610" s="1567"/>
      <c r="AN610" s="1567"/>
      <c r="AO610" s="1567"/>
      <c r="AP610" s="1567"/>
      <c r="AQ610" s="1567"/>
      <c r="AR610" s="1567"/>
      <c r="AS610" s="1567"/>
      <c r="AT610" s="1567"/>
      <c r="AU610" s="1567"/>
      <c r="AV610" s="1567"/>
      <c r="AW610" s="1567"/>
      <c r="AX610" s="1567"/>
      <c r="AY610" s="1567"/>
      <c r="AZ610" s="1567"/>
      <c r="BA610" s="1567"/>
      <c r="BB610" s="1567"/>
      <c r="BC610" s="1567"/>
      <c r="BE610" s="1571"/>
      <c r="BF610" s="1571"/>
      <c r="BG610" s="1571"/>
      <c r="BH610" s="1571"/>
      <c r="BI610" s="1571"/>
      <c r="BJ610" s="1571"/>
      <c r="BK610" s="1571"/>
      <c r="BL610" s="1571"/>
      <c r="BM610" s="1571"/>
      <c r="BN610" s="1571"/>
      <c r="BO610" s="1571"/>
      <c r="BP610" s="1571"/>
      <c r="BQ610" s="1571"/>
      <c r="BR610" s="1571"/>
      <c r="BS610" s="1571"/>
      <c r="BT610" s="1571"/>
      <c r="BU610" s="1571"/>
      <c r="BV610" s="1571"/>
      <c r="BW610" s="1571"/>
      <c r="BX610" s="1571"/>
    </row>
    <row r="611" spans="1:77" ht="15.75">
      <c r="B611" s="51" t="s">
        <v>910</v>
      </c>
      <c r="C611" s="51" t="s">
        <v>163</v>
      </c>
      <c r="D611" s="1665"/>
      <c r="F611" s="52" t="s">
        <v>153</v>
      </c>
      <c r="G611" s="823">
        <f t="shared" si="336"/>
        <v>5.5</v>
      </c>
      <c r="H611" s="824">
        <f t="shared" si="337"/>
        <v>2</v>
      </c>
      <c r="I611" s="824">
        <f t="shared" si="338"/>
        <v>11</v>
      </c>
      <c r="J611" s="824">
        <f t="shared" si="339"/>
        <v>0</v>
      </c>
      <c r="K611" s="825">
        <f t="shared" si="340"/>
        <v>11</v>
      </c>
      <c r="L611" s="826">
        <f t="shared" si="341"/>
        <v>0</v>
      </c>
      <c r="O611" s="827"/>
      <c r="P611" s="824"/>
      <c r="Q611" s="824"/>
      <c r="R611" s="824"/>
      <c r="S611" s="824"/>
      <c r="T611" s="826"/>
      <c r="U611" s="824"/>
      <c r="V611" s="827"/>
      <c r="W611" s="824"/>
      <c r="X611" s="824"/>
      <c r="Y611" s="824"/>
      <c r="Z611" s="824"/>
      <c r="AA611" s="824">
        <v>6</v>
      </c>
      <c r="AB611" s="824"/>
      <c r="AC611" s="824"/>
      <c r="AD611" s="824">
        <v>5</v>
      </c>
      <c r="AE611" s="824"/>
      <c r="AF611" s="824"/>
      <c r="AG611" s="824"/>
      <c r="AH611" s="824"/>
      <c r="AI611" s="34"/>
      <c r="AJ611" s="824"/>
      <c r="AK611" s="824"/>
      <c r="AL611" s="824"/>
      <c r="AM611" s="824"/>
      <c r="AN611" s="824"/>
      <c r="AO611" s="824"/>
      <c r="AP611" s="824"/>
      <c r="AQ611" s="824"/>
      <c r="AR611" s="824"/>
      <c r="AS611" s="824"/>
      <c r="AT611" s="824"/>
      <c r="AU611" s="824"/>
      <c r="AV611" s="824"/>
      <c r="AW611" s="824"/>
      <c r="AX611" s="824"/>
      <c r="AY611" s="824"/>
      <c r="AZ611" s="824"/>
      <c r="BA611" s="824"/>
      <c r="BB611" s="824"/>
      <c r="BC611" s="824"/>
      <c r="BE611" s="828"/>
      <c r="BF611" s="828"/>
      <c r="BG611" s="828"/>
      <c r="BH611" s="828"/>
      <c r="BI611" s="828"/>
      <c r="BJ611" s="828"/>
      <c r="BK611" s="828"/>
      <c r="BL611" s="828"/>
      <c r="BM611" s="828"/>
      <c r="BN611" s="828"/>
      <c r="BO611" s="828"/>
      <c r="BP611" s="828"/>
      <c r="BQ611" s="828"/>
      <c r="BR611" s="828"/>
      <c r="BS611" s="828"/>
      <c r="BT611" s="828"/>
      <c r="BU611" s="828"/>
      <c r="BV611" s="828"/>
      <c r="BW611" s="828"/>
      <c r="BX611" s="828"/>
    </row>
    <row r="612" spans="1:77" ht="15.75">
      <c r="B612" s="51" t="s">
        <v>100</v>
      </c>
      <c r="C612" s="51" t="s">
        <v>68</v>
      </c>
      <c r="D612" s="1665"/>
      <c r="F612" s="52" t="s">
        <v>153</v>
      </c>
      <c r="G612" s="823">
        <f t="shared" si="336"/>
        <v>4</v>
      </c>
      <c r="H612" s="824">
        <f t="shared" si="337"/>
        <v>2</v>
      </c>
      <c r="I612" s="824">
        <f t="shared" si="338"/>
        <v>8</v>
      </c>
      <c r="J612" s="824">
        <f t="shared" si="339"/>
        <v>0</v>
      </c>
      <c r="K612" s="825">
        <f t="shared" si="340"/>
        <v>8</v>
      </c>
      <c r="L612" s="826">
        <f t="shared" si="341"/>
        <v>0</v>
      </c>
      <c r="O612" s="827"/>
      <c r="P612" s="824"/>
      <c r="Q612" s="824"/>
      <c r="R612" s="824"/>
      <c r="S612" s="824"/>
      <c r="T612" s="826"/>
      <c r="U612" s="824"/>
      <c r="V612" s="827">
        <v>6</v>
      </c>
      <c r="W612" s="824"/>
      <c r="X612" s="824">
        <v>2</v>
      </c>
      <c r="Y612" s="824"/>
      <c r="Z612" s="824"/>
      <c r="AA612" s="824"/>
      <c r="AB612" s="824"/>
      <c r="AC612" s="824"/>
      <c r="AD612" s="824"/>
      <c r="AE612" s="824"/>
      <c r="AF612" s="824"/>
      <c r="AG612" s="824"/>
      <c r="AH612" s="824"/>
      <c r="AI612" s="34"/>
      <c r="AJ612" s="824"/>
      <c r="AK612" s="824"/>
      <c r="AL612" s="824"/>
      <c r="AM612" s="824"/>
      <c r="AN612" s="824"/>
      <c r="AO612" s="824"/>
      <c r="AP612" s="824"/>
      <c r="AQ612" s="824"/>
      <c r="AR612" s="824"/>
      <c r="AS612" s="824"/>
      <c r="AT612" s="824"/>
      <c r="AU612" s="824"/>
      <c r="AV612" s="824"/>
      <c r="AW612" s="824"/>
      <c r="AX612" s="824"/>
      <c r="AY612" s="824"/>
      <c r="AZ612" s="824"/>
      <c r="BA612" s="824"/>
      <c r="BB612" s="824"/>
      <c r="BC612" s="824"/>
      <c r="BE612" s="828"/>
      <c r="BF612" s="828"/>
      <c r="BG612" s="828"/>
      <c r="BH612" s="828"/>
      <c r="BI612" s="828"/>
      <c r="BJ612" s="828"/>
      <c r="BK612" s="828"/>
      <c r="BL612" s="828"/>
      <c r="BM612" s="828"/>
      <c r="BN612" s="828"/>
      <c r="BO612" s="828"/>
      <c r="BP612" s="828"/>
      <c r="BQ612" s="828"/>
      <c r="BR612" s="828"/>
      <c r="BS612" s="828"/>
      <c r="BT612" s="828"/>
      <c r="BU612" s="828"/>
      <c r="BV612" s="828"/>
      <c r="BW612" s="828"/>
      <c r="BX612" s="828"/>
    </row>
    <row r="613" spans="1:77" ht="15.75">
      <c r="B613" s="51" t="s">
        <v>124</v>
      </c>
      <c r="C613" s="51" t="s">
        <v>125</v>
      </c>
      <c r="D613" s="1665"/>
      <c r="F613" s="52" t="s">
        <v>153</v>
      </c>
      <c r="G613" s="823">
        <f t="shared" si="336"/>
        <v>6</v>
      </c>
      <c r="H613" s="824">
        <f t="shared" si="337"/>
        <v>3</v>
      </c>
      <c r="I613" s="824">
        <f t="shared" si="338"/>
        <v>18</v>
      </c>
      <c r="J613" s="824">
        <f t="shared" si="339"/>
        <v>0</v>
      </c>
      <c r="K613" s="825">
        <f t="shared" si="340"/>
        <v>18</v>
      </c>
      <c r="L613" s="826">
        <f t="shared" si="341"/>
        <v>0</v>
      </c>
      <c r="O613" s="827"/>
      <c r="P613" s="824"/>
      <c r="Q613" s="824">
        <v>6</v>
      </c>
      <c r="R613" s="824"/>
      <c r="S613" s="824"/>
      <c r="T613" s="826">
        <v>4</v>
      </c>
      <c r="U613" s="824"/>
      <c r="V613" s="827"/>
      <c r="W613" s="824"/>
      <c r="X613" s="824"/>
      <c r="Y613" s="824"/>
      <c r="Z613" s="824"/>
      <c r="AA613" s="824"/>
      <c r="AB613" s="824"/>
      <c r="AC613" s="824">
        <v>8</v>
      </c>
      <c r="AD613" s="824"/>
      <c r="AE613" s="824"/>
      <c r="AF613" s="824"/>
      <c r="AG613" s="824"/>
      <c r="AH613" s="824"/>
      <c r="AI613" s="34"/>
      <c r="AJ613" s="824"/>
      <c r="AK613" s="824"/>
      <c r="AL613" s="824"/>
      <c r="AM613" s="824"/>
      <c r="AN613" s="824"/>
      <c r="AO613" s="824"/>
      <c r="AP613" s="824"/>
      <c r="AQ613" s="824"/>
      <c r="AR613" s="824"/>
      <c r="AS613" s="824"/>
      <c r="AT613" s="824"/>
      <c r="AU613" s="824"/>
      <c r="AV613" s="824"/>
      <c r="AW613" s="824"/>
      <c r="AX613" s="824"/>
      <c r="AY613" s="824"/>
      <c r="AZ613" s="824"/>
      <c r="BA613" s="824"/>
      <c r="BB613" s="824"/>
      <c r="BC613" s="824"/>
      <c r="BE613" s="828"/>
      <c r="BF613" s="828"/>
      <c r="BG613" s="828"/>
      <c r="BH613" s="828"/>
      <c r="BI613" s="828"/>
      <c r="BJ613" s="828"/>
      <c r="BK613" s="828"/>
      <c r="BL613" s="828"/>
      <c r="BM613" s="828"/>
      <c r="BN613" s="828"/>
      <c r="BO613" s="828"/>
      <c r="BP613" s="828"/>
      <c r="BQ613" s="828"/>
      <c r="BR613" s="828"/>
      <c r="BS613" s="828"/>
      <c r="BT613" s="828"/>
      <c r="BU613" s="828"/>
      <c r="BV613" s="828"/>
      <c r="BW613" s="828"/>
      <c r="BX613" s="828"/>
    </row>
    <row r="614" spans="1:77" ht="15.75">
      <c r="A614" s="828"/>
      <c r="B614" s="829" t="s">
        <v>154</v>
      </c>
      <c r="C614" s="829" t="s">
        <v>147</v>
      </c>
      <c r="D614" s="835"/>
      <c r="F614" s="824" t="s">
        <v>153</v>
      </c>
      <c r="G614" s="823">
        <f t="shared" si="336"/>
        <v>3.9</v>
      </c>
      <c r="H614" s="824">
        <f t="shared" si="337"/>
        <v>10</v>
      </c>
      <c r="I614" s="824">
        <f t="shared" si="338"/>
        <v>39</v>
      </c>
      <c r="J614" s="824">
        <f t="shared" si="339"/>
        <v>0</v>
      </c>
      <c r="K614" s="825">
        <f t="shared" si="340"/>
        <v>39</v>
      </c>
      <c r="L614" s="826">
        <f t="shared" si="341"/>
        <v>0</v>
      </c>
      <c r="O614" s="827">
        <v>3</v>
      </c>
      <c r="P614" s="824"/>
      <c r="Q614" s="824"/>
      <c r="R614" s="824">
        <v>2</v>
      </c>
      <c r="S614" s="824">
        <v>1</v>
      </c>
      <c r="T614" s="826"/>
      <c r="U614" s="824">
        <v>6</v>
      </c>
      <c r="V614" s="827"/>
      <c r="W614" s="824">
        <v>3</v>
      </c>
      <c r="X614" s="824"/>
      <c r="Y614" s="824">
        <v>5</v>
      </c>
      <c r="Z614" s="824">
        <v>1</v>
      </c>
      <c r="AA614" s="824"/>
      <c r="AB614" s="824">
        <v>3</v>
      </c>
      <c r="AC614" s="824"/>
      <c r="AD614" s="824"/>
      <c r="AE614" s="824">
        <v>9</v>
      </c>
      <c r="AF614" s="824"/>
      <c r="AG614" s="824">
        <v>6</v>
      </c>
      <c r="AH614" s="824"/>
      <c r="AI614" s="34"/>
      <c r="AJ614" s="824"/>
      <c r="AK614" s="824"/>
      <c r="AL614" s="824"/>
      <c r="AM614" s="824"/>
      <c r="AN614" s="824"/>
      <c r="AO614" s="824"/>
      <c r="AP614" s="824"/>
      <c r="AQ614" s="824"/>
      <c r="AR614" s="824"/>
      <c r="AS614" s="824"/>
      <c r="AT614" s="824"/>
      <c r="AU614" s="824"/>
      <c r="AV614" s="824"/>
      <c r="AW614" s="824"/>
      <c r="AX614" s="824"/>
      <c r="AY614" s="824"/>
      <c r="AZ614" s="824"/>
      <c r="BA614" s="824"/>
      <c r="BB614" s="824"/>
      <c r="BC614" s="824"/>
      <c r="BE614" s="828"/>
      <c r="BF614" s="828"/>
      <c r="BG614" s="828"/>
      <c r="BH614" s="828"/>
      <c r="BI614" s="828"/>
      <c r="BJ614" s="828"/>
      <c r="BK614" s="828"/>
      <c r="BL614" s="828"/>
      <c r="BM614" s="828"/>
      <c r="BN614" s="828"/>
      <c r="BO614" s="828"/>
      <c r="BP614" s="828"/>
      <c r="BQ614" s="828"/>
      <c r="BR614" s="828"/>
      <c r="BS614" s="828"/>
      <c r="BT614" s="828"/>
      <c r="BU614" s="828"/>
      <c r="BV614" s="828"/>
      <c r="BW614" s="828"/>
      <c r="BX614" s="828"/>
    </row>
    <row r="615" spans="1:77" ht="15.75">
      <c r="A615" s="833"/>
      <c r="B615" s="830" t="s">
        <v>107</v>
      </c>
      <c r="C615" s="830" t="s">
        <v>68</v>
      </c>
      <c r="D615" s="1663"/>
      <c r="E615" s="831"/>
      <c r="F615" s="824" t="s">
        <v>153</v>
      </c>
      <c r="G615" s="823">
        <f t="shared" si="336"/>
        <v>3</v>
      </c>
      <c r="H615" s="824">
        <f t="shared" si="337"/>
        <v>1</v>
      </c>
      <c r="I615" s="824">
        <f t="shared" si="338"/>
        <v>3</v>
      </c>
      <c r="J615" s="824">
        <f t="shared" si="339"/>
        <v>0</v>
      </c>
      <c r="K615" s="825">
        <f t="shared" si="340"/>
        <v>3</v>
      </c>
      <c r="L615" s="826">
        <f t="shared" si="341"/>
        <v>0</v>
      </c>
      <c r="M615" s="46"/>
      <c r="N615" s="46"/>
      <c r="O615" s="827"/>
      <c r="P615" s="824">
        <v>3</v>
      </c>
      <c r="Q615" s="824"/>
      <c r="R615" s="824"/>
      <c r="S615" s="824"/>
      <c r="T615" s="826"/>
      <c r="U615" s="824"/>
      <c r="V615" s="827"/>
      <c r="W615" s="824"/>
      <c r="X615" s="824"/>
      <c r="Y615" s="824"/>
      <c r="Z615" s="824"/>
      <c r="AA615" s="824"/>
      <c r="AB615" s="824"/>
      <c r="AC615" s="824"/>
      <c r="AD615" s="824"/>
      <c r="AE615" s="824"/>
      <c r="AF615" s="824"/>
      <c r="AG615" s="824"/>
      <c r="AH615" s="824"/>
      <c r="AI615" s="824"/>
      <c r="AJ615" s="824"/>
      <c r="AK615" s="824"/>
      <c r="AL615" s="824"/>
      <c r="AM615" s="824"/>
      <c r="AN615" s="824"/>
      <c r="AO615" s="824"/>
      <c r="AP615" s="824"/>
      <c r="AQ615" s="824"/>
      <c r="AR615" s="824"/>
      <c r="AS615" s="824"/>
      <c r="AT615" s="824"/>
      <c r="AU615" s="824"/>
      <c r="AV615" s="824"/>
      <c r="AW615" s="824"/>
      <c r="AX615" s="824"/>
      <c r="AY615" s="824"/>
      <c r="AZ615" s="824"/>
      <c r="BA615" s="824"/>
      <c r="BB615" s="824"/>
      <c r="BC615" s="824"/>
      <c r="BD615" s="828"/>
      <c r="BE615" s="828"/>
      <c r="BF615" s="828"/>
      <c r="BG615" s="828"/>
      <c r="BH615" s="828"/>
      <c r="BI615" s="828"/>
      <c r="BJ615" s="828"/>
      <c r="BK615" s="828"/>
      <c r="BL615" s="828"/>
      <c r="BM615" s="828"/>
      <c r="BN615" s="828"/>
      <c r="BO615" s="828"/>
      <c r="BP615" s="828"/>
      <c r="BQ615" s="828"/>
      <c r="BR615" s="828"/>
      <c r="BS615" s="828"/>
      <c r="BT615" s="828"/>
      <c r="BU615" s="828"/>
      <c r="BV615" s="828"/>
      <c r="BW615" s="828"/>
      <c r="BX615" s="828"/>
    </row>
    <row r="616" spans="1:77" ht="16.5" thickBot="1">
      <c r="A616" s="833"/>
      <c r="B616" s="830" t="s">
        <v>140</v>
      </c>
      <c r="C616" s="830" t="s">
        <v>95</v>
      </c>
      <c r="D616" s="1663"/>
      <c r="E616" s="831"/>
      <c r="F616" s="824" t="s">
        <v>153</v>
      </c>
      <c r="G616" s="823">
        <f t="shared" si="336"/>
        <v>8</v>
      </c>
      <c r="H616" s="824">
        <f t="shared" si="337"/>
        <v>1</v>
      </c>
      <c r="I616" s="824">
        <f t="shared" si="338"/>
        <v>8</v>
      </c>
      <c r="J616" s="824">
        <f t="shared" si="339"/>
        <v>0</v>
      </c>
      <c r="K616" s="825">
        <f t="shared" si="340"/>
        <v>8</v>
      </c>
      <c r="L616" s="826">
        <f t="shared" si="341"/>
        <v>0</v>
      </c>
      <c r="M616" s="46"/>
      <c r="N616" s="46"/>
      <c r="O616" s="50"/>
      <c r="P616" s="834"/>
      <c r="Q616" s="834"/>
      <c r="R616" s="834"/>
      <c r="S616" s="834"/>
      <c r="T616" s="409"/>
      <c r="U616" s="834"/>
      <c r="V616" s="50"/>
      <c r="W616" s="834"/>
      <c r="X616" s="834"/>
      <c r="Y616" s="834"/>
      <c r="Z616" s="834"/>
      <c r="AA616" s="834"/>
      <c r="AB616" s="834"/>
      <c r="AC616" s="834"/>
      <c r="AD616" s="834"/>
      <c r="AE616" s="834"/>
      <c r="AF616" s="834">
        <v>8</v>
      </c>
      <c r="AG616" s="834"/>
      <c r="AH616" s="834"/>
      <c r="AI616" s="824"/>
      <c r="AJ616" s="824"/>
      <c r="AK616" s="824"/>
      <c r="AL616" s="824"/>
      <c r="AM616" s="824"/>
      <c r="AN616" s="824"/>
      <c r="AO616" s="824"/>
      <c r="AP616" s="824"/>
      <c r="AQ616" s="824"/>
      <c r="AR616" s="824"/>
      <c r="AS616" s="824"/>
      <c r="AT616" s="824"/>
      <c r="AU616" s="824"/>
      <c r="AV616" s="824"/>
      <c r="AW616" s="824"/>
      <c r="AX616" s="824"/>
      <c r="AY616" s="824"/>
      <c r="AZ616" s="824"/>
      <c r="BA616" s="824"/>
      <c r="BB616" s="824"/>
      <c r="BC616" s="824"/>
      <c r="BD616" s="828"/>
      <c r="BE616" s="828"/>
      <c r="BF616" s="828"/>
      <c r="BG616" s="828"/>
      <c r="BH616" s="828"/>
      <c r="BI616" s="828"/>
      <c r="BJ616" s="828"/>
      <c r="BK616" s="828"/>
      <c r="BL616" s="828"/>
      <c r="BM616" s="828"/>
      <c r="BN616" s="828"/>
      <c r="BO616" s="828"/>
      <c r="BP616" s="828"/>
      <c r="BQ616" s="828"/>
      <c r="BR616" s="828"/>
      <c r="BS616" s="828"/>
      <c r="BT616" s="828"/>
      <c r="BU616" s="828"/>
      <c r="BV616" s="828"/>
      <c r="BW616" s="828"/>
      <c r="BX616" s="828"/>
    </row>
    <row r="617" spans="1:77" ht="16.5" thickBot="1">
      <c r="A617" s="41"/>
      <c r="B617" s="42" t="s">
        <v>64</v>
      </c>
      <c r="C617" s="42"/>
      <c r="D617" s="960"/>
      <c r="E617" s="43"/>
      <c r="F617" s="34" t="s">
        <v>156</v>
      </c>
      <c r="G617" s="823">
        <f t="shared" si="336"/>
        <v>3.5</v>
      </c>
      <c r="H617" s="824">
        <f t="shared" si="337"/>
        <v>20</v>
      </c>
      <c r="I617" s="824">
        <f t="shared" si="338"/>
        <v>70</v>
      </c>
      <c r="J617" s="824">
        <f t="shared" si="339"/>
        <v>0</v>
      </c>
      <c r="K617" s="825">
        <f t="shared" si="340"/>
        <v>70</v>
      </c>
      <c r="L617" s="826">
        <f t="shared" si="341"/>
        <v>0</v>
      </c>
      <c r="M617" s="46"/>
      <c r="N617" s="46"/>
      <c r="O617" s="47">
        <v>0</v>
      </c>
      <c r="P617" s="48">
        <v>4</v>
      </c>
      <c r="Q617" s="49">
        <v>0</v>
      </c>
      <c r="R617" s="48">
        <v>2</v>
      </c>
      <c r="S617" s="49">
        <v>2</v>
      </c>
      <c r="T617" s="49">
        <v>6</v>
      </c>
      <c r="U617" s="48">
        <v>6</v>
      </c>
      <c r="V617" s="48">
        <v>6</v>
      </c>
      <c r="W617" s="48">
        <v>4</v>
      </c>
      <c r="X617" s="48">
        <v>4</v>
      </c>
      <c r="Y617" s="48">
        <v>6</v>
      </c>
      <c r="Z617" s="48">
        <v>4</v>
      </c>
      <c r="AA617" s="48">
        <v>0</v>
      </c>
      <c r="AB617" s="48">
        <v>4</v>
      </c>
      <c r="AC617" s="48">
        <v>4</v>
      </c>
      <c r="AD617" s="48">
        <v>4</v>
      </c>
      <c r="AE617" s="48">
        <v>2</v>
      </c>
      <c r="AF617" s="48">
        <v>4</v>
      </c>
      <c r="AG617" s="48">
        <v>4</v>
      </c>
      <c r="AH617" s="48">
        <v>4</v>
      </c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</row>
    <row r="618" spans="1:77" ht="15.75">
      <c r="A618" s="1602" t="s">
        <v>158</v>
      </c>
      <c r="B618" s="8">
        <v>20</v>
      </c>
      <c r="R618" s="8" t="s">
        <v>32</v>
      </c>
      <c r="S618" s="8" t="s">
        <v>33</v>
      </c>
      <c r="T618" s="8" t="s">
        <v>34</v>
      </c>
      <c r="U618" s="8" t="s">
        <v>35</v>
      </c>
      <c r="AO618" s="8" t="s">
        <v>36</v>
      </c>
      <c r="AP618" s="8" t="s">
        <v>37</v>
      </c>
      <c r="AQ618" s="8" t="s">
        <v>38</v>
      </c>
      <c r="AR618" s="8" t="s">
        <v>37</v>
      </c>
      <c r="AS618" s="8" t="s">
        <v>39</v>
      </c>
      <c r="AT618" s="34" t="s">
        <v>40</v>
      </c>
      <c r="AU618" s="34" t="s">
        <v>41</v>
      </c>
      <c r="AV618" s="34" t="s">
        <v>42</v>
      </c>
      <c r="AW618" s="34" t="s">
        <v>40</v>
      </c>
      <c r="AX618" s="34"/>
      <c r="AY618" s="34"/>
      <c r="AZ618" s="34"/>
      <c r="BA618" s="34"/>
      <c r="BB618" s="34"/>
      <c r="BC618" s="34"/>
      <c r="BG618" s="8" t="s">
        <v>43</v>
      </c>
      <c r="BH618" s="8" t="s">
        <v>44</v>
      </c>
      <c r="BI618" s="8" t="s">
        <v>40</v>
      </c>
      <c r="BJ618" s="8" t="s">
        <v>37</v>
      </c>
      <c r="BK618" s="8" t="s">
        <v>39</v>
      </c>
      <c r="BL618" s="8" t="s">
        <v>35</v>
      </c>
    </row>
    <row r="619" spans="1:77">
      <c r="A619" s="817"/>
      <c r="B619" s="818" t="s">
        <v>45</v>
      </c>
      <c r="C619" s="818" t="s">
        <v>46</v>
      </c>
      <c r="D619" s="1661" t="s">
        <v>47</v>
      </c>
      <c r="E619" s="819" t="s">
        <v>48</v>
      </c>
      <c r="F619" s="820" t="s">
        <v>49</v>
      </c>
      <c r="G619" s="820" t="s">
        <v>50</v>
      </c>
      <c r="H619" s="820" t="s">
        <v>51</v>
      </c>
      <c r="I619" s="820" t="s">
        <v>52</v>
      </c>
      <c r="J619" s="820" t="s">
        <v>53</v>
      </c>
      <c r="K619" s="820" t="s">
        <v>54</v>
      </c>
      <c r="L619" s="821" t="s">
        <v>55</v>
      </c>
      <c r="M619" s="36"/>
      <c r="N619" s="36"/>
      <c r="O619" s="822">
        <v>1</v>
      </c>
      <c r="P619" s="820">
        <v>2</v>
      </c>
      <c r="Q619" s="820">
        <v>3</v>
      </c>
      <c r="R619" s="820">
        <v>4</v>
      </c>
      <c r="S619" s="820">
        <v>5</v>
      </c>
      <c r="T619" s="821">
        <v>6</v>
      </c>
      <c r="U619" s="820">
        <v>7</v>
      </c>
      <c r="V619" s="822">
        <v>8</v>
      </c>
      <c r="W619" s="820">
        <v>9</v>
      </c>
      <c r="X619" s="820">
        <v>10</v>
      </c>
      <c r="Y619" s="820">
        <v>11</v>
      </c>
      <c r="Z619" s="820">
        <v>12</v>
      </c>
      <c r="AA619" s="820">
        <v>13</v>
      </c>
      <c r="AB619" s="820">
        <v>14</v>
      </c>
      <c r="AC619" s="820">
        <v>15</v>
      </c>
      <c r="AD619" s="820">
        <v>16</v>
      </c>
      <c r="AE619" s="820">
        <v>17</v>
      </c>
      <c r="AF619" s="820">
        <v>18</v>
      </c>
      <c r="AG619" s="820">
        <v>19</v>
      </c>
      <c r="AH619" s="820">
        <v>20</v>
      </c>
      <c r="AJ619" s="820">
        <v>1</v>
      </c>
      <c r="AK619" s="820">
        <v>2</v>
      </c>
      <c r="AL619" s="820">
        <v>3</v>
      </c>
      <c r="AM619" s="820">
        <v>4</v>
      </c>
      <c r="AN619" s="820">
        <v>5</v>
      </c>
      <c r="AO619" s="820">
        <v>6</v>
      </c>
      <c r="AP619" s="820">
        <v>7</v>
      </c>
      <c r="AQ619" s="820">
        <v>8</v>
      </c>
      <c r="AR619" s="820">
        <v>9</v>
      </c>
      <c r="AS619" s="820">
        <v>10</v>
      </c>
      <c r="AT619" s="820">
        <v>11</v>
      </c>
      <c r="AU619" s="820">
        <v>12</v>
      </c>
      <c r="AV619" s="820">
        <v>13</v>
      </c>
      <c r="AW619" s="820">
        <v>14</v>
      </c>
      <c r="AX619" s="820">
        <v>15</v>
      </c>
      <c r="AY619" s="820">
        <v>16</v>
      </c>
      <c r="AZ619" s="820">
        <v>17</v>
      </c>
      <c r="BA619" s="820">
        <v>18</v>
      </c>
      <c r="BB619" s="820">
        <v>19</v>
      </c>
      <c r="BC619" s="820">
        <v>20</v>
      </c>
      <c r="BE619" s="820">
        <v>1</v>
      </c>
      <c r="BF619" s="820">
        <v>2</v>
      </c>
      <c r="BG619" s="820">
        <v>3</v>
      </c>
      <c r="BH619" s="820">
        <v>4</v>
      </c>
      <c r="BI619" s="820">
        <v>5</v>
      </c>
      <c r="BJ619" s="820">
        <v>6</v>
      </c>
      <c r="BK619" s="820">
        <v>7</v>
      </c>
      <c r="BL619" s="820">
        <v>8</v>
      </c>
      <c r="BM619" s="820">
        <v>9</v>
      </c>
      <c r="BN619" s="820">
        <v>10</v>
      </c>
      <c r="BO619" s="820">
        <v>11</v>
      </c>
      <c r="BP619" s="820">
        <v>12</v>
      </c>
      <c r="BQ619" s="820">
        <v>13</v>
      </c>
      <c r="BR619" s="820">
        <v>14</v>
      </c>
      <c r="BS619" s="820">
        <v>15</v>
      </c>
      <c r="BT619" s="820">
        <v>16</v>
      </c>
      <c r="BU619" s="820">
        <v>17</v>
      </c>
      <c r="BV619" s="820">
        <v>18</v>
      </c>
      <c r="BW619" s="820">
        <v>19</v>
      </c>
      <c r="BX619" s="820">
        <v>20</v>
      </c>
    </row>
    <row r="620" spans="1:77" ht="15.75">
      <c r="A620" s="839">
        <f>UDA!B17</f>
        <v>5</v>
      </c>
      <c r="B620" s="824" t="str">
        <f>UDA!C17</f>
        <v xml:space="preserve">Coufal </v>
      </c>
      <c r="C620" s="824" t="str">
        <f>UDA!D17</f>
        <v>Jan</v>
      </c>
      <c r="D620" s="1664">
        <f>UDA!E17</f>
        <v>910205</v>
      </c>
      <c r="E620" s="824" t="str">
        <f>UDA!F17</f>
        <v>J.H.</v>
      </c>
      <c r="F620" s="827" t="s">
        <v>159</v>
      </c>
      <c r="G620" s="823">
        <f t="shared" si="336"/>
        <v>2</v>
      </c>
      <c r="H620" s="824">
        <f t="shared" si="337"/>
        <v>10</v>
      </c>
      <c r="I620" s="824">
        <f t="shared" si="338"/>
        <v>11</v>
      </c>
      <c r="J620" s="824">
        <f t="shared" si="339"/>
        <v>9</v>
      </c>
      <c r="K620" s="825">
        <f t="shared" si="340"/>
        <v>20</v>
      </c>
      <c r="L620" s="826">
        <f t="shared" si="341"/>
        <v>10</v>
      </c>
      <c r="O620" s="827">
        <v>1</v>
      </c>
      <c r="P620" s="824"/>
      <c r="Q620" s="824"/>
      <c r="R620" s="824"/>
      <c r="S620" s="824">
        <v>1</v>
      </c>
      <c r="T620" s="826">
        <v>2</v>
      </c>
      <c r="U620" s="824">
        <v>2</v>
      </c>
      <c r="V620" s="827"/>
      <c r="W620" s="824">
        <v>1</v>
      </c>
      <c r="X620" s="824"/>
      <c r="Y620" s="824">
        <v>1</v>
      </c>
      <c r="Z620" s="824">
        <v>1</v>
      </c>
      <c r="AA620" s="824"/>
      <c r="AB620" s="824">
        <v>1</v>
      </c>
      <c r="AC620" s="824"/>
      <c r="AD620" s="824"/>
      <c r="AE620" s="824">
        <v>1</v>
      </c>
      <c r="AF620" s="1640"/>
      <c r="AG620" s="824">
        <v>0</v>
      </c>
      <c r="AH620" s="824"/>
      <c r="AI620" s="34"/>
      <c r="AJ620" s="824">
        <v>1</v>
      </c>
      <c r="AK620" s="824"/>
      <c r="AL620" s="824"/>
      <c r="AM620" s="824"/>
      <c r="AN620" s="824">
        <v>0</v>
      </c>
      <c r="AO620" s="824">
        <v>1</v>
      </c>
      <c r="AP620" s="824">
        <v>2</v>
      </c>
      <c r="AQ620" s="824"/>
      <c r="AR620" s="824">
        <v>1</v>
      </c>
      <c r="AS620" s="824"/>
      <c r="AT620" s="824">
        <v>1</v>
      </c>
      <c r="AU620" s="824">
        <v>0</v>
      </c>
      <c r="AV620" s="824"/>
      <c r="AW620" s="824">
        <v>1</v>
      </c>
      <c r="AX620" s="824"/>
      <c r="AY620" s="824"/>
      <c r="AZ620" s="824">
        <v>1</v>
      </c>
      <c r="BA620" s="1640"/>
      <c r="BB620" s="824">
        <v>1</v>
      </c>
      <c r="BC620" s="824"/>
      <c r="BE620" s="828"/>
      <c r="BF620" s="828"/>
      <c r="BG620" s="828"/>
      <c r="BH620" s="828"/>
      <c r="BI620" s="828"/>
      <c r="BJ620" s="828"/>
      <c r="BK620" s="828"/>
      <c r="BL620" s="828"/>
      <c r="BM620" s="828">
        <v>10</v>
      </c>
      <c r="BN620" s="828"/>
      <c r="BO620" s="828"/>
      <c r="BP620" s="828"/>
      <c r="BQ620" s="828"/>
      <c r="BR620" s="828"/>
      <c r="BS620" s="828"/>
      <c r="BT620" s="828"/>
      <c r="BU620" s="828"/>
      <c r="BV620" s="828"/>
      <c r="BW620" s="828"/>
      <c r="BX620" s="828"/>
    </row>
    <row r="621" spans="1:77" ht="15.75">
      <c r="A621" s="839">
        <f>UDA!B18</f>
        <v>7</v>
      </c>
      <c r="B621" s="824" t="str">
        <f>UDA!C18</f>
        <v>Hekele</v>
      </c>
      <c r="C621" s="824" t="str">
        <f>UDA!D18</f>
        <v xml:space="preserve">Robin </v>
      </c>
      <c r="D621" s="1664">
        <f>UDA!E18</f>
        <v>1020122</v>
      </c>
      <c r="E621" s="824" t="str">
        <f>UDA!F18</f>
        <v>N.</v>
      </c>
      <c r="F621" s="827" t="s">
        <v>159</v>
      </c>
      <c r="G621" s="823">
        <f t="shared" si="336"/>
        <v>0.5</v>
      </c>
      <c r="H621" s="824">
        <f t="shared" si="337"/>
        <v>10</v>
      </c>
      <c r="I621" s="824">
        <f t="shared" si="338"/>
        <v>2</v>
      </c>
      <c r="J621" s="824">
        <f t="shared" si="339"/>
        <v>3</v>
      </c>
      <c r="K621" s="825">
        <f t="shared" si="340"/>
        <v>5</v>
      </c>
      <c r="L621" s="826">
        <f t="shared" si="341"/>
        <v>0</v>
      </c>
      <c r="O621" s="827"/>
      <c r="P621" s="824">
        <v>0</v>
      </c>
      <c r="Q621" s="824">
        <v>1</v>
      </c>
      <c r="R621" s="824">
        <v>1</v>
      </c>
      <c r="S621" s="824">
        <v>0</v>
      </c>
      <c r="T621" s="826">
        <v>0</v>
      </c>
      <c r="U621" s="824"/>
      <c r="V621" s="827"/>
      <c r="W621" s="824"/>
      <c r="X621" s="824"/>
      <c r="Y621" s="824">
        <v>0</v>
      </c>
      <c r="Z621" s="824"/>
      <c r="AA621" s="824">
        <v>0</v>
      </c>
      <c r="AB621" s="824">
        <v>0</v>
      </c>
      <c r="AC621" s="824">
        <v>0</v>
      </c>
      <c r="AD621" s="824">
        <v>0</v>
      </c>
      <c r="AE621" s="824"/>
      <c r="AF621" s="1640"/>
      <c r="AG621" s="824"/>
      <c r="AH621" s="824"/>
      <c r="AI621" s="34"/>
      <c r="AJ621" s="824"/>
      <c r="AK621" s="824">
        <v>2</v>
      </c>
      <c r="AL621" s="824">
        <v>0</v>
      </c>
      <c r="AM621" s="824">
        <v>0</v>
      </c>
      <c r="AN621" s="824">
        <v>0</v>
      </c>
      <c r="AO621" s="824">
        <v>1</v>
      </c>
      <c r="AP621" s="824"/>
      <c r="AQ621" s="824"/>
      <c r="AR621" s="824"/>
      <c r="AS621" s="824"/>
      <c r="AT621" s="824">
        <v>0</v>
      </c>
      <c r="AU621" s="824"/>
      <c r="AV621" s="824">
        <v>0</v>
      </c>
      <c r="AW621" s="824">
        <v>0</v>
      </c>
      <c r="AX621" s="824">
        <v>0</v>
      </c>
      <c r="AY621" s="824">
        <v>0</v>
      </c>
      <c r="AZ621" s="824"/>
      <c r="BA621" s="1640"/>
      <c r="BB621" s="824"/>
      <c r="BC621" s="824"/>
      <c r="BE621" s="828"/>
      <c r="BF621" s="828"/>
      <c r="BG621" s="828"/>
      <c r="BH621" s="828"/>
      <c r="BI621" s="828"/>
      <c r="BJ621" s="828"/>
      <c r="BK621" s="828"/>
      <c r="BL621" s="828"/>
      <c r="BM621" s="828"/>
      <c r="BN621" s="828"/>
      <c r="BO621" s="828"/>
      <c r="BP621" s="828"/>
      <c r="BQ621" s="828"/>
      <c r="BR621" s="828"/>
      <c r="BS621" s="828"/>
      <c r="BT621" s="828"/>
      <c r="BU621" s="828"/>
      <c r="BV621" s="828"/>
      <c r="BW621" s="828"/>
      <c r="BX621" s="828"/>
    </row>
    <row r="622" spans="1:77" ht="15.75">
      <c r="A622" s="839">
        <f>UDA!B19</f>
        <v>8</v>
      </c>
      <c r="B622" s="824" t="str">
        <f>UDA!C19</f>
        <v>Rada</v>
      </c>
      <c r="C622" s="824" t="str">
        <f>UDA!D19</f>
        <v>Lubomír</v>
      </c>
      <c r="D622" s="1664">
        <f>UDA!E19</f>
        <v>870502</v>
      </c>
      <c r="E622" s="824" t="str">
        <f>UDA!F19</f>
        <v>N.</v>
      </c>
      <c r="F622" s="827" t="s">
        <v>159</v>
      </c>
      <c r="G622" s="823">
        <f t="shared" si="336"/>
        <v>0.54545454545454541</v>
      </c>
      <c r="H622" s="824">
        <f t="shared" si="337"/>
        <v>11</v>
      </c>
      <c r="I622" s="824">
        <f t="shared" si="338"/>
        <v>5</v>
      </c>
      <c r="J622" s="824">
        <f t="shared" si="339"/>
        <v>1</v>
      </c>
      <c r="K622" s="825">
        <f t="shared" si="340"/>
        <v>6</v>
      </c>
      <c r="L622" s="826">
        <f t="shared" si="341"/>
        <v>0</v>
      </c>
      <c r="O622" s="827"/>
      <c r="P622" s="824"/>
      <c r="Q622" s="824">
        <v>0</v>
      </c>
      <c r="R622" s="824">
        <v>0</v>
      </c>
      <c r="S622" s="824">
        <v>1</v>
      </c>
      <c r="T622" s="826"/>
      <c r="U622" s="824"/>
      <c r="V622" s="827">
        <v>1</v>
      </c>
      <c r="W622" s="824"/>
      <c r="X622" s="824"/>
      <c r="Y622" s="824"/>
      <c r="Z622" s="824">
        <v>0</v>
      </c>
      <c r="AA622" s="824">
        <v>0</v>
      </c>
      <c r="AB622" s="824">
        <v>1</v>
      </c>
      <c r="AC622" s="824">
        <v>0</v>
      </c>
      <c r="AD622" s="824">
        <v>0</v>
      </c>
      <c r="AE622" s="824">
        <v>0</v>
      </c>
      <c r="AF622" s="1640"/>
      <c r="AG622" s="824">
        <v>2</v>
      </c>
      <c r="AH622" s="824"/>
      <c r="AI622" s="34"/>
      <c r="AJ622" s="824"/>
      <c r="AK622" s="824"/>
      <c r="AL622" s="824">
        <v>0</v>
      </c>
      <c r="AM622" s="824">
        <v>0</v>
      </c>
      <c r="AN622" s="824">
        <v>0</v>
      </c>
      <c r="AO622" s="824"/>
      <c r="AP622" s="824"/>
      <c r="AQ622" s="824">
        <v>0</v>
      </c>
      <c r="AR622" s="824"/>
      <c r="AS622" s="824"/>
      <c r="AT622" s="824"/>
      <c r="AU622" s="824">
        <v>0</v>
      </c>
      <c r="AV622" s="824">
        <v>0</v>
      </c>
      <c r="AW622" s="824">
        <v>1</v>
      </c>
      <c r="AX622" s="824">
        <v>0</v>
      </c>
      <c r="AY622" s="824">
        <v>0</v>
      </c>
      <c r="AZ622" s="824">
        <v>0</v>
      </c>
      <c r="BA622" s="1640"/>
      <c r="BB622" s="824">
        <v>0</v>
      </c>
      <c r="BC622" s="824"/>
      <c r="BE622" s="828"/>
      <c r="BF622" s="828"/>
      <c r="BG622" s="828"/>
      <c r="BH622" s="828"/>
      <c r="BI622" s="828"/>
      <c r="BJ622" s="828"/>
      <c r="BK622" s="828"/>
      <c r="BL622" s="828"/>
      <c r="BM622" s="828"/>
      <c r="BN622" s="828"/>
      <c r="BO622" s="828"/>
      <c r="BP622" s="828"/>
      <c r="BQ622" s="828"/>
      <c r="BR622" s="828"/>
      <c r="BS622" s="828"/>
      <c r="BT622" s="828"/>
      <c r="BU622" s="828"/>
      <c r="BV622" s="828"/>
      <c r="BW622" s="828"/>
      <c r="BX622" s="828"/>
      <c r="BY622" s="40"/>
    </row>
    <row r="623" spans="1:77" ht="15.75">
      <c r="A623" s="839">
        <f>UDA!B20</f>
        <v>10</v>
      </c>
      <c r="B623" s="824" t="str">
        <f>UDA!C20</f>
        <v>Neubauer</v>
      </c>
      <c r="C623" s="824" t="str">
        <f>UDA!D20</f>
        <v>Štěpán</v>
      </c>
      <c r="D623" s="1664">
        <f>UDA!E20</f>
        <v>980614</v>
      </c>
      <c r="E623" s="824" t="str">
        <f>UDA!F20</f>
        <v>J.H.</v>
      </c>
      <c r="F623" s="827" t="s">
        <v>159</v>
      </c>
      <c r="G623" s="823">
        <f t="shared" si="336"/>
        <v>0.81818181818181823</v>
      </c>
      <c r="H623" s="824">
        <f t="shared" si="337"/>
        <v>11</v>
      </c>
      <c r="I623" s="824">
        <f t="shared" si="338"/>
        <v>7</v>
      </c>
      <c r="J623" s="824">
        <f t="shared" si="339"/>
        <v>2</v>
      </c>
      <c r="K623" s="825">
        <f t="shared" si="340"/>
        <v>9</v>
      </c>
      <c r="L623" s="826">
        <f t="shared" si="341"/>
        <v>10</v>
      </c>
      <c r="O623" s="827">
        <v>2</v>
      </c>
      <c r="P623" s="824"/>
      <c r="Q623" s="824"/>
      <c r="R623" s="824"/>
      <c r="S623" s="824"/>
      <c r="T623" s="826"/>
      <c r="U623" s="824">
        <v>2</v>
      </c>
      <c r="V623" s="827">
        <v>0</v>
      </c>
      <c r="W623" s="824">
        <v>0</v>
      </c>
      <c r="X623" s="824">
        <v>0</v>
      </c>
      <c r="Y623" s="824">
        <v>1</v>
      </c>
      <c r="Z623" s="824">
        <v>0</v>
      </c>
      <c r="AA623" s="824">
        <v>1</v>
      </c>
      <c r="AB623" s="824"/>
      <c r="AC623" s="824"/>
      <c r="AD623" s="824">
        <v>1</v>
      </c>
      <c r="AE623" s="824">
        <v>0</v>
      </c>
      <c r="AF623" s="1640"/>
      <c r="AG623" s="824">
        <v>0</v>
      </c>
      <c r="AH623" s="824"/>
      <c r="AI623" s="34"/>
      <c r="AJ623" s="824">
        <v>1</v>
      </c>
      <c r="AK623" s="824"/>
      <c r="AL623" s="824"/>
      <c r="AM623" s="824"/>
      <c r="AN623" s="824"/>
      <c r="AO623" s="824"/>
      <c r="AP623" s="824">
        <v>0</v>
      </c>
      <c r="AQ623" s="824">
        <v>0</v>
      </c>
      <c r="AR623" s="824">
        <v>0</v>
      </c>
      <c r="AS623" s="824">
        <v>0</v>
      </c>
      <c r="AT623" s="824">
        <v>0</v>
      </c>
      <c r="AU623" s="824">
        <v>1</v>
      </c>
      <c r="AV623" s="824">
        <v>0</v>
      </c>
      <c r="AW623" s="824"/>
      <c r="AX623" s="824"/>
      <c r="AY623" s="824">
        <v>0</v>
      </c>
      <c r="AZ623" s="824">
        <v>0</v>
      </c>
      <c r="BA623" s="1640"/>
      <c r="BB623" s="824">
        <v>0</v>
      </c>
      <c r="BC623" s="824"/>
      <c r="BE623" s="828"/>
      <c r="BF623" s="828"/>
      <c r="BG623" s="828"/>
      <c r="BH623" s="828"/>
      <c r="BI623" s="828"/>
      <c r="BJ623" s="828"/>
      <c r="BK623" s="828"/>
      <c r="BL623" s="828"/>
      <c r="BM623" s="828"/>
      <c r="BN623" s="828">
        <v>10</v>
      </c>
      <c r="BO623" s="828"/>
      <c r="BP623" s="828"/>
      <c r="BQ623" s="828"/>
      <c r="BR623" s="828"/>
      <c r="BS623" s="828"/>
      <c r="BT623" s="828"/>
      <c r="BU623" s="828"/>
      <c r="BV623" s="828"/>
      <c r="BW623" s="828"/>
      <c r="BX623" s="828"/>
      <c r="BY623" s="40"/>
    </row>
    <row r="624" spans="1:77" ht="15.75">
      <c r="A624" s="839">
        <f>UDA!B21</f>
        <v>13</v>
      </c>
      <c r="B624" s="824" t="str">
        <f>UDA!C21</f>
        <v>Wolf</v>
      </c>
      <c r="C624" s="824" t="str">
        <f>UDA!D21</f>
        <v>Jiří</v>
      </c>
      <c r="D624" s="1664">
        <f>UDA!E21</f>
        <v>860724</v>
      </c>
      <c r="E624" s="824" t="str">
        <f>UDA!F21</f>
        <v>J.H.</v>
      </c>
      <c r="F624" s="827" t="s">
        <v>159</v>
      </c>
      <c r="G624" s="823">
        <f t="shared" ref="G624:G692" si="402">K624/H624</f>
        <v>0.81818181818181823</v>
      </c>
      <c r="H624" s="824">
        <f t="shared" ref="H624:H692" si="403">COUNT(O624:AH624)</f>
        <v>11</v>
      </c>
      <c r="I624" s="824">
        <f t="shared" ref="I624:I692" si="404">SUM(O624+P624+Q624+R624+S624+T624+V624+U624+W624+X624+Y624+Z624+AA624+AB624+AC624+AD624+AE624+AF624+AG624+AH624)</f>
        <v>7</v>
      </c>
      <c r="J624" s="824">
        <f t="shared" ref="J624:J692" si="405">AJ624+AK624+AL624+AM624+AN624+AO624+AP624+AQ624+AR624+AS624+AT624+AU624+AV624+AW624+AX624+AY624+AZ624+BA624+BB624+BC624</f>
        <v>2</v>
      </c>
      <c r="K624" s="825">
        <f t="shared" ref="K624:K688" si="406">I624+J624</f>
        <v>9</v>
      </c>
      <c r="L624" s="826">
        <f t="shared" ref="L624:L692" si="407">BE624+BF624+BG624+BH624+BI624+BJ624+BK624+BL624+BM624+BN624+BO624+BP624+BR624+BQ624+BS624+BT624+BU624+BV624+BW624+BX624</f>
        <v>0</v>
      </c>
      <c r="O624" s="827"/>
      <c r="P624" s="824">
        <v>2</v>
      </c>
      <c r="Q624" s="824">
        <v>0</v>
      </c>
      <c r="R624" s="824">
        <v>0</v>
      </c>
      <c r="S624" s="824"/>
      <c r="T624" s="826"/>
      <c r="U624" s="824">
        <v>0</v>
      </c>
      <c r="V624" s="824">
        <v>1</v>
      </c>
      <c r="W624" s="824">
        <v>1</v>
      </c>
      <c r="X624" s="824">
        <v>0</v>
      </c>
      <c r="Y624" s="824">
        <v>0</v>
      </c>
      <c r="Z624" s="824">
        <v>0</v>
      </c>
      <c r="AA624" s="824"/>
      <c r="AB624" s="824">
        <v>0</v>
      </c>
      <c r="AC624" s="824"/>
      <c r="AD624" s="824"/>
      <c r="AE624" s="824">
        <v>3</v>
      </c>
      <c r="AF624" s="1640"/>
      <c r="AG624" s="824"/>
      <c r="AH624" s="824"/>
      <c r="AI624" s="34"/>
      <c r="AJ624" s="824"/>
      <c r="AK624" s="824">
        <v>1</v>
      </c>
      <c r="AL624" s="824">
        <v>0</v>
      </c>
      <c r="AM624" s="824">
        <v>0</v>
      </c>
      <c r="AN624" s="824"/>
      <c r="AO624" s="824"/>
      <c r="AP624" s="824">
        <v>0</v>
      </c>
      <c r="AQ624" s="824">
        <v>0</v>
      </c>
      <c r="AR624" s="824">
        <v>0</v>
      </c>
      <c r="AS624" s="824">
        <v>0</v>
      </c>
      <c r="AT624" s="824">
        <v>0</v>
      </c>
      <c r="AU624" s="824">
        <v>0</v>
      </c>
      <c r="AV624" s="824"/>
      <c r="AW624" s="824">
        <v>0</v>
      </c>
      <c r="AX624" s="824"/>
      <c r="AY624" s="824"/>
      <c r="AZ624" s="824">
        <v>1</v>
      </c>
      <c r="BA624" s="1640"/>
      <c r="BB624" s="824"/>
      <c r="BC624" s="824"/>
      <c r="BE624" s="828"/>
      <c r="BF624" s="828"/>
      <c r="BG624" s="828"/>
      <c r="BH624" s="828"/>
      <c r="BI624" s="828"/>
      <c r="BJ624" s="828"/>
      <c r="BK624" s="828"/>
      <c r="BL624" s="828"/>
      <c r="BM624" s="828"/>
      <c r="BN624" s="828"/>
      <c r="BO624" s="828"/>
      <c r="BP624" s="828"/>
      <c r="BQ624" s="828"/>
      <c r="BR624" s="828"/>
      <c r="BS624" s="828"/>
      <c r="BT624" s="828"/>
      <c r="BU624" s="828"/>
      <c r="BV624" s="828"/>
      <c r="BW624" s="828"/>
      <c r="BX624" s="828"/>
    </row>
    <row r="625" spans="1:78" ht="15.75">
      <c r="A625" s="839">
        <f>UDA!B22</f>
        <v>21</v>
      </c>
      <c r="B625" s="824" t="str">
        <f>UDA!C22</f>
        <v>Hapala st.</v>
      </c>
      <c r="C625" s="824" t="str">
        <f>UDA!D22</f>
        <v>Martin</v>
      </c>
      <c r="D625" s="1664">
        <f>UDA!E22</f>
        <v>661103</v>
      </c>
      <c r="E625" s="824" t="str">
        <f>UDA!F22</f>
        <v>J.H.</v>
      </c>
      <c r="F625" s="827" t="s">
        <v>159</v>
      </c>
      <c r="G625" s="823">
        <f t="shared" si="402"/>
        <v>0.2857142857142857</v>
      </c>
      <c r="H625" s="824">
        <f t="shared" si="403"/>
        <v>7</v>
      </c>
      <c r="I625" s="824">
        <f t="shared" si="404"/>
        <v>1</v>
      </c>
      <c r="J625" s="824">
        <f t="shared" si="405"/>
        <v>1</v>
      </c>
      <c r="K625" s="825">
        <f t="shared" si="406"/>
        <v>2</v>
      </c>
      <c r="L625" s="826">
        <f t="shared" si="407"/>
        <v>0</v>
      </c>
      <c r="O625" s="827">
        <v>0</v>
      </c>
      <c r="P625" s="824">
        <v>0</v>
      </c>
      <c r="Q625" s="824"/>
      <c r="R625" s="824">
        <v>0</v>
      </c>
      <c r="S625" s="824"/>
      <c r="T625" s="826"/>
      <c r="U625" s="824">
        <v>0</v>
      </c>
      <c r="V625" s="824">
        <v>1</v>
      </c>
      <c r="W625" s="824"/>
      <c r="X625" s="824">
        <v>0</v>
      </c>
      <c r="Y625" s="824">
        <v>0</v>
      </c>
      <c r="Z625" s="824"/>
      <c r="AA625" s="824"/>
      <c r="AB625" s="824"/>
      <c r="AC625" s="824"/>
      <c r="AD625" s="824"/>
      <c r="AE625" s="824"/>
      <c r="AF625" s="1640"/>
      <c r="AG625" s="824"/>
      <c r="AH625" s="824"/>
      <c r="AI625" s="34"/>
      <c r="AJ625" s="824">
        <v>0</v>
      </c>
      <c r="AK625" s="824">
        <v>0</v>
      </c>
      <c r="AL625" s="824"/>
      <c r="AM625" s="824">
        <v>0</v>
      </c>
      <c r="AN625" s="824"/>
      <c r="AO625" s="824"/>
      <c r="AP625" s="824">
        <v>1</v>
      </c>
      <c r="AQ625" s="824">
        <v>0</v>
      </c>
      <c r="AR625" s="824"/>
      <c r="AS625" s="824">
        <v>0</v>
      </c>
      <c r="AT625" s="824">
        <v>0</v>
      </c>
      <c r="AU625" s="824"/>
      <c r="AV625" s="824"/>
      <c r="AW625" s="824"/>
      <c r="AX625" s="824"/>
      <c r="AY625" s="824"/>
      <c r="AZ625" s="824"/>
      <c r="BA625" s="1640"/>
      <c r="BB625" s="824"/>
      <c r="BC625" s="824"/>
      <c r="BE625" s="828"/>
      <c r="BF625" s="828"/>
      <c r="BG625" s="828"/>
      <c r="BH625" s="828"/>
      <c r="BI625" s="828"/>
      <c r="BJ625" s="828"/>
      <c r="BK625" s="828"/>
      <c r="BL625" s="828"/>
      <c r="BM625" s="828"/>
      <c r="BN625" s="828"/>
      <c r="BO625" s="828"/>
      <c r="BP625" s="828"/>
      <c r="BQ625" s="828"/>
      <c r="BR625" s="828"/>
      <c r="BS625" s="828"/>
      <c r="BT625" s="828"/>
      <c r="BU625" s="828"/>
      <c r="BV625" s="828"/>
      <c r="BW625" s="828"/>
      <c r="BX625" s="828"/>
      <c r="BY625" s="40"/>
    </row>
    <row r="626" spans="1:78" ht="15.75">
      <c r="A626" s="839">
        <f>UDA!B23</f>
        <v>29</v>
      </c>
      <c r="B626" s="824" t="str">
        <f>UDA!C23</f>
        <v>Hons</v>
      </c>
      <c r="C626" s="824" t="str">
        <f>UDA!D23</f>
        <v>Jan</v>
      </c>
      <c r="D626" s="1664">
        <f>UDA!E23</f>
        <v>900810</v>
      </c>
      <c r="E626" s="824" t="str">
        <f>UDA!F23</f>
        <v>J.H.</v>
      </c>
      <c r="F626" s="827" t="s">
        <v>159</v>
      </c>
      <c r="G626" s="823">
        <f t="shared" si="402"/>
        <v>1.5</v>
      </c>
      <c r="H626" s="824">
        <f t="shared" si="403"/>
        <v>2</v>
      </c>
      <c r="I626" s="824">
        <f t="shared" si="404"/>
        <v>2</v>
      </c>
      <c r="J626" s="824">
        <f t="shared" si="405"/>
        <v>1</v>
      </c>
      <c r="K626" s="825">
        <f t="shared" si="406"/>
        <v>3</v>
      </c>
      <c r="L626" s="826">
        <f t="shared" si="407"/>
        <v>0</v>
      </c>
      <c r="O626" s="827"/>
      <c r="P626" s="824">
        <v>2</v>
      </c>
      <c r="Q626" s="824"/>
      <c r="R626" s="824"/>
      <c r="S626" s="824">
        <v>0</v>
      </c>
      <c r="T626" s="826"/>
      <c r="U626" s="824"/>
      <c r="V626" s="824"/>
      <c r="W626" s="824"/>
      <c r="X626" s="824"/>
      <c r="Y626" s="824"/>
      <c r="Z626" s="824"/>
      <c r="AA626" s="824"/>
      <c r="AB626" s="824"/>
      <c r="AC626" s="824"/>
      <c r="AD626" s="824"/>
      <c r="AE626" s="824"/>
      <c r="AF626" s="1640"/>
      <c r="AG626" s="824"/>
      <c r="AH626" s="824"/>
      <c r="AI626" s="34"/>
      <c r="AJ626" s="824"/>
      <c r="AK626" s="824">
        <v>1</v>
      </c>
      <c r="AL626" s="824"/>
      <c r="AM626" s="824"/>
      <c r="AN626" s="824">
        <v>0</v>
      </c>
      <c r="AO626" s="824"/>
      <c r="AP626" s="824"/>
      <c r="AQ626" s="824"/>
      <c r="AR626" s="824"/>
      <c r="AS626" s="824"/>
      <c r="AT626" s="824"/>
      <c r="AU626" s="824"/>
      <c r="AV626" s="824"/>
      <c r="AW626" s="824"/>
      <c r="AX626" s="824"/>
      <c r="AY626" s="824"/>
      <c r="AZ626" s="824"/>
      <c r="BA626" s="1640"/>
      <c r="BB626" s="824"/>
      <c r="BC626" s="824"/>
      <c r="BE626" s="828"/>
      <c r="BF626" s="828"/>
      <c r="BG626" s="828"/>
      <c r="BH626" s="828"/>
      <c r="BI626" s="828"/>
      <c r="BJ626" s="828"/>
      <c r="BK626" s="828"/>
      <c r="BL626" s="828"/>
      <c r="BM626" s="828"/>
      <c r="BN626" s="828"/>
      <c r="BO626" s="828"/>
      <c r="BP626" s="828"/>
      <c r="BQ626" s="828"/>
      <c r="BR626" s="828"/>
      <c r="BS626" s="828"/>
      <c r="BT626" s="828"/>
      <c r="BU626" s="828"/>
      <c r="BV626" s="828"/>
      <c r="BW626" s="828"/>
      <c r="BX626" s="828"/>
      <c r="BY626" s="40"/>
    </row>
    <row r="627" spans="1:78" ht="15.75">
      <c r="A627" s="839">
        <f>UDA!B24</f>
        <v>33</v>
      </c>
      <c r="B627" s="824" t="str">
        <f>UDA!C24</f>
        <v>Myslikovjan</v>
      </c>
      <c r="C627" s="824" t="str">
        <f>UDA!D24</f>
        <v>Matěj</v>
      </c>
      <c r="D627" s="1664">
        <f>UDA!E24</f>
        <v>1030414</v>
      </c>
      <c r="E627" s="824" t="str">
        <f>UDA!F24</f>
        <v>J.H.</v>
      </c>
      <c r="F627" s="827" t="s">
        <v>159</v>
      </c>
      <c r="G627" s="823">
        <f t="shared" si="402"/>
        <v>0.46153846153846156</v>
      </c>
      <c r="H627" s="824">
        <f t="shared" si="403"/>
        <v>13</v>
      </c>
      <c r="I627" s="824">
        <f t="shared" si="404"/>
        <v>2</v>
      </c>
      <c r="J627" s="824">
        <f t="shared" si="405"/>
        <v>4</v>
      </c>
      <c r="K627" s="825">
        <f t="shared" si="406"/>
        <v>6</v>
      </c>
      <c r="L627" s="826">
        <f t="shared" si="407"/>
        <v>0</v>
      </c>
      <c r="O627" s="827">
        <v>0</v>
      </c>
      <c r="P627" s="824">
        <v>0</v>
      </c>
      <c r="Q627" s="824">
        <v>0</v>
      </c>
      <c r="R627" s="824">
        <v>1</v>
      </c>
      <c r="S627" s="824">
        <v>0</v>
      </c>
      <c r="T627" s="826">
        <v>0</v>
      </c>
      <c r="U627" s="824"/>
      <c r="V627" s="824">
        <v>0</v>
      </c>
      <c r="W627" s="824">
        <v>0</v>
      </c>
      <c r="X627" s="824">
        <v>0</v>
      </c>
      <c r="Y627" s="824">
        <v>0</v>
      </c>
      <c r="Z627" s="824">
        <v>0</v>
      </c>
      <c r="AA627" s="824">
        <v>1</v>
      </c>
      <c r="AB627" s="824">
        <v>0</v>
      </c>
      <c r="AC627" s="824"/>
      <c r="AD627" s="824"/>
      <c r="AE627" s="824"/>
      <c r="AF627" s="1640"/>
      <c r="AG627" s="824"/>
      <c r="AH627" s="824"/>
      <c r="AI627" s="34"/>
      <c r="AJ627" s="824">
        <v>1</v>
      </c>
      <c r="AK627" s="824">
        <v>0</v>
      </c>
      <c r="AL627" s="824">
        <v>0</v>
      </c>
      <c r="AM627" s="824">
        <v>0</v>
      </c>
      <c r="AN627" s="824">
        <v>0</v>
      </c>
      <c r="AO627" s="824">
        <v>1</v>
      </c>
      <c r="AP627" s="824"/>
      <c r="AQ627" s="824">
        <v>1</v>
      </c>
      <c r="AR627" s="824">
        <v>0</v>
      </c>
      <c r="AS627" s="824">
        <v>1</v>
      </c>
      <c r="AT627" s="824">
        <v>0</v>
      </c>
      <c r="AU627" s="824">
        <v>0</v>
      </c>
      <c r="AV627" s="824">
        <v>0</v>
      </c>
      <c r="AW627" s="824">
        <v>0</v>
      </c>
      <c r="AX627" s="824"/>
      <c r="AY627" s="824"/>
      <c r="AZ627" s="824"/>
      <c r="BA627" s="1640"/>
      <c r="BB627" s="824"/>
      <c r="BC627" s="824"/>
      <c r="BE627" s="828"/>
      <c r="BF627" s="828"/>
      <c r="BG627" s="828"/>
      <c r="BH627" s="828"/>
      <c r="BI627" s="828"/>
      <c r="BJ627" s="828"/>
      <c r="BK627" s="828"/>
      <c r="BL627" s="828"/>
      <c r="BM627" s="828"/>
      <c r="BN627" s="828"/>
      <c r="BO627" s="828"/>
      <c r="BP627" s="828"/>
      <c r="BQ627" s="828"/>
      <c r="BR627" s="828"/>
      <c r="BS627" s="828"/>
      <c r="BT627" s="828"/>
      <c r="BU627" s="828"/>
      <c r="BV627" s="828"/>
      <c r="BW627" s="828"/>
      <c r="BX627" s="828"/>
      <c r="BY627" s="40"/>
    </row>
    <row r="628" spans="1:78" ht="15.75">
      <c r="A628" s="839">
        <f>UDA!B25</f>
        <v>42</v>
      </c>
      <c r="B628" s="824" t="str">
        <f>UDA!C25</f>
        <v>Zdražil</v>
      </c>
      <c r="C628" s="824" t="str">
        <f>UDA!D25</f>
        <v xml:space="preserve">Jiří </v>
      </c>
      <c r="D628" s="1664">
        <f>UDA!E25</f>
        <v>800426</v>
      </c>
      <c r="E628" s="824" t="str">
        <f>UDA!F25</f>
        <v>J.H.</v>
      </c>
      <c r="F628" s="827" t="s">
        <v>159</v>
      </c>
      <c r="G628" s="823">
        <f t="shared" si="402"/>
        <v>0.61538461538461542</v>
      </c>
      <c r="H628" s="824">
        <f t="shared" si="403"/>
        <v>13</v>
      </c>
      <c r="I628" s="824">
        <f t="shared" si="404"/>
        <v>2</v>
      </c>
      <c r="J628" s="824">
        <f t="shared" si="405"/>
        <v>6</v>
      </c>
      <c r="K628" s="825">
        <f t="shared" si="406"/>
        <v>8</v>
      </c>
      <c r="L628" s="826">
        <f t="shared" si="407"/>
        <v>0</v>
      </c>
      <c r="O628" s="827">
        <v>0</v>
      </c>
      <c r="P628" s="824">
        <v>0</v>
      </c>
      <c r="Q628" s="824">
        <v>0</v>
      </c>
      <c r="R628" s="824"/>
      <c r="S628" s="824"/>
      <c r="T628" s="826">
        <v>0</v>
      </c>
      <c r="U628" s="824">
        <v>1</v>
      </c>
      <c r="V628" s="824">
        <v>0</v>
      </c>
      <c r="W628" s="824">
        <v>0</v>
      </c>
      <c r="X628" s="824"/>
      <c r="Y628" s="824">
        <v>0</v>
      </c>
      <c r="Z628" s="824">
        <v>0</v>
      </c>
      <c r="AA628" s="824"/>
      <c r="AB628" s="824">
        <v>1</v>
      </c>
      <c r="AC628" s="824">
        <v>0</v>
      </c>
      <c r="AD628" s="824">
        <v>0</v>
      </c>
      <c r="AE628" s="824">
        <v>0</v>
      </c>
      <c r="AF628" s="1640"/>
      <c r="AG628" s="824"/>
      <c r="AH628" s="824"/>
      <c r="AI628" s="34"/>
      <c r="AJ628" s="824">
        <v>0</v>
      </c>
      <c r="AK628" s="824">
        <v>0</v>
      </c>
      <c r="AL628" s="824">
        <v>0</v>
      </c>
      <c r="AM628" s="824"/>
      <c r="AN628" s="824"/>
      <c r="AO628" s="824">
        <v>3</v>
      </c>
      <c r="AP628" s="824">
        <v>0</v>
      </c>
      <c r="AQ628" s="824">
        <v>1</v>
      </c>
      <c r="AR628" s="824">
        <v>0</v>
      </c>
      <c r="AS628" s="824"/>
      <c r="AT628" s="824">
        <v>0</v>
      </c>
      <c r="AU628" s="824">
        <v>0</v>
      </c>
      <c r="AV628" s="824"/>
      <c r="AW628" s="824">
        <v>1</v>
      </c>
      <c r="AX628" s="824">
        <v>1</v>
      </c>
      <c r="AY628" s="824">
        <v>0</v>
      </c>
      <c r="AZ628" s="824">
        <v>0</v>
      </c>
      <c r="BA628" s="1640"/>
      <c r="BB628" s="824"/>
      <c r="BC628" s="824"/>
      <c r="BE628" s="828"/>
      <c r="BF628" s="828"/>
      <c r="BG628" s="828"/>
      <c r="BH628" s="828"/>
      <c r="BI628" s="828"/>
      <c r="BJ628" s="828"/>
      <c r="BK628" s="828"/>
      <c r="BL628" s="828"/>
      <c r="BM628" s="828"/>
      <c r="BN628" s="828"/>
      <c r="BO628" s="828"/>
      <c r="BP628" s="828"/>
      <c r="BQ628" s="828"/>
      <c r="BR628" s="828"/>
      <c r="BS628" s="828"/>
      <c r="BT628" s="828"/>
      <c r="BU628" s="828"/>
      <c r="BV628" s="828"/>
      <c r="BW628" s="828"/>
      <c r="BX628" s="828"/>
      <c r="BY628" s="40"/>
    </row>
    <row r="629" spans="1:78" ht="15.75">
      <c r="A629" s="839">
        <f>UDA!B26</f>
        <v>44</v>
      </c>
      <c r="B629" s="824" t="str">
        <f>UDA!C26</f>
        <v>Mazel</v>
      </c>
      <c r="C629" s="824" t="str">
        <f>UDA!D26</f>
        <v>Lubomír</v>
      </c>
      <c r="D629" s="1664">
        <f>UDA!E26</f>
        <v>721029</v>
      </c>
      <c r="E629" s="824" t="str">
        <f>UDA!F26</f>
        <v>J.H.</v>
      </c>
      <c r="F629" s="827" t="s">
        <v>159</v>
      </c>
      <c r="G629" s="823">
        <f t="shared" si="402"/>
        <v>0.13333333333333333</v>
      </c>
      <c r="H629" s="824">
        <f t="shared" si="403"/>
        <v>15</v>
      </c>
      <c r="I629" s="824">
        <f t="shared" si="404"/>
        <v>0</v>
      </c>
      <c r="J629" s="824">
        <f t="shared" si="405"/>
        <v>2</v>
      </c>
      <c r="K629" s="825">
        <f t="shared" si="406"/>
        <v>2</v>
      </c>
      <c r="L629" s="826">
        <f t="shared" si="407"/>
        <v>0</v>
      </c>
      <c r="O629" s="827">
        <v>0</v>
      </c>
      <c r="P629" s="824">
        <v>0</v>
      </c>
      <c r="Q629" s="824">
        <v>0</v>
      </c>
      <c r="R629" s="824">
        <v>0</v>
      </c>
      <c r="S629" s="824">
        <v>0</v>
      </c>
      <c r="T629" s="826">
        <v>0</v>
      </c>
      <c r="U629" s="824">
        <v>0</v>
      </c>
      <c r="V629" s="824">
        <v>0</v>
      </c>
      <c r="W629" s="824">
        <v>0</v>
      </c>
      <c r="X629" s="824"/>
      <c r="Y629" s="824">
        <v>0</v>
      </c>
      <c r="Z629" s="824">
        <v>0</v>
      </c>
      <c r="AA629" s="824"/>
      <c r="AB629" s="824">
        <v>0</v>
      </c>
      <c r="AC629" s="824">
        <v>0</v>
      </c>
      <c r="AD629" s="824">
        <v>0</v>
      </c>
      <c r="AE629" s="824">
        <v>0</v>
      </c>
      <c r="AF629" s="1640"/>
      <c r="AG629" s="824"/>
      <c r="AH629" s="824"/>
      <c r="AI629" s="34"/>
      <c r="AJ629" s="824">
        <v>0</v>
      </c>
      <c r="AK629" s="824">
        <v>1</v>
      </c>
      <c r="AL629" s="824">
        <v>0</v>
      </c>
      <c r="AM629" s="824">
        <v>0</v>
      </c>
      <c r="AN629" s="824">
        <v>0</v>
      </c>
      <c r="AO629" s="824">
        <v>1</v>
      </c>
      <c r="AP629" s="824">
        <v>0</v>
      </c>
      <c r="AQ629" s="824">
        <v>0</v>
      </c>
      <c r="AR629" s="824">
        <v>0</v>
      </c>
      <c r="AS629" s="824"/>
      <c r="AT629" s="824">
        <v>0</v>
      </c>
      <c r="AU629" s="824">
        <v>0</v>
      </c>
      <c r="AV629" s="824"/>
      <c r="AW629" s="824">
        <v>0</v>
      </c>
      <c r="AX629" s="824">
        <v>0</v>
      </c>
      <c r="AY629" s="824">
        <v>0</v>
      </c>
      <c r="AZ629" s="824">
        <v>0</v>
      </c>
      <c r="BA629" s="1640"/>
      <c r="BB629" s="824"/>
      <c r="BC629" s="824"/>
      <c r="BE629" s="828"/>
      <c r="BF629" s="828"/>
      <c r="BG629" s="828"/>
      <c r="BH629" s="828"/>
      <c r="BI629" s="828"/>
      <c r="BJ629" s="828"/>
      <c r="BK629" s="828"/>
      <c r="BL629" s="828"/>
      <c r="BM629" s="828"/>
      <c r="BN629" s="828"/>
      <c r="BO629" s="828"/>
      <c r="BP629" s="828"/>
      <c r="BQ629" s="828"/>
      <c r="BR629" s="828"/>
      <c r="BS629" s="828"/>
      <c r="BT629" s="828"/>
      <c r="BU629" s="828"/>
      <c r="BV629" s="828"/>
      <c r="BW629" s="828"/>
      <c r="BX629" s="828"/>
      <c r="BY629" s="40"/>
    </row>
    <row r="630" spans="1:78" ht="15.75">
      <c r="A630" s="839">
        <f>UDA!B27</f>
        <v>79</v>
      </c>
      <c r="B630" s="824" t="str">
        <f>UDA!C27</f>
        <v>Valíček</v>
      </c>
      <c r="C630" s="824" t="str">
        <f>UDA!D27</f>
        <v>Petr</v>
      </c>
      <c r="D630" s="1664">
        <f>UDA!E27</f>
        <v>790427</v>
      </c>
      <c r="E630" s="824" t="str">
        <f>UDA!F27</f>
        <v>J.H.</v>
      </c>
      <c r="F630" s="827" t="s">
        <v>159</v>
      </c>
      <c r="G630" s="823">
        <f t="shared" si="402"/>
        <v>9.0909090909090912E-2</v>
      </c>
      <c r="H630" s="824">
        <f t="shared" si="403"/>
        <v>11</v>
      </c>
      <c r="I630" s="824">
        <f t="shared" si="404"/>
        <v>0</v>
      </c>
      <c r="J630" s="824">
        <f t="shared" si="405"/>
        <v>1</v>
      </c>
      <c r="K630" s="825">
        <f t="shared" si="406"/>
        <v>1</v>
      </c>
      <c r="L630" s="826">
        <f t="shared" si="407"/>
        <v>0</v>
      </c>
      <c r="O630" s="827"/>
      <c r="P630" s="824"/>
      <c r="Q630" s="824"/>
      <c r="R630" s="824">
        <v>0</v>
      </c>
      <c r="S630" s="824">
        <v>0</v>
      </c>
      <c r="T630" s="826">
        <v>0</v>
      </c>
      <c r="U630" s="824">
        <v>0</v>
      </c>
      <c r="V630" s="824"/>
      <c r="W630" s="824"/>
      <c r="X630" s="824">
        <v>0</v>
      </c>
      <c r="Y630" s="824">
        <v>0</v>
      </c>
      <c r="Z630" s="824"/>
      <c r="AA630" s="824">
        <v>0</v>
      </c>
      <c r="AB630" s="824"/>
      <c r="AC630" s="824">
        <v>0</v>
      </c>
      <c r="AD630" s="824">
        <v>0</v>
      </c>
      <c r="AE630" s="824">
        <v>0</v>
      </c>
      <c r="AF630" s="1640"/>
      <c r="AG630" s="824">
        <v>0</v>
      </c>
      <c r="AH630" s="824"/>
      <c r="AI630" s="34"/>
      <c r="AJ630" s="824"/>
      <c r="AK630" s="824"/>
      <c r="AL630" s="824"/>
      <c r="AM630" s="824">
        <v>0</v>
      </c>
      <c r="AN630" s="824">
        <v>0</v>
      </c>
      <c r="AO630" s="824">
        <v>0</v>
      </c>
      <c r="AP630" s="824">
        <v>0</v>
      </c>
      <c r="AQ630" s="824"/>
      <c r="AR630" s="824"/>
      <c r="AS630" s="824">
        <v>0</v>
      </c>
      <c r="AT630" s="824">
        <v>0</v>
      </c>
      <c r="AU630" s="824"/>
      <c r="AV630" s="824">
        <v>1</v>
      </c>
      <c r="AW630" s="824"/>
      <c r="AX630" s="824">
        <v>0</v>
      </c>
      <c r="AY630" s="824">
        <v>0</v>
      </c>
      <c r="AZ630" s="824">
        <v>0</v>
      </c>
      <c r="BA630" s="1640"/>
      <c r="BB630" s="824">
        <v>0</v>
      </c>
      <c r="BC630" s="824"/>
      <c r="BE630" s="828"/>
      <c r="BF630" s="828"/>
      <c r="BG630" s="828"/>
      <c r="BH630" s="828"/>
      <c r="BI630" s="828"/>
      <c r="BJ630" s="828"/>
      <c r="BK630" s="828"/>
      <c r="BL630" s="828"/>
      <c r="BM630" s="828"/>
      <c r="BN630" s="828"/>
      <c r="BO630" s="828"/>
      <c r="BP630" s="828"/>
      <c r="BQ630" s="828"/>
      <c r="BR630" s="828"/>
      <c r="BS630" s="828"/>
      <c r="BT630" s="828"/>
      <c r="BU630" s="828"/>
      <c r="BV630" s="828"/>
      <c r="BW630" s="828"/>
      <c r="BX630" s="828"/>
      <c r="BY630" s="40"/>
    </row>
    <row r="631" spans="1:78" s="40" customFormat="1" ht="15.75">
      <c r="A631" s="839">
        <f>UDA!B28</f>
        <v>85</v>
      </c>
      <c r="B631" s="824" t="str">
        <f>UDA!C28</f>
        <v>Hekele</v>
      </c>
      <c r="C631" s="824" t="str">
        <f>UDA!D28</f>
        <v>David</v>
      </c>
      <c r="D631" s="1664">
        <f>UDA!E28</f>
        <v>1031122</v>
      </c>
      <c r="E631" s="824" t="str">
        <f>UDA!F28</f>
        <v>J.H.</v>
      </c>
      <c r="F631" s="827" t="s">
        <v>159</v>
      </c>
      <c r="G631" s="823">
        <f t="shared" si="402"/>
        <v>1.7058823529411764</v>
      </c>
      <c r="H631" s="824">
        <f t="shared" si="403"/>
        <v>17</v>
      </c>
      <c r="I631" s="824">
        <f t="shared" si="404"/>
        <v>22</v>
      </c>
      <c r="J631" s="824">
        <f t="shared" si="405"/>
        <v>7</v>
      </c>
      <c r="K631" s="825">
        <f t="shared" si="406"/>
        <v>29</v>
      </c>
      <c r="L631" s="826">
        <f t="shared" si="407"/>
        <v>0</v>
      </c>
      <c r="M631" s="8"/>
      <c r="N631" s="8"/>
      <c r="O631" s="827">
        <v>2</v>
      </c>
      <c r="P631" s="824">
        <v>2</v>
      </c>
      <c r="Q631" s="824">
        <v>0</v>
      </c>
      <c r="R631" s="824">
        <v>3</v>
      </c>
      <c r="S631" s="824">
        <v>0</v>
      </c>
      <c r="T631" s="826">
        <v>3</v>
      </c>
      <c r="U631" s="824"/>
      <c r="V631" s="824">
        <v>1</v>
      </c>
      <c r="W631" s="824">
        <v>0</v>
      </c>
      <c r="X631" s="824">
        <v>2</v>
      </c>
      <c r="Y631" s="824">
        <v>0</v>
      </c>
      <c r="Z631" s="824">
        <v>0</v>
      </c>
      <c r="AA631" s="824">
        <v>2</v>
      </c>
      <c r="AB631" s="824">
        <v>1</v>
      </c>
      <c r="AC631" s="824">
        <v>1</v>
      </c>
      <c r="AD631" s="824">
        <v>1</v>
      </c>
      <c r="AE631" s="824">
        <v>0</v>
      </c>
      <c r="AF631" s="1640"/>
      <c r="AG631" s="824">
        <v>4</v>
      </c>
      <c r="AH631" s="824"/>
      <c r="AI631" s="34"/>
      <c r="AJ631" s="824">
        <v>1</v>
      </c>
      <c r="AK631" s="824">
        <v>0</v>
      </c>
      <c r="AL631" s="824">
        <v>1</v>
      </c>
      <c r="AM631" s="824">
        <v>0</v>
      </c>
      <c r="AN631" s="824">
        <v>0</v>
      </c>
      <c r="AO631" s="824">
        <v>0</v>
      </c>
      <c r="AP631" s="824"/>
      <c r="AQ631" s="824">
        <v>0</v>
      </c>
      <c r="AR631" s="824">
        <v>1</v>
      </c>
      <c r="AS631" s="824">
        <v>0</v>
      </c>
      <c r="AT631" s="824">
        <v>0</v>
      </c>
      <c r="AU631" s="824">
        <v>0</v>
      </c>
      <c r="AV631" s="824">
        <v>1</v>
      </c>
      <c r="AW631" s="824">
        <v>1</v>
      </c>
      <c r="AX631" s="824">
        <v>0</v>
      </c>
      <c r="AY631" s="824">
        <v>0</v>
      </c>
      <c r="AZ631" s="824">
        <v>1</v>
      </c>
      <c r="BA631" s="1640"/>
      <c r="BB631" s="824">
        <v>1</v>
      </c>
      <c r="BC631" s="824"/>
      <c r="BD631" s="8"/>
      <c r="BE631" s="828"/>
      <c r="BF631" s="828"/>
      <c r="BG631" s="828"/>
      <c r="BH631" s="828"/>
      <c r="BI631" s="828"/>
      <c r="BJ631" s="828"/>
      <c r="BK631" s="828"/>
      <c r="BL631" s="828"/>
      <c r="BM631" s="828"/>
      <c r="BN631" s="828"/>
      <c r="BO631" s="828"/>
      <c r="BP631" s="828"/>
      <c r="BQ631" s="828"/>
      <c r="BR631" s="828"/>
      <c r="BS631" s="828"/>
      <c r="BT631" s="828"/>
      <c r="BU631" s="828"/>
      <c r="BV631" s="828"/>
      <c r="BW631" s="828"/>
      <c r="BX631" s="828"/>
      <c r="BZ631" s="8"/>
    </row>
    <row r="632" spans="1:78" ht="15.75">
      <c r="A632" s="839">
        <f>UDA!B29</f>
        <v>90</v>
      </c>
      <c r="B632" s="824" t="str">
        <f>UDA!C29</f>
        <v>Hons</v>
      </c>
      <c r="C632" s="824" t="str">
        <f>UDA!D29</f>
        <v xml:space="preserve"> Jiří</v>
      </c>
      <c r="D632" s="1664">
        <f>UDA!E29</f>
        <v>900810</v>
      </c>
      <c r="E632" s="824" t="str">
        <f>UDA!F29</f>
        <v>J.H.</v>
      </c>
      <c r="F632" s="827" t="s">
        <v>159</v>
      </c>
      <c r="G632" s="823" t="e">
        <f t="shared" si="402"/>
        <v>#DIV/0!</v>
      </c>
      <c r="H632" s="824">
        <f t="shared" si="403"/>
        <v>0</v>
      </c>
      <c r="I632" s="824">
        <f t="shared" si="404"/>
        <v>0</v>
      </c>
      <c r="J632" s="824">
        <f t="shared" si="405"/>
        <v>0</v>
      </c>
      <c r="K632" s="825">
        <f t="shared" si="406"/>
        <v>0</v>
      </c>
      <c r="L632" s="826">
        <f t="shared" si="407"/>
        <v>0</v>
      </c>
      <c r="O632" s="827"/>
      <c r="P632" s="824"/>
      <c r="Q632" s="824"/>
      <c r="R632" s="824"/>
      <c r="S632" s="824"/>
      <c r="T632" s="826"/>
      <c r="U632" s="824"/>
      <c r="V632" s="824"/>
      <c r="W632" s="824"/>
      <c r="X632" s="824"/>
      <c r="Y632" s="824"/>
      <c r="Z632" s="824"/>
      <c r="AA632" s="824"/>
      <c r="AB632" s="824"/>
      <c r="AC632" s="824"/>
      <c r="AD632" s="824"/>
      <c r="AE632" s="824"/>
      <c r="AF632" s="1640"/>
      <c r="AG632" s="824"/>
      <c r="AH632" s="824"/>
      <c r="AI632" s="34"/>
      <c r="AJ632" s="824"/>
      <c r="AK632" s="824"/>
      <c r="AL632" s="824"/>
      <c r="AM632" s="824"/>
      <c r="AN632" s="824"/>
      <c r="AO632" s="824"/>
      <c r="AP632" s="824"/>
      <c r="AQ632" s="824"/>
      <c r="AR632" s="824"/>
      <c r="AS632" s="824"/>
      <c r="AT632" s="824"/>
      <c r="AU632" s="824"/>
      <c r="AV632" s="824"/>
      <c r="AW632" s="824"/>
      <c r="AX632" s="824"/>
      <c r="AY632" s="824"/>
      <c r="AZ632" s="824"/>
      <c r="BA632" s="1640"/>
      <c r="BB632" s="824"/>
      <c r="BC632" s="824"/>
      <c r="BE632" s="828"/>
      <c r="BF632" s="828"/>
      <c r="BG632" s="828"/>
      <c r="BH632" s="828"/>
      <c r="BI632" s="828"/>
      <c r="BJ632" s="828"/>
      <c r="BK632" s="828"/>
      <c r="BL632" s="828"/>
      <c r="BM632" s="828"/>
      <c r="BN632" s="828"/>
      <c r="BO632" s="828"/>
      <c r="BP632" s="828"/>
      <c r="BQ632" s="828"/>
      <c r="BR632" s="828"/>
      <c r="BS632" s="828"/>
      <c r="BT632" s="828"/>
      <c r="BU632" s="828"/>
      <c r="BV632" s="828"/>
      <c r="BW632" s="828"/>
      <c r="BX632" s="828"/>
      <c r="BY632" s="40"/>
    </row>
    <row r="633" spans="1:78" ht="15.75">
      <c r="A633" s="839">
        <f>UDA!B30</f>
        <v>93</v>
      </c>
      <c r="B633" s="824" t="str">
        <f>UDA!C30</f>
        <v>Hapala ml.</v>
      </c>
      <c r="C633" s="824" t="str">
        <f>UDA!D30</f>
        <v>Martin</v>
      </c>
      <c r="D633" s="1664">
        <f>UDA!E30</f>
        <v>890511</v>
      </c>
      <c r="E633" s="824" t="str">
        <f>UDA!F30</f>
        <v>J.H.</v>
      </c>
      <c r="F633" s="827" t="s">
        <v>159</v>
      </c>
      <c r="G633" s="823">
        <f t="shared" si="402"/>
        <v>0.23076923076923078</v>
      </c>
      <c r="H633" s="824">
        <f t="shared" si="403"/>
        <v>13</v>
      </c>
      <c r="I633" s="824">
        <f t="shared" si="404"/>
        <v>1</v>
      </c>
      <c r="J633" s="824">
        <f t="shared" si="405"/>
        <v>2</v>
      </c>
      <c r="K633" s="825">
        <f t="shared" si="406"/>
        <v>3</v>
      </c>
      <c r="L633" s="826">
        <f t="shared" si="407"/>
        <v>0</v>
      </c>
      <c r="M633" s="40"/>
      <c r="N633" s="40"/>
      <c r="O633" s="827">
        <v>0</v>
      </c>
      <c r="P633" s="824">
        <v>1</v>
      </c>
      <c r="Q633" s="824">
        <v>0</v>
      </c>
      <c r="R633" s="824"/>
      <c r="S633" s="824">
        <v>0</v>
      </c>
      <c r="T633" s="826">
        <v>0</v>
      </c>
      <c r="U633" s="824">
        <v>0</v>
      </c>
      <c r="V633" s="824"/>
      <c r="W633" s="824">
        <v>0</v>
      </c>
      <c r="X633" s="824"/>
      <c r="Y633" s="824"/>
      <c r="Z633" s="824">
        <v>0</v>
      </c>
      <c r="AA633" s="824"/>
      <c r="AB633" s="824">
        <v>0</v>
      </c>
      <c r="AC633" s="824">
        <v>0</v>
      </c>
      <c r="AD633" s="824">
        <v>0</v>
      </c>
      <c r="AE633" s="824">
        <v>0</v>
      </c>
      <c r="AF633" s="1640"/>
      <c r="AG633" s="824">
        <v>0</v>
      </c>
      <c r="AH633" s="824"/>
      <c r="AI633" s="34"/>
      <c r="AJ633" s="824">
        <v>0</v>
      </c>
      <c r="AK633" s="824">
        <v>1</v>
      </c>
      <c r="AL633" s="824">
        <v>0</v>
      </c>
      <c r="AM633" s="824"/>
      <c r="AN633" s="824">
        <v>0</v>
      </c>
      <c r="AO633" s="824">
        <v>0</v>
      </c>
      <c r="AP633" s="824">
        <v>0</v>
      </c>
      <c r="AQ633" s="824"/>
      <c r="AR633" s="824">
        <v>0</v>
      </c>
      <c r="AS633" s="824"/>
      <c r="AT633" s="824"/>
      <c r="AU633" s="824">
        <v>0</v>
      </c>
      <c r="AV633" s="824"/>
      <c r="AW633" s="824">
        <v>0</v>
      </c>
      <c r="AX633" s="824">
        <v>0</v>
      </c>
      <c r="AY633" s="824">
        <v>0</v>
      </c>
      <c r="AZ633" s="824">
        <v>1</v>
      </c>
      <c r="BA633" s="1640"/>
      <c r="BB633" s="824">
        <v>0</v>
      </c>
      <c r="BC633" s="824"/>
      <c r="BD633" s="40"/>
      <c r="BE633" s="832"/>
      <c r="BF633" s="832"/>
      <c r="BG633" s="832"/>
      <c r="BH633" s="832"/>
      <c r="BI633" s="832"/>
      <c r="BJ633" s="832"/>
      <c r="BK633" s="832"/>
      <c r="BL633" s="832"/>
      <c r="BM633" s="832"/>
      <c r="BN633" s="832"/>
      <c r="BO633" s="832"/>
      <c r="BP633" s="832"/>
      <c r="BQ633" s="832"/>
      <c r="BR633" s="832"/>
      <c r="BS633" s="832"/>
      <c r="BT633" s="832"/>
      <c r="BU633" s="832"/>
      <c r="BV633" s="832"/>
      <c r="BW633" s="832"/>
      <c r="BX633" s="832"/>
      <c r="BZ633" s="40"/>
    </row>
    <row r="634" spans="1:78" ht="13.9" customHeight="1">
      <c r="A634" s="839">
        <f>UDA!B31</f>
        <v>97</v>
      </c>
      <c r="B634" s="824" t="str">
        <f>UDA!C31</f>
        <v>Neuman</v>
      </c>
      <c r="C634" s="824" t="str">
        <f>UDA!D31</f>
        <v>Tomáš</v>
      </c>
      <c r="D634" s="1664">
        <f>UDA!E31</f>
        <v>970426</v>
      </c>
      <c r="E634" s="824" t="str">
        <f>UDA!F31</f>
        <v>J.H.</v>
      </c>
      <c r="F634" s="827" t="s">
        <v>159</v>
      </c>
      <c r="G634" s="823">
        <f t="shared" si="402"/>
        <v>0.35714285714285715</v>
      </c>
      <c r="H634" s="824">
        <f t="shared" si="403"/>
        <v>14</v>
      </c>
      <c r="I634" s="824">
        <f t="shared" si="404"/>
        <v>3</v>
      </c>
      <c r="J634" s="824">
        <f t="shared" si="405"/>
        <v>2</v>
      </c>
      <c r="K634" s="825">
        <f t="shared" si="406"/>
        <v>5</v>
      </c>
      <c r="L634" s="826">
        <f t="shared" si="407"/>
        <v>0</v>
      </c>
      <c r="O634" s="827">
        <v>1</v>
      </c>
      <c r="P634" s="824"/>
      <c r="Q634" s="824">
        <v>0</v>
      </c>
      <c r="R634" s="824">
        <v>0</v>
      </c>
      <c r="S634" s="824">
        <v>0</v>
      </c>
      <c r="T634" s="826">
        <v>1</v>
      </c>
      <c r="U634" s="824">
        <v>0</v>
      </c>
      <c r="V634" s="824"/>
      <c r="W634" s="824">
        <v>0</v>
      </c>
      <c r="X634" s="824">
        <v>0</v>
      </c>
      <c r="Y634" s="824"/>
      <c r="Z634" s="824">
        <v>0</v>
      </c>
      <c r="AA634" s="824">
        <v>0</v>
      </c>
      <c r="AB634" s="824"/>
      <c r="AC634" s="824">
        <v>0</v>
      </c>
      <c r="AD634" s="824">
        <v>0</v>
      </c>
      <c r="AE634" s="824">
        <v>0</v>
      </c>
      <c r="AF634" s="1640"/>
      <c r="AG634" s="824">
        <v>1</v>
      </c>
      <c r="AH634" s="824"/>
      <c r="AI634" s="34"/>
      <c r="AJ634" s="824">
        <v>0</v>
      </c>
      <c r="AK634" s="824"/>
      <c r="AL634" s="824">
        <v>0</v>
      </c>
      <c r="AM634" s="824">
        <v>0</v>
      </c>
      <c r="AN634" s="824">
        <v>0</v>
      </c>
      <c r="AO634" s="824">
        <v>0</v>
      </c>
      <c r="AP634" s="824">
        <v>0</v>
      </c>
      <c r="AQ634" s="824"/>
      <c r="AR634" s="824">
        <v>0</v>
      </c>
      <c r="AS634" s="824">
        <v>0</v>
      </c>
      <c r="AT634" s="824"/>
      <c r="AU634" s="824">
        <v>0</v>
      </c>
      <c r="AV634" s="824">
        <v>1</v>
      </c>
      <c r="AW634" s="824"/>
      <c r="AX634" s="824">
        <v>0</v>
      </c>
      <c r="AY634" s="824">
        <v>0</v>
      </c>
      <c r="AZ634" s="824">
        <v>0</v>
      </c>
      <c r="BA634" s="1640"/>
      <c r="BB634" s="824">
        <v>1</v>
      </c>
      <c r="BC634" s="824"/>
      <c r="BE634" s="828"/>
      <c r="BF634" s="828"/>
      <c r="BG634" s="828"/>
      <c r="BH634" s="828"/>
      <c r="BI634" s="828"/>
      <c r="BJ634" s="828"/>
      <c r="BK634" s="828"/>
      <c r="BL634" s="828"/>
      <c r="BM634" s="828"/>
      <c r="BN634" s="828"/>
      <c r="BO634" s="828"/>
      <c r="BP634" s="828"/>
      <c r="BQ634" s="828"/>
      <c r="BR634" s="828"/>
      <c r="BS634" s="828"/>
      <c r="BT634" s="828"/>
      <c r="BU634" s="828"/>
      <c r="BV634" s="828"/>
      <c r="BW634" s="828"/>
      <c r="BX634" s="828"/>
    </row>
    <row r="635" spans="1:78" ht="15.75">
      <c r="A635" s="839">
        <f>UDA!B32</f>
        <v>98</v>
      </c>
      <c r="B635" s="824" t="str">
        <f>UDA!C32</f>
        <v>Kudrna</v>
      </c>
      <c r="C635" s="824" t="str">
        <f>UDA!D32</f>
        <v>Martin</v>
      </c>
      <c r="D635" s="1664">
        <f>UDA!E32</f>
        <v>730703</v>
      </c>
      <c r="E635" s="824" t="str">
        <f>UDA!F32</f>
        <v>J.H.</v>
      </c>
      <c r="F635" s="827" t="s">
        <v>159</v>
      </c>
      <c r="G635" s="823">
        <f t="shared" si="402"/>
        <v>0.63636363636363635</v>
      </c>
      <c r="H635" s="824">
        <f t="shared" si="403"/>
        <v>11</v>
      </c>
      <c r="I635" s="824">
        <f t="shared" si="404"/>
        <v>3</v>
      </c>
      <c r="J635" s="824">
        <f t="shared" si="405"/>
        <v>4</v>
      </c>
      <c r="K635" s="825">
        <f t="shared" si="406"/>
        <v>7</v>
      </c>
      <c r="L635" s="826">
        <f t="shared" si="407"/>
        <v>0</v>
      </c>
      <c r="O635" s="827">
        <v>0</v>
      </c>
      <c r="P635" s="824"/>
      <c r="Q635" s="824">
        <v>0</v>
      </c>
      <c r="R635" s="824">
        <v>0</v>
      </c>
      <c r="S635" s="824">
        <v>0</v>
      </c>
      <c r="T635" s="826">
        <v>1</v>
      </c>
      <c r="U635" s="824">
        <v>0</v>
      </c>
      <c r="V635" s="824"/>
      <c r="W635" s="824">
        <v>1</v>
      </c>
      <c r="X635" s="824"/>
      <c r="Y635" s="824"/>
      <c r="Z635" s="824"/>
      <c r="AA635" s="824">
        <v>0</v>
      </c>
      <c r="AB635" s="824"/>
      <c r="AC635" s="824">
        <v>1</v>
      </c>
      <c r="AD635" s="824">
        <v>0</v>
      </c>
      <c r="AE635" s="824"/>
      <c r="AF635" s="1640"/>
      <c r="AG635" s="824">
        <v>0</v>
      </c>
      <c r="AH635" s="824"/>
      <c r="AI635" s="34"/>
      <c r="AJ635" s="824">
        <v>1</v>
      </c>
      <c r="AK635" s="824"/>
      <c r="AL635" s="824">
        <v>0</v>
      </c>
      <c r="AM635" s="824">
        <v>1</v>
      </c>
      <c r="AN635" s="824">
        <v>1</v>
      </c>
      <c r="AO635" s="824">
        <v>0</v>
      </c>
      <c r="AP635" s="824">
        <v>1</v>
      </c>
      <c r="AQ635" s="824"/>
      <c r="AR635" s="824">
        <v>0</v>
      </c>
      <c r="AS635" s="824"/>
      <c r="AT635" s="824"/>
      <c r="AU635" s="824"/>
      <c r="AV635" s="824">
        <v>0</v>
      </c>
      <c r="AW635" s="824"/>
      <c r="AX635" s="824">
        <v>0</v>
      </c>
      <c r="AY635" s="824">
        <v>0</v>
      </c>
      <c r="AZ635" s="824"/>
      <c r="BA635" s="1640"/>
      <c r="BB635" s="824">
        <v>0</v>
      </c>
      <c r="BC635" s="824"/>
      <c r="BE635" s="828"/>
      <c r="BF635" s="828"/>
      <c r="BG635" s="828"/>
      <c r="BH635" s="828"/>
      <c r="BI635" s="828"/>
      <c r="BJ635" s="828"/>
      <c r="BK635" s="828"/>
      <c r="BL635" s="828"/>
      <c r="BM635" s="828"/>
      <c r="BN635" s="828"/>
      <c r="BO635" s="828"/>
      <c r="BP635" s="828"/>
      <c r="BQ635" s="828"/>
      <c r="BR635" s="828"/>
      <c r="BS635" s="828"/>
      <c r="BT635" s="828"/>
      <c r="BU635" s="828"/>
      <c r="BV635" s="828"/>
      <c r="BW635" s="828"/>
      <c r="BX635" s="828"/>
    </row>
    <row r="636" spans="1:78" ht="15.75">
      <c r="A636" s="839">
        <f>UDA!B33</f>
        <v>0</v>
      </c>
      <c r="B636" s="824" t="str">
        <f>UDA!C33</f>
        <v>Mifek</v>
      </c>
      <c r="C636" s="824" t="str">
        <f>UDA!D33</f>
        <v>Karel</v>
      </c>
      <c r="D636" s="1664">
        <f>UDA!E33</f>
        <v>0</v>
      </c>
      <c r="E636" s="824">
        <f>UDA!F33</f>
        <v>0</v>
      </c>
      <c r="F636" s="827" t="s">
        <v>159</v>
      </c>
      <c r="G636" s="823">
        <f t="shared" si="402"/>
        <v>1</v>
      </c>
      <c r="H636" s="824">
        <f t="shared" si="403"/>
        <v>2</v>
      </c>
      <c r="I636" s="824">
        <f t="shared" si="404"/>
        <v>0</v>
      </c>
      <c r="J636" s="824">
        <f t="shared" si="405"/>
        <v>2</v>
      </c>
      <c r="K636" s="825">
        <f t="shared" si="406"/>
        <v>2</v>
      </c>
      <c r="L636" s="826">
        <f t="shared" si="407"/>
        <v>0</v>
      </c>
      <c r="O636" s="827"/>
      <c r="P636" s="824"/>
      <c r="Q636" s="824"/>
      <c r="R636" s="824"/>
      <c r="S636" s="824"/>
      <c r="T636" s="826"/>
      <c r="U636" s="824"/>
      <c r="V636" s="827">
        <v>0</v>
      </c>
      <c r="W636" s="824"/>
      <c r="X636" s="824">
        <v>0</v>
      </c>
      <c r="Y636" s="824"/>
      <c r="Z636" s="824"/>
      <c r="AA636" s="824"/>
      <c r="AB636" s="824"/>
      <c r="AC636" s="824"/>
      <c r="AD636" s="824"/>
      <c r="AE636" s="824"/>
      <c r="AF636" s="1640"/>
      <c r="AG636" s="824"/>
      <c r="AH636" s="824"/>
      <c r="AI636" s="34"/>
      <c r="AJ636" s="824"/>
      <c r="AK636" s="824"/>
      <c r="AL636" s="824"/>
      <c r="AM636" s="824"/>
      <c r="AN636" s="824"/>
      <c r="AO636" s="824"/>
      <c r="AP636" s="824"/>
      <c r="AQ636" s="824">
        <v>2</v>
      </c>
      <c r="AR636" s="824"/>
      <c r="AS636" s="824">
        <v>0</v>
      </c>
      <c r="AT636" s="824"/>
      <c r="AU636" s="824"/>
      <c r="AV636" s="824"/>
      <c r="AW636" s="824"/>
      <c r="AX636" s="824"/>
      <c r="AY636" s="824"/>
      <c r="AZ636" s="824"/>
      <c r="BA636" s="1640"/>
      <c r="BB636" s="824"/>
      <c r="BC636" s="824"/>
      <c r="BE636" s="828"/>
      <c r="BF636" s="828"/>
      <c r="BG636" s="828"/>
      <c r="BH636" s="828"/>
      <c r="BI636" s="828"/>
      <c r="BJ636" s="828"/>
      <c r="BK636" s="828"/>
      <c r="BL636" s="828"/>
      <c r="BM636" s="828"/>
      <c r="BN636" s="828"/>
      <c r="BO636" s="828"/>
      <c r="BP636" s="828"/>
      <c r="BQ636" s="828"/>
      <c r="BR636" s="828"/>
      <c r="BS636" s="828"/>
      <c r="BT636" s="828"/>
      <c r="BU636" s="828"/>
      <c r="BV636" s="828"/>
      <c r="BW636" s="828"/>
      <c r="BX636" s="828"/>
    </row>
    <row r="637" spans="1:78" ht="15.75">
      <c r="A637" s="839">
        <f>UDA!B36</f>
        <v>0</v>
      </c>
      <c r="B637" s="824" t="str">
        <f>UDA!C34</f>
        <v>Dobeš</v>
      </c>
      <c r="C637" s="824" t="str">
        <f>UDA!D34</f>
        <v>Martin</v>
      </c>
      <c r="D637" s="1664">
        <f>UDA!E34</f>
        <v>0</v>
      </c>
      <c r="E637" s="824">
        <f>UDA!F34</f>
        <v>0</v>
      </c>
      <c r="F637" s="827" t="s">
        <v>159</v>
      </c>
      <c r="G637" s="823">
        <f t="shared" si="402"/>
        <v>0</v>
      </c>
      <c r="H637" s="824">
        <f t="shared" si="403"/>
        <v>2</v>
      </c>
      <c r="I637" s="824">
        <f t="shared" si="404"/>
        <v>0</v>
      </c>
      <c r="J637" s="824">
        <f t="shared" si="405"/>
        <v>0</v>
      </c>
      <c r="K637" s="825">
        <f t="shared" si="406"/>
        <v>0</v>
      </c>
      <c r="L637" s="826">
        <f t="shared" si="407"/>
        <v>0</v>
      </c>
      <c r="O637" s="827"/>
      <c r="P637" s="824"/>
      <c r="Q637" s="824"/>
      <c r="R637" s="824"/>
      <c r="S637" s="824"/>
      <c r="T637" s="826"/>
      <c r="U637" s="824"/>
      <c r="V637" s="827">
        <v>0</v>
      </c>
      <c r="W637" s="824"/>
      <c r="X637" s="824"/>
      <c r="Y637" s="824"/>
      <c r="Z637" s="824"/>
      <c r="AA637" s="824">
        <v>0</v>
      </c>
      <c r="AB637" s="824"/>
      <c r="AC637" s="824"/>
      <c r="AD637" s="824"/>
      <c r="AE637" s="824"/>
      <c r="AF637" s="1640"/>
      <c r="AG637" s="824"/>
      <c r="AH637" s="824"/>
      <c r="AI637" s="34"/>
      <c r="AJ637" s="824"/>
      <c r="AK637" s="824"/>
      <c r="AL637" s="824"/>
      <c r="AM637" s="824"/>
      <c r="AN637" s="824"/>
      <c r="AO637" s="824"/>
      <c r="AP637" s="824"/>
      <c r="AQ637" s="824">
        <v>0</v>
      </c>
      <c r="AR637" s="824"/>
      <c r="AS637" s="824"/>
      <c r="AT637" s="824"/>
      <c r="AU637" s="824"/>
      <c r="AV637" s="824">
        <v>0</v>
      </c>
      <c r="AW637" s="824"/>
      <c r="AX637" s="824"/>
      <c r="AY637" s="824"/>
      <c r="AZ637" s="824"/>
      <c r="BA637" s="1640"/>
      <c r="BB637" s="824"/>
      <c r="BC637" s="824"/>
      <c r="BE637" s="828"/>
      <c r="BF637" s="828"/>
      <c r="BG637" s="828"/>
      <c r="BH637" s="828"/>
      <c r="BI637" s="828"/>
      <c r="BJ637" s="828"/>
      <c r="BK637" s="828"/>
      <c r="BL637" s="828"/>
      <c r="BM637" s="828"/>
      <c r="BN637" s="828"/>
      <c r="BO637" s="828"/>
      <c r="BP637" s="828"/>
      <c r="BQ637" s="828"/>
      <c r="BR637" s="828"/>
      <c r="BS637" s="828"/>
      <c r="BT637" s="828"/>
      <c r="BU637" s="828"/>
      <c r="BV637" s="828"/>
      <c r="BW637" s="828"/>
      <c r="BX637" s="828"/>
    </row>
    <row r="638" spans="1:78" ht="15.75">
      <c r="A638" s="839">
        <f>UDA!B37</f>
        <v>0</v>
      </c>
      <c r="B638" s="824" t="str">
        <f>UDA!C35</f>
        <v>Kuda</v>
      </c>
      <c r="C638" s="824" t="str">
        <f>UDA!D35</f>
        <v>Martin</v>
      </c>
      <c r="D638" s="1664">
        <f>UDA!E35</f>
        <v>0</v>
      </c>
      <c r="E638" s="824" t="str">
        <f>UDA!F35</f>
        <v>H</v>
      </c>
      <c r="F638" s="827" t="s">
        <v>159</v>
      </c>
      <c r="G638" s="823">
        <f t="shared" si="402"/>
        <v>1</v>
      </c>
      <c r="H638" s="824">
        <f t="shared" si="403"/>
        <v>1</v>
      </c>
      <c r="I638" s="824">
        <f t="shared" si="404"/>
        <v>0</v>
      </c>
      <c r="J638" s="824">
        <f t="shared" si="405"/>
        <v>1</v>
      </c>
      <c r="K638" s="825">
        <f t="shared" si="406"/>
        <v>1</v>
      </c>
      <c r="L638" s="826">
        <f t="shared" si="407"/>
        <v>0</v>
      </c>
      <c r="O638" s="827"/>
      <c r="P638" s="824"/>
      <c r="Q638" s="824"/>
      <c r="R638" s="824"/>
      <c r="S638" s="824"/>
      <c r="T638" s="826"/>
      <c r="U638" s="824"/>
      <c r="V638" s="827"/>
      <c r="W638" s="824"/>
      <c r="X638" s="824">
        <v>0</v>
      </c>
      <c r="Y638" s="824"/>
      <c r="Z638" s="824"/>
      <c r="AA638" s="824"/>
      <c r="AB638" s="824"/>
      <c r="AC638" s="824"/>
      <c r="AD638" s="824"/>
      <c r="AE638" s="824"/>
      <c r="AF638" s="1640"/>
      <c r="AG638" s="824"/>
      <c r="AH638" s="824"/>
      <c r="AI638" s="34"/>
      <c r="AJ638" s="824"/>
      <c r="AK638" s="824"/>
      <c r="AL638" s="824"/>
      <c r="AM638" s="824"/>
      <c r="AN638" s="824"/>
      <c r="AO638" s="824"/>
      <c r="AP638" s="824"/>
      <c r="AQ638" s="824"/>
      <c r="AR638" s="824"/>
      <c r="AS638" s="824">
        <v>1</v>
      </c>
      <c r="AT638" s="824"/>
      <c r="AU638" s="824"/>
      <c r="AV638" s="824"/>
      <c r="AW638" s="824"/>
      <c r="AX638" s="824"/>
      <c r="AY638" s="824"/>
      <c r="AZ638" s="824"/>
      <c r="BA638" s="1640"/>
      <c r="BB638" s="824"/>
      <c r="BC638" s="824"/>
      <c r="BE638" s="828"/>
      <c r="BF638" s="828"/>
      <c r="BG638" s="828"/>
      <c r="BH638" s="828"/>
      <c r="BI638" s="828"/>
      <c r="BJ638" s="828"/>
      <c r="BK638" s="828"/>
      <c r="BL638" s="828"/>
      <c r="BM638" s="828"/>
      <c r="BN638" s="828"/>
      <c r="BO638" s="828"/>
      <c r="BP638" s="828"/>
      <c r="BQ638" s="828"/>
      <c r="BR638" s="828"/>
      <c r="BS638" s="828"/>
      <c r="BT638" s="828"/>
      <c r="BU638" s="828"/>
      <c r="BV638" s="828"/>
      <c r="BW638" s="828"/>
      <c r="BX638" s="828"/>
    </row>
    <row r="639" spans="1:78" ht="15.75">
      <c r="A639" s="839">
        <f>UDA!B38</f>
        <v>0</v>
      </c>
      <c r="B639" s="824" t="str">
        <f>UDA!C36</f>
        <v>Jansa</v>
      </c>
      <c r="C639" s="824" t="str">
        <f>UDA!D36</f>
        <v>Filip</v>
      </c>
      <c r="D639" s="1664">
        <f>UDA!E36</f>
        <v>0</v>
      </c>
      <c r="E639" s="824">
        <f>UDA!F36</f>
        <v>0</v>
      </c>
      <c r="F639" s="827" t="s">
        <v>159</v>
      </c>
      <c r="G639" s="823">
        <f t="shared" si="402"/>
        <v>0</v>
      </c>
      <c r="H639" s="824">
        <f t="shared" si="403"/>
        <v>1</v>
      </c>
      <c r="I639" s="824">
        <f t="shared" si="404"/>
        <v>0</v>
      </c>
      <c r="J639" s="824">
        <f t="shared" si="405"/>
        <v>0</v>
      </c>
      <c r="K639" s="825">
        <f t="shared" si="406"/>
        <v>0</v>
      </c>
      <c r="L639" s="826">
        <f t="shared" si="407"/>
        <v>0</v>
      </c>
      <c r="O639" s="827"/>
      <c r="P639" s="824"/>
      <c r="Q639" s="824"/>
      <c r="R639" s="824"/>
      <c r="S639" s="824"/>
      <c r="T639" s="826"/>
      <c r="U639" s="824"/>
      <c r="V639" s="827"/>
      <c r="W639" s="824"/>
      <c r="X639" s="824">
        <v>0</v>
      </c>
      <c r="Y639" s="824"/>
      <c r="Z639" s="824"/>
      <c r="AA639" s="824"/>
      <c r="AB639" s="824"/>
      <c r="AC639" s="824"/>
      <c r="AD639" s="824"/>
      <c r="AE639" s="824"/>
      <c r="AF639" s="1640"/>
      <c r="AG639" s="824"/>
      <c r="AH639" s="824"/>
      <c r="AI639" s="34"/>
      <c r="AJ639" s="824"/>
      <c r="AK639" s="824"/>
      <c r="AL639" s="824"/>
      <c r="AM639" s="824"/>
      <c r="AN639" s="824"/>
      <c r="AO639" s="824"/>
      <c r="AP639" s="824"/>
      <c r="AQ639" s="824"/>
      <c r="AR639" s="824"/>
      <c r="AS639" s="824">
        <v>0</v>
      </c>
      <c r="AT639" s="824"/>
      <c r="AU639" s="824"/>
      <c r="AV639" s="824"/>
      <c r="AW639" s="824"/>
      <c r="AX639" s="824"/>
      <c r="AY639" s="824"/>
      <c r="AZ639" s="824"/>
      <c r="BA639" s="1640"/>
      <c r="BB639" s="824"/>
      <c r="BC639" s="824"/>
      <c r="BE639" s="828"/>
      <c r="BF639" s="828"/>
      <c r="BG639" s="828"/>
      <c r="BH639" s="828"/>
      <c r="BI639" s="828"/>
      <c r="BJ639" s="828"/>
      <c r="BK639" s="828"/>
      <c r="BL639" s="828"/>
      <c r="BM639" s="828"/>
      <c r="BN639" s="828"/>
      <c r="BO639" s="828"/>
      <c r="BP639" s="828"/>
      <c r="BQ639" s="828"/>
      <c r="BR639" s="828"/>
      <c r="BS639" s="828"/>
      <c r="BT639" s="828"/>
      <c r="BU639" s="828"/>
      <c r="BV639" s="828"/>
      <c r="BW639" s="828"/>
      <c r="BX639" s="828"/>
    </row>
    <row r="640" spans="1:78" ht="15.75">
      <c r="A640" s="1822"/>
      <c r="B640" s="824" t="str">
        <f>UDA!C37</f>
        <v>Kudrna</v>
      </c>
      <c r="C640" s="824" t="str">
        <f>UDA!D37</f>
        <v>Ondřej</v>
      </c>
      <c r="D640" s="1664">
        <f>UDA!E37</f>
        <v>0</v>
      </c>
      <c r="E640" s="824">
        <f>UDA!F37</f>
        <v>0</v>
      </c>
      <c r="F640" s="827" t="s">
        <v>1278</v>
      </c>
      <c r="G640" s="823">
        <f t="shared" ref="G640" si="408">K640/H640</f>
        <v>0</v>
      </c>
      <c r="H640" s="824">
        <f t="shared" ref="H640" si="409">COUNT(O640:AH640)</f>
        <v>1</v>
      </c>
      <c r="I640" s="824">
        <f t="shared" ref="I640" si="410">SUM(O640+P640+Q640+R640+S640+T640+V640+U640+W640+X640+Y640+Z640+AA640+AB640+AC640+AD640+AE640+AF640+AG640+AH640)</f>
        <v>0</v>
      </c>
      <c r="J640" s="824">
        <f t="shared" ref="J640" si="411">AJ640+AK640+AL640+AM640+AN640+AO640+AP640+AQ640+AR640+AS640+AT640+AU640+AV640+AW640+AX640+AY640+AZ640+BA640+BB640+BC640</f>
        <v>0</v>
      </c>
      <c r="K640" s="825">
        <f t="shared" ref="K640" si="412">I640+J640</f>
        <v>0</v>
      </c>
      <c r="L640" s="826">
        <f t="shared" ref="L640" si="413">BE640+BF640+BG640+BH640+BI640+BJ640+BK640+BL640+BM640+BN640+BO640+BP640+BR640+BQ640+BS640+BT640+BU640+BV640+BW640+BX640</f>
        <v>0</v>
      </c>
      <c r="O640" s="1570"/>
      <c r="P640" s="1567"/>
      <c r="Q640" s="1567"/>
      <c r="R640" s="1567"/>
      <c r="S640" s="1567"/>
      <c r="T640" s="1569"/>
      <c r="U640" s="1567"/>
      <c r="V640" s="1570"/>
      <c r="W640" s="1567"/>
      <c r="X640" s="1567"/>
      <c r="Y640" s="1567"/>
      <c r="Z640" s="1567"/>
      <c r="AA640" s="1567">
        <v>0</v>
      </c>
      <c r="AB640" s="1567"/>
      <c r="AC640" s="1567"/>
      <c r="AD640" s="1567"/>
      <c r="AE640" s="1567"/>
      <c r="AF640" s="1711"/>
      <c r="AG640" s="1567"/>
      <c r="AH640" s="1567"/>
      <c r="AI640" s="34"/>
      <c r="AJ640" s="1567"/>
      <c r="AK640" s="1567"/>
      <c r="AL640" s="1567"/>
      <c r="AM640" s="1567"/>
      <c r="AN640" s="1567"/>
      <c r="AO640" s="1567"/>
      <c r="AP640" s="1567"/>
      <c r="AQ640" s="1567"/>
      <c r="AR640" s="1567"/>
      <c r="AS640" s="1567"/>
      <c r="AT640" s="1567"/>
      <c r="AU640" s="1567"/>
      <c r="AV640" s="1567">
        <v>0</v>
      </c>
      <c r="AW640" s="1567"/>
      <c r="AX640" s="1567"/>
      <c r="AY640" s="1567"/>
      <c r="AZ640" s="1567"/>
      <c r="BA640" s="1711"/>
      <c r="BB640" s="1567"/>
      <c r="BC640" s="1567"/>
      <c r="BE640" s="1571"/>
      <c r="BF640" s="1571"/>
      <c r="BG640" s="1571"/>
      <c r="BH640" s="1571"/>
      <c r="BI640" s="1571"/>
      <c r="BJ640" s="1571"/>
      <c r="BK640" s="1571"/>
      <c r="BL640" s="1571"/>
      <c r="BM640" s="1571"/>
      <c r="BN640" s="1571"/>
      <c r="BO640" s="1571"/>
      <c r="BP640" s="1571"/>
      <c r="BQ640" s="1571"/>
      <c r="BR640" s="1571"/>
      <c r="BS640" s="1571"/>
      <c r="BT640" s="1571"/>
      <c r="BU640" s="1571"/>
      <c r="BV640" s="1571"/>
      <c r="BW640" s="1571"/>
      <c r="BX640" s="1571"/>
    </row>
    <row r="641" spans="1:77" ht="15.75">
      <c r="A641" s="1822"/>
      <c r="B641" s="824" t="str">
        <f>UDA!C38</f>
        <v>Kalhaus</v>
      </c>
      <c r="C641" s="824" t="str">
        <f>UDA!D38</f>
        <v>Robin</v>
      </c>
      <c r="D641" s="1664">
        <f>UDA!E38</f>
        <v>0</v>
      </c>
      <c r="E641" s="824">
        <f>UDA!F38</f>
        <v>0</v>
      </c>
      <c r="F641" s="827" t="s">
        <v>158</v>
      </c>
      <c r="G641" s="823">
        <f t="shared" ref="G641" si="414">K641/H641</f>
        <v>0</v>
      </c>
      <c r="H641" s="824">
        <f t="shared" ref="H641" si="415">COUNT(O641:AH641)</f>
        <v>1</v>
      </c>
      <c r="I641" s="824">
        <f t="shared" ref="I641" si="416">SUM(O641+P641+Q641+R641+S641+T641+V641+U641+W641+X641+Y641+Z641+AA641+AB641+AC641+AD641+AE641+AF641+AG641+AH641)</f>
        <v>0</v>
      </c>
      <c r="J641" s="824">
        <f t="shared" ref="J641" si="417">AJ641+AK641+AL641+AM641+AN641+AO641+AP641+AQ641+AR641+AS641+AT641+AU641+AV641+AW641+AX641+AY641+AZ641+BA641+BB641+BC641</f>
        <v>0</v>
      </c>
      <c r="K641" s="825">
        <f t="shared" ref="K641" si="418">I641+J641</f>
        <v>0</v>
      </c>
      <c r="L641" s="826">
        <f t="shared" ref="L641" si="419">BE641+BF641+BG641+BH641+BI641+BJ641+BK641+BL641+BM641+BN641+BO641+BP641+BR641+BQ641+BS641+BT641+BU641+BV641+BW641+BX641</f>
        <v>0</v>
      </c>
      <c r="O641" s="1570"/>
      <c r="P641" s="1567"/>
      <c r="Q641" s="1567"/>
      <c r="R641" s="1567"/>
      <c r="S641" s="1567"/>
      <c r="T641" s="1569"/>
      <c r="U641" s="1567"/>
      <c r="V641" s="1570"/>
      <c r="W641" s="1567"/>
      <c r="X641" s="1567"/>
      <c r="Y641" s="1567"/>
      <c r="Z641" s="1567"/>
      <c r="AA641" s="1567"/>
      <c r="AB641" s="1567">
        <v>0</v>
      </c>
      <c r="AC641" s="1567"/>
      <c r="AD641" s="1567"/>
      <c r="AE641" s="1567"/>
      <c r="AF641" s="1711"/>
      <c r="AG641" s="1567"/>
      <c r="AH641" s="1567"/>
      <c r="AI641" s="34"/>
      <c r="AJ641" s="1567"/>
      <c r="AK641" s="1567"/>
      <c r="AL641" s="1567"/>
      <c r="AM641" s="1567"/>
      <c r="AN641" s="1567"/>
      <c r="AO641" s="1567"/>
      <c r="AP641" s="1567"/>
      <c r="AQ641" s="1567"/>
      <c r="AR641" s="1567"/>
      <c r="AS641" s="1567"/>
      <c r="AT641" s="1567"/>
      <c r="AU641" s="1567"/>
      <c r="AV641" s="1567"/>
      <c r="AW641" s="1567">
        <v>0</v>
      </c>
      <c r="AX641" s="1567"/>
      <c r="AY641" s="1567"/>
      <c r="AZ641" s="1567"/>
      <c r="BA641" s="1711"/>
      <c r="BB641" s="1567"/>
      <c r="BC641" s="1567"/>
      <c r="BE641" s="1571"/>
      <c r="BF641" s="1571"/>
      <c r="BG641" s="1571"/>
      <c r="BH641" s="1571"/>
      <c r="BI641" s="1571"/>
      <c r="BJ641" s="1571"/>
      <c r="BK641" s="1571"/>
      <c r="BL641" s="1571"/>
      <c r="BM641" s="1571"/>
      <c r="BN641" s="1571"/>
      <c r="BO641" s="1571"/>
      <c r="BP641" s="1571"/>
      <c r="BQ641" s="1571"/>
      <c r="BR641" s="1571"/>
      <c r="BS641" s="1571"/>
      <c r="BT641" s="1571"/>
      <c r="BU641" s="1571"/>
      <c r="BV641" s="1571"/>
      <c r="BW641" s="1571"/>
      <c r="BX641" s="1571"/>
    </row>
    <row r="642" spans="1:77" ht="15.75">
      <c r="A642" s="1822"/>
      <c r="B642" s="824" t="str">
        <f>UDA!C39</f>
        <v>Brettschneider</v>
      </c>
      <c r="C642" s="824" t="str">
        <f>UDA!D39</f>
        <v>Pavel</v>
      </c>
      <c r="D642" s="1664">
        <f>UDA!E39</f>
        <v>0</v>
      </c>
      <c r="E642" s="824">
        <f>UDA!F39</f>
        <v>0</v>
      </c>
      <c r="F642" s="827" t="s">
        <v>158</v>
      </c>
      <c r="G642" s="823">
        <f t="shared" ref="G642:G643" si="420">K642/H642</f>
        <v>3</v>
      </c>
      <c r="H642" s="824">
        <f t="shared" ref="H642:H643" si="421">COUNT(O642:AH642)</f>
        <v>1</v>
      </c>
      <c r="I642" s="824">
        <f t="shared" ref="I642:I643" si="422">SUM(O642+P642+Q642+R642+S642+T642+V642+U642+W642+X642+Y642+Z642+AA642+AB642+AC642+AD642+AE642+AF642+AG642+AH642)</f>
        <v>2</v>
      </c>
      <c r="J642" s="824">
        <f t="shared" ref="J642:J643" si="423">AJ642+AK642+AL642+AM642+AN642+AO642+AP642+AQ642+AR642+AS642+AT642+AU642+AV642+AW642+AX642+AY642+AZ642+BA642+BB642+BC642</f>
        <v>1</v>
      </c>
      <c r="K642" s="825">
        <f t="shared" ref="K642:K643" si="424">I642+J642</f>
        <v>3</v>
      </c>
      <c r="L642" s="826">
        <f t="shared" ref="L642:L643" si="425">BE642+BF642+BG642+BH642+BI642+BJ642+BK642+BL642+BM642+BN642+BO642+BP642+BR642+BQ642+BS642+BT642+BU642+BV642+BW642+BX642</f>
        <v>0</v>
      </c>
      <c r="O642" s="1858"/>
      <c r="P642" s="1567"/>
      <c r="Q642" s="1567"/>
      <c r="R642" s="1567"/>
      <c r="S642" s="1567"/>
      <c r="T642" s="1569"/>
      <c r="U642" s="1567"/>
      <c r="V642" s="1858"/>
      <c r="W642" s="1567"/>
      <c r="X642" s="1567"/>
      <c r="Y642" s="1567"/>
      <c r="Z642" s="1567"/>
      <c r="AA642" s="1567"/>
      <c r="AB642" s="1567"/>
      <c r="AC642" s="1567"/>
      <c r="AD642" s="1567"/>
      <c r="AE642" s="1567"/>
      <c r="AF642" s="1711"/>
      <c r="AG642" s="1567">
        <v>2</v>
      </c>
      <c r="AH642" s="1567"/>
      <c r="AI642" s="34"/>
      <c r="AJ642" s="1567"/>
      <c r="AK642" s="1567"/>
      <c r="AL642" s="1567"/>
      <c r="AM642" s="1567"/>
      <c r="AN642" s="1567"/>
      <c r="AO642" s="1567"/>
      <c r="AP642" s="1567"/>
      <c r="AQ642" s="1567"/>
      <c r="AR642" s="1567"/>
      <c r="AS642" s="1567"/>
      <c r="AT642" s="1567"/>
      <c r="AU642" s="1567"/>
      <c r="AV642" s="1567"/>
      <c r="AW642" s="1567"/>
      <c r="AX642" s="1567"/>
      <c r="AY642" s="1567"/>
      <c r="AZ642" s="1567"/>
      <c r="BA642" s="1711"/>
      <c r="BB642" s="1567">
        <v>1</v>
      </c>
      <c r="BC642" s="1567"/>
      <c r="BE642" s="1571"/>
      <c r="BF642" s="1571"/>
      <c r="BG642" s="1571"/>
      <c r="BH642" s="1571"/>
      <c r="BI642" s="1571"/>
      <c r="BJ642" s="1571"/>
      <c r="BK642" s="1571"/>
      <c r="BL642" s="1571"/>
      <c r="BM642" s="1571"/>
      <c r="BN642" s="1571"/>
      <c r="BO642" s="1571"/>
      <c r="BP642" s="1571"/>
      <c r="BQ642" s="1571"/>
      <c r="BR642" s="1571"/>
      <c r="BS642" s="1571"/>
      <c r="BT642" s="1571"/>
      <c r="BU642" s="1571"/>
      <c r="BV642" s="1571"/>
      <c r="BW642" s="1571"/>
      <c r="BX642" s="1571"/>
    </row>
    <row r="643" spans="1:77" ht="15.75">
      <c r="A643" s="1822"/>
      <c r="B643" s="824" t="str">
        <f>UDA!C40</f>
        <v>Laštůvka</v>
      </c>
      <c r="C643" s="824" t="str">
        <f>UDA!D40</f>
        <v>Vít</v>
      </c>
      <c r="D643" s="1664">
        <f>UDA!E40</f>
        <v>0</v>
      </c>
      <c r="E643" s="824">
        <f>UDA!F40</f>
        <v>0</v>
      </c>
      <c r="F643" s="827" t="s">
        <v>158</v>
      </c>
      <c r="G643" s="823">
        <f t="shared" si="420"/>
        <v>0</v>
      </c>
      <c r="H643" s="824">
        <f t="shared" si="421"/>
        <v>1</v>
      </c>
      <c r="I643" s="824">
        <f t="shared" si="422"/>
        <v>0</v>
      </c>
      <c r="J643" s="824">
        <f t="shared" si="423"/>
        <v>0</v>
      </c>
      <c r="K643" s="825">
        <f t="shared" si="424"/>
        <v>0</v>
      </c>
      <c r="L643" s="826">
        <f t="shared" si="425"/>
        <v>0</v>
      </c>
      <c r="O643" s="1858"/>
      <c r="P643" s="1567"/>
      <c r="Q643" s="1567"/>
      <c r="R643" s="1567"/>
      <c r="S643" s="1567"/>
      <c r="T643" s="1569"/>
      <c r="U643" s="1567"/>
      <c r="V643" s="1858"/>
      <c r="W643" s="1567"/>
      <c r="X643" s="1567"/>
      <c r="Y643" s="1567"/>
      <c r="Z643" s="1567"/>
      <c r="AA643" s="1567"/>
      <c r="AB643" s="1567"/>
      <c r="AC643" s="1567"/>
      <c r="AD643" s="1567"/>
      <c r="AE643" s="1567"/>
      <c r="AF643" s="1711"/>
      <c r="AG643" s="1567">
        <v>0</v>
      </c>
      <c r="AH643" s="1567"/>
      <c r="AI643" s="34"/>
      <c r="AJ643" s="1567"/>
      <c r="AK643" s="1567"/>
      <c r="AL643" s="1567"/>
      <c r="AM643" s="1567"/>
      <c r="AN643" s="1567"/>
      <c r="AO643" s="1567"/>
      <c r="AP643" s="1567"/>
      <c r="AQ643" s="1567"/>
      <c r="AR643" s="1567"/>
      <c r="AS643" s="1567"/>
      <c r="AT643" s="1567"/>
      <c r="AU643" s="1567"/>
      <c r="AV643" s="1567"/>
      <c r="AW643" s="1567"/>
      <c r="AX643" s="1567"/>
      <c r="AY643" s="1567"/>
      <c r="AZ643" s="1567"/>
      <c r="BA643" s="1711"/>
      <c r="BB643" s="1567">
        <v>0</v>
      </c>
      <c r="BC643" s="1567"/>
      <c r="BE643" s="1571"/>
      <c r="BF643" s="1571"/>
      <c r="BG643" s="1571"/>
      <c r="BH643" s="1571"/>
      <c r="BI643" s="1571"/>
      <c r="BJ643" s="1571"/>
      <c r="BK643" s="1571"/>
      <c r="BL643" s="1571"/>
      <c r="BM643" s="1571"/>
      <c r="BN643" s="1571"/>
      <c r="BO643" s="1571"/>
      <c r="BP643" s="1571"/>
      <c r="BQ643" s="1571"/>
      <c r="BR643" s="1571"/>
      <c r="BS643" s="1571"/>
      <c r="BT643" s="1571"/>
      <c r="BU643" s="1571"/>
      <c r="BV643" s="1571"/>
      <c r="BW643" s="1571"/>
      <c r="BX643" s="1571"/>
    </row>
    <row r="644" spans="1:77" ht="15.75">
      <c r="A644" s="34"/>
      <c r="B644" s="829" t="s">
        <v>928</v>
      </c>
      <c r="C644" s="829" t="s">
        <v>321</v>
      </c>
      <c r="D644" s="835"/>
      <c r="F644" s="824" t="s">
        <v>160</v>
      </c>
      <c r="G644" s="823">
        <f t="shared" si="402"/>
        <v>7</v>
      </c>
      <c r="H644" s="824">
        <f t="shared" si="403"/>
        <v>2</v>
      </c>
      <c r="I644" s="824">
        <f t="shared" si="404"/>
        <v>14</v>
      </c>
      <c r="J644" s="824">
        <f t="shared" si="405"/>
        <v>0</v>
      </c>
      <c r="K644" s="825">
        <f t="shared" si="406"/>
        <v>14</v>
      </c>
      <c r="L644" s="826">
        <f t="shared" si="407"/>
        <v>0</v>
      </c>
      <c r="O644" s="827"/>
      <c r="P644" s="824"/>
      <c r="Q644" s="824"/>
      <c r="R644" s="824"/>
      <c r="S644" s="824"/>
      <c r="T644" s="826">
        <v>10</v>
      </c>
      <c r="U644" s="824"/>
      <c r="V644" s="827"/>
      <c r="W644" s="824"/>
      <c r="X644" s="824"/>
      <c r="Y644" s="824"/>
      <c r="Z644" s="824"/>
      <c r="AA644" s="824"/>
      <c r="AB644" s="824"/>
      <c r="AC644" s="824"/>
      <c r="AD644" s="824"/>
      <c r="AE644" s="824">
        <v>4</v>
      </c>
      <c r="AF644" s="1640"/>
      <c r="AG644" s="824"/>
      <c r="AH644" s="824"/>
      <c r="AI644" s="34"/>
      <c r="AJ644" s="824"/>
      <c r="AK644" s="824"/>
      <c r="AL644" s="824"/>
      <c r="AM644" s="824"/>
      <c r="AN644" s="824"/>
      <c r="AO644" s="824"/>
      <c r="AP644" s="824"/>
      <c r="AQ644" s="824"/>
      <c r="AR644" s="824"/>
      <c r="AS644" s="824"/>
      <c r="AT644" s="824"/>
      <c r="AU644" s="824"/>
      <c r="AV644" s="824"/>
      <c r="AW644" s="824"/>
      <c r="AX644" s="824"/>
      <c r="AY644" s="824"/>
      <c r="AZ644" s="824"/>
      <c r="BA644" s="1640"/>
      <c r="BB644" s="824"/>
      <c r="BC644" s="824"/>
      <c r="BE644" s="828"/>
      <c r="BF644" s="828"/>
      <c r="BG644" s="828"/>
      <c r="BH644" s="828"/>
      <c r="BI644" s="828"/>
      <c r="BJ644" s="828"/>
      <c r="BK644" s="828"/>
      <c r="BL644" s="828"/>
      <c r="BM644" s="828"/>
      <c r="BN644" s="828"/>
      <c r="BO644" s="828"/>
      <c r="BP644" s="828"/>
      <c r="BQ644" s="828"/>
      <c r="BR644" s="828"/>
      <c r="BS644" s="828"/>
      <c r="BT644" s="828"/>
      <c r="BU644" s="828"/>
      <c r="BV644" s="828"/>
      <c r="BW644" s="828"/>
      <c r="BX644" s="828"/>
    </row>
    <row r="645" spans="1:77" ht="15.75">
      <c r="A645" s="34"/>
      <c r="B645" s="829" t="s">
        <v>92</v>
      </c>
      <c r="C645" s="829" t="s">
        <v>93</v>
      </c>
      <c r="D645" s="835"/>
      <c r="F645" s="824" t="s">
        <v>160</v>
      </c>
      <c r="G645" s="823">
        <f t="shared" si="402"/>
        <v>4</v>
      </c>
      <c r="H645" s="824">
        <f t="shared" si="403"/>
        <v>1</v>
      </c>
      <c r="I645" s="824">
        <f t="shared" si="404"/>
        <v>4</v>
      </c>
      <c r="J645" s="824">
        <f t="shared" si="405"/>
        <v>0</v>
      </c>
      <c r="K645" s="825">
        <f t="shared" si="406"/>
        <v>4</v>
      </c>
      <c r="L645" s="826">
        <f t="shared" si="407"/>
        <v>0</v>
      </c>
      <c r="O645" s="827"/>
      <c r="P645" s="824"/>
      <c r="Q645" s="824">
        <v>4</v>
      </c>
      <c r="R645" s="824"/>
      <c r="S645" s="824"/>
      <c r="T645" s="826"/>
      <c r="U645" s="824"/>
      <c r="V645" s="827"/>
      <c r="W645" s="824"/>
      <c r="X645" s="824"/>
      <c r="Y645" s="824"/>
      <c r="Z645" s="824"/>
      <c r="AA645" s="824"/>
      <c r="AB645" s="824"/>
      <c r="AC645" s="824"/>
      <c r="AD645" s="824"/>
      <c r="AE645" s="824"/>
      <c r="AF645" s="1640"/>
      <c r="AG645" s="824"/>
      <c r="AH645" s="824"/>
      <c r="AI645" s="34"/>
      <c r="AJ645" s="824"/>
      <c r="AK645" s="824"/>
      <c r="AL645" s="824"/>
      <c r="AM645" s="824"/>
      <c r="AN645" s="824"/>
      <c r="AO645" s="824"/>
      <c r="AP645" s="824"/>
      <c r="AQ645" s="824"/>
      <c r="AR645" s="824"/>
      <c r="AS645" s="824"/>
      <c r="AT645" s="824"/>
      <c r="AU645" s="824"/>
      <c r="AV645" s="824"/>
      <c r="AW645" s="824"/>
      <c r="AX645" s="824"/>
      <c r="AY645" s="824"/>
      <c r="AZ645" s="824"/>
      <c r="BA645" s="1640"/>
      <c r="BB645" s="824"/>
      <c r="BC645" s="824"/>
      <c r="BE645" s="828"/>
      <c r="BF645" s="828"/>
      <c r="BG645" s="828"/>
      <c r="BH645" s="828"/>
      <c r="BI645" s="828"/>
      <c r="BJ645" s="828"/>
      <c r="BK645" s="828"/>
      <c r="BL645" s="828"/>
      <c r="BM645" s="828"/>
      <c r="BN645" s="828"/>
      <c r="BO645" s="828"/>
      <c r="BP645" s="828"/>
      <c r="BQ645" s="828"/>
      <c r="BR645" s="828"/>
      <c r="BS645" s="828"/>
      <c r="BT645" s="828"/>
      <c r="BU645" s="828"/>
      <c r="BV645" s="828"/>
      <c r="BW645" s="828"/>
      <c r="BX645" s="828"/>
    </row>
    <row r="646" spans="1:77" ht="15.75">
      <c r="A646" s="828"/>
      <c r="B646" s="829" t="s">
        <v>161</v>
      </c>
      <c r="C646" s="829" t="s">
        <v>110</v>
      </c>
      <c r="D646" s="835"/>
      <c r="F646" s="824" t="s">
        <v>160</v>
      </c>
      <c r="G646" s="823">
        <f t="shared" si="402"/>
        <v>4.615384615384615</v>
      </c>
      <c r="H646" s="824">
        <f t="shared" si="403"/>
        <v>13</v>
      </c>
      <c r="I646" s="824">
        <f t="shared" si="404"/>
        <v>60</v>
      </c>
      <c r="J646" s="824">
        <f t="shared" si="405"/>
        <v>0</v>
      </c>
      <c r="K646" s="825">
        <f t="shared" si="406"/>
        <v>60</v>
      </c>
      <c r="L646" s="826">
        <f t="shared" si="407"/>
        <v>0</v>
      </c>
      <c r="O646" s="827"/>
      <c r="P646" s="824">
        <v>3</v>
      </c>
      <c r="Q646" s="824"/>
      <c r="R646" s="824">
        <v>5</v>
      </c>
      <c r="S646" s="824">
        <v>3</v>
      </c>
      <c r="T646" s="826"/>
      <c r="U646" s="824">
        <v>2</v>
      </c>
      <c r="V646" s="827">
        <v>2</v>
      </c>
      <c r="W646" s="824">
        <v>3</v>
      </c>
      <c r="X646" s="824">
        <v>5</v>
      </c>
      <c r="Y646" s="824">
        <v>8</v>
      </c>
      <c r="Z646" s="824"/>
      <c r="AA646" s="824">
        <v>13</v>
      </c>
      <c r="AB646" s="824">
        <v>0</v>
      </c>
      <c r="AC646" s="824">
        <v>5</v>
      </c>
      <c r="AD646" s="824">
        <v>4</v>
      </c>
      <c r="AE646" s="824"/>
      <c r="AF646" s="1640"/>
      <c r="AG646" s="824">
        <v>7</v>
      </c>
      <c r="AH646" s="824"/>
      <c r="AI646" s="34"/>
      <c r="AJ646" s="824"/>
      <c r="AK646" s="824"/>
      <c r="AL646" s="824"/>
      <c r="AM646" s="824"/>
      <c r="AN646" s="824"/>
      <c r="AO646" s="824"/>
      <c r="AP646" s="824"/>
      <c r="AQ646" s="824"/>
      <c r="AR646" s="824"/>
      <c r="AS646" s="824"/>
      <c r="AT646" s="824"/>
      <c r="AU646" s="824"/>
      <c r="AV646" s="824"/>
      <c r="AW646" s="824"/>
      <c r="AX646" s="824"/>
      <c r="AY646" s="824"/>
      <c r="AZ646" s="824"/>
      <c r="BA646" s="1640"/>
      <c r="BB646" s="824"/>
      <c r="BC646" s="824"/>
      <c r="BE646" s="828"/>
      <c r="BF646" s="828"/>
      <c r="BG646" s="828"/>
      <c r="BH646" s="828"/>
      <c r="BI646" s="828"/>
      <c r="BJ646" s="828"/>
      <c r="BK646" s="828"/>
      <c r="BL646" s="828"/>
      <c r="BM646" s="828"/>
      <c r="BN646" s="828"/>
      <c r="BO646" s="828"/>
      <c r="BP646" s="828"/>
      <c r="BQ646" s="828"/>
      <c r="BR646" s="828"/>
      <c r="BS646" s="828"/>
      <c r="BT646" s="828"/>
      <c r="BU646" s="828"/>
      <c r="BV646" s="828"/>
      <c r="BW646" s="828"/>
      <c r="BX646" s="828"/>
    </row>
    <row r="647" spans="1:77" ht="15.75">
      <c r="A647" s="833"/>
      <c r="B647" s="830" t="s">
        <v>1268</v>
      </c>
      <c r="C647" s="830" t="s">
        <v>125</v>
      </c>
      <c r="D647" s="1663"/>
      <c r="E647" s="831"/>
      <c r="F647" s="824" t="s">
        <v>160</v>
      </c>
      <c r="G647" s="823">
        <f t="shared" si="402"/>
        <v>0</v>
      </c>
      <c r="H647" s="824">
        <f t="shared" si="403"/>
        <v>1</v>
      </c>
      <c r="I647" s="824">
        <f t="shared" si="404"/>
        <v>0</v>
      </c>
      <c r="J647" s="824">
        <f t="shared" si="405"/>
        <v>0</v>
      </c>
      <c r="K647" s="825">
        <f t="shared" si="406"/>
        <v>0</v>
      </c>
      <c r="L647" s="826">
        <f t="shared" si="407"/>
        <v>0</v>
      </c>
      <c r="M647" s="46"/>
      <c r="N647" s="46"/>
      <c r="O647" s="827"/>
      <c r="P647" s="824"/>
      <c r="Q647" s="824"/>
      <c r="R647" s="824"/>
      <c r="S647" s="824"/>
      <c r="T647" s="826"/>
      <c r="U647" s="824"/>
      <c r="V647" s="827"/>
      <c r="W647" s="824"/>
      <c r="X647" s="824"/>
      <c r="Y647" s="824"/>
      <c r="Z647" s="824">
        <v>0</v>
      </c>
      <c r="AA647" s="824"/>
      <c r="AB647" s="824"/>
      <c r="AC647" s="824"/>
      <c r="AD647" s="824"/>
      <c r="AE647" s="824"/>
      <c r="AF647" s="1640"/>
      <c r="AG647" s="824"/>
      <c r="AH647" s="824"/>
      <c r="AI647" s="824"/>
      <c r="AJ647" s="824"/>
      <c r="AK647" s="824"/>
      <c r="AL647" s="824"/>
      <c r="AM647" s="824"/>
      <c r="AN647" s="824"/>
      <c r="AO647" s="824"/>
      <c r="AP647" s="824"/>
      <c r="AQ647" s="824"/>
      <c r="AR647" s="824"/>
      <c r="AS647" s="824"/>
      <c r="AT647" s="824"/>
      <c r="AU647" s="824"/>
      <c r="AV647" s="824"/>
      <c r="AW647" s="824"/>
      <c r="AX647" s="824"/>
      <c r="AY647" s="824"/>
      <c r="AZ647" s="824"/>
      <c r="BA647" s="1640"/>
      <c r="BB647" s="824"/>
      <c r="BC647" s="824"/>
      <c r="BD647" s="828"/>
      <c r="BE647" s="828"/>
      <c r="BF647" s="828"/>
      <c r="BG647" s="828"/>
      <c r="BH647" s="828"/>
      <c r="BI647" s="828"/>
      <c r="BJ647" s="828"/>
      <c r="BK647" s="828"/>
      <c r="BL647" s="828"/>
      <c r="BM647" s="828"/>
      <c r="BN647" s="828"/>
      <c r="BO647" s="828"/>
      <c r="BP647" s="828"/>
      <c r="BQ647" s="828"/>
      <c r="BR647" s="828"/>
      <c r="BS647" s="828"/>
      <c r="BT647" s="828"/>
      <c r="BU647" s="828"/>
      <c r="BV647" s="828"/>
      <c r="BW647" s="828"/>
      <c r="BX647" s="828"/>
    </row>
    <row r="648" spans="1:77" ht="16.5" thickBot="1">
      <c r="A648" s="833"/>
      <c r="B648" s="830" t="s">
        <v>1087</v>
      </c>
      <c r="C648" s="830"/>
      <c r="D648" s="1663"/>
      <c r="E648" s="831"/>
      <c r="F648" s="824" t="s">
        <v>160</v>
      </c>
      <c r="G648" s="823">
        <f t="shared" si="402"/>
        <v>2</v>
      </c>
      <c r="H648" s="824">
        <f t="shared" si="403"/>
        <v>1</v>
      </c>
      <c r="I648" s="824">
        <f t="shared" si="404"/>
        <v>2</v>
      </c>
      <c r="J648" s="824">
        <f t="shared" si="405"/>
        <v>0</v>
      </c>
      <c r="K648" s="825">
        <f t="shared" si="406"/>
        <v>2</v>
      </c>
      <c r="L648" s="826">
        <f t="shared" si="407"/>
        <v>0</v>
      </c>
      <c r="M648" s="46"/>
      <c r="N648" s="46"/>
      <c r="O648" s="50">
        <v>2</v>
      </c>
      <c r="P648" s="834"/>
      <c r="Q648" s="834"/>
      <c r="R648" s="834"/>
      <c r="S648" s="834"/>
      <c r="T648" s="409"/>
      <c r="U648" s="834"/>
      <c r="V648" s="50"/>
      <c r="W648" s="834"/>
      <c r="X648" s="834"/>
      <c r="Y648" s="834"/>
      <c r="Z648" s="834"/>
      <c r="AA648" s="834"/>
      <c r="AB648" s="834"/>
      <c r="AC648" s="834"/>
      <c r="AD648" s="834"/>
      <c r="AE648" s="834"/>
      <c r="AF648" s="1647"/>
      <c r="AG648" s="834"/>
      <c r="AH648" s="834"/>
      <c r="AI648" s="824"/>
      <c r="AJ648" s="824"/>
      <c r="AK648" s="824"/>
      <c r="AL648" s="824"/>
      <c r="AM648" s="824"/>
      <c r="AN648" s="824"/>
      <c r="AO648" s="824"/>
      <c r="AP648" s="824"/>
      <c r="AQ648" s="824"/>
      <c r="AR648" s="824"/>
      <c r="AS648" s="824"/>
      <c r="AT648" s="824"/>
      <c r="AU648" s="824"/>
      <c r="AV648" s="824"/>
      <c r="AW648" s="824"/>
      <c r="AX648" s="824"/>
      <c r="AY648" s="824"/>
      <c r="AZ648" s="824"/>
      <c r="BA648" s="1640"/>
      <c r="BB648" s="824"/>
      <c r="BC648" s="824"/>
      <c r="BD648" s="828"/>
      <c r="BE648" s="828"/>
      <c r="BF648" s="828"/>
      <c r="BG648" s="828"/>
      <c r="BH648" s="828"/>
      <c r="BI648" s="828"/>
      <c r="BJ648" s="828"/>
      <c r="BK648" s="828"/>
      <c r="BL648" s="828"/>
      <c r="BM648" s="828"/>
      <c r="BN648" s="828"/>
      <c r="BO648" s="828"/>
      <c r="BP648" s="828"/>
      <c r="BQ648" s="828"/>
      <c r="BR648" s="828"/>
      <c r="BS648" s="828"/>
      <c r="BT648" s="828"/>
      <c r="BU648" s="828"/>
      <c r="BV648" s="828"/>
      <c r="BW648" s="828"/>
      <c r="BX648" s="828"/>
    </row>
    <row r="649" spans="1:77" ht="16.5" thickBot="1">
      <c r="A649" s="41"/>
      <c r="B649" s="42" t="s">
        <v>64</v>
      </c>
      <c r="C649" s="42"/>
      <c r="D649" s="960"/>
      <c r="E649" s="43"/>
      <c r="F649" s="34" t="s">
        <v>162</v>
      </c>
      <c r="G649" s="823">
        <f t="shared" si="402"/>
        <v>6.4</v>
      </c>
      <c r="H649" s="824">
        <f t="shared" si="403"/>
        <v>20</v>
      </c>
      <c r="I649" s="824">
        <f t="shared" si="404"/>
        <v>128</v>
      </c>
      <c r="J649" s="824">
        <f t="shared" si="405"/>
        <v>0</v>
      </c>
      <c r="K649" s="825">
        <f t="shared" si="406"/>
        <v>128</v>
      </c>
      <c r="L649" s="826">
        <f t="shared" si="407"/>
        <v>0</v>
      </c>
      <c r="M649" s="46"/>
      <c r="N649" s="46"/>
      <c r="O649" s="47">
        <v>2</v>
      </c>
      <c r="P649" s="48">
        <v>0</v>
      </c>
      <c r="Q649" s="49">
        <v>6</v>
      </c>
      <c r="R649" s="48">
        <v>2</v>
      </c>
      <c r="S649" s="49">
        <v>4</v>
      </c>
      <c r="T649" s="49">
        <v>2</v>
      </c>
      <c r="U649" s="48">
        <v>4</v>
      </c>
      <c r="V649" s="48">
        <v>0</v>
      </c>
      <c r="W649" s="48">
        <v>28</v>
      </c>
      <c r="X649" s="48">
        <v>20</v>
      </c>
      <c r="Y649" s="48">
        <v>10</v>
      </c>
      <c r="Z649" s="48">
        <v>16</v>
      </c>
      <c r="AA649" s="48">
        <v>4</v>
      </c>
      <c r="AB649" s="48">
        <v>8</v>
      </c>
      <c r="AC649" s="48">
        <v>0</v>
      </c>
      <c r="AD649" s="48">
        <v>2</v>
      </c>
      <c r="AE649" s="48">
        <v>12</v>
      </c>
      <c r="AF649" s="1648">
        <v>0</v>
      </c>
      <c r="AG649" s="48">
        <v>8</v>
      </c>
      <c r="AH649" s="48">
        <v>0</v>
      </c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</row>
    <row r="650" spans="1:77" ht="15.75">
      <c r="A650" s="1608" t="s">
        <v>887</v>
      </c>
      <c r="B650" s="8">
        <v>21</v>
      </c>
      <c r="R650" s="8" t="s">
        <v>32</v>
      </c>
      <c r="S650" s="8" t="s">
        <v>33</v>
      </c>
      <c r="T650" s="8" t="s">
        <v>34</v>
      </c>
      <c r="U650" s="8" t="s">
        <v>35</v>
      </c>
      <c r="AO650" s="8" t="s">
        <v>36</v>
      </c>
      <c r="AP650" s="8" t="s">
        <v>37</v>
      </c>
      <c r="AQ650" s="8" t="s">
        <v>38</v>
      </c>
      <c r="AR650" s="8" t="s">
        <v>37</v>
      </c>
      <c r="AS650" s="8" t="s">
        <v>39</v>
      </c>
      <c r="AT650" s="34" t="s">
        <v>40</v>
      </c>
      <c r="AU650" s="34" t="s">
        <v>41</v>
      </c>
      <c r="AV650" s="34" t="s">
        <v>42</v>
      </c>
      <c r="AW650" s="34" t="s">
        <v>40</v>
      </c>
      <c r="AX650" s="34"/>
      <c r="AY650" s="34"/>
      <c r="AZ650" s="34"/>
      <c r="BA650" s="34"/>
      <c r="BB650" s="34"/>
      <c r="BC650" s="34"/>
      <c r="BG650" s="8" t="s">
        <v>43</v>
      </c>
      <c r="BH650" s="8" t="s">
        <v>44</v>
      </c>
      <c r="BI650" s="8" t="s">
        <v>40</v>
      </c>
      <c r="BJ650" s="8" t="s">
        <v>37</v>
      </c>
      <c r="BK650" s="8" t="s">
        <v>39</v>
      </c>
      <c r="BL650" s="8" t="s">
        <v>35</v>
      </c>
    </row>
    <row r="651" spans="1:77">
      <c r="A651" s="817"/>
      <c r="B651" s="818" t="s">
        <v>45</v>
      </c>
      <c r="C651" s="818" t="s">
        <v>46</v>
      </c>
      <c r="D651" s="1661" t="s">
        <v>47</v>
      </c>
      <c r="E651" s="819" t="s">
        <v>48</v>
      </c>
      <c r="F651" s="820" t="s">
        <v>49</v>
      </c>
      <c r="G651" s="820" t="s">
        <v>50</v>
      </c>
      <c r="H651" s="820" t="s">
        <v>51</v>
      </c>
      <c r="I651" s="820" t="s">
        <v>52</v>
      </c>
      <c r="J651" s="820" t="s">
        <v>53</v>
      </c>
      <c r="K651" s="820" t="s">
        <v>54</v>
      </c>
      <c r="L651" s="821" t="s">
        <v>55</v>
      </c>
      <c r="M651" s="36"/>
      <c r="N651" s="36"/>
      <c r="O651" s="822">
        <v>1</v>
      </c>
      <c r="P651" s="820">
        <v>2</v>
      </c>
      <c r="Q651" s="820">
        <v>3</v>
      </c>
      <c r="R651" s="820">
        <v>4</v>
      </c>
      <c r="S651" s="820">
        <v>5</v>
      </c>
      <c r="T651" s="821">
        <v>6</v>
      </c>
      <c r="U651" s="820">
        <v>7</v>
      </c>
      <c r="V651" s="822">
        <v>8</v>
      </c>
      <c r="W651" s="820">
        <v>9</v>
      </c>
      <c r="X651" s="820">
        <v>10</v>
      </c>
      <c r="Y651" s="820">
        <v>11</v>
      </c>
      <c r="Z651" s="820">
        <v>12</v>
      </c>
      <c r="AA651" s="820">
        <v>13</v>
      </c>
      <c r="AB651" s="820">
        <v>14</v>
      </c>
      <c r="AC651" s="820">
        <v>15</v>
      </c>
      <c r="AD651" s="820">
        <v>16</v>
      </c>
      <c r="AE651" s="820">
        <v>17</v>
      </c>
      <c r="AF651" s="820">
        <v>18</v>
      </c>
      <c r="AG651" s="820">
        <v>19</v>
      </c>
      <c r="AH651" s="820">
        <v>20</v>
      </c>
      <c r="AJ651" s="820">
        <v>1</v>
      </c>
      <c r="AK651" s="820">
        <v>2</v>
      </c>
      <c r="AL651" s="820">
        <v>3</v>
      </c>
      <c r="AM651" s="820">
        <v>4</v>
      </c>
      <c r="AN651" s="820">
        <v>5</v>
      </c>
      <c r="AO651" s="820">
        <v>6</v>
      </c>
      <c r="AP651" s="820">
        <v>7</v>
      </c>
      <c r="AQ651" s="820">
        <v>8</v>
      </c>
      <c r="AR651" s="820">
        <v>9</v>
      </c>
      <c r="AS651" s="820">
        <v>10</v>
      </c>
      <c r="AT651" s="820">
        <v>11</v>
      </c>
      <c r="AU651" s="820">
        <v>12</v>
      </c>
      <c r="AV651" s="820">
        <v>13</v>
      </c>
      <c r="AW651" s="820">
        <v>14</v>
      </c>
      <c r="AX651" s="820">
        <v>15</v>
      </c>
      <c r="AY651" s="820">
        <v>16</v>
      </c>
      <c r="AZ651" s="820">
        <v>17</v>
      </c>
      <c r="BA651" s="820">
        <v>18</v>
      </c>
      <c r="BB651" s="820">
        <v>19</v>
      </c>
      <c r="BC651" s="820">
        <v>20</v>
      </c>
      <c r="BE651" s="820">
        <v>1</v>
      </c>
      <c r="BF651" s="820">
        <v>2</v>
      </c>
      <c r="BG651" s="820">
        <v>3</v>
      </c>
      <c r="BH651" s="820">
        <v>4</v>
      </c>
      <c r="BI651" s="820">
        <v>5</v>
      </c>
      <c r="BJ651" s="820">
        <v>6</v>
      </c>
      <c r="BK651" s="820">
        <v>7</v>
      </c>
      <c r="BL651" s="820">
        <v>8</v>
      </c>
      <c r="BM651" s="820">
        <v>9</v>
      </c>
      <c r="BN651" s="820">
        <v>10</v>
      </c>
      <c r="BO651" s="820">
        <v>11</v>
      </c>
      <c r="BP651" s="820">
        <v>12</v>
      </c>
      <c r="BQ651" s="820">
        <v>13</v>
      </c>
      <c r="BR651" s="820">
        <v>14</v>
      </c>
      <c r="BS651" s="820">
        <v>15</v>
      </c>
      <c r="BT651" s="820">
        <v>16</v>
      </c>
      <c r="BU651" s="820">
        <v>17</v>
      </c>
      <c r="BV651" s="820">
        <v>18</v>
      </c>
      <c r="BW651" s="820">
        <v>19</v>
      </c>
      <c r="BX651" s="820">
        <v>20</v>
      </c>
    </row>
    <row r="652" spans="1:77" ht="15.75">
      <c r="A652" s="824">
        <f>ČVO!B17</f>
        <v>9</v>
      </c>
      <c r="B652" s="824" t="str">
        <f>ČVO!C17</f>
        <v>Řepková</v>
      </c>
      <c r="C652" s="824" t="str">
        <f>ČVO!D17</f>
        <v>Monika</v>
      </c>
      <c r="D652" s="1664">
        <f>ČVO!E17</f>
        <v>710410</v>
      </c>
      <c r="E652" s="824" t="str">
        <f>ČVO!F17</f>
        <v>JH</v>
      </c>
      <c r="F652" s="824" t="s">
        <v>887</v>
      </c>
      <c r="G652" s="823">
        <f t="shared" si="402"/>
        <v>0.5</v>
      </c>
      <c r="H652" s="824">
        <f t="shared" si="403"/>
        <v>2</v>
      </c>
      <c r="I652" s="824">
        <f t="shared" si="404"/>
        <v>0</v>
      </c>
      <c r="J652" s="824">
        <f t="shared" si="405"/>
        <v>1</v>
      </c>
      <c r="K652" s="825">
        <f t="shared" si="406"/>
        <v>1</v>
      </c>
      <c r="L652" s="826">
        <f t="shared" si="407"/>
        <v>0</v>
      </c>
      <c r="O652" s="827"/>
      <c r="P652" s="824"/>
      <c r="Q652" s="824"/>
      <c r="R652" s="824"/>
      <c r="S652" s="824"/>
      <c r="T652" s="826"/>
      <c r="U652" s="824"/>
      <c r="V652" s="827"/>
      <c r="W652" s="824"/>
      <c r="X652" s="824"/>
      <c r="Y652" s="824"/>
      <c r="Z652" s="824"/>
      <c r="AA652" s="824"/>
      <c r="AB652" s="824"/>
      <c r="AC652" s="824"/>
      <c r="AD652" s="824">
        <v>0</v>
      </c>
      <c r="AE652" s="824">
        <v>0</v>
      </c>
      <c r="AF652" s="824"/>
      <c r="AG652" s="824"/>
      <c r="AH652" s="824"/>
      <c r="AI652" s="34"/>
      <c r="AJ652" s="824"/>
      <c r="AK652" s="824"/>
      <c r="AL652" s="824"/>
      <c r="AM652" s="824"/>
      <c r="AN652" s="824"/>
      <c r="AO652" s="824"/>
      <c r="AP652" s="824"/>
      <c r="AQ652" s="824"/>
      <c r="AR652" s="824"/>
      <c r="AS652" s="824"/>
      <c r="AT652" s="824"/>
      <c r="AU652" s="824"/>
      <c r="AV652" s="824"/>
      <c r="AW652" s="824"/>
      <c r="AX652" s="824"/>
      <c r="AY652" s="824">
        <v>1</v>
      </c>
      <c r="AZ652" s="824">
        <v>0</v>
      </c>
      <c r="BA652" s="824"/>
      <c r="BB652" s="824"/>
      <c r="BC652" s="824"/>
      <c r="BE652" s="828"/>
      <c r="BF652" s="828"/>
      <c r="BG652" s="828"/>
      <c r="BH652" s="828"/>
      <c r="BI652" s="828"/>
      <c r="BJ652" s="828"/>
      <c r="BK652" s="828"/>
      <c r="BL652" s="828"/>
      <c r="BM652" s="828"/>
      <c r="BN652" s="828"/>
      <c r="BO652" s="828"/>
      <c r="BP652" s="828"/>
      <c r="BQ652" s="828"/>
      <c r="BR652" s="828"/>
      <c r="BS652" s="828"/>
      <c r="BT652" s="828"/>
      <c r="BU652" s="828"/>
      <c r="BV652" s="828"/>
      <c r="BW652" s="828"/>
      <c r="BX652" s="828"/>
    </row>
    <row r="653" spans="1:77" ht="15.75">
      <c r="A653" s="824">
        <f>ČVO!B18</f>
        <v>10</v>
      </c>
      <c r="B653" s="824" t="str">
        <f>ČVO!C18</f>
        <v>Večeř</v>
      </c>
      <c r="C653" s="824" t="str">
        <f>ČVO!D18</f>
        <v>Filip</v>
      </c>
      <c r="D653" s="1664">
        <f>ČVO!E18</f>
        <v>810624</v>
      </c>
      <c r="E653" s="824" t="str">
        <f>ČVO!F18</f>
        <v>JH</v>
      </c>
      <c r="F653" s="824" t="s">
        <v>887</v>
      </c>
      <c r="G653" s="823">
        <f t="shared" si="402"/>
        <v>2.5714285714285716</v>
      </c>
      <c r="H653" s="824">
        <f t="shared" si="403"/>
        <v>7</v>
      </c>
      <c r="I653" s="824">
        <f t="shared" si="404"/>
        <v>6</v>
      </c>
      <c r="J653" s="824">
        <f t="shared" si="405"/>
        <v>12</v>
      </c>
      <c r="K653" s="825">
        <f t="shared" si="406"/>
        <v>18</v>
      </c>
      <c r="L653" s="826">
        <f t="shared" si="407"/>
        <v>0</v>
      </c>
      <c r="O653" s="827"/>
      <c r="P653" s="824">
        <v>1</v>
      </c>
      <c r="Q653" s="824"/>
      <c r="R653" s="824">
        <v>1</v>
      </c>
      <c r="S653" s="824"/>
      <c r="T653" s="826">
        <v>0</v>
      </c>
      <c r="U653" s="824">
        <v>1</v>
      </c>
      <c r="V653" s="827">
        <v>2</v>
      </c>
      <c r="W653" s="824"/>
      <c r="X653" s="824"/>
      <c r="Y653" s="824"/>
      <c r="Z653" s="824">
        <v>1</v>
      </c>
      <c r="AA653" s="824"/>
      <c r="AB653" s="824"/>
      <c r="AC653" s="824"/>
      <c r="AD653" s="824"/>
      <c r="AE653" s="824"/>
      <c r="AF653" s="824"/>
      <c r="AG653" s="824">
        <v>0</v>
      </c>
      <c r="AH653" s="824"/>
      <c r="AI653" s="34"/>
      <c r="AJ653" s="824"/>
      <c r="AK653" s="824">
        <v>1</v>
      </c>
      <c r="AL653" s="824"/>
      <c r="AM653" s="824">
        <v>2</v>
      </c>
      <c r="AN653" s="824"/>
      <c r="AO653" s="824">
        <v>1</v>
      </c>
      <c r="AP653" s="824">
        <v>2</v>
      </c>
      <c r="AQ653" s="824">
        <v>3</v>
      </c>
      <c r="AR653" s="824"/>
      <c r="AS653" s="824"/>
      <c r="AT653" s="824"/>
      <c r="AU653" s="824">
        <v>2</v>
      </c>
      <c r="AV653" s="824"/>
      <c r="AW653" s="824"/>
      <c r="AX653" s="824"/>
      <c r="AY653" s="824"/>
      <c r="AZ653" s="824"/>
      <c r="BA653" s="824"/>
      <c r="BB653" s="824">
        <v>1</v>
      </c>
      <c r="BC653" s="824"/>
      <c r="BE653" s="828"/>
      <c r="BF653" s="828"/>
      <c r="BG653" s="828"/>
      <c r="BH653" s="828"/>
      <c r="BI653" s="828"/>
      <c r="BJ653" s="828"/>
      <c r="BK653" s="828"/>
      <c r="BL653" s="828"/>
      <c r="BM653" s="828"/>
      <c r="BN653" s="828"/>
      <c r="BO653" s="828"/>
      <c r="BP653" s="828"/>
      <c r="BQ653" s="828"/>
      <c r="BR653" s="828"/>
      <c r="BS653" s="828"/>
      <c r="BT653" s="828"/>
      <c r="BU653" s="828"/>
      <c r="BV653" s="828"/>
      <c r="BW653" s="828"/>
      <c r="BX653" s="828"/>
    </row>
    <row r="654" spans="1:77" ht="15.75">
      <c r="A654" s="824">
        <f>ČVO!B19</f>
        <v>11</v>
      </c>
      <c r="B654" s="824" t="str">
        <f>ČVO!C19</f>
        <v>Moštěk</v>
      </c>
      <c r="C654" s="824" t="str">
        <f>ČVO!D19</f>
        <v>Tomáš</v>
      </c>
      <c r="D654" s="1664">
        <f>ČVO!E19</f>
        <v>880806</v>
      </c>
      <c r="E654" s="824" t="str">
        <f>ČVO!F19</f>
        <v>JH</v>
      </c>
      <c r="F654" s="824" t="s">
        <v>887</v>
      </c>
      <c r="G654" s="823">
        <f t="shared" si="402"/>
        <v>0</v>
      </c>
      <c r="H654" s="824">
        <f t="shared" si="403"/>
        <v>3</v>
      </c>
      <c r="I654" s="824">
        <f t="shared" si="404"/>
        <v>0</v>
      </c>
      <c r="J654" s="824">
        <f t="shared" si="405"/>
        <v>0</v>
      </c>
      <c r="K654" s="825">
        <f t="shared" si="406"/>
        <v>0</v>
      </c>
      <c r="L654" s="826">
        <f t="shared" si="407"/>
        <v>0</v>
      </c>
      <c r="O654" s="827"/>
      <c r="P654" s="824"/>
      <c r="Q654" s="824"/>
      <c r="R654" s="824"/>
      <c r="S654" s="824"/>
      <c r="T654" s="826"/>
      <c r="U654" s="824"/>
      <c r="V654" s="827"/>
      <c r="W654" s="824">
        <v>0</v>
      </c>
      <c r="X654" s="824"/>
      <c r="Y654" s="824">
        <v>0</v>
      </c>
      <c r="Z654" s="824"/>
      <c r="AA654" s="824"/>
      <c r="AB654" s="824"/>
      <c r="AC654" s="824">
        <v>0</v>
      </c>
      <c r="AD654" s="824"/>
      <c r="AE654" s="824"/>
      <c r="AF654" s="824"/>
      <c r="AG654" s="824"/>
      <c r="AH654" s="824"/>
      <c r="AI654" s="34"/>
      <c r="AJ654" s="824"/>
      <c r="AK654" s="824"/>
      <c r="AL654" s="824"/>
      <c r="AM654" s="824"/>
      <c r="AN654" s="824"/>
      <c r="AO654" s="824"/>
      <c r="AP654" s="824"/>
      <c r="AQ654" s="824"/>
      <c r="AR654" s="824">
        <v>0</v>
      </c>
      <c r="AS654" s="824"/>
      <c r="AT654" s="824">
        <v>0</v>
      </c>
      <c r="AU654" s="824"/>
      <c r="AV654" s="824"/>
      <c r="AW654" s="824"/>
      <c r="AX654" s="824">
        <v>0</v>
      </c>
      <c r="AY654" s="824"/>
      <c r="AZ654" s="824"/>
      <c r="BA654" s="824"/>
      <c r="BB654" s="824"/>
      <c r="BC654" s="824"/>
      <c r="BE654" s="828"/>
      <c r="BF654" s="828"/>
      <c r="BG654" s="828"/>
      <c r="BH654" s="828"/>
      <c r="BI654" s="828"/>
      <c r="BJ654" s="828"/>
      <c r="BK654" s="828"/>
      <c r="BL654" s="828"/>
      <c r="BM654" s="828"/>
      <c r="BN654" s="828"/>
      <c r="BO654" s="828"/>
      <c r="BP654" s="828"/>
      <c r="BQ654" s="828"/>
      <c r="BR654" s="828"/>
      <c r="BS654" s="828"/>
      <c r="BT654" s="828"/>
      <c r="BU654" s="828"/>
      <c r="BV654" s="828"/>
      <c r="BW654" s="828"/>
      <c r="BX654" s="828"/>
      <c r="BY654" s="40"/>
    </row>
    <row r="655" spans="1:77" ht="15.75">
      <c r="A655" s="824">
        <f>ČVO!B20</f>
        <v>12</v>
      </c>
      <c r="B655" s="824" t="str">
        <f>ČVO!C20</f>
        <v>Milták</v>
      </c>
      <c r="C655" s="824" t="str">
        <f>ČVO!D20</f>
        <v>Jan</v>
      </c>
      <c r="D655" s="1664">
        <f>ČVO!E20</f>
        <v>571219</v>
      </c>
      <c r="E655" s="824" t="str">
        <f>ČVO!F20</f>
        <v>JH</v>
      </c>
      <c r="F655" s="824" t="s">
        <v>887</v>
      </c>
      <c r="G655" s="823">
        <f t="shared" si="402"/>
        <v>0.5625</v>
      </c>
      <c r="H655" s="824">
        <f t="shared" si="403"/>
        <v>16</v>
      </c>
      <c r="I655" s="824">
        <f t="shared" si="404"/>
        <v>3</v>
      </c>
      <c r="J655" s="824">
        <f t="shared" si="405"/>
        <v>6</v>
      </c>
      <c r="K655" s="825">
        <f t="shared" si="406"/>
        <v>9</v>
      </c>
      <c r="L655" s="826">
        <f t="shared" si="407"/>
        <v>0</v>
      </c>
      <c r="O655" s="827">
        <v>0</v>
      </c>
      <c r="P655" s="824">
        <v>0</v>
      </c>
      <c r="Q655" s="824">
        <v>0</v>
      </c>
      <c r="R655" s="824">
        <v>0</v>
      </c>
      <c r="S655" s="824">
        <v>1</v>
      </c>
      <c r="T655" s="826">
        <v>1</v>
      </c>
      <c r="U655" s="824">
        <v>0</v>
      </c>
      <c r="V655" s="827">
        <v>0</v>
      </c>
      <c r="W655" s="824">
        <v>0</v>
      </c>
      <c r="X655" s="824">
        <v>0</v>
      </c>
      <c r="Y655" s="824">
        <v>1</v>
      </c>
      <c r="Z655" s="824"/>
      <c r="AA655" s="824">
        <v>0</v>
      </c>
      <c r="AB655" s="824">
        <v>0</v>
      </c>
      <c r="AC655" s="824">
        <v>0</v>
      </c>
      <c r="AD655" s="824">
        <v>0</v>
      </c>
      <c r="AE655" s="824">
        <v>0</v>
      </c>
      <c r="AF655" s="824"/>
      <c r="AG655" s="824"/>
      <c r="AH655" s="824"/>
      <c r="AI655" s="34"/>
      <c r="AJ655" s="824">
        <v>0</v>
      </c>
      <c r="AK655" s="824">
        <v>1</v>
      </c>
      <c r="AL655" s="824">
        <v>0</v>
      </c>
      <c r="AM655" s="824">
        <v>0</v>
      </c>
      <c r="AN655" s="824">
        <v>1</v>
      </c>
      <c r="AO655" s="824">
        <v>1</v>
      </c>
      <c r="AP655" s="824">
        <v>0</v>
      </c>
      <c r="AQ655" s="824">
        <v>1</v>
      </c>
      <c r="AR655" s="824">
        <v>0</v>
      </c>
      <c r="AS655" s="824">
        <v>1</v>
      </c>
      <c r="AT655" s="824">
        <v>0</v>
      </c>
      <c r="AU655" s="824"/>
      <c r="AV655" s="824">
        <v>1</v>
      </c>
      <c r="AW655" s="824">
        <v>0</v>
      </c>
      <c r="AX655" s="824">
        <v>0</v>
      </c>
      <c r="AY655" s="824">
        <v>0</v>
      </c>
      <c r="AZ655" s="824">
        <v>0</v>
      </c>
      <c r="BA655" s="824"/>
      <c r="BB655" s="824"/>
      <c r="BC655" s="824"/>
      <c r="BE655" s="828"/>
      <c r="BF655" s="828"/>
      <c r="BG655" s="828"/>
      <c r="BH655" s="828"/>
      <c r="BI655" s="828"/>
      <c r="BJ655" s="828"/>
      <c r="BK655" s="828"/>
      <c r="BL655" s="828"/>
      <c r="BM655" s="828"/>
      <c r="BN655" s="828"/>
      <c r="BO655" s="828"/>
      <c r="BP655" s="828"/>
      <c r="BQ655" s="828"/>
      <c r="BR655" s="828"/>
      <c r="BS655" s="828"/>
      <c r="BT655" s="828"/>
      <c r="BU655" s="828"/>
      <c r="BV655" s="828"/>
      <c r="BW655" s="828"/>
      <c r="BX655" s="828"/>
      <c r="BY655" s="40"/>
    </row>
    <row r="656" spans="1:77" ht="15.75">
      <c r="A656" s="824">
        <f>ČVO!B21</f>
        <v>16</v>
      </c>
      <c r="B656" s="824" t="str">
        <f>ČVO!C21</f>
        <v>Válek</v>
      </c>
      <c r="C656" s="824" t="str">
        <f>ČVO!D21</f>
        <v>Radim</v>
      </c>
      <c r="D656" s="1664">
        <f>ČVO!E21</f>
        <v>830608</v>
      </c>
      <c r="E656" s="824" t="str">
        <f>ČVO!F21</f>
        <v>JH</v>
      </c>
      <c r="F656" s="824" t="s">
        <v>887</v>
      </c>
      <c r="G656" s="823">
        <f t="shared" si="402"/>
        <v>0.5</v>
      </c>
      <c r="H656" s="824">
        <f t="shared" si="403"/>
        <v>2</v>
      </c>
      <c r="I656" s="824">
        <f t="shared" si="404"/>
        <v>1</v>
      </c>
      <c r="J656" s="824">
        <f t="shared" si="405"/>
        <v>0</v>
      </c>
      <c r="K656" s="825">
        <f t="shared" si="406"/>
        <v>1</v>
      </c>
      <c r="L656" s="826">
        <f t="shared" si="407"/>
        <v>0</v>
      </c>
      <c r="O656" s="827"/>
      <c r="P656" s="824"/>
      <c r="Q656" s="824">
        <v>1</v>
      </c>
      <c r="R656" s="824"/>
      <c r="S656" s="824"/>
      <c r="T656" s="826"/>
      <c r="U656" s="824"/>
      <c r="V656" s="827"/>
      <c r="W656" s="824"/>
      <c r="X656" s="824"/>
      <c r="Y656" s="824"/>
      <c r="Z656" s="824"/>
      <c r="AA656" s="824"/>
      <c r="AB656" s="824">
        <v>0</v>
      </c>
      <c r="AC656" s="824"/>
      <c r="AD656" s="824"/>
      <c r="AE656" s="824"/>
      <c r="AF656" s="824"/>
      <c r="AG656" s="824"/>
      <c r="AH656" s="824"/>
      <c r="AI656" s="34"/>
      <c r="AJ656" s="824"/>
      <c r="AK656" s="824"/>
      <c r="AL656" s="824">
        <v>0</v>
      </c>
      <c r="AM656" s="824"/>
      <c r="AN656" s="824"/>
      <c r="AO656" s="824"/>
      <c r="AP656" s="824"/>
      <c r="AQ656" s="824"/>
      <c r="AR656" s="824"/>
      <c r="AS656" s="824"/>
      <c r="AT656" s="824"/>
      <c r="AU656" s="824"/>
      <c r="AV656" s="824"/>
      <c r="AW656" s="824">
        <v>0</v>
      </c>
      <c r="AX656" s="824"/>
      <c r="AY656" s="824"/>
      <c r="AZ656" s="824"/>
      <c r="BA656" s="824"/>
      <c r="BB656" s="824"/>
      <c r="BC656" s="824"/>
      <c r="BE656" s="828"/>
      <c r="BF656" s="828"/>
      <c r="BG656" s="828"/>
      <c r="BH656" s="828"/>
      <c r="BI656" s="828"/>
      <c r="BJ656" s="828"/>
      <c r="BK656" s="828"/>
      <c r="BL656" s="828"/>
      <c r="BM656" s="828"/>
      <c r="BN656" s="828"/>
      <c r="BO656" s="828"/>
      <c r="BP656" s="828"/>
      <c r="BQ656" s="828"/>
      <c r="BR656" s="828"/>
      <c r="BS656" s="828"/>
      <c r="BT656" s="828"/>
      <c r="BU656" s="828"/>
      <c r="BV656" s="828"/>
      <c r="BW656" s="828"/>
      <c r="BX656" s="828"/>
      <c r="BY656" s="40"/>
    </row>
    <row r="657" spans="1:78" ht="15.75">
      <c r="A657" s="824">
        <f>ČVO!B22</f>
        <v>21</v>
      </c>
      <c r="B657" s="824" t="str">
        <f>ČVO!C22</f>
        <v>Zecha</v>
      </c>
      <c r="C657" s="824" t="str">
        <f>ČVO!D22</f>
        <v>Roman</v>
      </c>
      <c r="D657" s="1664">
        <f>ČVO!E22</f>
        <v>721126</v>
      </c>
      <c r="E657" s="824" t="str">
        <f>ČVO!F22</f>
        <v>JH</v>
      </c>
      <c r="F657" s="824" t="s">
        <v>887</v>
      </c>
      <c r="G657" s="823">
        <f t="shared" si="402"/>
        <v>1.75</v>
      </c>
      <c r="H657" s="824">
        <f t="shared" si="403"/>
        <v>4</v>
      </c>
      <c r="I657" s="824">
        <f t="shared" si="404"/>
        <v>4</v>
      </c>
      <c r="J657" s="824">
        <f t="shared" si="405"/>
        <v>3</v>
      </c>
      <c r="K657" s="825">
        <f t="shared" si="406"/>
        <v>7</v>
      </c>
      <c r="L657" s="826">
        <f t="shared" si="407"/>
        <v>0</v>
      </c>
      <c r="O657" s="827"/>
      <c r="P657" s="824"/>
      <c r="Q657" s="824"/>
      <c r="R657" s="824">
        <v>1</v>
      </c>
      <c r="S657" s="824"/>
      <c r="T657" s="826"/>
      <c r="U657" s="824"/>
      <c r="V657" s="827"/>
      <c r="W657" s="824"/>
      <c r="X657" s="824"/>
      <c r="Y657" s="824"/>
      <c r="Z657" s="824">
        <v>2</v>
      </c>
      <c r="AA657" s="824">
        <v>1</v>
      </c>
      <c r="AB657" s="824">
        <v>0</v>
      </c>
      <c r="AC657" s="824"/>
      <c r="AD657" s="824"/>
      <c r="AE657" s="824"/>
      <c r="AF657" s="824"/>
      <c r="AG657" s="824"/>
      <c r="AH657" s="824"/>
      <c r="AI657" s="34"/>
      <c r="AJ657" s="824"/>
      <c r="AK657" s="824"/>
      <c r="AL657" s="824"/>
      <c r="AM657" s="824">
        <v>0</v>
      </c>
      <c r="AN657" s="824"/>
      <c r="AO657" s="824"/>
      <c r="AP657" s="824"/>
      <c r="AQ657" s="824"/>
      <c r="AR657" s="824"/>
      <c r="AS657" s="824"/>
      <c r="AT657" s="824"/>
      <c r="AU657" s="824">
        <v>0</v>
      </c>
      <c r="AV657" s="824">
        <v>1</v>
      </c>
      <c r="AW657" s="824">
        <v>2</v>
      </c>
      <c r="AX657" s="824"/>
      <c r="AY657" s="824"/>
      <c r="AZ657" s="824"/>
      <c r="BA657" s="824"/>
      <c r="BB657" s="824"/>
      <c r="BC657" s="824"/>
      <c r="BE657" s="828"/>
      <c r="BF657" s="828"/>
      <c r="BG657" s="828"/>
      <c r="BH657" s="828"/>
      <c r="BI657" s="828"/>
      <c r="BJ657" s="828"/>
      <c r="BK657" s="828"/>
      <c r="BL657" s="828"/>
      <c r="BM657" s="828"/>
      <c r="BN657" s="828"/>
      <c r="BO657" s="828"/>
      <c r="BP657" s="828"/>
      <c r="BQ657" s="828"/>
      <c r="BR657" s="828"/>
      <c r="BS657" s="828"/>
      <c r="BT657" s="828"/>
      <c r="BU657" s="828"/>
      <c r="BV657" s="828"/>
      <c r="BW657" s="828"/>
      <c r="BX657" s="828"/>
    </row>
    <row r="658" spans="1:78" ht="15.75">
      <c r="A658" s="824">
        <f>ČVO!B23</f>
        <v>22</v>
      </c>
      <c r="B658" s="824" t="str">
        <f>ČVO!C23</f>
        <v>Podolský</v>
      </c>
      <c r="C658" s="824" t="str">
        <f>ČVO!D23</f>
        <v>Richard</v>
      </c>
      <c r="D658" s="1664">
        <f>ČVO!E23</f>
        <v>731019</v>
      </c>
      <c r="E658" s="824" t="str">
        <f>ČVO!F23</f>
        <v>JH</v>
      </c>
      <c r="F658" s="824" t="s">
        <v>887</v>
      </c>
      <c r="G658" s="823">
        <f t="shared" si="402"/>
        <v>0.66666666666666663</v>
      </c>
      <c r="H658" s="824">
        <f t="shared" si="403"/>
        <v>15</v>
      </c>
      <c r="I658" s="824">
        <f t="shared" si="404"/>
        <v>7</v>
      </c>
      <c r="J658" s="824">
        <f t="shared" si="405"/>
        <v>3</v>
      </c>
      <c r="K658" s="825">
        <f t="shared" si="406"/>
        <v>10</v>
      </c>
      <c r="L658" s="826">
        <f t="shared" si="407"/>
        <v>0</v>
      </c>
      <c r="O658" s="827">
        <v>0</v>
      </c>
      <c r="P658" s="824">
        <v>3</v>
      </c>
      <c r="Q658" s="824">
        <v>1</v>
      </c>
      <c r="R658" s="824"/>
      <c r="S658" s="824">
        <v>0</v>
      </c>
      <c r="T658" s="826">
        <v>2</v>
      </c>
      <c r="U658" s="824">
        <v>0</v>
      </c>
      <c r="V658" s="827">
        <v>0</v>
      </c>
      <c r="W658" s="824">
        <v>0</v>
      </c>
      <c r="X658" s="824">
        <v>0</v>
      </c>
      <c r="Y658" s="824">
        <v>0</v>
      </c>
      <c r="Z658" s="824">
        <v>1</v>
      </c>
      <c r="AA658" s="824"/>
      <c r="AB658" s="824">
        <v>0</v>
      </c>
      <c r="AC658" s="824">
        <v>0</v>
      </c>
      <c r="AD658" s="824"/>
      <c r="AE658" s="824"/>
      <c r="AF658" s="824"/>
      <c r="AG658" s="824">
        <v>0</v>
      </c>
      <c r="AH658" s="824">
        <v>0</v>
      </c>
      <c r="AI658" s="34"/>
      <c r="AJ658" s="824">
        <v>2</v>
      </c>
      <c r="AK658" s="824">
        <v>0</v>
      </c>
      <c r="AL658" s="824">
        <v>0</v>
      </c>
      <c r="AM658" s="824"/>
      <c r="AN658" s="824">
        <v>0</v>
      </c>
      <c r="AO658" s="824">
        <v>0</v>
      </c>
      <c r="AP658" s="824">
        <v>0</v>
      </c>
      <c r="AQ658" s="824">
        <v>0</v>
      </c>
      <c r="AR658" s="824">
        <v>0</v>
      </c>
      <c r="AS658" s="824">
        <v>0</v>
      </c>
      <c r="AT658" s="824">
        <v>0</v>
      </c>
      <c r="AU658" s="824">
        <v>1</v>
      </c>
      <c r="AV658" s="824"/>
      <c r="AW658" s="824">
        <v>0</v>
      </c>
      <c r="AX658" s="824">
        <v>0</v>
      </c>
      <c r="AY658" s="824"/>
      <c r="AZ658" s="824"/>
      <c r="BA658" s="824"/>
      <c r="BB658" s="824">
        <v>0</v>
      </c>
      <c r="BC658" s="824">
        <v>0</v>
      </c>
      <c r="BE658" s="828"/>
      <c r="BF658" s="828"/>
      <c r="BG658" s="828"/>
      <c r="BH658" s="828"/>
      <c r="BI658" s="828"/>
      <c r="BJ658" s="828"/>
      <c r="BK658" s="828"/>
      <c r="BL658" s="828"/>
      <c r="BM658" s="828"/>
      <c r="BN658" s="828"/>
      <c r="BO658" s="828"/>
      <c r="BP658" s="828"/>
      <c r="BQ658" s="828"/>
      <c r="BR658" s="828"/>
      <c r="BS658" s="828"/>
      <c r="BT658" s="828"/>
      <c r="BU658" s="828"/>
      <c r="BV658" s="828"/>
      <c r="BW658" s="828"/>
      <c r="BX658" s="828"/>
      <c r="BY658" s="40"/>
    </row>
    <row r="659" spans="1:78" ht="15.75">
      <c r="A659" s="824">
        <f>ČVO!B24</f>
        <v>23</v>
      </c>
      <c r="B659" s="824" t="str">
        <f>ČVO!C24</f>
        <v>Jireš</v>
      </c>
      <c r="C659" s="824" t="str">
        <f>ČVO!D24</f>
        <v>Karel</v>
      </c>
      <c r="D659" s="1664">
        <f>ČVO!E24</f>
        <v>890913</v>
      </c>
      <c r="E659" s="824" t="str">
        <f>ČVO!F24</f>
        <v>JH</v>
      </c>
      <c r="F659" s="824" t="s">
        <v>887</v>
      </c>
      <c r="G659" s="823">
        <f t="shared" si="402"/>
        <v>0.35714285714285715</v>
      </c>
      <c r="H659" s="824">
        <f t="shared" si="403"/>
        <v>14</v>
      </c>
      <c r="I659" s="824">
        <f t="shared" si="404"/>
        <v>1</v>
      </c>
      <c r="J659" s="824">
        <f t="shared" si="405"/>
        <v>4</v>
      </c>
      <c r="K659" s="825">
        <f t="shared" si="406"/>
        <v>5</v>
      </c>
      <c r="L659" s="826">
        <f t="shared" si="407"/>
        <v>0</v>
      </c>
      <c r="O659" s="827">
        <v>0</v>
      </c>
      <c r="P659" s="824"/>
      <c r="Q659" s="824">
        <v>1</v>
      </c>
      <c r="R659" s="824">
        <v>0</v>
      </c>
      <c r="S659" s="824">
        <v>0</v>
      </c>
      <c r="T659" s="826">
        <v>0</v>
      </c>
      <c r="U659" s="824"/>
      <c r="V659" s="827">
        <v>0</v>
      </c>
      <c r="W659" s="824"/>
      <c r="X659" s="824">
        <v>0</v>
      </c>
      <c r="Y659" s="824">
        <v>0</v>
      </c>
      <c r="Z659" s="824"/>
      <c r="AA659" s="824">
        <v>0</v>
      </c>
      <c r="AB659" s="824">
        <v>0</v>
      </c>
      <c r="AC659" s="824"/>
      <c r="AD659" s="824"/>
      <c r="AE659" s="824">
        <v>0</v>
      </c>
      <c r="AF659" s="824">
        <v>0</v>
      </c>
      <c r="AG659" s="824">
        <v>0</v>
      </c>
      <c r="AH659" s="824">
        <v>0</v>
      </c>
      <c r="AI659" s="34"/>
      <c r="AJ659" s="824">
        <v>2</v>
      </c>
      <c r="AK659" s="824"/>
      <c r="AL659" s="824">
        <v>1</v>
      </c>
      <c r="AM659" s="824">
        <v>0</v>
      </c>
      <c r="AN659" s="824">
        <v>0</v>
      </c>
      <c r="AO659" s="824">
        <v>0</v>
      </c>
      <c r="AP659" s="824"/>
      <c r="AQ659" s="824">
        <v>0</v>
      </c>
      <c r="AR659" s="824"/>
      <c r="AS659" s="824">
        <v>0</v>
      </c>
      <c r="AT659" s="824">
        <v>1</v>
      </c>
      <c r="AU659" s="824"/>
      <c r="AV659" s="824">
        <v>0</v>
      </c>
      <c r="AW659" s="824">
        <v>0</v>
      </c>
      <c r="AX659" s="824"/>
      <c r="AY659" s="824"/>
      <c r="AZ659" s="824">
        <v>0</v>
      </c>
      <c r="BA659" s="824">
        <v>0</v>
      </c>
      <c r="BB659" s="824">
        <v>0</v>
      </c>
      <c r="BC659" s="824">
        <v>0</v>
      </c>
      <c r="BE659" s="828"/>
      <c r="BF659" s="828"/>
      <c r="BG659" s="828"/>
      <c r="BH659" s="828"/>
      <c r="BI659" s="828"/>
      <c r="BJ659" s="828"/>
      <c r="BK659" s="828"/>
      <c r="BL659" s="828"/>
      <c r="BM659" s="828"/>
      <c r="BN659" s="828"/>
      <c r="BO659" s="828"/>
      <c r="BP659" s="828"/>
      <c r="BQ659" s="828"/>
      <c r="BR659" s="828"/>
      <c r="BS659" s="828"/>
      <c r="BT659" s="828"/>
      <c r="BU659" s="828"/>
      <c r="BV659" s="828"/>
      <c r="BW659" s="828"/>
      <c r="BX659" s="828"/>
      <c r="BY659" s="40"/>
    </row>
    <row r="660" spans="1:78" ht="15.75">
      <c r="A660" s="824">
        <f>ČVO!B25</f>
        <v>30</v>
      </c>
      <c r="B660" s="824" t="str">
        <f>ČVO!C25</f>
        <v>Moštěk</v>
      </c>
      <c r="C660" s="824" t="str">
        <f>ČVO!D25</f>
        <v>Václav</v>
      </c>
      <c r="D660" s="1664">
        <f>ČVO!E25</f>
        <v>910313</v>
      </c>
      <c r="E660" s="824" t="str">
        <f>ČVO!F25</f>
        <v>JH2</v>
      </c>
      <c r="F660" s="824" t="s">
        <v>887</v>
      </c>
      <c r="G660" s="823">
        <f t="shared" si="402"/>
        <v>3.2352941176470589</v>
      </c>
      <c r="H660" s="824">
        <f t="shared" si="403"/>
        <v>17</v>
      </c>
      <c r="I660" s="824">
        <f t="shared" si="404"/>
        <v>40</v>
      </c>
      <c r="J660" s="824">
        <f t="shared" si="405"/>
        <v>15</v>
      </c>
      <c r="K660" s="825">
        <f t="shared" si="406"/>
        <v>55</v>
      </c>
      <c r="L660" s="826">
        <f t="shared" si="407"/>
        <v>0</v>
      </c>
      <c r="O660" s="827">
        <v>4</v>
      </c>
      <c r="P660" s="824">
        <v>3</v>
      </c>
      <c r="Q660" s="824">
        <v>2</v>
      </c>
      <c r="R660" s="824">
        <v>3</v>
      </c>
      <c r="S660" s="824">
        <v>2</v>
      </c>
      <c r="T660" s="826"/>
      <c r="U660" s="824">
        <v>2</v>
      </c>
      <c r="V660" s="827"/>
      <c r="W660" s="824"/>
      <c r="X660" s="824">
        <v>4</v>
      </c>
      <c r="Y660" s="824">
        <v>1</v>
      </c>
      <c r="Z660" s="824">
        <v>3</v>
      </c>
      <c r="AA660" s="824">
        <v>5</v>
      </c>
      <c r="AB660" s="824">
        <v>0</v>
      </c>
      <c r="AC660" s="824">
        <v>1</v>
      </c>
      <c r="AD660" s="824">
        <v>3</v>
      </c>
      <c r="AE660" s="824">
        <v>0</v>
      </c>
      <c r="AF660" s="824">
        <v>0</v>
      </c>
      <c r="AG660" s="824">
        <v>2</v>
      </c>
      <c r="AH660" s="824">
        <v>5</v>
      </c>
      <c r="AI660" s="34"/>
      <c r="AJ660" s="824">
        <v>2</v>
      </c>
      <c r="AK660" s="824">
        <v>2</v>
      </c>
      <c r="AL660" s="824">
        <v>1</v>
      </c>
      <c r="AM660" s="824">
        <v>1</v>
      </c>
      <c r="AN660" s="824">
        <v>0</v>
      </c>
      <c r="AO660" s="824"/>
      <c r="AP660" s="824">
        <v>1</v>
      </c>
      <c r="AQ660" s="824"/>
      <c r="AR660" s="824"/>
      <c r="AS660" s="824">
        <v>0</v>
      </c>
      <c r="AT660" s="824">
        <v>1</v>
      </c>
      <c r="AU660" s="824">
        <v>2</v>
      </c>
      <c r="AV660" s="824">
        <v>1</v>
      </c>
      <c r="AW660" s="824">
        <v>0</v>
      </c>
      <c r="AX660" s="824">
        <v>2</v>
      </c>
      <c r="AY660" s="824">
        <v>0</v>
      </c>
      <c r="AZ660" s="824">
        <v>0</v>
      </c>
      <c r="BA660" s="824">
        <v>0</v>
      </c>
      <c r="BB660" s="824">
        <v>1</v>
      </c>
      <c r="BC660" s="824">
        <v>1</v>
      </c>
      <c r="BE660" s="828"/>
      <c r="BF660" s="828"/>
      <c r="BG660" s="828"/>
      <c r="BH660" s="828"/>
      <c r="BI660" s="828"/>
      <c r="BJ660" s="828"/>
      <c r="BK660" s="828"/>
      <c r="BL660" s="828"/>
      <c r="BM660" s="828"/>
      <c r="BN660" s="828"/>
      <c r="BO660" s="828"/>
      <c r="BP660" s="828"/>
      <c r="BQ660" s="828"/>
      <c r="BR660" s="828"/>
      <c r="BS660" s="828"/>
      <c r="BT660" s="828"/>
      <c r="BU660" s="828"/>
      <c r="BV660" s="828"/>
      <c r="BW660" s="828"/>
      <c r="BX660" s="828"/>
      <c r="BY660" s="40"/>
    </row>
    <row r="661" spans="1:78" ht="15.75">
      <c r="A661" s="824">
        <f>ČVO!B26</f>
        <v>25</v>
      </c>
      <c r="B661" s="824" t="str">
        <f>ČVO!C26</f>
        <v xml:space="preserve">Starý </v>
      </c>
      <c r="C661" s="824" t="str">
        <f>ČVO!D26</f>
        <v>Bohumil</v>
      </c>
      <c r="D661" s="1664">
        <f>ČVO!E26</f>
        <v>860324</v>
      </c>
      <c r="E661" s="824" t="str">
        <f>ČVO!F26</f>
        <v>JH</v>
      </c>
      <c r="F661" s="824" t="s">
        <v>887</v>
      </c>
      <c r="G661" s="823">
        <f t="shared" si="402"/>
        <v>0.66666666666666663</v>
      </c>
      <c r="H661" s="824">
        <f t="shared" si="403"/>
        <v>15</v>
      </c>
      <c r="I661" s="824">
        <f t="shared" si="404"/>
        <v>3</v>
      </c>
      <c r="J661" s="824">
        <f t="shared" si="405"/>
        <v>7</v>
      </c>
      <c r="K661" s="825">
        <f t="shared" si="406"/>
        <v>10</v>
      </c>
      <c r="L661" s="826">
        <f t="shared" si="407"/>
        <v>0</v>
      </c>
      <c r="O661" s="827">
        <v>0</v>
      </c>
      <c r="P661" s="824">
        <v>0</v>
      </c>
      <c r="Q661" s="824">
        <v>0</v>
      </c>
      <c r="R661" s="824"/>
      <c r="S661" s="824">
        <v>0</v>
      </c>
      <c r="T661" s="826"/>
      <c r="U661" s="824">
        <v>1</v>
      </c>
      <c r="V661" s="827">
        <v>0</v>
      </c>
      <c r="W661" s="824">
        <v>0</v>
      </c>
      <c r="X661" s="824">
        <v>0</v>
      </c>
      <c r="Y661" s="824">
        <v>1</v>
      </c>
      <c r="Z661" s="824"/>
      <c r="AA661" s="824">
        <v>0</v>
      </c>
      <c r="AB661" s="824">
        <v>1</v>
      </c>
      <c r="AC661" s="824"/>
      <c r="AD661" s="824"/>
      <c r="AE661" s="824">
        <v>0</v>
      </c>
      <c r="AF661" s="824">
        <v>0</v>
      </c>
      <c r="AG661" s="824">
        <v>0</v>
      </c>
      <c r="AH661" s="824">
        <v>0</v>
      </c>
      <c r="AI661" s="34"/>
      <c r="AJ661" s="824">
        <v>1</v>
      </c>
      <c r="AK661" s="824">
        <v>1</v>
      </c>
      <c r="AL661" s="824">
        <v>0</v>
      </c>
      <c r="AM661" s="824"/>
      <c r="AN661" s="824">
        <v>0</v>
      </c>
      <c r="AO661" s="824"/>
      <c r="AP661" s="824">
        <v>0</v>
      </c>
      <c r="AQ661" s="824">
        <v>0</v>
      </c>
      <c r="AR661" s="824">
        <v>0</v>
      </c>
      <c r="AS661" s="824">
        <v>0</v>
      </c>
      <c r="AT661" s="824">
        <v>0</v>
      </c>
      <c r="AU661" s="824"/>
      <c r="AV661" s="824">
        <v>0</v>
      </c>
      <c r="AW661" s="824">
        <v>1</v>
      </c>
      <c r="AX661" s="824"/>
      <c r="AY661" s="824"/>
      <c r="AZ661" s="824">
        <v>1</v>
      </c>
      <c r="BA661" s="824">
        <v>2</v>
      </c>
      <c r="BB661" s="824">
        <v>1</v>
      </c>
      <c r="BC661" s="824">
        <v>0</v>
      </c>
      <c r="BE661" s="828"/>
      <c r="BF661" s="828"/>
      <c r="BG661" s="828"/>
      <c r="BH661" s="828"/>
      <c r="BI661" s="828"/>
      <c r="BJ661" s="828"/>
      <c r="BK661" s="828"/>
      <c r="BL661" s="828"/>
      <c r="BM661" s="828"/>
      <c r="BN661" s="828"/>
      <c r="BO661" s="828"/>
      <c r="BP661" s="828"/>
      <c r="BQ661" s="828"/>
      <c r="BR661" s="828"/>
      <c r="BS661" s="828"/>
      <c r="BT661" s="828"/>
      <c r="BU661" s="828"/>
      <c r="BV661" s="828"/>
      <c r="BW661" s="828"/>
      <c r="BX661" s="828"/>
      <c r="BY661" s="40"/>
    </row>
    <row r="662" spans="1:78" ht="15.75">
      <c r="A662" s="824">
        <f>ČVO!B27</f>
        <v>74</v>
      </c>
      <c r="B662" s="824" t="str">
        <f>ČVO!C27</f>
        <v>Golián</v>
      </c>
      <c r="C662" s="824" t="str">
        <f>ČVO!D27</f>
        <v>Marek</v>
      </c>
      <c r="D662" s="1664">
        <f>ČVO!E27</f>
        <v>870323</v>
      </c>
      <c r="E662" s="824" t="str">
        <f>ČVO!F27</f>
        <v>JH</v>
      </c>
      <c r="F662" s="824" t="s">
        <v>887</v>
      </c>
      <c r="G662" s="823">
        <f t="shared" si="402"/>
        <v>7.6923076923076927E-2</v>
      </c>
      <c r="H662" s="824">
        <f t="shared" si="403"/>
        <v>13</v>
      </c>
      <c r="I662" s="824">
        <f t="shared" si="404"/>
        <v>1</v>
      </c>
      <c r="J662" s="824">
        <f t="shared" si="405"/>
        <v>0</v>
      </c>
      <c r="K662" s="825">
        <f t="shared" si="406"/>
        <v>1</v>
      </c>
      <c r="L662" s="826">
        <f t="shared" si="407"/>
        <v>0</v>
      </c>
      <c r="O662" s="827">
        <v>1</v>
      </c>
      <c r="P662" s="824"/>
      <c r="Q662" s="824"/>
      <c r="R662" s="824"/>
      <c r="S662" s="824"/>
      <c r="T662" s="826">
        <v>0</v>
      </c>
      <c r="U662" s="824">
        <v>0</v>
      </c>
      <c r="V662" s="827">
        <v>0</v>
      </c>
      <c r="W662" s="824">
        <v>0</v>
      </c>
      <c r="X662" s="824">
        <v>0</v>
      </c>
      <c r="Y662" s="824">
        <v>0</v>
      </c>
      <c r="Z662" s="824"/>
      <c r="AA662" s="824">
        <v>0</v>
      </c>
      <c r="AB662" s="824"/>
      <c r="AC662" s="824">
        <v>0</v>
      </c>
      <c r="AD662" s="824">
        <v>0</v>
      </c>
      <c r="AE662" s="824"/>
      <c r="AF662" s="824">
        <v>0</v>
      </c>
      <c r="AG662" s="824">
        <v>0</v>
      </c>
      <c r="AH662" s="824">
        <v>0</v>
      </c>
      <c r="AI662" s="34"/>
      <c r="AJ662" s="824">
        <v>0</v>
      </c>
      <c r="AK662" s="824"/>
      <c r="AL662" s="824"/>
      <c r="AM662" s="824"/>
      <c r="AN662" s="824"/>
      <c r="AO662" s="824">
        <v>0</v>
      </c>
      <c r="AP662" s="824">
        <v>0</v>
      </c>
      <c r="AQ662" s="824">
        <v>0</v>
      </c>
      <c r="AR662" s="824">
        <v>0</v>
      </c>
      <c r="AS662" s="824">
        <v>0</v>
      </c>
      <c r="AT662" s="824">
        <v>0</v>
      </c>
      <c r="AU662" s="824"/>
      <c r="AV662" s="824">
        <v>0</v>
      </c>
      <c r="AW662" s="824"/>
      <c r="AX662" s="824">
        <v>0</v>
      </c>
      <c r="AY662" s="824">
        <v>0</v>
      </c>
      <c r="AZ662" s="824"/>
      <c r="BA662" s="824">
        <v>0</v>
      </c>
      <c r="BB662" s="824">
        <v>0</v>
      </c>
      <c r="BC662" s="824">
        <v>0</v>
      </c>
      <c r="BE662" s="828"/>
      <c r="BF662" s="828"/>
      <c r="BG662" s="828"/>
      <c r="BH662" s="828"/>
      <c r="BI662" s="828"/>
      <c r="BJ662" s="828"/>
      <c r="BK662" s="828"/>
      <c r="BL662" s="828"/>
      <c r="BM662" s="828"/>
      <c r="BN662" s="828"/>
      <c r="BO662" s="828"/>
      <c r="BP662" s="828"/>
      <c r="BQ662" s="828"/>
      <c r="BR662" s="828"/>
      <c r="BS662" s="828"/>
      <c r="BT662" s="828"/>
      <c r="BU662" s="828"/>
      <c r="BV662" s="828"/>
      <c r="BW662" s="828"/>
      <c r="BX662" s="828"/>
      <c r="BY662" s="40"/>
    </row>
    <row r="663" spans="1:78" ht="15.75">
      <c r="A663" s="824">
        <f>ČVO!B28</f>
        <v>76</v>
      </c>
      <c r="B663" s="824" t="str">
        <f>ČVO!C28</f>
        <v>Sagan</v>
      </c>
      <c r="C663" s="824" t="str">
        <f>ČVO!D28</f>
        <v>Marian</v>
      </c>
      <c r="D663" s="1664">
        <f>ČVO!E28</f>
        <v>760512</v>
      </c>
      <c r="E663" s="824" t="str">
        <f>ČVO!F28</f>
        <v>JH</v>
      </c>
      <c r="F663" s="824" t="s">
        <v>887</v>
      </c>
      <c r="G663" s="823">
        <f t="shared" si="402"/>
        <v>1.125</v>
      </c>
      <c r="H663" s="824">
        <f t="shared" si="403"/>
        <v>16</v>
      </c>
      <c r="I663" s="824">
        <f t="shared" si="404"/>
        <v>7</v>
      </c>
      <c r="J663" s="824">
        <f t="shared" si="405"/>
        <v>11</v>
      </c>
      <c r="K663" s="825">
        <f t="shared" si="406"/>
        <v>18</v>
      </c>
      <c r="L663" s="826">
        <f t="shared" si="407"/>
        <v>0</v>
      </c>
      <c r="O663" s="827">
        <v>1</v>
      </c>
      <c r="P663" s="824">
        <v>1</v>
      </c>
      <c r="Q663" s="824">
        <v>1</v>
      </c>
      <c r="R663" s="824"/>
      <c r="S663" s="824">
        <v>0</v>
      </c>
      <c r="T663" s="826"/>
      <c r="U663" s="824">
        <v>0</v>
      </c>
      <c r="V663" s="827">
        <v>2</v>
      </c>
      <c r="W663" s="824">
        <v>0</v>
      </c>
      <c r="X663" s="824">
        <v>0</v>
      </c>
      <c r="Y663" s="824">
        <v>0</v>
      </c>
      <c r="Z663" s="824"/>
      <c r="AA663" s="824"/>
      <c r="AB663" s="824">
        <v>0</v>
      </c>
      <c r="AC663" s="824">
        <v>0</v>
      </c>
      <c r="AD663" s="824">
        <v>0</v>
      </c>
      <c r="AE663" s="824">
        <v>0</v>
      </c>
      <c r="AF663" s="824">
        <v>0</v>
      </c>
      <c r="AG663" s="824">
        <v>1</v>
      </c>
      <c r="AH663" s="824">
        <v>1</v>
      </c>
      <c r="AI663" s="34"/>
      <c r="AJ663" s="824">
        <v>2</v>
      </c>
      <c r="AK663" s="824">
        <v>1</v>
      </c>
      <c r="AL663" s="824">
        <v>1</v>
      </c>
      <c r="AM663" s="824"/>
      <c r="AN663" s="824">
        <v>0</v>
      </c>
      <c r="AO663" s="824"/>
      <c r="AP663" s="824">
        <v>1</v>
      </c>
      <c r="AQ663" s="824">
        <v>1</v>
      </c>
      <c r="AR663" s="824">
        <v>1</v>
      </c>
      <c r="AS663" s="824">
        <v>0</v>
      </c>
      <c r="AT663" s="824">
        <v>1</v>
      </c>
      <c r="AU663" s="824"/>
      <c r="AV663" s="824"/>
      <c r="AW663" s="824">
        <v>0</v>
      </c>
      <c r="AX663" s="824">
        <v>0</v>
      </c>
      <c r="AY663" s="824">
        <v>1</v>
      </c>
      <c r="AZ663" s="824">
        <v>0</v>
      </c>
      <c r="BA663" s="824">
        <v>0</v>
      </c>
      <c r="BB663" s="824">
        <v>0</v>
      </c>
      <c r="BC663" s="824">
        <v>2</v>
      </c>
      <c r="BE663" s="828"/>
      <c r="BF663" s="828"/>
      <c r="BG663" s="828"/>
      <c r="BH663" s="828"/>
      <c r="BI663" s="828"/>
      <c r="BJ663" s="828"/>
      <c r="BK663" s="828"/>
      <c r="BL663" s="828"/>
      <c r="BM663" s="828"/>
      <c r="BN663" s="828"/>
      <c r="BO663" s="828"/>
      <c r="BP663" s="828"/>
      <c r="BQ663" s="828"/>
      <c r="BR663" s="828"/>
      <c r="BS663" s="828"/>
      <c r="BT663" s="828"/>
      <c r="BU663" s="828"/>
      <c r="BV663" s="828"/>
      <c r="BW663" s="828"/>
      <c r="BX663" s="828"/>
      <c r="BY663" s="40"/>
    </row>
    <row r="664" spans="1:78" ht="15.75">
      <c r="A664" s="824">
        <f>ČVO!B29</f>
        <v>77</v>
      </c>
      <c r="B664" s="824" t="str">
        <f>ČVO!C29</f>
        <v>Heger</v>
      </c>
      <c r="C664" s="824" t="str">
        <f>ČVO!D29</f>
        <v>Miroslav</v>
      </c>
      <c r="D664" s="1664">
        <f>ČVO!E29</f>
        <v>770814</v>
      </c>
      <c r="E664" s="824" t="str">
        <f>ČVO!F29</f>
        <v>JH</v>
      </c>
      <c r="F664" s="824" t="s">
        <v>887</v>
      </c>
      <c r="G664" s="823">
        <f t="shared" si="402"/>
        <v>0</v>
      </c>
      <c r="H664" s="824">
        <f t="shared" si="403"/>
        <v>1</v>
      </c>
      <c r="I664" s="824">
        <f t="shared" si="404"/>
        <v>0</v>
      </c>
      <c r="J664" s="824">
        <f t="shared" si="405"/>
        <v>0</v>
      </c>
      <c r="K664" s="825">
        <f t="shared" si="406"/>
        <v>0</v>
      </c>
      <c r="L664" s="826">
        <f t="shared" si="407"/>
        <v>0</v>
      </c>
      <c r="O664" s="827"/>
      <c r="P664" s="824"/>
      <c r="Q664" s="824"/>
      <c r="R664" s="824"/>
      <c r="S664" s="824"/>
      <c r="T664" s="826"/>
      <c r="U664" s="824"/>
      <c r="V664" s="827"/>
      <c r="W664" s="824"/>
      <c r="X664" s="824"/>
      <c r="Y664" s="824"/>
      <c r="Z664" s="824"/>
      <c r="AA664" s="824"/>
      <c r="AB664" s="824"/>
      <c r="AC664" s="824"/>
      <c r="AD664" s="824">
        <v>0</v>
      </c>
      <c r="AE664" s="824"/>
      <c r="AF664" s="824"/>
      <c r="AG664" s="824"/>
      <c r="AH664" s="824"/>
      <c r="AI664" s="34"/>
      <c r="AJ664" s="824"/>
      <c r="AK664" s="824"/>
      <c r="AL664" s="824"/>
      <c r="AM664" s="824"/>
      <c r="AN664" s="824"/>
      <c r="AO664" s="824"/>
      <c r="AP664" s="824"/>
      <c r="AQ664" s="824"/>
      <c r="AR664" s="824"/>
      <c r="AS664" s="824"/>
      <c r="AT664" s="824"/>
      <c r="AU664" s="824"/>
      <c r="AV664" s="824"/>
      <c r="AW664" s="824"/>
      <c r="AX664" s="824"/>
      <c r="AY664" s="824">
        <v>0</v>
      </c>
      <c r="AZ664" s="824"/>
      <c r="BA664" s="824"/>
      <c r="BB664" s="824"/>
      <c r="BC664" s="824"/>
      <c r="BE664" s="828"/>
      <c r="BF664" s="828"/>
      <c r="BG664" s="828"/>
      <c r="BH664" s="828"/>
      <c r="BI664" s="828"/>
      <c r="BJ664" s="828"/>
      <c r="BK664" s="828"/>
      <c r="BL664" s="828"/>
      <c r="BM664" s="828"/>
      <c r="BN664" s="828"/>
      <c r="BO664" s="828"/>
      <c r="BP664" s="828"/>
      <c r="BQ664" s="828"/>
      <c r="BR664" s="828"/>
      <c r="BS664" s="828"/>
      <c r="BT664" s="828"/>
      <c r="BU664" s="828"/>
      <c r="BV664" s="828"/>
      <c r="BW664" s="828"/>
      <c r="BX664" s="828"/>
      <c r="BY664" s="40"/>
    </row>
    <row r="665" spans="1:78" ht="15.75">
      <c r="A665" s="824">
        <f>ČVO!B30</f>
        <v>81</v>
      </c>
      <c r="B665" s="824" t="str">
        <f>ČVO!C30</f>
        <v xml:space="preserve">Hecl </v>
      </c>
      <c r="C665" s="824" t="str">
        <f>ČVO!D30</f>
        <v>Otakar</v>
      </c>
      <c r="D665" s="1664">
        <f>ČVO!E30</f>
        <v>810411</v>
      </c>
      <c r="E665" s="824" t="str">
        <f>ČVO!F30</f>
        <v>JH</v>
      </c>
      <c r="F665" s="824" t="s">
        <v>887</v>
      </c>
      <c r="G665" s="823">
        <f t="shared" si="402"/>
        <v>0.57894736842105265</v>
      </c>
      <c r="H665" s="824">
        <f t="shared" si="403"/>
        <v>19</v>
      </c>
      <c r="I665" s="824">
        <f t="shared" si="404"/>
        <v>4</v>
      </c>
      <c r="J665" s="824">
        <f t="shared" si="405"/>
        <v>7</v>
      </c>
      <c r="K665" s="825">
        <f t="shared" si="406"/>
        <v>11</v>
      </c>
      <c r="L665" s="826">
        <f t="shared" si="407"/>
        <v>0</v>
      </c>
      <c r="O665" s="827">
        <v>0</v>
      </c>
      <c r="P665" s="824">
        <v>1</v>
      </c>
      <c r="Q665" s="824">
        <v>0</v>
      </c>
      <c r="R665" s="824">
        <v>1</v>
      </c>
      <c r="S665" s="824">
        <v>0</v>
      </c>
      <c r="T665" s="826">
        <v>1</v>
      </c>
      <c r="U665" s="824">
        <v>0</v>
      </c>
      <c r="V665" s="827">
        <v>0</v>
      </c>
      <c r="W665" s="824">
        <v>0</v>
      </c>
      <c r="X665" s="824">
        <v>0</v>
      </c>
      <c r="Y665" s="824">
        <v>0</v>
      </c>
      <c r="Z665" s="824">
        <v>1</v>
      </c>
      <c r="AA665" s="824">
        <v>0</v>
      </c>
      <c r="AB665" s="824"/>
      <c r="AC665" s="824">
        <v>0</v>
      </c>
      <c r="AD665" s="824">
        <v>0</v>
      </c>
      <c r="AE665" s="824">
        <v>0</v>
      </c>
      <c r="AF665" s="824">
        <v>0</v>
      </c>
      <c r="AG665" s="824">
        <v>0</v>
      </c>
      <c r="AH665" s="824">
        <v>0</v>
      </c>
      <c r="AI665" s="34"/>
      <c r="AJ665" s="824">
        <v>0</v>
      </c>
      <c r="AK665" s="824">
        <v>1</v>
      </c>
      <c r="AL665" s="824">
        <v>1</v>
      </c>
      <c r="AM665" s="824">
        <v>0</v>
      </c>
      <c r="AN665" s="824">
        <v>0</v>
      </c>
      <c r="AO665" s="824">
        <v>2</v>
      </c>
      <c r="AP665" s="824">
        <v>0</v>
      </c>
      <c r="AQ665" s="824">
        <v>0</v>
      </c>
      <c r="AR665" s="824">
        <v>0</v>
      </c>
      <c r="AS665" s="824">
        <v>0</v>
      </c>
      <c r="AT665" s="824">
        <v>0</v>
      </c>
      <c r="AU665" s="824">
        <v>1</v>
      </c>
      <c r="AV665" s="824">
        <v>0</v>
      </c>
      <c r="AW665" s="824"/>
      <c r="AX665" s="824">
        <v>0</v>
      </c>
      <c r="AY665" s="824">
        <v>1</v>
      </c>
      <c r="AZ665" s="824">
        <v>0</v>
      </c>
      <c r="BA665" s="824">
        <v>0</v>
      </c>
      <c r="BB665" s="824">
        <v>1</v>
      </c>
      <c r="BC665" s="824">
        <v>0</v>
      </c>
      <c r="BE665" s="828"/>
      <c r="BF665" s="828"/>
      <c r="BG665" s="828"/>
      <c r="BH665" s="828"/>
      <c r="BI665" s="828"/>
      <c r="BJ665" s="828"/>
      <c r="BK665" s="828"/>
      <c r="BL665" s="828"/>
      <c r="BM665" s="828"/>
      <c r="BN665" s="828"/>
      <c r="BO665" s="828"/>
      <c r="BP665" s="828"/>
      <c r="BQ665" s="828"/>
      <c r="BR665" s="828"/>
      <c r="BS665" s="828"/>
      <c r="BT665" s="828"/>
      <c r="BU665" s="828"/>
      <c r="BV665" s="828"/>
      <c r="BW665" s="828"/>
      <c r="BX665" s="828"/>
      <c r="BY665" s="40"/>
    </row>
    <row r="666" spans="1:78" s="40" customFormat="1" ht="15.75">
      <c r="A666" s="824">
        <f>ČVO!B31</f>
        <v>88</v>
      </c>
      <c r="B666" s="824" t="str">
        <f>ČVO!C31</f>
        <v>Netušil</v>
      </c>
      <c r="C666" s="824" t="str">
        <f>ČVO!D31</f>
        <v>Marcel</v>
      </c>
      <c r="D666" s="1664">
        <f>ČVO!E31</f>
        <v>780911</v>
      </c>
      <c r="E666" s="824" t="str">
        <f>ČVO!F31</f>
        <v>JH</v>
      </c>
      <c r="F666" s="824" t="s">
        <v>887</v>
      </c>
      <c r="G666" s="823" t="e">
        <f t="shared" si="402"/>
        <v>#DIV/0!</v>
      </c>
      <c r="H666" s="824">
        <f t="shared" si="403"/>
        <v>0</v>
      </c>
      <c r="I666" s="824">
        <f t="shared" si="404"/>
        <v>0</v>
      </c>
      <c r="J666" s="824">
        <f t="shared" si="405"/>
        <v>0</v>
      </c>
      <c r="K666" s="825">
        <f t="shared" si="406"/>
        <v>0</v>
      </c>
      <c r="L666" s="826">
        <f t="shared" si="407"/>
        <v>0</v>
      </c>
      <c r="M666" s="8"/>
      <c r="N666" s="8"/>
      <c r="O666" s="827"/>
      <c r="P666" s="824"/>
      <c r="Q666" s="824"/>
      <c r="R666" s="824"/>
      <c r="S666" s="824"/>
      <c r="T666" s="826"/>
      <c r="U666" s="824"/>
      <c r="V666" s="827"/>
      <c r="W666" s="824"/>
      <c r="X666" s="824"/>
      <c r="Z666" s="824"/>
      <c r="AA666" s="824"/>
      <c r="AB666" s="824"/>
      <c r="AC666" s="824"/>
      <c r="AD666" s="824"/>
      <c r="AE666" s="824"/>
      <c r="AF666" s="824"/>
      <c r="AG666" s="824"/>
      <c r="AH666" s="824"/>
      <c r="AI666" s="34"/>
      <c r="AJ666" s="824"/>
      <c r="AK666" s="824"/>
      <c r="AL666" s="824"/>
      <c r="AM666" s="824"/>
      <c r="AN666" s="824"/>
      <c r="AO666" s="824"/>
      <c r="AP666" s="824"/>
      <c r="AQ666" s="824"/>
      <c r="AR666" s="824"/>
      <c r="AS666" s="824"/>
      <c r="AT666" s="824"/>
      <c r="AU666" s="824"/>
      <c r="AV666" s="824"/>
      <c r="AW666" s="824"/>
      <c r="AX666" s="824"/>
      <c r="AY666" s="824"/>
      <c r="AZ666" s="824"/>
      <c r="BA666" s="824"/>
      <c r="BB666" s="824"/>
      <c r="BC666" s="824"/>
      <c r="BD666" s="8"/>
      <c r="BE666" s="828"/>
      <c r="BF666" s="828"/>
      <c r="BG666" s="828"/>
      <c r="BH666" s="828"/>
      <c r="BI666" s="828"/>
      <c r="BJ666" s="828"/>
      <c r="BK666" s="828"/>
      <c r="BL666" s="828"/>
      <c r="BM666" s="828"/>
      <c r="BN666" s="828"/>
      <c r="BO666" s="828"/>
      <c r="BP666" s="828"/>
      <c r="BQ666" s="828"/>
      <c r="BR666" s="828"/>
      <c r="BS666" s="828"/>
      <c r="BT666" s="828"/>
      <c r="BU666" s="828"/>
      <c r="BV666" s="828"/>
      <c r="BW666" s="828"/>
      <c r="BX666" s="828"/>
      <c r="BZ666" s="8"/>
    </row>
    <row r="667" spans="1:78" ht="15.75">
      <c r="A667" s="824">
        <f>ČVO!B32</f>
        <v>92</v>
      </c>
      <c r="B667" s="824" t="str">
        <f>ČVO!C32</f>
        <v>Kuběnka</v>
      </c>
      <c r="C667" s="824" t="str">
        <f>ČVO!D32</f>
        <v>Josef</v>
      </c>
      <c r="D667" s="1664">
        <f>ČVO!E32</f>
        <v>920204</v>
      </c>
      <c r="E667" s="824" t="str">
        <f>ČVO!F32</f>
        <v>JH</v>
      </c>
      <c r="F667" s="824" t="s">
        <v>887</v>
      </c>
      <c r="G667" s="823">
        <f t="shared" si="402"/>
        <v>2.875</v>
      </c>
      <c r="H667" s="824">
        <f t="shared" si="403"/>
        <v>16</v>
      </c>
      <c r="I667" s="824">
        <f t="shared" si="404"/>
        <v>23</v>
      </c>
      <c r="J667" s="824">
        <f t="shared" si="405"/>
        <v>23</v>
      </c>
      <c r="K667" s="825">
        <f t="shared" si="406"/>
        <v>46</v>
      </c>
      <c r="L667" s="826">
        <f t="shared" si="407"/>
        <v>0</v>
      </c>
      <c r="O667" s="827">
        <v>3</v>
      </c>
      <c r="P667" s="824">
        <v>2</v>
      </c>
      <c r="Q667" s="824"/>
      <c r="R667" s="824">
        <v>3</v>
      </c>
      <c r="S667" s="824">
        <v>1</v>
      </c>
      <c r="T667" s="826">
        <v>2</v>
      </c>
      <c r="U667" s="824">
        <v>2</v>
      </c>
      <c r="V667" s="827">
        <v>1</v>
      </c>
      <c r="W667" s="824">
        <v>1</v>
      </c>
      <c r="X667" s="824">
        <v>0</v>
      </c>
      <c r="Y667" s="8">
        <v>2</v>
      </c>
      <c r="Z667" s="824">
        <v>1</v>
      </c>
      <c r="AA667" s="824">
        <v>2</v>
      </c>
      <c r="AB667" s="824"/>
      <c r="AC667" s="824">
        <v>2</v>
      </c>
      <c r="AD667" s="824"/>
      <c r="AE667" s="824">
        <v>0</v>
      </c>
      <c r="AF667" s="824"/>
      <c r="AG667" s="824">
        <v>1</v>
      </c>
      <c r="AH667" s="824">
        <v>0</v>
      </c>
      <c r="AI667" s="34"/>
      <c r="AJ667" s="824">
        <v>2</v>
      </c>
      <c r="AK667" s="824">
        <v>2</v>
      </c>
      <c r="AL667" s="824"/>
      <c r="AM667" s="824">
        <v>3</v>
      </c>
      <c r="AN667" s="824">
        <v>1</v>
      </c>
      <c r="AO667" s="824">
        <v>0</v>
      </c>
      <c r="AP667" s="824">
        <v>1</v>
      </c>
      <c r="AQ667" s="824">
        <v>1</v>
      </c>
      <c r="AR667" s="824">
        <v>0</v>
      </c>
      <c r="AS667" s="824">
        <v>2</v>
      </c>
      <c r="AT667" s="824">
        <v>3</v>
      </c>
      <c r="AU667" s="824">
        <v>2</v>
      </c>
      <c r="AV667" s="824">
        <v>3</v>
      </c>
      <c r="AW667" s="824"/>
      <c r="AX667" s="824">
        <v>0</v>
      </c>
      <c r="AY667" s="824"/>
      <c r="AZ667" s="824">
        <v>0</v>
      </c>
      <c r="BA667" s="824"/>
      <c r="BB667" s="824">
        <v>2</v>
      </c>
      <c r="BC667" s="824">
        <v>1</v>
      </c>
      <c r="BE667" s="828"/>
      <c r="BF667" s="828"/>
      <c r="BG667" s="828"/>
      <c r="BH667" s="828"/>
      <c r="BI667" s="828"/>
      <c r="BJ667" s="828"/>
      <c r="BK667" s="828"/>
      <c r="BL667" s="828"/>
      <c r="BM667" s="828"/>
      <c r="BN667" s="828"/>
      <c r="BO667" s="828"/>
      <c r="BP667" s="828"/>
      <c r="BQ667" s="828"/>
      <c r="BR667" s="828"/>
      <c r="BS667" s="828"/>
      <c r="BT667" s="828"/>
      <c r="BU667" s="828"/>
      <c r="BV667" s="828"/>
      <c r="BW667" s="828"/>
      <c r="BX667" s="828"/>
      <c r="BY667" s="40"/>
    </row>
    <row r="668" spans="1:78" ht="15.75">
      <c r="A668" s="824">
        <f>ČVO!B33</f>
        <v>96</v>
      </c>
      <c r="B668" s="824" t="str">
        <f>ČVO!C33</f>
        <v>Bílý</v>
      </c>
      <c r="C668" s="824" t="str">
        <f>ČVO!D33</f>
        <v>Luděk</v>
      </c>
      <c r="D668" s="1664">
        <f>ČVO!E33</f>
        <v>710119</v>
      </c>
      <c r="E668" s="824" t="str">
        <f>ČVO!F33</f>
        <v>JH</v>
      </c>
      <c r="F668" s="824" t="s">
        <v>887</v>
      </c>
      <c r="G668" s="823" t="e">
        <f t="shared" si="402"/>
        <v>#DIV/0!</v>
      </c>
      <c r="H668" s="824">
        <f t="shared" si="403"/>
        <v>0</v>
      </c>
      <c r="I668" s="824">
        <f t="shared" si="404"/>
        <v>0</v>
      </c>
      <c r="J668" s="824">
        <f t="shared" si="405"/>
        <v>0</v>
      </c>
      <c r="K668" s="825">
        <f t="shared" si="406"/>
        <v>0</v>
      </c>
      <c r="L668" s="826">
        <f t="shared" si="407"/>
        <v>0</v>
      </c>
      <c r="M668" s="40"/>
      <c r="N668" s="40"/>
      <c r="O668" s="827"/>
      <c r="P668" s="824"/>
      <c r="Q668" s="824"/>
      <c r="R668" s="824"/>
      <c r="S668" s="824"/>
      <c r="T668" s="826"/>
      <c r="U668" s="824"/>
      <c r="V668" s="827"/>
      <c r="W668" s="824"/>
      <c r="X668" s="824"/>
      <c r="Y668" s="824"/>
      <c r="Z668" s="824"/>
      <c r="AA668" s="824"/>
      <c r="AB668" s="824"/>
      <c r="AC668" s="824"/>
      <c r="AD668" s="824"/>
      <c r="AE668" s="824"/>
      <c r="AF668" s="824"/>
      <c r="AG668" s="824"/>
      <c r="AH668" s="824"/>
      <c r="AI668" s="34"/>
      <c r="AJ668" s="824"/>
      <c r="AK668" s="824"/>
      <c r="AL668" s="824"/>
      <c r="AM668" s="824"/>
      <c r="AN668" s="824"/>
      <c r="AO668" s="824"/>
      <c r="AP668" s="824"/>
      <c r="AQ668" s="824"/>
      <c r="AR668" s="824"/>
      <c r="AS668" s="824"/>
      <c r="AT668" s="824"/>
      <c r="AU668" s="824"/>
      <c r="AV668" s="824"/>
      <c r="AW668" s="824"/>
      <c r="AX668" s="824"/>
      <c r="AY668" s="824"/>
      <c r="AZ668" s="824"/>
      <c r="BA668" s="824"/>
      <c r="BB668" s="824"/>
      <c r="BC668" s="824"/>
      <c r="BD668" s="40"/>
      <c r="BE668" s="832"/>
      <c r="BF668" s="832"/>
      <c r="BG668" s="832"/>
      <c r="BH668" s="832"/>
      <c r="BI668" s="832"/>
      <c r="BJ668" s="832"/>
      <c r="BK668" s="832"/>
      <c r="BL668" s="832"/>
      <c r="BM668" s="832"/>
      <c r="BN668" s="832"/>
      <c r="BO668" s="832"/>
      <c r="BP668" s="832"/>
      <c r="BQ668" s="832"/>
      <c r="BR668" s="832"/>
      <c r="BS668" s="832"/>
      <c r="BT668" s="832"/>
      <c r="BU668" s="832"/>
      <c r="BV668" s="832"/>
      <c r="BW668" s="832"/>
      <c r="BX668" s="832"/>
      <c r="BZ668" s="40"/>
    </row>
    <row r="669" spans="1:78" ht="15.75">
      <c r="A669" s="824">
        <f>ČVO!B34</f>
        <v>97</v>
      </c>
      <c r="B669" s="824" t="str">
        <f>ČVO!C34</f>
        <v>Diblík</v>
      </c>
      <c r="C669" s="824" t="str">
        <f>ČVO!D34</f>
        <v>Tomáš</v>
      </c>
      <c r="D669" s="1664">
        <f>ČVO!E34</f>
        <v>811101</v>
      </c>
      <c r="E669" s="824" t="str">
        <f>ČVO!F34</f>
        <v>JH</v>
      </c>
      <c r="F669" s="824" t="s">
        <v>887</v>
      </c>
      <c r="G669" s="823">
        <f t="shared" si="402"/>
        <v>1.9090909090909092</v>
      </c>
      <c r="H669" s="824">
        <f t="shared" si="403"/>
        <v>11</v>
      </c>
      <c r="I669" s="824">
        <f t="shared" si="404"/>
        <v>10</v>
      </c>
      <c r="J669" s="824">
        <f t="shared" si="405"/>
        <v>11</v>
      </c>
      <c r="K669" s="825">
        <f t="shared" si="406"/>
        <v>21</v>
      </c>
      <c r="L669" s="826">
        <f t="shared" si="407"/>
        <v>0</v>
      </c>
      <c r="O669" s="827">
        <v>1</v>
      </c>
      <c r="P669" s="824">
        <v>1</v>
      </c>
      <c r="Q669" s="824"/>
      <c r="R669" s="824">
        <v>0</v>
      </c>
      <c r="S669" s="824">
        <v>0</v>
      </c>
      <c r="T669" s="826">
        <v>0</v>
      </c>
      <c r="U669" s="824">
        <v>0</v>
      </c>
      <c r="V669" s="827"/>
      <c r="W669" s="824"/>
      <c r="X669" s="824"/>
      <c r="Y669" s="824">
        <v>2</v>
      </c>
      <c r="Z669" s="824"/>
      <c r="AA669" s="824">
        <v>1</v>
      </c>
      <c r="AB669" s="824"/>
      <c r="AC669" s="824"/>
      <c r="AD669" s="824"/>
      <c r="AE669" s="824">
        <v>1</v>
      </c>
      <c r="AF669" s="824"/>
      <c r="AG669" s="824">
        <v>4</v>
      </c>
      <c r="AH669" s="824">
        <v>0</v>
      </c>
      <c r="AI669" s="34"/>
      <c r="AJ669" s="824">
        <v>2</v>
      </c>
      <c r="AK669" s="824">
        <v>1</v>
      </c>
      <c r="AL669" s="824"/>
      <c r="AM669" s="824">
        <v>0</v>
      </c>
      <c r="AN669" s="824">
        <v>1</v>
      </c>
      <c r="AO669" s="824">
        <v>4</v>
      </c>
      <c r="AP669" s="824">
        <v>1</v>
      </c>
      <c r="AQ669" s="824"/>
      <c r="AR669" s="824"/>
      <c r="AS669" s="824"/>
      <c r="AT669" s="824">
        <v>2</v>
      </c>
      <c r="AU669" s="824"/>
      <c r="AV669" s="824">
        <v>0</v>
      </c>
      <c r="AW669" s="824"/>
      <c r="AX669" s="824"/>
      <c r="AY669" s="824"/>
      <c r="AZ669" s="824">
        <v>0</v>
      </c>
      <c r="BA669" s="824"/>
      <c r="BB669" s="824">
        <v>0</v>
      </c>
      <c r="BC669" s="824">
        <v>0</v>
      </c>
      <c r="BE669" s="828"/>
      <c r="BF669" s="828"/>
      <c r="BG669" s="828"/>
      <c r="BH669" s="828"/>
      <c r="BI669" s="828"/>
      <c r="BJ669" s="828"/>
      <c r="BK669" s="828"/>
      <c r="BL669" s="828"/>
      <c r="BM669" s="828"/>
      <c r="BN669" s="828"/>
      <c r="BO669" s="828"/>
      <c r="BP669" s="828"/>
      <c r="BQ669" s="828"/>
      <c r="BR669" s="828"/>
      <c r="BS669" s="828"/>
      <c r="BT669" s="828"/>
      <c r="BU669" s="828"/>
      <c r="BV669" s="828"/>
      <c r="BW669" s="828"/>
      <c r="BX669" s="828"/>
    </row>
    <row r="670" spans="1:78" ht="15.75">
      <c r="A670" s="824">
        <f>ČVO!B35</f>
        <v>98</v>
      </c>
      <c r="B670" s="824" t="str">
        <f>ČVO!C35</f>
        <v xml:space="preserve">Jančák </v>
      </c>
      <c r="C670" s="824" t="str">
        <f>ČVO!D35</f>
        <v>Dušan</v>
      </c>
      <c r="D670" s="1664">
        <f>ČVO!E35</f>
        <v>770304</v>
      </c>
      <c r="E670" s="824" t="str">
        <f>ČVO!F35</f>
        <v>JH</v>
      </c>
      <c r="F670" s="824" t="s">
        <v>887</v>
      </c>
      <c r="G670" s="823">
        <f t="shared" si="402"/>
        <v>1.3333333333333333</v>
      </c>
      <c r="H670" s="824">
        <f t="shared" si="403"/>
        <v>3</v>
      </c>
      <c r="I670" s="824">
        <f t="shared" si="404"/>
        <v>4</v>
      </c>
      <c r="J670" s="824">
        <f t="shared" si="405"/>
        <v>0</v>
      </c>
      <c r="K670" s="825">
        <f t="shared" si="406"/>
        <v>4</v>
      </c>
      <c r="L670" s="826">
        <f t="shared" si="407"/>
        <v>0</v>
      </c>
      <c r="O670" s="827"/>
      <c r="P670" s="824">
        <v>2</v>
      </c>
      <c r="Q670" s="824"/>
      <c r="R670" s="824">
        <v>1</v>
      </c>
      <c r="S670" s="824"/>
      <c r="T670" s="826"/>
      <c r="U670" s="824"/>
      <c r="V670" s="827"/>
      <c r="W670" s="824"/>
      <c r="X670" s="824"/>
      <c r="Y670" s="824"/>
      <c r="Z670" s="824"/>
      <c r="AA670" s="824"/>
      <c r="AB670" s="824"/>
      <c r="AC670" s="824"/>
      <c r="AD670" s="824"/>
      <c r="AE670" s="824"/>
      <c r="AF670" s="824"/>
      <c r="AG670" s="824">
        <v>1</v>
      </c>
      <c r="AH670" s="824"/>
      <c r="AI670" s="34"/>
      <c r="AJ670" s="824"/>
      <c r="AK670" s="824">
        <v>0</v>
      </c>
      <c r="AL670" s="824"/>
      <c r="AM670" s="824">
        <v>0</v>
      </c>
      <c r="AN670" s="824"/>
      <c r="AO670" s="824"/>
      <c r="AP670" s="824"/>
      <c r="AQ670" s="824"/>
      <c r="AR670" s="824"/>
      <c r="AS670" s="824"/>
      <c r="AT670" s="824"/>
      <c r="AU670" s="824"/>
      <c r="AV670" s="824"/>
      <c r="AW670" s="824"/>
      <c r="AX670" s="824"/>
      <c r="AY670" s="824"/>
      <c r="AZ670" s="824"/>
      <c r="BA670" s="824"/>
      <c r="BB670" s="824">
        <v>0</v>
      </c>
      <c r="BC670" s="824"/>
      <c r="BE670" s="828"/>
      <c r="BF670" s="828"/>
      <c r="BG670" s="828"/>
      <c r="BH670" s="828"/>
      <c r="BI670" s="828"/>
      <c r="BJ670" s="828"/>
      <c r="BK670" s="828"/>
      <c r="BL670" s="828"/>
      <c r="BM670" s="828"/>
      <c r="BN670" s="828"/>
      <c r="BO670" s="828"/>
      <c r="BP670" s="828"/>
      <c r="BQ670" s="828"/>
      <c r="BR670" s="828"/>
      <c r="BS670" s="828"/>
      <c r="BT670" s="828"/>
      <c r="BU670" s="828"/>
      <c r="BV670" s="828"/>
      <c r="BW670" s="828"/>
      <c r="BX670" s="828"/>
    </row>
    <row r="671" spans="1:78" ht="15.75">
      <c r="A671" s="824">
        <f>ČVO!B36</f>
        <v>99</v>
      </c>
      <c r="B671" s="824" t="str">
        <f>ČVO!C36</f>
        <v>Skala</v>
      </c>
      <c r="C671" s="824" t="str">
        <f>ČVO!D36</f>
        <v>Jakub</v>
      </c>
      <c r="D671" s="1664">
        <f>ČVO!E36</f>
        <v>951013</v>
      </c>
      <c r="E671" s="824" t="str">
        <f>ČVO!F36</f>
        <v>JH</v>
      </c>
      <c r="F671" s="824" t="s">
        <v>887</v>
      </c>
      <c r="G671" s="823" t="e">
        <f t="shared" si="402"/>
        <v>#DIV/0!</v>
      </c>
      <c r="H671" s="824">
        <f t="shared" si="403"/>
        <v>0</v>
      </c>
      <c r="I671" s="824">
        <f t="shared" si="404"/>
        <v>0</v>
      </c>
      <c r="J671" s="824">
        <f t="shared" si="405"/>
        <v>0</v>
      </c>
      <c r="K671" s="825">
        <f t="shared" si="406"/>
        <v>0</v>
      </c>
      <c r="L671" s="826">
        <f t="shared" si="407"/>
        <v>0</v>
      </c>
      <c r="O671" s="827"/>
      <c r="P671" s="824"/>
      <c r="Q671" s="824"/>
      <c r="R671" s="824"/>
      <c r="S671" s="824"/>
      <c r="T671" s="826"/>
      <c r="U671" s="824"/>
      <c r="V671" s="827"/>
      <c r="W671" s="824"/>
      <c r="X671" s="824"/>
      <c r="Y671" s="824"/>
      <c r="Z671" s="824"/>
      <c r="AA671" s="824"/>
      <c r="AB671" s="824"/>
      <c r="AC671" s="824"/>
      <c r="AD671" s="824"/>
      <c r="AE671" s="824"/>
      <c r="AF671" s="824"/>
      <c r="AG671" s="824"/>
      <c r="AH671" s="824"/>
      <c r="AI671" s="34"/>
      <c r="AJ671" s="824"/>
      <c r="AK671" s="824"/>
      <c r="AL671" s="824"/>
      <c r="AM671" s="824"/>
      <c r="AN671" s="824"/>
      <c r="AO671" s="824"/>
      <c r="AP671" s="824"/>
      <c r="AQ671" s="824"/>
      <c r="AR671" s="824"/>
      <c r="AS671" s="824"/>
      <c r="AT671" s="824"/>
      <c r="AU671" s="824"/>
      <c r="AV671" s="824"/>
      <c r="AW671" s="824"/>
      <c r="AX671" s="824"/>
      <c r="AY671" s="824"/>
      <c r="AZ671" s="824"/>
      <c r="BA671" s="824"/>
      <c r="BB671" s="824"/>
      <c r="BC671" s="824"/>
      <c r="BE671" s="828"/>
      <c r="BF671" s="828"/>
      <c r="BG671" s="828"/>
      <c r="BH671" s="828"/>
      <c r="BI671" s="828"/>
      <c r="BJ671" s="828"/>
      <c r="BK671" s="828"/>
      <c r="BL671" s="828"/>
      <c r="BM671" s="828"/>
      <c r="BN671" s="828"/>
      <c r="BO671" s="828"/>
      <c r="BP671" s="828"/>
      <c r="BQ671" s="828"/>
      <c r="BR671" s="828"/>
      <c r="BS671" s="828"/>
      <c r="BT671" s="828"/>
      <c r="BU671" s="828"/>
      <c r="BV671" s="828"/>
      <c r="BW671" s="828"/>
      <c r="BX671" s="828"/>
    </row>
    <row r="672" spans="1:78" ht="15.75">
      <c r="A672" s="824">
        <f>ČVO!B37</f>
        <v>0</v>
      </c>
      <c r="B672" s="824" t="str">
        <f>ČVO!C37</f>
        <v>Milták</v>
      </c>
      <c r="C672" s="824" t="str">
        <f>ČVO!D37</f>
        <v>Petr</v>
      </c>
      <c r="D672" s="1664">
        <f>ČVO!E37</f>
        <v>0</v>
      </c>
      <c r="E672" s="824" t="str">
        <f>ČVO!F37</f>
        <v>H</v>
      </c>
      <c r="F672" s="824" t="s">
        <v>887</v>
      </c>
      <c r="G672" s="823">
        <f t="shared" si="402"/>
        <v>1</v>
      </c>
      <c r="H672" s="824">
        <f t="shared" si="403"/>
        <v>2</v>
      </c>
      <c r="I672" s="824">
        <f t="shared" si="404"/>
        <v>2</v>
      </c>
      <c r="J672" s="824">
        <f t="shared" si="405"/>
        <v>0</v>
      </c>
      <c r="K672" s="825">
        <f t="shared" si="406"/>
        <v>2</v>
      </c>
      <c r="L672" s="826">
        <f t="shared" si="407"/>
        <v>0</v>
      </c>
      <c r="O672" s="827"/>
      <c r="P672" s="824"/>
      <c r="Q672" s="824">
        <v>0</v>
      </c>
      <c r="R672" s="824"/>
      <c r="S672" s="824"/>
      <c r="T672" s="826"/>
      <c r="U672" s="824"/>
      <c r="V672" s="827"/>
      <c r="W672" s="824"/>
      <c r="X672" s="824"/>
      <c r="Y672" s="824"/>
      <c r="Z672" s="824"/>
      <c r="AA672" s="824"/>
      <c r="AB672" s="824"/>
      <c r="AC672" s="824"/>
      <c r="AD672" s="824"/>
      <c r="AE672" s="824">
        <v>2</v>
      </c>
      <c r="AF672" s="824"/>
      <c r="AG672" s="824"/>
      <c r="AH672" s="824"/>
      <c r="AI672" s="34"/>
      <c r="AJ672" s="824"/>
      <c r="AK672" s="824"/>
      <c r="AL672" s="824">
        <v>0</v>
      </c>
      <c r="AM672" s="824"/>
      <c r="AN672" s="824"/>
      <c r="AO672" s="824"/>
      <c r="AP672" s="824"/>
      <c r="AQ672" s="824"/>
      <c r="AR672" s="824"/>
      <c r="AS672" s="824"/>
      <c r="AT672" s="824"/>
      <c r="AU672" s="824"/>
      <c r="AV672" s="824"/>
      <c r="AW672" s="824"/>
      <c r="AX672" s="824"/>
      <c r="AY672" s="824"/>
      <c r="AZ672" s="824">
        <v>0</v>
      </c>
      <c r="BA672" s="824"/>
      <c r="BB672" s="824"/>
      <c r="BC672" s="824"/>
      <c r="BE672" s="828"/>
      <c r="BF672" s="828"/>
      <c r="BG672" s="828"/>
      <c r="BH672" s="828"/>
      <c r="BI672" s="828"/>
      <c r="BJ672" s="828"/>
      <c r="BK672" s="828"/>
      <c r="BL672" s="828"/>
      <c r="BM672" s="828"/>
      <c r="BN672" s="828"/>
      <c r="BO672" s="828"/>
      <c r="BP672" s="828"/>
      <c r="BQ672" s="828"/>
      <c r="BR672" s="828"/>
      <c r="BS672" s="828"/>
      <c r="BT672" s="828"/>
      <c r="BU672" s="828"/>
      <c r="BV672" s="828"/>
      <c r="BW672" s="828"/>
      <c r="BX672" s="828"/>
    </row>
    <row r="673" spans="1:76" ht="15.75">
      <c r="A673" s="824">
        <f>ČVO!B38</f>
        <v>0</v>
      </c>
      <c r="B673" s="824" t="str">
        <f>ČVO!C38</f>
        <v>Večeř</v>
      </c>
      <c r="C673" s="824" t="str">
        <f>ČVO!D38</f>
        <v>Martin</v>
      </c>
      <c r="D673" s="1664">
        <f>ČVO!E38</f>
        <v>0</v>
      </c>
      <c r="E673" s="824" t="str">
        <f>ČVO!F38</f>
        <v>H</v>
      </c>
      <c r="F673" s="824" t="s">
        <v>887</v>
      </c>
      <c r="G673" s="823">
        <f t="shared" si="402"/>
        <v>2</v>
      </c>
      <c r="H673" s="824">
        <f t="shared" si="403"/>
        <v>1</v>
      </c>
      <c r="I673" s="824">
        <f t="shared" si="404"/>
        <v>0</v>
      </c>
      <c r="J673" s="824">
        <f t="shared" si="405"/>
        <v>2</v>
      </c>
      <c r="K673" s="825">
        <f t="shared" si="406"/>
        <v>2</v>
      </c>
      <c r="L673" s="826">
        <f t="shared" si="407"/>
        <v>0</v>
      </c>
      <c r="O673" s="827"/>
      <c r="P673" s="824"/>
      <c r="Q673" s="824">
        <v>0</v>
      </c>
      <c r="R673" s="824"/>
      <c r="S673" s="824"/>
      <c r="T673" s="826"/>
      <c r="U673" s="824"/>
      <c r="V673" s="827"/>
      <c r="W673" s="824"/>
      <c r="X673" s="824"/>
      <c r="Y673" s="824"/>
      <c r="Z673" s="824"/>
      <c r="AA673" s="824"/>
      <c r="AB673" s="824"/>
      <c r="AC673" s="824"/>
      <c r="AD673" s="824"/>
      <c r="AE673" s="824"/>
      <c r="AF673" s="824"/>
      <c r="AG673" s="824"/>
      <c r="AH673" s="824"/>
      <c r="AI673" s="34"/>
      <c r="AJ673" s="824"/>
      <c r="AK673" s="824"/>
      <c r="AL673" s="824">
        <v>2</v>
      </c>
      <c r="AM673" s="824"/>
      <c r="AN673" s="824"/>
      <c r="AO673" s="824"/>
      <c r="AP673" s="824"/>
      <c r="AQ673" s="824"/>
      <c r="AR673" s="824"/>
      <c r="AS673" s="824"/>
      <c r="AT673" s="824"/>
      <c r="AU673" s="824"/>
      <c r="AV673" s="824"/>
      <c r="AW673" s="824"/>
      <c r="AX673" s="824"/>
      <c r="AY673" s="824"/>
      <c r="AZ673" s="824"/>
      <c r="BA673" s="824"/>
      <c r="BB673" s="824"/>
      <c r="BC673" s="824"/>
      <c r="BE673" s="828"/>
      <c r="BF673" s="828"/>
      <c r="BG673" s="828"/>
      <c r="BH673" s="828"/>
      <c r="BI673" s="828"/>
      <c r="BJ673" s="828"/>
      <c r="BK673" s="828"/>
      <c r="BL673" s="828"/>
      <c r="BM673" s="828"/>
      <c r="BN673" s="828"/>
      <c r="BO673" s="828"/>
      <c r="BP673" s="828"/>
      <c r="BQ673" s="828"/>
      <c r="BR673" s="828"/>
      <c r="BS673" s="828"/>
      <c r="BT673" s="828"/>
      <c r="BU673" s="828"/>
      <c r="BV673" s="828"/>
      <c r="BW673" s="828"/>
      <c r="BX673" s="828"/>
    </row>
    <row r="674" spans="1:76" ht="15.75">
      <c r="A674" s="824">
        <f>ČVO!B39</f>
        <v>0</v>
      </c>
      <c r="B674" s="824" t="str">
        <f>ČVO!C39</f>
        <v xml:space="preserve">Starý </v>
      </c>
      <c r="C674" s="824" t="str">
        <f>ČVO!D39</f>
        <v>Roman</v>
      </c>
      <c r="D674" s="1664">
        <f>ČVO!E39</f>
        <v>0</v>
      </c>
      <c r="E674" s="824">
        <f>ČVO!F39</f>
        <v>0</v>
      </c>
      <c r="F674" s="824" t="s">
        <v>887</v>
      </c>
      <c r="G674" s="823">
        <f t="shared" si="402"/>
        <v>1</v>
      </c>
      <c r="H674" s="824">
        <f t="shared" si="403"/>
        <v>1</v>
      </c>
      <c r="I674" s="824">
        <f t="shared" si="404"/>
        <v>0</v>
      </c>
      <c r="J674" s="824">
        <f t="shared" si="405"/>
        <v>1</v>
      </c>
      <c r="K674" s="825">
        <f t="shared" si="406"/>
        <v>1</v>
      </c>
      <c r="L674" s="826">
        <f t="shared" si="407"/>
        <v>0</v>
      </c>
      <c r="O674" s="827"/>
      <c r="P674" s="824"/>
      <c r="Q674" s="824"/>
      <c r="R674" s="824"/>
      <c r="S674" s="824">
        <v>0</v>
      </c>
      <c r="T674" s="826"/>
      <c r="U674" s="824"/>
      <c r="V674" s="827"/>
      <c r="W674" s="824"/>
      <c r="X674" s="824"/>
      <c r="Y674" s="824"/>
      <c r="Z674" s="824"/>
      <c r="AA674" s="824"/>
      <c r="AB674" s="824"/>
      <c r="AC674" s="824"/>
      <c r="AD674" s="824"/>
      <c r="AE674" s="824"/>
      <c r="AF674" s="824"/>
      <c r="AG674" s="824"/>
      <c r="AH674" s="824"/>
      <c r="AI674" s="34"/>
      <c r="AJ674" s="824"/>
      <c r="AK674" s="824"/>
      <c r="AL674" s="824"/>
      <c r="AM674" s="824"/>
      <c r="AN674" s="824">
        <v>1</v>
      </c>
      <c r="AO674" s="824"/>
      <c r="AP674" s="824"/>
      <c r="AQ674" s="824"/>
      <c r="AR674" s="824"/>
      <c r="AS674" s="824"/>
      <c r="AT674" s="824"/>
      <c r="AU674" s="824"/>
      <c r="AV674" s="824"/>
      <c r="AW674" s="824"/>
      <c r="AX674" s="824"/>
      <c r="AY674" s="824"/>
      <c r="AZ674" s="824"/>
      <c r="BA674" s="824"/>
      <c r="BB674" s="824"/>
      <c r="BC674" s="824"/>
      <c r="BE674" s="828"/>
      <c r="BF674" s="828"/>
      <c r="BG674" s="828"/>
      <c r="BH674" s="828"/>
      <c r="BI674" s="828"/>
      <c r="BJ674" s="828"/>
      <c r="BK674" s="828"/>
      <c r="BL674" s="828"/>
      <c r="BM674" s="828"/>
      <c r="BN674" s="828"/>
      <c r="BO674" s="828"/>
      <c r="BP674" s="828"/>
      <c r="BQ674" s="828"/>
      <c r="BR674" s="828"/>
      <c r="BS674" s="828"/>
      <c r="BT674" s="828"/>
      <c r="BU674" s="828"/>
      <c r="BV674" s="828"/>
      <c r="BW674" s="828"/>
      <c r="BX674" s="828"/>
    </row>
    <row r="675" spans="1:76" ht="15.75">
      <c r="A675" s="824">
        <f>ČVO!B40</f>
        <v>0</v>
      </c>
      <c r="B675" s="824" t="str">
        <f>ČVO!C40</f>
        <v xml:space="preserve">Šponar </v>
      </c>
      <c r="C675" s="824" t="str">
        <f>ČVO!D40</f>
        <v>Jaroslav</v>
      </c>
      <c r="D675" s="1664">
        <f>ČVO!E40</f>
        <v>790409</v>
      </c>
      <c r="E675" s="824" t="str">
        <f>ČVO!F40</f>
        <v>JH2</v>
      </c>
      <c r="F675" s="824" t="s">
        <v>887</v>
      </c>
      <c r="G675" s="823">
        <f t="shared" si="402"/>
        <v>2.8</v>
      </c>
      <c r="H675" s="824">
        <f t="shared" si="403"/>
        <v>5</v>
      </c>
      <c r="I675" s="824">
        <f t="shared" si="404"/>
        <v>4</v>
      </c>
      <c r="J675" s="824">
        <f t="shared" si="405"/>
        <v>10</v>
      </c>
      <c r="K675" s="825">
        <f t="shared" si="406"/>
        <v>14</v>
      </c>
      <c r="L675" s="826">
        <f t="shared" si="407"/>
        <v>0</v>
      </c>
      <c r="O675" s="827"/>
      <c r="P675" s="824"/>
      <c r="Q675" s="824"/>
      <c r="R675" s="824"/>
      <c r="S675" s="824"/>
      <c r="T675" s="826">
        <v>2</v>
      </c>
      <c r="U675" s="824"/>
      <c r="V675" s="827"/>
      <c r="W675" s="824"/>
      <c r="X675" s="824"/>
      <c r="Y675" s="824"/>
      <c r="Z675" s="824">
        <v>0</v>
      </c>
      <c r="AA675" s="824"/>
      <c r="AB675" s="824">
        <v>2</v>
      </c>
      <c r="AC675" s="824"/>
      <c r="AD675" s="824"/>
      <c r="AE675" s="824"/>
      <c r="AF675" s="824">
        <v>0</v>
      </c>
      <c r="AG675" s="824"/>
      <c r="AH675" s="824">
        <v>0</v>
      </c>
      <c r="AI675" s="34"/>
      <c r="AJ675" s="824"/>
      <c r="AK675" s="824"/>
      <c r="AL675" s="824"/>
      <c r="AM675" s="824"/>
      <c r="AN675" s="824"/>
      <c r="AO675" s="824">
        <v>3</v>
      </c>
      <c r="AP675" s="824"/>
      <c r="AQ675" s="824"/>
      <c r="AR675" s="824"/>
      <c r="AS675" s="824"/>
      <c r="AT675" s="824"/>
      <c r="AU675" s="824">
        <v>1</v>
      </c>
      <c r="AV675" s="824"/>
      <c r="AW675" s="824">
        <v>2</v>
      </c>
      <c r="AX675" s="824"/>
      <c r="AY675" s="824"/>
      <c r="AZ675" s="824"/>
      <c r="BA675" s="824">
        <v>0</v>
      </c>
      <c r="BB675" s="824"/>
      <c r="BC675" s="824">
        <v>4</v>
      </c>
      <c r="BE675" s="828"/>
      <c r="BF675" s="828"/>
      <c r="BG675" s="828"/>
      <c r="BH675" s="828"/>
      <c r="BI675" s="828"/>
      <c r="BJ675" s="828"/>
      <c r="BK675" s="828"/>
      <c r="BL675" s="828"/>
      <c r="BM675" s="828"/>
      <c r="BN675" s="828"/>
      <c r="BO675" s="828"/>
      <c r="BP675" s="828"/>
      <c r="BQ675" s="828"/>
      <c r="BR675" s="828"/>
      <c r="BS675" s="828"/>
      <c r="BT675" s="828"/>
      <c r="BU675" s="828"/>
      <c r="BV675" s="828"/>
      <c r="BW675" s="828"/>
      <c r="BX675" s="828"/>
    </row>
    <row r="676" spans="1:76" ht="15.75">
      <c r="A676" s="824">
        <f>ČVO!B41</f>
        <v>0</v>
      </c>
      <c r="B676" s="824" t="str">
        <f>ČVO!C41</f>
        <v>Koreň</v>
      </c>
      <c r="C676" s="824" t="str">
        <f>ČVO!D41</f>
        <v>Jan</v>
      </c>
      <c r="D676" s="1664">
        <f>ČVO!E41</f>
        <v>920311</v>
      </c>
      <c r="E676" s="824" t="str">
        <f>ČVO!F41</f>
        <v>JH2</v>
      </c>
      <c r="F676" s="824" t="s">
        <v>887</v>
      </c>
      <c r="G676" s="823">
        <f t="shared" si="402"/>
        <v>3.6666666666666665</v>
      </c>
      <c r="H676" s="824">
        <f t="shared" si="403"/>
        <v>3</v>
      </c>
      <c r="I676" s="824">
        <f t="shared" si="404"/>
        <v>4</v>
      </c>
      <c r="J676" s="824">
        <f t="shared" si="405"/>
        <v>7</v>
      </c>
      <c r="K676" s="825">
        <f t="shared" si="406"/>
        <v>11</v>
      </c>
      <c r="L676" s="826">
        <f t="shared" si="407"/>
        <v>0</v>
      </c>
      <c r="O676" s="827"/>
      <c r="P676" s="824"/>
      <c r="Q676" s="824"/>
      <c r="R676" s="824"/>
      <c r="S676" s="824"/>
      <c r="T676" s="826">
        <v>1</v>
      </c>
      <c r="U676" s="824"/>
      <c r="V676" s="827"/>
      <c r="W676" s="824"/>
      <c r="X676" s="824"/>
      <c r="Y676" s="824"/>
      <c r="Z676" s="824">
        <v>1</v>
      </c>
      <c r="AA676" s="824">
        <v>2</v>
      </c>
      <c r="AB676" s="824"/>
      <c r="AC676" s="824"/>
      <c r="AD676" s="824"/>
      <c r="AE676" s="824"/>
      <c r="AF676" s="824"/>
      <c r="AG676" s="824"/>
      <c r="AH676" s="824"/>
      <c r="AI676" s="34"/>
      <c r="AJ676" s="824"/>
      <c r="AK676" s="824"/>
      <c r="AL676" s="824"/>
      <c r="AM676" s="824"/>
      <c r="AN676" s="824"/>
      <c r="AO676" s="824">
        <v>0</v>
      </c>
      <c r="AP676" s="824"/>
      <c r="AQ676" s="824"/>
      <c r="AR676" s="824"/>
      <c r="AS676" s="824"/>
      <c r="AT676" s="824"/>
      <c r="AU676" s="824">
        <v>5</v>
      </c>
      <c r="AV676" s="824">
        <v>2</v>
      </c>
      <c r="AW676" s="824"/>
      <c r="AX676" s="824"/>
      <c r="AY676" s="824"/>
      <c r="AZ676" s="824"/>
      <c r="BA676" s="824"/>
      <c r="BB676" s="824"/>
      <c r="BC676" s="824"/>
      <c r="BE676" s="828"/>
      <c r="BF676" s="828"/>
      <c r="BG676" s="828"/>
      <c r="BH676" s="828"/>
      <c r="BI676" s="828"/>
      <c r="BJ676" s="828"/>
      <c r="BK676" s="828"/>
      <c r="BL676" s="828"/>
      <c r="BM676" s="828"/>
      <c r="BN676" s="828"/>
      <c r="BO676" s="828"/>
      <c r="BP676" s="828"/>
      <c r="BQ676" s="828"/>
      <c r="BR676" s="828"/>
      <c r="BS676" s="828"/>
      <c r="BT676" s="828"/>
      <c r="BU676" s="828"/>
      <c r="BV676" s="828"/>
      <c r="BW676" s="828"/>
      <c r="BX676" s="828"/>
    </row>
    <row r="677" spans="1:76" ht="15.75">
      <c r="A677" s="824"/>
      <c r="B677" s="824" t="str">
        <f>ČVO!C42</f>
        <v>Hájek</v>
      </c>
      <c r="C677" s="824" t="str">
        <f>ČVO!D42</f>
        <v>Zdeněk</v>
      </c>
      <c r="D677" s="1664">
        <f>ČVO!E42</f>
        <v>0</v>
      </c>
      <c r="E677" s="824">
        <f>ČVO!F42</f>
        <v>0</v>
      </c>
      <c r="F677" s="824" t="s">
        <v>887</v>
      </c>
      <c r="G677" s="823">
        <f t="shared" ref="G677:G678" si="426">K677/H677</f>
        <v>0</v>
      </c>
      <c r="H677" s="824">
        <f t="shared" ref="H677:H678" si="427">COUNT(O677:AH677)</f>
        <v>1</v>
      </c>
      <c r="I677" s="824">
        <f t="shared" ref="I677:I678" si="428">SUM(O677+P677+Q677+R677+S677+T677+V677+U677+W677+X677+Y677+Z677+AA677+AB677+AC677+AD677+AE677+AF677+AG677+AH677)</f>
        <v>0</v>
      </c>
      <c r="J677" s="824">
        <f t="shared" ref="J677:J678" si="429">AJ677+AK677+AL677+AM677+AN677+AO677+AP677+AQ677+AR677+AS677+AT677+AU677+AV677+AW677+AX677+AY677+AZ677+BA677+BB677+BC677</f>
        <v>0</v>
      </c>
      <c r="K677" s="825">
        <f t="shared" ref="K677:K678" si="430">I677+J677</f>
        <v>0</v>
      </c>
      <c r="L677" s="826">
        <f t="shared" ref="L677:L678" si="431">BE677+BF677+BG677+BH677+BI677+BJ677+BK677+BL677+BM677+BN677+BO677+BP677+BR677+BQ677+BS677+BT677+BU677+BV677+BW677+BX677</f>
        <v>0</v>
      </c>
      <c r="O677" s="827"/>
      <c r="P677" s="824"/>
      <c r="Q677" s="824"/>
      <c r="R677" s="824"/>
      <c r="S677" s="824"/>
      <c r="T677" s="826"/>
      <c r="U677" s="824"/>
      <c r="V677" s="827"/>
      <c r="W677" s="824">
        <v>0</v>
      </c>
      <c r="X677" s="824"/>
      <c r="Y677" s="824"/>
      <c r="Z677" s="824"/>
      <c r="AA677" s="824"/>
      <c r="AB677" s="824"/>
      <c r="AC677" s="824"/>
      <c r="AD677" s="824"/>
      <c r="AE677" s="824"/>
      <c r="AF677" s="824"/>
      <c r="AG677" s="824"/>
      <c r="AH677" s="824"/>
      <c r="AI677" s="34"/>
      <c r="AJ677" s="824"/>
      <c r="AK677" s="824"/>
      <c r="AL677" s="824"/>
      <c r="AM677" s="824"/>
      <c r="AN677" s="824"/>
      <c r="AO677" s="824"/>
      <c r="AP677" s="824"/>
      <c r="AQ677" s="824"/>
      <c r="AR677" s="824">
        <v>0</v>
      </c>
      <c r="AS677" s="824"/>
      <c r="AT677" s="824"/>
      <c r="AU677" s="824"/>
      <c r="AV677" s="824"/>
      <c r="AW677" s="824"/>
      <c r="AX677" s="824"/>
      <c r="AY677" s="824"/>
      <c r="AZ677" s="824"/>
      <c r="BA677" s="824"/>
      <c r="BB677" s="824"/>
      <c r="BC677" s="824"/>
      <c r="BE677" s="828"/>
      <c r="BF677" s="828"/>
      <c r="BG677" s="828"/>
      <c r="BH677" s="828"/>
      <c r="BI677" s="828"/>
      <c r="BJ677" s="828"/>
      <c r="BK677" s="828"/>
      <c r="BL677" s="828"/>
      <c r="BM677" s="828"/>
      <c r="BN677" s="828"/>
      <c r="BO677" s="828"/>
      <c r="BP677" s="828"/>
      <c r="BQ677" s="828"/>
      <c r="BR677" s="828"/>
      <c r="BS677" s="828"/>
      <c r="BT677" s="828"/>
      <c r="BU677" s="828"/>
      <c r="BV677" s="828"/>
      <c r="BW677" s="828"/>
      <c r="BX677" s="828"/>
    </row>
    <row r="678" spans="1:76" ht="15.75">
      <c r="A678" s="824">
        <f>ČVO!B43</f>
        <v>0</v>
      </c>
      <c r="B678" s="824" t="str">
        <f>ČVO!C43</f>
        <v>Vašíček</v>
      </c>
      <c r="C678" s="824" t="str">
        <f>ČVO!D43</f>
        <v>Zbyněk</v>
      </c>
      <c r="D678" s="1664">
        <f>ČVO!E43</f>
        <v>0</v>
      </c>
      <c r="E678" s="824">
        <f>ČVO!F43</f>
        <v>0</v>
      </c>
      <c r="F678" s="824" t="s">
        <v>887</v>
      </c>
      <c r="G678" s="823">
        <f t="shared" si="426"/>
        <v>0.5</v>
      </c>
      <c r="H678" s="824">
        <f t="shared" si="427"/>
        <v>2</v>
      </c>
      <c r="I678" s="824">
        <f t="shared" si="428"/>
        <v>0</v>
      </c>
      <c r="J678" s="824">
        <f t="shared" si="429"/>
        <v>1</v>
      </c>
      <c r="K678" s="825">
        <f t="shared" si="430"/>
        <v>1</v>
      </c>
      <c r="L678" s="826">
        <f t="shared" si="431"/>
        <v>0</v>
      </c>
      <c r="O678" s="866"/>
      <c r="P678" s="865"/>
      <c r="Q678" s="865"/>
      <c r="R678" s="865"/>
      <c r="S678" s="865"/>
      <c r="T678" s="867"/>
      <c r="U678" s="865"/>
      <c r="V678" s="866"/>
      <c r="W678" s="865"/>
      <c r="X678" s="865">
        <v>0</v>
      </c>
      <c r="Y678" s="865"/>
      <c r="Z678" s="865">
        <v>0</v>
      </c>
      <c r="AA678" s="865"/>
      <c r="AB678" s="865"/>
      <c r="AC678" s="865"/>
      <c r="AD678" s="865"/>
      <c r="AE678" s="865"/>
      <c r="AF678" s="865"/>
      <c r="AG678" s="865"/>
      <c r="AH678" s="865"/>
      <c r="AI678" s="34"/>
      <c r="AJ678" s="865"/>
      <c r="AK678" s="865"/>
      <c r="AL678" s="865"/>
      <c r="AM678" s="865"/>
      <c r="AN678" s="865"/>
      <c r="AO678" s="865"/>
      <c r="AP678" s="865"/>
      <c r="AQ678" s="865"/>
      <c r="AR678" s="865"/>
      <c r="AS678" s="865">
        <v>0</v>
      </c>
      <c r="AT678" s="865"/>
      <c r="AU678" s="865">
        <v>1</v>
      </c>
      <c r="AV678" s="865"/>
      <c r="AW678" s="865"/>
      <c r="AX678" s="865"/>
      <c r="AY678" s="865"/>
      <c r="AZ678" s="865"/>
      <c r="BA678" s="865"/>
      <c r="BB678" s="865"/>
      <c r="BC678" s="865"/>
      <c r="BE678" s="868"/>
      <c r="BF678" s="868"/>
      <c r="BG678" s="868"/>
      <c r="BH678" s="868"/>
      <c r="BI678" s="868"/>
      <c r="BJ678" s="868"/>
      <c r="BK678" s="868"/>
      <c r="BL678" s="868"/>
      <c r="BM678" s="868"/>
      <c r="BN678" s="868"/>
      <c r="BO678" s="868"/>
      <c r="BP678" s="868"/>
      <c r="BQ678" s="868"/>
      <c r="BR678" s="868"/>
      <c r="BS678" s="868"/>
      <c r="BT678" s="868"/>
      <c r="BU678" s="868"/>
      <c r="BV678" s="868"/>
      <c r="BW678" s="868"/>
      <c r="BX678" s="868"/>
    </row>
    <row r="679" spans="1:76" ht="15.75">
      <c r="A679" s="824">
        <f>ČVO!B44</f>
        <v>0</v>
      </c>
      <c r="B679" s="824" t="str">
        <f>ČVO!C44</f>
        <v>Picka</v>
      </c>
      <c r="C679" s="824" t="str">
        <f>ČVO!D44</f>
        <v>Jan</v>
      </c>
      <c r="D679" s="1664">
        <f>ČVO!E44</f>
        <v>0</v>
      </c>
      <c r="E679" s="824">
        <f>ČVO!F44</f>
        <v>0</v>
      </c>
      <c r="F679" s="824" t="s">
        <v>887</v>
      </c>
      <c r="G679" s="823">
        <f t="shared" ref="G679" si="432">K679/H679</f>
        <v>0.33333333333333331</v>
      </c>
      <c r="H679" s="824">
        <f t="shared" ref="H679" si="433">COUNT(O679:AH679)</f>
        <v>3</v>
      </c>
      <c r="I679" s="824">
        <f t="shared" ref="I679" si="434">SUM(O679+P679+Q679+R679+S679+T679+V679+U679+W679+X679+Y679+Z679+AA679+AB679+AC679+AD679+AE679+AF679+AG679+AH679)</f>
        <v>1</v>
      </c>
      <c r="J679" s="824">
        <f t="shared" ref="J679" si="435">AJ679+AK679+AL679+AM679+AN679+AO679+AP679+AQ679+AR679+AS679+AT679+AU679+AV679+AW679+AX679+AY679+AZ679+BA679+BB679+BC679</f>
        <v>0</v>
      </c>
      <c r="K679" s="825">
        <f t="shared" ref="K679" si="436">I679+J679</f>
        <v>1</v>
      </c>
      <c r="L679" s="826">
        <f t="shared" ref="L679" si="437">BE679+BF679+BG679+BH679+BI679+BJ679+BK679+BL679+BM679+BN679+BO679+BP679+BR679+BQ679+BS679+BT679+BU679+BV679+BW679+BX679</f>
        <v>0</v>
      </c>
      <c r="O679" s="1570"/>
      <c r="P679" s="1567"/>
      <c r="Q679" s="1567"/>
      <c r="R679" s="1567"/>
      <c r="S679" s="1567"/>
      <c r="T679" s="1569"/>
      <c r="U679" s="1567"/>
      <c r="V679" s="1570"/>
      <c r="W679" s="1567"/>
      <c r="X679" s="1567"/>
      <c r="Y679" s="1567"/>
      <c r="Z679" s="1567"/>
      <c r="AA679" s="1567">
        <v>0</v>
      </c>
      <c r="AB679" s="1567"/>
      <c r="AC679" s="1567"/>
      <c r="AD679" s="1567">
        <v>0</v>
      </c>
      <c r="AE679" s="1567"/>
      <c r="AF679" s="1567">
        <v>1</v>
      </c>
      <c r="AG679" s="1567"/>
      <c r="AH679" s="1567"/>
      <c r="AI679" s="34"/>
      <c r="AJ679" s="1567"/>
      <c r="AK679" s="1567"/>
      <c r="AL679" s="1567"/>
      <c r="AM679" s="1567"/>
      <c r="AN679" s="1567"/>
      <c r="AO679" s="1567"/>
      <c r="AP679" s="1567"/>
      <c r="AQ679" s="1567"/>
      <c r="AR679" s="1567"/>
      <c r="AS679" s="1567"/>
      <c r="AT679" s="1567"/>
      <c r="AU679" s="1567"/>
      <c r="AV679" s="1567">
        <v>0</v>
      </c>
      <c r="AW679" s="1567"/>
      <c r="AX679" s="1567"/>
      <c r="AY679" s="1567">
        <v>0</v>
      </c>
      <c r="AZ679" s="1567"/>
      <c r="BA679" s="1567">
        <v>0</v>
      </c>
      <c r="BB679" s="1567"/>
      <c r="BC679" s="1567"/>
      <c r="BE679" s="1571"/>
      <c r="BF679" s="1571"/>
      <c r="BG679" s="1571"/>
      <c r="BH679" s="1571"/>
      <c r="BI679" s="1571"/>
      <c r="BJ679" s="1571"/>
      <c r="BK679" s="1571"/>
      <c r="BL679" s="1571"/>
      <c r="BM679" s="1571"/>
      <c r="BN679" s="1571"/>
      <c r="BO679" s="1571"/>
      <c r="BP679" s="1571"/>
      <c r="BQ679" s="1571"/>
      <c r="BR679" s="1571"/>
      <c r="BS679" s="1571"/>
      <c r="BT679" s="1571"/>
      <c r="BU679" s="1571"/>
      <c r="BV679" s="1571"/>
      <c r="BW679" s="1571"/>
      <c r="BX679" s="1571"/>
    </row>
    <row r="680" spans="1:76" ht="15.75">
      <c r="A680" s="34"/>
      <c r="B680" s="824" t="str">
        <f>ČVO!C45</f>
        <v>Valčík</v>
      </c>
      <c r="C680" s="824" t="str">
        <f>ČVO!D45</f>
        <v>Roman</v>
      </c>
      <c r="D680" s="1664">
        <f>ČVO!E45</f>
        <v>0</v>
      </c>
      <c r="E680" s="824">
        <f>ČVO!F45</f>
        <v>0</v>
      </c>
      <c r="F680" s="824" t="s">
        <v>887</v>
      </c>
      <c r="G680" s="823">
        <f t="shared" ref="G680:G681" si="438">K680/H680</f>
        <v>1</v>
      </c>
      <c r="H680" s="824">
        <f t="shared" ref="H680:H681" si="439">COUNT(O680:AH680)</f>
        <v>1</v>
      </c>
      <c r="I680" s="824">
        <f t="shared" ref="I680:I681" si="440">SUM(O680+P680+Q680+R680+S680+T680+V680+U680+W680+X680+Y680+Z680+AA680+AB680+AC680+AD680+AE680+AF680+AG680+AH680)</f>
        <v>1</v>
      </c>
      <c r="J680" s="824">
        <f t="shared" ref="J680:J681" si="441">AJ680+AK680+AL680+AM680+AN680+AO680+AP680+AQ680+AR680+AS680+AT680+AU680+AV680+AW680+AX680+AY680+AZ680+BA680+BB680+BC680</f>
        <v>0</v>
      </c>
      <c r="K680" s="825">
        <f t="shared" ref="K680:K681" si="442">I680+J680</f>
        <v>1</v>
      </c>
      <c r="L680" s="826">
        <f t="shared" ref="L680:L681" si="443">BE680+BF680+BG680+BH680+BI680+BJ680+BK680+BL680+BM680+BN680+BO680+BP680+BR680+BQ680+BS680+BT680+BU680+BV680+BW680+BX680</f>
        <v>0</v>
      </c>
      <c r="O680" s="1570"/>
      <c r="P680" s="1567"/>
      <c r="Q680" s="1567"/>
      <c r="R680" s="1567"/>
      <c r="S680" s="1567"/>
      <c r="T680" s="1569"/>
      <c r="U680" s="1567"/>
      <c r="V680" s="1570"/>
      <c r="W680" s="1567"/>
      <c r="X680" s="1567"/>
      <c r="Y680" s="1567"/>
      <c r="Z680" s="1567"/>
      <c r="AA680" s="1567"/>
      <c r="AB680" s="1567"/>
      <c r="AC680" s="1567">
        <v>1</v>
      </c>
      <c r="AD680" s="1567"/>
      <c r="AE680" s="1567"/>
      <c r="AF680" s="1567"/>
      <c r="AG680" s="1567"/>
      <c r="AH680" s="1567"/>
      <c r="AI680" s="34"/>
      <c r="AJ680" s="1567"/>
      <c r="AK680" s="1567"/>
      <c r="AL680" s="1567"/>
      <c r="AM680" s="1567"/>
      <c r="AN680" s="1567"/>
      <c r="AO680" s="1567"/>
      <c r="AP680" s="1567"/>
      <c r="AQ680" s="1567"/>
      <c r="AR680" s="1567"/>
      <c r="AS680" s="1567"/>
      <c r="AT680" s="1567"/>
      <c r="AU680" s="1567"/>
      <c r="AV680" s="1567"/>
      <c r="AW680" s="1567"/>
      <c r="AX680" s="1567">
        <v>0</v>
      </c>
      <c r="AY680" s="1567"/>
      <c r="AZ680" s="1567"/>
      <c r="BA680" s="1567"/>
      <c r="BB680" s="1567"/>
      <c r="BC680" s="1567"/>
      <c r="BE680" s="1571"/>
      <c r="BF680" s="1571"/>
      <c r="BG680" s="1571"/>
      <c r="BH680" s="1571"/>
      <c r="BI680" s="1571"/>
      <c r="BJ680" s="1571"/>
      <c r="BK680" s="1571"/>
      <c r="BL680" s="1571"/>
      <c r="BM680" s="1571"/>
      <c r="BN680" s="1571"/>
      <c r="BO680" s="1571"/>
      <c r="BP680" s="1571"/>
      <c r="BQ680" s="1571"/>
      <c r="BR680" s="1571"/>
      <c r="BS680" s="1571"/>
      <c r="BT680" s="1571"/>
      <c r="BU680" s="1571"/>
      <c r="BV680" s="1571"/>
      <c r="BW680" s="1571"/>
      <c r="BX680" s="1571"/>
    </row>
    <row r="681" spans="1:76" ht="15.75">
      <c r="A681" s="34"/>
      <c r="B681" s="824" t="str">
        <f>ČVO!C46</f>
        <v>Pařízek</v>
      </c>
      <c r="C681" s="824" t="str">
        <f>ČVO!D46</f>
        <v>Jaroslav</v>
      </c>
      <c r="D681" s="1664">
        <f>ČVO!E46</f>
        <v>0</v>
      </c>
      <c r="E681" s="824">
        <f>ČVO!F46</f>
        <v>0</v>
      </c>
      <c r="F681" s="824" t="s">
        <v>887</v>
      </c>
      <c r="G681" s="823">
        <f t="shared" si="438"/>
        <v>2</v>
      </c>
      <c r="H681" s="824">
        <f t="shared" si="439"/>
        <v>1</v>
      </c>
      <c r="I681" s="824">
        <f t="shared" si="440"/>
        <v>1</v>
      </c>
      <c r="J681" s="824">
        <f t="shared" si="441"/>
        <v>1</v>
      </c>
      <c r="K681" s="825">
        <f t="shared" si="442"/>
        <v>2</v>
      </c>
      <c r="L681" s="826">
        <f t="shared" si="443"/>
        <v>0</v>
      </c>
      <c r="O681" s="1570"/>
      <c r="P681" s="1567"/>
      <c r="Q681" s="1567"/>
      <c r="R681" s="1567"/>
      <c r="S681" s="1567"/>
      <c r="T681" s="1569"/>
      <c r="U681" s="1567"/>
      <c r="V681" s="1570"/>
      <c r="W681" s="1567"/>
      <c r="X681" s="1567"/>
      <c r="Y681" s="1567"/>
      <c r="Z681" s="1567"/>
      <c r="AA681" s="1567"/>
      <c r="AB681" s="1567"/>
      <c r="AC681" s="1567">
        <v>1</v>
      </c>
      <c r="AD681" s="1567"/>
      <c r="AE681" s="1567"/>
      <c r="AF681" s="1567"/>
      <c r="AG681" s="1567"/>
      <c r="AH681" s="1567"/>
      <c r="AI681" s="34"/>
      <c r="AJ681" s="1567"/>
      <c r="AK681" s="1567"/>
      <c r="AL681" s="1567"/>
      <c r="AM681" s="1567"/>
      <c r="AN681" s="1567"/>
      <c r="AO681" s="1567"/>
      <c r="AP681" s="1567"/>
      <c r="AQ681" s="1567"/>
      <c r="AR681" s="1567"/>
      <c r="AS681" s="1567"/>
      <c r="AT681" s="1567"/>
      <c r="AU681" s="1567"/>
      <c r="AV681" s="1567"/>
      <c r="AW681" s="1567"/>
      <c r="AX681" s="1567">
        <v>1</v>
      </c>
      <c r="AY681" s="1567"/>
      <c r="AZ681" s="1567"/>
      <c r="BA681" s="1567"/>
      <c r="BB681" s="1567"/>
      <c r="BC681" s="1567"/>
      <c r="BE681" s="1571"/>
      <c r="BF681" s="1571"/>
      <c r="BG681" s="1571"/>
      <c r="BH681" s="1571"/>
      <c r="BI681" s="1571"/>
      <c r="BJ681" s="1571"/>
      <c r="BK681" s="1571"/>
      <c r="BL681" s="1571"/>
      <c r="BM681" s="1571"/>
      <c r="BN681" s="1571"/>
      <c r="BO681" s="1571"/>
      <c r="BP681" s="1571"/>
      <c r="BQ681" s="1571"/>
      <c r="BR681" s="1571"/>
      <c r="BS681" s="1571"/>
      <c r="BT681" s="1571"/>
      <c r="BU681" s="1571"/>
      <c r="BV681" s="1571"/>
      <c r="BW681" s="1571"/>
      <c r="BX681" s="1571"/>
    </row>
    <row r="682" spans="1:76" ht="15.75">
      <c r="A682" s="34"/>
      <c r="B682" s="824" t="str">
        <f>ČVO!C47</f>
        <v>Slanina</v>
      </c>
      <c r="C682" s="824" t="str">
        <f>ČVO!D47</f>
        <v>Miroslav</v>
      </c>
      <c r="D682" s="1664">
        <f>ČVO!E47</f>
        <v>0</v>
      </c>
      <c r="E682" s="824">
        <f>ČVO!F47</f>
        <v>0</v>
      </c>
      <c r="F682" s="824" t="s">
        <v>887</v>
      </c>
      <c r="G682" s="823">
        <f t="shared" ref="G682" si="444">K682/H682</f>
        <v>1</v>
      </c>
      <c r="H682" s="824">
        <f t="shared" ref="H682" si="445">COUNT(O682:AH682)</f>
        <v>2</v>
      </c>
      <c r="I682" s="824">
        <f t="shared" ref="I682" si="446">SUM(O682+P682+Q682+R682+S682+T682+V682+U682+W682+X682+Y682+Z682+AA682+AB682+AC682+AD682+AE682+AF682+AG682+AH682)</f>
        <v>1</v>
      </c>
      <c r="J682" s="824">
        <f t="shared" ref="J682" si="447">AJ682+AK682+AL682+AM682+AN682+AO682+AP682+AQ682+AR682+AS682+AT682+AU682+AV682+AW682+AX682+AY682+AZ682+BA682+BB682+BC682</f>
        <v>1</v>
      </c>
      <c r="K682" s="825">
        <f t="shared" ref="K682" si="448">I682+J682</f>
        <v>2</v>
      </c>
      <c r="L682" s="826">
        <f t="shared" ref="L682" si="449">BE682+BF682+BG682+BH682+BI682+BJ682+BK682+BL682+BM682+BN682+BO682+BP682+BR682+BQ682+BS682+BT682+BU682+BV682+BW682+BX682</f>
        <v>0</v>
      </c>
      <c r="O682" s="1858"/>
      <c r="P682" s="1567"/>
      <c r="Q682" s="1567"/>
      <c r="R682" s="1567"/>
      <c r="S682" s="1567"/>
      <c r="T682" s="1569"/>
      <c r="U682" s="1567"/>
      <c r="V682" s="1858"/>
      <c r="W682" s="1567"/>
      <c r="X682" s="1567"/>
      <c r="Y682" s="1567"/>
      <c r="Z682" s="1567"/>
      <c r="AA682" s="1567"/>
      <c r="AB682" s="1567"/>
      <c r="AC682" s="1567"/>
      <c r="AD682" s="1567">
        <v>0</v>
      </c>
      <c r="AE682" s="1567"/>
      <c r="AF682" s="1567">
        <v>1</v>
      </c>
      <c r="AG682" s="1567"/>
      <c r="AH682" s="1567"/>
      <c r="AI682" s="34"/>
      <c r="AJ682" s="1567"/>
      <c r="AK682" s="1567"/>
      <c r="AL682" s="1567"/>
      <c r="AM682" s="1567"/>
      <c r="AN682" s="1567"/>
      <c r="AO682" s="1567"/>
      <c r="AP682" s="1567"/>
      <c r="AQ682" s="1567"/>
      <c r="AR682" s="1567"/>
      <c r="AS682" s="1567"/>
      <c r="AT682" s="1567"/>
      <c r="AU682" s="1567"/>
      <c r="AV682" s="1567"/>
      <c r="AW682" s="1567"/>
      <c r="AX682" s="1567"/>
      <c r="AY682" s="1567">
        <v>0</v>
      </c>
      <c r="AZ682" s="1567"/>
      <c r="BA682" s="1567">
        <v>1</v>
      </c>
      <c r="BB682" s="1567"/>
      <c r="BC682" s="1567"/>
      <c r="BE682" s="1571"/>
      <c r="BF682" s="1571"/>
      <c r="BG682" s="1571"/>
      <c r="BH682" s="1571"/>
      <c r="BI682" s="1571"/>
      <c r="BJ682" s="1571"/>
      <c r="BK682" s="1571"/>
      <c r="BL682" s="1571"/>
      <c r="BM682" s="1571"/>
      <c r="BN682" s="1571"/>
      <c r="BO682" s="1571"/>
      <c r="BP682" s="1571"/>
      <c r="BQ682" s="1571"/>
      <c r="BR682" s="1571"/>
      <c r="BS682" s="1571"/>
      <c r="BT682" s="1571"/>
      <c r="BU682" s="1571"/>
      <c r="BV682" s="1571"/>
      <c r="BW682" s="1571"/>
      <c r="BX682" s="1571"/>
    </row>
    <row r="683" spans="1:76" ht="15.75">
      <c r="A683" s="34"/>
      <c r="B683" s="829" t="s">
        <v>875</v>
      </c>
      <c r="C683" s="829" t="s">
        <v>68</v>
      </c>
      <c r="D683" s="835"/>
      <c r="F683" s="824" t="s">
        <v>1081</v>
      </c>
      <c r="G683" s="823">
        <f t="shared" si="402"/>
        <v>6</v>
      </c>
      <c r="H683" s="824">
        <f t="shared" si="403"/>
        <v>11</v>
      </c>
      <c r="I683" s="824">
        <f t="shared" si="404"/>
        <v>66</v>
      </c>
      <c r="J683" s="824">
        <f t="shared" si="405"/>
        <v>0</v>
      </c>
      <c r="K683" s="825">
        <f t="shared" si="406"/>
        <v>66</v>
      </c>
      <c r="L683" s="826">
        <f t="shared" si="407"/>
        <v>0</v>
      </c>
      <c r="O683" s="827"/>
      <c r="P683" s="824">
        <v>7</v>
      </c>
      <c r="Q683" s="824"/>
      <c r="R683" s="824">
        <v>4</v>
      </c>
      <c r="S683" s="824">
        <v>5</v>
      </c>
      <c r="T683" s="826">
        <v>1</v>
      </c>
      <c r="U683" s="824">
        <v>8</v>
      </c>
      <c r="V683" s="827"/>
      <c r="W683" s="824">
        <v>12</v>
      </c>
      <c r="X683" s="824">
        <v>7</v>
      </c>
      <c r="Y683" s="824"/>
      <c r="Z683" s="824"/>
      <c r="AA683" s="824"/>
      <c r="AB683" s="824">
        <v>5</v>
      </c>
      <c r="AC683" s="824"/>
      <c r="AD683" s="824">
        <v>7</v>
      </c>
      <c r="AE683" s="824"/>
      <c r="AF683" s="824"/>
      <c r="AG683" s="824">
        <v>4</v>
      </c>
      <c r="AH683" s="824">
        <v>6</v>
      </c>
      <c r="AI683" s="34"/>
      <c r="AJ683" s="824"/>
      <c r="AK683" s="824"/>
      <c r="AL683" s="824"/>
      <c r="AM683" s="824"/>
      <c r="AN683" s="824"/>
      <c r="AO683" s="824"/>
      <c r="AP683" s="824"/>
      <c r="AQ683" s="824"/>
      <c r="AR683" s="824"/>
      <c r="AS683" s="824"/>
      <c r="AT683" s="824"/>
      <c r="AU683" s="824"/>
      <c r="AV683" s="824"/>
      <c r="AW683" s="824"/>
      <c r="AX683" s="824"/>
      <c r="AY683" s="824"/>
      <c r="AZ683" s="824"/>
      <c r="BA683" s="824"/>
      <c r="BB683" s="824"/>
      <c r="BC683" s="824"/>
      <c r="BE683" s="828"/>
      <c r="BF683" s="828"/>
      <c r="BG683" s="828"/>
      <c r="BH683" s="828"/>
      <c r="BI683" s="828"/>
      <c r="BJ683" s="828"/>
      <c r="BK683" s="828"/>
      <c r="BL683" s="828"/>
      <c r="BM683" s="828"/>
      <c r="BN683" s="828"/>
      <c r="BO683" s="828"/>
      <c r="BP683" s="828"/>
      <c r="BQ683" s="828"/>
      <c r="BR683" s="828"/>
      <c r="BS683" s="828"/>
      <c r="BT683" s="828"/>
      <c r="BU683" s="828"/>
      <c r="BV683" s="828"/>
      <c r="BW683" s="828"/>
      <c r="BX683" s="828"/>
    </row>
    <row r="684" spans="1:76" ht="15.75">
      <c r="B684" s="829" t="s">
        <v>1147</v>
      </c>
      <c r="C684" s="829" t="s">
        <v>211</v>
      </c>
      <c r="D684" s="835"/>
      <c r="F684" s="824" t="s">
        <v>1081</v>
      </c>
      <c r="G684" s="823">
        <f t="shared" si="402"/>
        <v>10</v>
      </c>
      <c r="H684" s="824">
        <f t="shared" si="403"/>
        <v>1</v>
      </c>
      <c r="I684" s="824">
        <f t="shared" si="404"/>
        <v>10</v>
      </c>
      <c r="J684" s="824">
        <f t="shared" si="405"/>
        <v>0</v>
      </c>
      <c r="K684" s="825">
        <f t="shared" si="406"/>
        <v>10</v>
      </c>
      <c r="L684" s="826">
        <f t="shared" si="407"/>
        <v>0</v>
      </c>
      <c r="O684" s="827"/>
      <c r="P684" s="824"/>
      <c r="Q684" s="824">
        <v>10</v>
      </c>
      <c r="R684" s="824"/>
      <c r="S684" s="824"/>
      <c r="T684" s="826"/>
      <c r="U684" s="824"/>
      <c r="V684" s="827"/>
      <c r="W684" s="824"/>
      <c r="X684" s="824"/>
      <c r="Y684" s="824"/>
      <c r="Z684" s="824"/>
      <c r="AA684" s="824"/>
      <c r="AB684" s="824"/>
      <c r="AC684" s="824"/>
      <c r="AD684" s="824"/>
      <c r="AE684" s="824"/>
      <c r="AF684" s="824"/>
      <c r="AG684" s="824"/>
      <c r="AH684" s="824"/>
      <c r="AI684" s="34"/>
      <c r="AJ684" s="824"/>
      <c r="AK684" s="824"/>
      <c r="AL684" s="824"/>
      <c r="AM684" s="824"/>
      <c r="AN684" s="824"/>
      <c r="AO684" s="824"/>
      <c r="AP684" s="824"/>
      <c r="AQ684" s="824"/>
      <c r="AR684" s="824"/>
      <c r="AS684" s="824"/>
      <c r="AT684" s="824"/>
      <c r="AU684" s="824"/>
      <c r="AV684" s="824"/>
      <c r="AW684" s="824"/>
      <c r="AX684" s="824"/>
      <c r="AY684" s="824"/>
      <c r="AZ684" s="824"/>
      <c r="BA684" s="824"/>
      <c r="BB684" s="824"/>
      <c r="BC684" s="824"/>
      <c r="BE684" s="828"/>
      <c r="BF684" s="828"/>
      <c r="BG684" s="828"/>
      <c r="BH684" s="828"/>
      <c r="BI684" s="828"/>
      <c r="BJ684" s="828"/>
      <c r="BK684" s="828"/>
      <c r="BL684" s="828"/>
      <c r="BM684" s="828"/>
      <c r="BN684" s="828"/>
      <c r="BO684" s="828"/>
      <c r="BP684" s="828"/>
      <c r="BQ684" s="828"/>
      <c r="BR684" s="828"/>
      <c r="BS684" s="828"/>
      <c r="BT684" s="828"/>
      <c r="BU684" s="828"/>
      <c r="BV684" s="828"/>
      <c r="BW684" s="828"/>
      <c r="BX684" s="828"/>
    </row>
    <row r="685" spans="1:76" ht="15.75">
      <c r="A685" s="828"/>
      <c r="B685" s="829" t="s">
        <v>111</v>
      </c>
      <c r="C685" s="829" t="s">
        <v>112</v>
      </c>
      <c r="D685" s="835"/>
      <c r="F685" s="824" t="s">
        <v>1081</v>
      </c>
      <c r="G685" s="823">
        <f t="shared" si="402"/>
        <v>3.6666666666666665</v>
      </c>
      <c r="H685" s="824">
        <f t="shared" si="403"/>
        <v>6</v>
      </c>
      <c r="I685" s="824">
        <f t="shared" si="404"/>
        <v>22</v>
      </c>
      <c r="J685" s="824">
        <f t="shared" si="405"/>
        <v>0</v>
      </c>
      <c r="K685" s="825">
        <f t="shared" si="406"/>
        <v>22</v>
      </c>
      <c r="L685" s="826">
        <f t="shared" si="407"/>
        <v>0</v>
      </c>
      <c r="O685" s="827">
        <v>1</v>
      </c>
      <c r="P685" s="824"/>
      <c r="Q685" s="824"/>
      <c r="R685" s="824"/>
      <c r="S685" s="824"/>
      <c r="T685" s="826"/>
      <c r="U685" s="824"/>
      <c r="V685" s="827">
        <v>5</v>
      </c>
      <c r="W685" s="824"/>
      <c r="X685" s="824"/>
      <c r="Y685" s="824">
        <v>4</v>
      </c>
      <c r="Z685" s="824">
        <v>2</v>
      </c>
      <c r="AA685" s="824">
        <v>8</v>
      </c>
      <c r="AB685" s="824"/>
      <c r="AC685" s="824">
        <v>2</v>
      </c>
      <c r="AD685" s="824"/>
      <c r="AE685" s="824"/>
      <c r="AF685" s="824"/>
      <c r="AG685" s="824"/>
      <c r="AH685" s="824"/>
      <c r="AI685" s="34"/>
      <c r="AJ685" s="824"/>
      <c r="AK685" s="824"/>
      <c r="AL685" s="824"/>
      <c r="AM685" s="824"/>
      <c r="AN685" s="824"/>
      <c r="AO685" s="824"/>
      <c r="AP685" s="824"/>
      <c r="AQ685" s="824"/>
      <c r="AR685" s="824"/>
      <c r="AS685" s="824"/>
      <c r="AT685" s="824"/>
      <c r="AU685" s="824"/>
      <c r="AV685" s="824"/>
      <c r="AW685" s="824"/>
      <c r="AX685" s="824"/>
      <c r="AY685" s="824"/>
      <c r="AZ685" s="824"/>
      <c r="BA685" s="824"/>
      <c r="BB685" s="824"/>
      <c r="BC685" s="824"/>
      <c r="BE685" s="828"/>
      <c r="BF685" s="828"/>
      <c r="BG685" s="828"/>
      <c r="BH685" s="828"/>
      <c r="BI685" s="828"/>
      <c r="BJ685" s="828"/>
      <c r="BK685" s="828"/>
      <c r="BL685" s="828"/>
      <c r="BM685" s="828"/>
      <c r="BN685" s="828"/>
      <c r="BO685" s="828"/>
      <c r="BP685" s="828"/>
      <c r="BQ685" s="828"/>
      <c r="BR685" s="828"/>
      <c r="BS685" s="828"/>
      <c r="BT685" s="828"/>
      <c r="BU685" s="828"/>
      <c r="BV685" s="828"/>
      <c r="BW685" s="828"/>
      <c r="BX685" s="828"/>
    </row>
    <row r="686" spans="1:76" ht="15.75">
      <c r="A686" s="833"/>
      <c r="B686" s="830" t="s">
        <v>140</v>
      </c>
      <c r="C686" s="830" t="s">
        <v>95</v>
      </c>
      <c r="D686" s="1663"/>
      <c r="E686" s="831"/>
      <c r="F686" s="824" t="s">
        <v>1081</v>
      </c>
      <c r="G686" s="823">
        <f t="shared" si="402"/>
        <v>11</v>
      </c>
      <c r="H686" s="824">
        <f t="shared" si="403"/>
        <v>1</v>
      </c>
      <c r="I686" s="824">
        <f t="shared" si="404"/>
        <v>11</v>
      </c>
      <c r="J686" s="824">
        <f t="shared" si="405"/>
        <v>0</v>
      </c>
      <c r="K686" s="825">
        <f t="shared" si="406"/>
        <v>11</v>
      </c>
      <c r="L686" s="826">
        <f t="shared" si="407"/>
        <v>0</v>
      </c>
      <c r="M686" s="46"/>
      <c r="N686" s="46"/>
      <c r="O686" s="827"/>
      <c r="P686" s="824"/>
      <c r="Q686" s="824"/>
      <c r="R686" s="824"/>
      <c r="S686" s="824"/>
      <c r="T686" s="826"/>
      <c r="U686" s="824"/>
      <c r="V686" s="827"/>
      <c r="W686" s="824"/>
      <c r="X686" s="824"/>
      <c r="Y686" s="824"/>
      <c r="Z686" s="824"/>
      <c r="AA686" s="824"/>
      <c r="AB686" s="824"/>
      <c r="AC686" s="824"/>
      <c r="AD686" s="824"/>
      <c r="AE686" s="824"/>
      <c r="AF686" s="824">
        <v>11</v>
      </c>
      <c r="AG686" s="824"/>
      <c r="AH686" s="824"/>
      <c r="AI686" s="824"/>
      <c r="AJ686" s="824"/>
      <c r="AK686" s="824"/>
      <c r="AL686" s="824"/>
      <c r="AM686" s="824"/>
      <c r="AN686" s="824"/>
      <c r="AO686" s="824"/>
      <c r="AP686" s="824"/>
      <c r="AQ686" s="824"/>
      <c r="AR686" s="824"/>
      <c r="AS686" s="824"/>
      <c r="AT686" s="824"/>
      <c r="AU686" s="824"/>
      <c r="AV686" s="824"/>
      <c r="AW686" s="824"/>
      <c r="AX686" s="824"/>
      <c r="AY686" s="824"/>
      <c r="AZ686" s="824"/>
      <c r="BA686" s="824"/>
      <c r="BB686" s="824"/>
      <c r="BC686" s="824"/>
      <c r="BD686" s="828"/>
      <c r="BE686" s="828"/>
      <c r="BF686" s="828"/>
      <c r="BG686" s="828"/>
      <c r="BH686" s="828"/>
      <c r="BI686" s="828"/>
      <c r="BJ686" s="828"/>
      <c r="BK686" s="828"/>
      <c r="BL686" s="828"/>
      <c r="BM686" s="828"/>
      <c r="BN686" s="828"/>
      <c r="BO686" s="828"/>
      <c r="BP686" s="828"/>
      <c r="BQ686" s="828"/>
      <c r="BR686" s="828"/>
      <c r="BS686" s="828"/>
      <c r="BT686" s="828"/>
      <c r="BU686" s="828"/>
      <c r="BV686" s="828"/>
      <c r="BW686" s="828"/>
      <c r="BX686" s="828"/>
    </row>
    <row r="687" spans="1:76" ht="16.5" thickBot="1">
      <c r="A687" s="833"/>
      <c r="B687" s="830" t="s">
        <v>124</v>
      </c>
      <c r="C687" s="830" t="s">
        <v>125</v>
      </c>
      <c r="D687" s="1663"/>
      <c r="E687" s="831"/>
      <c r="F687" s="824" t="s">
        <v>1081</v>
      </c>
      <c r="G687" s="823">
        <f t="shared" si="402"/>
        <v>11</v>
      </c>
      <c r="H687" s="824">
        <f t="shared" si="403"/>
        <v>1</v>
      </c>
      <c r="I687" s="824">
        <f t="shared" si="404"/>
        <v>11</v>
      </c>
      <c r="J687" s="824">
        <f t="shared" si="405"/>
        <v>0</v>
      </c>
      <c r="K687" s="825">
        <f t="shared" si="406"/>
        <v>11</v>
      </c>
      <c r="L687" s="826">
        <f t="shared" si="407"/>
        <v>0</v>
      </c>
      <c r="M687" s="46"/>
      <c r="N687" s="46"/>
      <c r="O687" s="50"/>
      <c r="P687" s="834"/>
      <c r="Q687" s="834"/>
      <c r="R687" s="834"/>
      <c r="S687" s="834"/>
      <c r="T687" s="409"/>
      <c r="U687" s="834"/>
      <c r="V687" s="50"/>
      <c r="W687" s="834"/>
      <c r="X687" s="834"/>
      <c r="Y687" s="834"/>
      <c r="Z687" s="834"/>
      <c r="AA687" s="834"/>
      <c r="AB687" s="834"/>
      <c r="AC687" s="834"/>
      <c r="AD687" s="834"/>
      <c r="AE687" s="834">
        <v>11</v>
      </c>
      <c r="AF687" s="834"/>
      <c r="AG687" s="834"/>
      <c r="AH687" s="834"/>
      <c r="AI687" s="824"/>
      <c r="AJ687" s="824"/>
      <c r="AK687" s="824"/>
      <c r="AL687" s="824"/>
      <c r="AM687" s="824"/>
      <c r="AN687" s="824"/>
      <c r="AO687" s="824"/>
      <c r="AP687" s="824"/>
      <c r="AQ687" s="824"/>
      <c r="AR687" s="824"/>
      <c r="AS687" s="824"/>
      <c r="AT687" s="824"/>
      <c r="AU687" s="824"/>
      <c r="AV687" s="824"/>
      <c r="AW687" s="824"/>
      <c r="AX687" s="824"/>
      <c r="AY687" s="824"/>
      <c r="AZ687" s="824"/>
      <c r="BA687" s="824"/>
      <c r="BB687" s="824"/>
      <c r="BC687" s="824"/>
      <c r="BD687" s="828"/>
      <c r="BE687" s="828"/>
      <c r="BF687" s="828"/>
      <c r="BG687" s="828"/>
      <c r="BH687" s="828"/>
      <c r="BI687" s="828"/>
      <c r="BJ687" s="828"/>
      <c r="BK687" s="828"/>
      <c r="BL687" s="828"/>
      <c r="BM687" s="828"/>
      <c r="BN687" s="828"/>
      <c r="BO687" s="828"/>
      <c r="BP687" s="828"/>
      <c r="BQ687" s="828"/>
      <c r="BR687" s="828"/>
      <c r="BS687" s="828"/>
      <c r="BT687" s="828"/>
      <c r="BU687" s="828"/>
      <c r="BV687" s="828"/>
      <c r="BW687" s="828"/>
      <c r="BX687" s="828"/>
    </row>
    <row r="688" spans="1:76" ht="16.5" thickBot="1">
      <c r="A688" s="41"/>
      <c r="B688" s="42" t="s">
        <v>64</v>
      </c>
      <c r="C688" s="42"/>
      <c r="D688" s="960"/>
      <c r="E688" s="43"/>
      <c r="F688" s="34" t="s">
        <v>1082</v>
      </c>
      <c r="G688" s="823">
        <f t="shared" si="402"/>
        <v>3.9</v>
      </c>
      <c r="H688" s="824">
        <f t="shared" si="403"/>
        <v>20</v>
      </c>
      <c r="I688" s="824">
        <f t="shared" si="404"/>
        <v>78</v>
      </c>
      <c r="J688" s="824">
        <f t="shared" si="405"/>
        <v>0</v>
      </c>
      <c r="K688" s="825">
        <f t="shared" si="406"/>
        <v>78</v>
      </c>
      <c r="L688" s="826">
        <f t="shared" si="407"/>
        <v>0</v>
      </c>
      <c r="M688" s="46"/>
      <c r="N688" s="46"/>
      <c r="O688" s="47">
        <v>22</v>
      </c>
      <c r="P688" s="48">
        <v>2</v>
      </c>
      <c r="Q688" s="49">
        <v>0</v>
      </c>
      <c r="R688" s="48">
        <v>6</v>
      </c>
      <c r="S688" s="49">
        <v>4</v>
      </c>
      <c r="T688" s="49">
        <v>4</v>
      </c>
      <c r="U688" s="48">
        <v>2</v>
      </c>
      <c r="V688" s="48">
        <v>4</v>
      </c>
      <c r="W688" s="48">
        <v>2</v>
      </c>
      <c r="X688" s="48">
        <v>8</v>
      </c>
      <c r="Y688" s="48">
        <v>2</v>
      </c>
      <c r="Z688" s="48">
        <v>2</v>
      </c>
      <c r="AA688" s="48">
        <v>4</v>
      </c>
      <c r="AB688" s="48">
        <v>2</v>
      </c>
      <c r="AC688" s="48">
        <v>0</v>
      </c>
      <c r="AD688" s="48">
        <v>0</v>
      </c>
      <c r="AE688" s="48">
        <v>4</v>
      </c>
      <c r="AF688" s="48">
        <v>2</v>
      </c>
      <c r="AG688" s="48">
        <v>4</v>
      </c>
      <c r="AH688" s="48">
        <v>4</v>
      </c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</row>
    <row r="689" spans="1:77" ht="15.75">
      <c r="A689" s="54" t="s">
        <v>127</v>
      </c>
      <c r="B689" s="8">
        <v>22</v>
      </c>
      <c r="R689" s="8" t="s">
        <v>32</v>
      </c>
      <c r="S689" s="8" t="s">
        <v>33</v>
      </c>
      <c r="T689" s="8" t="s">
        <v>34</v>
      </c>
      <c r="U689" s="8" t="s">
        <v>35</v>
      </c>
      <c r="AO689" s="8" t="s">
        <v>36</v>
      </c>
      <c r="AP689" s="8" t="s">
        <v>37</v>
      </c>
      <c r="AQ689" s="8" t="s">
        <v>38</v>
      </c>
      <c r="AR689" s="8" t="s">
        <v>37</v>
      </c>
      <c r="AS689" s="8" t="s">
        <v>39</v>
      </c>
      <c r="AT689" s="34" t="s">
        <v>40</v>
      </c>
      <c r="AU689" s="34" t="s">
        <v>41</v>
      </c>
      <c r="AV689" s="34" t="s">
        <v>42</v>
      </c>
      <c r="AW689" s="34" t="s">
        <v>40</v>
      </c>
      <c r="AX689" s="34"/>
      <c r="AY689" s="34"/>
      <c r="AZ689" s="34"/>
      <c r="BA689" s="34"/>
      <c r="BB689" s="34"/>
      <c r="BC689" s="34"/>
      <c r="BG689" s="8" t="s">
        <v>43</v>
      </c>
      <c r="BH689" s="8" t="s">
        <v>44</v>
      </c>
      <c r="BI689" s="8" t="s">
        <v>40</v>
      </c>
      <c r="BJ689" s="8" t="s">
        <v>37</v>
      </c>
      <c r="BK689" s="8" t="s">
        <v>39</v>
      </c>
      <c r="BL689" s="8" t="s">
        <v>35</v>
      </c>
    </row>
    <row r="690" spans="1:77">
      <c r="A690" s="817"/>
      <c r="B690" s="818" t="s">
        <v>45</v>
      </c>
      <c r="C690" s="818" t="s">
        <v>46</v>
      </c>
      <c r="D690" s="1661" t="s">
        <v>47</v>
      </c>
      <c r="E690" s="819" t="s">
        <v>48</v>
      </c>
      <c r="F690" s="820" t="s">
        <v>49</v>
      </c>
      <c r="G690" s="820" t="s">
        <v>50</v>
      </c>
      <c r="H690" s="820" t="s">
        <v>51</v>
      </c>
      <c r="I690" s="820" t="s">
        <v>52</v>
      </c>
      <c r="J690" s="820" t="s">
        <v>53</v>
      </c>
      <c r="K690" s="820" t="s">
        <v>54</v>
      </c>
      <c r="L690" s="821" t="s">
        <v>55</v>
      </c>
      <c r="M690" s="36"/>
      <c r="N690" s="36"/>
      <c r="O690" s="822">
        <v>1</v>
      </c>
      <c r="P690" s="820">
        <v>2</v>
      </c>
      <c r="Q690" s="820">
        <v>3</v>
      </c>
      <c r="R690" s="820">
        <v>4</v>
      </c>
      <c r="S690" s="820">
        <v>5</v>
      </c>
      <c r="T690" s="821">
        <v>6</v>
      </c>
      <c r="U690" s="820">
        <v>7</v>
      </c>
      <c r="V690" s="822">
        <v>8</v>
      </c>
      <c r="W690" s="820">
        <v>9</v>
      </c>
      <c r="X690" s="820">
        <v>10</v>
      </c>
      <c r="Y690" s="820">
        <v>11</v>
      </c>
      <c r="Z690" s="820">
        <v>12</v>
      </c>
      <c r="AA690" s="820">
        <v>13</v>
      </c>
      <c r="AB690" s="820">
        <v>14</v>
      </c>
      <c r="AC690" s="820">
        <v>15</v>
      </c>
      <c r="AD690" s="820">
        <v>16</v>
      </c>
      <c r="AE690" s="820">
        <v>17</v>
      </c>
      <c r="AF690" s="820">
        <v>18</v>
      </c>
      <c r="AG690" s="820">
        <v>19</v>
      </c>
      <c r="AH690" s="820">
        <v>20</v>
      </c>
      <c r="AJ690" s="820">
        <v>1</v>
      </c>
      <c r="AK690" s="820">
        <v>2</v>
      </c>
      <c r="AL690" s="820">
        <v>3</v>
      </c>
      <c r="AM690" s="820">
        <v>4</v>
      </c>
      <c r="AN690" s="820">
        <v>5</v>
      </c>
      <c r="AO690" s="820">
        <v>6</v>
      </c>
      <c r="AP690" s="820">
        <v>7</v>
      </c>
      <c r="AQ690" s="820">
        <v>8</v>
      </c>
      <c r="AR690" s="820">
        <v>9</v>
      </c>
      <c r="AS690" s="820">
        <v>10</v>
      </c>
      <c r="AT690" s="820">
        <v>11</v>
      </c>
      <c r="AU690" s="820">
        <v>12</v>
      </c>
      <c r="AV690" s="820">
        <v>13</v>
      </c>
      <c r="AW690" s="820">
        <v>14</v>
      </c>
      <c r="AX690" s="820">
        <v>15</v>
      </c>
      <c r="AY690" s="820">
        <v>16</v>
      </c>
      <c r="AZ690" s="820">
        <v>17</v>
      </c>
      <c r="BA690" s="820">
        <v>18</v>
      </c>
      <c r="BB690" s="820">
        <v>19</v>
      </c>
      <c r="BC690" s="820">
        <v>20</v>
      </c>
      <c r="BE690" s="820">
        <v>1</v>
      </c>
      <c r="BF690" s="820">
        <v>2</v>
      </c>
      <c r="BG690" s="820">
        <v>3</v>
      </c>
      <c r="BH690" s="820">
        <v>4</v>
      </c>
      <c r="BI690" s="820">
        <v>5</v>
      </c>
      <c r="BJ690" s="820">
        <v>6</v>
      </c>
      <c r="BK690" s="820">
        <v>7</v>
      </c>
      <c r="BL690" s="820">
        <v>8</v>
      </c>
      <c r="BM690" s="820">
        <v>9</v>
      </c>
      <c r="BN690" s="820">
        <v>10</v>
      </c>
      <c r="BO690" s="820">
        <v>11</v>
      </c>
      <c r="BP690" s="820">
        <v>12</v>
      </c>
      <c r="BQ690" s="820">
        <v>13</v>
      </c>
      <c r="BR690" s="820">
        <v>14</v>
      </c>
      <c r="BS690" s="820">
        <v>15</v>
      </c>
      <c r="BT690" s="820">
        <v>16</v>
      </c>
      <c r="BU690" s="820">
        <v>17</v>
      </c>
      <c r="BV690" s="820">
        <v>18</v>
      </c>
      <c r="BW690" s="820">
        <v>19</v>
      </c>
      <c r="BX690" s="820">
        <v>20</v>
      </c>
    </row>
    <row r="691" spans="1:77" ht="15.75">
      <c r="A691" s="824">
        <f>Srš!B17</f>
        <v>5</v>
      </c>
      <c r="B691" s="824" t="str">
        <f>Srš!C17</f>
        <v>Hohn</v>
      </c>
      <c r="C691" s="824" t="str">
        <f>Srš!D17</f>
        <v>David</v>
      </c>
      <c r="D691" s="1664">
        <f>Srš!E17</f>
        <v>790927</v>
      </c>
      <c r="E691" s="824" t="str">
        <f>Srš!F17</f>
        <v>JH</v>
      </c>
      <c r="F691" s="824" t="s">
        <v>127</v>
      </c>
      <c r="G691" s="823">
        <f t="shared" si="402"/>
        <v>7.1428571428571425E-2</v>
      </c>
      <c r="H691" s="824">
        <f t="shared" si="403"/>
        <v>14</v>
      </c>
      <c r="I691" s="824">
        <f t="shared" si="404"/>
        <v>1</v>
      </c>
      <c r="J691" s="824">
        <f t="shared" si="405"/>
        <v>0</v>
      </c>
      <c r="K691" s="825">
        <f t="shared" ref="K691:K727" si="450">I691+J691</f>
        <v>1</v>
      </c>
      <c r="L691" s="826">
        <f t="shared" si="407"/>
        <v>0</v>
      </c>
      <c r="O691" s="827">
        <v>0</v>
      </c>
      <c r="P691" s="824">
        <v>0</v>
      </c>
      <c r="Q691" s="824">
        <v>0</v>
      </c>
      <c r="R691" s="824"/>
      <c r="S691" s="824">
        <v>0</v>
      </c>
      <c r="T691" s="826">
        <v>0</v>
      </c>
      <c r="U691" s="824">
        <v>0</v>
      </c>
      <c r="V691" s="827">
        <v>0</v>
      </c>
      <c r="W691" s="824">
        <v>0</v>
      </c>
      <c r="X691" s="824"/>
      <c r="Y691" s="824">
        <v>1</v>
      </c>
      <c r="Z691" s="824"/>
      <c r="AA691" s="824">
        <v>0</v>
      </c>
      <c r="AB691" s="824">
        <v>0</v>
      </c>
      <c r="AC691" s="824"/>
      <c r="AD691" s="824">
        <v>0</v>
      </c>
      <c r="AE691" s="824">
        <v>0</v>
      </c>
      <c r="AF691" s="1640"/>
      <c r="AG691" s="1640"/>
      <c r="AH691" s="824">
        <v>0</v>
      </c>
      <c r="AI691" s="34"/>
      <c r="AJ691" s="824">
        <v>0</v>
      </c>
      <c r="AK691" s="824">
        <v>0</v>
      </c>
      <c r="AL691" s="824">
        <v>0</v>
      </c>
      <c r="AM691" s="824"/>
      <c r="AN691" s="824">
        <v>0</v>
      </c>
      <c r="AO691" s="824">
        <v>0</v>
      </c>
      <c r="AP691" s="824">
        <v>0</v>
      </c>
      <c r="AQ691" s="824">
        <v>0</v>
      </c>
      <c r="AR691" s="824">
        <v>0</v>
      </c>
      <c r="AS691" s="824"/>
      <c r="AT691" s="824">
        <v>0</v>
      </c>
      <c r="AU691" s="824"/>
      <c r="AV691" s="824">
        <v>0</v>
      </c>
      <c r="AW691" s="824">
        <v>0</v>
      </c>
      <c r="AX691" s="824"/>
      <c r="AY691" s="824">
        <v>0</v>
      </c>
      <c r="AZ691" s="824">
        <v>0</v>
      </c>
      <c r="BA691" s="1640"/>
      <c r="BB691" s="1640"/>
      <c r="BC691" s="824">
        <v>0</v>
      </c>
      <c r="BE691" s="828"/>
      <c r="BF691" s="828"/>
      <c r="BG691" s="828"/>
      <c r="BH691" s="828"/>
      <c r="BI691" s="828"/>
      <c r="BJ691" s="828"/>
      <c r="BK691" s="828"/>
      <c r="BL691" s="828"/>
      <c r="BM691" s="828"/>
      <c r="BN691" s="828"/>
      <c r="BO691" s="828"/>
      <c r="BP691" s="828"/>
      <c r="BQ691" s="828"/>
      <c r="BR691" s="828"/>
      <c r="BS691" s="828"/>
      <c r="BT691" s="828"/>
      <c r="BU691" s="828"/>
      <c r="BV691" s="828"/>
      <c r="BW691" s="828"/>
      <c r="BX691" s="828"/>
    </row>
    <row r="692" spans="1:77" ht="15.75">
      <c r="A692" s="824">
        <f>Srš!B18</f>
        <v>7</v>
      </c>
      <c r="B692" s="824" t="str">
        <f>Srš!C18</f>
        <v>Weichsel</v>
      </c>
      <c r="C692" s="824" t="str">
        <f>Srš!D18</f>
        <v>Jiří</v>
      </c>
      <c r="D692" s="1664">
        <f>Srš!E18</f>
        <v>870415</v>
      </c>
      <c r="E692" s="824" t="str">
        <f>Srš!F18</f>
        <v>JH</v>
      </c>
      <c r="F692" s="824" t="s">
        <v>127</v>
      </c>
      <c r="G692" s="823">
        <f t="shared" si="402"/>
        <v>0.1</v>
      </c>
      <c r="H692" s="824">
        <f t="shared" si="403"/>
        <v>10</v>
      </c>
      <c r="I692" s="824">
        <f t="shared" si="404"/>
        <v>1</v>
      </c>
      <c r="J692" s="824">
        <f t="shared" si="405"/>
        <v>0</v>
      </c>
      <c r="K692" s="825">
        <f t="shared" si="450"/>
        <v>1</v>
      </c>
      <c r="L692" s="826">
        <f t="shared" si="407"/>
        <v>0</v>
      </c>
      <c r="O692" s="827">
        <v>0</v>
      </c>
      <c r="P692" s="824">
        <v>0</v>
      </c>
      <c r="Q692" s="824"/>
      <c r="R692" s="824">
        <v>0</v>
      </c>
      <c r="S692" s="824"/>
      <c r="T692" s="826">
        <v>1</v>
      </c>
      <c r="U692" s="824">
        <v>0</v>
      </c>
      <c r="V692" s="827">
        <v>0</v>
      </c>
      <c r="W692" s="824">
        <v>0</v>
      </c>
      <c r="X692" s="824"/>
      <c r="Y692" s="824">
        <v>0</v>
      </c>
      <c r="Z692" s="824"/>
      <c r="AA692" s="824">
        <v>0</v>
      </c>
      <c r="AB692" s="824"/>
      <c r="AC692" s="824"/>
      <c r="AD692" s="824">
        <v>0</v>
      </c>
      <c r="AE692" s="824"/>
      <c r="AF692" s="1640"/>
      <c r="AG692" s="1640"/>
      <c r="AH692" s="824"/>
      <c r="AI692" s="34"/>
      <c r="AJ692" s="824">
        <v>0</v>
      </c>
      <c r="AK692" s="824">
        <v>0</v>
      </c>
      <c r="AL692" s="824"/>
      <c r="AM692" s="824">
        <v>0</v>
      </c>
      <c r="AN692" s="824"/>
      <c r="AO692" s="824">
        <v>0</v>
      </c>
      <c r="AP692" s="824">
        <v>0</v>
      </c>
      <c r="AQ692" s="824">
        <v>0</v>
      </c>
      <c r="AR692" s="824">
        <v>0</v>
      </c>
      <c r="AS692" s="824"/>
      <c r="AT692" s="824">
        <v>0</v>
      </c>
      <c r="AU692" s="824"/>
      <c r="AV692" s="824">
        <v>0</v>
      </c>
      <c r="AW692" s="824"/>
      <c r="AX692" s="824"/>
      <c r="AY692" s="824">
        <v>0</v>
      </c>
      <c r="AZ692" s="824"/>
      <c r="BA692" s="1640"/>
      <c r="BB692" s="1640"/>
      <c r="BC692" s="824"/>
      <c r="BE692" s="828"/>
      <c r="BF692" s="828"/>
      <c r="BG692" s="828"/>
      <c r="BH692" s="828"/>
      <c r="BI692" s="828"/>
      <c r="BJ692" s="828"/>
      <c r="BK692" s="828"/>
      <c r="BL692" s="828"/>
      <c r="BM692" s="828"/>
      <c r="BN692" s="828"/>
      <c r="BO692" s="828"/>
      <c r="BP692" s="828"/>
      <c r="BQ692" s="828"/>
      <c r="BR692" s="828"/>
      <c r="BS692" s="828"/>
      <c r="BT692" s="828"/>
      <c r="BU692" s="828"/>
      <c r="BV692" s="828"/>
      <c r="BW692" s="828"/>
      <c r="BX692" s="828"/>
    </row>
    <row r="693" spans="1:77" ht="15.75">
      <c r="A693" s="824">
        <f>Srš!B19</f>
        <v>8</v>
      </c>
      <c r="B693" s="824" t="str">
        <f>Srš!C19</f>
        <v>Skalický</v>
      </c>
      <c r="C693" s="824" t="str">
        <f>Srš!D19</f>
        <v>Martin</v>
      </c>
      <c r="D693" s="1664">
        <f>Srš!E19</f>
        <v>750709</v>
      </c>
      <c r="E693" s="824" t="str">
        <f>Srš!F19</f>
        <v>jh</v>
      </c>
      <c r="F693" s="824" t="s">
        <v>127</v>
      </c>
      <c r="G693" s="823">
        <f t="shared" ref="G693:G727" si="451">K693/H693</f>
        <v>2</v>
      </c>
      <c r="H693" s="824">
        <f t="shared" ref="H693:H727" si="452">COUNT(O693:AH693)</f>
        <v>18</v>
      </c>
      <c r="I693" s="824">
        <f t="shared" ref="I693:I727" si="453">SUM(O693+P693+Q693+R693+S693+T693+V693+U693+W693+X693+Y693+Z693+AA693+AB693+AC693+AD693+AE693+AF693+AG693+AH693)</f>
        <v>13</v>
      </c>
      <c r="J693" s="824">
        <f t="shared" ref="J693:J727" si="454">AJ693+AK693+AL693+AM693+AN693+AO693+AP693+AQ693+AR693+AS693+AT693+AU693+AV693+AW693+AX693+AY693+AZ693+BA693+BB693+BC693</f>
        <v>23</v>
      </c>
      <c r="K693" s="825">
        <f t="shared" si="450"/>
        <v>36</v>
      </c>
      <c r="L693" s="826">
        <f t="shared" ref="L693:L727" si="455">BE693+BF693+BG693+BH693+BI693+BJ693+BK693+BL693+BM693+BN693+BO693+BP693+BR693+BQ693+BS693+BT693+BU693+BV693+BW693+BX693</f>
        <v>10</v>
      </c>
      <c r="O693" s="824">
        <v>0</v>
      </c>
      <c r="P693" s="824">
        <v>2</v>
      </c>
      <c r="Q693" s="824">
        <v>1</v>
      </c>
      <c r="R693" s="824">
        <v>1</v>
      </c>
      <c r="S693" s="824">
        <v>1</v>
      </c>
      <c r="T693" s="826">
        <v>0</v>
      </c>
      <c r="U693" s="824">
        <v>1</v>
      </c>
      <c r="V693" s="827">
        <v>1</v>
      </c>
      <c r="W693" s="824">
        <v>2</v>
      </c>
      <c r="X693" s="824">
        <v>1</v>
      </c>
      <c r="Y693" s="824">
        <v>0</v>
      </c>
      <c r="Z693" s="824">
        <v>1</v>
      </c>
      <c r="AA693" s="824">
        <v>0</v>
      </c>
      <c r="AB693" s="824">
        <v>0</v>
      </c>
      <c r="AC693" s="824">
        <v>0</v>
      </c>
      <c r="AD693" s="824">
        <v>0</v>
      </c>
      <c r="AE693" s="824">
        <v>0</v>
      </c>
      <c r="AF693" s="1640"/>
      <c r="AG693" s="1640"/>
      <c r="AH693" s="824">
        <v>2</v>
      </c>
      <c r="AI693" s="34"/>
      <c r="AJ693" s="824">
        <v>3</v>
      </c>
      <c r="AK693" s="824">
        <v>1</v>
      </c>
      <c r="AL693" s="824">
        <v>4</v>
      </c>
      <c r="AM693" s="824">
        <v>2</v>
      </c>
      <c r="AN693" s="824">
        <v>3</v>
      </c>
      <c r="AO693" s="824">
        <v>1</v>
      </c>
      <c r="AP693" s="824">
        <v>1</v>
      </c>
      <c r="AQ693" s="824">
        <v>0</v>
      </c>
      <c r="AR693" s="824">
        <v>3</v>
      </c>
      <c r="AS693" s="824">
        <v>0</v>
      </c>
      <c r="AT693" s="824">
        <v>0</v>
      </c>
      <c r="AU693" s="824">
        <v>0</v>
      </c>
      <c r="AV693" s="824">
        <v>0</v>
      </c>
      <c r="AW693" s="824">
        <v>0</v>
      </c>
      <c r="AX693" s="824">
        <v>2</v>
      </c>
      <c r="AY693" s="824">
        <v>0</v>
      </c>
      <c r="AZ693" s="824">
        <v>1</v>
      </c>
      <c r="BA693" s="1640"/>
      <c r="BB693" s="1640"/>
      <c r="BC693" s="824">
        <v>2</v>
      </c>
      <c r="BE693" s="828"/>
      <c r="BF693" s="828"/>
      <c r="BG693" s="828"/>
      <c r="BH693" s="828"/>
      <c r="BI693" s="828"/>
      <c r="BJ693" s="828"/>
      <c r="BK693" s="828"/>
      <c r="BL693" s="828"/>
      <c r="BM693" s="828"/>
      <c r="BN693" s="828"/>
      <c r="BO693" s="828"/>
      <c r="BP693" s="828"/>
      <c r="BQ693" s="828">
        <v>10</v>
      </c>
      <c r="BR693" s="828"/>
      <c r="BS693" s="828"/>
      <c r="BT693" s="828"/>
      <c r="BU693" s="828"/>
      <c r="BV693" s="828"/>
      <c r="BW693" s="828"/>
      <c r="BX693" s="828"/>
      <c r="BY693" s="40"/>
    </row>
    <row r="694" spans="1:77" ht="15.75">
      <c r="A694" s="824">
        <f>Srš!B20</f>
        <v>9</v>
      </c>
      <c r="B694" s="824" t="str">
        <f>Srš!C20</f>
        <v>Gremlica</v>
      </c>
      <c r="C694" s="824" t="str">
        <f>Srš!D20</f>
        <v>Filip</v>
      </c>
      <c r="D694" s="1664">
        <f>Srš!E20</f>
        <v>0</v>
      </c>
      <c r="E694" s="824" t="str">
        <f>Srš!F20</f>
        <v>JH2</v>
      </c>
      <c r="F694" s="824" t="s">
        <v>127</v>
      </c>
      <c r="G694" s="823">
        <f t="shared" si="451"/>
        <v>1.3888888888888888</v>
      </c>
      <c r="H694" s="824">
        <f t="shared" si="452"/>
        <v>18</v>
      </c>
      <c r="I694" s="824">
        <f t="shared" si="453"/>
        <v>12</v>
      </c>
      <c r="J694" s="824">
        <f t="shared" si="454"/>
        <v>13</v>
      </c>
      <c r="K694" s="825">
        <f t="shared" si="450"/>
        <v>25</v>
      </c>
      <c r="L694" s="826">
        <f t="shared" si="455"/>
        <v>0</v>
      </c>
      <c r="O694" s="824">
        <v>0</v>
      </c>
      <c r="P694" s="824">
        <v>0</v>
      </c>
      <c r="Q694" s="824">
        <v>1</v>
      </c>
      <c r="R694" s="824">
        <v>1</v>
      </c>
      <c r="S694" s="824">
        <v>1</v>
      </c>
      <c r="T694" s="826">
        <v>1</v>
      </c>
      <c r="U694" s="824">
        <v>0</v>
      </c>
      <c r="V694" s="827">
        <v>0</v>
      </c>
      <c r="W694" s="824">
        <v>0</v>
      </c>
      <c r="X694" s="824">
        <v>1</v>
      </c>
      <c r="Y694" s="824">
        <v>0</v>
      </c>
      <c r="Z694" s="824">
        <v>1</v>
      </c>
      <c r="AA694" s="824">
        <v>0</v>
      </c>
      <c r="AB694" s="824">
        <v>1</v>
      </c>
      <c r="AC694" s="824">
        <v>2</v>
      </c>
      <c r="AD694" s="824">
        <v>2</v>
      </c>
      <c r="AE694" s="824">
        <v>0</v>
      </c>
      <c r="AF694" s="1640"/>
      <c r="AG694" s="1640"/>
      <c r="AH694" s="824">
        <v>1</v>
      </c>
      <c r="AI694" s="34"/>
      <c r="AJ694" s="824">
        <v>0</v>
      </c>
      <c r="AK694" s="824">
        <v>1</v>
      </c>
      <c r="AL694" s="824">
        <v>4</v>
      </c>
      <c r="AM694" s="824">
        <v>1</v>
      </c>
      <c r="AN694" s="824">
        <v>2</v>
      </c>
      <c r="AO694" s="824">
        <v>0</v>
      </c>
      <c r="AP694" s="824">
        <v>0</v>
      </c>
      <c r="AQ694" s="824">
        <v>0</v>
      </c>
      <c r="AR694" s="824">
        <v>0</v>
      </c>
      <c r="AS694" s="824">
        <v>0</v>
      </c>
      <c r="AT694" s="824">
        <v>1</v>
      </c>
      <c r="AU694" s="824">
        <v>1</v>
      </c>
      <c r="AV694" s="824">
        <v>0</v>
      </c>
      <c r="AW694" s="824">
        <v>0</v>
      </c>
      <c r="AX694" s="824">
        <v>2</v>
      </c>
      <c r="AY694" s="824">
        <v>1</v>
      </c>
      <c r="AZ694" s="824">
        <v>0</v>
      </c>
      <c r="BA694" s="1640"/>
      <c r="BB694" s="1640"/>
      <c r="BC694" s="824">
        <v>0</v>
      </c>
      <c r="BE694" s="828"/>
      <c r="BF694" s="828"/>
      <c r="BG694" s="828"/>
      <c r="BH694" s="828"/>
      <c r="BI694" s="828"/>
      <c r="BJ694" s="828"/>
      <c r="BK694" s="828"/>
      <c r="BL694" s="828"/>
      <c r="BM694" s="828"/>
      <c r="BN694" s="828"/>
      <c r="BO694" s="828"/>
      <c r="BP694" s="828"/>
      <c r="BQ694" s="828"/>
      <c r="BR694" s="828"/>
      <c r="BS694" s="828"/>
      <c r="BT694" s="828"/>
      <c r="BU694" s="828"/>
      <c r="BV694" s="828"/>
      <c r="BW694" s="828"/>
      <c r="BX694" s="828"/>
      <c r="BY694" s="40"/>
    </row>
    <row r="695" spans="1:77" ht="15.75">
      <c r="A695" s="824">
        <f>Srš!B21</f>
        <v>21</v>
      </c>
      <c r="B695" s="824" t="str">
        <f>Srš!C21</f>
        <v>Černý</v>
      </c>
      <c r="C695" s="824" t="str">
        <f>Srš!D21</f>
        <v>Jiří</v>
      </c>
      <c r="D695" s="1664">
        <f>Srš!E21</f>
        <v>580122</v>
      </c>
      <c r="E695" s="824" t="str">
        <f>Srš!F21</f>
        <v>JH</v>
      </c>
      <c r="F695" s="824" t="s">
        <v>127</v>
      </c>
      <c r="G695" s="823">
        <f t="shared" si="451"/>
        <v>0.44444444444444442</v>
      </c>
      <c r="H695" s="824">
        <f t="shared" si="452"/>
        <v>18</v>
      </c>
      <c r="I695" s="824">
        <f t="shared" si="453"/>
        <v>0</v>
      </c>
      <c r="J695" s="824">
        <f t="shared" si="454"/>
        <v>8</v>
      </c>
      <c r="K695" s="825">
        <f t="shared" si="450"/>
        <v>8</v>
      </c>
      <c r="L695" s="826">
        <f t="shared" si="455"/>
        <v>0</v>
      </c>
      <c r="O695" s="824">
        <v>0</v>
      </c>
      <c r="P695" s="824">
        <v>0</v>
      </c>
      <c r="Q695" s="824">
        <v>0</v>
      </c>
      <c r="R695" s="824">
        <v>0</v>
      </c>
      <c r="S695" s="824">
        <v>0</v>
      </c>
      <c r="T695" s="826">
        <v>0</v>
      </c>
      <c r="U695" s="824">
        <v>0</v>
      </c>
      <c r="V695" s="827">
        <v>0</v>
      </c>
      <c r="W695" s="824">
        <v>0</v>
      </c>
      <c r="X695" s="824">
        <v>0</v>
      </c>
      <c r="Y695" s="824">
        <v>0</v>
      </c>
      <c r="Z695" s="824">
        <v>0</v>
      </c>
      <c r="AA695" s="824">
        <v>0</v>
      </c>
      <c r="AB695" s="824">
        <v>0</v>
      </c>
      <c r="AC695" s="824">
        <v>0</v>
      </c>
      <c r="AD695" s="824">
        <v>0</v>
      </c>
      <c r="AE695" s="824">
        <v>0</v>
      </c>
      <c r="AF695" s="1640"/>
      <c r="AG695" s="1640"/>
      <c r="AH695" s="824">
        <v>0</v>
      </c>
      <c r="AI695" s="34"/>
      <c r="AJ695" s="824">
        <v>0</v>
      </c>
      <c r="AK695" s="824">
        <v>1</v>
      </c>
      <c r="AL695" s="824">
        <v>0</v>
      </c>
      <c r="AM695" s="824">
        <v>0</v>
      </c>
      <c r="AN695" s="824">
        <v>0</v>
      </c>
      <c r="AO695" s="824">
        <v>0</v>
      </c>
      <c r="AP695" s="824">
        <v>0</v>
      </c>
      <c r="AQ695" s="824">
        <v>1</v>
      </c>
      <c r="AR695" s="824">
        <v>0</v>
      </c>
      <c r="AS695" s="824">
        <v>2</v>
      </c>
      <c r="AT695" s="824">
        <v>0</v>
      </c>
      <c r="AU695" s="824">
        <v>0</v>
      </c>
      <c r="AV695" s="824">
        <v>0</v>
      </c>
      <c r="AW695" s="824">
        <v>3</v>
      </c>
      <c r="AX695" s="824">
        <v>1</v>
      </c>
      <c r="AY695" s="824">
        <v>0</v>
      </c>
      <c r="AZ695" s="824">
        <v>0</v>
      </c>
      <c r="BA695" s="1640"/>
      <c r="BB695" s="1640"/>
      <c r="BC695" s="824">
        <v>0</v>
      </c>
      <c r="BE695" s="828"/>
      <c r="BF695" s="828"/>
      <c r="BG695" s="828"/>
      <c r="BH695" s="828"/>
      <c r="BI695" s="828"/>
      <c r="BJ695" s="828"/>
      <c r="BK695" s="828"/>
      <c r="BL695" s="828"/>
      <c r="BM695" s="828"/>
      <c r="BN695" s="828"/>
      <c r="BO695" s="828"/>
      <c r="BP695" s="828"/>
      <c r="BQ695" s="828"/>
      <c r="BR695" s="828"/>
      <c r="BS695" s="828"/>
      <c r="BT695" s="828"/>
      <c r="BU695" s="828"/>
      <c r="BV695" s="828"/>
      <c r="BW695" s="828"/>
      <c r="BX695" s="828"/>
      <c r="BY695" s="40"/>
    </row>
    <row r="696" spans="1:77" ht="15.75">
      <c r="A696" s="824">
        <f>Srš!B22</f>
        <v>23</v>
      </c>
      <c r="B696" s="824" t="str">
        <f>Srš!C22</f>
        <v>Hél</v>
      </c>
      <c r="C696" s="824" t="str">
        <f>Srš!D22</f>
        <v>Miroslav</v>
      </c>
      <c r="D696" s="1664">
        <f>Srš!E22</f>
        <v>0</v>
      </c>
      <c r="E696" s="824" t="str">
        <f>Srš!F22</f>
        <v>JH</v>
      </c>
      <c r="F696" s="824" t="s">
        <v>127</v>
      </c>
      <c r="G696" s="823" t="e">
        <f t="shared" si="451"/>
        <v>#DIV/0!</v>
      </c>
      <c r="H696" s="824">
        <f t="shared" si="452"/>
        <v>0</v>
      </c>
      <c r="I696" s="824">
        <f t="shared" si="453"/>
        <v>0</v>
      </c>
      <c r="J696" s="824">
        <f t="shared" si="454"/>
        <v>0</v>
      </c>
      <c r="K696" s="825">
        <f t="shared" si="450"/>
        <v>0</v>
      </c>
      <c r="L696" s="826">
        <f t="shared" si="455"/>
        <v>0</v>
      </c>
      <c r="O696" s="824"/>
      <c r="P696" s="824"/>
      <c r="Q696" s="824"/>
      <c r="R696" s="824"/>
      <c r="S696" s="824"/>
      <c r="T696" s="826"/>
      <c r="U696" s="824"/>
      <c r="V696" s="827"/>
      <c r="W696" s="824"/>
      <c r="X696" s="824"/>
      <c r="Y696" s="824"/>
      <c r="Z696" s="824"/>
      <c r="AA696" s="824"/>
      <c r="AB696" s="824"/>
      <c r="AC696" s="824"/>
      <c r="AD696" s="824"/>
      <c r="AE696" s="824"/>
      <c r="AF696" s="1640"/>
      <c r="AG696" s="1640"/>
      <c r="AH696" s="824"/>
      <c r="AI696" s="34"/>
      <c r="AJ696" s="824"/>
      <c r="AK696" s="824"/>
      <c r="AL696" s="824"/>
      <c r="AM696" s="824"/>
      <c r="AN696" s="824"/>
      <c r="AO696" s="824"/>
      <c r="AP696" s="824"/>
      <c r="AQ696" s="824"/>
      <c r="AR696" s="824"/>
      <c r="AS696" s="824"/>
      <c r="AT696" s="824"/>
      <c r="AU696" s="824"/>
      <c r="AV696" s="824"/>
      <c r="AW696" s="824"/>
      <c r="AX696" s="824"/>
      <c r="AY696" s="824"/>
      <c r="AZ696" s="824"/>
      <c r="BA696" s="1640"/>
      <c r="BB696" s="1640"/>
      <c r="BC696" s="824"/>
      <c r="BE696" s="828"/>
      <c r="BF696" s="828"/>
      <c r="BG696" s="828"/>
      <c r="BH696" s="828"/>
      <c r="BI696" s="828"/>
      <c r="BJ696" s="828"/>
      <c r="BK696" s="828"/>
      <c r="BL696" s="828"/>
      <c r="BM696" s="828"/>
      <c r="BN696" s="828"/>
      <c r="BO696" s="828"/>
      <c r="BP696" s="828"/>
      <c r="BQ696" s="828"/>
      <c r="BR696" s="828"/>
      <c r="BS696" s="828"/>
      <c r="BT696" s="828"/>
      <c r="BU696" s="828"/>
      <c r="BV696" s="828"/>
      <c r="BW696" s="828"/>
      <c r="BX696" s="828"/>
    </row>
    <row r="697" spans="1:77" ht="15.75">
      <c r="A697" s="824">
        <f>Srš!B23</f>
        <v>72</v>
      </c>
      <c r="B697" s="824" t="str">
        <f>Srš!C23</f>
        <v>Škorpil</v>
      </c>
      <c r="C697" s="824" t="str">
        <f>Srš!D23</f>
        <v>Zbyněk</v>
      </c>
      <c r="D697" s="1664">
        <f>Srš!E23</f>
        <v>0</v>
      </c>
      <c r="E697" s="824" t="str">
        <f>Srš!F23</f>
        <v>JH</v>
      </c>
      <c r="F697" s="824" t="s">
        <v>127</v>
      </c>
      <c r="G697" s="823">
        <f t="shared" si="451"/>
        <v>0.33333333333333331</v>
      </c>
      <c r="H697" s="824">
        <f t="shared" si="452"/>
        <v>15</v>
      </c>
      <c r="I697" s="824">
        <f t="shared" si="453"/>
        <v>4</v>
      </c>
      <c r="J697" s="824">
        <f t="shared" si="454"/>
        <v>1</v>
      </c>
      <c r="K697" s="825">
        <f t="shared" si="450"/>
        <v>5</v>
      </c>
      <c r="L697" s="826">
        <f t="shared" si="455"/>
        <v>0</v>
      </c>
      <c r="O697" s="824">
        <v>0</v>
      </c>
      <c r="P697" s="824">
        <v>1</v>
      </c>
      <c r="Q697" s="824">
        <v>1</v>
      </c>
      <c r="R697" s="824">
        <v>1</v>
      </c>
      <c r="S697" s="824">
        <v>0</v>
      </c>
      <c r="T697" s="826">
        <v>0</v>
      </c>
      <c r="U697" s="824">
        <v>0</v>
      </c>
      <c r="V697" s="827">
        <v>0</v>
      </c>
      <c r="W697" s="824"/>
      <c r="X697" s="824">
        <v>0</v>
      </c>
      <c r="Y697" s="824"/>
      <c r="Z697" s="824">
        <v>0</v>
      </c>
      <c r="AA697" s="824">
        <v>0</v>
      </c>
      <c r="AB697" s="824"/>
      <c r="AC697" s="824">
        <v>0</v>
      </c>
      <c r="AD697" s="824">
        <v>1</v>
      </c>
      <c r="AE697" s="824">
        <v>0</v>
      </c>
      <c r="AF697" s="1640"/>
      <c r="AG697" s="1640"/>
      <c r="AH697" s="824">
        <v>0</v>
      </c>
      <c r="AI697" s="34"/>
      <c r="AJ697" s="824">
        <v>0</v>
      </c>
      <c r="AK697" s="824">
        <v>1</v>
      </c>
      <c r="AL697" s="824">
        <v>0</v>
      </c>
      <c r="AM697" s="824">
        <v>0</v>
      </c>
      <c r="AN697" s="824">
        <v>0</v>
      </c>
      <c r="AO697" s="824">
        <v>0</v>
      </c>
      <c r="AP697" s="824">
        <v>0</v>
      </c>
      <c r="AQ697" s="824">
        <v>0</v>
      </c>
      <c r="AR697" s="824"/>
      <c r="AS697" s="824">
        <v>0</v>
      </c>
      <c r="AT697" s="824"/>
      <c r="AU697" s="824">
        <v>0</v>
      </c>
      <c r="AV697" s="824">
        <v>0</v>
      </c>
      <c r="AW697" s="824"/>
      <c r="AX697" s="824">
        <v>0</v>
      </c>
      <c r="AY697" s="824">
        <v>0</v>
      </c>
      <c r="AZ697" s="824">
        <v>0</v>
      </c>
      <c r="BA697" s="1640"/>
      <c r="BB697" s="1640"/>
      <c r="BC697" s="824">
        <v>0</v>
      </c>
      <c r="BE697" s="828"/>
      <c r="BF697" s="828"/>
      <c r="BG697" s="828"/>
      <c r="BH697" s="828"/>
      <c r="BI697" s="828"/>
      <c r="BJ697" s="828"/>
      <c r="BK697" s="828"/>
      <c r="BL697" s="828"/>
      <c r="BM697" s="828"/>
      <c r="BN697" s="828"/>
      <c r="BO697" s="828"/>
      <c r="BP697" s="828"/>
      <c r="BQ697" s="828"/>
      <c r="BR697" s="828"/>
      <c r="BS697" s="828"/>
      <c r="BT697" s="828"/>
      <c r="BU697" s="828"/>
      <c r="BV697" s="828"/>
      <c r="BW697" s="828"/>
      <c r="BX697" s="828"/>
      <c r="BY697" s="40"/>
    </row>
    <row r="698" spans="1:77" ht="15.75">
      <c r="A698" s="824">
        <f>Srš!B24</f>
        <v>75</v>
      </c>
      <c r="B698" s="824" t="str">
        <f>Srš!C24</f>
        <v>Dohnal</v>
      </c>
      <c r="C698" s="824" t="str">
        <f>Srš!D24</f>
        <v>Michal</v>
      </c>
      <c r="D698" s="1664">
        <f>Srš!E24</f>
        <v>970413</v>
      </c>
      <c r="E698" s="824" t="str">
        <f>Srš!F24</f>
        <v>JH</v>
      </c>
      <c r="F698" s="824" t="s">
        <v>127</v>
      </c>
      <c r="G698" s="823" t="e">
        <f t="shared" si="451"/>
        <v>#DIV/0!</v>
      </c>
      <c r="H698" s="824">
        <f t="shared" si="452"/>
        <v>0</v>
      </c>
      <c r="I698" s="824">
        <f t="shared" si="453"/>
        <v>0</v>
      </c>
      <c r="J698" s="824">
        <f t="shared" si="454"/>
        <v>0</v>
      </c>
      <c r="K698" s="825">
        <f t="shared" si="450"/>
        <v>0</v>
      </c>
      <c r="L698" s="826">
        <f t="shared" si="455"/>
        <v>0</v>
      </c>
      <c r="O698" s="824"/>
      <c r="P698" s="824"/>
      <c r="Q698" s="824"/>
      <c r="R698" s="824"/>
      <c r="S698" s="824"/>
      <c r="T698" s="826"/>
      <c r="U698" s="824"/>
      <c r="V698" s="827"/>
      <c r="W698" s="824"/>
      <c r="X698" s="824"/>
      <c r="Y698" s="824"/>
      <c r="Z698" s="824"/>
      <c r="AA698" s="824"/>
      <c r="AB698" s="824"/>
      <c r="AC698" s="824"/>
      <c r="AD698" s="824"/>
      <c r="AE698" s="824"/>
      <c r="AF698" s="1640"/>
      <c r="AG698" s="1640"/>
      <c r="AH698" s="824"/>
      <c r="AI698" s="34"/>
      <c r="AJ698" s="824"/>
      <c r="AK698" s="824"/>
      <c r="AL698" s="824"/>
      <c r="AM698" s="824"/>
      <c r="AN698" s="824"/>
      <c r="AO698" s="824"/>
      <c r="AP698" s="824"/>
      <c r="AQ698" s="824"/>
      <c r="AR698" s="824"/>
      <c r="AS698" s="824"/>
      <c r="AT698" s="824"/>
      <c r="AU698" s="824"/>
      <c r="AV698" s="824"/>
      <c r="AW698" s="824"/>
      <c r="AX698" s="824"/>
      <c r="AY698" s="824"/>
      <c r="AZ698" s="824"/>
      <c r="BA698" s="1640"/>
      <c r="BB698" s="1640"/>
      <c r="BC698" s="824"/>
      <c r="BE698" s="828"/>
      <c r="BF698" s="828"/>
      <c r="BG698" s="828"/>
      <c r="BH698" s="828"/>
      <c r="BI698" s="828"/>
      <c r="BJ698" s="828"/>
      <c r="BK698" s="828"/>
      <c r="BL698" s="828"/>
      <c r="BM698" s="828"/>
      <c r="BN698" s="828"/>
      <c r="BO698" s="828"/>
      <c r="BP698" s="828"/>
      <c r="BQ698" s="828"/>
      <c r="BR698" s="828"/>
      <c r="BS698" s="828"/>
      <c r="BT698" s="828"/>
      <c r="BU698" s="828"/>
      <c r="BV698" s="828"/>
      <c r="BW698" s="828"/>
      <c r="BX698" s="828"/>
      <c r="BY698" s="40"/>
    </row>
    <row r="699" spans="1:77" ht="15.75">
      <c r="A699" s="824">
        <f>Srš!B25</f>
        <v>0</v>
      </c>
      <c r="B699" s="824" t="str">
        <f>Srš!C25</f>
        <v>Čevora</v>
      </c>
      <c r="C699" s="824" t="str">
        <f>Srš!D25</f>
        <v>Oldřich</v>
      </c>
      <c r="D699" s="1664">
        <f>Srš!E25</f>
        <v>701110</v>
      </c>
      <c r="E699" s="824" t="str">
        <f>Srš!F25</f>
        <v>JH</v>
      </c>
      <c r="F699" s="824" t="s">
        <v>127</v>
      </c>
      <c r="G699" s="823">
        <f t="shared" si="451"/>
        <v>2</v>
      </c>
      <c r="H699" s="824">
        <f t="shared" si="452"/>
        <v>9</v>
      </c>
      <c r="I699" s="824">
        <f t="shared" si="453"/>
        <v>10</v>
      </c>
      <c r="J699" s="824">
        <f t="shared" si="454"/>
        <v>8</v>
      </c>
      <c r="K699" s="825">
        <f t="shared" si="450"/>
        <v>18</v>
      </c>
      <c r="L699" s="826">
        <f t="shared" si="455"/>
        <v>0</v>
      </c>
      <c r="O699" s="824"/>
      <c r="P699" s="824"/>
      <c r="Q699" s="824"/>
      <c r="R699" s="824">
        <v>2</v>
      </c>
      <c r="S699" s="824"/>
      <c r="T699" s="826">
        <v>1</v>
      </c>
      <c r="U699" s="824">
        <v>1</v>
      </c>
      <c r="V699" s="827"/>
      <c r="W699" s="824"/>
      <c r="X699" s="824">
        <v>1</v>
      </c>
      <c r="Y699" s="824">
        <v>1</v>
      </c>
      <c r="Z699" s="824">
        <v>0</v>
      </c>
      <c r="AA699" s="824"/>
      <c r="AB699" s="824">
        <v>0</v>
      </c>
      <c r="AC699" s="824">
        <v>3</v>
      </c>
      <c r="AD699" s="824">
        <v>1</v>
      </c>
      <c r="AE699" s="824"/>
      <c r="AF699" s="1640"/>
      <c r="AG699" s="1640"/>
      <c r="AH699" s="824"/>
      <c r="AI699" s="34"/>
      <c r="AJ699" s="824"/>
      <c r="AK699" s="824"/>
      <c r="AL699" s="824"/>
      <c r="AM699" s="824">
        <v>2</v>
      </c>
      <c r="AN699" s="824"/>
      <c r="AO699" s="824">
        <v>0</v>
      </c>
      <c r="AP699" s="824">
        <v>0</v>
      </c>
      <c r="AQ699" s="824"/>
      <c r="AR699" s="824"/>
      <c r="AS699" s="824">
        <v>1</v>
      </c>
      <c r="AT699" s="824">
        <v>1</v>
      </c>
      <c r="AU699" s="824">
        <v>1</v>
      </c>
      <c r="AV699" s="824"/>
      <c r="AW699" s="824">
        <v>0</v>
      </c>
      <c r="AX699" s="824">
        <v>1</v>
      </c>
      <c r="AY699" s="824">
        <v>2</v>
      </c>
      <c r="AZ699" s="824"/>
      <c r="BA699" s="1640"/>
      <c r="BB699" s="1640"/>
      <c r="BC699" s="824"/>
      <c r="BE699" s="828"/>
      <c r="BF699" s="828"/>
      <c r="BG699" s="828"/>
      <c r="BH699" s="828"/>
      <c r="BI699" s="828"/>
      <c r="BJ699" s="828"/>
      <c r="BK699" s="828"/>
      <c r="BL699" s="828"/>
      <c r="BM699" s="828"/>
      <c r="BN699" s="828"/>
      <c r="BO699" s="828"/>
      <c r="BP699" s="828"/>
      <c r="BQ699" s="828"/>
      <c r="BR699" s="828"/>
      <c r="BS699" s="828"/>
      <c r="BT699" s="828"/>
      <c r="BU699" s="828"/>
      <c r="BV699" s="828"/>
      <c r="BW699" s="828"/>
      <c r="BX699" s="828"/>
      <c r="BY699" s="40"/>
    </row>
    <row r="700" spans="1:77" ht="15.75">
      <c r="A700" s="824">
        <f>Srš!B26</f>
        <v>88</v>
      </c>
      <c r="B700" s="824" t="str">
        <f>Srš!C26</f>
        <v>Paclík</v>
      </c>
      <c r="C700" s="824" t="str">
        <f>Srš!D26</f>
        <v>Libor</v>
      </c>
      <c r="D700" s="1664">
        <f>Srš!E26</f>
        <v>770317</v>
      </c>
      <c r="E700" s="824" t="str">
        <f>Srš!F26</f>
        <v>JH</v>
      </c>
      <c r="F700" s="824" t="s">
        <v>127</v>
      </c>
      <c r="G700" s="823">
        <f t="shared" si="451"/>
        <v>0.66666666666666663</v>
      </c>
      <c r="H700" s="824">
        <f t="shared" si="452"/>
        <v>9</v>
      </c>
      <c r="I700" s="824">
        <f t="shared" si="453"/>
        <v>2</v>
      </c>
      <c r="J700" s="824">
        <f t="shared" si="454"/>
        <v>4</v>
      </c>
      <c r="K700" s="825">
        <f t="shared" si="450"/>
        <v>6</v>
      </c>
      <c r="L700" s="826">
        <f t="shared" si="455"/>
        <v>0</v>
      </c>
      <c r="O700" s="824"/>
      <c r="P700" s="824">
        <v>0</v>
      </c>
      <c r="Q700" s="824">
        <v>0</v>
      </c>
      <c r="R700" s="824"/>
      <c r="S700" s="824">
        <v>1</v>
      </c>
      <c r="T700" s="826"/>
      <c r="U700" s="824"/>
      <c r="V700" s="827"/>
      <c r="W700" s="824"/>
      <c r="X700" s="824">
        <v>0</v>
      </c>
      <c r="Y700" s="824"/>
      <c r="Z700" s="824">
        <v>0</v>
      </c>
      <c r="AA700" s="824">
        <v>0</v>
      </c>
      <c r="AB700" s="824"/>
      <c r="AC700" s="824">
        <v>1</v>
      </c>
      <c r="AD700" s="824"/>
      <c r="AE700" s="824">
        <v>0</v>
      </c>
      <c r="AF700" s="1640"/>
      <c r="AG700" s="1640"/>
      <c r="AH700" s="824">
        <v>0</v>
      </c>
      <c r="AI700" s="34"/>
      <c r="AJ700" s="824"/>
      <c r="AK700" s="824">
        <v>1</v>
      </c>
      <c r="AL700" s="824">
        <v>1</v>
      </c>
      <c r="AM700" s="824"/>
      <c r="AN700" s="824">
        <v>1</v>
      </c>
      <c r="AO700" s="824"/>
      <c r="AP700" s="824"/>
      <c r="AQ700" s="824"/>
      <c r="AR700" s="824"/>
      <c r="AS700" s="824">
        <v>0</v>
      </c>
      <c r="AT700" s="824"/>
      <c r="AU700" s="824">
        <v>0</v>
      </c>
      <c r="AV700" s="824">
        <v>0</v>
      </c>
      <c r="AW700" s="824"/>
      <c r="AX700" s="824">
        <v>0</v>
      </c>
      <c r="AY700" s="824"/>
      <c r="AZ700" s="824">
        <v>1</v>
      </c>
      <c r="BA700" s="1640"/>
      <c r="BB700" s="1640"/>
      <c r="BC700" s="824">
        <v>0</v>
      </c>
      <c r="BE700" s="828"/>
      <c r="BF700" s="828"/>
      <c r="BG700" s="828"/>
      <c r="BH700" s="828"/>
      <c r="BI700" s="828"/>
      <c r="BJ700" s="828"/>
      <c r="BK700" s="828"/>
      <c r="BL700" s="828"/>
      <c r="BM700" s="828"/>
      <c r="BN700" s="828"/>
      <c r="BO700" s="828"/>
      <c r="BP700" s="828"/>
      <c r="BQ700" s="828"/>
      <c r="BR700" s="828"/>
      <c r="BS700" s="828"/>
      <c r="BT700" s="828"/>
      <c r="BU700" s="828"/>
      <c r="BV700" s="828"/>
      <c r="BW700" s="828"/>
      <c r="BX700" s="828"/>
      <c r="BY700" s="40"/>
    </row>
    <row r="701" spans="1:77" ht="15.75">
      <c r="A701" s="824">
        <f>Srš!B27</f>
        <v>0</v>
      </c>
      <c r="B701" s="824" t="str">
        <f>Srš!C27</f>
        <v>Mík st.</v>
      </c>
      <c r="C701" s="824" t="str">
        <f>Srš!D27</f>
        <v>Petr</v>
      </c>
      <c r="D701" s="1664">
        <f>Srš!E27</f>
        <v>610818</v>
      </c>
      <c r="E701" s="824" t="str">
        <f>Srš!F27</f>
        <v>HS</v>
      </c>
      <c r="F701" s="824" t="s">
        <v>803</v>
      </c>
      <c r="G701" s="823">
        <f t="shared" si="451"/>
        <v>0</v>
      </c>
      <c r="H701" s="824">
        <f t="shared" si="452"/>
        <v>1</v>
      </c>
      <c r="I701" s="824">
        <f t="shared" si="453"/>
        <v>0</v>
      </c>
      <c r="J701" s="824">
        <f t="shared" si="454"/>
        <v>0</v>
      </c>
      <c r="K701" s="825">
        <f t="shared" si="450"/>
        <v>0</v>
      </c>
      <c r="L701" s="826">
        <f t="shared" si="455"/>
        <v>0</v>
      </c>
      <c r="O701" s="824"/>
      <c r="P701" s="824"/>
      <c r="Q701" s="824"/>
      <c r="R701" s="824"/>
      <c r="S701" s="824"/>
      <c r="T701" s="826"/>
      <c r="U701" s="824"/>
      <c r="V701" s="827"/>
      <c r="W701" s="824"/>
      <c r="X701" s="824"/>
      <c r="Y701" s="824">
        <v>0</v>
      </c>
      <c r="Z701" s="824"/>
      <c r="AA701" s="824"/>
      <c r="AB701" s="824"/>
      <c r="AC701" s="824"/>
      <c r="AD701" s="824"/>
      <c r="AE701" s="824"/>
      <c r="AF701" s="1640"/>
      <c r="AG701" s="1640"/>
      <c r="AH701" s="824"/>
      <c r="AI701" s="34"/>
      <c r="AJ701" s="824"/>
      <c r="AK701" s="824"/>
      <c r="AL701" s="824"/>
      <c r="AM701" s="824"/>
      <c r="AN701" s="824"/>
      <c r="AO701" s="824"/>
      <c r="AP701" s="824"/>
      <c r="AQ701" s="824"/>
      <c r="AR701" s="824"/>
      <c r="AS701" s="824"/>
      <c r="AT701" s="824">
        <v>0</v>
      </c>
      <c r="AU701" s="824"/>
      <c r="AV701" s="824"/>
      <c r="AW701" s="824"/>
      <c r="AX701" s="824"/>
      <c r="AY701" s="824"/>
      <c r="AZ701" s="824"/>
      <c r="BA701" s="1640"/>
      <c r="BB701" s="1640"/>
      <c r="BC701" s="824"/>
      <c r="BE701" s="828"/>
      <c r="BF701" s="828"/>
      <c r="BG701" s="828"/>
      <c r="BH701" s="828"/>
      <c r="BI701" s="828"/>
      <c r="BJ701" s="828"/>
      <c r="BK701" s="828"/>
      <c r="BL701" s="828"/>
      <c r="BM701" s="828"/>
      <c r="BN701" s="828"/>
      <c r="BO701" s="828"/>
      <c r="BP701" s="828"/>
      <c r="BQ701" s="828"/>
      <c r="BR701" s="828"/>
      <c r="BS701" s="828"/>
      <c r="BT701" s="828"/>
      <c r="BU701" s="828"/>
      <c r="BV701" s="828"/>
      <c r="BW701" s="828"/>
      <c r="BX701" s="828"/>
      <c r="BY701" s="40"/>
    </row>
    <row r="702" spans="1:77" ht="15.75">
      <c r="A702" s="824">
        <f>Srš!B28</f>
        <v>0</v>
      </c>
      <c r="B702" s="824" t="str">
        <f>Srš!C28</f>
        <v>Gremlica</v>
      </c>
      <c r="C702" s="824" t="str">
        <f>Srš!D28</f>
        <v>Libor</v>
      </c>
      <c r="D702" s="1664">
        <f>Srš!E28</f>
        <v>731218</v>
      </c>
      <c r="E702" s="824" t="str">
        <f>Srš!F28</f>
        <v>JH</v>
      </c>
      <c r="F702" s="824" t="s">
        <v>127</v>
      </c>
      <c r="G702" s="823">
        <f t="shared" si="451"/>
        <v>0.7142857142857143</v>
      </c>
      <c r="H702" s="824">
        <f t="shared" si="452"/>
        <v>7</v>
      </c>
      <c r="I702" s="824">
        <f t="shared" si="453"/>
        <v>1</v>
      </c>
      <c r="J702" s="824">
        <f t="shared" si="454"/>
        <v>4</v>
      </c>
      <c r="K702" s="825">
        <f t="shared" si="450"/>
        <v>5</v>
      </c>
      <c r="L702" s="826">
        <f t="shared" si="455"/>
        <v>0</v>
      </c>
      <c r="O702" s="824"/>
      <c r="P702" s="824"/>
      <c r="Q702" s="824"/>
      <c r="R702" s="824"/>
      <c r="S702" s="824"/>
      <c r="T702" s="826"/>
      <c r="U702" s="824"/>
      <c r="V702" s="827">
        <v>1</v>
      </c>
      <c r="W702" s="824">
        <v>0</v>
      </c>
      <c r="X702" s="824"/>
      <c r="Y702" s="824"/>
      <c r="Z702" s="824"/>
      <c r="AA702" s="824">
        <v>0</v>
      </c>
      <c r="AB702" s="824">
        <v>0</v>
      </c>
      <c r="AC702" s="824"/>
      <c r="AD702" s="824">
        <v>0</v>
      </c>
      <c r="AE702" s="824">
        <v>0</v>
      </c>
      <c r="AF702" s="1640"/>
      <c r="AG702" s="1640"/>
      <c r="AH702" s="824">
        <v>0</v>
      </c>
      <c r="AI702" s="34"/>
      <c r="AJ702" s="824"/>
      <c r="AK702" s="824"/>
      <c r="AL702" s="824"/>
      <c r="AM702" s="824"/>
      <c r="AN702" s="824"/>
      <c r="AO702" s="824"/>
      <c r="AP702" s="824"/>
      <c r="AQ702" s="824">
        <v>1</v>
      </c>
      <c r="AR702" s="824">
        <v>0</v>
      </c>
      <c r="AS702" s="824"/>
      <c r="AT702" s="824"/>
      <c r="AU702" s="824"/>
      <c r="AV702" s="824">
        <v>0</v>
      </c>
      <c r="AW702" s="824">
        <v>2</v>
      </c>
      <c r="AX702" s="824"/>
      <c r="AY702" s="824">
        <v>0</v>
      </c>
      <c r="AZ702" s="824">
        <v>0</v>
      </c>
      <c r="BA702" s="1640"/>
      <c r="BB702" s="1640"/>
      <c r="BC702" s="824">
        <v>1</v>
      </c>
      <c r="BE702" s="828"/>
      <c r="BF702" s="828"/>
      <c r="BG702" s="828"/>
      <c r="BH702" s="828"/>
      <c r="BI702" s="828"/>
      <c r="BJ702" s="828"/>
      <c r="BK702" s="828"/>
      <c r="BL702" s="828"/>
      <c r="BM702" s="828"/>
      <c r="BN702" s="828"/>
      <c r="BO702" s="828"/>
      <c r="BP702" s="828"/>
      <c r="BQ702" s="828"/>
      <c r="BR702" s="828"/>
      <c r="BS702" s="828"/>
      <c r="BT702" s="828"/>
      <c r="BU702" s="828"/>
      <c r="BV702" s="828"/>
      <c r="BW702" s="828"/>
      <c r="BX702" s="828"/>
      <c r="BY702" s="40"/>
    </row>
    <row r="703" spans="1:77" ht="15.75">
      <c r="A703" s="824">
        <f>Srš!B29</f>
        <v>0</v>
      </c>
      <c r="B703" s="824" t="str">
        <f>Srš!C29</f>
        <v>Crha</v>
      </c>
      <c r="C703" s="824" t="str">
        <f>Srš!D29</f>
        <v>Vlastimil</v>
      </c>
      <c r="D703" s="1664">
        <f>Srš!E29</f>
        <v>0</v>
      </c>
      <c r="E703" s="824" t="str">
        <f>Srš!F29</f>
        <v>JH</v>
      </c>
      <c r="F703" s="824" t="s">
        <v>127</v>
      </c>
      <c r="G703" s="823">
        <f t="shared" si="451"/>
        <v>0.33333333333333331</v>
      </c>
      <c r="H703" s="824">
        <f t="shared" si="452"/>
        <v>6</v>
      </c>
      <c r="I703" s="824">
        <f t="shared" si="453"/>
        <v>1</v>
      </c>
      <c r="J703" s="824">
        <f t="shared" si="454"/>
        <v>1</v>
      </c>
      <c r="K703" s="825">
        <f t="shared" si="450"/>
        <v>2</v>
      </c>
      <c r="L703" s="826">
        <f t="shared" si="455"/>
        <v>0</v>
      </c>
      <c r="O703" s="824"/>
      <c r="P703" s="824">
        <v>0</v>
      </c>
      <c r="Q703" s="824">
        <v>0</v>
      </c>
      <c r="R703" s="824">
        <v>0</v>
      </c>
      <c r="S703" s="824"/>
      <c r="T703" s="826"/>
      <c r="U703" s="824">
        <v>0</v>
      </c>
      <c r="V703" s="827">
        <v>1</v>
      </c>
      <c r="W703" s="824"/>
      <c r="X703" s="824">
        <v>0</v>
      </c>
      <c r="Y703" s="824"/>
      <c r="Z703" s="824"/>
      <c r="AA703" s="824"/>
      <c r="AB703" s="824"/>
      <c r="AC703" s="824"/>
      <c r="AD703" s="824"/>
      <c r="AE703" s="824"/>
      <c r="AF703" s="1640"/>
      <c r="AG703" s="1640"/>
      <c r="AH703" s="824"/>
      <c r="AI703" s="34"/>
      <c r="AJ703" s="824"/>
      <c r="AK703" s="824">
        <v>0</v>
      </c>
      <c r="AL703" s="824">
        <v>1</v>
      </c>
      <c r="AM703" s="824">
        <v>0</v>
      </c>
      <c r="AN703" s="824"/>
      <c r="AO703" s="824"/>
      <c r="AP703" s="824">
        <v>0</v>
      </c>
      <c r="AQ703" s="824">
        <v>0</v>
      </c>
      <c r="AR703" s="824"/>
      <c r="AS703" s="824">
        <v>0</v>
      </c>
      <c r="AT703" s="824"/>
      <c r="AU703" s="824"/>
      <c r="AV703" s="824"/>
      <c r="AW703" s="824"/>
      <c r="AX703" s="824"/>
      <c r="AY703" s="824"/>
      <c r="AZ703" s="824"/>
      <c r="BA703" s="1640"/>
      <c r="BB703" s="1640"/>
      <c r="BC703" s="824"/>
      <c r="BE703" s="828"/>
      <c r="BF703" s="828"/>
      <c r="BG703" s="828"/>
      <c r="BH703" s="828"/>
      <c r="BI703" s="828"/>
      <c r="BJ703" s="828"/>
      <c r="BK703" s="828"/>
      <c r="BL703" s="828"/>
      <c r="BM703" s="828"/>
      <c r="BN703" s="828"/>
      <c r="BO703" s="828"/>
      <c r="BP703" s="828"/>
      <c r="BQ703" s="828"/>
      <c r="BR703" s="828"/>
      <c r="BS703" s="828"/>
      <c r="BT703" s="828"/>
      <c r="BU703" s="828"/>
      <c r="BV703" s="828"/>
      <c r="BW703" s="828"/>
      <c r="BX703" s="828"/>
      <c r="BY703" s="40"/>
    </row>
    <row r="704" spans="1:77" ht="15.75">
      <c r="A704" s="824">
        <f>Srš!B30</f>
        <v>0</v>
      </c>
      <c r="B704" s="824" t="str">
        <f>Srš!C30</f>
        <v>Tichý</v>
      </c>
      <c r="C704" s="824" t="str">
        <f>Srš!D30</f>
        <v>David</v>
      </c>
      <c r="D704" s="1664">
        <f>Srš!E30</f>
        <v>0</v>
      </c>
      <c r="E704" s="824" t="str">
        <f>Srš!F30</f>
        <v>JH</v>
      </c>
      <c r="F704" s="824" t="s">
        <v>127</v>
      </c>
      <c r="G704" s="823">
        <f t="shared" si="451"/>
        <v>2.2000000000000002</v>
      </c>
      <c r="H704" s="824">
        <f t="shared" si="452"/>
        <v>15</v>
      </c>
      <c r="I704" s="824">
        <f t="shared" si="453"/>
        <v>13</v>
      </c>
      <c r="J704" s="824">
        <f t="shared" si="454"/>
        <v>20</v>
      </c>
      <c r="K704" s="825">
        <f t="shared" si="450"/>
        <v>33</v>
      </c>
      <c r="L704" s="826">
        <f t="shared" si="455"/>
        <v>0</v>
      </c>
      <c r="O704" s="824">
        <v>4</v>
      </c>
      <c r="P704" s="824">
        <v>0</v>
      </c>
      <c r="Q704" s="824">
        <v>2</v>
      </c>
      <c r="R704" s="824">
        <v>0</v>
      </c>
      <c r="S704" s="824">
        <v>2</v>
      </c>
      <c r="T704" s="826">
        <v>0</v>
      </c>
      <c r="U704" s="824">
        <v>0</v>
      </c>
      <c r="V704" s="827">
        <v>1</v>
      </c>
      <c r="W704" s="824"/>
      <c r="X704" s="824">
        <v>1</v>
      </c>
      <c r="Y704" s="824">
        <v>1</v>
      </c>
      <c r="Z704" s="824"/>
      <c r="AA704" s="824">
        <v>0</v>
      </c>
      <c r="AB704" s="824"/>
      <c r="AC704" s="824">
        <v>0</v>
      </c>
      <c r="AD704" s="824">
        <v>0</v>
      </c>
      <c r="AE704" s="824">
        <v>1</v>
      </c>
      <c r="AF704" s="1640"/>
      <c r="AG704" s="1640"/>
      <c r="AH704" s="824">
        <v>1</v>
      </c>
      <c r="AI704" s="34"/>
      <c r="AJ704" s="824">
        <v>0</v>
      </c>
      <c r="AK704" s="824">
        <v>1</v>
      </c>
      <c r="AL704" s="824">
        <v>3</v>
      </c>
      <c r="AM704" s="824">
        <v>2</v>
      </c>
      <c r="AN704" s="824">
        <v>3</v>
      </c>
      <c r="AO704" s="824">
        <v>2</v>
      </c>
      <c r="AP704" s="824">
        <v>0</v>
      </c>
      <c r="AQ704" s="824">
        <v>0</v>
      </c>
      <c r="AR704" s="824"/>
      <c r="AS704" s="824">
        <v>1</v>
      </c>
      <c r="AT704" s="824">
        <v>0</v>
      </c>
      <c r="AU704" s="824"/>
      <c r="AV704" s="824">
        <v>0</v>
      </c>
      <c r="AW704" s="824"/>
      <c r="AX704" s="824">
        <v>5</v>
      </c>
      <c r="AY704" s="824">
        <v>2</v>
      </c>
      <c r="AZ704" s="824"/>
      <c r="BA704" s="1640"/>
      <c r="BB704" s="1640"/>
      <c r="BC704" s="824">
        <v>1</v>
      </c>
      <c r="BE704" s="828"/>
      <c r="BF704" s="828"/>
      <c r="BG704" s="828"/>
      <c r="BH704" s="828"/>
      <c r="BI704" s="828"/>
      <c r="BJ704" s="828"/>
      <c r="BK704" s="828"/>
      <c r="BL704" s="828"/>
      <c r="BM704" s="828"/>
      <c r="BN704" s="828"/>
      <c r="BO704" s="828"/>
      <c r="BP704" s="828"/>
      <c r="BQ704" s="828"/>
      <c r="BR704" s="828"/>
      <c r="BS704" s="828"/>
      <c r="BT704" s="828"/>
      <c r="BU704" s="828"/>
      <c r="BV704" s="828"/>
      <c r="BW704" s="828"/>
      <c r="BX704" s="828"/>
      <c r="BY704" s="40"/>
    </row>
    <row r="705" spans="1:78" s="40" customFormat="1" ht="15.75">
      <c r="A705" s="824">
        <f>Srš!B31</f>
        <v>0</v>
      </c>
      <c r="B705" s="824" t="str">
        <f>Srš!C31</f>
        <v>Jirků</v>
      </c>
      <c r="C705" s="824" t="str">
        <f>Srš!D31</f>
        <v>Pavel</v>
      </c>
      <c r="D705" s="1664">
        <f>Srš!E31</f>
        <v>0</v>
      </c>
      <c r="E705" s="824">
        <f>Srš!F31</f>
        <v>0</v>
      </c>
      <c r="F705" s="824" t="s">
        <v>803</v>
      </c>
      <c r="G705" s="823" t="e">
        <f t="shared" si="451"/>
        <v>#DIV/0!</v>
      </c>
      <c r="H705" s="824">
        <f t="shared" si="452"/>
        <v>0</v>
      </c>
      <c r="I705" s="824">
        <f t="shared" si="453"/>
        <v>0</v>
      </c>
      <c r="J705" s="824">
        <f t="shared" si="454"/>
        <v>0</v>
      </c>
      <c r="K705" s="825">
        <f t="shared" si="450"/>
        <v>0</v>
      </c>
      <c r="L705" s="826">
        <f t="shared" si="455"/>
        <v>0</v>
      </c>
      <c r="M705" s="8"/>
      <c r="N705" s="8"/>
      <c r="O705" s="824"/>
      <c r="P705" s="824"/>
      <c r="Q705" s="824"/>
      <c r="R705" s="824"/>
      <c r="S705" s="824"/>
      <c r="T705" s="826"/>
      <c r="U705" s="824"/>
      <c r="V705" s="827"/>
      <c r="W705" s="824"/>
      <c r="X705" s="824"/>
      <c r="Y705" s="824"/>
      <c r="Z705" s="824"/>
      <c r="AA705" s="824"/>
      <c r="AB705" s="824"/>
      <c r="AC705" s="824"/>
      <c r="AD705" s="824"/>
      <c r="AE705" s="824"/>
      <c r="AF705" s="1640"/>
      <c r="AG705" s="1640"/>
      <c r="AH705" s="824"/>
      <c r="AI705" s="34"/>
      <c r="AJ705" s="824"/>
      <c r="AK705" s="824"/>
      <c r="AL705" s="824"/>
      <c r="AM705" s="824"/>
      <c r="AN705" s="824"/>
      <c r="AO705" s="824"/>
      <c r="AP705" s="824"/>
      <c r="AQ705" s="824"/>
      <c r="AR705" s="824"/>
      <c r="AS705" s="824"/>
      <c r="AT705" s="824"/>
      <c r="AU705" s="824"/>
      <c r="AV705" s="824"/>
      <c r="AW705" s="824"/>
      <c r="AX705" s="824"/>
      <c r="AY705" s="824"/>
      <c r="AZ705" s="824"/>
      <c r="BA705" s="1640"/>
      <c r="BB705" s="1640"/>
      <c r="BC705" s="824"/>
      <c r="BD705" s="8"/>
      <c r="BE705" s="828"/>
      <c r="BF705" s="828"/>
      <c r="BG705" s="828"/>
      <c r="BH705" s="828"/>
      <c r="BI705" s="828"/>
      <c r="BJ705" s="828"/>
      <c r="BK705" s="828"/>
      <c r="BL705" s="828"/>
      <c r="BM705" s="828"/>
      <c r="BN705" s="828"/>
      <c r="BO705" s="828"/>
      <c r="BP705" s="828"/>
      <c r="BQ705" s="828"/>
      <c r="BR705" s="828"/>
      <c r="BS705" s="828"/>
      <c r="BT705" s="828"/>
      <c r="BU705" s="828"/>
      <c r="BV705" s="828"/>
      <c r="BW705" s="828"/>
      <c r="BX705" s="828"/>
      <c r="BZ705" s="8"/>
    </row>
    <row r="706" spans="1:78" ht="15.75">
      <c r="A706" s="824">
        <f>Srš!B32</f>
        <v>0</v>
      </c>
      <c r="B706" s="824" t="str">
        <f>Srš!C32</f>
        <v>Bednář</v>
      </c>
      <c r="C706" s="824" t="str">
        <f>Srš!D32</f>
        <v>Jiří</v>
      </c>
      <c r="D706" s="1664">
        <f>Srš!E32</f>
        <v>0</v>
      </c>
      <c r="E706" s="824">
        <f>Srš!F32</f>
        <v>0</v>
      </c>
      <c r="F706" s="824" t="s">
        <v>803</v>
      </c>
      <c r="G706" s="823">
        <f t="shared" si="451"/>
        <v>0.75</v>
      </c>
      <c r="H706" s="824">
        <f t="shared" si="452"/>
        <v>4</v>
      </c>
      <c r="I706" s="824">
        <f t="shared" si="453"/>
        <v>1</v>
      </c>
      <c r="J706" s="824">
        <f t="shared" si="454"/>
        <v>2</v>
      </c>
      <c r="K706" s="825">
        <f t="shared" si="450"/>
        <v>3</v>
      </c>
      <c r="L706" s="826">
        <f t="shared" si="455"/>
        <v>0</v>
      </c>
      <c r="O706" s="824">
        <v>0</v>
      </c>
      <c r="P706" s="824">
        <v>0</v>
      </c>
      <c r="Q706" s="824"/>
      <c r="R706" s="824"/>
      <c r="S706" s="824"/>
      <c r="T706" s="826"/>
      <c r="U706" s="824">
        <v>0</v>
      </c>
      <c r="V706" s="827"/>
      <c r="W706" s="824"/>
      <c r="X706" s="824"/>
      <c r="Y706" s="824"/>
      <c r="Z706" s="824"/>
      <c r="AA706" s="824"/>
      <c r="AB706" s="824"/>
      <c r="AC706" s="824"/>
      <c r="AD706" s="824"/>
      <c r="AE706" s="824">
        <v>1</v>
      </c>
      <c r="AF706" s="1640"/>
      <c r="AG706" s="1640"/>
      <c r="AH706" s="824"/>
      <c r="AI706" s="34"/>
      <c r="AJ706" s="824">
        <v>0</v>
      </c>
      <c r="AK706" s="824">
        <v>0</v>
      </c>
      <c r="AL706" s="824"/>
      <c r="AM706" s="824"/>
      <c r="AN706" s="824"/>
      <c r="AO706" s="824"/>
      <c r="AP706" s="824">
        <v>1</v>
      </c>
      <c r="AQ706" s="824"/>
      <c r="AR706" s="824"/>
      <c r="AS706" s="824"/>
      <c r="AT706" s="824"/>
      <c r="AU706" s="824"/>
      <c r="AV706" s="824"/>
      <c r="AW706" s="824"/>
      <c r="AX706" s="824"/>
      <c r="AY706" s="824"/>
      <c r="AZ706" s="824">
        <v>1</v>
      </c>
      <c r="BA706" s="1640"/>
      <c r="BB706" s="1640"/>
      <c r="BC706" s="824"/>
      <c r="BE706" s="828"/>
      <c r="BF706" s="828"/>
      <c r="BG706" s="828"/>
      <c r="BH706" s="828"/>
      <c r="BI706" s="828"/>
      <c r="BJ706" s="828"/>
      <c r="BK706" s="828"/>
      <c r="BL706" s="828"/>
      <c r="BM706" s="828"/>
      <c r="BN706" s="828"/>
      <c r="BO706" s="828"/>
      <c r="BP706" s="828"/>
      <c r="BQ706" s="828"/>
      <c r="BR706" s="828"/>
      <c r="BS706" s="828"/>
      <c r="BT706" s="828"/>
      <c r="BU706" s="828"/>
      <c r="BV706" s="828"/>
      <c r="BW706" s="828"/>
      <c r="BX706" s="828"/>
      <c r="BY706" s="40"/>
    </row>
    <row r="707" spans="1:78" ht="15.75">
      <c r="A707" s="824">
        <f>Srš!B33</f>
        <v>0</v>
      </c>
      <c r="B707" s="824" t="str">
        <f>Srš!C33</f>
        <v>Juřina</v>
      </c>
      <c r="C707" s="824" t="str">
        <f>Srš!D33</f>
        <v>Jan</v>
      </c>
      <c r="D707" s="1664">
        <f>Srš!E33</f>
        <v>0</v>
      </c>
      <c r="E707" s="824">
        <f>Srš!F33</f>
        <v>0</v>
      </c>
      <c r="F707" s="824" t="s">
        <v>803</v>
      </c>
      <c r="G707" s="823">
        <f t="shared" si="451"/>
        <v>0.77777777777777779</v>
      </c>
      <c r="H707" s="824">
        <f t="shared" si="452"/>
        <v>9</v>
      </c>
      <c r="I707" s="824">
        <f t="shared" si="453"/>
        <v>3</v>
      </c>
      <c r="J707" s="824">
        <f t="shared" si="454"/>
        <v>4</v>
      </c>
      <c r="K707" s="825">
        <f t="shared" si="450"/>
        <v>7</v>
      </c>
      <c r="L707" s="826">
        <f t="shared" si="455"/>
        <v>0</v>
      </c>
      <c r="M707" s="40"/>
      <c r="N707" s="40"/>
      <c r="O707" s="824">
        <v>0</v>
      </c>
      <c r="P707" s="824"/>
      <c r="Q707" s="824"/>
      <c r="R707" s="824">
        <v>0</v>
      </c>
      <c r="S707" s="824">
        <v>0</v>
      </c>
      <c r="T707" s="826">
        <v>1</v>
      </c>
      <c r="U707" s="824"/>
      <c r="V707" s="827"/>
      <c r="W707" s="824">
        <v>1</v>
      </c>
      <c r="X707" s="824">
        <v>0</v>
      </c>
      <c r="Y707" s="824">
        <v>0</v>
      </c>
      <c r="Z707" s="824">
        <v>0</v>
      </c>
      <c r="AA707" s="824"/>
      <c r="AB707" s="824"/>
      <c r="AC707" s="824">
        <v>1</v>
      </c>
      <c r="AD707" s="824"/>
      <c r="AE707" s="824"/>
      <c r="AF707" s="1640"/>
      <c r="AG707" s="1640"/>
      <c r="AH707" s="824"/>
      <c r="AI707" s="34"/>
      <c r="AJ707" s="824">
        <v>0</v>
      </c>
      <c r="AK707" s="824"/>
      <c r="AL707" s="824"/>
      <c r="AM707" s="824">
        <v>0</v>
      </c>
      <c r="AN707" s="824">
        <v>1</v>
      </c>
      <c r="AO707" s="824">
        <v>0</v>
      </c>
      <c r="AP707" s="824"/>
      <c r="AQ707" s="824"/>
      <c r="AR707" s="824">
        <v>0</v>
      </c>
      <c r="AS707" s="824">
        <v>1</v>
      </c>
      <c r="AT707" s="824">
        <v>1</v>
      </c>
      <c r="AU707" s="824">
        <v>1</v>
      </c>
      <c r="AV707" s="824"/>
      <c r="AW707" s="824"/>
      <c r="AX707" s="824">
        <v>0</v>
      </c>
      <c r="AY707" s="824"/>
      <c r="AZ707" s="824"/>
      <c r="BA707" s="1640"/>
      <c r="BB707" s="1640"/>
      <c r="BC707" s="824"/>
      <c r="BD707" s="40"/>
      <c r="BE707" s="832"/>
      <c r="BF707" s="832"/>
      <c r="BG707" s="832"/>
      <c r="BH707" s="832"/>
      <c r="BI707" s="832"/>
      <c r="BJ707" s="832"/>
      <c r="BK707" s="832"/>
      <c r="BL707" s="832"/>
      <c r="BM707" s="832"/>
      <c r="BN707" s="832"/>
      <c r="BO707" s="832"/>
      <c r="BP707" s="832"/>
      <c r="BQ707" s="832"/>
      <c r="BR707" s="832"/>
      <c r="BS707" s="832"/>
      <c r="BT707" s="832"/>
      <c r="BU707" s="832"/>
      <c r="BV707" s="832"/>
      <c r="BW707" s="832"/>
      <c r="BX707" s="832"/>
      <c r="BZ707" s="40"/>
    </row>
    <row r="708" spans="1:78" ht="15.75">
      <c r="A708" s="824">
        <f>Srš!B34</f>
        <v>0</v>
      </c>
      <c r="B708" s="824" t="str">
        <f>Srš!C34</f>
        <v>Pachl</v>
      </c>
      <c r="C708" s="824" t="str">
        <f>Srš!D34</f>
        <v>Tomáš</v>
      </c>
      <c r="D708" s="1664">
        <f>Srš!E34</f>
        <v>0</v>
      </c>
      <c r="E708" s="824">
        <f>Srš!F34</f>
        <v>0</v>
      </c>
      <c r="F708" s="824" t="s">
        <v>803</v>
      </c>
      <c r="G708" s="823" t="e">
        <f t="shared" ref="G708:G709" si="456">K708/H708</f>
        <v>#DIV/0!</v>
      </c>
      <c r="H708" s="824">
        <f t="shared" ref="H708:H709" si="457">COUNT(O708:AH708)</f>
        <v>0</v>
      </c>
      <c r="I708" s="824">
        <f t="shared" ref="I708:I709" si="458">SUM(O708+P708+Q708+R708+S708+T708+V708+U708+W708+X708+Y708+Z708+AA708+AB708+AC708+AD708+AE708+AF708+AG708+AH708)</f>
        <v>0</v>
      </c>
      <c r="J708" s="824">
        <f t="shared" ref="J708:J709" si="459">AJ708+AK708+AL708+AM708+AN708+AO708+AP708+AQ708+AR708+AS708+AT708+AU708+AV708+AW708+AX708+AY708+AZ708+BA708+BB708+BC708</f>
        <v>0</v>
      </c>
      <c r="K708" s="825">
        <f t="shared" ref="K708:K709" si="460">I708+J708</f>
        <v>0</v>
      </c>
      <c r="L708" s="826">
        <f t="shared" ref="L708:L709" si="461">BE708+BF708+BG708+BH708+BI708+BJ708+BK708+BL708+BM708+BN708+BO708+BP708+BR708+BQ708+BS708+BT708+BU708+BV708+BW708+BX708</f>
        <v>0</v>
      </c>
      <c r="M708" s="40"/>
      <c r="N708" s="40"/>
      <c r="O708" s="866"/>
      <c r="P708" s="865"/>
      <c r="Q708" s="865"/>
      <c r="R708" s="865"/>
      <c r="S708" s="865"/>
      <c r="T708" s="867"/>
      <c r="U708" s="865"/>
      <c r="V708" s="866"/>
      <c r="W708" s="865"/>
      <c r="X708" s="865"/>
      <c r="Y708" s="865"/>
      <c r="Z708" s="865"/>
      <c r="AA708" s="865"/>
      <c r="AB708" s="865"/>
      <c r="AC708" s="865"/>
      <c r="AD708" s="865"/>
      <c r="AE708" s="865"/>
      <c r="AF708" s="1644"/>
      <c r="AG708" s="1644"/>
      <c r="AH708" s="865"/>
      <c r="AI708" s="34"/>
      <c r="AJ708" s="865"/>
      <c r="AK708" s="865"/>
      <c r="AL708" s="865"/>
      <c r="AM708" s="865"/>
      <c r="AN708" s="865"/>
      <c r="AO708" s="865"/>
      <c r="AP708" s="865"/>
      <c r="AQ708" s="865"/>
      <c r="AR708" s="865"/>
      <c r="AS708" s="865"/>
      <c r="AT708" s="865"/>
      <c r="AU708" s="865"/>
      <c r="AV708" s="865"/>
      <c r="AW708" s="865"/>
      <c r="AX708" s="865"/>
      <c r="AY708" s="865"/>
      <c r="AZ708" s="865"/>
      <c r="BA708" s="1644"/>
      <c r="BB708" s="1644"/>
      <c r="BC708" s="865"/>
      <c r="BD708" s="40"/>
      <c r="BE708" s="872"/>
      <c r="BF708" s="872"/>
      <c r="BG708" s="872"/>
      <c r="BH708" s="872"/>
      <c r="BI708" s="872"/>
      <c r="BJ708" s="872"/>
      <c r="BK708" s="872"/>
      <c r="BL708" s="872"/>
      <c r="BM708" s="872"/>
      <c r="BN708" s="872"/>
      <c r="BO708" s="872"/>
      <c r="BP708" s="872"/>
      <c r="BQ708" s="872"/>
      <c r="BR708" s="872"/>
      <c r="BS708" s="872"/>
      <c r="BT708" s="872"/>
      <c r="BU708" s="872"/>
      <c r="BV708" s="872"/>
      <c r="BW708" s="872"/>
      <c r="BX708" s="872"/>
      <c r="BZ708" s="40"/>
    </row>
    <row r="709" spans="1:78" ht="15.75">
      <c r="A709" s="824">
        <f>Srš!B35</f>
        <v>0</v>
      </c>
      <c r="B709" s="824" t="str">
        <f>Srš!C35</f>
        <v>Pachl</v>
      </c>
      <c r="C709" s="824" t="str">
        <f>Srš!D35</f>
        <v>Miroslav</v>
      </c>
      <c r="D709" s="1664">
        <f>Srš!E35</f>
        <v>0</v>
      </c>
      <c r="E709" s="824">
        <f>Srš!F35</f>
        <v>0</v>
      </c>
      <c r="F709" s="824" t="s">
        <v>803</v>
      </c>
      <c r="G709" s="823">
        <f t="shared" si="456"/>
        <v>0</v>
      </c>
      <c r="H709" s="824">
        <f t="shared" si="457"/>
        <v>1</v>
      </c>
      <c r="I709" s="824">
        <f t="shared" si="458"/>
        <v>0</v>
      </c>
      <c r="J709" s="824">
        <f t="shared" si="459"/>
        <v>0</v>
      </c>
      <c r="K709" s="825">
        <f t="shared" si="460"/>
        <v>0</v>
      </c>
      <c r="L709" s="826">
        <f t="shared" si="461"/>
        <v>0</v>
      </c>
      <c r="M709" s="40"/>
      <c r="N709" s="40"/>
      <c r="O709" s="866">
        <v>0</v>
      </c>
      <c r="P709" s="865"/>
      <c r="Q709" s="865"/>
      <c r="R709" s="865"/>
      <c r="S709" s="865"/>
      <c r="T709" s="867"/>
      <c r="U709" s="865"/>
      <c r="V709" s="866"/>
      <c r="W709" s="865"/>
      <c r="X709" s="865"/>
      <c r="Y709" s="865"/>
      <c r="Z709" s="865"/>
      <c r="AA709" s="865"/>
      <c r="AB709" s="865"/>
      <c r="AC709" s="865"/>
      <c r="AD709" s="865"/>
      <c r="AE709" s="865"/>
      <c r="AF709" s="1644"/>
      <c r="AG709" s="1644"/>
      <c r="AH709" s="865"/>
      <c r="AI709" s="34"/>
      <c r="AJ709" s="865">
        <v>0</v>
      </c>
      <c r="AK709" s="865"/>
      <c r="AL709" s="865"/>
      <c r="AM709" s="865"/>
      <c r="AN709" s="865"/>
      <c r="AO709" s="865"/>
      <c r="AP709" s="865"/>
      <c r="AQ709" s="865"/>
      <c r="AR709" s="865"/>
      <c r="AS709" s="865"/>
      <c r="AT709" s="865"/>
      <c r="AU709" s="865"/>
      <c r="AV709" s="865"/>
      <c r="AW709" s="865"/>
      <c r="AX709" s="865"/>
      <c r="AY709" s="865"/>
      <c r="AZ709" s="865"/>
      <c r="BA709" s="1644"/>
      <c r="BB709" s="1644"/>
      <c r="BC709" s="865"/>
      <c r="BD709" s="40"/>
      <c r="BE709" s="872"/>
      <c r="BF709" s="872"/>
      <c r="BG709" s="872"/>
      <c r="BH709" s="872"/>
      <c r="BI709" s="872"/>
      <c r="BJ709" s="872"/>
      <c r="BK709" s="872"/>
      <c r="BL709" s="872"/>
      <c r="BM709" s="872"/>
      <c r="BN709" s="872"/>
      <c r="BO709" s="872"/>
      <c r="BP709" s="872"/>
      <c r="BQ709" s="872"/>
      <c r="BR709" s="872"/>
      <c r="BS709" s="872"/>
      <c r="BT709" s="872"/>
      <c r="BU709" s="872"/>
      <c r="BV709" s="872"/>
      <c r="BW709" s="872"/>
      <c r="BX709" s="872"/>
      <c r="BZ709" s="40"/>
    </row>
    <row r="710" spans="1:78" ht="15.75">
      <c r="A710" s="824">
        <f>Srš!B36</f>
        <v>0</v>
      </c>
      <c r="B710" s="824" t="str">
        <f>Srš!C36</f>
        <v>Hubina</v>
      </c>
      <c r="C710" s="824" t="str">
        <f>Srš!D36</f>
        <v>Michal</v>
      </c>
      <c r="D710" s="1664">
        <f>Srš!E36</f>
        <v>821112</v>
      </c>
      <c r="E710" s="824" t="str">
        <f>Srš!F36</f>
        <v>JH2</v>
      </c>
      <c r="F710" s="824" t="s">
        <v>127</v>
      </c>
      <c r="G710" s="823">
        <f t="shared" si="451"/>
        <v>1.1428571428571428</v>
      </c>
      <c r="H710" s="824">
        <f t="shared" si="452"/>
        <v>7</v>
      </c>
      <c r="I710" s="824">
        <f t="shared" si="453"/>
        <v>7</v>
      </c>
      <c r="J710" s="824">
        <f t="shared" si="454"/>
        <v>1</v>
      </c>
      <c r="K710" s="825">
        <f t="shared" si="450"/>
        <v>8</v>
      </c>
      <c r="L710" s="826">
        <f t="shared" si="455"/>
        <v>0</v>
      </c>
      <c r="O710" s="827"/>
      <c r="P710" s="824"/>
      <c r="Q710" s="824">
        <v>3</v>
      </c>
      <c r="R710" s="824"/>
      <c r="S710" s="824"/>
      <c r="T710" s="826"/>
      <c r="U710" s="824"/>
      <c r="V710" s="827"/>
      <c r="W710" s="824">
        <v>0</v>
      </c>
      <c r="X710" s="824"/>
      <c r="Y710" s="824">
        <v>0</v>
      </c>
      <c r="Z710" s="824">
        <v>1</v>
      </c>
      <c r="AA710" s="824"/>
      <c r="AB710" s="824">
        <v>1</v>
      </c>
      <c r="AC710" s="824">
        <v>1</v>
      </c>
      <c r="AD710" s="824"/>
      <c r="AE710" s="824"/>
      <c r="AF710" s="1640"/>
      <c r="AG710" s="1640"/>
      <c r="AH710" s="824">
        <v>1</v>
      </c>
      <c r="AI710" s="34"/>
      <c r="AJ710" s="824"/>
      <c r="AK710" s="824"/>
      <c r="AL710" s="824">
        <v>0</v>
      </c>
      <c r="AM710" s="824"/>
      <c r="AN710" s="824"/>
      <c r="AO710" s="824"/>
      <c r="AP710" s="824"/>
      <c r="AQ710" s="824"/>
      <c r="AR710" s="824">
        <v>1</v>
      </c>
      <c r="AS710" s="824"/>
      <c r="AT710" s="824">
        <v>0</v>
      </c>
      <c r="AU710" s="824">
        <v>0</v>
      </c>
      <c r="AV710" s="824"/>
      <c r="AW710" s="824">
        <v>0</v>
      </c>
      <c r="AX710" s="824">
        <v>0</v>
      </c>
      <c r="AY710" s="824"/>
      <c r="AZ710" s="824"/>
      <c r="BA710" s="1640"/>
      <c r="BB710" s="1640"/>
      <c r="BC710" s="824">
        <v>0</v>
      </c>
      <c r="BE710" s="828"/>
      <c r="BF710" s="828"/>
      <c r="BG710" s="828"/>
      <c r="BH710" s="828"/>
      <c r="BI710" s="828"/>
      <c r="BJ710" s="828"/>
      <c r="BK710" s="828"/>
      <c r="BL710" s="828"/>
      <c r="BM710" s="828"/>
      <c r="BN710" s="828"/>
      <c r="BO710" s="828"/>
      <c r="BP710" s="828"/>
      <c r="BQ710" s="828"/>
      <c r="BR710" s="828"/>
      <c r="BS710" s="828"/>
      <c r="BT710" s="828"/>
      <c r="BU710" s="828"/>
      <c r="BV710" s="828"/>
      <c r="BW710" s="828"/>
      <c r="BX710" s="828"/>
    </row>
    <row r="711" spans="1:78" ht="15.75">
      <c r="A711" s="824">
        <f>Srš!B37</f>
        <v>0</v>
      </c>
      <c r="B711" s="824" t="str">
        <f>Srš!C37</f>
        <v>Formánek</v>
      </c>
      <c r="C711" s="824" t="str">
        <f>Srš!D37</f>
        <v>Vladimír</v>
      </c>
      <c r="D711" s="1664">
        <f>Srš!E37</f>
        <v>0</v>
      </c>
      <c r="E711" s="824">
        <f>Srš!F37</f>
        <v>0</v>
      </c>
      <c r="F711" s="824" t="s">
        <v>803</v>
      </c>
      <c r="G711" s="823">
        <f t="shared" ref="G711:G713" si="462">K711/H711</f>
        <v>1</v>
      </c>
      <c r="H711" s="824">
        <f t="shared" ref="H711:H713" si="463">COUNT(O711:AH711)</f>
        <v>1</v>
      </c>
      <c r="I711" s="824">
        <f t="shared" ref="I711:I713" si="464">SUM(O711+P711+Q711+R711+S711+T711+V711+U711+W711+X711+Y711+Z711+AA711+AB711+AC711+AD711+AE711+AF711+AG711+AH711)</f>
        <v>1</v>
      </c>
      <c r="J711" s="824">
        <f t="shared" ref="J711:J713" si="465">AJ711+AK711+AL711+AM711+AN711+AO711+AP711+AQ711+AR711+AS711+AT711+AU711+AV711+AW711+AX711+AY711+AZ711+BA711+BB711+BC711</f>
        <v>0</v>
      </c>
      <c r="K711" s="825">
        <f t="shared" ref="K711:K713" si="466">I711+J711</f>
        <v>1</v>
      </c>
      <c r="L711" s="826">
        <f t="shared" ref="L711:L713" si="467">BE711+BF711+BG711+BH711+BI711+BJ711+BK711+BL711+BM711+BN711+BO711+BP711+BR711+BQ711+BS711+BT711+BU711+BV711+BW711+BX711</f>
        <v>0</v>
      </c>
      <c r="O711" s="1570"/>
      <c r="P711" s="1567"/>
      <c r="Q711" s="1567">
        <v>1</v>
      </c>
      <c r="R711" s="1567"/>
      <c r="S711" s="1567"/>
      <c r="T711" s="1569"/>
      <c r="U711" s="1567"/>
      <c r="V711" s="1570"/>
      <c r="W711" s="1567"/>
      <c r="X711" s="1567"/>
      <c r="Y711" s="1567"/>
      <c r="Z711" s="1567"/>
      <c r="AA711" s="1567"/>
      <c r="AB711" s="1567"/>
      <c r="AC711" s="1567"/>
      <c r="AD711" s="1567"/>
      <c r="AE711" s="1567"/>
      <c r="AF711" s="1711"/>
      <c r="AG711" s="1711"/>
      <c r="AH711" s="1567"/>
      <c r="AI711" s="34"/>
      <c r="AJ711" s="1567"/>
      <c r="AK711" s="1567"/>
      <c r="AL711" s="1567">
        <v>0</v>
      </c>
      <c r="AM711" s="1567"/>
      <c r="AN711" s="1567"/>
      <c r="AO711" s="1567"/>
      <c r="AP711" s="1567"/>
      <c r="AQ711" s="1567"/>
      <c r="AR711" s="1567"/>
      <c r="AS711" s="1567"/>
      <c r="AT711" s="1567"/>
      <c r="AU711" s="1567"/>
      <c r="AV711" s="1567"/>
      <c r="AW711" s="1567"/>
      <c r="AX711" s="1567"/>
      <c r="AY711" s="1567"/>
      <c r="AZ711" s="1567"/>
      <c r="BA711" s="1711"/>
      <c r="BB711" s="1711"/>
      <c r="BC711" s="1567"/>
      <c r="BE711" s="1571"/>
      <c r="BF711" s="1571"/>
      <c r="BG711" s="1571"/>
      <c r="BH711" s="1571"/>
      <c r="BI711" s="1571"/>
      <c r="BJ711" s="1571"/>
      <c r="BK711" s="1571"/>
      <c r="BL711" s="1571"/>
      <c r="BM711" s="1571"/>
      <c r="BN711" s="1571"/>
      <c r="BO711" s="1571"/>
      <c r="BP711" s="1571"/>
      <c r="BQ711" s="1571"/>
      <c r="BR711" s="1571"/>
      <c r="BS711" s="1571"/>
      <c r="BT711" s="1571"/>
      <c r="BU711" s="1571"/>
      <c r="BV711" s="1571"/>
      <c r="BW711" s="1571"/>
      <c r="BX711" s="1571"/>
    </row>
    <row r="712" spans="1:78" ht="15.75">
      <c r="A712" s="824">
        <f>Srš!B38</f>
        <v>0</v>
      </c>
      <c r="B712" s="824" t="str">
        <f>Srš!C38</f>
        <v>Andrle</v>
      </c>
      <c r="C712" s="824" t="str">
        <f>Srš!D38</f>
        <v>David</v>
      </c>
      <c r="D712" s="1664">
        <f>Srš!E38</f>
        <v>0</v>
      </c>
      <c r="E712" s="824">
        <f>Srš!F38</f>
        <v>0</v>
      </c>
      <c r="F712" s="824" t="s">
        <v>803</v>
      </c>
      <c r="G712" s="823">
        <f t="shared" si="462"/>
        <v>0</v>
      </c>
      <c r="H712" s="824">
        <f t="shared" si="463"/>
        <v>3</v>
      </c>
      <c r="I712" s="824">
        <f t="shared" si="464"/>
        <v>0</v>
      </c>
      <c r="J712" s="824">
        <f t="shared" si="465"/>
        <v>0</v>
      </c>
      <c r="K712" s="825">
        <f t="shared" si="466"/>
        <v>0</v>
      </c>
      <c r="L712" s="826">
        <f t="shared" si="467"/>
        <v>0</v>
      </c>
      <c r="O712" s="1570"/>
      <c r="P712" s="1567"/>
      <c r="Q712" s="1567"/>
      <c r="R712" s="1567"/>
      <c r="S712" s="1567">
        <v>0</v>
      </c>
      <c r="T712" s="1569"/>
      <c r="U712" s="1567"/>
      <c r="V712" s="1570">
        <v>0</v>
      </c>
      <c r="W712" s="1567"/>
      <c r="X712" s="1567"/>
      <c r="Y712" s="1567"/>
      <c r="Z712" s="1567">
        <v>0</v>
      </c>
      <c r="AA712" s="1567"/>
      <c r="AB712" s="1567"/>
      <c r="AC712" s="1567"/>
      <c r="AD712" s="1567"/>
      <c r="AE712" s="1567"/>
      <c r="AF712" s="1711"/>
      <c r="AG712" s="1711"/>
      <c r="AH712" s="1567"/>
      <c r="AI712" s="34"/>
      <c r="AJ712" s="1567"/>
      <c r="AK712" s="1567"/>
      <c r="AL712" s="1567"/>
      <c r="AM712" s="1567"/>
      <c r="AN712" s="1567">
        <v>0</v>
      </c>
      <c r="AO712" s="1567"/>
      <c r="AP712" s="1567"/>
      <c r="AQ712" s="1567"/>
      <c r="AR712" s="1567"/>
      <c r="AS712" s="1567"/>
      <c r="AT712" s="1567"/>
      <c r="AU712" s="1567">
        <v>0</v>
      </c>
      <c r="AV712" s="1567"/>
      <c r="AW712" s="1567"/>
      <c r="AX712" s="1567"/>
      <c r="AY712" s="1567"/>
      <c r="AZ712" s="1567"/>
      <c r="BA712" s="1711"/>
      <c r="BB712" s="1711"/>
      <c r="BC712" s="1567"/>
      <c r="BE712" s="1571"/>
      <c r="BF712" s="1571"/>
      <c r="BG712" s="1571"/>
      <c r="BH712" s="1571"/>
      <c r="BI712" s="1571"/>
      <c r="BJ712" s="1571"/>
      <c r="BK712" s="1571"/>
      <c r="BL712" s="1571"/>
      <c r="BM712" s="1571"/>
      <c r="BN712" s="1571"/>
      <c r="BO712" s="1571"/>
      <c r="BP712" s="1571"/>
      <c r="BQ712" s="1571"/>
      <c r="BR712" s="1571"/>
      <c r="BS712" s="1571"/>
      <c r="BT712" s="1571"/>
      <c r="BU712" s="1571"/>
      <c r="BV712" s="1571"/>
      <c r="BW712" s="1571"/>
      <c r="BX712" s="1571"/>
    </row>
    <row r="713" spans="1:78" ht="15.75">
      <c r="A713" s="824">
        <f>Srš!B39</f>
        <v>0</v>
      </c>
      <c r="B713" s="824" t="str">
        <f>Srš!C39</f>
        <v>Doskočil</v>
      </c>
      <c r="C713" s="824" t="str">
        <f>Srš!D39</f>
        <v>Martin</v>
      </c>
      <c r="D713" s="1664">
        <f>Srš!E39</f>
        <v>0</v>
      </c>
      <c r="E713" s="824" t="str">
        <f>Srš!F39</f>
        <v>JH2</v>
      </c>
      <c r="F713" s="824" t="s">
        <v>127</v>
      </c>
      <c r="G713" s="823">
        <f t="shared" si="462"/>
        <v>0</v>
      </c>
      <c r="H713" s="824">
        <f t="shared" si="463"/>
        <v>1</v>
      </c>
      <c r="I713" s="824">
        <f t="shared" si="464"/>
        <v>0</v>
      </c>
      <c r="J713" s="824">
        <f t="shared" si="465"/>
        <v>0</v>
      </c>
      <c r="K713" s="825">
        <f t="shared" si="466"/>
        <v>0</v>
      </c>
      <c r="L713" s="826">
        <f t="shared" si="467"/>
        <v>0</v>
      </c>
      <c r="O713" s="1570"/>
      <c r="P713" s="1567"/>
      <c r="Q713" s="1567"/>
      <c r="R713" s="1567"/>
      <c r="S713" s="1567"/>
      <c r="T713" s="1569"/>
      <c r="U713" s="1567"/>
      <c r="V713" s="1570"/>
      <c r="W713" s="1567"/>
      <c r="X713" s="1567"/>
      <c r="Y713" s="1567"/>
      <c r="Z713" s="1567"/>
      <c r="AA713" s="1567">
        <v>0</v>
      </c>
      <c r="AB713" s="1567"/>
      <c r="AC713" s="1567"/>
      <c r="AD713" s="1567"/>
      <c r="AE713" s="1567"/>
      <c r="AF713" s="1711"/>
      <c r="AG713" s="1711"/>
      <c r="AH713" s="1567"/>
      <c r="AI713" s="34"/>
      <c r="AJ713" s="1567"/>
      <c r="AK713" s="1567"/>
      <c r="AL713" s="1567"/>
      <c r="AM713" s="1567"/>
      <c r="AN713" s="1567"/>
      <c r="AO713" s="1567"/>
      <c r="AP713" s="1567"/>
      <c r="AQ713" s="1567"/>
      <c r="AR713" s="1567"/>
      <c r="AS713" s="1567"/>
      <c r="AT713" s="1567"/>
      <c r="AU713" s="1567"/>
      <c r="AV713" s="1567">
        <v>0</v>
      </c>
      <c r="AW713" s="1567"/>
      <c r="AX713" s="1567"/>
      <c r="AY713" s="1567"/>
      <c r="AZ713" s="1567"/>
      <c r="BA713" s="1711"/>
      <c r="BB713" s="1711"/>
      <c r="BC713" s="1567"/>
      <c r="BE713" s="1571"/>
      <c r="BF713" s="1571"/>
      <c r="BG713" s="1571"/>
      <c r="BH713" s="1571"/>
      <c r="BI713" s="1571"/>
      <c r="BJ713" s="1571"/>
      <c r="BK713" s="1571"/>
      <c r="BL713" s="1571"/>
      <c r="BM713" s="1571"/>
      <c r="BN713" s="1571"/>
      <c r="BO713" s="1571"/>
      <c r="BP713" s="1571"/>
      <c r="BQ713" s="1571"/>
      <c r="BR713" s="1571"/>
      <c r="BS713" s="1571"/>
      <c r="BT713" s="1571"/>
      <c r="BU713" s="1571"/>
      <c r="BV713" s="1571"/>
      <c r="BW713" s="1571"/>
      <c r="BX713" s="1571"/>
    </row>
    <row r="714" spans="1:78" ht="15.75">
      <c r="A714" s="824">
        <f>Srš!B40</f>
        <v>0</v>
      </c>
      <c r="B714" s="824" t="str">
        <f>Srš!C40</f>
        <v>Veselý</v>
      </c>
      <c r="C714" s="824" t="str">
        <f>Srš!D40</f>
        <v>Ondřej</v>
      </c>
      <c r="D714" s="1664">
        <f>Srš!E40</f>
        <v>0</v>
      </c>
      <c r="E714" s="824">
        <f>Srš!F40</f>
        <v>0</v>
      </c>
      <c r="F714" s="824" t="s">
        <v>803</v>
      </c>
      <c r="G714" s="823">
        <f t="shared" ref="G714" si="468">K714/H714</f>
        <v>3</v>
      </c>
      <c r="H714" s="824">
        <f t="shared" ref="H714" si="469">COUNT(O714:AH714)</f>
        <v>2</v>
      </c>
      <c r="I714" s="824">
        <f t="shared" ref="I714" si="470">SUM(O714+P714+Q714+R714+S714+T714+V714+U714+W714+X714+Y714+Z714+AA714+AB714+AC714+AD714+AE714+AF714+AG714+AH714)</f>
        <v>4</v>
      </c>
      <c r="J714" s="824">
        <f t="shared" ref="J714" si="471">AJ714+AK714+AL714+AM714+AN714+AO714+AP714+AQ714+AR714+AS714+AT714+AU714+AV714+AW714+AX714+AY714+AZ714+BA714+BB714+BC714</f>
        <v>2</v>
      </c>
      <c r="K714" s="825">
        <f t="shared" ref="K714" si="472">I714+J714</f>
        <v>6</v>
      </c>
      <c r="L714" s="826">
        <f t="shared" ref="L714" si="473">BE714+BF714+BG714+BH714+BI714+BJ714+BK714+BL714+BM714+BN714+BO714+BP714+BR714+BQ714+BS714+BT714+BU714+BV714+BW714+BX714</f>
        <v>0</v>
      </c>
      <c r="O714" s="1570"/>
      <c r="P714" s="1567"/>
      <c r="Q714" s="1567"/>
      <c r="R714" s="1567"/>
      <c r="S714" s="1567"/>
      <c r="T714" s="1569"/>
      <c r="U714" s="1567"/>
      <c r="V714" s="1570"/>
      <c r="W714" s="1567">
        <v>2</v>
      </c>
      <c r="X714" s="1567"/>
      <c r="Y714" s="1567"/>
      <c r="Z714" s="1567"/>
      <c r="AA714" s="1567"/>
      <c r="AB714" s="1567">
        <v>2</v>
      </c>
      <c r="AC714" s="1567"/>
      <c r="AD714" s="1567"/>
      <c r="AE714" s="1567"/>
      <c r="AF714" s="1711"/>
      <c r="AG714" s="1711"/>
      <c r="AH714" s="1567"/>
      <c r="AI714" s="34"/>
      <c r="AJ714" s="1567"/>
      <c r="AK714" s="1567"/>
      <c r="AL714" s="1567"/>
      <c r="AM714" s="1567"/>
      <c r="AN714" s="1567"/>
      <c r="AO714" s="1567"/>
      <c r="AP714" s="1567"/>
      <c r="AQ714" s="1567"/>
      <c r="AR714" s="1567">
        <v>2</v>
      </c>
      <c r="AS714" s="1567"/>
      <c r="AT714" s="1567"/>
      <c r="AU714" s="1567"/>
      <c r="AV714" s="1567"/>
      <c r="AW714" s="1567">
        <v>0</v>
      </c>
      <c r="AX714" s="1567"/>
      <c r="AY714" s="1567"/>
      <c r="AZ714" s="1567"/>
      <c r="BA714" s="1711"/>
      <c r="BB714" s="1711"/>
      <c r="BC714" s="1567"/>
      <c r="BE714" s="1571"/>
      <c r="BF714" s="1571"/>
      <c r="BG714" s="1571"/>
      <c r="BH714" s="1571"/>
      <c r="BI714" s="1571"/>
      <c r="BJ714" s="1571"/>
      <c r="BK714" s="1571"/>
      <c r="BL714" s="1571"/>
      <c r="BM714" s="1571"/>
      <c r="BN714" s="1571"/>
      <c r="BO714" s="1571"/>
      <c r="BP714" s="1571"/>
      <c r="BQ714" s="1571"/>
      <c r="BR714" s="1571"/>
      <c r="BS714" s="1571"/>
      <c r="BT714" s="1571"/>
      <c r="BU714" s="1571"/>
      <c r="BV714" s="1571"/>
      <c r="BW714" s="1571"/>
      <c r="BX714" s="1571"/>
    </row>
    <row r="715" spans="1:78" ht="15.75">
      <c r="A715" s="824">
        <f>Srš!B41</f>
        <v>0</v>
      </c>
      <c r="B715" s="824" t="str">
        <f>Srš!C41</f>
        <v>Andrle</v>
      </c>
      <c r="C715" s="824" t="str">
        <f>Srš!D41</f>
        <v>René</v>
      </c>
      <c r="D715" s="1664">
        <f>Srš!E41</f>
        <v>0</v>
      </c>
      <c r="E715" s="824">
        <f>Srš!F41</f>
        <v>0</v>
      </c>
      <c r="F715" s="824" t="s">
        <v>803</v>
      </c>
      <c r="G715" s="823">
        <f t="shared" ref="G715" si="474">K715/H715</f>
        <v>1</v>
      </c>
      <c r="H715" s="824">
        <f t="shared" ref="H715" si="475">COUNT(O715:AH715)</f>
        <v>1</v>
      </c>
      <c r="I715" s="824">
        <f t="shared" ref="I715" si="476">SUM(O715+P715+Q715+R715+S715+T715+V715+U715+W715+X715+Y715+Z715+AA715+AB715+AC715+AD715+AE715+AF715+AG715+AH715)</f>
        <v>0</v>
      </c>
      <c r="J715" s="824">
        <f t="shared" ref="J715" si="477">AJ715+AK715+AL715+AM715+AN715+AO715+AP715+AQ715+AR715+AS715+AT715+AU715+AV715+AW715+AX715+AY715+AZ715+BA715+BB715+BC715</f>
        <v>1</v>
      </c>
      <c r="K715" s="825">
        <f t="shared" ref="K715" si="478">I715+J715</f>
        <v>1</v>
      </c>
      <c r="L715" s="826">
        <f t="shared" ref="L715" si="479">BE715+BF715+BG715+BH715+BI715+BJ715+BK715+BL715+BM715+BN715+BO715+BP715+BR715+BQ715+BS715+BT715+BU715+BV715+BW715+BX715</f>
        <v>0</v>
      </c>
      <c r="O715" s="1570"/>
      <c r="P715" s="1567"/>
      <c r="Q715" s="1567"/>
      <c r="R715" s="1567"/>
      <c r="S715" s="1567"/>
      <c r="T715" s="1569"/>
      <c r="U715" s="1567"/>
      <c r="V715" s="1570"/>
      <c r="W715" s="1567"/>
      <c r="X715" s="1567"/>
      <c r="Y715" s="1567"/>
      <c r="Z715" s="1567">
        <v>0</v>
      </c>
      <c r="AA715" s="1567"/>
      <c r="AB715" s="1567"/>
      <c r="AC715" s="1567"/>
      <c r="AD715" s="1567"/>
      <c r="AE715" s="1567"/>
      <c r="AF715" s="1711"/>
      <c r="AG715" s="1711"/>
      <c r="AH715" s="1567"/>
      <c r="AI715" s="34"/>
      <c r="AJ715" s="1567"/>
      <c r="AK715" s="1567"/>
      <c r="AL715" s="1567"/>
      <c r="AM715" s="1567"/>
      <c r="AN715" s="1567"/>
      <c r="AO715" s="1567"/>
      <c r="AP715" s="1567"/>
      <c r="AQ715" s="1567"/>
      <c r="AR715" s="1567"/>
      <c r="AS715" s="1567"/>
      <c r="AT715" s="1567"/>
      <c r="AU715" s="1567">
        <v>1</v>
      </c>
      <c r="AV715" s="1567"/>
      <c r="AW715" s="1567"/>
      <c r="AX715" s="1567"/>
      <c r="AY715" s="1567"/>
      <c r="AZ715" s="1567"/>
      <c r="BA715" s="1711"/>
      <c r="BB715" s="1711"/>
      <c r="BC715" s="1567"/>
      <c r="BE715" s="1571"/>
      <c r="BF715" s="1571"/>
      <c r="BG715" s="1571"/>
      <c r="BH715" s="1571"/>
      <c r="BI715" s="1571"/>
      <c r="BJ715" s="1571"/>
      <c r="BK715" s="1571"/>
      <c r="BL715" s="1571"/>
      <c r="BM715" s="1571"/>
      <c r="BN715" s="1571"/>
      <c r="BO715" s="1571"/>
      <c r="BP715" s="1571"/>
      <c r="BQ715" s="1571"/>
      <c r="BR715" s="1571"/>
      <c r="BS715" s="1571"/>
      <c r="BT715" s="1571"/>
      <c r="BU715" s="1571"/>
      <c r="BV715" s="1571"/>
      <c r="BW715" s="1571"/>
      <c r="BX715" s="1571"/>
    </row>
    <row r="716" spans="1:78" ht="15.75">
      <c r="A716" s="34"/>
      <c r="B716" s="824" t="str">
        <f>Srš!C42</f>
        <v>Stolarik</v>
      </c>
      <c r="C716" s="824" t="str">
        <f>Srš!D42</f>
        <v>Jiří</v>
      </c>
      <c r="D716" s="1664">
        <f>Srš!E42</f>
        <v>0</v>
      </c>
      <c r="E716" s="824">
        <f>Srš!F42</f>
        <v>0</v>
      </c>
      <c r="F716" s="824" t="s">
        <v>803</v>
      </c>
      <c r="G716" s="823">
        <f t="shared" ref="G716" si="480">K716/H716</f>
        <v>1</v>
      </c>
      <c r="H716" s="824">
        <f t="shared" ref="H716" si="481">COUNT(O716:AH716)</f>
        <v>1</v>
      </c>
      <c r="I716" s="824">
        <f t="shared" ref="I716" si="482">SUM(O716+P716+Q716+R716+S716+T716+V716+U716+W716+X716+Y716+Z716+AA716+AB716+AC716+AD716+AE716+AF716+AG716+AH716)</f>
        <v>0</v>
      </c>
      <c r="J716" s="824">
        <f t="shared" ref="J716" si="483">AJ716+AK716+AL716+AM716+AN716+AO716+AP716+AQ716+AR716+AS716+AT716+AU716+AV716+AW716+AX716+AY716+AZ716+BA716+BB716+BC716</f>
        <v>1</v>
      </c>
      <c r="K716" s="825">
        <f t="shared" ref="K716" si="484">I716+J716</f>
        <v>1</v>
      </c>
      <c r="L716" s="826">
        <f t="shared" ref="L716" si="485">BE716+BF716+BG716+BH716+BI716+BJ716+BK716+BL716+BM716+BN716+BO716+BP716+BR716+BQ716+BS716+BT716+BU716+BV716+BW716+BX716</f>
        <v>0</v>
      </c>
      <c r="O716" s="1570"/>
      <c r="P716" s="1567"/>
      <c r="Q716" s="1567"/>
      <c r="R716" s="1567"/>
      <c r="S716" s="1567"/>
      <c r="T716" s="1569"/>
      <c r="U716" s="1567"/>
      <c r="V716" s="1570"/>
      <c r="W716" s="1567"/>
      <c r="X716" s="1567"/>
      <c r="Y716" s="1567"/>
      <c r="Z716" s="1567"/>
      <c r="AA716" s="1567"/>
      <c r="AB716" s="1567"/>
      <c r="AC716" s="1567">
        <v>0</v>
      </c>
      <c r="AD716" s="1567"/>
      <c r="AE716" s="1567"/>
      <c r="AF716" s="1711"/>
      <c r="AG716" s="1711"/>
      <c r="AH716" s="1567"/>
      <c r="AI716" s="34"/>
      <c r="AJ716" s="1567"/>
      <c r="AK716" s="1567"/>
      <c r="AL716" s="1567"/>
      <c r="AM716" s="1567"/>
      <c r="AN716" s="1567"/>
      <c r="AO716" s="1567"/>
      <c r="AP716" s="1567"/>
      <c r="AQ716" s="1567"/>
      <c r="AR716" s="1567"/>
      <c r="AS716" s="1567"/>
      <c r="AT716" s="1567"/>
      <c r="AU716" s="1567"/>
      <c r="AV716" s="1567"/>
      <c r="AW716" s="1567"/>
      <c r="AX716" s="1567">
        <v>1</v>
      </c>
      <c r="AY716" s="1567"/>
      <c r="AZ716" s="1567"/>
      <c r="BA716" s="1711"/>
      <c r="BB716" s="1711"/>
      <c r="BC716" s="1567"/>
      <c r="BE716" s="1571"/>
      <c r="BF716" s="1571"/>
      <c r="BG716" s="1571"/>
      <c r="BH716" s="1571"/>
      <c r="BI716" s="1571"/>
      <c r="BJ716" s="1571"/>
      <c r="BK716" s="1571"/>
      <c r="BL716" s="1571"/>
      <c r="BM716" s="1571"/>
      <c r="BN716" s="1571"/>
      <c r="BO716" s="1571"/>
      <c r="BP716" s="1571"/>
      <c r="BQ716" s="1571"/>
      <c r="BR716" s="1571"/>
      <c r="BS716" s="1571"/>
      <c r="BT716" s="1571"/>
      <c r="BU716" s="1571"/>
      <c r="BV716" s="1571"/>
      <c r="BW716" s="1571"/>
      <c r="BX716" s="1571"/>
    </row>
    <row r="717" spans="1:78" ht="15.75">
      <c r="A717" s="34"/>
      <c r="B717" s="824" t="str">
        <f>Srš!C43</f>
        <v>Baum</v>
      </c>
      <c r="C717" s="824" t="str">
        <f>Srš!D43</f>
        <v>David</v>
      </c>
      <c r="D717" s="1664">
        <f>Srš!E43</f>
        <v>0</v>
      </c>
      <c r="E717" s="824">
        <f>Srš!F43</f>
        <v>0</v>
      </c>
      <c r="F717" s="824" t="s">
        <v>803</v>
      </c>
      <c r="G717" s="823">
        <f t="shared" ref="G717" si="486">K717/H717</f>
        <v>0</v>
      </c>
      <c r="H717" s="824">
        <f t="shared" ref="H717" si="487">COUNT(O717:AH717)</f>
        <v>1</v>
      </c>
      <c r="I717" s="824">
        <f t="shared" ref="I717" si="488">SUM(O717+P717+Q717+R717+S717+T717+V717+U717+W717+X717+Y717+Z717+AA717+AB717+AC717+AD717+AE717+AF717+AG717+AH717)</f>
        <v>0</v>
      </c>
      <c r="J717" s="824">
        <f t="shared" ref="J717" si="489">AJ717+AK717+AL717+AM717+AN717+AO717+AP717+AQ717+AR717+AS717+AT717+AU717+AV717+AW717+AX717+AY717+AZ717+BA717+BB717+BC717</f>
        <v>0</v>
      </c>
      <c r="K717" s="825">
        <f t="shared" ref="K717" si="490">I717+J717</f>
        <v>0</v>
      </c>
      <c r="L717" s="826">
        <f t="shared" ref="L717" si="491">BE717+BF717+BG717+BH717+BI717+BJ717+BK717+BL717+BM717+BN717+BO717+BP717+BR717+BQ717+BS717+BT717+BU717+BV717+BW717+BX717</f>
        <v>0</v>
      </c>
      <c r="O717" s="1858"/>
      <c r="P717" s="1567"/>
      <c r="Q717" s="1567"/>
      <c r="R717" s="1567"/>
      <c r="S717" s="1567"/>
      <c r="T717" s="1569"/>
      <c r="U717" s="1567"/>
      <c r="V717" s="1858"/>
      <c r="W717" s="1567"/>
      <c r="X717" s="1567"/>
      <c r="Y717" s="1567"/>
      <c r="Z717" s="1567"/>
      <c r="AA717" s="1567"/>
      <c r="AB717" s="1567"/>
      <c r="AC717" s="1567"/>
      <c r="AD717" s="1567">
        <v>0</v>
      </c>
      <c r="AE717" s="1567"/>
      <c r="AF717" s="1711"/>
      <c r="AG717" s="1711"/>
      <c r="AH717" s="1567"/>
      <c r="AI717" s="34"/>
      <c r="AJ717" s="1567"/>
      <c r="AK717" s="1567"/>
      <c r="AL717" s="1567"/>
      <c r="AM717" s="1567"/>
      <c r="AN717" s="1567"/>
      <c r="AO717" s="1567"/>
      <c r="AP717" s="1567"/>
      <c r="AQ717" s="1567"/>
      <c r="AR717" s="1567"/>
      <c r="AS717" s="1567"/>
      <c r="AT717" s="1567"/>
      <c r="AU717" s="1567"/>
      <c r="AV717" s="1567"/>
      <c r="AW717" s="1567"/>
      <c r="AX717" s="1567"/>
      <c r="AY717" s="1567">
        <v>0</v>
      </c>
      <c r="AZ717" s="1567"/>
      <c r="BA717" s="1711"/>
      <c r="BB717" s="1711"/>
      <c r="BC717" s="1567"/>
      <c r="BE717" s="1571"/>
      <c r="BF717" s="1571"/>
      <c r="BG717" s="1571"/>
      <c r="BH717" s="1571"/>
      <c r="BI717" s="1571"/>
      <c r="BJ717" s="1571"/>
      <c r="BK717" s="1571"/>
      <c r="BL717" s="1571"/>
      <c r="BM717" s="1571"/>
      <c r="BN717" s="1571"/>
      <c r="BO717" s="1571"/>
      <c r="BP717" s="1571"/>
      <c r="BQ717" s="1571"/>
      <c r="BR717" s="1571"/>
      <c r="BS717" s="1571"/>
      <c r="BT717" s="1571"/>
      <c r="BU717" s="1571"/>
      <c r="BV717" s="1571"/>
      <c r="BW717" s="1571"/>
      <c r="BX717" s="1571"/>
    </row>
    <row r="718" spans="1:78" ht="15.75">
      <c r="A718" s="34"/>
      <c r="B718" s="1567" t="s">
        <v>417</v>
      </c>
      <c r="C718" s="1567" t="s">
        <v>130</v>
      </c>
      <c r="D718" s="1710"/>
      <c r="E718" s="34"/>
      <c r="F718" s="824" t="s">
        <v>803</v>
      </c>
      <c r="G718" s="823">
        <f t="shared" ref="G718:G719" si="492">K718/H718</f>
        <v>2</v>
      </c>
      <c r="H718" s="824">
        <f t="shared" ref="H718:H719" si="493">COUNT(O718:AH718)</f>
        <v>1</v>
      </c>
      <c r="I718" s="824">
        <f t="shared" ref="I718:I719" si="494">SUM(O718+P718+Q718+R718+S718+T718+V718+U718+W718+X718+Y718+Z718+AA718+AB718+AC718+AD718+AE718+AF718+AG718+AH718)</f>
        <v>1</v>
      </c>
      <c r="J718" s="824">
        <f t="shared" ref="J718:J719" si="495">AJ718+AK718+AL718+AM718+AN718+AO718+AP718+AQ718+AR718+AS718+AT718+AU718+AV718+AW718+AX718+AY718+AZ718+BA718+BB718+BC718</f>
        <v>1</v>
      </c>
      <c r="K718" s="825">
        <f t="shared" ref="K718:K719" si="496">I718+J718</f>
        <v>2</v>
      </c>
      <c r="L718" s="826">
        <f t="shared" ref="L718:L719" si="497">BE718+BF718+BG718+BH718+BI718+BJ718+BK718+BL718+BM718+BN718+BO718+BP718+BR718+BQ718+BS718+BT718+BU718+BV718+BW718+BX718</f>
        <v>0</v>
      </c>
      <c r="O718" s="1858"/>
      <c r="P718" s="1567"/>
      <c r="Q718" s="1567"/>
      <c r="R718" s="1567"/>
      <c r="S718" s="1567"/>
      <c r="T718" s="1569"/>
      <c r="U718" s="1567"/>
      <c r="V718" s="1858"/>
      <c r="W718" s="1567"/>
      <c r="X718" s="1567"/>
      <c r="Y718" s="1567"/>
      <c r="Z718" s="1567"/>
      <c r="AA718" s="1567"/>
      <c r="AB718" s="1567"/>
      <c r="AC718" s="1567"/>
      <c r="AD718" s="1567"/>
      <c r="AE718" s="1567">
        <v>1</v>
      </c>
      <c r="AF718" s="1711"/>
      <c r="AG718" s="1711"/>
      <c r="AH718" s="1567"/>
      <c r="AI718" s="34"/>
      <c r="AJ718" s="1567"/>
      <c r="AK718" s="1567"/>
      <c r="AL718" s="1567"/>
      <c r="AM718" s="1567"/>
      <c r="AN718" s="1567"/>
      <c r="AO718" s="1567"/>
      <c r="AP718" s="1567"/>
      <c r="AQ718" s="1567"/>
      <c r="AR718" s="1567"/>
      <c r="AS718" s="1567"/>
      <c r="AT718" s="1567"/>
      <c r="AU718" s="1567"/>
      <c r="AV718" s="1567"/>
      <c r="AW718" s="1567"/>
      <c r="AX718" s="1567"/>
      <c r="AY718" s="1567"/>
      <c r="AZ718" s="1567">
        <v>1</v>
      </c>
      <c r="BA718" s="1711"/>
      <c r="BB718" s="1711"/>
      <c r="BC718" s="1567"/>
      <c r="BE718" s="1571"/>
      <c r="BF718" s="1571"/>
      <c r="BG718" s="1571"/>
      <c r="BH718" s="1571"/>
      <c r="BI718" s="1571"/>
      <c r="BJ718" s="1571"/>
      <c r="BK718" s="1571"/>
      <c r="BL718" s="1571"/>
      <c r="BM718" s="1571"/>
      <c r="BN718" s="1571"/>
      <c r="BO718" s="1571"/>
      <c r="BP718" s="1571"/>
      <c r="BQ718" s="1571"/>
      <c r="BR718" s="1571"/>
      <c r="BS718" s="1571"/>
      <c r="BT718" s="1571"/>
      <c r="BU718" s="1571"/>
      <c r="BV718" s="1571"/>
      <c r="BW718" s="1571"/>
      <c r="BX718" s="1571"/>
    </row>
    <row r="719" spans="1:78" ht="15.75">
      <c r="A719" s="34"/>
      <c r="B719" s="1567" t="s">
        <v>454</v>
      </c>
      <c r="C719" s="1567" t="s">
        <v>163</v>
      </c>
      <c r="D719" s="1710"/>
      <c r="E719" s="34"/>
      <c r="F719" s="824" t="s">
        <v>803</v>
      </c>
      <c r="G719" s="823">
        <f t="shared" si="492"/>
        <v>1</v>
      </c>
      <c r="H719" s="824">
        <f t="shared" si="493"/>
        <v>1</v>
      </c>
      <c r="I719" s="824">
        <f t="shared" si="494"/>
        <v>1</v>
      </c>
      <c r="J719" s="824">
        <f t="shared" si="495"/>
        <v>0</v>
      </c>
      <c r="K719" s="825">
        <f t="shared" si="496"/>
        <v>1</v>
      </c>
      <c r="L719" s="826">
        <f t="shared" si="497"/>
        <v>0</v>
      </c>
      <c r="O719" s="1858"/>
      <c r="P719" s="1567"/>
      <c r="Q719" s="1567"/>
      <c r="R719" s="1567"/>
      <c r="S719" s="1567"/>
      <c r="T719" s="1569"/>
      <c r="U719" s="1567"/>
      <c r="V719" s="1858"/>
      <c r="W719" s="1567"/>
      <c r="X719" s="1567"/>
      <c r="Y719" s="1567"/>
      <c r="Z719" s="1567"/>
      <c r="AA719" s="1567"/>
      <c r="AB719" s="1567"/>
      <c r="AC719" s="1567"/>
      <c r="AD719" s="1567"/>
      <c r="AE719" s="1567">
        <v>1</v>
      </c>
      <c r="AF719" s="1711"/>
      <c r="AG719" s="1711"/>
      <c r="AH719" s="1567"/>
      <c r="AI719" s="34"/>
      <c r="AJ719" s="1567"/>
      <c r="AK719" s="1567"/>
      <c r="AL719" s="1567"/>
      <c r="AM719" s="1567"/>
      <c r="AN719" s="1567"/>
      <c r="AO719" s="1567"/>
      <c r="AP719" s="1567"/>
      <c r="AQ719" s="1567"/>
      <c r="AR719" s="1567"/>
      <c r="AS719" s="1567"/>
      <c r="AT719" s="1567"/>
      <c r="AU719" s="1567"/>
      <c r="AV719" s="1567"/>
      <c r="AW719" s="1567"/>
      <c r="AX719" s="1567"/>
      <c r="AY719" s="1567"/>
      <c r="AZ719" s="1567">
        <v>0</v>
      </c>
      <c r="BA719" s="1711"/>
      <c r="BB719" s="1711"/>
      <c r="BC719" s="1567"/>
      <c r="BE719" s="1571"/>
      <c r="BF719" s="1571"/>
      <c r="BG719" s="1571"/>
      <c r="BH719" s="1571"/>
      <c r="BI719" s="1571"/>
      <c r="BJ719" s="1571"/>
      <c r="BK719" s="1571"/>
      <c r="BL719" s="1571"/>
      <c r="BM719" s="1571"/>
      <c r="BN719" s="1571"/>
      <c r="BO719" s="1571"/>
      <c r="BP719" s="1571"/>
      <c r="BQ719" s="1571"/>
      <c r="BR719" s="1571"/>
      <c r="BS719" s="1571"/>
      <c r="BT719" s="1571"/>
      <c r="BU719" s="1571"/>
      <c r="BV719" s="1571"/>
      <c r="BW719" s="1571"/>
      <c r="BX719" s="1571"/>
    </row>
    <row r="720" spans="1:78" ht="15.75">
      <c r="A720" s="34"/>
      <c r="B720" s="829" t="s">
        <v>446</v>
      </c>
      <c r="C720" s="829" t="s">
        <v>95</v>
      </c>
      <c r="D720" s="835"/>
      <c r="F720" s="824" t="s">
        <v>775</v>
      </c>
      <c r="G720" s="823">
        <f t="shared" ref="G720" si="498">K720/H720</f>
        <v>6</v>
      </c>
      <c r="H720" s="824">
        <f t="shared" ref="H720" si="499">COUNT(O720:AH720)</f>
        <v>4</v>
      </c>
      <c r="I720" s="824">
        <f t="shared" ref="I720" si="500">SUM(O720+P720+Q720+R720+S720+T720+V720+U720+W720+X720+Y720+Z720+AA720+AB720+AC720+AD720+AE720+AF720+AG720+AH720)</f>
        <v>24</v>
      </c>
      <c r="J720" s="824">
        <f t="shared" ref="J720" si="501">AJ720+AK720+AL720+AM720+AN720+AO720+AP720+AQ720+AR720+AS720+AT720+AU720+AV720+AW720+AX720+AY720+AZ720+BA720+BB720+BC720</f>
        <v>0</v>
      </c>
      <c r="K720" s="825">
        <f t="shared" ref="K720" si="502">I720+J720</f>
        <v>24</v>
      </c>
      <c r="L720" s="826">
        <f t="shared" ref="L720" si="503">BE720+BF720+BG720+BH720+BI720+BJ720+BK720+BL720+BM720+BN720+BO720+BP720+BR720+BQ720+BS720+BT720+BU720+BV720+BW720+BX720</f>
        <v>0</v>
      </c>
      <c r="O720" s="1570"/>
      <c r="P720" s="1567"/>
      <c r="Q720" s="1567"/>
      <c r="R720" s="1567"/>
      <c r="S720" s="1567"/>
      <c r="T720" s="1569"/>
      <c r="U720" s="1567"/>
      <c r="V720" s="1570"/>
      <c r="W720" s="1567"/>
      <c r="X720" s="1567">
        <v>7</v>
      </c>
      <c r="Y720" s="1567"/>
      <c r="Z720" s="1567">
        <v>8</v>
      </c>
      <c r="AA720" s="1567"/>
      <c r="AB720" s="1567"/>
      <c r="AC720" s="1567"/>
      <c r="AD720" s="1567"/>
      <c r="AE720" s="1567">
        <v>3</v>
      </c>
      <c r="AF720" s="1711"/>
      <c r="AG720" s="1711"/>
      <c r="AH720" s="1567">
        <v>6</v>
      </c>
      <c r="AI720" s="34"/>
      <c r="AJ720" s="1567"/>
      <c r="AK720" s="1567"/>
      <c r="AL720" s="1567"/>
      <c r="AM720" s="1567"/>
      <c r="AN720" s="1567"/>
      <c r="AO720" s="1567"/>
      <c r="AP720" s="1567"/>
      <c r="AQ720" s="1567"/>
      <c r="AR720" s="1567"/>
      <c r="AS720" s="1567"/>
      <c r="AT720" s="1567"/>
      <c r="AU720" s="1567"/>
      <c r="AV720" s="1567"/>
      <c r="AW720" s="1567"/>
      <c r="AX720" s="1567"/>
      <c r="AY720" s="1567"/>
      <c r="AZ720" s="1567"/>
      <c r="BA720" s="1711"/>
      <c r="BB720" s="1711"/>
      <c r="BC720" s="1567"/>
      <c r="BE720" s="1571"/>
      <c r="BF720" s="1571"/>
      <c r="BG720" s="1571"/>
      <c r="BH720" s="1571"/>
      <c r="BI720" s="1571"/>
      <c r="BJ720" s="1571"/>
      <c r="BK720" s="1571"/>
      <c r="BL720" s="1571"/>
      <c r="BM720" s="1571"/>
      <c r="BN720" s="1571"/>
      <c r="BO720" s="1571"/>
      <c r="BP720" s="1571"/>
      <c r="BQ720" s="1571"/>
      <c r="BR720" s="1571"/>
      <c r="BS720" s="1571"/>
      <c r="BT720" s="1571"/>
      <c r="BU720" s="1571"/>
      <c r="BV720" s="1571"/>
      <c r="BW720" s="1571"/>
      <c r="BX720" s="1571"/>
    </row>
    <row r="721" spans="1:77" ht="15.75">
      <c r="A721" s="34"/>
      <c r="B721" s="829" t="s">
        <v>1083</v>
      </c>
      <c r="C721" s="829" t="s">
        <v>1084</v>
      </c>
      <c r="D721" s="835"/>
      <c r="F721" s="824" t="s">
        <v>775</v>
      </c>
      <c r="G721" s="823">
        <f t="shared" ref="G721" si="504">K721/H721</f>
        <v>1</v>
      </c>
      <c r="H721" s="824">
        <f t="shared" ref="H721" si="505">COUNT(O721:AH721)</f>
        <v>1</v>
      </c>
      <c r="I721" s="824">
        <f t="shared" ref="I721" si="506">SUM(O721+P721+Q721+R721+S721+T721+V721+U721+W721+X721+Y721+Z721+AA721+AB721+AC721+AD721+AE721+AF721+AG721+AH721)</f>
        <v>1</v>
      </c>
      <c r="J721" s="824">
        <f t="shared" ref="J721" si="507">AJ721+AK721+AL721+AM721+AN721+AO721+AP721+AQ721+AR721+AS721+AT721+AU721+AV721+AW721+AX721+AY721+AZ721+BA721+BB721+BC721</f>
        <v>0</v>
      </c>
      <c r="K721" s="825">
        <f t="shared" ref="K721" si="508">I721+J721</f>
        <v>1</v>
      </c>
      <c r="L721" s="826">
        <f t="shared" ref="L721" si="509">BE721+BF721+BG721+BH721+BI721+BJ721+BK721+BL721+BM721+BN721+BO721+BP721+BR721+BQ721+BS721+BT721+BU721+BV721+BW721+BX721</f>
        <v>0</v>
      </c>
      <c r="O721" s="866"/>
      <c r="P721" s="865">
        <v>1</v>
      </c>
      <c r="Q721" s="865"/>
      <c r="R721" s="865"/>
      <c r="S721" s="865"/>
      <c r="T721" s="867"/>
      <c r="U721" s="865"/>
      <c r="V721" s="866"/>
      <c r="W721" s="865"/>
      <c r="X721" s="865"/>
      <c r="Y721" s="865"/>
      <c r="Z721" s="865"/>
      <c r="AA721" s="865"/>
      <c r="AB721" s="865"/>
      <c r="AC721" s="865"/>
      <c r="AD721" s="865"/>
      <c r="AE721" s="865"/>
      <c r="AF721" s="1644"/>
      <c r="AG721" s="1644"/>
      <c r="AH721" s="865"/>
      <c r="AI721" s="34"/>
      <c r="AJ721" s="865"/>
      <c r="AK721" s="865"/>
      <c r="AL721" s="865"/>
      <c r="AM721" s="865"/>
      <c r="AN721" s="865"/>
      <c r="AO721" s="865"/>
      <c r="AP721" s="865"/>
      <c r="AQ721" s="865"/>
      <c r="AR721" s="865"/>
      <c r="AS721" s="865"/>
      <c r="AT721" s="865"/>
      <c r="AU721" s="865"/>
      <c r="AV721" s="865"/>
      <c r="AW721" s="865"/>
      <c r="AX721" s="865"/>
      <c r="AY721" s="865"/>
      <c r="AZ721" s="865"/>
      <c r="BA721" s="1644"/>
      <c r="BB721" s="1644"/>
      <c r="BC721" s="865"/>
      <c r="BE721" s="868"/>
      <c r="BF721" s="868"/>
      <c r="BG721" s="868"/>
      <c r="BH721" s="868"/>
      <c r="BI721" s="868"/>
      <c r="BJ721" s="868"/>
      <c r="BK721" s="868"/>
      <c r="BL721" s="868"/>
      <c r="BM721" s="868"/>
      <c r="BN721" s="868"/>
      <c r="BO721" s="868"/>
      <c r="BP721" s="868"/>
      <c r="BQ721" s="868"/>
      <c r="BR721" s="868"/>
      <c r="BS721" s="868"/>
      <c r="BT721" s="868"/>
      <c r="BU721" s="868"/>
      <c r="BV721" s="868"/>
      <c r="BW721" s="868"/>
      <c r="BX721" s="868"/>
    </row>
    <row r="722" spans="1:77" ht="15.75">
      <c r="A722" s="34"/>
      <c r="B722" s="829" t="s">
        <v>67</v>
      </c>
      <c r="C722" s="829" t="s">
        <v>68</v>
      </c>
      <c r="D722" s="835"/>
      <c r="F722" s="824" t="s">
        <v>775</v>
      </c>
      <c r="G722" s="823">
        <f t="shared" si="451"/>
        <v>5.333333333333333</v>
      </c>
      <c r="H722" s="824">
        <f t="shared" si="452"/>
        <v>3</v>
      </c>
      <c r="I722" s="824">
        <f t="shared" si="453"/>
        <v>16</v>
      </c>
      <c r="J722" s="824">
        <f t="shared" si="454"/>
        <v>0</v>
      </c>
      <c r="K722" s="825">
        <f t="shared" si="450"/>
        <v>16</v>
      </c>
      <c r="L722" s="826">
        <f t="shared" si="455"/>
        <v>0</v>
      </c>
      <c r="O722" s="827"/>
      <c r="P722" s="824"/>
      <c r="Q722" s="824">
        <v>6</v>
      </c>
      <c r="R722" s="824"/>
      <c r="S722" s="824"/>
      <c r="T722" s="826"/>
      <c r="U722" s="824"/>
      <c r="V722" s="827"/>
      <c r="W722" s="824">
        <v>9</v>
      </c>
      <c r="X722" s="824"/>
      <c r="Y722" s="824"/>
      <c r="Z722" s="824"/>
      <c r="AA722" s="824">
        <v>1</v>
      </c>
      <c r="AB722" s="824"/>
      <c r="AC722" s="824"/>
      <c r="AD722" s="824"/>
      <c r="AE722" s="824"/>
      <c r="AF722" s="1640"/>
      <c r="AG722" s="1640"/>
      <c r="AH722" s="824"/>
      <c r="AI722" s="34"/>
      <c r="AJ722" s="824"/>
      <c r="AK722" s="824"/>
      <c r="AL722" s="824"/>
      <c r="AM722" s="824"/>
      <c r="AN722" s="824"/>
      <c r="AO722" s="824"/>
      <c r="AP722" s="824"/>
      <c r="AQ722" s="824"/>
      <c r="AR722" s="824"/>
      <c r="AS722" s="824"/>
      <c r="AT722" s="824"/>
      <c r="AU722" s="824"/>
      <c r="AV722" s="824"/>
      <c r="AW722" s="824"/>
      <c r="AX722" s="824"/>
      <c r="AY722" s="824"/>
      <c r="AZ722" s="824"/>
      <c r="BA722" s="1640"/>
      <c r="BB722" s="1640"/>
      <c r="BC722" s="824"/>
      <c r="BE722" s="828"/>
      <c r="BF722" s="828"/>
      <c r="BG722" s="828"/>
      <c r="BH722" s="828"/>
      <c r="BI722" s="828"/>
      <c r="BJ722" s="828"/>
      <c r="BK722" s="828"/>
      <c r="BL722" s="828"/>
      <c r="BM722" s="828"/>
      <c r="BN722" s="828"/>
      <c r="BO722" s="828"/>
      <c r="BP722" s="828"/>
      <c r="BQ722" s="828"/>
      <c r="BR722" s="828"/>
      <c r="BS722" s="828"/>
      <c r="BT722" s="828"/>
      <c r="BU722" s="828"/>
      <c r="BV722" s="828"/>
      <c r="BW722" s="828"/>
      <c r="BX722" s="828"/>
    </row>
    <row r="723" spans="1:77" ht="15.75">
      <c r="A723" s="34"/>
      <c r="B723" s="829" t="s">
        <v>103</v>
      </c>
      <c r="C723" s="829" t="s">
        <v>104</v>
      </c>
      <c r="D723" s="835"/>
      <c r="F723" s="824" t="s">
        <v>775</v>
      </c>
      <c r="G723" s="823">
        <f t="shared" si="451"/>
        <v>3.8</v>
      </c>
      <c r="H723" s="824">
        <f t="shared" si="452"/>
        <v>5</v>
      </c>
      <c r="I723" s="824">
        <f t="shared" si="453"/>
        <v>19</v>
      </c>
      <c r="J723" s="824">
        <f t="shared" si="454"/>
        <v>0</v>
      </c>
      <c r="K723" s="825">
        <f t="shared" si="450"/>
        <v>19</v>
      </c>
      <c r="L723" s="826">
        <f t="shared" si="455"/>
        <v>0</v>
      </c>
      <c r="O723" s="827"/>
      <c r="P723" s="824"/>
      <c r="Q723" s="824"/>
      <c r="R723" s="824">
        <v>3</v>
      </c>
      <c r="S723" s="824"/>
      <c r="T723" s="826"/>
      <c r="U723" s="824">
        <v>4</v>
      </c>
      <c r="V723" s="827"/>
      <c r="W723" s="824"/>
      <c r="X723" s="824"/>
      <c r="Y723" s="824">
        <v>3</v>
      </c>
      <c r="Z723" s="824"/>
      <c r="AA723" s="824"/>
      <c r="AB723" s="824">
        <v>5</v>
      </c>
      <c r="AC723" s="824">
        <v>4</v>
      </c>
      <c r="AD723" s="824"/>
      <c r="AE723" s="824"/>
      <c r="AF723" s="1640"/>
      <c r="AG723" s="1640"/>
      <c r="AH723" s="824"/>
      <c r="AI723" s="34"/>
      <c r="AJ723" s="824"/>
      <c r="AK723" s="824"/>
      <c r="AL723" s="824"/>
      <c r="AM723" s="824"/>
      <c r="AN723" s="824"/>
      <c r="AO723" s="824"/>
      <c r="AP723" s="824"/>
      <c r="AQ723" s="824"/>
      <c r="AR723" s="824"/>
      <c r="AS723" s="824"/>
      <c r="AT723" s="824"/>
      <c r="AU723" s="824"/>
      <c r="AV723" s="824"/>
      <c r="AW723" s="824"/>
      <c r="AX723" s="824"/>
      <c r="AY723" s="824"/>
      <c r="AZ723" s="824"/>
      <c r="BA723" s="1640"/>
      <c r="BB723" s="1640"/>
      <c r="BC723" s="824"/>
      <c r="BE723" s="828"/>
      <c r="BF723" s="828"/>
      <c r="BG723" s="828"/>
      <c r="BH723" s="828"/>
      <c r="BI723" s="828"/>
      <c r="BJ723" s="828"/>
      <c r="BK723" s="828"/>
      <c r="BL723" s="828"/>
      <c r="BM723" s="828"/>
      <c r="BN723" s="828"/>
      <c r="BO723" s="828"/>
      <c r="BP723" s="828"/>
      <c r="BQ723" s="828"/>
      <c r="BR723" s="828"/>
      <c r="BS723" s="828"/>
      <c r="BT723" s="828"/>
      <c r="BU723" s="828"/>
      <c r="BV723" s="828"/>
      <c r="BW723" s="828"/>
      <c r="BX723" s="828"/>
    </row>
    <row r="724" spans="1:77" ht="15.75">
      <c r="A724" s="34"/>
      <c r="B724" s="829" t="s">
        <v>92</v>
      </c>
      <c r="C724" s="829" t="s">
        <v>93</v>
      </c>
      <c r="D724" s="835"/>
      <c r="F724" s="824" t="s">
        <v>775</v>
      </c>
      <c r="G724" s="823">
        <f t="shared" si="451"/>
        <v>7</v>
      </c>
      <c r="H724" s="824">
        <f t="shared" si="452"/>
        <v>1</v>
      </c>
      <c r="I724" s="824">
        <f t="shared" si="453"/>
        <v>7</v>
      </c>
      <c r="J724" s="824">
        <f t="shared" si="454"/>
        <v>0</v>
      </c>
      <c r="K724" s="825">
        <f t="shared" si="450"/>
        <v>7</v>
      </c>
      <c r="L724" s="826">
        <f t="shared" si="455"/>
        <v>0</v>
      </c>
      <c r="O724" s="827"/>
      <c r="P724" s="824"/>
      <c r="Q724" s="824"/>
      <c r="R724" s="824"/>
      <c r="S724" s="824"/>
      <c r="T724" s="826"/>
      <c r="U724" s="824"/>
      <c r="V724" s="827">
        <v>7</v>
      </c>
      <c r="W724" s="824"/>
      <c r="X724" s="824"/>
      <c r="Y724" s="824"/>
      <c r="Z724" s="824"/>
      <c r="AA724" s="824"/>
      <c r="AB724" s="824"/>
      <c r="AC724" s="824"/>
      <c r="AD724" s="824"/>
      <c r="AE724" s="824"/>
      <c r="AF724" s="1640"/>
      <c r="AG724" s="1640"/>
      <c r="AH724" s="824"/>
      <c r="AI724" s="34"/>
      <c r="AJ724" s="824"/>
      <c r="AK724" s="824"/>
      <c r="AL724" s="824"/>
      <c r="AM724" s="824"/>
      <c r="AN724" s="824"/>
      <c r="AO724" s="824"/>
      <c r="AP724" s="824"/>
      <c r="AQ724" s="824"/>
      <c r="AR724" s="824"/>
      <c r="AS724" s="824"/>
      <c r="AT724" s="824"/>
      <c r="AU724" s="824"/>
      <c r="AV724" s="824"/>
      <c r="AW724" s="824"/>
      <c r="AX724" s="824"/>
      <c r="AY724" s="824"/>
      <c r="AZ724" s="824"/>
      <c r="BA724" s="1640"/>
      <c r="BB724" s="1640"/>
      <c r="BC724" s="824"/>
      <c r="BE724" s="828"/>
      <c r="BF724" s="828"/>
      <c r="BG724" s="828"/>
      <c r="BH724" s="828"/>
      <c r="BI724" s="828"/>
      <c r="BJ724" s="828"/>
      <c r="BK724" s="828"/>
      <c r="BL724" s="828"/>
      <c r="BM724" s="828"/>
      <c r="BN724" s="828"/>
      <c r="BO724" s="828"/>
      <c r="BP724" s="828"/>
      <c r="BQ724" s="828"/>
      <c r="BR724" s="828"/>
      <c r="BS724" s="828"/>
      <c r="BT724" s="828"/>
      <c r="BU724" s="828"/>
      <c r="BV724" s="828"/>
      <c r="BW724" s="828"/>
      <c r="BX724" s="828"/>
    </row>
    <row r="725" spans="1:77" ht="15.75">
      <c r="A725" s="34"/>
      <c r="B725" s="829" t="s">
        <v>140</v>
      </c>
      <c r="C725" s="829" t="s">
        <v>95</v>
      </c>
      <c r="D725" s="835"/>
      <c r="F725" s="824" t="s">
        <v>775</v>
      </c>
      <c r="G725" s="823">
        <f t="shared" si="451"/>
        <v>6.5</v>
      </c>
      <c r="H725" s="824">
        <f t="shared" si="452"/>
        <v>2</v>
      </c>
      <c r="I725" s="824">
        <f t="shared" si="453"/>
        <v>13</v>
      </c>
      <c r="J725" s="824">
        <f t="shared" si="454"/>
        <v>0</v>
      </c>
      <c r="K725" s="825">
        <f t="shared" si="450"/>
        <v>13</v>
      </c>
      <c r="L725" s="826">
        <f t="shared" si="455"/>
        <v>0</v>
      </c>
      <c r="O725" s="827"/>
      <c r="P725" s="824"/>
      <c r="Q725" s="824"/>
      <c r="R725" s="824"/>
      <c r="S725" s="824">
        <v>4</v>
      </c>
      <c r="T725" s="826">
        <v>9</v>
      </c>
      <c r="U725" s="824"/>
      <c r="V725" s="827"/>
      <c r="W725" s="824"/>
      <c r="X725" s="824"/>
      <c r="Y725" s="824"/>
      <c r="Z725" s="824"/>
      <c r="AA725" s="824"/>
      <c r="AB725" s="824"/>
      <c r="AC725" s="824"/>
      <c r="AD725" s="824"/>
      <c r="AE725" s="824"/>
      <c r="AF725" s="1640"/>
      <c r="AG725" s="1640"/>
      <c r="AH725" s="824"/>
      <c r="AI725" s="34"/>
      <c r="AJ725" s="824"/>
      <c r="AK725" s="824"/>
      <c r="AL725" s="824"/>
      <c r="AM725" s="824"/>
      <c r="AN725" s="824"/>
      <c r="AO725" s="824"/>
      <c r="AP725" s="824"/>
      <c r="AQ725" s="824"/>
      <c r="AR725" s="824"/>
      <c r="AS725" s="824"/>
      <c r="AT725" s="824"/>
      <c r="AU725" s="824"/>
      <c r="AV725" s="824"/>
      <c r="AW725" s="824"/>
      <c r="AX725" s="824"/>
      <c r="AY725" s="824"/>
      <c r="AZ725" s="824"/>
      <c r="BA725" s="1640"/>
      <c r="BB725" s="1640"/>
      <c r="BC725" s="824"/>
      <c r="BE725" s="828"/>
      <c r="BF725" s="828"/>
      <c r="BG725" s="828"/>
      <c r="BH725" s="828"/>
      <c r="BI725" s="828"/>
      <c r="BJ725" s="828"/>
      <c r="BK725" s="828"/>
      <c r="BL725" s="828"/>
      <c r="BM725" s="828"/>
      <c r="BN725" s="828"/>
      <c r="BO725" s="828"/>
      <c r="BP725" s="828"/>
      <c r="BQ725" s="828"/>
      <c r="BR725" s="828"/>
      <c r="BS725" s="828"/>
      <c r="BT725" s="828"/>
      <c r="BU725" s="828"/>
      <c r="BV725" s="828"/>
      <c r="BW725" s="828"/>
      <c r="BX725" s="828"/>
    </row>
    <row r="726" spans="1:77" ht="16.5" thickBot="1">
      <c r="A726" s="833"/>
      <c r="B726" s="830" t="s">
        <v>124</v>
      </c>
      <c r="C726" s="830" t="s">
        <v>125</v>
      </c>
      <c r="D726" s="1663"/>
      <c r="E726" s="831"/>
      <c r="F726" s="824" t="s">
        <v>775</v>
      </c>
      <c r="G726" s="823">
        <f t="shared" si="451"/>
        <v>8</v>
      </c>
      <c r="H726" s="824">
        <f t="shared" si="452"/>
        <v>1</v>
      </c>
      <c r="I726" s="824">
        <f t="shared" si="453"/>
        <v>8</v>
      </c>
      <c r="J726" s="824">
        <f t="shared" si="454"/>
        <v>0</v>
      </c>
      <c r="K726" s="825">
        <f t="shared" si="450"/>
        <v>8</v>
      </c>
      <c r="L726" s="826">
        <f t="shared" si="455"/>
        <v>0</v>
      </c>
      <c r="M726" s="46"/>
      <c r="N726" s="46"/>
      <c r="O726" s="50">
        <v>8</v>
      </c>
      <c r="P726" s="834"/>
      <c r="Q726" s="834"/>
      <c r="R726" s="834"/>
      <c r="S726" s="834"/>
      <c r="T726" s="409"/>
      <c r="U726" s="834"/>
      <c r="V726" s="50"/>
      <c r="W726" s="834"/>
      <c r="X726" s="834"/>
      <c r="Y726" s="834"/>
      <c r="Z726" s="834"/>
      <c r="AA726" s="834"/>
      <c r="AB726" s="834"/>
      <c r="AC726" s="834"/>
      <c r="AD726" s="834"/>
      <c r="AE726" s="834"/>
      <c r="AF726" s="1647"/>
      <c r="AG726" s="1647"/>
      <c r="AH726" s="834"/>
      <c r="AI726" s="824"/>
      <c r="AJ726" s="824"/>
      <c r="AK726" s="824"/>
      <c r="AL726" s="824"/>
      <c r="AM726" s="824"/>
      <c r="AN726" s="824"/>
      <c r="AO726" s="824"/>
      <c r="AP726" s="824"/>
      <c r="AQ726" s="824"/>
      <c r="AR726" s="824"/>
      <c r="AS726" s="824"/>
      <c r="AT726" s="824"/>
      <c r="AU726" s="824"/>
      <c r="AV726" s="824"/>
      <c r="AW726" s="824"/>
      <c r="AX726" s="824"/>
      <c r="AY726" s="824"/>
      <c r="AZ726" s="824"/>
      <c r="BA726" s="1640"/>
      <c r="BB726" s="1640"/>
      <c r="BC726" s="824"/>
      <c r="BD726" s="828"/>
      <c r="BE726" s="828"/>
      <c r="BF726" s="828"/>
      <c r="BG726" s="828"/>
      <c r="BH726" s="828"/>
      <c r="BI726" s="828"/>
      <c r="BJ726" s="828"/>
      <c r="BK726" s="828"/>
      <c r="BL726" s="828"/>
      <c r="BM726" s="828"/>
      <c r="BN726" s="828"/>
      <c r="BO726" s="828"/>
      <c r="BP726" s="828"/>
      <c r="BQ726" s="828"/>
      <c r="BR726" s="828"/>
      <c r="BS726" s="828"/>
      <c r="BT726" s="828"/>
      <c r="BU726" s="828"/>
      <c r="BV726" s="828"/>
      <c r="BW726" s="828"/>
      <c r="BX726" s="828"/>
    </row>
    <row r="727" spans="1:77" ht="16.5" thickBot="1">
      <c r="A727" s="41"/>
      <c r="B727" s="42" t="s">
        <v>64</v>
      </c>
      <c r="C727" s="42"/>
      <c r="D727" s="960"/>
      <c r="E727" s="43"/>
      <c r="F727" s="34" t="s">
        <v>776</v>
      </c>
      <c r="G727" s="823">
        <f t="shared" si="451"/>
        <v>3.1</v>
      </c>
      <c r="H727" s="824">
        <f t="shared" si="452"/>
        <v>20</v>
      </c>
      <c r="I727" s="824">
        <f t="shared" si="453"/>
        <v>62</v>
      </c>
      <c r="J727" s="824">
        <f t="shared" si="454"/>
        <v>0</v>
      </c>
      <c r="K727" s="825">
        <f t="shared" si="450"/>
        <v>62</v>
      </c>
      <c r="L727" s="826">
        <f t="shared" si="455"/>
        <v>0</v>
      </c>
      <c r="M727" s="46"/>
      <c r="N727" s="46"/>
      <c r="O727" s="47">
        <v>4</v>
      </c>
      <c r="P727" s="48">
        <v>2</v>
      </c>
      <c r="Q727" s="49">
        <v>0</v>
      </c>
      <c r="R727" s="48">
        <v>0</v>
      </c>
      <c r="S727" s="49">
        <v>6</v>
      </c>
      <c r="T727" s="49">
        <v>0</v>
      </c>
      <c r="U727" s="48">
        <v>2</v>
      </c>
      <c r="V727" s="48">
        <v>2</v>
      </c>
      <c r="W727" s="48">
        <v>4</v>
      </c>
      <c r="X727" s="48">
        <v>2</v>
      </c>
      <c r="Y727" s="48">
        <v>4</v>
      </c>
      <c r="Z727" s="48">
        <v>2</v>
      </c>
      <c r="AA727" s="48">
        <v>20</v>
      </c>
      <c r="AB727" s="48">
        <v>2</v>
      </c>
      <c r="AC727" s="48">
        <v>0</v>
      </c>
      <c r="AD727" s="48">
        <v>4</v>
      </c>
      <c r="AE727" s="48">
        <v>6</v>
      </c>
      <c r="AF727" s="1748">
        <v>0</v>
      </c>
      <c r="AG727" s="1748">
        <v>0</v>
      </c>
      <c r="AH727" s="48">
        <v>2</v>
      </c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</row>
    <row r="728" spans="1:77" ht="15.75">
      <c r="A728" s="1602" t="s">
        <v>178</v>
      </c>
      <c r="R728" s="8" t="s">
        <v>32</v>
      </c>
      <c r="S728" s="8" t="s">
        <v>33</v>
      </c>
      <c r="T728" s="8" t="s">
        <v>34</v>
      </c>
      <c r="U728" s="8" t="s">
        <v>35</v>
      </c>
      <c r="AO728" s="8" t="s">
        <v>36</v>
      </c>
      <c r="AP728" s="8" t="s">
        <v>37</v>
      </c>
      <c r="AQ728" s="8" t="s">
        <v>38</v>
      </c>
      <c r="AR728" s="8" t="s">
        <v>37</v>
      </c>
      <c r="AS728" s="8" t="s">
        <v>39</v>
      </c>
      <c r="AT728" s="34" t="s">
        <v>40</v>
      </c>
      <c r="AU728" s="34" t="s">
        <v>41</v>
      </c>
      <c r="AV728" s="34" t="s">
        <v>42</v>
      </c>
      <c r="AW728" s="34" t="s">
        <v>40</v>
      </c>
      <c r="AX728" s="34"/>
      <c r="AY728" s="34"/>
      <c r="AZ728" s="34"/>
      <c r="BA728" s="34"/>
      <c r="BB728" s="34"/>
      <c r="BC728" s="34"/>
      <c r="BG728" s="8" t="s">
        <v>43</v>
      </c>
      <c r="BH728" s="8" t="s">
        <v>44</v>
      </c>
      <c r="BI728" s="8" t="s">
        <v>40</v>
      </c>
      <c r="BJ728" s="8" t="s">
        <v>37</v>
      </c>
      <c r="BK728" s="8" t="s">
        <v>39</v>
      </c>
      <c r="BL728" s="8" t="s">
        <v>35</v>
      </c>
    </row>
    <row r="729" spans="1:77">
      <c r="A729" s="817"/>
      <c r="B729" s="818" t="s">
        <v>45</v>
      </c>
      <c r="C729" s="818" t="s">
        <v>46</v>
      </c>
      <c r="D729" s="1661" t="s">
        <v>47</v>
      </c>
      <c r="E729" s="819" t="s">
        <v>48</v>
      </c>
      <c r="F729" s="820" t="s">
        <v>49</v>
      </c>
      <c r="G729" s="820" t="s">
        <v>50</v>
      </c>
      <c r="H729" s="820" t="s">
        <v>51</v>
      </c>
      <c r="I729" s="820" t="s">
        <v>52</v>
      </c>
      <c r="J729" s="820" t="s">
        <v>53</v>
      </c>
      <c r="K729" s="820" t="s">
        <v>54</v>
      </c>
      <c r="L729" s="821" t="s">
        <v>55</v>
      </c>
      <c r="M729" s="36"/>
      <c r="N729" s="36"/>
      <c r="O729" s="822">
        <v>1</v>
      </c>
      <c r="P729" s="820">
        <v>2</v>
      </c>
      <c r="Q729" s="820">
        <v>3</v>
      </c>
      <c r="R729" s="820">
        <v>4</v>
      </c>
      <c r="S729" s="820">
        <v>5</v>
      </c>
      <c r="T729" s="821">
        <v>6</v>
      </c>
      <c r="U729" s="820">
        <v>7</v>
      </c>
      <c r="V729" s="822">
        <v>8</v>
      </c>
      <c r="W729" s="820">
        <v>9</v>
      </c>
      <c r="X729" s="820">
        <v>10</v>
      </c>
      <c r="Y729" s="820">
        <v>11</v>
      </c>
      <c r="Z729" s="820">
        <v>12</v>
      </c>
      <c r="AA729" s="820">
        <v>13</v>
      </c>
      <c r="AB729" s="820">
        <v>14</v>
      </c>
      <c r="AC729" s="820">
        <v>15</v>
      </c>
      <c r="AD729" s="820">
        <v>16</v>
      </c>
      <c r="AE729" s="820">
        <v>17</v>
      </c>
      <c r="AF729" s="820">
        <v>18</v>
      </c>
      <c r="AG729" s="820">
        <v>19</v>
      </c>
      <c r="AH729" s="820">
        <v>20</v>
      </c>
      <c r="AJ729" s="820">
        <v>1</v>
      </c>
      <c r="AK729" s="820">
        <v>2</v>
      </c>
      <c r="AL729" s="820">
        <v>3</v>
      </c>
      <c r="AM729" s="820">
        <v>4</v>
      </c>
      <c r="AN729" s="820">
        <v>5</v>
      </c>
      <c r="AO729" s="820">
        <v>6</v>
      </c>
      <c r="AP729" s="820">
        <v>7</v>
      </c>
      <c r="AQ729" s="820">
        <v>8</v>
      </c>
      <c r="AR729" s="820">
        <v>9</v>
      </c>
      <c r="AS729" s="820">
        <v>10</v>
      </c>
      <c r="AT729" s="820">
        <v>11</v>
      </c>
      <c r="AU729" s="820">
        <v>12</v>
      </c>
      <c r="AV729" s="820">
        <v>13</v>
      </c>
      <c r="AW729" s="820">
        <v>14</v>
      </c>
      <c r="AX729" s="820">
        <v>15</v>
      </c>
      <c r="AY729" s="820">
        <v>16</v>
      </c>
      <c r="AZ729" s="820">
        <v>17</v>
      </c>
      <c r="BA729" s="820">
        <v>18</v>
      </c>
      <c r="BB729" s="820">
        <v>19</v>
      </c>
      <c r="BC729" s="820">
        <v>20</v>
      </c>
      <c r="BE729" s="820">
        <v>1</v>
      </c>
      <c r="BF729" s="820">
        <v>2</v>
      </c>
      <c r="BG729" s="820">
        <v>3</v>
      </c>
      <c r="BH729" s="820">
        <v>4</v>
      </c>
      <c r="BI729" s="820">
        <v>5</v>
      </c>
      <c r="BJ729" s="820">
        <v>6</v>
      </c>
      <c r="BK729" s="820">
        <v>7</v>
      </c>
      <c r="BL729" s="820">
        <v>8</v>
      </c>
      <c r="BM729" s="820">
        <v>9</v>
      </c>
      <c r="BN729" s="820">
        <v>10</v>
      </c>
      <c r="BO729" s="820">
        <v>11</v>
      </c>
      <c r="BP729" s="820">
        <v>12</v>
      </c>
      <c r="BQ729" s="820">
        <v>13</v>
      </c>
      <c r="BR729" s="820">
        <v>14</v>
      </c>
      <c r="BS729" s="820">
        <v>15</v>
      </c>
      <c r="BT729" s="820">
        <v>16</v>
      </c>
      <c r="BU729" s="820">
        <v>17</v>
      </c>
      <c r="BV729" s="820">
        <v>18</v>
      </c>
      <c r="BW729" s="820">
        <v>19</v>
      </c>
      <c r="BX729" s="820">
        <v>20</v>
      </c>
    </row>
    <row r="730" spans="1:77" ht="15.75">
      <c r="A730" s="824">
        <f>LUK!A19</f>
        <v>22</v>
      </c>
      <c r="B730" s="824" t="str">
        <f>LUK!B19</f>
        <v>Výmola</v>
      </c>
      <c r="C730" s="824" t="str">
        <f>LUK!C19</f>
        <v>Radek</v>
      </c>
      <c r="D730" s="1664">
        <f>LUK!D19</f>
        <v>0</v>
      </c>
      <c r="E730" s="824" t="str">
        <f>LUK!E19</f>
        <v>JH</v>
      </c>
      <c r="F730" s="827" t="s">
        <v>179</v>
      </c>
      <c r="G730" s="823">
        <f t="shared" ref="G730:G795" si="510">K730/H730</f>
        <v>1.75</v>
      </c>
      <c r="H730" s="824">
        <f t="shared" ref="H730:H795" si="511">COUNT(O730:AH730)</f>
        <v>4</v>
      </c>
      <c r="I730" s="824">
        <f t="shared" ref="I730:I795" si="512">SUM(O730+P730+Q730+R730+S730+T730+V730+U730+W730+X730+Y730+Z730+AA730+AB730+AC730+AD730+AE730+AF730+AG730+AH730)</f>
        <v>4</v>
      </c>
      <c r="J730" s="824">
        <f t="shared" ref="J730:J795" si="513">AJ730+AK730+AL730+AM730+AN730+AO730+AP730+AQ730+AR730+AS730+AT730+AU730+AV730+AW730+AX730+AY730+AZ730+BA730+BB730+BC730</f>
        <v>3</v>
      </c>
      <c r="K730" s="825">
        <f t="shared" ref="K730:K795" si="514">I730+J730</f>
        <v>7</v>
      </c>
      <c r="L730" s="826">
        <f t="shared" ref="L730:L795" si="515">BE730+BF730+BG730+BH730+BI730+BJ730+BK730+BL730+BM730+BN730+BO730+BP730+BR730+BQ730+BS730+BT730+BU730+BV730+BW730+BX730</f>
        <v>0</v>
      </c>
      <c r="O730" s="827">
        <v>2</v>
      </c>
      <c r="P730" s="824">
        <v>1</v>
      </c>
      <c r="Q730" s="824"/>
      <c r="R730" s="824">
        <v>0</v>
      </c>
      <c r="S730" s="824"/>
      <c r="T730" s="826"/>
      <c r="U730" s="824"/>
      <c r="V730" s="827"/>
      <c r="W730" s="824"/>
      <c r="X730" s="824"/>
      <c r="Y730" s="824"/>
      <c r="Z730" s="824"/>
      <c r="AA730" s="824"/>
      <c r="AB730" s="824"/>
      <c r="AC730" s="824">
        <v>1</v>
      </c>
      <c r="AD730" s="824"/>
      <c r="AE730" s="824"/>
      <c r="AF730" s="824"/>
      <c r="AG730" s="824"/>
      <c r="AH730" s="824"/>
      <c r="AI730" s="34"/>
      <c r="AJ730" s="824">
        <v>0</v>
      </c>
      <c r="AK730" s="824">
        <v>1</v>
      </c>
      <c r="AL730" s="824"/>
      <c r="AM730" s="824">
        <v>2</v>
      </c>
      <c r="AN730" s="824"/>
      <c r="AO730" s="824"/>
      <c r="AP730" s="824"/>
      <c r="AQ730" s="824"/>
      <c r="AR730" s="824"/>
      <c r="AS730" s="824"/>
      <c r="AT730" s="824"/>
      <c r="AU730" s="824"/>
      <c r="AV730" s="824"/>
      <c r="AW730" s="824"/>
      <c r="AX730" s="824">
        <v>0</v>
      </c>
      <c r="AY730" s="824"/>
      <c r="AZ730" s="824"/>
      <c r="BA730" s="824"/>
      <c r="BB730" s="824"/>
      <c r="BC730" s="824"/>
      <c r="BE730" s="828"/>
      <c r="BF730" s="828"/>
      <c r="BG730" s="828"/>
      <c r="BH730" s="828"/>
      <c r="BI730" s="828"/>
      <c r="BJ730" s="828"/>
      <c r="BK730" s="828"/>
      <c r="BL730" s="828"/>
      <c r="BM730" s="828"/>
      <c r="BN730" s="828"/>
      <c r="BO730" s="828"/>
      <c r="BP730" s="828"/>
      <c r="BQ730" s="828"/>
      <c r="BR730" s="828"/>
      <c r="BS730" s="828"/>
      <c r="BT730" s="828"/>
      <c r="BU730" s="828"/>
      <c r="BV730" s="828"/>
      <c r="BW730" s="828"/>
      <c r="BX730" s="828"/>
    </row>
    <row r="731" spans="1:77" ht="15.75">
      <c r="A731" s="824">
        <f>LUK!A20</f>
        <v>8</v>
      </c>
      <c r="B731" s="824" t="str">
        <f>LUK!B20</f>
        <v>Jirků</v>
      </c>
      <c r="C731" s="824" t="str">
        <f>LUK!C20</f>
        <v>Pavel</v>
      </c>
      <c r="D731" s="1664">
        <f>LUK!D20</f>
        <v>0</v>
      </c>
      <c r="E731" s="824" t="str">
        <f>LUK!E20</f>
        <v>H</v>
      </c>
      <c r="F731" s="827" t="s">
        <v>179</v>
      </c>
      <c r="G731" s="823">
        <f t="shared" si="510"/>
        <v>0.25</v>
      </c>
      <c r="H731" s="824">
        <f t="shared" si="511"/>
        <v>12</v>
      </c>
      <c r="I731" s="824">
        <f t="shared" si="512"/>
        <v>2</v>
      </c>
      <c r="J731" s="824">
        <f t="shared" si="513"/>
        <v>1</v>
      </c>
      <c r="K731" s="825">
        <f t="shared" si="514"/>
        <v>3</v>
      </c>
      <c r="L731" s="826">
        <f t="shared" si="515"/>
        <v>0</v>
      </c>
      <c r="O731" s="827">
        <v>0</v>
      </c>
      <c r="P731" s="824">
        <v>0</v>
      </c>
      <c r="Q731" s="824"/>
      <c r="R731" s="824">
        <v>0</v>
      </c>
      <c r="S731" s="824">
        <v>0</v>
      </c>
      <c r="T731" s="826"/>
      <c r="U731" s="824"/>
      <c r="V731" s="827">
        <v>1</v>
      </c>
      <c r="W731" s="824"/>
      <c r="X731" s="824">
        <v>0</v>
      </c>
      <c r="Y731" s="824">
        <v>0</v>
      </c>
      <c r="Z731" s="824"/>
      <c r="AA731" s="824">
        <v>0</v>
      </c>
      <c r="AB731" s="824"/>
      <c r="AC731" s="824">
        <v>0</v>
      </c>
      <c r="AD731" s="824">
        <v>1</v>
      </c>
      <c r="AE731" s="824">
        <v>0</v>
      </c>
      <c r="AF731" s="824"/>
      <c r="AG731" s="824">
        <v>0</v>
      </c>
      <c r="AH731" s="824"/>
      <c r="AI731" s="34"/>
      <c r="AJ731" s="824">
        <v>0</v>
      </c>
      <c r="AK731" s="824">
        <v>0</v>
      </c>
      <c r="AL731" s="824"/>
      <c r="AM731" s="824">
        <v>0</v>
      </c>
      <c r="AN731" s="824">
        <v>0</v>
      </c>
      <c r="AO731" s="824"/>
      <c r="AP731" s="824"/>
      <c r="AQ731" s="824">
        <v>0</v>
      </c>
      <c r="AR731" s="824"/>
      <c r="AS731" s="824">
        <v>1</v>
      </c>
      <c r="AT731" s="824">
        <v>0</v>
      </c>
      <c r="AU731" s="824"/>
      <c r="AV731" s="824">
        <v>0</v>
      </c>
      <c r="AW731" s="824"/>
      <c r="AX731" s="824">
        <v>0</v>
      </c>
      <c r="AY731" s="824">
        <v>0</v>
      </c>
      <c r="AZ731" s="824">
        <v>0</v>
      </c>
      <c r="BA731" s="824"/>
      <c r="BB731" s="824">
        <v>0</v>
      </c>
      <c r="BC731" s="824"/>
      <c r="BE731" s="828"/>
      <c r="BF731" s="828"/>
      <c r="BG731" s="828"/>
      <c r="BH731" s="828"/>
      <c r="BI731" s="828"/>
      <c r="BJ731" s="828"/>
      <c r="BK731" s="828"/>
      <c r="BL731" s="828"/>
      <c r="BM731" s="828"/>
      <c r="BN731" s="828"/>
      <c r="BO731" s="828"/>
      <c r="BP731" s="828"/>
      <c r="BQ731" s="828"/>
      <c r="BR731" s="828"/>
      <c r="BS731" s="828"/>
      <c r="BT731" s="828"/>
      <c r="BU731" s="828"/>
      <c r="BV731" s="828"/>
      <c r="BW731" s="828"/>
      <c r="BX731" s="828"/>
    </row>
    <row r="732" spans="1:77" ht="15.75">
      <c r="A732" s="824">
        <f>LUK!A21</f>
        <v>10</v>
      </c>
      <c r="B732" s="824" t="str">
        <f>LUK!B21</f>
        <v>Sklenář</v>
      </c>
      <c r="C732" s="824" t="str">
        <f>LUK!C21</f>
        <v xml:space="preserve">Jiří </v>
      </c>
      <c r="D732" s="1664">
        <f>LUK!D21</f>
        <v>0</v>
      </c>
      <c r="E732" s="824" t="str">
        <f>LUK!E21</f>
        <v>JH</v>
      </c>
      <c r="F732" s="827" t="s">
        <v>179</v>
      </c>
      <c r="G732" s="823">
        <f t="shared" si="510"/>
        <v>1.8888888888888888</v>
      </c>
      <c r="H732" s="824">
        <f t="shared" si="511"/>
        <v>9</v>
      </c>
      <c r="I732" s="824">
        <f t="shared" si="512"/>
        <v>9</v>
      </c>
      <c r="J732" s="824">
        <f t="shared" si="513"/>
        <v>8</v>
      </c>
      <c r="K732" s="825">
        <f t="shared" si="514"/>
        <v>17</v>
      </c>
      <c r="L732" s="826">
        <f t="shared" si="515"/>
        <v>0</v>
      </c>
      <c r="O732" s="827"/>
      <c r="P732" s="824"/>
      <c r="Q732" s="824">
        <v>1</v>
      </c>
      <c r="R732" s="824"/>
      <c r="S732" s="824"/>
      <c r="T732" s="826"/>
      <c r="U732" s="824"/>
      <c r="V732" s="827"/>
      <c r="W732" s="824"/>
      <c r="X732" s="824">
        <v>2</v>
      </c>
      <c r="Y732" s="824">
        <v>0</v>
      </c>
      <c r="Z732" s="824">
        <v>1</v>
      </c>
      <c r="AA732" s="824">
        <v>0</v>
      </c>
      <c r="AB732" s="824">
        <v>0</v>
      </c>
      <c r="AC732" s="824"/>
      <c r="AD732" s="824">
        <v>2</v>
      </c>
      <c r="AE732" s="824"/>
      <c r="AF732" s="824">
        <v>1</v>
      </c>
      <c r="AG732" s="824"/>
      <c r="AH732" s="824">
        <v>2</v>
      </c>
      <c r="AI732" s="34"/>
      <c r="AJ732" s="824"/>
      <c r="AK732" s="824"/>
      <c r="AL732" s="824">
        <v>2</v>
      </c>
      <c r="AM732" s="824"/>
      <c r="AN732" s="824"/>
      <c r="AO732" s="824"/>
      <c r="AP732" s="824"/>
      <c r="AQ732" s="824"/>
      <c r="AR732" s="824"/>
      <c r="AS732" s="824">
        <v>2</v>
      </c>
      <c r="AT732" s="824">
        <v>0</v>
      </c>
      <c r="AU732" s="824">
        <v>1</v>
      </c>
      <c r="AV732" s="824">
        <v>2</v>
      </c>
      <c r="AW732" s="824">
        <v>0</v>
      </c>
      <c r="AX732" s="824"/>
      <c r="AY732" s="824">
        <v>1</v>
      </c>
      <c r="AZ732" s="824"/>
      <c r="BA732" s="824">
        <v>0</v>
      </c>
      <c r="BB732" s="824"/>
      <c r="BC732" s="824">
        <v>0</v>
      </c>
      <c r="BE732" s="828"/>
      <c r="BF732" s="828"/>
      <c r="BG732" s="828"/>
      <c r="BH732" s="828"/>
      <c r="BI732" s="828"/>
      <c r="BJ732" s="828"/>
      <c r="BK732" s="828"/>
      <c r="BL732" s="828"/>
      <c r="BM732" s="828"/>
      <c r="BN732" s="828"/>
      <c r="BO732" s="828"/>
      <c r="BP732" s="828"/>
      <c r="BQ732" s="828"/>
      <c r="BR732" s="828"/>
      <c r="BS732" s="828"/>
      <c r="BT732" s="828"/>
      <c r="BU732" s="828"/>
      <c r="BV732" s="828"/>
      <c r="BW732" s="828"/>
      <c r="BX732" s="828"/>
      <c r="BY732" s="40"/>
    </row>
    <row r="733" spans="1:77" ht="15.75">
      <c r="A733" s="824">
        <f>LUK!A22</f>
        <v>13</v>
      </c>
      <c r="B733" s="824" t="str">
        <f>LUK!B22</f>
        <v>Formánek</v>
      </c>
      <c r="C733" s="824" t="str">
        <f>LUK!C22</f>
        <v>Petr</v>
      </c>
      <c r="D733" s="1664">
        <f>LUK!D22</f>
        <v>0</v>
      </c>
      <c r="E733" s="824" t="str">
        <f>LUK!E22</f>
        <v>JH2</v>
      </c>
      <c r="F733" s="827" t="s">
        <v>179</v>
      </c>
      <c r="G733" s="823">
        <f t="shared" si="510"/>
        <v>1.4210526315789473</v>
      </c>
      <c r="H733" s="824">
        <f t="shared" si="511"/>
        <v>19</v>
      </c>
      <c r="I733" s="824">
        <f t="shared" si="512"/>
        <v>17</v>
      </c>
      <c r="J733" s="824">
        <f t="shared" si="513"/>
        <v>10</v>
      </c>
      <c r="K733" s="825">
        <f t="shared" si="514"/>
        <v>27</v>
      </c>
      <c r="L733" s="826">
        <f t="shared" si="515"/>
        <v>0</v>
      </c>
      <c r="O733" s="827">
        <v>0</v>
      </c>
      <c r="P733" s="824">
        <v>1</v>
      </c>
      <c r="Q733" s="824">
        <v>1</v>
      </c>
      <c r="R733" s="824">
        <v>0</v>
      </c>
      <c r="S733" s="824">
        <v>0</v>
      </c>
      <c r="T733" s="826">
        <v>1</v>
      </c>
      <c r="U733" s="824">
        <v>2</v>
      </c>
      <c r="V733" s="827"/>
      <c r="W733" s="824">
        <v>1</v>
      </c>
      <c r="X733" s="824">
        <v>3</v>
      </c>
      <c r="Y733" s="824">
        <v>1</v>
      </c>
      <c r="Z733" s="824">
        <v>0</v>
      </c>
      <c r="AA733" s="824">
        <v>1</v>
      </c>
      <c r="AB733" s="824">
        <v>0</v>
      </c>
      <c r="AC733" s="824">
        <v>0</v>
      </c>
      <c r="AD733" s="824">
        <v>1</v>
      </c>
      <c r="AE733" s="824">
        <v>0</v>
      </c>
      <c r="AF733" s="824">
        <v>1</v>
      </c>
      <c r="AG733" s="824">
        <v>2</v>
      </c>
      <c r="AH733" s="824">
        <v>2</v>
      </c>
      <c r="AI733" s="34"/>
      <c r="AJ733" s="824">
        <v>2</v>
      </c>
      <c r="AK733" s="824">
        <v>0</v>
      </c>
      <c r="AL733" s="824">
        <v>0</v>
      </c>
      <c r="AM733" s="824">
        <v>1</v>
      </c>
      <c r="AN733" s="824">
        <v>1</v>
      </c>
      <c r="AO733" s="824">
        <v>0</v>
      </c>
      <c r="AP733" s="824">
        <v>1</v>
      </c>
      <c r="AQ733" s="824"/>
      <c r="AR733" s="824">
        <v>0</v>
      </c>
      <c r="AS733" s="824">
        <v>2</v>
      </c>
      <c r="AT733" s="824">
        <v>1</v>
      </c>
      <c r="AU733" s="824">
        <v>0</v>
      </c>
      <c r="AV733" s="824">
        <v>1</v>
      </c>
      <c r="AW733" s="824">
        <v>0</v>
      </c>
      <c r="AX733" s="824">
        <v>0</v>
      </c>
      <c r="AY733" s="824">
        <v>1</v>
      </c>
      <c r="AZ733" s="824">
        <v>0</v>
      </c>
      <c r="BA733" s="824">
        <v>0</v>
      </c>
      <c r="BB733" s="824">
        <v>0</v>
      </c>
      <c r="BC733" s="824">
        <v>0</v>
      </c>
      <c r="BE733" s="828"/>
      <c r="BF733" s="828"/>
      <c r="BG733" s="828"/>
      <c r="BH733" s="828"/>
      <c r="BI733" s="828"/>
      <c r="BJ733" s="828"/>
      <c r="BK733" s="828"/>
      <c r="BL733" s="828"/>
      <c r="BM733" s="828"/>
      <c r="BN733" s="828"/>
      <c r="BO733" s="828"/>
      <c r="BP733" s="828"/>
      <c r="BQ733" s="828"/>
      <c r="BR733" s="828"/>
      <c r="BS733" s="828"/>
      <c r="BT733" s="828"/>
      <c r="BU733" s="828"/>
      <c r="BV733" s="828"/>
      <c r="BW733" s="828"/>
      <c r="BX733" s="828"/>
      <c r="BY733" s="40"/>
    </row>
    <row r="734" spans="1:77" ht="15.75">
      <c r="A734" s="824">
        <f>LUK!A23</f>
        <v>20</v>
      </c>
      <c r="B734" s="824" t="str">
        <f>LUK!B23</f>
        <v>Bednář</v>
      </c>
      <c r="C734" s="824" t="str">
        <f>LUK!C23</f>
        <v>Jiří</v>
      </c>
      <c r="D734" s="1664">
        <f>LUK!D23</f>
        <v>800803</v>
      </c>
      <c r="E734" s="824" t="str">
        <f>LUK!E23</f>
        <v>JH</v>
      </c>
      <c r="F734" s="827" t="s">
        <v>179</v>
      </c>
      <c r="G734" s="823">
        <f t="shared" si="510"/>
        <v>0.6</v>
      </c>
      <c r="H734" s="824">
        <f t="shared" si="511"/>
        <v>15</v>
      </c>
      <c r="I734" s="824">
        <f t="shared" si="512"/>
        <v>6</v>
      </c>
      <c r="J734" s="824">
        <f t="shared" si="513"/>
        <v>3</v>
      </c>
      <c r="K734" s="825">
        <f t="shared" si="514"/>
        <v>9</v>
      </c>
      <c r="L734" s="826">
        <f t="shared" si="515"/>
        <v>0</v>
      </c>
      <c r="O734" s="827"/>
      <c r="P734" s="824"/>
      <c r="Q734" s="824">
        <v>1</v>
      </c>
      <c r="R734" s="824">
        <v>0</v>
      </c>
      <c r="S734" s="824">
        <v>0</v>
      </c>
      <c r="T734" s="826">
        <v>0</v>
      </c>
      <c r="U734" s="824">
        <v>0</v>
      </c>
      <c r="V734" s="827">
        <v>3</v>
      </c>
      <c r="W734" s="824">
        <v>1</v>
      </c>
      <c r="X734" s="824"/>
      <c r="Y734" s="824"/>
      <c r="Z734" s="824">
        <v>1</v>
      </c>
      <c r="AA734" s="824">
        <v>0</v>
      </c>
      <c r="AB734" s="824">
        <v>0</v>
      </c>
      <c r="AC734" s="824"/>
      <c r="AD734" s="824">
        <v>0</v>
      </c>
      <c r="AE734" s="824">
        <v>0</v>
      </c>
      <c r="AF734" s="824">
        <v>0</v>
      </c>
      <c r="AG734" s="824">
        <v>0</v>
      </c>
      <c r="AH734" s="824">
        <v>0</v>
      </c>
      <c r="AI734" s="34"/>
      <c r="AJ734" s="824"/>
      <c r="AK734" s="824"/>
      <c r="AL734" s="824">
        <v>0</v>
      </c>
      <c r="AM734" s="824">
        <v>0</v>
      </c>
      <c r="AN734" s="824">
        <v>0</v>
      </c>
      <c r="AO734" s="824">
        <v>0</v>
      </c>
      <c r="AP734" s="824">
        <v>1</v>
      </c>
      <c r="AQ734" s="824">
        <v>0</v>
      </c>
      <c r="AR734" s="824">
        <v>0</v>
      </c>
      <c r="AS734" s="824"/>
      <c r="AT734" s="824"/>
      <c r="AU734" s="824">
        <v>1</v>
      </c>
      <c r="AV734" s="824">
        <v>0</v>
      </c>
      <c r="AW734" s="824">
        <v>0</v>
      </c>
      <c r="AX734" s="824"/>
      <c r="AY734" s="824">
        <v>1</v>
      </c>
      <c r="AZ734" s="824">
        <v>0</v>
      </c>
      <c r="BA734" s="824">
        <v>0</v>
      </c>
      <c r="BB734" s="824">
        <v>0</v>
      </c>
      <c r="BC734" s="824">
        <v>0</v>
      </c>
      <c r="BE734" s="828"/>
      <c r="BF734" s="828"/>
      <c r="BG734" s="828"/>
      <c r="BH734" s="828"/>
      <c r="BI734" s="828"/>
      <c r="BJ734" s="828"/>
      <c r="BK734" s="828"/>
      <c r="BL734" s="828"/>
      <c r="BM734" s="828"/>
      <c r="BN734" s="828"/>
      <c r="BO734" s="828"/>
      <c r="BP734" s="828"/>
      <c r="BQ734" s="828"/>
      <c r="BR734" s="828"/>
      <c r="BS734" s="828"/>
      <c r="BT734" s="828"/>
      <c r="BU734" s="828"/>
      <c r="BV734" s="828"/>
      <c r="BW734" s="828"/>
      <c r="BX734" s="828"/>
      <c r="BY734" s="40"/>
    </row>
    <row r="735" spans="1:77" ht="15.75">
      <c r="A735" s="824">
        <f>LUK!A24</f>
        <v>22</v>
      </c>
      <c r="B735" s="824" t="str">
        <f>LUK!B24</f>
        <v>Štefl</v>
      </c>
      <c r="C735" s="824" t="str">
        <f>LUK!C24</f>
        <v>Michal</v>
      </c>
      <c r="D735" s="1664">
        <f>LUK!D24</f>
        <v>740904</v>
      </c>
      <c r="E735" s="824" t="str">
        <f>LUK!E24</f>
        <v>JH</v>
      </c>
      <c r="F735" s="827" t="s">
        <v>179</v>
      </c>
      <c r="G735" s="823">
        <f t="shared" si="510"/>
        <v>0.38461538461538464</v>
      </c>
      <c r="H735" s="824">
        <f t="shared" si="511"/>
        <v>13</v>
      </c>
      <c r="I735" s="824">
        <f t="shared" si="512"/>
        <v>2</v>
      </c>
      <c r="J735" s="824">
        <f t="shared" si="513"/>
        <v>3</v>
      </c>
      <c r="K735" s="825">
        <f t="shared" si="514"/>
        <v>5</v>
      </c>
      <c r="L735" s="826">
        <f t="shared" si="515"/>
        <v>0</v>
      </c>
      <c r="O735" s="827"/>
      <c r="P735" s="824"/>
      <c r="Q735" s="824">
        <v>0</v>
      </c>
      <c r="R735" s="824">
        <v>0</v>
      </c>
      <c r="S735" s="824">
        <v>0</v>
      </c>
      <c r="T735" s="826">
        <v>0</v>
      </c>
      <c r="U735" s="824">
        <v>0</v>
      </c>
      <c r="V735" s="827">
        <v>1</v>
      </c>
      <c r="W735" s="824">
        <v>0</v>
      </c>
      <c r="X735" s="824"/>
      <c r="Y735" s="824">
        <v>1</v>
      </c>
      <c r="Z735" s="824">
        <v>0</v>
      </c>
      <c r="AA735" s="824">
        <v>0</v>
      </c>
      <c r="AB735" s="824">
        <v>0</v>
      </c>
      <c r="AC735" s="824">
        <v>0</v>
      </c>
      <c r="AD735" s="824"/>
      <c r="AE735" s="824"/>
      <c r="AF735" s="824"/>
      <c r="AG735" s="824"/>
      <c r="AH735" s="824">
        <v>0</v>
      </c>
      <c r="AI735" s="34"/>
      <c r="AJ735" s="824"/>
      <c r="AK735" s="824"/>
      <c r="AL735" s="824">
        <v>0</v>
      </c>
      <c r="AM735" s="824">
        <v>0</v>
      </c>
      <c r="AN735" s="824">
        <v>0</v>
      </c>
      <c r="AO735" s="824">
        <v>1</v>
      </c>
      <c r="AP735" s="824">
        <v>0</v>
      </c>
      <c r="AQ735" s="824">
        <v>1</v>
      </c>
      <c r="AR735" s="824">
        <v>0</v>
      </c>
      <c r="AS735" s="824"/>
      <c r="AT735" s="824">
        <v>1</v>
      </c>
      <c r="AU735" s="824">
        <v>0</v>
      </c>
      <c r="AV735" s="824">
        <v>0</v>
      </c>
      <c r="AW735" s="824">
        <v>0</v>
      </c>
      <c r="AX735" s="824">
        <v>0</v>
      </c>
      <c r="AY735" s="824"/>
      <c r="AZ735" s="824"/>
      <c r="BA735" s="824"/>
      <c r="BB735" s="824"/>
      <c r="BC735" s="824">
        <v>0</v>
      </c>
      <c r="BE735" s="828"/>
      <c r="BF735" s="828"/>
      <c r="BG735" s="828"/>
      <c r="BH735" s="828"/>
      <c r="BI735" s="828"/>
      <c r="BJ735" s="828"/>
      <c r="BK735" s="828"/>
      <c r="BL735" s="828"/>
      <c r="BM735" s="828"/>
      <c r="BN735" s="828"/>
      <c r="BO735" s="828"/>
      <c r="BP735" s="828"/>
      <c r="BQ735" s="828"/>
      <c r="BR735" s="828"/>
      <c r="BS735" s="828"/>
      <c r="BT735" s="828"/>
      <c r="BU735" s="828"/>
      <c r="BV735" s="828"/>
      <c r="BW735" s="828"/>
      <c r="BX735" s="828"/>
    </row>
    <row r="736" spans="1:77" ht="15.75">
      <c r="A736" s="824">
        <f>LUK!A25</f>
        <v>30</v>
      </c>
      <c r="B736" s="824" t="str">
        <f>LUK!B25</f>
        <v>Fišer</v>
      </c>
      <c r="C736" s="824" t="str">
        <f>LUK!C25</f>
        <v>Zbyněk</v>
      </c>
      <c r="D736" s="1664">
        <f>LUK!D25</f>
        <v>630419</v>
      </c>
      <c r="E736" s="824" t="str">
        <f>LUK!E25</f>
        <v>JH</v>
      </c>
      <c r="F736" s="827" t="s">
        <v>179</v>
      </c>
      <c r="G736" s="823">
        <f t="shared" si="510"/>
        <v>0.33333333333333331</v>
      </c>
      <c r="H736" s="824">
        <f t="shared" si="511"/>
        <v>3</v>
      </c>
      <c r="I736" s="824">
        <f t="shared" si="512"/>
        <v>0</v>
      </c>
      <c r="J736" s="824">
        <f t="shared" si="513"/>
        <v>1</v>
      </c>
      <c r="K736" s="825">
        <f t="shared" si="514"/>
        <v>1</v>
      </c>
      <c r="L736" s="826">
        <f t="shared" si="515"/>
        <v>0</v>
      </c>
      <c r="O736" s="827">
        <v>0</v>
      </c>
      <c r="P736" s="824">
        <v>0</v>
      </c>
      <c r="Q736" s="824">
        <v>0</v>
      </c>
      <c r="R736" s="824"/>
      <c r="S736" s="824"/>
      <c r="T736" s="826"/>
      <c r="U736" s="824"/>
      <c r="V736" s="827"/>
      <c r="W736" s="824"/>
      <c r="X736" s="824"/>
      <c r="Y736" s="824"/>
      <c r="Z736" s="824"/>
      <c r="AA736" s="824"/>
      <c r="AB736" s="824"/>
      <c r="AC736" s="824"/>
      <c r="AD736" s="824"/>
      <c r="AE736" s="824"/>
      <c r="AF736" s="824"/>
      <c r="AG736" s="824"/>
      <c r="AH736" s="824"/>
      <c r="AI736" s="34"/>
      <c r="AJ736" s="824">
        <v>0</v>
      </c>
      <c r="AK736" s="824">
        <v>0</v>
      </c>
      <c r="AL736" s="824">
        <v>1</v>
      </c>
      <c r="AM736" s="824"/>
      <c r="AN736" s="824"/>
      <c r="AO736" s="824"/>
      <c r="AP736" s="824"/>
      <c r="AQ736" s="824"/>
      <c r="AR736" s="824"/>
      <c r="AS736" s="824"/>
      <c r="AT736" s="824"/>
      <c r="AU736" s="824"/>
      <c r="AV736" s="824"/>
      <c r="AW736" s="824"/>
      <c r="AX736" s="824"/>
      <c r="AY736" s="824"/>
      <c r="AZ736" s="824"/>
      <c r="BA736" s="824"/>
      <c r="BB736" s="824"/>
      <c r="BC736" s="824"/>
      <c r="BE736" s="828"/>
      <c r="BF736" s="828"/>
      <c r="BG736" s="828"/>
      <c r="BH736" s="828"/>
      <c r="BI736" s="828"/>
      <c r="BJ736" s="828"/>
      <c r="BK736" s="828"/>
      <c r="BL736" s="828"/>
      <c r="BM736" s="828"/>
      <c r="BN736" s="828"/>
      <c r="BO736" s="828"/>
      <c r="BP736" s="828"/>
      <c r="BQ736" s="828"/>
      <c r="BR736" s="828"/>
      <c r="BS736" s="828"/>
      <c r="BT736" s="828"/>
      <c r="BU736" s="828"/>
      <c r="BV736" s="828"/>
      <c r="BW736" s="828"/>
      <c r="BX736" s="828"/>
      <c r="BY736" s="40"/>
    </row>
    <row r="737" spans="1:78" ht="15.75">
      <c r="A737" s="824">
        <f>LUK!A26</f>
        <v>33</v>
      </c>
      <c r="B737" s="824" t="str">
        <f>LUK!B26</f>
        <v>Šembera</v>
      </c>
      <c r="C737" s="824" t="str">
        <f>LUK!C26</f>
        <v>Miroslav</v>
      </c>
      <c r="D737" s="1664">
        <f>LUK!D26</f>
        <v>810303</v>
      </c>
      <c r="E737" s="824" t="str">
        <f>LUK!E26</f>
        <v>JH</v>
      </c>
      <c r="F737" s="827" t="s">
        <v>179</v>
      </c>
      <c r="G737" s="823">
        <f t="shared" si="510"/>
        <v>0.82352941176470584</v>
      </c>
      <c r="H737" s="824">
        <f t="shared" si="511"/>
        <v>17</v>
      </c>
      <c r="I737" s="824">
        <f t="shared" si="512"/>
        <v>8</v>
      </c>
      <c r="J737" s="824">
        <f t="shared" si="513"/>
        <v>6</v>
      </c>
      <c r="K737" s="825">
        <f t="shared" si="514"/>
        <v>14</v>
      </c>
      <c r="L737" s="826">
        <f t="shared" si="515"/>
        <v>0</v>
      </c>
      <c r="O737" s="827">
        <v>1</v>
      </c>
      <c r="P737" s="824">
        <v>0</v>
      </c>
      <c r="Q737" s="824">
        <v>0</v>
      </c>
      <c r="R737" s="824"/>
      <c r="S737" s="824">
        <v>0</v>
      </c>
      <c r="T737" s="826"/>
      <c r="U737" s="824">
        <v>1</v>
      </c>
      <c r="V737" s="827">
        <v>1</v>
      </c>
      <c r="W737" s="824">
        <v>1</v>
      </c>
      <c r="X737" s="824">
        <v>0</v>
      </c>
      <c r="Y737" s="824">
        <v>2</v>
      </c>
      <c r="Z737" s="824">
        <v>0</v>
      </c>
      <c r="AA737" s="824">
        <v>1</v>
      </c>
      <c r="AB737" s="824">
        <v>0</v>
      </c>
      <c r="AC737" s="824">
        <v>0</v>
      </c>
      <c r="AD737" s="824">
        <v>0</v>
      </c>
      <c r="AE737" s="824"/>
      <c r="AF737" s="824">
        <v>1</v>
      </c>
      <c r="AG737" s="824">
        <v>0</v>
      </c>
      <c r="AH737" s="824">
        <v>0</v>
      </c>
      <c r="AI737" s="34"/>
      <c r="AJ737" s="824">
        <v>1</v>
      </c>
      <c r="AK737" s="824">
        <v>0</v>
      </c>
      <c r="AL737" s="824">
        <v>0</v>
      </c>
      <c r="AM737" s="824"/>
      <c r="AN737" s="824">
        <v>0</v>
      </c>
      <c r="AO737" s="824"/>
      <c r="AP737" s="824">
        <v>0</v>
      </c>
      <c r="AQ737" s="824">
        <v>1</v>
      </c>
      <c r="AR737" s="824">
        <v>1</v>
      </c>
      <c r="AS737" s="824">
        <v>0</v>
      </c>
      <c r="AT737" s="824">
        <v>1</v>
      </c>
      <c r="AU737" s="824">
        <v>0</v>
      </c>
      <c r="AV737" s="824">
        <v>0</v>
      </c>
      <c r="AW737" s="824">
        <v>0</v>
      </c>
      <c r="AX737" s="824">
        <v>0</v>
      </c>
      <c r="AY737" s="824">
        <v>0</v>
      </c>
      <c r="AZ737" s="824"/>
      <c r="BA737" s="824">
        <v>1</v>
      </c>
      <c r="BB737" s="824">
        <v>0</v>
      </c>
      <c r="BC737" s="824">
        <v>1</v>
      </c>
      <c r="BE737" s="828"/>
      <c r="BF737" s="828"/>
      <c r="BG737" s="828"/>
      <c r="BH737" s="828"/>
      <c r="BI737" s="828"/>
      <c r="BJ737" s="828"/>
      <c r="BK737" s="828"/>
      <c r="BL737" s="828"/>
      <c r="BM737" s="828"/>
      <c r="BN737" s="828"/>
      <c r="BO737" s="828"/>
      <c r="BP737" s="828"/>
      <c r="BQ737" s="828"/>
      <c r="BR737" s="828"/>
      <c r="BS737" s="828"/>
      <c r="BT737" s="828"/>
      <c r="BU737" s="828"/>
      <c r="BV737" s="828"/>
      <c r="BW737" s="828"/>
      <c r="BX737" s="828"/>
      <c r="BY737" s="40"/>
    </row>
    <row r="738" spans="1:78" ht="15.75">
      <c r="A738" s="824">
        <f>LUK!A27</f>
        <v>48</v>
      </c>
      <c r="B738" s="824" t="str">
        <f>LUK!B27</f>
        <v>Kovář</v>
      </c>
      <c r="C738" s="824" t="str">
        <f>LUK!C27</f>
        <v>Miroslav</v>
      </c>
      <c r="D738" s="1664">
        <f>LUK!D27</f>
        <v>0</v>
      </c>
      <c r="E738" s="824" t="str">
        <f>LUK!E27</f>
        <v>JH</v>
      </c>
      <c r="F738" s="827" t="s">
        <v>179</v>
      </c>
      <c r="G738" s="823">
        <f t="shared" si="510"/>
        <v>0.5</v>
      </c>
      <c r="H738" s="824">
        <f t="shared" si="511"/>
        <v>4</v>
      </c>
      <c r="I738" s="824">
        <f t="shared" si="512"/>
        <v>0</v>
      </c>
      <c r="J738" s="824">
        <f t="shared" si="513"/>
        <v>2</v>
      </c>
      <c r="K738" s="825">
        <f t="shared" si="514"/>
        <v>2</v>
      </c>
      <c r="L738" s="826">
        <f t="shared" si="515"/>
        <v>0</v>
      </c>
      <c r="O738" s="827">
        <v>0</v>
      </c>
      <c r="P738" s="824">
        <v>0</v>
      </c>
      <c r="Q738" s="824">
        <v>0</v>
      </c>
      <c r="R738" s="824"/>
      <c r="S738" s="824"/>
      <c r="T738" s="826"/>
      <c r="U738" s="824"/>
      <c r="V738" s="827"/>
      <c r="W738" s="824"/>
      <c r="X738" s="824"/>
      <c r="Y738" s="824"/>
      <c r="Z738" s="824"/>
      <c r="AA738" s="824"/>
      <c r="AB738" s="824"/>
      <c r="AC738" s="824"/>
      <c r="AD738" s="824"/>
      <c r="AE738" s="824">
        <v>0</v>
      </c>
      <c r="AF738" s="824"/>
      <c r="AG738" s="824"/>
      <c r="AH738" s="824"/>
      <c r="AI738" s="34"/>
      <c r="AJ738" s="824">
        <v>1</v>
      </c>
      <c r="AK738" s="824">
        <v>1</v>
      </c>
      <c r="AL738" s="824">
        <v>0</v>
      </c>
      <c r="AM738" s="824"/>
      <c r="AN738" s="824"/>
      <c r="AO738" s="824"/>
      <c r="AP738" s="824"/>
      <c r="AQ738" s="824"/>
      <c r="AR738" s="824"/>
      <c r="AS738" s="824"/>
      <c r="AT738" s="824"/>
      <c r="AU738" s="824"/>
      <c r="AV738" s="824"/>
      <c r="AW738" s="824"/>
      <c r="AX738" s="824"/>
      <c r="AY738" s="824"/>
      <c r="AZ738" s="824">
        <v>0</v>
      </c>
      <c r="BA738" s="824"/>
      <c r="BB738" s="824"/>
      <c r="BC738" s="824"/>
      <c r="BE738" s="828"/>
      <c r="BF738" s="828"/>
      <c r="BG738" s="828"/>
      <c r="BH738" s="828"/>
      <c r="BI738" s="828"/>
      <c r="BJ738" s="828"/>
      <c r="BK738" s="828"/>
      <c r="BL738" s="828"/>
      <c r="BM738" s="828"/>
      <c r="BN738" s="828"/>
      <c r="BO738" s="828"/>
      <c r="BP738" s="828"/>
      <c r="BQ738" s="828"/>
      <c r="BR738" s="828"/>
      <c r="BS738" s="828"/>
      <c r="BT738" s="828"/>
      <c r="BU738" s="828"/>
      <c r="BV738" s="828"/>
      <c r="BW738" s="828"/>
      <c r="BX738" s="828"/>
      <c r="BY738" s="40"/>
    </row>
    <row r="739" spans="1:78" ht="15.75">
      <c r="A739" s="824">
        <f>LUK!A28</f>
        <v>75</v>
      </c>
      <c r="B739" s="824" t="str">
        <f>LUK!B28</f>
        <v>Klubrt</v>
      </c>
      <c r="C739" s="824" t="str">
        <f>LUK!C28</f>
        <v>František</v>
      </c>
      <c r="D739" s="1664">
        <f>LUK!D28</f>
        <v>750226</v>
      </c>
      <c r="E739" s="824" t="str">
        <f>LUK!E28</f>
        <v>JH</v>
      </c>
      <c r="F739" s="827" t="s">
        <v>179</v>
      </c>
      <c r="G739" s="823">
        <f t="shared" si="510"/>
        <v>0.9</v>
      </c>
      <c r="H739" s="824">
        <f t="shared" si="511"/>
        <v>20</v>
      </c>
      <c r="I739" s="824">
        <f t="shared" si="512"/>
        <v>7</v>
      </c>
      <c r="J739" s="824">
        <f t="shared" si="513"/>
        <v>11</v>
      </c>
      <c r="K739" s="825">
        <f t="shared" si="514"/>
        <v>18</v>
      </c>
      <c r="L739" s="826">
        <f t="shared" si="515"/>
        <v>0</v>
      </c>
      <c r="O739" s="827">
        <v>2</v>
      </c>
      <c r="P739" s="824">
        <v>0</v>
      </c>
      <c r="Q739" s="824">
        <v>0</v>
      </c>
      <c r="R739" s="824">
        <v>0</v>
      </c>
      <c r="S739" s="824">
        <v>0</v>
      </c>
      <c r="T739" s="826">
        <v>2</v>
      </c>
      <c r="U739" s="824">
        <v>0</v>
      </c>
      <c r="V739" s="827">
        <v>0</v>
      </c>
      <c r="W739" s="824">
        <v>0</v>
      </c>
      <c r="X739" s="824">
        <v>0</v>
      </c>
      <c r="Y739" s="824">
        <v>0</v>
      </c>
      <c r="Z739" s="824">
        <v>0</v>
      </c>
      <c r="AA739" s="824">
        <v>0</v>
      </c>
      <c r="AB739" s="824">
        <v>0</v>
      </c>
      <c r="AC739" s="824">
        <v>0</v>
      </c>
      <c r="AD739" s="824">
        <v>1</v>
      </c>
      <c r="AE739" s="824">
        <v>1</v>
      </c>
      <c r="AF739" s="824">
        <v>0</v>
      </c>
      <c r="AG739" s="824">
        <v>1</v>
      </c>
      <c r="AH739" s="824">
        <v>0</v>
      </c>
      <c r="AI739" s="34"/>
      <c r="AJ739" s="824">
        <v>1</v>
      </c>
      <c r="AK739" s="824">
        <v>1</v>
      </c>
      <c r="AL739" s="824">
        <v>1</v>
      </c>
      <c r="AM739" s="824">
        <v>0</v>
      </c>
      <c r="AN739" s="824">
        <v>0</v>
      </c>
      <c r="AO739" s="824">
        <v>0</v>
      </c>
      <c r="AP739" s="824">
        <v>0</v>
      </c>
      <c r="AQ739" s="824">
        <v>3</v>
      </c>
      <c r="AR739" s="824">
        <v>1</v>
      </c>
      <c r="AS739" s="824">
        <v>1</v>
      </c>
      <c r="AT739" s="824">
        <v>1</v>
      </c>
      <c r="AU739" s="824">
        <v>0</v>
      </c>
      <c r="AV739" s="824">
        <v>0</v>
      </c>
      <c r="AW739" s="824">
        <v>0</v>
      </c>
      <c r="AX739" s="824">
        <v>0</v>
      </c>
      <c r="AY739" s="824">
        <v>0</v>
      </c>
      <c r="AZ739" s="824">
        <v>0</v>
      </c>
      <c r="BA739" s="824">
        <v>2</v>
      </c>
      <c r="BB739" s="824">
        <v>0</v>
      </c>
      <c r="BC739" s="824">
        <v>0</v>
      </c>
      <c r="BE739" s="828"/>
      <c r="BF739" s="828"/>
      <c r="BG739" s="828"/>
      <c r="BH739" s="828"/>
      <c r="BI739" s="828"/>
      <c r="BJ739" s="828"/>
      <c r="BK739" s="828"/>
      <c r="BL739" s="828"/>
      <c r="BM739" s="828"/>
      <c r="BN739" s="828"/>
      <c r="BO739" s="828"/>
      <c r="BP739" s="828"/>
      <c r="BQ739" s="828"/>
      <c r="BR739" s="828"/>
      <c r="BS739" s="828"/>
      <c r="BT739" s="828"/>
      <c r="BU739" s="828"/>
      <c r="BV739" s="828"/>
      <c r="BW739" s="828"/>
      <c r="BX739" s="828"/>
      <c r="BY739" s="40"/>
    </row>
    <row r="740" spans="1:78" ht="15.75">
      <c r="A740" s="824">
        <f>LUK!A29</f>
        <v>77</v>
      </c>
      <c r="B740" s="824" t="str">
        <f>LUK!B29</f>
        <v>Dušek</v>
      </c>
      <c r="C740" s="824" t="str">
        <f>LUK!C29</f>
        <v>Bohuslav</v>
      </c>
      <c r="D740" s="1664">
        <f>LUK!D29</f>
        <v>0</v>
      </c>
      <c r="E740" s="824" t="str">
        <f>LUK!E29</f>
        <v>JH</v>
      </c>
      <c r="F740" s="827" t="s">
        <v>179</v>
      </c>
      <c r="G740" s="823">
        <f t="shared" si="510"/>
        <v>0.5714285714285714</v>
      </c>
      <c r="H740" s="824">
        <f t="shared" si="511"/>
        <v>14</v>
      </c>
      <c r="I740" s="824">
        <f t="shared" si="512"/>
        <v>0</v>
      </c>
      <c r="J740" s="824">
        <f t="shared" si="513"/>
        <v>8</v>
      </c>
      <c r="K740" s="825">
        <f t="shared" si="514"/>
        <v>8</v>
      </c>
      <c r="L740" s="826">
        <f t="shared" si="515"/>
        <v>0</v>
      </c>
      <c r="O740" s="827"/>
      <c r="P740" s="824"/>
      <c r="Q740" s="824"/>
      <c r="R740" s="824">
        <v>0</v>
      </c>
      <c r="S740" s="824"/>
      <c r="T740" s="826">
        <v>0</v>
      </c>
      <c r="U740" s="824">
        <v>0</v>
      </c>
      <c r="V740" s="827">
        <v>0</v>
      </c>
      <c r="W740" s="824">
        <v>0</v>
      </c>
      <c r="X740" s="824">
        <v>0</v>
      </c>
      <c r="Y740" s="824"/>
      <c r="Z740" s="824">
        <v>0</v>
      </c>
      <c r="AA740" s="824">
        <v>0</v>
      </c>
      <c r="AB740" s="824"/>
      <c r="AC740" s="824">
        <v>0</v>
      </c>
      <c r="AD740" s="824">
        <v>0</v>
      </c>
      <c r="AE740" s="824">
        <v>0</v>
      </c>
      <c r="AF740" s="824">
        <v>0</v>
      </c>
      <c r="AG740" s="824">
        <v>0</v>
      </c>
      <c r="AH740" s="824">
        <v>0</v>
      </c>
      <c r="AI740" s="34"/>
      <c r="AJ740" s="824"/>
      <c r="AK740" s="824"/>
      <c r="AL740" s="824"/>
      <c r="AM740" s="824">
        <v>0</v>
      </c>
      <c r="AN740" s="824"/>
      <c r="AO740" s="824">
        <v>2</v>
      </c>
      <c r="AP740" s="824">
        <v>0</v>
      </c>
      <c r="AQ740" s="824">
        <v>1</v>
      </c>
      <c r="AR740" s="824">
        <v>0</v>
      </c>
      <c r="AS740" s="824">
        <v>1</v>
      </c>
      <c r="AT740" s="824"/>
      <c r="AU740" s="824">
        <v>0</v>
      </c>
      <c r="AV740" s="824">
        <v>1</v>
      </c>
      <c r="AW740" s="824"/>
      <c r="AX740" s="824"/>
      <c r="AY740" s="824">
        <v>1</v>
      </c>
      <c r="AZ740" s="824">
        <v>0</v>
      </c>
      <c r="BA740" s="824">
        <v>0</v>
      </c>
      <c r="BB740" s="824">
        <v>0</v>
      </c>
      <c r="BC740" s="824">
        <v>2</v>
      </c>
      <c r="BE740" s="828"/>
      <c r="BF740" s="828"/>
      <c r="BG740" s="828"/>
      <c r="BH740" s="828"/>
      <c r="BI740" s="828"/>
      <c r="BJ740" s="828"/>
      <c r="BK740" s="828"/>
      <c r="BL740" s="828"/>
      <c r="BM740" s="828"/>
      <c r="BN740" s="828"/>
      <c r="BO740" s="828"/>
      <c r="BP740" s="828"/>
      <c r="BQ740" s="828"/>
      <c r="BR740" s="828"/>
      <c r="BS740" s="828"/>
      <c r="BT740" s="828"/>
      <c r="BU740" s="828"/>
      <c r="BV740" s="828"/>
      <c r="BW740" s="828"/>
      <c r="BX740" s="828"/>
      <c r="BY740" s="40"/>
    </row>
    <row r="741" spans="1:78" ht="15.75">
      <c r="A741" s="824">
        <f>LUK!A30</f>
        <v>87</v>
      </c>
      <c r="B741" s="824" t="str">
        <f>LUK!B30</f>
        <v>Stupka</v>
      </c>
      <c r="C741" s="824" t="str">
        <f>LUK!C30</f>
        <v>Ivo</v>
      </c>
      <c r="D741" s="1664">
        <f>LUK!D30</f>
        <v>870916</v>
      </c>
      <c r="E741" s="824" t="str">
        <f>LUK!E30</f>
        <v>JH</v>
      </c>
      <c r="F741" s="827" t="s">
        <v>179</v>
      </c>
      <c r="G741" s="823">
        <f t="shared" si="510"/>
        <v>1.7058823529411764</v>
      </c>
      <c r="H741" s="824">
        <f t="shared" si="511"/>
        <v>17</v>
      </c>
      <c r="I741" s="824">
        <f t="shared" si="512"/>
        <v>15</v>
      </c>
      <c r="J741" s="824">
        <f t="shared" si="513"/>
        <v>14</v>
      </c>
      <c r="K741" s="825">
        <f t="shared" si="514"/>
        <v>29</v>
      </c>
      <c r="L741" s="826">
        <f t="shared" si="515"/>
        <v>0</v>
      </c>
      <c r="O741" s="827">
        <v>0</v>
      </c>
      <c r="P741" s="824"/>
      <c r="Q741" s="824">
        <v>1</v>
      </c>
      <c r="R741" s="824"/>
      <c r="S741" s="824">
        <v>11</v>
      </c>
      <c r="T741" s="826">
        <v>1</v>
      </c>
      <c r="U741" s="824">
        <v>0</v>
      </c>
      <c r="V741" s="827">
        <v>0</v>
      </c>
      <c r="W741" s="824">
        <v>0</v>
      </c>
      <c r="X741" s="824">
        <v>0</v>
      </c>
      <c r="Y741" s="824">
        <v>1</v>
      </c>
      <c r="Z741" s="824">
        <v>0</v>
      </c>
      <c r="AA741" s="824"/>
      <c r="AB741" s="824">
        <v>0</v>
      </c>
      <c r="AC741" s="824">
        <v>0</v>
      </c>
      <c r="AD741" s="824">
        <v>0</v>
      </c>
      <c r="AE741" s="824">
        <v>0</v>
      </c>
      <c r="AF741" s="824">
        <v>0</v>
      </c>
      <c r="AG741" s="824">
        <v>0</v>
      </c>
      <c r="AH741" s="824">
        <v>1</v>
      </c>
      <c r="AI741" s="34"/>
      <c r="AJ741" s="824">
        <v>1</v>
      </c>
      <c r="AK741" s="824"/>
      <c r="AL741" s="824">
        <v>0</v>
      </c>
      <c r="AM741" s="824"/>
      <c r="AN741" s="824">
        <v>0</v>
      </c>
      <c r="AO741" s="824">
        <v>1</v>
      </c>
      <c r="AP741" s="824">
        <v>1</v>
      </c>
      <c r="AQ741" s="824">
        <v>3</v>
      </c>
      <c r="AR741" s="824">
        <v>0</v>
      </c>
      <c r="AS741" s="824">
        <v>2</v>
      </c>
      <c r="AT741" s="824">
        <v>0</v>
      </c>
      <c r="AU741" s="824">
        <v>0</v>
      </c>
      <c r="AV741" s="824"/>
      <c r="AW741" s="824">
        <v>0</v>
      </c>
      <c r="AX741" s="824">
        <v>0</v>
      </c>
      <c r="AY741" s="824">
        <v>1</v>
      </c>
      <c r="AZ741" s="824">
        <v>1</v>
      </c>
      <c r="BA741" s="824">
        <v>1</v>
      </c>
      <c r="BB741" s="824">
        <v>2</v>
      </c>
      <c r="BC741" s="824">
        <v>1</v>
      </c>
      <c r="BE741" s="828"/>
      <c r="BF741" s="828"/>
      <c r="BG741" s="828"/>
      <c r="BH741" s="828"/>
      <c r="BI741" s="828"/>
      <c r="BJ741" s="828"/>
      <c r="BK741" s="828"/>
      <c r="BL741" s="828"/>
      <c r="BM741" s="828"/>
      <c r="BN741" s="828"/>
      <c r="BO741" s="828"/>
      <c r="BP741" s="828"/>
      <c r="BQ741" s="828"/>
      <c r="BR741" s="828"/>
      <c r="BS741" s="828"/>
      <c r="BT741" s="828"/>
      <c r="BU741" s="828"/>
      <c r="BV741" s="828"/>
      <c r="BW741" s="828"/>
      <c r="BX741" s="828"/>
      <c r="BY741" s="40"/>
    </row>
    <row r="742" spans="1:78" ht="15.75">
      <c r="A742" s="824">
        <f>LUK!A31</f>
        <v>95</v>
      </c>
      <c r="B742" s="824" t="str">
        <f>LUK!B31</f>
        <v>Hala</v>
      </c>
      <c r="C742" s="824" t="str">
        <f>LUK!C31</f>
        <v>Ondřej</v>
      </c>
      <c r="D742" s="1664">
        <f>LUK!D31</f>
        <v>0</v>
      </c>
      <c r="E742" s="824" t="str">
        <f>LUK!E31</f>
        <v>JH</v>
      </c>
      <c r="F742" s="827" t="s">
        <v>179</v>
      </c>
      <c r="G742" s="823">
        <f t="shared" si="510"/>
        <v>0.66666666666666663</v>
      </c>
      <c r="H742" s="824">
        <f t="shared" si="511"/>
        <v>12</v>
      </c>
      <c r="I742" s="824">
        <f t="shared" si="512"/>
        <v>7</v>
      </c>
      <c r="J742" s="824">
        <f t="shared" si="513"/>
        <v>1</v>
      </c>
      <c r="K742" s="825">
        <f t="shared" si="514"/>
        <v>8</v>
      </c>
      <c r="L742" s="826">
        <f t="shared" si="515"/>
        <v>0</v>
      </c>
      <c r="O742" s="827"/>
      <c r="P742" s="824">
        <v>1</v>
      </c>
      <c r="Q742" s="824"/>
      <c r="R742" s="824"/>
      <c r="S742" s="824">
        <v>0</v>
      </c>
      <c r="T742" s="826"/>
      <c r="U742" s="824">
        <v>1</v>
      </c>
      <c r="V742" s="827">
        <v>1</v>
      </c>
      <c r="W742" s="824">
        <v>0</v>
      </c>
      <c r="X742" s="824">
        <v>2</v>
      </c>
      <c r="Y742" s="824">
        <v>0</v>
      </c>
      <c r="Z742" s="824"/>
      <c r="AA742" s="824"/>
      <c r="AB742" s="824">
        <v>0</v>
      </c>
      <c r="AC742" s="824">
        <v>0</v>
      </c>
      <c r="AD742" s="824"/>
      <c r="AE742" s="824"/>
      <c r="AF742" s="824">
        <v>1</v>
      </c>
      <c r="AG742" s="824">
        <v>0</v>
      </c>
      <c r="AH742" s="824">
        <v>1</v>
      </c>
      <c r="AI742" s="34"/>
      <c r="AJ742" s="824"/>
      <c r="AK742" s="824">
        <v>0</v>
      </c>
      <c r="AL742" s="824"/>
      <c r="AM742" s="824"/>
      <c r="AN742" s="824">
        <v>0</v>
      </c>
      <c r="AO742" s="824"/>
      <c r="AP742" s="824">
        <v>0</v>
      </c>
      <c r="AQ742" s="824">
        <v>0</v>
      </c>
      <c r="AR742" s="824">
        <v>0</v>
      </c>
      <c r="AS742" s="824">
        <v>0</v>
      </c>
      <c r="AT742" s="824">
        <v>0</v>
      </c>
      <c r="AU742" s="824"/>
      <c r="AV742" s="824"/>
      <c r="AW742" s="824">
        <v>0</v>
      </c>
      <c r="AX742" s="824">
        <v>1</v>
      </c>
      <c r="AY742" s="824"/>
      <c r="AZ742" s="824"/>
      <c r="BA742" s="824">
        <v>0</v>
      </c>
      <c r="BB742" s="824">
        <v>0</v>
      </c>
      <c r="BC742" s="824">
        <v>0</v>
      </c>
      <c r="BE742" s="828"/>
      <c r="BF742" s="828"/>
      <c r="BG742" s="828"/>
      <c r="BH742" s="828"/>
      <c r="BI742" s="828"/>
      <c r="BJ742" s="828"/>
      <c r="BK742" s="828"/>
      <c r="BL742" s="828"/>
      <c r="BM742" s="828"/>
      <c r="BN742" s="828"/>
      <c r="BO742" s="828"/>
      <c r="BP742" s="828"/>
      <c r="BQ742" s="828"/>
      <c r="BR742" s="828"/>
      <c r="BS742" s="828"/>
      <c r="BT742" s="828"/>
      <c r="BU742" s="828"/>
      <c r="BV742" s="828"/>
      <c r="BW742" s="828"/>
      <c r="BX742" s="828"/>
      <c r="BY742" s="40"/>
    </row>
    <row r="743" spans="1:78" ht="15.75">
      <c r="A743" s="824">
        <f>LUK!A32</f>
        <v>0</v>
      </c>
      <c r="B743" s="824" t="str">
        <f>LUK!B32</f>
        <v>Formánek</v>
      </c>
      <c r="C743" s="824" t="str">
        <f>LUK!C32</f>
        <v>Vladimír</v>
      </c>
      <c r="D743" s="1664">
        <f>LUK!D32</f>
        <v>0</v>
      </c>
      <c r="E743" s="824">
        <f>LUK!E32</f>
        <v>0</v>
      </c>
      <c r="F743" s="827" t="s">
        <v>179</v>
      </c>
      <c r="G743" s="823">
        <f t="shared" si="510"/>
        <v>0.76470588235294112</v>
      </c>
      <c r="H743" s="824">
        <f t="shared" si="511"/>
        <v>17</v>
      </c>
      <c r="I743" s="824">
        <f t="shared" si="512"/>
        <v>7</v>
      </c>
      <c r="J743" s="824">
        <f t="shared" si="513"/>
        <v>6</v>
      </c>
      <c r="K743" s="825">
        <f t="shared" si="514"/>
        <v>13</v>
      </c>
      <c r="L743" s="826">
        <f t="shared" si="515"/>
        <v>0</v>
      </c>
      <c r="O743" s="827">
        <v>2</v>
      </c>
      <c r="P743" s="824">
        <v>0</v>
      </c>
      <c r="Q743" s="824">
        <v>0</v>
      </c>
      <c r="R743" s="824">
        <v>1</v>
      </c>
      <c r="S743" s="824"/>
      <c r="T743" s="826">
        <v>0</v>
      </c>
      <c r="U743" s="824">
        <v>1</v>
      </c>
      <c r="V743" s="827">
        <v>0</v>
      </c>
      <c r="W743" s="824">
        <v>0</v>
      </c>
      <c r="X743" s="824">
        <v>1</v>
      </c>
      <c r="Y743" s="824">
        <v>1</v>
      </c>
      <c r="Z743" s="824">
        <v>0</v>
      </c>
      <c r="AA743" s="824">
        <v>0</v>
      </c>
      <c r="AB743" s="824">
        <v>0</v>
      </c>
      <c r="AC743" s="824"/>
      <c r="AD743" s="824">
        <v>0</v>
      </c>
      <c r="AE743" s="824"/>
      <c r="AF743" s="824">
        <v>0</v>
      </c>
      <c r="AG743" s="824">
        <v>0</v>
      </c>
      <c r="AH743" s="824">
        <v>1</v>
      </c>
      <c r="AI743" s="34"/>
      <c r="AJ743" s="824">
        <v>0</v>
      </c>
      <c r="AK743" s="824">
        <v>0</v>
      </c>
      <c r="AL743" s="824">
        <v>0</v>
      </c>
      <c r="AM743" s="824">
        <v>1</v>
      </c>
      <c r="AN743" s="824"/>
      <c r="AO743" s="824">
        <v>0</v>
      </c>
      <c r="AP743" s="824">
        <v>2</v>
      </c>
      <c r="AQ743" s="824">
        <v>0</v>
      </c>
      <c r="AR743" s="824">
        <v>0</v>
      </c>
      <c r="AS743" s="824">
        <v>1</v>
      </c>
      <c r="AT743" s="824">
        <v>0</v>
      </c>
      <c r="AU743" s="824">
        <v>0</v>
      </c>
      <c r="AV743" s="824">
        <v>0</v>
      </c>
      <c r="AW743" s="824">
        <v>0</v>
      </c>
      <c r="AX743" s="824">
        <v>0</v>
      </c>
      <c r="AY743" s="824">
        <v>0</v>
      </c>
      <c r="AZ743" s="824"/>
      <c r="BA743" s="824">
        <v>0</v>
      </c>
      <c r="BB743" s="824">
        <v>1</v>
      </c>
      <c r="BC743" s="824">
        <v>1</v>
      </c>
      <c r="BE743" s="828"/>
      <c r="BF743" s="828"/>
      <c r="BG743" s="828"/>
      <c r="BH743" s="828"/>
      <c r="BI743" s="828"/>
      <c r="BJ743" s="828"/>
      <c r="BK743" s="828"/>
      <c r="BL743" s="828"/>
      <c r="BM743" s="828"/>
      <c r="BN743" s="828"/>
      <c r="BO743" s="828"/>
      <c r="BP743" s="828"/>
      <c r="BQ743" s="828"/>
      <c r="BR743" s="828"/>
      <c r="BS743" s="828"/>
      <c r="BT743" s="828"/>
      <c r="BU743" s="828"/>
      <c r="BV743" s="828"/>
      <c r="BW743" s="828"/>
      <c r="BX743" s="828"/>
      <c r="BY743" s="40"/>
    </row>
    <row r="744" spans="1:78" ht="15.75">
      <c r="A744" s="824">
        <f>LUK!A33</f>
        <v>0</v>
      </c>
      <c r="B744" s="824" t="str">
        <f>LUK!B33</f>
        <v>Vičar</v>
      </c>
      <c r="C744" s="824" t="str">
        <f>LUK!C33</f>
        <v>Matěj</v>
      </c>
      <c r="D744" s="1664">
        <f>LUK!D33</f>
        <v>0</v>
      </c>
      <c r="E744" s="824">
        <f>LUK!E33</f>
        <v>0</v>
      </c>
      <c r="F744" s="827" t="s">
        <v>179</v>
      </c>
      <c r="G744" s="823" t="e">
        <f t="shared" si="510"/>
        <v>#DIV/0!</v>
      </c>
      <c r="H744" s="824">
        <f t="shared" si="511"/>
        <v>0</v>
      </c>
      <c r="I744" s="824">
        <f t="shared" si="512"/>
        <v>0</v>
      </c>
      <c r="J744" s="824">
        <f t="shared" si="513"/>
        <v>0</v>
      </c>
      <c r="K744" s="825">
        <f t="shared" si="514"/>
        <v>0</v>
      </c>
      <c r="L744" s="826">
        <f t="shared" si="515"/>
        <v>0</v>
      </c>
      <c r="M744" s="40"/>
      <c r="N744" s="40"/>
      <c r="O744" s="827"/>
      <c r="P744" s="824"/>
      <c r="Q744" s="824"/>
      <c r="R744" s="824"/>
      <c r="S744" s="824"/>
      <c r="T744" s="826"/>
      <c r="U744" s="824"/>
      <c r="V744" s="827"/>
      <c r="W744" s="824"/>
      <c r="X744" s="824"/>
      <c r="Y744" s="824"/>
      <c r="Z744" s="824"/>
      <c r="AA744" s="824"/>
      <c r="AB744" s="824"/>
      <c r="AC744" s="824"/>
      <c r="AD744" s="824"/>
      <c r="AE744" s="824"/>
      <c r="AF744" s="824"/>
      <c r="AG744" s="824"/>
      <c r="AH744" s="824"/>
      <c r="AI744" s="34"/>
      <c r="AJ744" s="824"/>
      <c r="AK744" s="824"/>
      <c r="AL744" s="824"/>
      <c r="AM744" s="824"/>
      <c r="AN744" s="824"/>
      <c r="AO744" s="824"/>
      <c r="AP744" s="824"/>
      <c r="AQ744" s="824"/>
      <c r="AR744" s="824"/>
      <c r="AS744" s="824"/>
      <c r="AT744" s="824"/>
      <c r="AU744" s="824"/>
      <c r="AV744" s="824"/>
      <c r="AW744" s="824"/>
      <c r="AX744" s="824"/>
      <c r="AY744" s="824"/>
      <c r="AZ744" s="824"/>
      <c r="BA744" s="824"/>
      <c r="BB744" s="824"/>
      <c r="BC744" s="824"/>
      <c r="BD744" s="40"/>
      <c r="BE744" s="832"/>
      <c r="BF744" s="832"/>
      <c r="BG744" s="832"/>
      <c r="BH744" s="832"/>
      <c r="BI744" s="832"/>
      <c r="BJ744" s="832"/>
      <c r="BK744" s="832"/>
      <c r="BL744" s="832"/>
      <c r="BM744" s="832"/>
      <c r="BN744" s="832"/>
      <c r="BO744" s="832"/>
      <c r="BP744" s="832"/>
      <c r="BQ744" s="832"/>
      <c r="BR744" s="832"/>
      <c r="BS744" s="832"/>
      <c r="BT744" s="832"/>
      <c r="BU744" s="832"/>
      <c r="BV744" s="832"/>
      <c r="BW744" s="832"/>
      <c r="BX744" s="832"/>
      <c r="BZ744" s="40"/>
    </row>
    <row r="745" spans="1:78" ht="15.75">
      <c r="A745" s="824">
        <f>LUK!A34</f>
        <v>0</v>
      </c>
      <c r="B745" s="824" t="str">
        <f>LUK!B34</f>
        <v>Ešpandr</v>
      </c>
      <c r="C745" s="824" t="str">
        <f>LUK!C34</f>
        <v>Josef ml</v>
      </c>
      <c r="D745" s="1664">
        <f>LUK!D34</f>
        <v>0</v>
      </c>
      <c r="E745" s="824">
        <f>LUK!E34</f>
        <v>0</v>
      </c>
      <c r="F745" s="827" t="s">
        <v>1263</v>
      </c>
      <c r="G745" s="823">
        <f t="shared" si="510"/>
        <v>0.5</v>
      </c>
      <c r="H745" s="824">
        <f t="shared" si="511"/>
        <v>2</v>
      </c>
      <c r="I745" s="824">
        <f t="shared" si="512"/>
        <v>1</v>
      </c>
      <c r="J745" s="824">
        <f t="shared" si="513"/>
        <v>0</v>
      </c>
      <c r="K745" s="825">
        <f t="shared" si="514"/>
        <v>1</v>
      </c>
      <c r="L745" s="826">
        <f t="shared" si="515"/>
        <v>0</v>
      </c>
      <c r="O745" s="827"/>
      <c r="P745" s="824"/>
      <c r="Q745" s="824"/>
      <c r="R745" s="824"/>
      <c r="S745" s="824"/>
      <c r="T745" s="826"/>
      <c r="U745" s="824"/>
      <c r="V745" s="827"/>
      <c r="W745" s="824"/>
      <c r="X745" s="824"/>
      <c r="Y745" s="824"/>
      <c r="Z745" s="824">
        <v>0</v>
      </c>
      <c r="AA745" s="824">
        <v>1</v>
      </c>
      <c r="AB745" s="824"/>
      <c r="AC745" s="824"/>
      <c r="AD745" s="824"/>
      <c r="AE745" s="824"/>
      <c r="AF745" s="824"/>
      <c r="AG745" s="824"/>
      <c r="AH745" s="824"/>
      <c r="AI745" s="34"/>
      <c r="AJ745" s="824"/>
      <c r="AK745" s="824"/>
      <c r="AL745" s="824"/>
      <c r="AM745" s="824"/>
      <c r="AN745" s="824"/>
      <c r="AO745" s="824"/>
      <c r="AP745" s="824"/>
      <c r="AQ745" s="824"/>
      <c r="AR745" s="824"/>
      <c r="AS745" s="824"/>
      <c r="AT745" s="824"/>
      <c r="AU745" s="824">
        <v>0</v>
      </c>
      <c r="AV745" s="824">
        <v>0</v>
      </c>
      <c r="AW745" s="824"/>
      <c r="AX745" s="824"/>
      <c r="AY745" s="824"/>
      <c r="AZ745" s="824"/>
      <c r="BA745" s="824"/>
      <c r="BB745" s="824"/>
      <c r="BC745" s="824"/>
      <c r="BE745" s="828"/>
      <c r="BF745" s="828"/>
      <c r="BG745" s="828"/>
      <c r="BH745" s="828"/>
      <c r="BI745" s="828"/>
      <c r="BJ745" s="828"/>
      <c r="BK745" s="828"/>
      <c r="BL745" s="828"/>
      <c r="BM745" s="828"/>
      <c r="BN745" s="828"/>
      <c r="BO745" s="828"/>
      <c r="BP745" s="828"/>
      <c r="BQ745" s="828"/>
      <c r="BR745" s="828"/>
      <c r="BS745" s="828"/>
      <c r="BT745" s="828"/>
      <c r="BU745" s="828"/>
      <c r="BV745" s="828"/>
      <c r="BW745" s="828"/>
      <c r="BX745" s="828"/>
    </row>
    <row r="746" spans="1:78" ht="15.75">
      <c r="A746" s="824">
        <f>LUK!A35</f>
        <v>0</v>
      </c>
      <c r="B746" s="824" t="str">
        <f>LUK!B35</f>
        <v>Felcman</v>
      </c>
      <c r="C746" s="824" t="str">
        <f>LUK!C35</f>
        <v>Martin</v>
      </c>
      <c r="D746" s="1664">
        <f>LUK!D35</f>
        <v>0</v>
      </c>
      <c r="E746" s="824" t="str">
        <f>LUK!E35</f>
        <v>JH2</v>
      </c>
      <c r="F746" s="827" t="s">
        <v>179</v>
      </c>
      <c r="G746" s="823">
        <f t="shared" si="510"/>
        <v>1.5</v>
      </c>
      <c r="H746" s="824">
        <f t="shared" si="511"/>
        <v>6</v>
      </c>
      <c r="I746" s="824">
        <f t="shared" si="512"/>
        <v>8</v>
      </c>
      <c r="J746" s="824">
        <f t="shared" si="513"/>
        <v>1</v>
      </c>
      <c r="K746" s="825">
        <f t="shared" si="514"/>
        <v>9</v>
      </c>
      <c r="L746" s="826">
        <f t="shared" si="515"/>
        <v>0</v>
      </c>
      <c r="O746" s="827">
        <v>2</v>
      </c>
      <c r="P746" s="824">
        <v>2</v>
      </c>
      <c r="Q746" s="824"/>
      <c r="R746" s="824">
        <v>2</v>
      </c>
      <c r="S746" s="824">
        <v>0</v>
      </c>
      <c r="T746" s="826">
        <v>2</v>
      </c>
      <c r="U746" s="824"/>
      <c r="V746" s="827"/>
      <c r="W746" s="824"/>
      <c r="X746" s="824"/>
      <c r="Y746" s="824"/>
      <c r="Z746" s="824"/>
      <c r="AA746" s="824"/>
      <c r="AB746" s="824"/>
      <c r="AC746" s="824"/>
      <c r="AD746" s="824"/>
      <c r="AE746" s="824">
        <v>0</v>
      </c>
      <c r="AF746" s="824"/>
      <c r="AG746" s="824"/>
      <c r="AH746" s="824"/>
      <c r="AI746" s="34"/>
      <c r="AJ746" s="824">
        <v>1</v>
      </c>
      <c r="AK746" s="824">
        <v>0</v>
      </c>
      <c r="AL746" s="824"/>
      <c r="AM746" s="824">
        <v>0</v>
      </c>
      <c r="AN746" s="824">
        <v>0</v>
      </c>
      <c r="AO746" s="824">
        <v>0</v>
      </c>
      <c r="AP746" s="824"/>
      <c r="AQ746" s="824"/>
      <c r="AR746" s="824"/>
      <c r="AS746" s="824"/>
      <c r="AT746" s="824"/>
      <c r="AU746" s="824"/>
      <c r="AV746" s="824"/>
      <c r="AW746" s="824"/>
      <c r="AX746" s="824"/>
      <c r="AY746" s="824"/>
      <c r="AZ746" s="824">
        <v>0</v>
      </c>
      <c r="BA746" s="824"/>
      <c r="BB746" s="824"/>
      <c r="BC746" s="824"/>
      <c r="BE746" s="828"/>
      <c r="BF746" s="828"/>
      <c r="BG746" s="828"/>
      <c r="BH746" s="828"/>
      <c r="BI746" s="828"/>
      <c r="BJ746" s="828"/>
      <c r="BK746" s="828"/>
      <c r="BL746" s="828"/>
      <c r="BM746" s="828"/>
      <c r="BN746" s="828"/>
      <c r="BO746" s="828"/>
      <c r="BP746" s="828"/>
      <c r="BQ746" s="828"/>
      <c r="BR746" s="828"/>
      <c r="BS746" s="828"/>
      <c r="BT746" s="828"/>
      <c r="BU746" s="828"/>
      <c r="BV746" s="828"/>
      <c r="BW746" s="828"/>
      <c r="BX746" s="828"/>
    </row>
    <row r="747" spans="1:78" ht="15.75">
      <c r="A747" s="824">
        <f>LUK!A36</f>
        <v>0</v>
      </c>
      <c r="B747" s="824" t="str">
        <f>LUK!B36</f>
        <v>Vacek</v>
      </c>
      <c r="C747" s="824" t="str">
        <f>LUK!C36</f>
        <v>Lukáš</v>
      </c>
      <c r="D747" s="1664">
        <f>LUK!D36</f>
        <v>0</v>
      </c>
      <c r="E747" s="824">
        <f>LUK!E36</f>
        <v>0</v>
      </c>
      <c r="F747" s="827" t="s">
        <v>179</v>
      </c>
      <c r="G747" s="823" t="e">
        <f t="shared" si="510"/>
        <v>#DIV/0!</v>
      </c>
      <c r="H747" s="824">
        <f t="shared" si="511"/>
        <v>0</v>
      </c>
      <c r="I747" s="824">
        <f t="shared" si="512"/>
        <v>0</v>
      </c>
      <c r="J747" s="824">
        <f t="shared" si="513"/>
        <v>0</v>
      </c>
      <c r="K747" s="825">
        <f t="shared" si="514"/>
        <v>0</v>
      </c>
      <c r="L747" s="826">
        <f t="shared" si="515"/>
        <v>0</v>
      </c>
      <c r="O747" s="827"/>
      <c r="P747" s="824"/>
      <c r="Q747" s="824"/>
      <c r="R747" s="824"/>
      <c r="S747" s="824"/>
      <c r="T747" s="826"/>
      <c r="U747" s="824"/>
      <c r="V747" s="827"/>
      <c r="W747" s="824"/>
      <c r="X747" s="824"/>
      <c r="Y747" s="824"/>
      <c r="Z747" s="824"/>
      <c r="AA747" s="824"/>
      <c r="AB747" s="824"/>
      <c r="AC747" s="824"/>
      <c r="AD747" s="824"/>
      <c r="AE747" s="824"/>
      <c r="AF747" s="824"/>
      <c r="AG747" s="824"/>
      <c r="AH747" s="824"/>
      <c r="AI747" s="34"/>
      <c r="AJ747" s="824"/>
      <c r="AK747" s="824"/>
      <c r="AL747" s="824"/>
      <c r="AM747" s="824"/>
      <c r="AN747" s="824"/>
      <c r="AO747" s="824"/>
      <c r="AP747" s="824"/>
      <c r="AQ747" s="824"/>
      <c r="AR747" s="824"/>
      <c r="AS747" s="824"/>
      <c r="AT747" s="824"/>
      <c r="AU747" s="824"/>
      <c r="AV747" s="824"/>
      <c r="AW747" s="824"/>
      <c r="AX747" s="824"/>
      <c r="AY747" s="824"/>
      <c r="AZ747" s="824"/>
      <c r="BA747" s="824"/>
      <c r="BB747" s="824"/>
      <c r="BC747" s="824"/>
      <c r="BE747" s="828"/>
      <c r="BF747" s="828"/>
      <c r="BG747" s="828"/>
      <c r="BH747" s="828"/>
      <c r="BI747" s="828"/>
      <c r="BJ747" s="828"/>
      <c r="BK747" s="828"/>
      <c r="BL747" s="828"/>
      <c r="BM747" s="828"/>
      <c r="BN747" s="828"/>
      <c r="BO747" s="828"/>
      <c r="BP747" s="828"/>
      <c r="BQ747" s="828"/>
      <c r="BR747" s="828"/>
      <c r="BS747" s="828"/>
      <c r="BT747" s="828"/>
      <c r="BU747" s="828"/>
      <c r="BV747" s="828"/>
      <c r="BW747" s="828"/>
      <c r="BX747" s="828"/>
    </row>
    <row r="748" spans="1:78" ht="15.75">
      <c r="A748" s="824">
        <f>LUK!A37</f>
        <v>0</v>
      </c>
      <c r="B748" s="824" t="str">
        <f>LUK!B37</f>
        <v>Smejkal</v>
      </c>
      <c r="C748" s="824" t="str">
        <f>LUK!C37</f>
        <v>Jakub</v>
      </c>
      <c r="D748" s="1664">
        <f>LUK!D37</f>
        <v>0</v>
      </c>
      <c r="E748" s="824">
        <f>LUK!E37</f>
        <v>0</v>
      </c>
      <c r="F748" s="827" t="s">
        <v>179</v>
      </c>
      <c r="G748" s="823">
        <f t="shared" si="510"/>
        <v>0</v>
      </c>
      <c r="H748" s="824">
        <f t="shared" si="511"/>
        <v>1</v>
      </c>
      <c r="I748" s="824">
        <f t="shared" si="512"/>
        <v>0</v>
      </c>
      <c r="J748" s="824">
        <f t="shared" si="513"/>
        <v>0</v>
      </c>
      <c r="K748" s="825">
        <f t="shared" si="514"/>
        <v>0</v>
      </c>
      <c r="L748" s="826">
        <f t="shared" si="515"/>
        <v>0</v>
      </c>
      <c r="O748" s="827"/>
      <c r="P748" s="824"/>
      <c r="Q748" s="824"/>
      <c r="R748" s="824"/>
      <c r="S748" s="824"/>
      <c r="T748" s="826"/>
      <c r="U748" s="824"/>
      <c r="V748" s="827"/>
      <c r="W748" s="824"/>
      <c r="X748" s="824"/>
      <c r="Y748" s="824">
        <v>0</v>
      </c>
      <c r="Z748" s="824"/>
      <c r="AA748" s="824"/>
      <c r="AB748" s="824"/>
      <c r="AC748" s="824"/>
      <c r="AD748" s="824"/>
      <c r="AE748" s="824"/>
      <c r="AF748" s="824"/>
      <c r="AG748" s="824"/>
      <c r="AH748" s="824"/>
      <c r="AI748" s="34"/>
      <c r="AJ748" s="824"/>
      <c r="AK748" s="824"/>
      <c r="AL748" s="824"/>
      <c r="AM748" s="824"/>
      <c r="AN748" s="824"/>
      <c r="AO748" s="824"/>
      <c r="AP748" s="824"/>
      <c r="AQ748" s="824"/>
      <c r="AR748" s="824"/>
      <c r="AS748" s="824"/>
      <c r="AT748" s="824">
        <v>0</v>
      </c>
      <c r="AU748" s="824"/>
      <c r="AV748" s="824"/>
      <c r="AW748" s="824"/>
      <c r="AX748" s="824"/>
      <c r="AY748" s="824"/>
      <c r="AZ748" s="824"/>
      <c r="BA748" s="824"/>
      <c r="BB748" s="824"/>
      <c r="BC748" s="824"/>
      <c r="BE748" s="828"/>
      <c r="BF748" s="828"/>
      <c r="BG748" s="828"/>
      <c r="BH748" s="828"/>
      <c r="BI748" s="828"/>
      <c r="BJ748" s="828"/>
      <c r="BK748" s="828"/>
      <c r="BL748" s="828"/>
      <c r="BM748" s="828"/>
      <c r="BN748" s="828"/>
      <c r="BO748" s="828"/>
      <c r="BP748" s="828"/>
      <c r="BQ748" s="828"/>
      <c r="BR748" s="828"/>
      <c r="BS748" s="828"/>
      <c r="BT748" s="828"/>
      <c r="BU748" s="828"/>
      <c r="BV748" s="828"/>
      <c r="BW748" s="828"/>
      <c r="BX748" s="828"/>
    </row>
    <row r="749" spans="1:78" ht="15.75">
      <c r="A749" s="824">
        <f>LUK!A38</f>
        <v>0</v>
      </c>
      <c r="B749" s="824" t="str">
        <f>LUK!B38</f>
        <v>Halbrštát</v>
      </c>
      <c r="C749" s="824" t="str">
        <f>LUK!C38</f>
        <v>Jakub</v>
      </c>
      <c r="D749" s="1664">
        <f>LUK!D38</f>
        <v>0</v>
      </c>
      <c r="E749" s="824">
        <f>LUK!E38</f>
        <v>0</v>
      </c>
      <c r="F749" s="827" t="s">
        <v>179</v>
      </c>
      <c r="G749" s="823">
        <f t="shared" ref="G749:G755" si="516">K749/H749</f>
        <v>8.3333333333333329E-2</v>
      </c>
      <c r="H749" s="824">
        <f t="shared" ref="H749:H755" si="517">COUNT(O749:AH749)</f>
        <v>12</v>
      </c>
      <c r="I749" s="824">
        <f t="shared" ref="I749:I755" si="518">SUM(O749+P749+Q749+R749+S749+T749+V749+U749+W749+X749+Y749+Z749+AA749+AB749+AC749+AD749+AE749+AF749+AG749+AH749)</f>
        <v>0</v>
      </c>
      <c r="J749" s="824">
        <f t="shared" ref="J749:J755" si="519">AJ749+AK749+AL749+AM749+AN749+AO749+AP749+AQ749+AR749+AS749+AT749+AU749+AV749+AW749+AX749+AY749+AZ749+BA749+BB749+BC749</f>
        <v>1</v>
      </c>
      <c r="K749" s="825">
        <f t="shared" ref="K749:K755" si="520">I749+J749</f>
        <v>1</v>
      </c>
      <c r="L749" s="826">
        <f t="shared" ref="L749:L755" si="521">BE749+BF749+BG749+BH749+BI749+BJ749+BK749+BL749+BM749+BN749+BO749+BP749+BR749+BQ749+BS749+BT749+BU749+BV749+BW749+BX749</f>
        <v>0</v>
      </c>
      <c r="O749" s="827"/>
      <c r="P749" s="824"/>
      <c r="Q749" s="824"/>
      <c r="R749" s="824">
        <v>0</v>
      </c>
      <c r="S749" s="824">
        <v>0</v>
      </c>
      <c r="T749" s="826">
        <v>0</v>
      </c>
      <c r="U749" s="824">
        <v>0</v>
      </c>
      <c r="V749" s="827">
        <v>0</v>
      </c>
      <c r="W749" s="824">
        <v>0</v>
      </c>
      <c r="X749" s="824">
        <v>0</v>
      </c>
      <c r="Y749" s="824"/>
      <c r="Z749" s="824"/>
      <c r="AA749" s="824"/>
      <c r="AB749" s="824">
        <v>0</v>
      </c>
      <c r="AC749" s="824">
        <v>0</v>
      </c>
      <c r="AD749" s="824"/>
      <c r="AE749" s="824">
        <v>0</v>
      </c>
      <c r="AF749" s="824">
        <v>0</v>
      </c>
      <c r="AG749" s="824">
        <v>0</v>
      </c>
      <c r="AH749" s="824"/>
      <c r="AI749" s="34"/>
      <c r="AJ749" s="824"/>
      <c r="AK749" s="824"/>
      <c r="AL749" s="824"/>
      <c r="AM749" s="824">
        <v>0</v>
      </c>
      <c r="AN749" s="824">
        <v>0</v>
      </c>
      <c r="AO749" s="824">
        <v>0</v>
      </c>
      <c r="AP749" s="824">
        <v>0</v>
      </c>
      <c r="AQ749" s="824">
        <v>0</v>
      </c>
      <c r="AR749" s="824"/>
      <c r="AS749" s="824">
        <v>0</v>
      </c>
      <c r="AT749" s="824"/>
      <c r="AU749" s="824"/>
      <c r="AV749" s="824"/>
      <c r="AW749" s="824">
        <v>0</v>
      </c>
      <c r="AX749" s="824">
        <v>0</v>
      </c>
      <c r="AY749" s="824"/>
      <c r="AZ749" s="824">
        <v>1</v>
      </c>
      <c r="BA749" s="824">
        <v>0</v>
      </c>
      <c r="BB749" s="824">
        <v>0</v>
      </c>
      <c r="BC749" s="824"/>
      <c r="BE749" s="828"/>
      <c r="BF749" s="828"/>
      <c r="BG749" s="828"/>
      <c r="BH749" s="828"/>
      <c r="BI749" s="828"/>
      <c r="BJ749" s="828"/>
      <c r="BK749" s="828"/>
      <c r="BL749" s="828"/>
      <c r="BM749" s="828"/>
      <c r="BN749" s="828"/>
      <c r="BO749" s="828"/>
      <c r="BP749" s="828"/>
      <c r="BQ749" s="828"/>
      <c r="BR749" s="828"/>
      <c r="BS749" s="828"/>
      <c r="BT749" s="828"/>
      <c r="BU749" s="828"/>
      <c r="BV749" s="828"/>
      <c r="BW749" s="828"/>
      <c r="BX749" s="828"/>
    </row>
    <row r="750" spans="1:78" ht="15.75">
      <c r="A750" s="824">
        <f>LUK!A39</f>
        <v>0</v>
      </c>
      <c r="B750" s="824" t="str">
        <f>LUK!B39</f>
        <v>Kmeť</v>
      </c>
      <c r="C750" s="824" t="str">
        <f>LUK!C39</f>
        <v>Michal</v>
      </c>
      <c r="D750" s="1664">
        <f>LUK!D39</f>
        <v>0</v>
      </c>
      <c r="E750" s="824">
        <f>LUK!E39</f>
        <v>0</v>
      </c>
      <c r="F750" s="827" t="s">
        <v>179</v>
      </c>
      <c r="G750" s="823" t="e">
        <f t="shared" si="516"/>
        <v>#DIV/0!</v>
      </c>
      <c r="H750" s="824">
        <f t="shared" si="517"/>
        <v>0</v>
      </c>
      <c r="I750" s="824">
        <f t="shared" si="518"/>
        <v>0</v>
      </c>
      <c r="J750" s="824">
        <f t="shared" si="519"/>
        <v>0</v>
      </c>
      <c r="K750" s="825">
        <f t="shared" si="520"/>
        <v>0</v>
      </c>
      <c r="L750" s="826">
        <f t="shared" si="521"/>
        <v>0</v>
      </c>
      <c r="O750" s="866"/>
      <c r="P750" s="865"/>
      <c r="Q750" s="865"/>
      <c r="R750" s="865"/>
      <c r="S750" s="865"/>
      <c r="T750" s="867"/>
      <c r="U750" s="865"/>
      <c r="V750" s="866"/>
      <c r="W750" s="865"/>
      <c r="X750" s="865"/>
      <c r="Y750" s="865"/>
      <c r="Z750" s="865"/>
      <c r="AA750" s="865"/>
      <c r="AB750" s="865"/>
      <c r="AC750" s="865"/>
      <c r="AD750" s="865"/>
      <c r="AE750" s="865"/>
      <c r="AF750" s="865"/>
      <c r="AG750" s="865"/>
      <c r="AH750" s="865"/>
      <c r="AI750" s="34"/>
      <c r="AJ750" s="865"/>
      <c r="AK750" s="865"/>
      <c r="AL750" s="865"/>
      <c r="AM750" s="865"/>
      <c r="AN750" s="865"/>
      <c r="AO750" s="865"/>
      <c r="AP750" s="865"/>
      <c r="AQ750" s="865"/>
      <c r="AR750" s="865"/>
      <c r="AS750" s="865"/>
      <c r="AT750" s="865"/>
      <c r="AU750" s="865"/>
      <c r="AV750" s="865"/>
      <c r="AW750" s="865"/>
      <c r="AX750" s="865"/>
      <c r="AY750" s="865"/>
      <c r="AZ750" s="865"/>
      <c r="BA750" s="865"/>
      <c r="BB750" s="865"/>
      <c r="BC750" s="865"/>
      <c r="BE750" s="868"/>
      <c r="BF750" s="868"/>
      <c r="BG750" s="868"/>
      <c r="BH750" s="868"/>
      <c r="BI750" s="868"/>
      <c r="BJ750" s="868"/>
      <c r="BK750" s="868"/>
      <c r="BL750" s="868"/>
      <c r="BM750" s="868"/>
      <c r="BN750" s="868"/>
      <c r="BO750" s="868"/>
      <c r="BP750" s="868"/>
      <c r="BQ750" s="868"/>
      <c r="BR750" s="868"/>
      <c r="BS750" s="868"/>
      <c r="BT750" s="868"/>
      <c r="BU750" s="868"/>
      <c r="BV750" s="868"/>
      <c r="BW750" s="868"/>
      <c r="BX750" s="868"/>
    </row>
    <row r="751" spans="1:78" ht="15.75">
      <c r="A751" s="824">
        <f>LUK!A40</f>
        <v>0</v>
      </c>
      <c r="B751" s="824">
        <f>LUK!B40</f>
        <v>0</v>
      </c>
      <c r="C751" s="824">
        <f>LUK!C40</f>
        <v>0</v>
      </c>
      <c r="D751" s="1664">
        <f>LUK!D40</f>
        <v>0</v>
      </c>
      <c r="E751" s="824">
        <f>LUK!E40</f>
        <v>0</v>
      </c>
      <c r="F751" s="827" t="s">
        <v>179</v>
      </c>
      <c r="G751" s="823" t="e">
        <f t="shared" si="516"/>
        <v>#DIV/0!</v>
      </c>
      <c r="H751" s="824">
        <f t="shared" si="517"/>
        <v>0</v>
      </c>
      <c r="I751" s="824">
        <f t="shared" si="518"/>
        <v>0</v>
      </c>
      <c r="J751" s="824">
        <f t="shared" si="519"/>
        <v>0</v>
      </c>
      <c r="K751" s="825">
        <f t="shared" si="520"/>
        <v>0</v>
      </c>
      <c r="L751" s="826">
        <f t="shared" si="521"/>
        <v>0</v>
      </c>
      <c r="O751" s="39"/>
      <c r="P751" s="37"/>
      <c r="Q751" s="37"/>
      <c r="R751" s="37"/>
      <c r="S751" s="37"/>
      <c r="T751" s="38"/>
      <c r="U751" s="37"/>
      <c r="V751" s="39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4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E751" s="853"/>
      <c r="BF751" s="853"/>
      <c r="BG751" s="853"/>
      <c r="BH751" s="853"/>
      <c r="BI751" s="853"/>
      <c r="BJ751" s="853"/>
      <c r="BK751" s="853"/>
      <c r="BL751" s="853"/>
      <c r="BM751" s="853"/>
      <c r="BN751" s="853"/>
      <c r="BO751" s="853"/>
      <c r="BP751" s="853"/>
      <c r="BQ751" s="853"/>
      <c r="BR751" s="853"/>
      <c r="BS751" s="853"/>
      <c r="BT751" s="853"/>
      <c r="BU751" s="853"/>
      <c r="BV751" s="853"/>
      <c r="BW751" s="853"/>
      <c r="BX751" s="853"/>
    </row>
    <row r="752" spans="1:78" ht="15.75">
      <c r="A752" s="824">
        <f>LUK!A41</f>
        <v>0</v>
      </c>
      <c r="B752" s="824">
        <f>LUK!B41</f>
        <v>0</v>
      </c>
      <c r="C752" s="824">
        <f>LUK!C41</f>
        <v>0</v>
      </c>
      <c r="D752" s="1664">
        <f>LUK!D41</f>
        <v>0</v>
      </c>
      <c r="E752" s="824">
        <f>LUK!E41</f>
        <v>0</v>
      </c>
      <c r="F752" s="827" t="s">
        <v>179</v>
      </c>
      <c r="G752" s="823" t="e">
        <f t="shared" si="516"/>
        <v>#DIV/0!</v>
      </c>
      <c r="H752" s="824">
        <f t="shared" si="517"/>
        <v>0</v>
      </c>
      <c r="I752" s="824">
        <f t="shared" si="518"/>
        <v>0</v>
      </c>
      <c r="J752" s="824">
        <f t="shared" si="519"/>
        <v>0</v>
      </c>
      <c r="K752" s="825">
        <f t="shared" si="520"/>
        <v>0</v>
      </c>
      <c r="L752" s="826">
        <f t="shared" si="521"/>
        <v>0</v>
      </c>
      <c r="O752" s="39"/>
      <c r="P752" s="37"/>
      <c r="Q752" s="37"/>
      <c r="R752" s="37"/>
      <c r="S752" s="37"/>
      <c r="T752" s="38"/>
      <c r="U752" s="37"/>
      <c r="V752" s="39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4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E752" s="853"/>
      <c r="BF752" s="853"/>
      <c r="BG752" s="853"/>
      <c r="BH752" s="853"/>
      <c r="BI752" s="853"/>
      <c r="BJ752" s="853"/>
      <c r="BK752" s="853"/>
      <c r="BL752" s="853"/>
      <c r="BM752" s="853"/>
      <c r="BN752" s="853"/>
      <c r="BO752" s="853"/>
      <c r="BP752" s="853"/>
      <c r="BQ752" s="853"/>
      <c r="BR752" s="853"/>
      <c r="BS752" s="853"/>
      <c r="BT752" s="853"/>
      <c r="BU752" s="853"/>
      <c r="BV752" s="853"/>
      <c r="BW752" s="853"/>
      <c r="BX752" s="853"/>
    </row>
    <row r="753" spans="1:77" ht="15.75">
      <c r="A753" s="824">
        <f>LUK!A42</f>
        <v>0</v>
      </c>
      <c r="B753" s="824">
        <f>LUK!B42</f>
        <v>0</v>
      </c>
      <c r="C753" s="824">
        <f>LUK!C42</f>
        <v>0</v>
      </c>
      <c r="D753" s="1664">
        <f>LUK!D42</f>
        <v>0</v>
      </c>
      <c r="E753" s="824">
        <f>LUK!E42</f>
        <v>0</v>
      </c>
      <c r="F753" s="827" t="s">
        <v>179</v>
      </c>
      <c r="G753" s="823" t="e">
        <f t="shared" si="516"/>
        <v>#DIV/0!</v>
      </c>
      <c r="H753" s="824">
        <f t="shared" si="517"/>
        <v>0</v>
      </c>
      <c r="I753" s="824">
        <f t="shared" si="518"/>
        <v>0</v>
      </c>
      <c r="J753" s="824">
        <f t="shared" si="519"/>
        <v>0</v>
      </c>
      <c r="K753" s="825">
        <f t="shared" si="520"/>
        <v>0</v>
      </c>
      <c r="L753" s="826">
        <f t="shared" si="521"/>
        <v>0</v>
      </c>
      <c r="O753" s="39"/>
      <c r="P753" s="37"/>
      <c r="Q753" s="37"/>
      <c r="R753" s="37"/>
      <c r="S753" s="37"/>
      <c r="T753" s="38"/>
      <c r="U753" s="37"/>
      <c r="V753" s="39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4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E753" s="853"/>
      <c r="BF753" s="853"/>
      <c r="BG753" s="853"/>
      <c r="BH753" s="853"/>
      <c r="BI753" s="853"/>
      <c r="BJ753" s="853"/>
      <c r="BK753" s="853"/>
      <c r="BL753" s="853"/>
      <c r="BM753" s="853"/>
      <c r="BN753" s="853"/>
      <c r="BO753" s="853"/>
      <c r="BP753" s="853"/>
      <c r="BQ753" s="853"/>
      <c r="BR753" s="853"/>
      <c r="BS753" s="853"/>
      <c r="BT753" s="853"/>
      <c r="BU753" s="853"/>
      <c r="BV753" s="853"/>
      <c r="BW753" s="853"/>
      <c r="BX753" s="853"/>
    </row>
    <row r="754" spans="1:77" ht="15.75">
      <c r="A754" s="34"/>
      <c r="B754" s="829" t="s">
        <v>1031</v>
      </c>
      <c r="C754" s="829" t="s">
        <v>112</v>
      </c>
      <c r="D754" s="835"/>
      <c r="F754" s="824" t="s">
        <v>180</v>
      </c>
      <c r="G754" s="823">
        <f t="shared" ref="G754" si="522">K754/H754</f>
        <v>6.5</v>
      </c>
      <c r="H754" s="824">
        <f t="shared" ref="H754" si="523">COUNT(O754:AH754)</f>
        <v>2</v>
      </c>
      <c r="I754" s="824">
        <f t="shared" ref="I754" si="524">SUM(O754+P754+Q754+R754+S754+T754+V754+U754+W754+X754+Y754+Z754+AA754+AB754+AC754+AD754+AE754+AF754+AG754+AH754)</f>
        <v>13</v>
      </c>
      <c r="J754" s="824">
        <f t="shared" ref="J754" si="525">AJ754+AK754+AL754+AM754+AN754+AO754+AP754+AQ754+AR754+AS754+AT754+AU754+AV754+AW754+AX754+AY754+AZ754+BA754+BB754+BC754</f>
        <v>0</v>
      </c>
      <c r="K754" s="825">
        <f t="shared" ref="K754" si="526">I754+J754</f>
        <v>13</v>
      </c>
      <c r="L754" s="826">
        <f t="shared" ref="L754" si="527">BE754+BF754+BG754+BH754+BI754+BJ754+BK754+BL754+BM754+BN754+BO754+BP754+BR754+BQ754+BS754+BT754+BU754+BV754+BW754+BX754</f>
        <v>0</v>
      </c>
      <c r="O754" s="1858"/>
      <c r="P754" s="1567"/>
      <c r="Q754" s="1567"/>
      <c r="R754" s="1567"/>
      <c r="S754" s="1567"/>
      <c r="T754" s="1569"/>
      <c r="U754" s="1567"/>
      <c r="V754" s="1858"/>
      <c r="W754" s="1567"/>
      <c r="X754" s="1567"/>
      <c r="Y754" s="1567"/>
      <c r="Z754" s="1567"/>
      <c r="AA754" s="1567"/>
      <c r="AB754" s="1567"/>
      <c r="AC754" s="1567"/>
      <c r="AD754" s="1567"/>
      <c r="AE754" s="1567"/>
      <c r="AF754" s="1567">
        <v>3</v>
      </c>
      <c r="AG754" s="1567"/>
      <c r="AH754" s="1567">
        <v>10</v>
      </c>
      <c r="AI754" s="34"/>
      <c r="AJ754" s="1567"/>
      <c r="AK754" s="1567"/>
      <c r="AL754" s="1567"/>
      <c r="AM754" s="1567"/>
      <c r="AN754" s="1567"/>
      <c r="AO754" s="1567"/>
      <c r="AP754" s="1567"/>
      <c r="AQ754" s="1567"/>
      <c r="AR754" s="1567"/>
      <c r="AS754" s="1567"/>
      <c r="AT754" s="1567"/>
      <c r="AU754" s="1567"/>
      <c r="AV754" s="1567"/>
      <c r="AW754" s="1567"/>
      <c r="AX754" s="1567"/>
      <c r="AY754" s="1567"/>
      <c r="AZ754" s="1567"/>
      <c r="BA754" s="1567"/>
      <c r="BB754" s="1567"/>
      <c r="BC754" s="1567"/>
      <c r="BE754" s="1571"/>
      <c r="BF754" s="1571"/>
      <c r="BG754" s="1571"/>
      <c r="BH754" s="1571"/>
      <c r="BI754" s="1571"/>
      <c r="BJ754" s="1571"/>
      <c r="BK754" s="1571"/>
      <c r="BL754" s="1571"/>
      <c r="BM754" s="1571"/>
      <c r="BN754" s="1571"/>
      <c r="BO754" s="1571"/>
      <c r="BP754" s="1571"/>
      <c r="BQ754" s="1571"/>
      <c r="BR754" s="1571"/>
      <c r="BS754" s="1571"/>
      <c r="BT754" s="1571"/>
      <c r="BU754" s="1571"/>
      <c r="BV754" s="1571"/>
      <c r="BW754" s="1571"/>
      <c r="BX754" s="1571"/>
    </row>
    <row r="755" spans="1:77" ht="15.75">
      <c r="A755" s="34"/>
      <c r="B755" s="829" t="s">
        <v>94</v>
      </c>
      <c r="C755" s="829" t="s">
        <v>95</v>
      </c>
      <c r="D755" s="835"/>
      <c r="F755" s="824" t="s">
        <v>180</v>
      </c>
      <c r="G755" s="823">
        <f t="shared" si="516"/>
        <v>1</v>
      </c>
      <c r="H755" s="824">
        <f t="shared" si="517"/>
        <v>2</v>
      </c>
      <c r="I755" s="824">
        <f t="shared" si="518"/>
        <v>2</v>
      </c>
      <c r="J755" s="824">
        <f t="shared" si="519"/>
        <v>0</v>
      </c>
      <c r="K755" s="825">
        <f t="shared" si="520"/>
        <v>2</v>
      </c>
      <c r="L755" s="826">
        <f t="shared" si="521"/>
        <v>0</v>
      </c>
      <c r="O755" s="1858"/>
      <c r="P755" s="1567"/>
      <c r="Q755" s="1567"/>
      <c r="R755" s="1567"/>
      <c r="S755" s="1567"/>
      <c r="T755" s="1569"/>
      <c r="U755" s="1567"/>
      <c r="V755" s="1858"/>
      <c r="W755" s="1567"/>
      <c r="X755" s="1567"/>
      <c r="Y755" s="1567"/>
      <c r="Z755" s="1567"/>
      <c r="AA755" s="1567"/>
      <c r="AB755" s="1567"/>
      <c r="AC755" s="1567"/>
      <c r="AD755" s="1567">
        <v>2</v>
      </c>
      <c r="AE755" s="1567">
        <v>0</v>
      </c>
      <c r="AF755" s="1567"/>
      <c r="AG755" s="1567"/>
      <c r="AH755" s="1567"/>
      <c r="AI755" s="34"/>
      <c r="AJ755" s="1567"/>
      <c r="AK755" s="1567"/>
      <c r="AL755" s="1567"/>
      <c r="AM755" s="1567"/>
      <c r="AN755" s="1567"/>
      <c r="AO755" s="1567"/>
      <c r="AP755" s="1567"/>
      <c r="AQ755" s="1567"/>
      <c r="AR755" s="1567"/>
      <c r="AS755" s="1567"/>
      <c r="AT755" s="1567"/>
      <c r="AU755" s="1567"/>
      <c r="AV755" s="1567"/>
      <c r="AW755" s="1567"/>
      <c r="AX755" s="1567"/>
      <c r="AY755" s="1567"/>
      <c r="AZ755" s="1567"/>
      <c r="BA755" s="1567"/>
      <c r="BB755" s="1567"/>
      <c r="BC755" s="1567"/>
      <c r="BE755" s="1571"/>
      <c r="BF755" s="1571"/>
      <c r="BG755" s="1571"/>
      <c r="BH755" s="1571"/>
      <c r="BI755" s="1571"/>
      <c r="BJ755" s="1571"/>
      <c r="BK755" s="1571"/>
      <c r="BL755" s="1571"/>
      <c r="BM755" s="1571"/>
      <c r="BN755" s="1571"/>
      <c r="BO755" s="1571"/>
      <c r="BP755" s="1571"/>
      <c r="BQ755" s="1571"/>
      <c r="BR755" s="1571"/>
      <c r="BS755" s="1571"/>
      <c r="BT755" s="1571"/>
      <c r="BU755" s="1571"/>
      <c r="BV755" s="1571"/>
      <c r="BW755" s="1571"/>
      <c r="BX755" s="1571"/>
    </row>
    <row r="756" spans="1:77" ht="15.75">
      <c r="B756" s="829" t="s">
        <v>714</v>
      </c>
      <c r="C756" s="829"/>
      <c r="D756" s="835"/>
      <c r="F756" s="824" t="s">
        <v>180</v>
      </c>
      <c r="G756" s="823">
        <f t="shared" si="510"/>
        <v>6.5</v>
      </c>
      <c r="H756" s="824">
        <f t="shared" si="511"/>
        <v>2</v>
      </c>
      <c r="I756" s="824">
        <f t="shared" si="512"/>
        <v>13</v>
      </c>
      <c r="J756" s="824">
        <f t="shared" si="513"/>
        <v>0</v>
      </c>
      <c r="K756" s="825">
        <f t="shared" si="514"/>
        <v>13</v>
      </c>
      <c r="L756" s="826">
        <f t="shared" si="515"/>
        <v>0</v>
      </c>
      <c r="O756" s="827"/>
      <c r="P756" s="824"/>
      <c r="Q756" s="824"/>
      <c r="R756" s="824"/>
      <c r="S756" s="824"/>
      <c r="T756" s="826"/>
      <c r="U756" s="824"/>
      <c r="V756" s="827"/>
      <c r="W756" s="824"/>
      <c r="X756" s="824"/>
      <c r="Y756" s="824"/>
      <c r="Z756" s="824"/>
      <c r="AA756" s="824"/>
      <c r="AB756" s="824">
        <v>9</v>
      </c>
      <c r="AC756" s="824"/>
      <c r="AD756" s="824"/>
      <c r="AE756" s="824"/>
      <c r="AF756" s="824"/>
      <c r="AG756" s="824">
        <v>4</v>
      </c>
      <c r="AH756" s="824"/>
      <c r="AI756" s="34"/>
      <c r="AJ756" s="824"/>
      <c r="AK756" s="824"/>
      <c r="AL756" s="824"/>
      <c r="AM756" s="824"/>
      <c r="AN756" s="824"/>
      <c r="AO756" s="824"/>
      <c r="AP756" s="824"/>
      <c r="AQ756" s="824"/>
      <c r="AR756" s="824"/>
      <c r="AS756" s="824"/>
      <c r="AT756" s="824"/>
      <c r="AU756" s="824"/>
      <c r="AV756" s="824"/>
      <c r="AW756" s="824"/>
      <c r="AX756" s="824"/>
      <c r="AY756" s="824"/>
      <c r="AZ756" s="824"/>
      <c r="BA756" s="824"/>
      <c r="BB756" s="824"/>
      <c r="BC756" s="824"/>
      <c r="BE756" s="828"/>
      <c r="BF756" s="828"/>
      <c r="BG756" s="828"/>
      <c r="BH756" s="828"/>
      <c r="BI756" s="828"/>
      <c r="BJ756" s="828"/>
      <c r="BK756" s="828"/>
      <c r="BL756" s="828"/>
      <c r="BM756" s="828"/>
      <c r="BN756" s="828"/>
      <c r="BO756" s="828"/>
      <c r="BP756" s="828"/>
      <c r="BQ756" s="828"/>
      <c r="BR756" s="828"/>
      <c r="BS756" s="828"/>
      <c r="BT756" s="828"/>
      <c r="BU756" s="828"/>
      <c r="BV756" s="828"/>
      <c r="BW756" s="828"/>
      <c r="BX756" s="828"/>
    </row>
    <row r="757" spans="1:77" ht="15.75">
      <c r="B757" s="829" t="s">
        <v>124</v>
      </c>
      <c r="C757" s="829" t="s">
        <v>125</v>
      </c>
      <c r="D757" s="835"/>
      <c r="F757" s="824" t="s">
        <v>180</v>
      </c>
      <c r="G757" s="823">
        <f t="shared" si="510"/>
        <v>9.5</v>
      </c>
      <c r="H757" s="824">
        <f t="shared" si="511"/>
        <v>2</v>
      </c>
      <c r="I757" s="824">
        <f t="shared" si="512"/>
        <v>19</v>
      </c>
      <c r="J757" s="824">
        <f t="shared" si="513"/>
        <v>0</v>
      </c>
      <c r="K757" s="825">
        <f t="shared" si="514"/>
        <v>19</v>
      </c>
      <c r="L757" s="826">
        <f t="shared" si="515"/>
        <v>0</v>
      </c>
      <c r="O757" s="827"/>
      <c r="P757" s="824"/>
      <c r="Q757" s="824"/>
      <c r="R757" s="824"/>
      <c r="S757" s="824"/>
      <c r="T757" s="826"/>
      <c r="U757" s="824">
        <v>12</v>
      </c>
      <c r="V757" s="827"/>
      <c r="W757" s="824"/>
      <c r="X757" s="824"/>
      <c r="Y757" s="824"/>
      <c r="Z757" s="824"/>
      <c r="AA757" s="824"/>
      <c r="AB757" s="824"/>
      <c r="AC757" s="824">
        <v>7</v>
      </c>
      <c r="AD757" s="824"/>
      <c r="AE757" s="824"/>
      <c r="AF757" s="824"/>
      <c r="AG757" s="824"/>
      <c r="AH757" s="824"/>
      <c r="AI757" s="34"/>
      <c r="AJ757" s="824"/>
      <c r="AK757" s="824"/>
      <c r="AL757" s="824"/>
      <c r="AM757" s="824"/>
      <c r="AN757" s="824"/>
      <c r="AO757" s="824"/>
      <c r="AP757" s="824"/>
      <c r="AQ757" s="824"/>
      <c r="AR757" s="824"/>
      <c r="AS757" s="824"/>
      <c r="AT757" s="824"/>
      <c r="AU757" s="824"/>
      <c r="AV757" s="824"/>
      <c r="AW757" s="824"/>
      <c r="AX757" s="824"/>
      <c r="AY757" s="824"/>
      <c r="AZ757" s="824"/>
      <c r="BA757" s="824"/>
      <c r="BB757" s="824"/>
      <c r="BC757" s="824"/>
      <c r="BE757" s="828"/>
      <c r="BF757" s="828"/>
      <c r="BG757" s="828"/>
      <c r="BH757" s="828"/>
      <c r="BI757" s="828"/>
      <c r="BJ757" s="828"/>
      <c r="BK757" s="828"/>
      <c r="BL757" s="828"/>
      <c r="BM757" s="828"/>
      <c r="BN757" s="828"/>
      <c r="BO757" s="828"/>
      <c r="BP757" s="828"/>
      <c r="BQ757" s="828"/>
      <c r="BR757" s="828"/>
      <c r="BS757" s="828"/>
      <c r="BT757" s="828"/>
      <c r="BU757" s="828"/>
      <c r="BV757" s="828"/>
      <c r="BW757" s="828"/>
      <c r="BX757" s="828"/>
    </row>
    <row r="758" spans="1:77" ht="15.75">
      <c r="B758" s="829" t="s">
        <v>67</v>
      </c>
      <c r="C758" s="829" t="s">
        <v>68</v>
      </c>
      <c r="D758" s="835"/>
      <c r="F758" s="824" t="s">
        <v>180</v>
      </c>
      <c r="G758" s="823">
        <f t="shared" si="510"/>
        <v>4</v>
      </c>
      <c r="H758" s="824">
        <f t="shared" si="511"/>
        <v>1</v>
      </c>
      <c r="I758" s="824">
        <f t="shared" si="512"/>
        <v>4</v>
      </c>
      <c r="J758" s="824">
        <f t="shared" si="513"/>
        <v>0</v>
      </c>
      <c r="K758" s="825">
        <f t="shared" si="514"/>
        <v>4</v>
      </c>
      <c r="L758" s="826">
        <f t="shared" si="515"/>
        <v>0</v>
      </c>
      <c r="O758" s="827"/>
      <c r="P758" s="824"/>
      <c r="Q758" s="824"/>
      <c r="R758" s="824"/>
      <c r="S758" s="824"/>
      <c r="T758" s="826"/>
      <c r="U758" s="824"/>
      <c r="V758" s="827"/>
      <c r="W758" s="824"/>
      <c r="X758" s="824">
        <v>4</v>
      </c>
      <c r="Y758" s="824"/>
      <c r="Z758" s="824"/>
      <c r="AA758" s="824"/>
      <c r="AB758" s="824"/>
      <c r="AC758" s="824"/>
      <c r="AD758" s="824"/>
      <c r="AE758" s="824"/>
      <c r="AF758" s="824"/>
      <c r="AG758" s="824"/>
      <c r="AH758" s="824"/>
      <c r="AI758" s="34"/>
      <c r="AJ758" s="824"/>
      <c r="AK758" s="824"/>
      <c r="AL758" s="824"/>
      <c r="AM758" s="824"/>
      <c r="AN758" s="824"/>
      <c r="AO758" s="824"/>
      <c r="AP758" s="824"/>
      <c r="AQ758" s="824"/>
      <c r="AR758" s="824"/>
      <c r="AS758" s="824"/>
      <c r="AT758" s="824"/>
      <c r="AU758" s="824"/>
      <c r="AV758" s="824"/>
      <c r="AW758" s="824"/>
      <c r="AX758" s="824"/>
      <c r="AY758" s="824"/>
      <c r="AZ758" s="824"/>
      <c r="BA758" s="824"/>
      <c r="BB758" s="824"/>
      <c r="BC758" s="824"/>
      <c r="BE758" s="828"/>
      <c r="BF758" s="828"/>
      <c r="BG758" s="828"/>
      <c r="BH758" s="828"/>
      <c r="BI758" s="828"/>
      <c r="BJ758" s="828"/>
      <c r="BK758" s="828"/>
      <c r="BL758" s="828"/>
      <c r="BM758" s="828"/>
      <c r="BN758" s="828"/>
      <c r="BO758" s="828"/>
      <c r="BP758" s="828"/>
      <c r="BQ758" s="828"/>
      <c r="BR758" s="828"/>
      <c r="BS758" s="828"/>
      <c r="BT758" s="828"/>
      <c r="BU758" s="828"/>
      <c r="BV758" s="828"/>
      <c r="BW758" s="828"/>
      <c r="BX758" s="828"/>
    </row>
    <row r="759" spans="1:77" ht="15.75">
      <c r="B759" s="829" t="s">
        <v>116</v>
      </c>
      <c r="C759" s="829" t="s">
        <v>117</v>
      </c>
      <c r="D759" s="835"/>
      <c r="F759" s="824" t="s">
        <v>180</v>
      </c>
      <c r="G759" s="823">
        <f t="shared" si="510"/>
        <v>10</v>
      </c>
      <c r="H759" s="824">
        <f t="shared" si="511"/>
        <v>1</v>
      </c>
      <c r="I759" s="824">
        <f t="shared" si="512"/>
        <v>10</v>
      </c>
      <c r="J759" s="824">
        <f t="shared" si="513"/>
        <v>0</v>
      </c>
      <c r="K759" s="825">
        <f t="shared" si="514"/>
        <v>10</v>
      </c>
      <c r="L759" s="826">
        <f t="shared" si="515"/>
        <v>0</v>
      </c>
      <c r="O759" s="827"/>
      <c r="P759" s="824"/>
      <c r="Q759" s="824"/>
      <c r="R759" s="824"/>
      <c r="S759" s="824"/>
      <c r="T759" s="826"/>
      <c r="U759" s="824"/>
      <c r="V759" s="827"/>
      <c r="W759" s="824"/>
      <c r="X759" s="824"/>
      <c r="Y759" s="824">
        <v>10</v>
      </c>
      <c r="Z759" s="824"/>
      <c r="AA759" s="824"/>
      <c r="AB759" s="824"/>
      <c r="AC759" s="824"/>
      <c r="AD759" s="824"/>
      <c r="AE759" s="824"/>
      <c r="AF759" s="824"/>
      <c r="AG759" s="824"/>
      <c r="AH759" s="824"/>
      <c r="AI759" s="34"/>
      <c r="AJ759" s="824"/>
      <c r="AK759" s="824"/>
      <c r="AL759" s="824"/>
      <c r="AM759" s="824"/>
      <c r="AN759" s="824"/>
      <c r="AO759" s="824"/>
      <c r="AP759" s="824"/>
      <c r="AQ759" s="824"/>
      <c r="AR759" s="824"/>
      <c r="AS759" s="824"/>
      <c r="AT759" s="824"/>
      <c r="AU759" s="824"/>
      <c r="AV759" s="824"/>
      <c r="AW759" s="824"/>
      <c r="AX759" s="824"/>
      <c r="AY759" s="824"/>
      <c r="AZ759" s="824"/>
      <c r="BA759" s="824"/>
      <c r="BB759" s="824"/>
      <c r="BC759" s="824"/>
      <c r="BE759" s="828"/>
      <c r="BF759" s="828"/>
      <c r="BG759" s="828"/>
      <c r="BH759" s="828"/>
      <c r="BI759" s="828"/>
      <c r="BJ759" s="828"/>
      <c r="BK759" s="828"/>
      <c r="BL759" s="828"/>
      <c r="BM759" s="828"/>
      <c r="BN759" s="828"/>
      <c r="BO759" s="828"/>
      <c r="BP759" s="828"/>
      <c r="BQ759" s="828"/>
      <c r="BR759" s="828"/>
      <c r="BS759" s="828"/>
      <c r="BT759" s="828"/>
      <c r="BU759" s="828"/>
      <c r="BV759" s="828"/>
      <c r="BW759" s="828"/>
      <c r="BX759" s="828"/>
    </row>
    <row r="760" spans="1:77" ht="15.75">
      <c r="A760" s="828"/>
      <c r="B760" s="829" t="s">
        <v>910</v>
      </c>
      <c r="C760" s="829" t="s">
        <v>163</v>
      </c>
      <c r="D760" s="835"/>
      <c r="F760" s="824" t="s">
        <v>180</v>
      </c>
      <c r="G760" s="823">
        <f t="shared" si="510"/>
        <v>5.5</v>
      </c>
      <c r="H760" s="824">
        <f t="shared" si="511"/>
        <v>2</v>
      </c>
      <c r="I760" s="824">
        <f t="shared" si="512"/>
        <v>11</v>
      </c>
      <c r="J760" s="824">
        <f t="shared" si="513"/>
        <v>0</v>
      </c>
      <c r="K760" s="825">
        <f t="shared" si="514"/>
        <v>11</v>
      </c>
      <c r="L760" s="826">
        <f t="shared" si="515"/>
        <v>0</v>
      </c>
      <c r="O760" s="827"/>
      <c r="P760" s="824"/>
      <c r="Q760" s="824"/>
      <c r="R760" s="824"/>
      <c r="S760" s="824"/>
      <c r="T760" s="826"/>
      <c r="U760" s="824"/>
      <c r="V760" s="827"/>
      <c r="W760" s="824"/>
      <c r="X760" s="824"/>
      <c r="Y760" s="824"/>
      <c r="Z760" s="824">
        <v>7</v>
      </c>
      <c r="AA760" s="824">
        <v>4</v>
      </c>
      <c r="AB760" s="824"/>
      <c r="AC760" s="824"/>
      <c r="AD760" s="824"/>
      <c r="AE760" s="824"/>
      <c r="AF760" s="824"/>
      <c r="AG760" s="824"/>
      <c r="AH760" s="824"/>
      <c r="AI760" s="34"/>
      <c r="AJ760" s="824"/>
      <c r="AK760" s="824"/>
      <c r="AL760" s="824"/>
      <c r="AM760" s="824"/>
      <c r="AN760" s="824"/>
      <c r="AO760" s="824"/>
      <c r="AP760" s="824"/>
      <c r="AQ760" s="824"/>
      <c r="AR760" s="824"/>
      <c r="AS760" s="824"/>
      <c r="AT760" s="824"/>
      <c r="AU760" s="824"/>
      <c r="AV760" s="824"/>
      <c r="AW760" s="824"/>
      <c r="AX760" s="824"/>
      <c r="AY760" s="824"/>
      <c r="AZ760" s="824"/>
      <c r="BA760" s="824"/>
      <c r="BB760" s="824"/>
      <c r="BC760" s="824"/>
      <c r="BE760" s="828"/>
      <c r="BF760" s="828"/>
      <c r="BG760" s="828"/>
      <c r="BH760" s="828"/>
      <c r="BI760" s="828"/>
      <c r="BJ760" s="828"/>
      <c r="BK760" s="828"/>
      <c r="BL760" s="828"/>
      <c r="BM760" s="828"/>
      <c r="BN760" s="828"/>
      <c r="BO760" s="828"/>
      <c r="BP760" s="828"/>
      <c r="BQ760" s="828"/>
      <c r="BR760" s="828"/>
      <c r="BS760" s="828"/>
      <c r="BT760" s="828"/>
      <c r="BU760" s="828"/>
      <c r="BV760" s="828"/>
      <c r="BW760" s="828"/>
      <c r="BX760" s="828"/>
    </row>
    <row r="761" spans="1:77" ht="15.75">
      <c r="A761" s="833"/>
      <c r="B761" s="830" t="s">
        <v>149</v>
      </c>
      <c r="C761" s="830" t="s">
        <v>110</v>
      </c>
      <c r="D761" s="1663"/>
      <c r="E761" s="831"/>
      <c r="F761" s="824" t="s">
        <v>180</v>
      </c>
      <c r="G761" s="823">
        <f t="shared" si="510"/>
        <v>3</v>
      </c>
      <c r="H761" s="824">
        <f t="shared" si="511"/>
        <v>1</v>
      </c>
      <c r="I761" s="824">
        <f t="shared" si="512"/>
        <v>3</v>
      </c>
      <c r="J761" s="824">
        <f t="shared" si="513"/>
        <v>0</v>
      </c>
      <c r="K761" s="825">
        <f t="shared" si="514"/>
        <v>3</v>
      </c>
      <c r="L761" s="826">
        <f t="shared" si="515"/>
        <v>0</v>
      </c>
      <c r="M761" s="46"/>
      <c r="N761" s="46"/>
      <c r="O761" s="827"/>
      <c r="P761" s="824"/>
      <c r="Q761" s="824"/>
      <c r="R761" s="824"/>
      <c r="S761" s="824"/>
      <c r="T761" s="826"/>
      <c r="U761" s="824"/>
      <c r="V761" s="827"/>
      <c r="W761" s="824">
        <v>3</v>
      </c>
      <c r="X761" s="824"/>
      <c r="Y761" s="824"/>
      <c r="Z761" s="824"/>
      <c r="AA761" s="824"/>
      <c r="AB761" s="824"/>
      <c r="AC761" s="824"/>
      <c r="AD761" s="824"/>
      <c r="AE761" s="824"/>
      <c r="AF761" s="824"/>
      <c r="AG761" s="824"/>
      <c r="AH761" s="824"/>
      <c r="AI761" s="824"/>
      <c r="AJ761" s="824"/>
      <c r="AK761" s="824"/>
      <c r="AL761" s="824"/>
      <c r="AM761" s="824"/>
      <c r="AN761" s="824"/>
      <c r="AO761" s="824"/>
      <c r="AP761" s="824"/>
      <c r="AQ761" s="824"/>
      <c r="AR761" s="824"/>
      <c r="AS761" s="824"/>
      <c r="AT761" s="824"/>
      <c r="AU761" s="824"/>
      <c r="AV761" s="824"/>
      <c r="AW761" s="824"/>
      <c r="AX761" s="824"/>
      <c r="AY761" s="824"/>
      <c r="AZ761" s="824"/>
      <c r="BA761" s="824"/>
      <c r="BB761" s="824"/>
      <c r="BC761" s="824"/>
      <c r="BD761" s="828"/>
      <c r="BE761" s="828"/>
      <c r="BF761" s="828"/>
      <c r="BG761" s="828"/>
      <c r="BH761" s="828"/>
      <c r="BI761" s="828"/>
      <c r="BJ761" s="828"/>
      <c r="BK761" s="828"/>
      <c r="BL761" s="828"/>
      <c r="BM761" s="828"/>
      <c r="BN761" s="828"/>
      <c r="BO761" s="828"/>
      <c r="BP761" s="828"/>
      <c r="BQ761" s="828"/>
      <c r="BR761" s="828"/>
      <c r="BS761" s="828"/>
      <c r="BT761" s="828"/>
      <c r="BU761" s="828"/>
      <c r="BV761" s="828"/>
      <c r="BW761" s="828"/>
      <c r="BX761" s="828"/>
    </row>
    <row r="762" spans="1:77" ht="16.5" thickBot="1">
      <c r="A762" s="833"/>
      <c r="B762" s="830" t="s">
        <v>173</v>
      </c>
      <c r="C762" s="830" t="s">
        <v>68</v>
      </c>
      <c r="D762" s="1663"/>
      <c r="E762" s="831"/>
      <c r="F762" s="824" t="s">
        <v>180</v>
      </c>
      <c r="G762" s="823">
        <f t="shared" si="510"/>
        <v>4.4285714285714288</v>
      </c>
      <c r="H762" s="824">
        <f t="shared" si="511"/>
        <v>7</v>
      </c>
      <c r="I762" s="824">
        <f t="shared" si="512"/>
        <v>31</v>
      </c>
      <c r="J762" s="824">
        <f t="shared" si="513"/>
        <v>0</v>
      </c>
      <c r="K762" s="825">
        <f t="shared" si="514"/>
        <v>31</v>
      </c>
      <c r="L762" s="826">
        <f t="shared" si="515"/>
        <v>0</v>
      </c>
      <c r="M762" s="46"/>
      <c r="N762" s="46"/>
      <c r="O762" s="50">
        <v>1</v>
      </c>
      <c r="P762" s="834">
        <v>4</v>
      </c>
      <c r="Q762" s="834">
        <v>9</v>
      </c>
      <c r="R762" s="834">
        <v>2</v>
      </c>
      <c r="S762" s="834">
        <v>6</v>
      </c>
      <c r="T762" s="409">
        <v>5</v>
      </c>
      <c r="U762" s="834"/>
      <c r="V762" s="50">
        <v>4</v>
      </c>
      <c r="W762" s="834"/>
      <c r="X762" s="834"/>
      <c r="Y762" s="834"/>
      <c r="Z762" s="834"/>
      <c r="AA762" s="834"/>
      <c r="AB762" s="834"/>
      <c r="AC762" s="834"/>
      <c r="AD762" s="834"/>
      <c r="AE762" s="834"/>
      <c r="AF762" s="834"/>
      <c r="AG762" s="834"/>
      <c r="AH762" s="834"/>
      <c r="AI762" s="824"/>
      <c r="AJ762" s="824"/>
      <c r="AK762" s="824"/>
      <c r="AL762" s="824"/>
      <c r="AM762" s="824"/>
      <c r="AN762" s="824"/>
      <c r="AO762" s="824"/>
      <c r="AP762" s="824"/>
      <c r="AQ762" s="824"/>
      <c r="AR762" s="824"/>
      <c r="AS762" s="824"/>
      <c r="AT762" s="824"/>
      <c r="AU762" s="824"/>
      <c r="AV762" s="824"/>
      <c r="AW762" s="824"/>
      <c r="AX762" s="824"/>
      <c r="AY762" s="824"/>
      <c r="AZ762" s="824"/>
      <c r="BA762" s="824"/>
      <c r="BB762" s="824"/>
      <c r="BC762" s="824"/>
      <c r="BD762" s="828"/>
      <c r="BE762" s="828"/>
      <c r="BF762" s="828"/>
      <c r="BG762" s="828"/>
      <c r="BH762" s="828"/>
      <c r="BI762" s="828"/>
      <c r="BJ762" s="828"/>
      <c r="BK762" s="828"/>
      <c r="BL762" s="828"/>
      <c r="BM762" s="828"/>
      <c r="BN762" s="828"/>
      <c r="BO762" s="828"/>
      <c r="BP762" s="828"/>
      <c r="BQ762" s="828"/>
      <c r="BR762" s="828"/>
      <c r="BS762" s="828"/>
      <c r="BT762" s="828"/>
      <c r="BU762" s="828"/>
      <c r="BV762" s="828"/>
      <c r="BW762" s="828"/>
      <c r="BX762" s="828"/>
    </row>
    <row r="763" spans="1:77" ht="16.5" thickBot="1">
      <c r="A763" s="41"/>
      <c r="B763" s="42" t="s">
        <v>64</v>
      </c>
      <c r="C763" s="42"/>
      <c r="D763" s="960"/>
      <c r="E763" s="43"/>
      <c r="F763" s="34" t="s">
        <v>181</v>
      </c>
      <c r="G763" s="823">
        <f t="shared" si="510"/>
        <v>5.2</v>
      </c>
      <c r="H763" s="824">
        <f t="shared" si="511"/>
        <v>20</v>
      </c>
      <c r="I763" s="824">
        <f t="shared" si="512"/>
        <v>104</v>
      </c>
      <c r="J763" s="824">
        <f t="shared" si="513"/>
        <v>0</v>
      </c>
      <c r="K763" s="825">
        <f t="shared" si="514"/>
        <v>104</v>
      </c>
      <c r="L763" s="826">
        <f t="shared" si="515"/>
        <v>0</v>
      </c>
      <c r="M763" s="46"/>
      <c r="N763" s="46"/>
      <c r="O763" s="47">
        <v>10</v>
      </c>
      <c r="P763" s="48">
        <v>10</v>
      </c>
      <c r="Q763" s="49">
        <v>4</v>
      </c>
      <c r="R763" s="48">
        <v>6</v>
      </c>
      <c r="S763" s="49">
        <v>2</v>
      </c>
      <c r="T763" s="49">
        <v>12</v>
      </c>
      <c r="U763" s="48">
        <v>0</v>
      </c>
      <c r="V763" s="48">
        <v>2</v>
      </c>
      <c r="W763" s="48">
        <v>12</v>
      </c>
      <c r="X763" s="48">
        <v>4</v>
      </c>
      <c r="Y763" s="48">
        <v>0</v>
      </c>
      <c r="Z763" s="48">
        <v>6</v>
      </c>
      <c r="AA763" s="48">
        <v>2</v>
      </c>
      <c r="AB763" s="48">
        <v>0</v>
      </c>
      <c r="AC763" s="48">
        <v>0</v>
      </c>
      <c r="AD763" s="48">
        <v>8</v>
      </c>
      <c r="AE763" s="48">
        <v>10</v>
      </c>
      <c r="AF763" s="48">
        <v>0</v>
      </c>
      <c r="AG763" s="48">
        <v>10</v>
      </c>
      <c r="AH763" s="48">
        <v>6</v>
      </c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</row>
    <row r="764" spans="1:77" ht="15.75">
      <c r="A764" s="1602" t="s">
        <v>717</v>
      </c>
      <c r="B764" s="8">
        <v>24</v>
      </c>
      <c r="R764" s="8" t="s">
        <v>32</v>
      </c>
      <c r="S764" s="8" t="s">
        <v>33</v>
      </c>
      <c r="T764" s="8" t="s">
        <v>34</v>
      </c>
      <c r="U764" s="8" t="s">
        <v>35</v>
      </c>
      <c r="AO764" s="8" t="s">
        <v>36</v>
      </c>
      <c r="AP764" s="8" t="s">
        <v>37</v>
      </c>
      <c r="AQ764" s="8" t="s">
        <v>38</v>
      </c>
      <c r="AR764" s="8" t="s">
        <v>37</v>
      </c>
      <c r="AS764" s="8" t="s">
        <v>39</v>
      </c>
      <c r="AT764" s="34" t="s">
        <v>40</v>
      </c>
      <c r="AU764" s="34" t="s">
        <v>41</v>
      </c>
      <c r="AV764" s="34" t="s">
        <v>42</v>
      </c>
      <c r="AW764" s="34" t="s">
        <v>40</v>
      </c>
      <c r="AX764" s="34"/>
      <c r="AY764" s="34"/>
      <c r="AZ764" s="34"/>
      <c r="BA764" s="34"/>
      <c r="BB764" s="34"/>
      <c r="BC764" s="34"/>
      <c r="BG764" s="8" t="s">
        <v>43</v>
      </c>
      <c r="BH764" s="8" t="s">
        <v>44</v>
      </c>
      <c r="BI764" s="8" t="s">
        <v>40</v>
      </c>
      <c r="BJ764" s="8" t="s">
        <v>37</v>
      </c>
      <c r="BK764" s="8" t="s">
        <v>39</v>
      </c>
      <c r="BL764" s="8" t="s">
        <v>35</v>
      </c>
    </row>
    <row r="765" spans="1:77">
      <c r="A765" s="817"/>
      <c r="B765" s="818" t="s">
        <v>45</v>
      </c>
      <c r="C765" s="818" t="s">
        <v>46</v>
      </c>
      <c r="D765" s="1661" t="s">
        <v>47</v>
      </c>
      <c r="E765" s="819" t="s">
        <v>48</v>
      </c>
      <c r="F765" s="820" t="s">
        <v>49</v>
      </c>
      <c r="G765" s="820" t="s">
        <v>50</v>
      </c>
      <c r="H765" s="820" t="s">
        <v>51</v>
      </c>
      <c r="I765" s="820" t="s">
        <v>52</v>
      </c>
      <c r="J765" s="820" t="s">
        <v>53</v>
      </c>
      <c r="K765" s="820" t="s">
        <v>54</v>
      </c>
      <c r="L765" s="821" t="s">
        <v>55</v>
      </c>
      <c r="M765" s="36"/>
      <c r="N765" s="36"/>
      <c r="O765" s="822">
        <v>1</v>
      </c>
      <c r="P765" s="820">
        <v>2</v>
      </c>
      <c r="Q765" s="820">
        <v>3</v>
      </c>
      <c r="R765" s="820">
        <v>4</v>
      </c>
      <c r="S765" s="820">
        <v>5</v>
      </c>
      <c r="T765" s="821">
        <v>6</v>
      </c>
      <c r="U765" s="820">
        <v>7</v>
      </c>
      <c r="V765" s="822">
        <v>8</v>
      </c>
      <c r="W765" s="820">
        <v>9</v>
      </c>
      <c r="X765" s="820">
        <v>10</v>
      </c>
      <c r="Y765" s="820">
        <v>11</v>
      </c>
      <c r="Z765" s="820">
        <v>12</v>
      </c>
      <c r="AA765" s="820">
        <v>13</v>
      </c>
      <c r="AB765" s="820">
        <v>14</v>
      </c>
      <c r="AC765" s="820">
        <v>15</v>
      </c>
      <c r="AD765" s="820">
        <v>16</v>
      </c>
      <c r="AE765" s="820">
        <v>17</v>
      </c>
      <c r="AF765" s="820">
        <v>18</v>
      </c>
      <c r="AG765" s="820">
        <v>19</v>
      </c>
      <c r="AH765" s="820">
        <v>20</v>
      </c>
      <c r="AJ765" s="820">
        <v>1</v>
      </c>
      <c r="AK765" s="820">
        <v>2</v>
      </c>
      <c r="AL765" s="820">
        <v>3</v>
      </c>
      <c r="AM765" s="820">
        <v>4</v>
      </c>
      <c r="AN765" s="820">
        <v>5</v>
      </c>
      <c r="AO765" s="820">
        <v>6</v>
      </c>
      <c r="AP765" s="820">
        <v>7</v>
      </c>
      <c r="AQ765" s="820">
        <v>8</v>
      </c>
      <c r="AR765" s="820">
        <v>9</v>
      </c>
      <c r="AS765" s="820">
        <v>10</v>
      </c>
      <c r="AT765" s="820">
        <v>11</v>
      </c>
      <c r="AU765" s="820">
        <v>12</v>
      </c>
      <c r="AV765" s="820">
        <v>13</v>
      </c>
      <c r="AW765" s="820">
        <v>14</v>
      </c>
      <c r="AX765" s="820">
        <v>15</v>
      </c>
      <c r="AY765" s="820">
        <v>16</v>
      </c>
      <c r="AZ765" s="820">
        <v>17</v>
      </c>
      <c r="BA765" s="820">
        <v>18</v>
      </c>
      <c r="BB765" s="820">
        <v>19</v>
      </c>
      <c r="BC765" s="820">
        <v>20</v>
      </c>
      <c r="BE765" s="820">
        <v>1</v>
      </c>
      <c r="BF765" s="820">
        <v>2</v>
      </c>
      <c r="BG765" s="820">
        <v>3</v>
      </c>
      <c r="BH765" s="820">
        <v>4</v>
      </c>
      <c r="BI765" s="820">
        <v>5</v>
      </c>
      <c r="BJ765" s="820">
        <v>6</v>
      </c>
      <c r="BK765" s="820">
        <v>7</v>
      </c>
      <c r="BL765" s="820">
        <v>8</v>
      </c>
      <c r="BM765" s="820">
        <v>9</v>
      </c>
      <c r="BN765" s="820">
        <v>10</v>
      </c>
      <c r="BO765" s="820">
        <v>11</v>
      </c>
      <c r="BP765" s="820">
        <v>12</v>
      </c>
      <c r="BQ765" s="820">
        <v>13</v>
      </c>
      <c r="BR765" s="820">
        <v>14</v>
      </c>
      <c r="BS765" s="820">
        <v>15</v>
      </c>
      <c r="BT765" s="820">
        <v>16</v>
      </c>
      <c r="BU765" s="820">
        <v>17</v>
      </c>
      <c r="BV765" s="820">
        <v>18</v>
      </c>
      <c r="BW765" s="820">
        <v>19</v>
      </c>
      <c r="BX765" s="820">
        <v>20</v>
      </c>
    </row>
    <row r="766" spans="1:77" ht="15.75">
      <c r="A766" s="824">
        <f>Ráj!B18</f>
        <v>2</v>
      </c>
      <c r="B766" s="824" t="str">
        <f>Ráj!C18</f>
        <v xml:space="preserve">Bližňák </v>
      </c>
      <c r="C766" s="824" t="str">
        <f>Ráj!D18</f>
        <v xml:space="preserve">Tim </v>
      </c>
      <c r="D766" s="1670">
        <f>Ráj!E18</f>
        <v>1020430</v>
      </c>
      <c r="E766" s="824" t="str">
        <f>Ráj!F18</f>
        <v>J.H.</v>
      </c>
      <c r="F766" s="824" t="s">
        <v>717</v>
      </c>
      <c r="G766" s="823">
        <f t="shared" si="510"/>
        <v>0.5</v>
      </c>
      <c r="H766" s="824">
        <f t="shared" si="511"/>
        <v>4</v>
      </c>
      <c r="I766" s="824">
        <f t="shared" si="512"/>
        <v>1</v>
      </c>
      <c r="J766" s="824">
        <f t="shared" si="513"/>
        <v>1</v>
      </c>
      <c r="K766" s="825">
        <f t="shared" si="514"/>
        <v>2</v>
      </c>
      <c r="L766" s="826">
        <f t="shared" si="515"/>
        <v>0</v>
      </c>
      <c r="O766" s="827"/>
      <c r="P766" s="824">
        <v>0</v>
      </c>
      <c r="Q766" s="824">
        <v>1</v>
      </c>
      <c r="R766" s="824">
        <v>0</v>
      </c>
      <c r="S766" s="824">
        <v>0</v>
      </c>
      <c r="T766" s="826"/>
      <c r="U766" s="824"/>
      <c r="V766" s="827"/>
      <c r="W766" s="824"/>
      <c r="X766" s="824"/>
      <c r="Y766" s="824"/>
      <c r="Z766" s="824"/>
      <c r="AA766" s="824"/>
      <c r="AB766" s="824"/>
      <c r="AC766" s="824"/>
      <c r="AD766" s="824"/>
      <c r="AE766" s="824"/>
      <c r="AF766" s="824"/>
      <c r="AG766" s="824"/>
      <c r="AH766" s="824"/>
      <c r="AI766" s="34"/>
      <c r="AJ766" s="824"/>
      <c r="AK766" s="824">
        <v>0</v>
      </c>
      <c r="AL766" s="824">
        <v>1</v>
      </c>
      <c r="AM766" s="824">
        <v>0</v>
      </c>
      <c r="AN766" s="824">
        <v>0</v>
      </c>
      <c r="AO766" s="824"/>
      <c r="AP766" s="824"/>
      <c r="AQ766" s="824"/>
      <c r="AR766" s="824"/>
      <c r="AS766" s="824"/>
      <c r="AT766" s="824"/>
      <c r="AU766" s="824"/>
      <c r="AV766" s="824"/>
      <c r="AW766" s="824"/>
      <c r="AX766" s="824"/>
      <c r="AY766" s="824"/>
      <c r="AZ766" s="824"/>
      <c r="BA766" s="824"/>
      <c r="BB766" s="824"/>
      <c r="BC766" s="824"/>
      <c r="BE766" s="828"/>
      <c r="BF766" s="828"/>
      <c r="BG766" s="828"/>
      <c r="BH766" s="828"/>
      <c r="BI766" s="828"/>
      <c r="BJ766" s="828"/>
      <c r="BK766" s="828"/>
      <c r="BL766" s="828"/>
      <c r="BM766" s="828"/>
      <c r="BN766" s="828"/>
      <c r="BO766" s="828"/>
      <c r="BP766" s="828"/>
      <c r="BQ766" s="828"/>
      <c r="BR766" s="828"/>
      <c r="BS766" s="828"/>
      <c r="BT766" s="828"/>
      <c r="BU766" s="828"/>
      <c r="BV766" s="828"/>
      <c r="BW766" s="828"/>
      <c r="BX766" s="828"/>
    </row>
    <row r="767" spans="1:77" ht="15.75">
      <c r="A767" s="824">
        <f>Ráj!B19</f>
        <v>4</v>
      </c>
      <c r="B767" s="824" t="str">
        <f>Ráj!C19</f>
        <v>Žanda</v>
      </c>
      <c r="C767" s="824" t="str">
        <f>Ráj!D19</f>
        <v xml:space="preserve">Leoš </v>
      </c>
      <c r="D767" s="1670">
        <f>Ráj!E19</f>
        <v>941012</v>
      </c>
      <c r="E767" s="824" t="str">
        <f>Ráj!F19</f>
        <v>N</v>
      </c>
      <c r="F767" s="824" t="s">
        <v>717</v>
      </c>
      <c r="G767" s="823">
        <f t="shared" si="510"/>
        <v>0</v>
      </c>
      <c r="H767" s="824">
        <f t="shared" si="511"/>
        <v>1</v>
      </c>
      <c r="I767" s="824">
        <f t="shared" si="512"/>
        <v>0</v>
      </c>
      <c r="J767" s="824">
        <f t="shared" si="513"/>
        <v>0</v>
      </c>
      <c r="K767" s="825">
        <f t="shared" si="514"/>
        <v>0</v>
      </c>
      <c r="L767" s="826">
        <f t="shared" si="515"/>
        <v>0</v>
      </c>
      <c r="O767" s="827"/>
      <c r="P767" s="824"/>
      <c r="Q767" s="824"/>
      <c r="R767" s="824"/>
      <c r="S767" s="824"/>
      <c r="T767" s="826"/>
      <c r="U767" s="824"/>
      <c r="V767" s="827"/>
      <c r="W767" s="824"/>
      <c r="X767" s="824"/>
      <c r="Y767" s="824"/>
      <c r="Z767" s="824">
        <v>0</v>
      </c>
      <c r="AA767" s="824"/>
      <c r="AB767" s="824"/>
      <c r="AC767" s="824"/>
      <c r="AD767" s="824"/>
      <c r="AE767" s="824"/>
      <c r="AF767" s="824"/>
      <c r="AG767" s="824"/>
      <c r="AH767" s="824"/>
      <c r="AI767" s="34"/>
      <c r="AJ767" s="824"/>
      <c r="AK767" s="824"/>
      <c r="AL767" s="824"/>
      <c r="AM767" s="824"/>
      <c r="AN767" s="824"/>
      <c r="AO767" s="824"/>
      <c r="AP767" s="824"/>
      <c r="AQ767" s="824"/>
      <c r="AR767" s="824"/>
      <c r="AS767" s="824"/>
      <c r="AT767" s="824"/>
      <c r="AU767" s="824">
        <v>0</v>
      </c>
      <c r="AV767" s="824"/>
      <c r="AW767" s="824"/>
      <c r="AX767" s="824"/>
      <c r="AY767" s="824"/>
      <c r="AZ767" s="824"/>
      <c r="BA767" s="824"/>
      <c r="BB767" s="824"/>
      <c r="BC767" s="824"/>
      <c r="BE767" s="828"/>
      <c r="BF767" s="828"/>
      <c r="BG767" s="828"/>
      <c r="BH767" s="828"/>
      <c r="BI767" s="828"/>
      <c r="BJ767" s="828"/>
      <c r="BK767" s="828"/>
      <c r="BL767" s="828"/>
      <c r="BM767" s="828"/>
      <c r="BN767" s="828"/>
      <c r="BO767" s="828"/>
      <c r="BP767" s="828"/>
      <c r="BQ767" s="828"/>
      <c r="BR767" s="828"/>
      <c r="BS767" s="828"/>
      <c r="BT767" s="828"/>
      <c r="BU767" s="828"/>
      <c r="BV767" s="828"/>
      <c r="BW767" s="828"/>
      <c r="BX767" s="828"/>
      <c r="BY767" s="40"/>
    </row>
    <row r="768" spans="1:77" ht="15.75">
      <c r="A768" s="824">
        <f>Ráj!B20</f>
        <v>6</v>
      </c>
      <c r="B768" s="824" t="str">
        <f>Ráj!C20</f>
        <v>Kočí</v>
      </c>
      <c r="C768" s="824" t="str">
        <f>Ráj!D20</f>
        <v xml:space="preserve">Martin </v>
      </c>
      <c r="D768" s="1670">
        <f>Ráj!E20</f>
        <v>781007</v>
      </c>
      <c r="E768" s="824" t="str">
        <f>Ráj!F20</f>
        <v>N</v>
      </c>
      <c r="F768" s="824" t="s">
        <v>717</v>
      </c>
      <c r="G768" s="823">
        <f t="shared" si="510"/>
        <v>0.8571428571428571</v>
      </c>
      <c r="H768" s="824">
        <f t="shared" si="511"/>
        <v>14</v>
      </c>
      <c r="I768" s="824">
        <f t="shared" si="512"/>
        <v>7</v>
      </c>
      <c r="J768" s="824">
        <f t="shared" si="513"/>
        <v>5</v>
      </c>
      <c r="K768" s="825">
        <f t="shared" si="514"/>
        <v>12</v>
      </c>
      <c r="L768" s="826">
        <f t="shared" si="515"/>
        <v>0</v>
      </c>
      <c r="O768" s="827">
        <v>1</v>
      </c>
      <c r="P768" s="824"/>
      <c r="Q768" s="824">
        <v>0</v>
      </c>
      <c r="R768" s="824">
        <v>0</v>
      </c>
      <c r="S768" s="824">
        <v>0</v>
      </c>
      <c r="T768" s="826">
        <v>0</v>
      </c>
      <c r="U768" s="824"/>
      <c r="V768" s="827">
        <v>0</v>
      </c>
      <c r="W768" s="824"/>
      <c r="X768" s="824">
        <v>1</v>
      </c>
      <c r="Y768" s="824"/>
      <c r="Z768" s="824"/>
      <c r="AA768" s="824">
        <v>0</v>
      </c>
      <c r="AB768" s="824"/>
      <c r="AC768" s="824">
        <v>0</v>
      </c>
      <c r="AD768" s="824">
        <v>0</v>
      </c>
      <c r="AE768" s="824">
        <v>3</v>
      </c>
      <c r="AF768" s="824">
        <v>1</v>
      </c>
      <c r="AG768" s="824">
        <v>1</v>
      </c>
      <c r="AH768" s="824">
        <v>0</v>
      </c>
      <c r="AI768" s="34"/>
      <c r="AJ768" s="824">
        <v>0</v>
      </c>
      <c r="AK768" s="824"/>
      <c r="AL768" s="824">
        <v>0</v>
      </c>
      <c r="AM768" s="824">
        <v>0</v>
      </c>
      <c r="AN768" s="824">
        <v>0</v>
      </c>
      <c r="AO768" s="824">
        <v>0</v>
      </c>
      <c r="AP768" s="824"/>
      <c r="AQ768" s="824">
        <v>1</v>
      </c>
      <c r="AR768" s="824"/>
      <c r="AS768" s="824">
        <v>1</v>
      </c>
      <c r="AT768" s="824"/>
      <c r="AU768" s="824"/>
      <c r="AV768" s="824">
        <v>0</v>
      </c>
      <c r="AW768" s="824"/>
      <c r="AX768" s="824">
        <v>0</v>
      </c>
      <c r="AY768" s="824">
        <v>0</v>
      </c>
      <c r="AZ768" s="824">
        <v>1</v>
      </c>
      <c r="BA768" s="824">
        <v>1</v>
      </c>
      <c r="BB768" s="824">
        <v>0</v>
      </c>
      <c r="BC768" s="824">
        <v>1</v>
      </c>
      <c r="BE768" s="828"/>
      <c r="BF768" s="828"/>
      <c r="BG768" s="828"/>
      <c r="BH768" s="828"/>
      <c r="BI768" s="828"/>
      <c r="BJ768" s="828"/>
      <c r="BK768" s="828"/>
      <c r="BL768" s="828"/>
      <c r="BM768" s="828"/>
      <c r="BN768" s="828"/>
      <c r="BO768" s="828"/>
      <c r="BP768" s="828"/>
      <c r="BQ768" s="828"/>
      <c r="BR768" s="828"/>
      <c r="BS768" s="828"/>
      <c r="BT768" s="828"/>
      <c r="BU768" s="828"/>
      <c r="BV768" s="828"/>
      <c r="BW768" s="828"/>
      <c r="BX768" s="828"/>
      <c r="BY768" s="40"/>
    </row>
    <row r="769" spans="1:78" ht="15.75">
      <c r="A769" s="824">
        <f>Ráj!B21</f>
        <v>8</v>
      </c>
      <c r="B769" s="824" t="str">
        <f>Ráj!C21</f>
        <v xml:space="preserve">Žák </v>
      </c>
      <c r="C769" s="824" t="str">
        <f>Ráj!D21</f>
        <v>Roman</v>
      </c>
      <c r="D769" s="1670">
        <f>Ráj!E21</f>
        <v>870223</v>
      </c>
      <c r="E769" s="824" t="str">
        <f>Ráj!F21</f>
        <v>J.H.</v>
      </c>
      <c r="F769" s="824" t="s">
        <v>717</v>
      </c>
      <c r="G769" s="823">
        <f t="shared" si="510"/>
        <v>0.9</v>
      </c>
      <c r="H769" s="824">
        <f t="shared" si="511"/>
        <v>10</v>
      </c>
      <c r="I769" s="824">
        <f t="shared" si="512"/>
        <v>5</v>
      </c>
      <c r="J769" s="824">
        <f t="shared" si="513"/>
        <v>4</v>
      </c>
      <c r="K769" s="825">
        <f t="shared" si="514"/>
        <v>9</v>
      </c>
      <c r="L769" s="826">
        <f t="shared" si="515"/>
        <v>0</v>
      </c>
      <c r="O769" s="827"/>
      <c r="P769" s="824">
        <v>1</v>
      </c>
      <c r="Q769" s="824"/>
      <c r="R769" s="824">
        <v>0</v>
      </c>
      <c r="S769" s="824">
        <v>0</v>
      </c>
      <c r="T769" s="826">
        <v>1</v>
      </c>
      <c r="U769" s="824">
        <v>1</v>
      </c>
      <c r="V769" s="827"/>
      <c r="W769" s="824"/>
      <c r="X769" s="824">
        <v>1</v>
      </c>
      <c r="Y769" s="824"/>
      <c r="Z769" s="824"/>
      <c r="AA769" s="824"/>
      <c r="AB769" s="824">
        <v>0</v>
      </c>
      <c r="AC769" s="824">
        <v>0</v>
      </c>
      <c r="AD769" s="824"/>
      <c r="AE769" s="824">
        <v>1</v>
      </c>
      <c r="AF769" s="824"/>
      <c r="AG769" s="824">
        <v>0</v>
      </c>
      <c r="AH769" s="824"/>
      <c r="AI769" s="34"/>
      <c r="AJ769" s="824"/>
      <c r="AK769" s="824">
        <v>0</v>
      </c>
      <c r="AL769" s="824"/>
      <c r="AM769" s="824">
        <v>0</v>
      </c>
      <c r="AN769" s="824">
        <v>0</v>
      </c>
      <c r="AO769" s="824">
        <v>0</v>
      </c>
      <c r="AP769" s="824">
        <v>0</v>
      </c>
      <c r="AQ769" s="824"/>
      <c r="AR769" s="824"/>
      <c r="AS769" s="824">
        <v>2</v>
      </c>
      <c r="AT769" s="824"/>
      <c r="AU769" s="824"/>
      <c r="AV769" s="824"/>
      <c r="AW769" s="824">
        <v>0</v>
      </c>
      <c r="AX769" s="824">
        <v>0</v>
      </c>
      <c r="AY769" s="824"/>
      <c r="AZ769" s="824">
        <v>1</v>
      </c>
      <c r="BA769" s="824"/>
      <c r="BB769" s="824">
        <v>1</v>
      </c>
      <c r="BC769" s="824"/>
      <c r="BE769" s="828"/>
      <c r="BF769" s="828"/>
      <c r="BG769" s="828"/>
      <c r="BH769" s="828"/>
      <c r="BI769" s="828"/>
      <c r="BJ769" s="828"/>
      <c r="BK769" s="828"/>
      <c r="BL769" s="828"/>
      <c r="BM769" s="828"/>
      <c r="BN769" s="828"/>
      <c r="BO769" s="828"/>
      <c r="BP769" s="828"/>
      <c r="BQ769" s="828"/>
      <c r="BR769" s="828"/>
      <c r="BS769" s="828"/>
      <c r="BT769" s="828"/>
      <c r="BU769" s="828"/>
      <c r="BV769" s="828"/>
      <c r="BW769" s="828"/>
      <c r="BX769" s="828"/>
      <c r="BY769" s="40"/>
    </row>
    <row r="770" spans="1:78" ht="15.75">
      <c r="A770" s="824">
        <f>Ráj!B22</f>
        <v>10</v>
      </c>
      <c r="B770" s="824" t="str">
        <f>Ráj!C22</f>
        <v>Plánička</v>
      </c>
      <c r="C770" s="824" t="str">
        <f>Ráj!D22</f>
        <v>Robert</v>
      </c>
      <c r="D770" s="1670">
        <f>Ráj!E22</f>
        <v>760822</v>
      </c>
      <c r="E770" s="824" t="str">
        <f>Ráj!F22</f>
        <v>J.H.</v>
      </c>
      <c r="F770" s="824" t="s">
        <v>717</v>
      </c>
      <c r="G770" s="823">
        <f t="shared" si="510"/>
        <v>0.83333333333333337</v>
      </c>
      <c r="H770" s="824">
        <f t="shared" si="511"/>
        <v>12</v>
      </c>
      <c r="I770" s="824">
        <f t="shared" si="512"/>
        <v>2</v>
      </c>
      <c r="J770" s="824">
        <f t="shared" si="513"/>
        <v>8</v>
      </c>
      <c r="K770" s="825">
        <f t="shared" si="514"/>
        <v>10</v>
      </c>
      <c r="L770" s="826">
        <f t="shared" si="515"/>
        <v>0</v>
      </c>
      <c r="O770" s="827"/>
      <c r="P770" s="824"/>
      <c r="Q770" s="824">
        <v>1</v>
      </c>
      <c r="R770" s="824">
        <v>0</v>
      </c>
      <c r="S770" s="824"/>
      <c r="T770" s="826">
        <v>0</v>
      </c>
      <c r="U770" s="824">
        <v>0</v>
      </c>
      <c r="V770" s="827"/>
      <c r="W770" s="824">
        <v>0</v>
      </c>
      <c r="X770" s="824"/>
      <c r="Y770" s="824">
        <v>0</v>
      </c>
      <c r="Z770" s="824"/>
      <c r="AA770" s="824">
        <v>1</v>
      </c>
      <c r="AB770" s="824">
        <v>0</v>
      </c>
      <c r="AC770" s="824">
        <v>0</v>
      </c>
      <c r="AD770" s="824">
        <v>0</v>
      </c>
      <c r="AE770" s="824">
        <v>0</v>
      </c>
      <c r="AF770" s="824">
        <v>0</v>
      </c>
      <c r="AG770" s="824"/>
      <c r="AH770" s="824"/>
      <c r="AI770" s="34"/>
      <c r="AJ770" s="824"/>
      <c r="AK770" s="824"/>
      <c r="AL770" s="824">
        <v>0</v>
      </c>
      <c r="AM770" s="824">
        <v>1</v>
      </c>
      <c r="AN770" s="824"/>
      <c r="AO770" s="824">
        <v>0</v>
      </c>
      <c r="AP770" s="824">
        <v>0</v>
      </c>
      <c r="AQ770" s="824"/>
      <c r="AR770" s="824">
        <v>1</v>
      </c>
      <c r="AS770" s="824"/>
      <c r="AT770" s="824">
        <v>1</v>
      </c>
      <c r="AU770" s="824"/>
      <c r="AV770" s="824">
        <v>1</v>
      </c>
      <c r="AW770" s="824">
        <v>2</v>
      </c>
      <c r="AX770" s="824">
        <v>0</v>
      </c>
      <c r="AY770" s="824">
        <v>1</v>
      </c>
      <c r="AZ770" s="824">
        <v>0</v>
      </c>
      <c r="BA770" s="824">
        <v>1</v>
      </c>
      <c r="BB770" s="824"/>
      <c r="BC770" s="824"/>
      <c r="BE770" s="828"/>
      <c r="BF770" s="828"/>
      <c r="BG770" s="828"/>
      <c r="BH770" s="828"/>
      <c r="BI770" s="828"/>
      <c r="BJ770" s="828"/>
      <c r="BK770" s="828"/>
      <c r="BL770" s="828"/>
      <c r="BM770" s="828"/>
      <c r="BN770" s="828"/>
      <c r="BO770" s="828"/>
      <c r="BP770" s="828"/>
      <c r="BQ770" s="828"/>
      <c r="BR770" s="828"/>
      <c r="BS770" s="828"/>
      <c r="BT770" s="828"/>
      <c r="BU770" s="828"/>
      <c r="BV770" s="828"/>
      <c r="BW770" s="828"/>
      <c r="BX770" s="828"/>
    </row>
    <row r="771" spans="1:78" ht="15.75">
      <c r="A771" s="824">
        <f>Ráj!B23</f>
        <v>11</v>
      </c>
      <c r="B771" s="824" t="str">
        <f>Ráj!C23</f>
        <v>Loun</v>
      </c>
      <c r="C771" s="824" t="str">
        <f>Ráj!D23</f>
        <v>Jan</v>
      </c>
      <c r="D771" s="1670">
        <f>Ráj!E23</f>
        <v>880811</v>
      </c>
      <c r="E771" s="824" t="str">
        <f>Ráj!F23</f>
        <v>J.H.</v>
      </c>
      <c r="F771" s="824" t="s">
        <v>717</v>
      </c>
      <c r="G771" s="823">
        <f t="shared" si="510"/>
        <v>1.0769230769230769</v>
      </c>
      <c r="H771" s="824">
        <f t="shared" si="511"/>
        <v>13</v>
      </c>
      <c r="I771" s="824">
        <f t="shared" si="512"/>
        <v>8</v>
      </c>
      <c r="J771" s="824">
        <f t="shared" si="513"/>
        <v>6</v>
      </c>
      <c r="K771" s="825">
        <f t="shared" si="514"/>
        <v>14</v>
      </c>
      <c r="L771" s="826">
        <f t="shared" si="515"/>
        <v>0</v>
      </c>
      <c r="O771" s="827">
        <v>0</v>
      </c>
      <c r="P771" s="824">
        <v>0</v>
      </c>
      <c r="Q771" s="824">
        <v>0</v>
      </c>
      <c r="R771" s="824"/>
      <c r="S771" s="824"/>
      <c r="T771" s="826"/>
      <c r="U771" s="824"/>
      <c r="V771" s="827"/>
      <c r="W771" s="824"/>
      <c r="X771" s="824">
        <v>4</v>
      </c>
      <c r="Y771" s="824">
        <v>0</v>
      </c>
      <c r="Z771" s="824">
        <v>1</v>
      </c>
      <c r="AA771" s="824">
        <v>0</v>
      </c>
      <c r="AB771" s="824"/>
      <c r="AC771" s="824">
        <v>0</v>
      </c>
      <c r="AD771" s="824">
        <v>0</v>
      </c>
      <c r="AE771" s="824">
        <v>1</v>
      </c>
      <c r="AF771" s="824">
        <v>2</v>
      </c>
      <c r="AG771" s="824">
        <v>0</v>
      </c>
      <c r="AH771" s="824">
        <v>0</v>
      </c>
      <c r="AI771" s="34"/>
      <c r="AJ771" s="824">
        <v>0</v>
      </c>
      <c r="AK771" s="824">
        <v>1</v>
      </c>
      <c r="AL771" s="824">
        <v>1</v>
      </c>
      <c r="AM771" s="824"/>
      <c r="AN771" s="824"/>
      <c r="AO771" s="824"/>
      <c r="AP771" s="824"/>
      <c r="AQ771" s="824"/>
      <c r="AR771" s="824"/>
      <c r="AS771" s="824">
        <v>2</v>
      </c>
      <c r="AT771" s="824">
        <v>0</v>
      </c>
      <c r="AU771" s="824">
        <v>1</v>
      </c>
      <c r="AV771" s="824">
        <v>1</v>
      </c>
      <c r="AW771" s="824"/>
      <c r="AX771" s="824">
        <v>0</v>
      </c>
      <c r="AY771" s="824">
        <v>0</v>
      </c>
      <c r="AZ771" s="824">
        <v>0</v>
      </c>
      <c r="BA771" s="824">
        <v>0</v>
      </c>
      <c r="BB771" s="824">
        <v>0</v>
      </c>
      <c r="BC771" s="824">
        <v>0</v>
      </c>
      <c r="BE771" s="828"/>
      <c r="BF771" s="828"/>
      <c r="BG771" s="828"/>
      <c r="BH771" s="828"/>
      <c r="BI771" s="828"/>
      <c r="BJ771" s="828"/>
      <c r="BK771" s="828"/>
      <c r="BL771" s="828"/>
      <c r="BM771" s="828"/>
      <c r="BN771" s="828"/>
      <c r="BO771" s="828"/>
      <c r="BP771" s="828"/>
      <c r="BQ771" s="828"/>
      <c r="BR771" s="828"/>
      <c r="BS771" s="828"/>
      <c r="BT771" s="828"/>
      <c r="BU771" s="828"/>
      <c r="BV771" s="828"/>
      <c r="BW771" s="828"/>
      <c r="BX771" s="828"/>
      <c r="BY771" s="40"/>
    </row>
    <row r="772" spans="1:78" ht="15.75">
      <c r="A772" s="824">
        <f>Ráj!B24</f>
        <v>14</v>
      </c>
      <c r="B772" s="824" t="str">
        <f>Ráj!C24</f>
        <v xml:space="preserve">Bartoň  </v>
      </c>
      <c r="C772" s="824" t="str">
        <f>Ráj!D24</f>
        <v>Ctirad</v>
      </c>
      <c r="D772" s="1670">
        <f>Ráj!E24</f>
        <v>760512</v>
      </c>
      <c r="E772" s="824" t="str">
        <f>Ráj!F24</f>
        <v>J.H.</v>
      </c>
      <c r="F772" s="824" t="s">
        <v>717</v>
      </c>
      <c r="G772" s="823">
        <f t="shared" si="510"/>
        <v>0</v>
      </c>
      <c r="H772" s="824">
        <f t="shared" si="511"/>
        <v>3</v>
      </c>
      <c r="I772" s="824">
        <f t="shared" si="512"/>
        <v>0</v>
      </c>
      <c r="J772" s="824">
        <f t="shared" si="513"/>
        <v>0</v>
      </c>
      <c r="K772" s="825">
        <f t="shared" si="514"/>
        <v>0</v>
      </c>
      <c r="L772" s="826">
        <f t="shared" si="515"/>
        <v>0</v>
      </c>
      <c r="O772" s="827"/>
      <c r="P772" s="824"/>
      <c r="Q772" s="824"/>
      <c r="R772" s="824">
        <v>0</v>
      </c>
      <c r="S772" s="824"/>
      <c r="T772" s="826"/>
      <c r="U772" s="824">
        <v>0</v>
      </c>
      <c r="V772" s="827"/>
      <c r="W772" s="824"/>
      <c r="X772" s="824"/>
      <c r="Y772" s="824"/>
      <c r="Z772" s="824"/>
      <c r="AA772" s="824"/>
      <c r="AB772" s="824"/>
      <c r="AC772" s="824">
        <v>0</v>
      </c>
      <c r="AD772" s="824"/>
      <c r="AE772" s="824"/>
      <c r="AF772" s="824"/>
      <c r="AG772" s="824"/>
      <c r="AH772" s="824"/>
      <c r="AI772" s="34"/>
      <c r="AJ772" s="824"/>
      <c r="AK772" s="824"/>
      <c r="AL772" s="824"/>
      <c r="AM772" s="824">
        <v>0</v>
      </c>
      <c r="AN772" s="824"/>
      <c r="AO772" s="824"/>
      <c r="AP772" s="824">
        <v>0</v>
      </c>
      <c r="AQ772" s="824"/>
      <c r="AR772" s="824"/>
      <c r="AS772" s="824"/>
      <c r="AT772" s="824"/>
      <c r="AU772" s="824"/>
      <c r="AV772" s="824"/>
      <c r="AW772" s="824"/>
      <c r="AX772" s="824">
        <v>0</v>
      </c>
      <c r="AY772" s="824"/>
      <c r="AZ772" s="824"/>
      <c r="BA772" s="824"/>
      <c r="BB772" s="824"/>
      <c r="BC772" s="824"/>
      <c r="BE772" s="828"/>
      <c r="BF772" s="828"/>
      <c r="BG772" s="828"/>
      <c r="BH772" s="828"/>
      <c r="BI772" s="828"/>
      <c r="BJ772" s="828"/>
      <c r="BK772" s="828"/>
      <c r="BL772" s="828"/>
      <c r="BM772" s="828"/>
      <c r="BN772" s="828"/>
      <c r="BO772" s="828"/>
      <c r="BP772" s="828"/>
      <c r="BQ772" s="828"/>
      <c r="BR772" s="828"/>
      <c r="BS772" s="828"/>
      <c r="BT772" s="828"/>
      <c r="BU772" s="828"/>
      <c r="BV772" s="828"/>
      <c r="BW772" s="828"/>
      <c r="BX772" s="828"/>
      <c r="BY772" s="40"/>
    </row>
    <row r="773" spans="1:78" ht="15.75">
      <c r="A773" s="824">
        <f>Ráj!B25</f>
        <v>15</v>
      </c>
      <c r="B773" s="824" t="str">
        <f>Ráj!C25</f>
        <v xml:space="preserve">Kašpar </v>
      </c>
      <c r="C773" s="824" t="str">
        <f>Ráj!D25</f>
        <v xml:space="preserve">Jaroslav </v>
      </c>
      <c r="D773" s="1670">
        <f>Ráj!E25</f>
        <v>740215</v>
      </c>
      <c r="E773" s="824" t="str">
        <f>Ráj!F25</f>
        <v>J.H.</v>
      </c>
      <c r="F773" s="824" t="s">
        <v>717</v>
      </c>
      <c r="G773" s="823">
        <f t="shared" si="510"/>
        <v>0.13333333333333333</v>
      </c>
      <c r="H773" s="824">
        <f t="shared" si="511"/>
        <v>15</v>
      </c>
      <c r="I773" s="824">
        <f t="shared" si="512"/>
        <v>1</v>
      </c>
      <c r="J773" s="824">
        <f t="shared" si="513"/>
        <v>1</v>
      </c>
      <c r="K773" s="825">
        <f t="shared" si="514"/>
        <v>2</v>
      </c>
      <c r="L773" s="826">
        <f t="shared" si="515"/>
        <v>25</v>
      </c>
      <c r="O773" s="827">
        <v>0</v>
      </c>
      <c r="P773" s="824">
        <v>0</v>
      </c>
      <c r="Q773" s="824">
        <v>0</v>
      </c>
      <c r="R773" s="824"/>
      <c r="S773" s="824">
        <v>0</v>
      </c>
      <c r="T773" s="826">
        <v>0</v>
      </c>
      <c r="U773" s="824"/>
      <c r="V773" s="827">
        <v>0</v>
      </c>
      <c r="W773" s="824">
        <v>0</v>
      </c>
      <c r="X773" s="824">
        <v>0</v>
      </c>
      <c r="Y773" s="824">
        <v>1</v>
      </c>
      <c r="Z773" s="824">
        <v>0</v>
      </c>
      <c r="AA773" s="1771"/>
      <c r="AB773" s="1771"/>
      <c r="AC773" s="824"/>
      <c r="AD773" s="824">
        <v>0</v>
      </c>
      <c r="AE773" s="824">
        <v>0</v>
      </c>
      <c r="AF773" s="824">
        <v>0</v>
      </c>
      <c r="AG773" s="824">
        <v>0</v>
      </c>
      <c r="AH773" s="824">
        <v>0</v>
      </c>
      <c r="AI773" s="34"/>
      <c r="AJ773" s="824">
        <v>0</v>
      </c>
      <c r="AK773" s="824">
        <v>0</v>
      </c>
      <c r="AL773" s="824">
        <v>0</v>
      </c>
      <c r="AM773" s="824"/>
      <c r="AN773" s="824">
        <v>0</v>
      </c>
      <c r="AO773" s="824">
        <v>0</v>
      </c>
      <c r="AP773" s="824"/>
      <c r="AQ773" s="824">
        <v>0</v>
      </c>
      <c r="AR773" s="824">
        <v>1</v>
      </c>
      <c r="AS773" s="824">
        <v>0</v>
      </c>
      <c r="AT773" s="824">
        <v>0</v>
      </c>
      <c r="AU773" s="824">
        <v>0</v>
      </c>
      <c r="AV773" s="1771"/>
      <c r="AW773" s="1771"/>
      <c r="AX773" s="824"/>
      <c r="AY773" s="824">
        <v>0</v>
      </c>
      <c r="AZ773" s="824">
        <v>0</v>
      </c>
      <c r="BA773" s="824">
        <v>0</v>
      </c>
      <c r="BB773" s="824">
        <v>0</v>
      </c>
      <c r="BC773" s="824">
        <v>0</v>
      </c>
      <c r="BE773" s="828"/>
      <c r="BF773" s="828"/>
      <c r="BG773" s="828"/>
      <c r="BH773" s="828"/>
      <c r="BI773" s="828"/>
      <c r="BJ773" s="828"/>
      <c r="BK773" s="828"/>
      <c r="BL773" s="828"/>
      <c r="BM773" s="828"/>
      <c r="BN773" s="828"/>
      <c r="BO773" s="828"/>
      <c r="BP773" s="828">
        <v>25</v>
      </c>
      <c r="BQ773" s="828"/>
      <c r="BR773" s="828"/>
      <c r="BS773" s="828"/>
      <c r="BT773" s="828"/>
      <c r="BU773" s="828"/>
      <c r="BV773" s="828"/>
      <c r="BW773" s="828"/>
      <c r="BX773" s="828"/>
      <c r="BY773" s="40"/>
    </row>
    <row r="774" spans="1:78" ht="15.75">
      <c r="A774" s="824">
        <f>Ráj!B26</f>
        <v>19</v>
      </c>
      <c r="B774" s="824" t="str">
        <f>Ráj!C26</f>
        <v>Přichystal</v>
      </c>
      <c r="C774" s="824" t="str">
        <f>Ráj!D26</f>
        <v>Jiří</v>
      </c>
      <c r="D774" s="1670">
        <f>Ráj!E26</f>
        <v>920426</v>
      </c>
      <c r="E774" s="824" t="str">
        <f>Ráj!F26</f>
        <v>N</v>
      </c>
      <c r="F774" s="824" t="s">
        <v>717</v>
      </c>
      <c r="G774" s="823">
        <f t="shared" si="510"/>
        <v>0</v>
      </c>
      <c r="H774" s="824">
        <f t="shared" si="511"/>
        <v>1</v>
      </c>
      <c r="I774" s="824">
        <f t="shared" si="512"/>
        <v>0</v>
      </c>
      <c r="J774" s="824">
        <f t="shared" si="513"/>
        <v>0</v>
      </c>
      <c r="K774" s="825">
        <f t="shared" si="514"/>
        <v>0</v>
      </c>
      <c r="L774" s="826">
        <f t="shared" si="515"/>
        <v>0</v>
      </c>
      <c r="O774" s="827"/>
      <c r="P774" s="824"/>
      <c r="Q774" s="824"/>
      <c r="R774" s="824"/>
      <c r="S774" s="824"/>
      <c r="T774" s="826"/>
      <c r="U774" s="824"/>
      <c r="V774" s="827"/>
      <c r="W774" s="824"/>
      <c r="X774" s="824"/>
      <c r="Y774" s="824">
        <v>0</v>
      </c>
      <c r="Z774" s="824"/>
      <c r="AA774" s="824"/>
      <c r="AB774" s="824"/>
      <c r="AC774" s="824"/>
      <c r="AD774" s="824"/>
      <c r="AE774" s="824"/>
      <c r="AF774" s="824"/>
      <c r="AG774" s="824"/>
      <c r="AH774" s="824"/>
      <c r="AI774" s="34"/>
      <c r="AJ774" s="824"/>
      <c r="AK774" s="824"/>
      <c r="AL774" s="824"/>
      <c r="AM774" s="824"/>
      <c r="AN774" s="824"/>
      <c r="AO774" s="824"/>
      <c r="AP774" s="824"/>
      <c r="AQ774" s="824"/>
      <c r="AR774" s="824"/>
      <c r="AS774" s="824"/>
      <c r="AT774" s="824">
        <v>0</v>
      </c>
      <c r="AU774" s="824"/>
      <c r="AV774" s="824"/>
      <c r="AW774" s="824"/>
      <c r="AX774" s="824"/>
      <c r="AY774" s="824"/>
      <c r="AZ774" s="824"/>
      <c r="BA774" s="824"/>
      <c r="BB774" s="824"/>
      <c r="BC774" s="824"/>
      <c r="BE774" s="828"/>
      <c r="BF774" s="828"/>
      <c r="BG774" s="828"/>
      <c r="BH774" s="828"/>
      <c r="BI774" s="828"/>
      <c r="BJ774" s="828"/>
      <c r="BK774" s="828"/>
      <c r="BL774" s="828"/>
      <c r="BM774" s="828"/>
      <c r="BN774" s="828"/>
      <c r="BO774" s="828"/>
      <c r="BP774" s="828"/>
      <c r="BQ774" s="828"/>
      <c r="BR774" s="828"/>
      <c r="BS774" s="828"/>
      <c r="BT774" s="828"/>
      <c r="BU774" s="828"/>
      <c r="BV774" s="828"/>
      <c r="BW774" s="828"/>
      <c r="BX774" s="828"/>
      <c r="BY774" s="40"/>
    </row>
    <row r="775" spans="1:78" ht="15.75">
      <c r="A775" s="824">
        <f>Ráj!B27</f>
        <v>24</v>
      </c>
      <c r="B775" s="824" t="str">
        <f>Ráj!C27</f>
        <v xml:space="preserve">Žák </v>
      </c>
      <c r="C775" s="824" t="str">
        <f>Ráj!D27</f>
        <v>Stanislav st.</v>
      </c>
      <c r="D775" s="1670">
        <f>Ráj!E27</f>
        <v>790212</v>
      </c>
      <c r="E775" s="824" t="str">
        <f>Ráj!F27</f>
        <v>J.H.</v>
      </c>
      <c r="F775" s="824" t="s">
        <v>717</v>
      </c>
      <c r="G775" s="823">
        <f t="shared" si="510"/>
        <v>0.375</v>
      </c>
      <c r="H775" s="824">
        <f t="shared" si="511"/>
        <v>8</v>
      </c>
      <c r="I775" s="824">
        <f t="shared" si="512"/>
        <v>0</v>
      </c>
      <c r="J775" s="824">
        <f t="shared" si="513"/>
        <v>3</v>
      </c>
      <c r="K775" s="825">
        <f t="shared" si="514"/>
        <v>3</v>
      </c>
      <c r="L775" s="826">
        <f t="shared" si="515"/>
        <v>0</v>
      </c>
      <c r="O775" s="827">
        <v>0</v>
      </c>
      <c r="P775" s="824">
        <v>0</v>
      </c>
      <c r="Q775" s="824"/>
      <c r="R775" s="824">
        <v>0</v>
      </c>
      <c r="S775" s="824">
        <v>0</v>
      </c>
      <c r="T775" s="826"/>
      <c r="U775" s="824">
        <v>0</v>
      </c>
      <c r="V775" s="827"/>
      <c r="W775" s="824">
        <v>0</v>
      </c>
      <c r="X775" s="824">
        <v>0</v>
      </c>
      <c r="Y775" s="824"/>
      <c r="Z775" s="824"/>
      <c r="AA775" s="824">
        <v>0</v>
      </c>
      <c r="AB775" s="824"/>
      <c r="AC775" s="824"/>
      <c r="AD775" s="824"/>
      <c r="AE775" s="824"/>
      <c r="AF775" s="824"/>
      <c r="AG775" s="824"/>
      <c r="AH775" s="824"/>
      <c r="AI775" s="34"/>
      <c r="AJ775" s="824">
        <v>0</v>
      </c>
      <c r="AK775" s="824">
        <v>0</v>
      </c>
      <c r="AL775" s="824"/>
      <c r="AM775" s="824">
        <v>0</v>
      </c>
      <c r="AN775" s="824">
        <v>0</v>
      </c>
      <c r="AO775" s="824"/>
      <c r="AP775" s="824">
        <v>1</v>
      </c>
      <c r="AQ775" s="824"/>
      <c r="AR775" s="824">
        <v>1</v>
      </c>
      <c r="AS775" s="824">
        <v>1</v>
      </c>
      <c r="AT775" s="824"/>
      <c r="AU775" s="824"/>
      <c r="AV775" s="824">
        <v>0</v>
      </c>
      <c r="AW775" s="824"/>
      <c r="AX775" s="824"/>
      <c r="AY775" s="824"/>
      <c r="AZ775" s="824"/>
      <c r="BA775" s="824"/>
      <c r="BB775" s="824"/>
      <c r="BC775" s="824"/>
      <c r="BE775" s="828"/>
      <c r="BF775" s="828"/>
      <c r="BG775" s="828"/>
      <c r="BH775" s="828"/>
      <c r="BI775" s="828"/>
      <c r="BJ775" s="828"/>
      <c r="BK775" s="828"/>
      <c r="BL775" s="828"/>
      <c r="BM775" s="828"/>
      <c r="BN775" s="828"/>
      <c r="BO775" s="828"/>
      <c r="BP775" s="828"/>
      <c r="BQ775" s="828"/>
      <c r="BR775" s="828"/>
      <c r="BS775" s="828"/>
      <c r="BT775" s="828"/>
      <c r="BU775" s="828"/>
      <c r="BV775" s="828"/>
      <c r="BW775" s="828"/>
      <c r="BX775" s="828"/>
      <c r="BY775" s="40"/>
    </row>
    <row r="776" spans="1:78" ht="15.75">
      <c r="A776" s="824">
        <f>Ráj!B28</f>
        <v>26</v>
      </c>
      <c r="B776" s="824" t="str">
        <f>Ráj!C28</f>
        <v xml:space="preserve">Žák </v>
      </c>
      <c r="C776" s="824" t="str">
        <f>Ráj!D28</f>
        <v>Stanislav ml.</v>
      </c>
      <c r="D776" s="1670">
        <f>Ráj!E28</f>
        <v>1011026</v>
      </c>
      <c r="E776" s="824" t="str">
        <f>Ráj!F28</f>
        <v>J.H.</v>
      </c>
      <c r="F776" s="824" t="s">
        <v>717</v>
      </c>
      <c r="G776" s="823">
        <f t="shared" si="510"/>
        <v>0.6</v>
      </c>
      <c r="H776" s="824">
        <f t="shared" si="511"/>
        <v>5</v>
      </c>
      <c r="I776" s="824">
        <f t="shared" si="512"/>
        <v>2</v>
      </c>
      <c r="J776" s="824">
        <f t="shared" si="513"/>
        <v>1</v>
      </c>
      <c r="K776" s="825">
        <f t="shared" si="514"/>
        <v>3</v>
      </c>
      <c r="L776" s="826">
        <f t="shared" si="515"/>
        <v>0</v>
      </c>
      <c r="O776" s="827">
        <v>0</v>
      </c>
      <c r="P776" s="824"/>
      <c r="Q776" s="824"/>
      <c r="R776" s="824"/>
      <c r="S776" s="824"/>
      <c r="T776" s="826">
        <v>0</v>
      </c>
      <c r="U776" s="824"/>
      <c r="V776" s="827"/>
      <c r="W776" s="824"/>
      <c r="X776" s="824">
        <v>1</v>
      </c>
      <c r="Y776" s="824"/>
      <c r="Z776" s="824"/>
      <c r="AA776" s="824"/>
      <c r="AB776" s="824"/>
      <c r="AC776" s="824">
        <v>0</v>
      </c>
      <c r="AD776" s="824">
        <v>1</v>
      </c>
      <c r="AE776" s="824"/>
      <c r="AF776" s="824"/>
      <c r="AG776" s="824"/>
      <c r="AH776" s="824"/>
      <c r="AI776" s="34"/>
      <c r="AJ776" s="824">
        <v>0</v>
      </c>
      <c r="AK776" s="824"/>
      <c r="AL776" s="824"/>
      <c r="AM776" s="824"/>
      <c r="AN776" s="824"/>
      <c r="AO776" s="824">
        <v>0</v>
      </c>
      <c r="AP776" s="824"/>
      <c r="AQ776" s="824"/>
      <c r="AR776" s="824"/>
      <c r="AS776" s="824">
        <v>1</v>
      </c>
      <c r="AT776" s="824"/>
      <c r="AU776" s="824"/>
      <c r="AV776" s="824"/>
      <c r="AW776" s="824"/>
      <c r="AX776" s="824">
        <v>0</v>
      </c>
      <c r="AY776" s="824">
        <v>0</v>
      </c>
      <c r="AZ776" s="824"/>
      <c r="BA776" s="824"/>
      <c r="BB776" s="824"/>
      <c r="BC776" s="824"/>
      <c r="BE776" s="828"/>
      <c r="BF776" s="828"/>
      <c r="BG776" s="828"/>
      <c r="BH776" s="828"/>
      <c r="BI776" s="828"/>
      <c r="BJ776" s="828"/>
      <c r="BK776" s="828"/>
      <c r="BL776" s="828"/>
      <c r="BM776" s="828"/>
      <c r="BN776" s="828"/>
      <c r="BO776" s="828"/>
      <c r="BP776" s="828"/>
      <c r="BQ776" s="828"/>
      <c r="BR776" s="828"/>
      <c r="BS776" s="828"/>
      <c r="BT776" s="828"/>
      <c r="BU776" s="828"/>
      <c r="BV776" s="828"/>
      <c r="BW776" s="828"/>
      <c r="BX776" s="828"/>
      <c r="BY776" s="40"/>
    </row>
    <row r="777" spans="1:78" ht="15.75">
      <c r="A777" s="824">
        <f>Ráj!B29</f>
        <v>28</v>
      </c>
      <c r="B777" s="824" t="str">
        <f>Ráj!C29</f>
        <v xml:space="preserve">Maixner </v>
      </c>
      <c r="C777" s="824" t="str">
        <f>Ráj!D29</f>
        <v>Tomáš</v>
      </c>
      <c r="D777" s="1670">
        <f>Ráj!E29</f>
        <v>940928</v>
      </c>
      <c r="E777" s="824" t="str">
        <f>Ráj!F29</f>
        <v>J.H.</v>
      </c>
      <c r="F777" s="824" t="s">
        <v>717</v>
      </c>
      <c r="G777" s="823">
        <f t="shared" si="510"/>
        <v>2.3333333333333335</v>
      </c>
      <c r="H777" s="824">
        <f t="shared" si="511"/>
        <v>12</v>
      </c>
      <c r="I777" s="824">
        <f t="shared" si="512"/>
        <v>11</v>
      </c>
      <c r="J777" s="824">
        <f t="shared" si="513"/>
        <v>17</v>
      </c>
      <c r="K777" s="825">
        <f t="shared" si="514"/>
        <v>28</v>
      </c>
      <c r="L777" s="826">
        <f t="shared" si="515"/>
        <v>0</v>
      </c>
      <c r="O777" s="827"/>
      <c r="P777" s="824">
        <v>0</v>
      </c>
      <c r="Q777" s="824">
        <v>0</v>
      </c>
      <c r="R777" s="824"/>
      <c r="S777" s="824"/>
      <c r="T777" s="826">
        <v>0</v>
      </c>
      <c r="U777" s="824"/>
      <c r="V777" s="827">
        <v>0</v>
      </c>
      <c r="W777" s="824">
        <v>2</v>
      </c>
      <c r="X777" s="824">
        <v>0</v>
      </c>
      <c r="Y777" s="824">
        <v>1</v>
      </c>
      <c r="Z777" s="824">
        <v>1</v>
      </c>
      <c r="AA777" s="824">
        <v>2</v>
      </c>
      <c r="AB777" s="824">
        <v>2</v>
      </c>
      <c r="AC777" s="824"/>
      <c r="AD777" s="824">
        <v>2</v>
      </c>
      <c r="AE777" s="824"/>
      <c r="AF777" s="824"/>
      <c r="AG777" s="824"/>
      <c r="AH777" s="824">
        <v>1</v>
      </c>
      <c r="AI777" s="34"/>
      <c r="AJ777" s="824"/>
      <c r="AK777" s="824">
        <v>0</v>
      </c>
      <c r="AL777" s="824">
        <v>2</v>
      </c>
      <c r="AM777" s="824"/>
      <c r="AN777" s="824"/>
      <c r="AO777" s="824">
        <v>0</v>
      </c>
      <c r="AP777" s="824"/>
      <c r="AQ777" s="824">
        <v>1</v>
      </c>
      <c r="AR777" s="824">
        <v>1</v>
      </c>
      <c r="AS777" s="824">
        <v>4</v>
      </c>
      <c r="AT777" s="824">
        <v>2</v>
      </c>
      <c r="AU777" s="824">
        <v>0</v>
      </c>
      <c r="AV777" s="824">
        <v>0</v>
      </c>
      <c r="AW777" s="824">
        <v>3</v>
      </c>
      <c r="AX777" s="824"/>
      <c r="AY777" s="824">
        <v>2</v>
      </c>
      <c r="AZ777" s="824"/>
      <c r="BA777" s="824"/>
      <c r="BB777" s="824"/>
      <c r="BC777" s="824">
        <v>2</v>
      </c>
      <c r="BE777" s="828"/>
      <c r="BF777" s="828"/>
      <c r="BG777" s="828"/>
      <c r="BH777" s="828"/>
      <c r="BI777" s="828"/>
      <c r="BJ777" s="828"/>
      <c r="BK777" s="828"/>
      <c r="BL777" s="828"/>
      <c r="BM777" s="828"/>
      <c r="BN777" s="828"/>
      <c r="BO777" s="828"/>
      <c r="BP777" s="828"/>
      <c r="BQ777" s="828"/>
      <c r="BR777" s="828"/>
      <c r="BS777" s="828"/>
      <c r="BT777" s="828"/>
      <c r="BU777" s="828"/>
      <c r="BV777" s="828"/>
      <c r="BW777" s="828"/>
      <c r="BX777" s="828"/>
      <c r="BY777" s="40"/>
    </row>
    <row r="778" spans="1:78" ht="15.75">
      <c r="A778" s="824">
        <f>Ráj!B30</f>
        <v>30</v>
      </c>
      <c r="B778" s="824" t="str">
        <f>Ráj!C30</f>
        <v>Šamalík</v>
      </c>
      <c r="C778" s="824" t="str">
        <f>Ráj!D30</f>
        <v>Filip</v>
      </c>
      <c r="D778" s="1670">
        <f>Ráj!E30</f>
        <v>970930</v>
      </c>
      <c r="E778" s="824" t="str">
        <f>Ráj!F30</f>
        <v>J.H.</v>
      </c>
      <c r="F778" s="824" t="s">
        <v>717</v>
      </c>
      <c r="G778" s="823">
        <f t="shared" si="510"/>
        <v>1.0555555555555556</v>
      </c>
      <c r="H778" s="824">
        <f t="shared" si="511"/>
        <v>18</v>
      </c>
      <c r="I778" s="824">
        <f t="shared" si="512"/>
        <v>7</v>
      </c>
      <c r="J778" s="824">
        <f t="shared" si="513"/>
        <v>12</v>
      </c>
      <c r="K778" s="825">
        <f t="shared" si="514"/>
        <v>19</v>
      </c>
      <c r="L778" s="826">
        <f t="shared" si="515"/>
        <v>0</v>
      </c>
      <c r="O778" s="827">
        <v>0</v>
      </c>
      <c r="P778" s="824">
        <v>0</v>
      </c>
      <c r="Q778" s="824">
        <v>1</v>
      </c>
      <c r="R778" s="824">
        <v>0</v>
      </c>
      <c r="S778" s="824">
        <v>0</v>
      </c>
      <c r="T778" s="826">
        <v>0</v>
      </c>
      <c r="U778" s="824">
        <v>2</v>
      </c>
      <c r="V778" s="827">
        <v>1</v>
      </c>
      <c r="W778" s="824">
        <v>1</v>
      </c>
      <c r="X778" s="824"/>
      <c r="Y778" s="824">
        <v>0</v>
      </c>
      <c r="Z778" s="824">
        <v>0</v>
      </c>
      <c r="AA778" s="824">
        <v>0</v>
      </c>
      <c r="AB778" s="824">
        <v>2</v>
      </c>
      <c r="AC778" s="824">
        <v>0</v>
      </c>
      <c r="AD778" s="824"/>
      <c r="AE778" s="824">
        <v>0</v>
      </c>
      <c r="AF778" s="824">
        <v>0</v>
      </c>
      <c r="AG778" s="824">
        <v>0</v>
      </c>
      <c r="AH778" s="824">
        <v>0</v>
      </c>
      <c r="AI778" s="34"/>
      <c r="AJ778" s="824">
        <v>0</v>
      </c>
      <c r="AK778" s="824">
        <v>1</v>
      </c>
      <c r="AL778" s="824">
        <v>0</v>
      </c>
      <c r="AM778" s="824">
        <v>0</v>
      </c>
      <c r="AN778" s="824">
        <v>0</v>
      </c>
      <c r="AO778" s="824">
        <v>0</v>
      </c>
      <c r="AP778" s="824">
        <v>0</v>
      </c>
      <c r="AQ778" s="824">
        <v>0</v>
      </c>
      <c r="AR778" s="824">
        <v>1</v>
      </c>
      <c r="AS778" s="824"/>
      <c r="AT778" s="824">
        <v>0</v>
      </c>
      <c r="AU778" s="824">
        <v>1</v>
      </c>
      <c r="AV778" s="824">
        <v>1</v>
      </c>
      <c r="AW778" s="824">
        <v>0</v>
      </c>
      <c r="AX778" s="824">
        <v>2</v>
      </c>
      <c r="AY778" s="824"/>
      <c r="AZ778" s="824">
        <v>2</v>
      </c>
      <c r="BA778" s="824">
        <v>2</v>
      </c>
      <c r="BB778" s="824">
        <v>0</v>
      </c>
      <c r="BC778" s="824">
        <v>2</v>
      </c>
      <c r="BE778" s="828"/>
      <c r="BF778" s="828"/>
      <c r="BG778" s="828"/>
      <c r="BH778" s="828"/>
      <c r="BI778" s="828"/>
      <c r="BJ778" s="828"/>
      <c r="BK778" s="828"/>
      <c r="BL778" s="828"/>
      <c r="BM778" s="828"/>
      <c r="BN778" s="828"/>
      <c r="BO778" s="828"/>
      <c r="BP778" s="828"/>
      <c r="BQ778" s="828"/>
      <c r="BR778" s="828"/>
      <c r="BS778" s="828"/>
      <c r="BT778" s="828"/>
      <c r="BU778" s="828"/>
      <c r="BV778" s="828"/>
      <c r="BW778" s="828"/>
      <c r="BX778" s="828"/>
      <c r="BY778" s="40"/>
    </row>
    <row r="779" spans="1:78" ht="15.75">
      <c r="A779" s="824">
        <f>Ráj!B31</f>
        <v>44</v>
      </c>
      <c r="B779" s="824" t="str">
        <f>Ráj!C31</f>
        <v>Bláha</v>
      </c>
      <c r="C779" s="824" t="str">
        <f>Ráj!D31</f>
        <v>Lukáš</v>
      </c>
      <c r="D779" s="1670">
        <f>Ráj!E31</f>
        <v>890510</v>
      </c>
      <c r="E779" s="824" t="str">
        <f>Ráj!F31</f>
        <v>J.H.</v>
      </c>
      <c r="F779" s="824" t="s">
        <v>717</v>
      </c>
      <c r="G779" s="823">
        <f t="shared" si="510"/>
        <v>0</v>
      </c>
      <c r="H779" s="824">
        <f t="shared" si="511"/>
        <v>1</v>
      </c>
      <c r="I779" s="824">
        <f t="shared" si="512"/>
        <v>0</v>
      </c>
      <c r="J779" s="824">
        <f t="shared" si="513"/>
        <v>0</v>
      </c>
      <c r="K779" s="825">
        <f t="shared" si="514"/>
        <v>0</v>
      </c>
      <c r="L779" s="826">
        <f t="shared" si="515"/>
        <v>0</v>
      </c>
      <c r="O779" s="827"/>
      <c r="P779" s="824"/>
      <c r="Q779" s="824"/>
      <c r="R779" s="824"/>
      <c r="S779" s="824"/>
      <c r="T779" s="826"/>
      <c r="U779" s="824"/>
      <c r="V779" s="827"/>
      <c r="W779" s="824"/>
      <c r="X779" s="824"/>
      <c r="Y779" s="824"/>
      <c r="Z779" s="824"/>
      <c r="AA779" s="824"/>
      <c r="AB779" s="824"/>
      <c r="AC779" s="824"/>
      <c r="AD779" s="824"/>
      <c r="AE779" s="824"/>
      <c r="AF779" s="824"/>
      <c r="AG779" s="824"/>
      <c r="AH779" s="824">
        <v>0</v>
      </c>
      <c r="AI779" s="34"/>
      <c r="AJ779" s="824"/>
      <c r="AK779" s="824"/>
      <c r="AL779" s="824"/>
      <c r="AM779" s="824"/>
      <c r="AN779" s="824"/>
      <c r="AO779" s="824"/>
      <c r="AP779" s="824"/>
      <c r="AQ779" s="824"/>
      <c r="AR779" s="824"/>
      <c r="AS779" s="824"/>
      <c r="AT779" s="824"/>
      <c r="AU779" s="824"/>
      <c r="AV779" s="824"/>
      <c r="AW779" s="824"/>
      <c r="AX779" s="824"/>
      <c r="AY779" s="824"/>
      <c r="AZ779" s="824"/>
      <c r="BA779" s="824"/>
      <c r="BB779" s="824"/>
      <c r="BC779" s="824">
        <v>0</v>
      </c>
      <c r="BE779" s="828"/>
      <c r="BF779" s="828"/>
      <c r="BG779" s="828"/>
      <c r="BH779" s="828"/>
      <c r="BI779" s="828"/>
      <c r="BJ779" s="828"/>
      <c r="BK779" s="828"/>
      <c r="BL779" s="828"/>
      <c r="BM779" s="828"/>
      <c r="BN779" s="828"/>
      <c r="BO779" s="828"/>
      <c r="BP779" s="828"/>
      <c r="BQ779" s="828"/>
      <c r="BR779" s="828"/>
      <c r="BS779" s="828"/>
      <c r="BT779" s="828"/>
      <c r="BU779" s="828"/>
      <c r="BV779" s="828"/>
      <c r="BW779" s="828"/>
      <c r="BX779" s="828"/>
      <c r="BY779" s="40"/>
    </row>
    <row r="780" spans="1:78" ht="15.75">
      <c r="A780" s="824">
        <f>Ráj!B32</f>
        <v>47</v>
      </c>
      <c r="B780" s="824" t="str">
        <f>Ráj!C32</f>
        <v>Hatala</v>
      </c>
      <c r="C780" s="824" t="str">
        <f>Ráj!D32</f>
        <v>Dominik</v>
      </c>
      <c r="D780" s="1670">
        <f>Ráj!E32</f>
        <v>900710</v>
      </c>
      <c r="E780" s="824" t="str">
        <f>Ráj!F32</f>
        <v>J.H.</v>
      </c>
      <c r="F780" s="824" t="s">
        <v>717</v>
      </c>
      <c r="G780" s="823">
        <f t="shared" si="510"/>
        <v>2.1428571428571428</v>
      </c>
      <c r="H780" s="824">
        <f t="shared" si="511"/>
        <v>7</v>
      </c>
      <c r="I780" s="824">
        <f t="shared" si="512"/>
        <v>9</v>
      </c>
      <c r="J780" s="824">
        <f t="shared" si="513"/>
        <v>6</v>
      </c>
      <c r="K780" s="825">
        <f t="shared" si="514"/>
        <v>15</v>
      </c>
      <c r="L780" s="826">
        <f t="shared" si="515"/>
        <v>0</v>
      </c>
      <c r="O780" s="827"/>
      <c r="P780" s="824"/>
      <c r="Q780" s="824"/>
      <c r="R780" s="824"/>
      <c r="S780" s="824"/>
      <c r="T780" s="826"/>
      <c r="U780" s="824"/>
      <c r="V780" s="827"/>
      <c r="W780" s="824"/>
      <c r="X780" s="824"/>
      <c r="Y780" s="824">
        <v>0</v>
      </c>
      <c r="Z780" s="824"/>
      <c r="AA780" s="824"/>
      <c r="AB780" s="824">
        <v>1</v>
      </c>
      <c r="AC780" s="824">
        <v>1</v>
      </c>
      <c r="AD780" s="824"/>
      <c r="AE780" s="824">
        <v>1</v>
      </c>
      <c r="AF780" s="824">
        <v>3</v>
      </c>
      <c r="AG780" s="824">
        <v>2</v>
      </c>
      <c r="AH780" s="824">
        <v>1</v>
      </c>
      <c r="AI780" s="34"/>
      <c r="AJ780" s="824"/>
      <c r="AK780" s="824"/>
      <c r="AL780" s="824"/>
      <c r="AM780" s="824"/>
      <c r="AN780" s="824"/>
      <c r="AO780" s="824"/>
      <c r="AP780" s="824"/>
      <c r="AQ780" s="824"/>
      <c r="AR780" s="824"/>
      <c r="AS780" s="824"/>
      <c r="AT780" s="824">
        <v>1</v>
      </c>
      <c r="AU780" s="824"/>
      <c r="AV780" s="824"/>
      <c r="AW780" s="824">
        <v>2</v>
      </c>
      <c r="AX780" s="824">
        <v>0</v>
      </c>
      <c r="AY780" s="824"/>
      <c r="AZ780" s="824">
        <v>2</v>
      </c>
      <c r="BA780" s="824">
        <v>1</v>
      </c>
      <c r="BB780" s="824">
        <v>0</v>
      </c>
      <c r="BC780" s="824">
        <v>0</v>
      </c>
      <c r="BE780" s="828"/>
      <c r="BF780" s="828"/>
      <c r="BG780" s="828"/>
      <c r="BH780" s="828"/>
      <c r="BI780" s="828"/>
      <c r="BJ780" s="828"/>
      <c r="BK780" s="828"/>
      <c r="BL780" s="828"/>
      <c r="BM780" s="828"/>
      <c r="BN780" s="828"/>
      <c r="BO780" s="828"/>
      <c r="BP780" s="828"/>
      <c r="BQ780" s="828"/>
      <c r="BR780" s="828"/>
      <c r="BS780" s="828"/>
      <c r="BT780" s="828"/>
      <c r="BU780" s="828"/>
      <c r="BV780" s="828"/>
      <c r="BW780" s="828"/>
      <c r="BX780" s="828"/>
      <c r="BY780" s="40"/>
    </row>
    <row r="781" spans="1:78" ht="15.75">
      <c r="A781" s="824">
        <f>Ráj!B33</f>
        <v>69</v>
      </c>
      <c r="B781" s="824" t="str">
        <f>Ráj!C33</f>
        <v>Štalmach</v>
      </c>
      <c r="C781" s="824" t="str">
        <f>Ráj!D33</f>
        <v xml:space="preserve">Martin </v>
      </c>
      <c r="D781" s="1670">
        <f>Ráj!E33</f>
        <v>860731</v>
      </c>
      <c r="E781" s="824" t="str">
        <f>Ráj!F33</f>
        <v>J.H.</v>
      </c>
      <c r="F781" s="824" t="s">
        <v>717</v>
      </c>
      <c r="G781" s="823">
        <f t="shared" si="510"/>
        <v>1</v>
      </c>
      <c r="H781" s="824">
        <f t="shared" si="511"/>
        <v>3</v>
      </c>
      <c r="I781" s="824">
        <f t="shared" si="512"/>
        <v>2</v>
      </c>
      <c r="J781" s="824">
        <f t="shared" si="513"/>
        <v>1</v>
      </c>
      <c r="K781" s="825">
        <f t="shared" si="514"/>
        <v>3</v>
      </c>
      <c r="L781" s="826">
        <f t="shared" si="515"/>
        <v>0</v>
      </c>
      <c r="O781" s="827"/>
      <c r="P781" s="824"/>
      <c r="Q781" s="824"/>
      <c r="R781" s="824"/>
      <c r="S781" s="824"/>
      <c r="T781" s="826"/>
      <c r="U781" s="824">
        <v>0</v>
      </c>
      <c r="V781" s="827"/>
      <c r="W781" s="824"/>
      <c r="X781" s="824"/>
      <c r="Y781" s="824"/>
      <c r="Z781" s="824"/>
      <c r="AA781" s="824">
        <v>0</v>
      </c>
      <c r="AB781" s="824">
        <v>2</v>
      </c>
      <c r="AC781" s="824"/>
      <c r="AD781" s="824"/>
      <c r="AE781" s="824"/>
      <c r="AF781" s="824"/>
      <c r="AG781" s="824"/>
      <c r="AH781" s="824"/>
      <c r="AI781" s="34"/>
      <c r="AJ781" s="824"/>
      <c r="AK781" s="824"/>
      <c r="AL781" s="824"/>
      <c r="AM781" s="824"/>
      <c r="AN781" s="824"/>
      <c r="AO781" s="824"/>
      <c r="AP781" s="824">
        <v>0</v>
      </c>
      <c r="AQ781" s="824"/>
      <c r="AR781" s="824"/>
      <c r="AS781" s="824"/>
      <c r="AT781" s="824"/>
      <c r="AU781" s="824"/>
      <c r="AV781" s="824">
        <v>1</v>
      </c>
      <c r="AW781" s="824">
        <v>0</v>
      </c>
      <c r="AX781" s="824"/>
      <c r="AY781" s="824"/>
      <c r="AZ781" s="824"/>
      <c r="BA781" s="824"/>
      <c r="BB781" s="824"/>
      <c r="BC781" s="824"/>
      <c r="BE781" s="828"/>
      <c r="BF781" s="828"/>
      <c r="BG781" s="828"/>
      <c r="BH781" s="828"/>
      <c r="BI781" s="828"/>
      <c r="BJ781" s="828"/>
      <c r="BK781" s="828"/>
      <c r="BL781" s="828"/>
      <c r="BM781" s="828"/>
      <c r="BN781" s="828"/>
      <c r="BO781" s="828"/>
      <c r="BP781" s="828"/>
      <c r="BQ781" s="828"/>
      <c r="BR781" s="828"/>
      <c r="BS781" s="828"/>
      <c r="BT781" s="828"/>
      <c r="BU781" s="828"/>
      <c r="BV781" s="828"/>
      <c r="BW781" s="828"/>
      <c r="BX781" s="828"/>
      <c r="BY781" s="40"/>
    </row>
    <row r="782" spans="1:78" ht="15.75">
      <c r="A782" s="824">
        <f>Ráj!B34</f>
        <v>77</v>
      </c>
      <c r="B782" s="824" t="str">
        <f>Ráj!C34</f>
        <v>Lang</v>
      </c>
      <c r="C782" s="824" t="str">
        <f>Ráj!D34</f>
        <v>Jakub</v>
      </c>
      <c r="D782" s="1670">
        <f>Ráj!E34</f>
        <v>930707</v>
      </c>
      <c r="E782" s="824" t="str">
        <f>Ráj!F34</f>
        <v>J.H.</v>
      </c>
      <c r="F782" s="824" t="s">
        <v>717</v>
      </c>
      <c r="G782" s="823">
        <f t="shared" si="510"/>
        <v>0</v>
      </c>
      <c r="H782" s="824">
        <f t="shared" si="511"/>
        <v>2</v>
      </c>
      <c r="I782" s="824">
        <f t="shared" si="512"/>
        <v>0</v>
      </c>
      <c r="J782" s="824">
        <f t="shared" si="513"/>
        <v>0</v>
      </c>
      <c r="K782" s="825">
        <f t="shared" si="514"/>
        <v>0</v>
      </c>
      <c r="L782" s="826">
        <f t="shared" si="515"/>
        <v>0</v>
      </c>
      <c r="O782" s="827"/>
      <c r="P782" s="824"/>
      <c r="Q782" s="824">
        <v>0</v>
      </c>
      <c r="R782" s="824"/>
      <c r="S782" s="824"/>
      <c r="T782" s="826"/>
      <c r="U782" s="824"/>
      <c r="V782" s="827"/>
      <c r="W782" s="824"/>
      <c r="X782" s="824"/>
      <c r="Y782" s="824"/>
      <c r="Z782" s="824"/>
      <c r="AA782" s="824"/>
      <c r="AB782" s="824"/>
      <c r="AC782" s="824"/>
      <c r="AD782" s="824"/>
      <c r="AE782" s="824"/>
      <c r="AF782" s="824"/>
      <c r="AG782" s="824">
        <v>0</v>
      </c>
      <c r="AH782" s="824"/>
      <c r="AI782" s="34"/>
      <c r="AJ782" s="824"/>
      <c r="AK782" s="824"/>
      <c r="AL782" s="824">
        <v>0</v>
      </c>
      <c r="AM782" s="824"/>
      <c r="AN782" s="824"/>
      <c r="AO782" s="824"/>
      <c r="AP782" s="824"/>
      <c r="AQ782" s="824"/>
      <c r="AR782" s="824"/>
      <c r="AS782" s="824"/>
      <c r="AT782" s="824"/>
      <c r="AU782" s="824"/>
      <c r="AV782" s="824"/>
      <c r="AW782" s="824"/>
      <c r="AX782" s="824"/>
      <c r="AY782" s="824"/>
      <c r="AZ782" s="824"/>
      <c r="BA782" s="824"/>
      <c r="BB782" s="824">
        <v>0</v>
      </c>
      <c r="BC782" s="824"/>
      <c r="BE782" s="828"/>
      <c r="BF782" s="828"/>
      <c r="BG782" s="828"/>
      <c r="BH782" s="828"/>
      <c r="BI782" s="828"/>
      <c r="BJ782" s="828"/>
      <c r="BK782" s="828"/>
      <c r="BL782" s="828"/>
      <c r="BM782" s="828"/>
      <c r="BN782" s="828"/>
      <c r="BO782" s="828"/>
      <c r="BP782" s="828"/>
      <c r="BQ782" s="828"/>
      <c r="BR782" s="828"/>
      <c r="BS782" s="828"/>
      <c r="BT782" s="828"/>
      <c r="BU782" s="828"/>
      <c r="BV782" s="828"/>
      <c r="BW782" s="828"/>
      <c r="BX782" s="828"/>
      <c r="BY782" s="40"/>
    </row>
    <row r="783" spans="1:78" s="40" customFormat="1" ht="15.75">
      <c r="A783" s="824">
        <f>Ráj!B35</f>
        <v>88</v>
      </c>
      <c r="B783" s="824" t="str">
        <f>Ráj!C35</f>
        <v>Černoch</v>
      </c>
      <c r="C783" s="824" t="str">
        <f>Ráj!D35</f>
        <v>Robert</v>
      </c>
      <c r="D783" s="1670">
        <f>Ráj!E35</f>
        <v>840725</v>
      </c>
      <c r="E783" s="824" t="str">
        <f>Ráj!F35</f>
        <v>J.H.</v>
      </c>
      <c r="F783" s="824" t="s">
        <v>717</v>
      </c>
      <c r="G783" s="823">
        <f t="shared" si="510"/>
        <v>1.8125</v>
      </c>
      <c r="H783" s="824">
        <f t="shared" si="511"/>
        <v>16</v>
      </c>
      <c r="I783" s="824">
        <f t="shared" si="512"/>
        <v>16</v>
      </c>
      <c r="J783" s="824">
        <f t="shared" si="513"/>
        <v>13</v>
      </c>
      <c r="K783" s="825">
        <f t="shared" si="514"/>
        <v>29</v>
      </c>
      <c r="L783" s="826">
        <f t="shared" si="515"/>
        <v>0</v>
      </c>
      <c r="M783" s="8"/>
      <c r="N783" s="8"/>
      <c r="O783" s="827">
        <v>0</v>
      </c>
      <c r="P783" s="824">
        <v>1</v>
      </c>
      <c r="Q783" s="824"/>
      <c r="R783" s="824">
        <v>0</v>
      </c>
      <c r="S783" s="824">
        <v>1</v>
      </c>
      <c r="T783" s="826">
        <v>0</v>
      </c>
      <c r="U783" s="824"/>
      <c r="V783" s="827">
        <v>2</v>
      </c>
      <c r="W783" s="824"/>
      <c r="X783" s="824">
        <v>4</v>
      </c>
      <c r="Y783" s="824">
        <v>1</v>
      </c>
      <c r="Z783" s="824">
        <v>0</v>
      </c>
      <c r="AA783" s="824">
        <v>2</v>
      </c>
      <c r="AB783" s="824">
        <v>1</v>
      </c>
      <c r="AC783" s="824"/>
      <c r="AD783" s="824">
        <v>0</v>
      </c>
      <c r="AE783" s="824">
        <v>1</v>
      </c>
      <c r="AF783" s="824">
        <v>1</v>
      </c>
      <c r="AG783" s="824">
        <v>0</v>
      </c>
      <c r="AH783" s="824">
        <v>2</v>
      </c>
      <c r="AI783" s="34"/>
      <c r="AJ783" s="824">
        <v>1</v>
      </c>
      <c r="AK783" s="824">
        <v>0</v>
      </c>
      <c r="AL783" s="824"/>
      <c r="AM783" s="824">
        <v>0</v>
      </c>
      <c r="AN783" s="824">
        <v>0</v>
      </c>
      <c r="AO783" s="824">
        <v>1</v>
      </c>
      <c r="AP783" s="824"/>
      <c r="AQ783" s="824">
        <v>0</v>
      </c>
      <c r="AR783" s="824"/>
      <c r="AS783" s="824">
        <v>4</v>
      </c>
      <c r="AT783" s="824">
        <v>0</v>
      </c>
      <c r="AU783" s="824">
        <v>0</v>
      </c>
      <c r="AV783" s="824">
        <v>1</v>
      </c>
      <c r="AW783" s="824">
        <v>1</v>
      </c>
      <c r="AX783" s="824"/>
      <c r="AY783" s="824">
        <v>0</v>
      </c>
      <c r="AZ783" s="824">
        <v>2</v>
      </c>
      <c r="BA783" s="824">
        <v>2</v>
      </c>
      <c r="BB783" s="824">
        <v>1</v>
      </c>
      <c r="BC783" s="824">
        <v>0</v>
      </c>
      <c r="BD783" s="8"/>
      <c r="BE783" s="828"/>
      <c r="BF783" s="828"/>
      <c r="BG783" s="828"/>
      <c r="BH783" s="828"/>
      <c r="BI783" s="828"/>
      <c r="BJ783" s="828"/>
      <c r="BK783" s="828"/>
      <c r="BL783" s="828"/>
      <c r="BM783" s="828"/>
      <c r="BN783" s="828"/>
      <c r="BO783" s="828"/>
      <c r="BP783" s="828"/>
      <c r="BQ783" s="828"/>
      <c r="BR783" s="828"/>
      <c r="BS783" s="828"/>
      <c r="BT783" s="828"/>
      <c r="BU783" s="828"/>
      <c r="BV783" s="828"/>
      <c r="BW783" s="828"/>
      <c r="BX783" s="828"/>
      <c r="BZ783" s="8"/>
    </row>
    <row r="784" spans="1:78" ht="15.75">
      <c r="A784" s="824">
        <f>Ráj!B36</f>
        <v>96</v>
      </c>
      <c r="B784" s="824" t="str">
        <f>Ráj!C36</f>
        <v>Vykydal</v>
      </c>
      <c r="C784" s="824" t="str">
        <f>Ráj!D36</f>
        <v xml:space="preserve">Petr </v>
      </c>
      <c r="D784" s="1670">
        <f>Ráj!E36</f>
        <v>940427</v>
      </c>
      <c r="E784" s="824" t="str">
        <f>Ráj!F36</f>
        <v>N</v>
      </c>
      <c r="F784" s="824" t="s">
        <v>717</v>
      </c>
      <c r="G784" s="823">
        <f t="shared" si="510"/>
        <v>1.3</v>
      </c>
      <c r="H784" s="824">
        <f t="shared" si="511"/>
        <v>10</v>
      </c>
      <c r="I784" s="824">
        <f t="shared" si="512"/>
        <v>9</v>
      </c>
      <c r="J784" s="824">
        <f t="shared" si="513"/>
        <v>4</v>
      </c>
      <c r="K784" s="825">
        <f t="shared" si="514"/>
        <v>13</v>
      </c>
      <c r="L784" s="826">
        <f t="shared" si="515"/>
        <v>0</v>
      </c>
      <c r="O784" s="827"/>
      <c r="P784" s="824">
        <v>0</v>
      </c>
      <c r="Q784" s="824"/>
      <c r="R784" s="824">
        <v>1</v>
      </c>
      <c r="S784" s="824">
        <v>0</v>
      </c>
      <c r="T784" s="826">
        <v>0</v>
      </c>
      <c r="U784" s="824">
        <v>0</v>
      </c>
      <c r="V784" s="827">
        <v>0</v>
      </c>
      <c r="W784" s="824">
        <v>2</v>
      </c>
      <c r="X784" s="824"/>
      <c r="Y784" s="824"/>
      <c r="Z784" s="824">
        <v>2</v>
      </c>
      <c r="AA784" s="824"/>
      <c r="AB784" s="824">
        <v>2</v>
      </c>
      <c r="AC784" s="824"/>
      <c r="AD784" s="824"/>
      <c r="AE784" s="824"/>
      <c r="AF784" s="824">
        <v>2</v>
      </c>
      <c r="AG784" s="824"/>
      <c r="AH784" s="824"/>
      <c r="AI784" s="34"/>
      <c r="AJ784" s="824"/>
      <c r="AK784" s="824">
        <v>0</v>
      </c>
      <c r="AL784" s="824"/>
      <c r="AM784" s="824">
        <v>0</v>
      </c>
      <c r="AN784" s="824">
        <v>0</v>
      </c>
      <c r="AO784" s="824">
        <v>0</v>
      </c>
      <c r="AP784" s="824">
        <v>0</v>
      </c>
      <c r="AQ784" s="824">
        <v>0</v>
      </c>
      <c r="AR784" s="824">
        <v>3</v>
      </c>
      <c r="AS784" s="824"/>
      <c r="AT784" s="824"/>
      <c r="AU784" s="824">
        <v>0</v>
      </c>
      <c r="AV784" s="824"/>
      <c r="AW784" s="824">
        <v>0</v>
      </c>
      <c r="AX784" s="824"/>
      <c r="AY784" s="824"/>
      <c r="AZ784" s="824"/>
      <c r="BA784" s="824">
        <v>1</v>
      </c>
      <c r="BB784" s="824"/>
      <c r="BC784" s="824"/>
      <c r="BE784" s="828"/>
      <c r="BF784" s="828"/>
      <c r="BG784" s="828"/>
      <c r="BH784" s="828"/>
      <c r="BI784" s="828"/>
      <c r="BJ784" s="828"/>
      <c r="BK784" s="828"/>
      <c r="BL784" s="828"/>
      <c r="BM784" s="828"/>
      <c r="BN784" s="828"/>
      <c r="BO784" s="828"/>
      <c r="BP784" s="828"/>
      <c r="BQ784" s="828"/>
      <c r="BR784" s="828"/>
      <c r="BS784" s="828"/>
      <c r="BT784" s="828"/>
      <c r="BU784" s="828"/>
      <c r="BV784" s="828"/>
      <c r="BW784" s="828"/>
      <c r="BX784" s="828"/>
      <c r="BY784" s="40"/>
    </row>
    <row r="785" spans="1:78" ht="15.75">
      <c r="A785" s="824">
        <f>Ráj!B37</f>
        <v>97</v>
      </c>
      <c r="B785" s="824" t="str">
        <f>Ráj!C37</f>
        <v>Novák</v>
      </c>
      <c r="C785" s="824" t="str">
        <f>Ráj!D37</f>
        <v>Petr ml.</v>
      </c>
      <c r="D785" s="1670">
        <f>Ráj!E37</f>
        <v>970829</v>
      </c>
      <c r="E785" s="824" t="str">
        <f>Ráj!F37</f>
        <v>J.H.</v>
      </c>
      <c r="F785" s="824" t="s">
        <v>717</v>
      </c>
      <c r="G785" s="823">
        <f t="shared" si="510"/>
        <v>1.9</v>
      </c>
      <c r="H785" s="824">
        <f t="shared" si="511"/>
        <v>20</v>
      </c>
      <c r="I785" s="824">
        <f t="shared" si="512"/>
        <v>28</v>
      </c>
      <c r="J785" s="824">
        <f t="shared" si="513"/>
        <v>10</v>
      </c>
      <c r="K785" s="825">
        <f t="shared" si="514"/>
        <v>38</v>
      </c>
      <c r="L785" s="826">
        <f t="shared" si="515"/>
        <v>0</v>
      </c>
      <c r="M785" s="40"/>
      <c r="N785" s="40"/>
      <c r="O785" s="827">
        <v>0</v>
      </c>
      <c r="P785" s="824">
        <v>1</v>
      </c>
      <c r="Q785" s="824">
        <v>3</v>
      </c>
      <c r="R785" s="824">
        <v>0</v>
      </c>
      <c r="S785" s="824">
        <v>0</v>
      </c>
      <c r="T785" s="826">
        <v>1</v>
      </c>
      <c r="U785" s="824">
        <v>0</v>
      </c>
      <c r="V785" s="827">
        <v>3</v>
      </c>
      <c r="W785" s="824">
        <v>3</v>
      </c>
      <c r="X785" s="824">
        <v>2</v>
      </c>
      <c r="Y785" s="824">
        <v>2</v>
      </c>
      <c r="Z785" s="824">
        <v>0</v>
      </c>
      <c r="AA785" s="824">
        <v>3</v>
      </c>
      <c r="AB785" s="824">
        <v>2</v>
      </c>
      <c r="AC785" s="824">
        <v>1</v>
      </c>
      <c r="AD785" s="824">
        <v>2</v>
      </c>
      <c r="AE785" s="824">
        <v>2</v>
      </c>
      <c r="AF785" s="824">
        <v>1</v>
      </c>
      <c r="AG785" s="824">
        <v>1</v>
      </c>
      <c r="AH785" s="824">
        <v>1</v>
      </c>
      <c r="AI785" s="34"/>
      <c r="AJ785" s="824">
        <v>0</v>
      </c>
      <c r="AK785" s="824">
        <v>1</v>
      </c>
      <c r="AL785" s="824">
        <v>0</v>
      </c>
      <c r="AM785" s="824">
        <v>0</v>
      </c>
      <c r="AN785" s="824">
        <v>0</v>
      </c>
      <c r="AO785" s="824">
        <v>1</v>
      </c>
      <c r="AP785" s="824">
        <v>1</v>
      </c>
      <c r="AQ785" s="824">
        <v>1</v>
      </c>
      <c r="AR785" s="824">
        <v>1</v>
      </c>
      <c r="AS785" s="824">
        <v>1</v>
      </c>
      <c r="AT785" s="824">
        <v>0</v>
      </c>
      <c r="AU785" s="824">
        <v>1</v>
      </c>
      <c r="AV785" s="824">
        <v>0</v>
      </c>
      <c r="AW785" s="824">
        <v>0</v>
      </c>
      <c r="AX785" s="824">
        <v>0</v>
      </c>
      <c r="AY785" s="824">
        <v>1</v>
      </c>
      <c r="AZ785" s="824">
        <v>1</v>
      </c>
      <c r="BA785" s="824">
        <v>1</v>
      </c>
      <c r="BB785" s="824">
        <v>0</v>
      </c>
      <c r="BC785" s="824">
        <v>0</v>
      </c>
      <c r="BD785" s="40"/>
      <c r="BE785" s="832"/>
      <c r="BF785" s="832"/>
      <c r="BG785" s="832"/>
      <c r="BH785" s="832"/>
      <c r="BI785" s="832"/>
      <c r="BJ785" s="832"/>
      <c r="BK785" s="832"/>
      <c r="BL785" s="832"/>
      <c r="BM785" s="832"/>
      <c r="BN785" s="832"/>
      <c r="BO785" s="832"/>
      <c r="BP785" s="832"/>
      <c r="BQ785" s="832"/>
      <c r="BR785" s="832"/>
      <c r="BS785" s="832"/>
      <c r="BT785" s="832"/>
      <c r="BU785" s="832"/>
      <c r="BV785" s="832"/>
      <c r="BW785" s="832"/>
      <c r="BX785" s="832"/>
      <c r="BZ785" s="40"/>
    </row>
    <row r="786" spans="1:78" ht="15.75">
      <c r="A786" s="824">
        <f>Ráj!B38</f>
        <v>0</v>
      </c>
      <c r="B786" s="824" t="str">
        <f>Ráj!C38</f>
        <v>Mader</v>
      </c>
      <c r="C786" s="824" t="str">
        <f>Ráj!D38</f>
        <v>Petr</v>
      </c>
      <c r="D786" s="1670">
        <f>Ráj!E38</f>
        <v>1000102</v>
      </c>
      <c r="E786" s="824" t="str">
        <f>Ráj!F38</f>
        <v>N.R.P.</v>
      </c>
      <c r="F786" s="824" t="s">
        <v>717</v>
      </c>
      <c r="G786" s="823" t="e">
        <f t="shared" si="510"/>
        <v>#DIV/0!</v>
      </c>
      <c r="H786" s="824">
        <f t="shared" si="511"/>
        <v>0</v>
      </c>
      <c r="I786" s="824">
        <f t="shared" si="512"/>
        <v>0</v>
      </c>
      <c r="J786" s="824">
        <f t="shared" si="513"/>
        <v>0</v>
      </c>
      <c r="K786" s="825">
        <f t="shared" si="514"/>
        <v>0</v>
      </c>
      <c r="L786" s="826">
        <f t="shared" si="515"/>
        <v>0</v>
      </c>
      <c r="O786" s="827"/>
      <c r="P786" s="824"/>
      <c r="Q786" s="824"/>
      <c r="R786" s="824"/>
      <c r="S786" s="824"/>
      <c r="T786" s="826"/>
      <c r="U786" s="824"/>
      <c r="V786" s="827"/>
      <c r="W786" s="824"/>
      <c r="X786" s="824"/>
      <c r="Y786" s="824"/>
      <c r="Z786" s="824"/>
      <c r="AA786" s="824"/>
      <c r="AB786" s="824"/>
      <c r="AC786" s="824"/>
      <c r="AD786" s="824"/>
      <c r="AE786" s="824"/>
      <c r="AF786" s="824"/>
      <c r="AG786" s="824"/>
      <c r="AH786" s="824"/>
      <c r="AI786" s="34"/>
      <c r="AJ786" s="824"/>
      <c r="AK786" s="824"/>
      <c r="AL786" s="824"/>
      <c r="AM786" s="824"/>
      <c r="AN786" s="824"/>
      <c r="AO786" s="824"/>
      <c r="AP786" s="824"/>
      <c r="AQ786" s="824"/>
      <c r="AR786" s="824"/>
      <c r="AS786" s="824"/>
      <c r="AT786" s="824"/>
      <c r="AU786" s="824"/>
      <c r="AV786" s="824"/>
      <c r="AW786" s="824"/>
      <c r="AX786" s="824"/>
      <c r="AY786" s="824"/>
      <c r="AZ786" s="824"/>
      <c r="BA786" s="824"/>
      <c r="BB786" s="824"/>
      <c r="BC786" s="824"/>
      <c r="BE786" s="828"/>
      <c r="BF786" s="828"/>
      <c r="BG786" s="828"/>
      <c r="BH786" s="828"/>
      <c r="BI786" s="828"/>
      <c r="BJ786" s="828"/>
      <c r="BK786" s="828"/>
      <c r="BL786" s="828"/>
      <c r="BM786" s="828"/>
      <c r="BN786" s="828"/>
      <c r="BO786" s="828"/>
      <c r="BP786" s="828"/>
      <c r="BQ786" s="828"/>
      <c r="BR786" s="828"/>
      <c r="BS786" s="828"/>
      <c r="BT786" s="828"/>
      <c r="BU786" s="828"/>
      <c r="BV786" s="828"/>
      <c r="BW786" s="828"/>
      <c r="BX786" s="828"/>
    </row>
    <row r="787" spans="1:78" ht="15.75">
      <c r="A787" s="824">
        <f>Ráj!B39</f>
        <v>0</v>
      </c>
      <c r="B787" s="824" t="str">
        <f>Ráj!C39</f>
        <v>Mader</v>
      </c>
      <c r="C787" s="824" t="str">
        <f>Ráj!D39</f>
        <v>Daniel</v>
      </c>
      <c r="D787" s="1670">
        <f>Ráj!E39</f>
        <v>1000102</v>
      </c>
      <c r="E787" s="824" t="str">
        <f>Ráj!F39</f>
        <v>N.R.P.</v>
      </c>
      <c r="F787" s="824" t="s">
        <v>717</v>
      </c>
      <c r="G787" s="823" t="e">
        <f t="shared" si="510"/>
        <v>#DIV/0!</v>
      </c>
      <c r="H787" s="824">
        <f t="shared" si="511"/>
        <v>0</v>
      </c>
      <c r="I787" s="824">
        <f t="shared" si="512"/>
        <v>0</v>
      </c>
      <c r="J787" s="824">
        <f t="shared" si="513"/>
        <v>0</v>
      </c>
      <c r="K787" s="825">
        <f t="shared" si="514"/>
        <v>0</v>
      </c>
      <c r="L787" s="826">
        <f t="shared" si="515"/>
        <v>0</v>
      </c>
      <c r="O787" s="827"/>
      <c r="P787" s="824"/>
      <c r="Q787" s="824"/>
      <c r="R787" s="824"/>
      <c r="S787" s="824"/>
      <c r="T787" s="826"/>
      <c r="U787" s="824"/>
      <c r="V787" s="827"/>
      <c r="W787" s="824"/>
      <c r="X787" s="824"/>
      <c r="Y787" s="824"/>
      <c r="Z787" s="824"/>
      <c r="AA787" s="824"/>
      <c r="AB787" s="824"/>
      <c r="AC787" s="824"/>
      <c r="AD787" s="824"/>
      <c r="AE787" s="824"/>
      <c r="AF787" s="824"/>
      <c r="AG787" s="824"/>
      <c r="AH787" s="824"/>
      <c r="AI787" s="34"/>
      <c r="AJ787" s="824"/>
      <c r="AK787" s="824"/>
      <c r="AL787" s="824"/>
      <c r="AM787" s="824"/>
      <c r="AN787" s="824"/>
      <c r="AO787" s="824"/>
      <c r="AP787" s="824"/>
      <c r="AQ787" s="824"/>
      <c r="AR787" s="824"/>
      <c r="AS787" s="824"/>
      <c r="AT787" s="824"/>
      <c r="AU787" s="824"/>
      <c r="AV787" s="824"/>
      <c r="AW787" s="824"/>
      <c r="AX787" s="824"/>
      <c r="AY787" s="824"/>
      <c r="AZ787" s="824"/>
      <c r="BA787" s="824"/>
      <c r="BB787" s="824"/>
      <c r="BC787" s="824"/>
      <c r="BE787" s="828"/>
      <c r="BF787" s="828"/>
      <c r="BG787" s="828"/>
      <c r="BH787" s="828"/>
      <c r="BI787" s="828"/>
      <c r="BJ787" s="828"/>
      <c r="BK787" s="828"/>
      <c r="BL787" s="828"/>
      <c r="BM787" s="828"/>
      <c r="BN787" s="828"/>
      <c r="BO787" s="828"/>
      <c r="BP787" s="828"/>
      <c r="BQ787" s="828"/>
      <c r="BR787" s="828"/>
      <c r="BS787" s="828"/>
      <c r="BT787" s="828"/>
      <c r="BU787" s="828"/>
      <c r="BV787" s="828"/>
      <c r="BW787" s="828"/>
      <c r="BX787" s="828"/>
    </row>
    <row r="788" spans="1:78" ht="15.75">
      <c r="A788" s="824">
        <f>Ráj!B40</f>
        <v>0</v>
      </c>
      <c r="B788" s="824" t="str">
        <f>Ráj!C40</f>
        <v>Minář</v>
      </c>
      <c r="C788" s="824" t="str">
        <f>Ráj!D40</f>
        <v>Petr</v>
      </c>
      <c r="D788" s="1670">
        <f>Ráj!E40</f>
        <v>0</v>
      </c>
      <c r="E788" s="824" t="str">
        <f>Ráj!F40</f>
        <v>H</v>
      </c>
      <c r="F788" s="824" t="s">
        <v>717</v>
      </c>
      <c r="G788" s="823">
        <f t="shared" si="510"/>
        <v>0</v>
      </c>
      <c r="H788" s="824">
        <f t="shared" si="511"/>
        <v>1</v>
      </c>
      <c r="I788" s="824">
        <f t="shared" si="512"/>
        <v>0</v>
      </c>
      <c r="J788" s="824">
        <f t="shared" si="513"/>
        <v>0</v>
      </c>
      <c r="K788" s="825">
        <f t="shared" si="514"/>
        <v>0</v>
      </c>
      <c r="L788" s="826">
        <f t="shared" si="515"/>
        <v>0</v>
      </c>
      <c r="O788" s="827">
        <v>0</v>
      </c>
      <c r="P788" s="824"/>
      <c r="Q788" s="824"/>
      <c r="R788" s="824"/>
      <c r="S788" s="824"/>
      <c r="T788" s="826"/>
      <c r="U788" s="824"/>
      <c r="V788" s="827"/>
      <c r="W788" s="824"/>
      <c r="X788" s="824"/>
      <c r="Y788" s="824"/>
      <c r="Z788" s="824"/>
      <c r="AA788" s="824"/>
      <c r="AB788" s="824"/>
      <c r="AC788" s="824"/>
      <c r="AD788" s="824"/>
      <c r="AE788" s="824"/>
      <c r="AF788" s="824"/>
      <c r="AG788" s="824"/>
      <c r="AH788" s="824"/>
      <c r="AI788" s="34"/>
      <c r="AJ788" s="824">
        <v>0</v>
      </c>
      <c r="AK788" s="824"/>
      <c r="AL788" s="824"/>
      <c r="AM788" s="824"/>
      <c r="AN788" s="824"/>
      <c r="AO788" s="824"/>
      <c r="AP788" s="824"/>
      <c r="AQ788" s="824"/>
      <c r="AR788" s="824"/>
      <c r="AS788" s="824"/>
      <c r="AT788" s="824"/>
      <c r="AU788" s="824"/>
      <c r="AV788" s="824"/>
      <c r="AW788" s="824"/>
      <c r="AX788" s="824"/>
      <c r="AY788" s="824"/>
      <c r="AZ788" s="824"/>
      <c r="BA788" s="824"/>
      <c r="BB788" s="824"/>
      <c r="BC788" s="824"/>
      <c r="BE788" s="828"/>
      <c r="BF788" s="828"/>
      <c r="BG788" s="828"/>
      <c r="BH788" s="828"/>
      <c r="BI788" s="828"/>
      <c r="BJ788" s="828"/>
      <c r="BK788" s="828"/>
      <c r="BL788" s="828"/>
      <c r="BM788" s="828"/>
      <c r="BN788" s="828"/>
      <c r="BO788" s="828"/>
      <c r="BP788" s="828"/>
      <c r="BQ788" s="828"/>
      <c r="BR788" s="828"/>
      <c r="BS788" s="828"/>
      <c r="BT788" s="828"/>
      <c r="BU788" s="828"/>
      <c r="BV788" s="828"/>
      <c r="BW788" s="828"/>
      <c r="BX788" s="828"/>
    </row>
    <row r="789" spans="1:78" ht="15.75">
      <c r="A789" s="824">
        <f>Ráj!B41</f>
        <v>0</v>
      </c>
      <c r="B789" s="824" t="str">
        <f>Ráj!C41</f>
        <v>Hubáček</v>
      </c>
      <c r="C789" s="824" t="str">
        <f>Ráj!D41</f>
        <v>Jakub</v>
      </c>
      <c r="D789" s="1670">
        <f>Ráj!E41</f>
        <v>990302</v>
      </c>
      <c r="E789" s="824" t="str">
        <f>Ráj!F41</f>
        <v>N.R.P.</v>
      </c>
      <c r="F789" s="824" t="s">
        <v>717</v>
      </c>
      <c r="G789" s="823">
        <f t="shared" si="510"/>
        <v>0.8</v>
      </c>
      <c r="H789" s="824">
        <f t="shared" si="511"/>
        <v>15</v>
      </c>
      <c r="I789" s="824">
        <f t="shared" si="512"/>
        <v>3</v>
      </c>
      <c r="J789" s="824">
        <f t="shared" si="513"/>
        <v>9</v>
      </c>
      <c r="K789" s="825">
        <f t="shared" si="514"/>
        <v>12</v>
      </c>
      <c r="L789" s="826">
        <f t="shared" si="515"/>
        <v>0</v>
      </c>
      <c r="O789" s="827"/>
      <c r="P789" s="824"/>
      <c r="Q789" s="824">
        <v>0</v>
      </c>
      <c r="R789" s="824"/>
      <c r="S789" s="824"/>
      <c r="T789" s="826"/>
      <c r="U789" s="824">
        <v>0</v>
      </c>
      <c r="V789" s="827">
        <v>0</v>
      </c>
      <c r="W789" s="824">
        <v>0</v>
      </c>
      <c r="X789" s="824">
        <v>0</v>
      </c>
      <c r="Y789" s="824">
        <v>0</v>
      </c>
      <c r="Z789" s="824">
        <v>0</v>
      </c>
      <c r="AA789" s="824">
        <v>0</v>
      </c>
      <c r="AB789" s="824">
        <v>0</v>
      </c>
      <c r="AC789" s="824">
        <v>0</v>
      </c>
      <c r="AD789" s="824">
        <v>0</v>
      </c>
      <c r="AE789" s="824">
        <v>2</v>
      </c>
      <c r="AF789" s="824">
        <v>1</v>
      </c>
      <c r="AG789" s="824">
        <v>0</v>
      </c>
      <c r="AH789" s="824">
        <v>0</v>
      </c>
      <c r="AI789" s="34"/>
      <c r="AJ789" s="824"/>
      <c r="AK789" s="824"/>
      <c r="AL789" s="824">
        <v>1</v>
      </c>
      <c r="AM789" s="824"/>
      <c r="AN789" s="824"/>
      <c r="AO789" s="824"/>
      <c r="AP789" s="824">
        <v>1</v>
      </c>
      <c r="AQ789" s="824">
        <v>0</v>
      </c>
      <c r="AR789" s="824">
        <v>2</v>
      </c>
      <c r="AS789" s="824">
        <v>1</v>
      </c>
      <c r="AT789" s="824">
        <v>0</v>
      </c>
      <c r="AU789" s="824">
        <v>0</v>
      </c>
      <c r="AV789" s="824">
        <v>0</v>
      </c>
      <c r="AW789" s="824">
        <v>2</v>
      </c>
      <c r="AX789" s="824">
        <v>0</v>
      </c>
      <c r="AY789" s="824">
        <v>0</v>
      </c>
      <c r="AZ789" s="824">
        <v>0</v>
      </c>
      <c r="BA789" s="824">
        <v>1</v>
      </c>
      <c r="BB789" s="824">
        <v>1</v>
      </c>
      <c r="BC789" s="824">
        <v>0</v>
      </c>
      <c r="BE789" s="828"/>
      <c r="BF789" s="828"/>
      <c r="BG789" s="828"/>
      <c r="BH789" s="828"/>
      <c r="BI789" s="828"/>
      <c r="BJ789" s="828"/>
      <c r="BK789" s="828"/>
      <c r="BL789" s="828"/>
      <c r="BM789" s="828"/>
      <c r="BN789" s="828"/>
      <c r="BO789" s="828"/>
      <c r="BP789" s="828"/>
      <c r="BQ789" s="828"/>
      <c r="BR789" s="828"/>
      <c r="BS789" s="828"/>
      <c r="BT789" s="828"/>
      <c r="BU789" s="828"/>
      <c r="BV789" s="828"/>
      <c r="BW789" s="828"/>
      <c r="BX789" s="828"/>
    </row>
    <row r="790" spans="1:78" ht="15.75">
      <c r="A790" s="824">
        <f>Ráj!B44</f>
        <v>0</v>
      </c>
      <c r="B790" s="824" t="str">
        <f>Ráj!C42</f>
        <v>Hašek</v>
      </c>
      <c r="C790" s="824" t="str">
        <f>Ráj!D42</f>
        <v>Stanislav</v>
      </c>
      <c r="D790" s="1670">
        <f>Ráj!E42</f>
        <v>0</v>
      </c>
      <c r="E790" s="824" t="str">
        <f>Ráj!F42</f>
        <v>HS</v>
      </c>
      <c r="F790" s="824" t="s">
        <v>717</v>
      </c>
      <c r="G790" s="823">
        <f t="shared" ref="G790:G792" si="528">K790/H790</f>
        <v>0</v>
      </c>
      <c r="H790" s="824">
        <f t="shared" ref="H790:H792" si="529">COUNT(O790:AH790)</f>
        <v>1</v>
      </c>
      <c r="I790" s="824">
        <f t="shared" ref="I790:I792" si="530">SUM(O790+P790+Q790+R790+S790+T790+V790+U790+W790+X790+Y790+Z790+AA790+AB790+AC790+AD790+AE790+AF790+AG790+AH790)</f>
        <v>0</v>
      </c>
      <c r="J790" s="824">
        <f t="shared" ref="J790:J792" si="531">AJ790+AK790+AL790+AM790+AN790+AO790+AP790+AQ790+AR790+AS790+AT790+AU790+AV790+AW790+AX790+AY790+AZ790+BA790+BB790+BC790</f>
        <v>0</v>
      </c>
      <c r="K790" s="825">
        <f t="shared" ref="K790:K792" si="532">I790+J790</f>
        <v>0</v>
      </c>
      <c r="L790" s="826">
        <f t="shared" ref="L790:L792" si="533">BE790+BF790+BG790+BH790+BI790+BJ790+BK790+BL790+BM790+BN790+BO790+BP790+BR790+BQ790+BS790+BT790+BU790+BV790+BW790+BX790</f>
        <v>0</v>
      </c>
      <c r="O790" s="827"/>
      <c r="P790" s="824"/>
      <c r="Q790" s="824"/>
      <c r="R790" s="824"/>
      <c r="S790" s="824"/>
      <c r="T790" s="826"/>
      <c r="U790" s="824"/>
      <c r="V790" s="827">
        <v>0</v>
      </c>
      <c r="W790" s="824"/>
      <c r="X790" s="824"/>
      <c r="Y790" s="824"/>
      <c r="Z790" s="824"/>
      <c r="AA790" s="824"/>
      <c r="AB790" s="824"/>
      <c r="AC790" s="824"/>
      <c r="AD790" s="824"/>
      <c r="AE790" s="824"/>
      <c r="AF790" s="824"/>
      <c r="AG790" s="824"/>
      <c r="AH790" s="824"/>
      <c r="AI790" s="34"/>
      <c r="AJ790" s="824"/>
      <c r="AK790" s="824"/>
      <c r="AL790" s="824"/>
      <c r="AM790" s="824"/>
      <c r="AN790" s="824"/>
      <c r="AO790" s="824"/>
      <c r="AP790" s="824"/>
      <c r="AQ790" s="824">
        <v>0</v>
      </c>
      <c r="AR790" s="824"/>
      <c r="AS790" s="824"/>
      <c r="AT790" s="824"/>
      <c r="AU790" s="824"/>
      <c r="AV790" s="824"/>
      <c r="AW790" s="824"/>
      <c r="AX790" s="824"/>
      <c r="AY790" s="824"/>
      <c r="AZ790" s="824"/>
      <c r="BA790" s="824"/>
      <c r="BB790" s="824"/>
      <c r="BC790" s="824"/>
      <c r="BE790" s="828"/>
      <c r="BF790" s="828"/>
      <c r="BG790" s="828"/>
      <c r="BH790" s="828"/>
      <c r="BI790" s="828"/>
      <c r="BJ790" s="828"/>
      <c r="BK790" s="828"/>
      <c r="BL790" s="828"/>
      <c r="BM790" s="828"/>
      <c r="BN790" s="828"/>
      <c r="BO790" s="828"/>
      <c r="BP790" s="828"/>
      <c r="BQ790" s="828"/>
      <c r="BR790" s="828"/>
      <c r="BS790" s="828"/>
      <c r="BT790" s="828"/>
      <c r="BU790" s="828"/>
      <c r="BV790" s="828"/>
      <c r="BW790" s="828"/>
      <c r="BX790" s="828"/>
    </row>
    <row r="791" spans="1:78" ht="15.75">
      <c r="A791" s="824">
        <f>Ráj!B45</f>
        <v>0</v>
      </c>
      <c r="B791" s="824" t="str">
        <f>Ráj!C43</f>
        <v>Charvát</v>
      </c>
      <c r="C791" s="824" t="str">
        <f>Ráj!D43</f>
        <v xml:space="preserve">Martin </v>
      </c>
      <c r="D791" s="1670">
        <f>Ráj!E43</f>
        <v>0</v>
      </c>
      <c r="E791" s="824">
        <f>Ráj!F43</f>
        <v>0</v>
      </c>
      <c r="F791" s="824" t="s">
        <v>717</v>
      </c>
      <c r="G791" s="823">
        <f t="shared" si="528"/>
        <v>0</v>
      </c>
      <c r="H791" s="824">
        <f t="shared" si="529"/>
        <v>1</v>
      </c>
      <c r="I791" s="824">
        <f t="shared" si="530"/>
        <v>0</v>
      </c>
      <c r="J791" s="824">
        <f t="shared" si="531"/>
        <v>0</v>
      </c>
      <c r="K791" s="825">
        <f t="shared" si="532"/>
        <v>0</v>
      </c>
      <c r="L791" s="826">
        <f t="shared" si="533"/>
        <v>0</v>
      </c>
      <c r="O791" s="827"/>
      <c r="P791" s="824"/>
      <c r="Q791" s="824"/>
      <c r="R791" s="824"/>
      <c r="S791" s="824"/>
      <c r="T791" s="826"/>
      <c r="U791" s="824"/>
      <c r="V791" s="827">
        <v>0</v>
      </c>
      <c r="W791" s="824"/>
      <c r="X791" s="824"/>
      <c r="Y791" s="824"/>
      <c r="Z791" s="824"/>
      <c r="AA791" s="824"/>
      <c r="AB791" s="824"/>
      <c r="AC791" s="824"/>
      <c r="AD791" s="824"/>
      <c r="AE791" s="824"/>
      <c r="AF791" s="824"/>
      <c r="AG791" s="824"/>
      <c r="AH791" s="824"/>
      <c r="AI791" s="34"/>
      <c r="AJ791" s="824"/>
      <c r="AK791" s="824"/>
      <c r="AL791" s="824"/>
      <c r="AM791" s="824"/>
      <c r="AN791" s="824"/>
      <c r="AO791" s="824"/>
      <c r="AP791" s="824"/>
      <c r="AQ791" s="824">
        <v>0</v>
      </c>
      <c r="AR791" s="824"/>
      <c r="AS791" s="824"/>
      <c r="AT791" s="824"/>
      <c r="AU791" s="824"/>
      <c r="AV791" s="824"/>
      <c r="AW791" s="824"/>
      <c r="AX791" s="824"/>
      <c r="AY791" s="824"/>
      <c r="AZ791" s="824"/>
      <c r="BA791" s="824"/>
      <c r="BB791" s="824"/>
      <c r="BC791" s="824"/>
      <c r="BE791" s="828"/>
      <c r="BF791" s="828"/>
      <c r="BG791" s="828"/>
      <c r="BH791" s="828"/>
      <c r="BI791" s="828"/>
      <c r="BJ791" s="828"/>
      <c r="BK791" s="828"/>
      <c r="BL791" s="828"/>
      <c r="BM791" s="828"/>
      <c r="BN791" s="828"/>
      <c r="BO791" s="828"/>
      <c r="BP791" s="828"/>
      <c r="BQ791" s="828"/>
      <c r="BR791" s="828"/>
      <c r="BS791" s="828"/>
      <c r="BT791" s="828"/>
      <c r="BU791" s="828"/>
      <c r="BV791" s="828"/>
      <c r="BW791" s="828"/>
      <c r="BX791" s="828"/>
    </row>
    <row r="792" spans="1:78" ht="15.75">
      <c r="A792" s="34"/>
      <c r="B792" s="829" t="s">
        <v>984</v>
      </c>
      <c r="C792" s="829" t="s">
        <v>1163</v>
      </c>
      <c r="D792" s="835"/>
      <c r="F792" s="824" t="s">
        <v>777</v>
      </c>
      <c r="G792" s="823">
        <f t="shared" si="528"/>
        <v>3</v>
      </c>
      <c r="H792" s="824">
        <f t="shared" si="529"/>
        <v>1</v>
      </c>
      <c r="I792" s="824">
        <f t="shared" si="530"/>
        <v>3</v>
      </c>
      <c r="J792" s="824">
        <f t="shared" si="531"/>
        <v>0</v>
      </c>
      <c r="K792" s="825">
        <f t="shared" si="532"/>
        <v>3</v>
      </c>
      <c r="L792" s="826">
        <f t="shared" si="533"/>
        <v>0</v>
      </c>
      <c r="O792" s="1570"/>
      <c r="P792" s="1567"/>
      <c r="Q792" s="1567"/>
      <c r="R792" s="1567"/>
      <c r="S792" s="1567"/>
      <c r="T792" s="1569"/>
      <c r="U792" s="1567"/>
      <c r="V792" s="1570"/>
      <c r="W792" s="1567"/>
      <c r="X792" s="1567">
        <v>3</v>
      </c>
      <c r="Y792" s="1567"/>
      <c r="Z792" s="1567"/>
      <c r="AA792" s="1567"/>
      <c r="AB792" s="1567"/>
      <c r="AC792" s="1567"/>
      <c r="AD792" s="1567"/>
      <c r="AE792" s="1567"/>
      <c r="AF792" s="1567"/>
      <c r="AG792" s="1567"/>
      <c r="AH792" s="1567"/>
      <c r="AI792" s="34"/>
      <c r="AJ792" s="1567"/>
      <c r="AK792" s="1567"/>
      <c r="AL792" s="1567"/>
      <c r="AM792" s="1567"/>
      <c r="AN792" s="1567"/>
      <c r="AO792" s="1567"/>
      <c r="AP792" s="1567"/>
      <c r="AQ792" s="1567"/>
      <c r="AR792" s="1567"/>
      <c r="AS792" s="1567"/>
      <c r="AT792" s="1567"/>
      <c r="AU792" s="1567"/>
      <c r="AV792" s="1567"/>
      <c r="AW792" s="1567"/>
      <c r="AX792" s="1567"/>
      <c r="AY792" s="1567"/>
      <c r="AZ792" s="1567"/>
      <c r="BA792" s="1567"/>
      <c r="BB792" s="1567"/>
      <c r="BC792" s="1567"/>
      <c r="BE792" s="1571"/>
      <c r="BF792" s="1571"/>
      <c r="BG792" s="1571"/>
      <c r="BH792" s="1571"/>
      <c r="BI792" s="1571"/>
      <c r="BJ792" s="1571"/>
      <c r="BK792" s="1571"/>
      <c r="BL792" s="1571"/>
      <c r="BM792" s="1571"/>
      <c r="BN792" s="1571"/>
      <c r="BO792" s="1571"/>
      <c r="BP792" s="1571"/>
      <c r="BQ792" s="1571"/>
      <c r="BR792" s="1571"/>
      <c r="BS792" s="1571"/>
      <c r="BT792" s="1571"/>
      <c r="BU792" s="1571"/>
      <c r="BV792" s="1571"/>
      <c r="BW792" s="1571"/>
      <c r="BX792" s="1571"/>
    </row>
    <row r="793" spans="1:78" ht="15.75">
      <c r="A793" s="34"/>
      <c r="B793" s="829" t="s">
        <v>94</v>
      </c>
      <c r="C793" s="829" t="s">
        <v>95</v>
      </c>
      <c r="D793" s="835"/>
      <c r="F793" s="824" t="s">
        <v>777</v>
      </c>
      <c r="G793" s="823">
        <f t="shared" si="510"/>
        <v>3.3333333333333335</v>
      </c>
      <c r="H793" s="824">
        <f t="shared" si="511"/>
        <v>15</v>
      </c>
      <c r="I793" s="824">
        <f t="shared" si="512"/>
        <v>50</v>
      </c>
      <c r="J793" s="824">
        <f t="shared" si="513"/>
        <v>0</v>
      </c>
      <c r="K793" s="825">
        <f t="shared" si="514"/>
        <v>50</v>
      </c>
      <c r="L793" s="826">
        <f t="shared" si="515"/>
        <v>0</v>
      </c>
      <c r="O793" s="827">
        <v>1</v>
      </c>
      <c r="P793" s="824">
        <v>7</v>
      </c>
      <c r="Q793" s="824"/>
      <c r="R793" s="824">
        <v>7</v>
      </c>
      <c r="S793" s="824">
        <v>8</v>
      </c>
      <c r="T793" s="826">
        <v>3</v>
      </c>
      <c r="U793" s="824">
        <v>5</v>
      </c>
      <c r="V793" s="827">
        <v>3</v>
      </c>
      <c r="W793" s="824">
        <v>3</v>
      </c>
      <c r="X793" s="824"/>
      <c r="Y793" s="824"/>
      <c r="Z793" s="824"/>
      <c r="AA793" s="824">
        <v>1</v>
      </c>
      <c r="AB793" s="824"/>
      <c r="AC793" s="824">
        <v>5</v>
      </c>
      <c r="AD793" s="824">
        <v>0</v>
      </c>
      <c r="AE793" s="824">
        <v>3</v>
      </c>
      <c r="AF793" s="824">
        <v>1</v>
      </c>
      <c r="AG793" s="824">
        <v>2</v>
      </c>
      <c r="AH793" s="824">
        <v>1</v>
      </c>
      <c r="AI793" s="34"/>
      <c r="AJ793" s="824"/>
      <c r="AK793" s="824"/>
      <c r="AL793" s="824"/>
      <c r="AM793" s="824"/>
      <c r="AN793" s="824"/>
      <c r="AO793" s="824"/>
      <c r="AP793" s="824"/>
      <c r="AQ793" s="824"/>
      <c r="AR793" s="824"/>
      <c r="AS793" s="824"/>
      <c r="AT793" s="824"/>
      <c r="AU793" s="824"/>
      <c r="AV793" s="824"/>
      <c r="AW793" s="824"/>
      <c r="AX793" s="824"/>
      <c r="AY793" s="824"/>
      <c r="AZ793" s="824"/>
      <c r="BA793" s="824"/>
      <c r="BB793" s="824"/>
      <c r="BC793" s="824"/>
      <c r="BE793" s="828"/>
      <c r="BF793" s="828"/>
      <c r="BG793" s="828"/>
      <c r="BH793" s="828"/>
      <c r="BI793" s="828"/>
      <c r="BJ793" s="828"/>
      <c r="BK793" s="828"/>
      <c r="BL793" s="828"/>
      <c r="BM793" s="828"/>
      <c r="BN793" s="828"/>
      <c r="BO793" s="828"/>
      <c r="BP793" s="828"/>
      <c r="BQ793" s="828"/>
      <c r="BR793" s="828"/>
      <c r="BS793" s="828"/>
      <c r="BT793" s="828"/>
      <c r="BU793" s="828"/>
      <c r="BV793" s="828"/>
      <c r="BW793" s="828"/>
      <c r="BX793" s="828"/>
    </row>
    <row r="794" spans="1:78" ht="15.75">
      <c r="A794" s="828"/>
      <c r="B794" s="829" t="s">
        <v>714</v>
      </c>
      <c r="C794" s="829" t="s">
        <v>99</v>
      </c>
      <c r="D794" s="835"/>
      <c r="F794" s="824" t="s">
        <v>777</v>
      </c>
      <c r="G794" s="823">
        <f t="shared" si="510"/>
        <v>5.5</v>
      </c>
      <c r="H794" s="824">
        <f t="shared" si="511"/>
        <v>4</v>
      </c>
      <c r="I794" s="824">
        <f t="shared" si="512"/>
        <v>22</v>
      </c>
      <c r="J794" s="824">
        <f t="shared" si="513"/>
        <v>0</v>
      </c>
      <c r="K794" s="825">
        <f t="shared" si="514"/>
        <v>22</v>
      </c>
      <c r="L794" s="826">
        <f t="shared" si="515"/>
        <v>0</v>
      </c>
      <c r="O794" s="827"/>
      <c r="P794" s="824"/>
      <c r="Q794" s="824">
        <v>9</v>
      </c>
      <c r="R794" s="824"/>
      <c r="S794" s="824"/>
      <c r="T794" s="826"/>
      <c r="U794" s="824"/>
      <c r="V794" s="827"/>
      <c r="W794" s="824"/>
      <c r="X794" s="824"/>
      <c r="Y794" s="824">
        <v>5</v>
      </c>
      <c r="Z794" s="824">
        <v>7</v>
      </c>
      <c r="AA794" s="824"/>
      <c r="AB794" s="824">
        <v>1</v>
      </c>
      <c r="AC794" s="824"/>
      <c r="AD794" s="824"/>
      <c r="AE794" s="824"/>
      <c r="AF794" s="824"/>
      <c r="AG794" s="824"/>
      <c r="AH794" s="824"/>
      <c r="AI794" s="34"/>
      <c r="AJ794" s="824"/>
      <c r="AK794" s="824"/>
      <c r="AL794" s="824"/>
      <c r="AM794" s="824"/>
      <c r="AN794" s="824"/>
      <c r="AO794" s="824"/>
      <c r="AP794" s="824"/>
      <c r="AQ794" s="824"/>
      <c r="AR794" s="824"/>
      <c r="AS794" s="824"/>
      <c r="AT794" s="824"/>
      <c r="AU794" s="824"/>
      <c r="AV794" s="824"/>
      <c r="AW794" s="824"/>
      <c r="AX794" s="824"/>
      <c r="AY794" s="824"/>
      <c r="AZ794" s="824"/>
      <c r="BA794" s="824"/>
      <c r="BB794" s="824"/>
      <c r="BC794" s="824"/>
      <c r="BE794" s="828"/>
      <c r="BF794" s="828"/>
      <c r="BG794" s="828"/>
      <c r="BH794" s="828"/>
      <c r="BI794" s="828"/>
      <c r="BJ794" s="828"/>
      <c r="BK794" s="828"/>
      <c r="BL794" s="828"/>
      <c r="BM794" s="828"/>
      <c r="BN794" s="828"/>
      <c r="BO794" s="828"/>
      <c r="BP794" s="828"/>
      <c r="BQ794" s="828"/>
      <c r="BR794" s="828"/>
      <c r="BS794" s="828"/>
      <c r="BT794" s="828"/>
      <c r="BU794" s="828"/>
      <c r="BV794" s="828"/>
      <c r="BW794" s="828"/>
      <c r="BX794" s="828"/>
    </row>
    <row r="795" spans="1:78" ht="16.5" thickBot="1">
      <c r="A795" s="833"/>
      <c r="B795" s="830" t="s">
        <v>69</v>
      </c>
      <c r="C795" s="830"/>
      <c r="D795" s="1663"/>
      <c r="E795" s="831"/>
      <c r="F795" s="824" t="s">
        <v>777</v>
      </c>
      <c r="G795" s="823">
        <f t="shared" si="510"/>
        <v>2.5</v>
      </c>
      <c r="H795" s="824">
        <f t="shared" si="511"/>
        <v>2</v>
      </c>
      <c r="I795" s="824">
        <f t="shared" si="512"/>
        <v>5</v>
      </c>
      <c r="J795" s="824">
        <f t="shared" si="513"/>
        <v>0</v>
      </c>
      <c r="K795" s="825">
        <f t="shared" si="514"/>
        <v>5</v>
      </c>
      <c r="L795" s="826">
        <f t="shared" si="515"/>
        <v>0</v>
      </c>
      <c r="M795" s="46"/>
      <c r="N795" s="46"/>
      <c r="O795" s="827"/>
      <c r="P795" s="824"/>
      <c r="Q795" s="824"/>
      <c r="R795" s="824"/>
      <c r="S795" s="824"/>
      <c r="T795" s="826">
        <v>1</v>
      </c>
      <c r="U795" s="824">
        <v>4</v>
      </c>
      <c r="V795" s="827"/>
      <c r="W795" s="824"/>
      <c r="X795" s="824"/>
      <c r="Y795" s="824"/>
      <c r="Z795" s="824"/>
      <c r="AA795" s="824"/>
      <c r="AB795" s="824"/>
      <c r="AC795" s="824"/>
      <c r="AD795" s="824"/>
      <c r="AE795" s="824"/>
      <c r="AF795" s="824"/>
      <c r="AG795" s="824"/>
      <c r="AH795" s="824"/>
      <c r="AI795" s="824"/>
      <c r="AJ795" s="824"/>
      <c r="AK795" s="824"/>
      <c r="AL795" s="824"/>
      <c r="AM795" s="824"/>
      <c r="AN795" s="824"/>
      <c r="AO795" s="824"/>
      <c r="AP795" s="824"/>
      <c r="AQ795" s="824"/>
      <c r="AR795" s="824"/>
      <c r="AS795" s="824"/>
      <c r="AT795" s="824"/>
      <c r="AU795" s="824"/>
      <c r="AV795" s="824"/>
      <c r="AW795" s="824"/>
      <c r="AX795" s="824"/>
      <c r="AY795" s="824"/>
      <c r="AZ795" s="824"/>
      <c r="BA795" s="824"/>
      <c r="BB795" s="824"/>
      <c r="BC795" s="824"/>
      <c r="BD795" s="828"/>
      <c r="BE795" s="828"/>
      <c r="BF795" s="828"/>
      <c r="BG795" s="828"/>
      <c r="BH795" s="828"/>
      <c r="BI795" s="828"/>
      <c r="BJ795" s="828"/>
      <c r="BK795" s="828"/>
      <c r="BL795" s="828"/>
      <c r="BM795" s="828"/>
      <c r="BN795" s="828"/>
      <c r="BO795" s="828"/>
      <c r="BP795" s="828"/>
      <c r="BQ795" s="828"/>
      <c r="BR795" s="828"/>
      <c r="BS795" s="828"/>
      <c r="BT795" s="828"/>
      <c r="BU795" s="828"/>
      <c r="BV795" s="828"/>
      <c r="BW795" s="828"/>
      <c r="BX795" s="828"/>
    </row>
    <row r="796" spans="1:78" ht="16.5" thickBot="1">
      <c r="A796" s="41"/>
      <c r="B796" s="42" t="s">
        <v>64</v>
      </c>
      <c r="C796" s="42"/>
      <c r="D796" s="960"/>
      <c r="E796" s="43"/>
      <c r="F796" s="34" t="s">
        <v>182</v>
      </c>
      <c r="G796" s="823">
        <f t="shared" ref="G796:G839" si="534">K796/H796</f>
        <v>5.55</v>
      </c>
      <c r="H796" s="824">
        <f t="shared" ref="H796:H839" si="535">COUNT(O796:AH796)</f>
        <v>20</v>
      </c>
      <c r="I796" s="824">
        <f t="shared" ref="I796:I839" si="536">SUM(O796+P796+Q796+R796+S796+T796+V796+U796+W796+X796+Y796+Z796+AA796+AB796+AC796+AD796+AE796+AF796+AG796+AH796)</f>
        <v>111</v>
      </c>
      <c r="J796" s="824">
        <f t="shared" ref="J796:J839" si="537">AJ796+AK796+AL796+AM796+AN796+AO796+AP796+AQ796+AR796+AS796+AT796+AU796+AV796+AW796+AX796+AY796+AZ796+BA796+BB796+BC796</f>
        <v>0</v>
      </c>
      <c r="K796" s="825">
        <f t="shared" ref="K796:K839" si="538">I796+J796</f>
        <v>111</v>
      </c>
      <c r="L796" s="826">
        <f t="shared" ref="L796:L839" si="539">BE796+BF796+BG796+BH796+BI796+BJ796+BK796+BL796+BM796+BN796+BO796+BP796+BR796+BQ796+BS796+BT796+BU796+BV796+BW796+BX796</f>
        <v>0</v>
      </c>
      <c r="M796" s="46"/>
      <c r="N796" s="46"/>
      <c r="O796" s="47">
        <v>4</v>
      </c>
      <c r="P796" s="48">
        <v>12</v>
      </c>
      <c r="Q796" s="49">
        <v>4</v>
      </c>
      <c r="R796" s="48">
        <v>4</v>
      </c>
      <c r="S796" s="49">
        <v>4</v>
      </c>
      <c r="T796" s="49">
        <v>2</v>
      </c>
      <c r="U796" s="48">
        <v>4</v>
      </c>
      <c r="V796" s="48">
        <v>0</v>
      </c>
      <c r="W796" s="48">
        <v>4</v>
      </c>
      <c r="X796" s="48">
        <v>2</v>
      </c>
      <c r="Y796" s="48">
        <v>4</v>
      </c>
      <c r="Z796" s="48">
        <v>27</v>
      </c>
      <c r="AA796" s="48">
        <v>2</v>
      </c>
      <c r="AB796" s="48">
        <v>6</v>
      </c>
      <c r="AC796" s="48">
        <v>6</v>
      </c>
      <c r="AD796" s="48">
        <v>4</v>
      </c>
      <c r="AE796" s="48">
        <v>0</v>
      </c>
      <c r="AF796" s="48">
        <v>2</v>
      </c>
      <c r="AG796" s="48">
        <v>10</v>
      </c>
      <c r="AH796" s="48">
        <v>10</v>
      </c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</row>
    <row r="797" spans="1:78" ht="15.75">
      <c r="A797" s="41"/>
      <c r="B797" s="42"/>
      <c r="C797" s="42"/>
      <c r="D797" s="960"/>
      <c r="E797" s="43"/>
      <c r="F797" s="34"/>
      <c r="G797" s="44"/>
      <c r="H797" s="34"/>
      <c r="I797" s="34"/>
      <c r="J797" s="34"/>
      <c r="K797" s="45"/>
      <c r="L797" s="34"/>
      <c r="M797" s="46"/>
      <c r="N797" s="46"/>
      <c r="O797" s="34"/>
      <c r="P797" s="34"/>
      <c r="Q797" s="46"/>
      <c r="R797" s="34"/>
      <c r="S797" s="46"/>
      <c r="T797" s="46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</row>
    <row r="798" spans="1:78" ht="15.75">
      <c r="A798" s="41"/>
      <c r="B798" s="42"/>
      <c r="C798" s="42"/>
      <c r="D798" s="960"/>
      <c r="E798" s="43"/>
      <c r="F798" s="34"/>
      <c r="G798" s="44"/>
      <c r="H798" s="34"/>
      <c r="I798" s="34"/>
      <c r="J798" s="34"/>
      <c r="K798" s="45"/>
      <c r="L798" s="34"/>
      <c r="M798" s="46"/>
      <c r="N798" s="46"/>
      <c r="O798" s="34"/>
      <c r="P798" s="34"/>
      <c r="Q798" s="46"/>
      <c r="R798" s="34"/>
      <c r="S798" s="46"/>
      <c r="T798" s="46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</row>
    <row r="799" spans="1:78" ht="15.75">
      <c r="A799" s="1760" t="s">
        <v>183</v>
      </c>
      <c r="B799" s="8">
        <v>25</v>
      </c>
      <c r="R799" s="8" t="s">
        <v>32</v>
      </c>
      <c r="S799" s="8" t="s">
        <v>33</v>
      </c>
      <c r="T799" s="8" t="s">
        <v>34</v>
      </c>
      <c r="U799" s="8" t="s">
        <v>35</v>
      </c>
      <c r="AO799" s="8" t="s">
        <v>36</v>
      </c>
      <c r="AP799" s="8" t="s">
        <v>37</v>
      </c>
      <c r="AQ799" s="8" t="s">
        <v>38</v>
      </c>
      <c r="AR799" s="8" t="s">
        <v>37</v>
      </c>
      <c r="AS799" s="8" t="s">
        <v>39</v>
      </c>
      <c r="AT799" s="34" t="s">
        <v>40</v>
      </c>
      <c r="AU799" s="34" t="s">
        <v>41</v>
      </c>
      <c r="AV799" s="34" t="s">
        <v>42</v>
      </c>
      <c r="AW799" s="34" t="s">
        <v>40</v>
      </c>
      <c r="AX799" s="34"/>
      <c r="AY799" s="34"/>
      <c r="AZ799" s="34"/>
      <c r="BA799" s="34"/>
      <c r="BB799" s="34"/>
      <c r="BC799" s="34"/>
      <c r="BG799" s="8" t="s">
        <v>43</v>
      </c>
      <c r="BH799" s="8" t="s">
        <v>44</v>
      </c>
      <c r="BI799" s="8" t="s">
        <v>40</v>
      </c>
      <c r="BJ799" s="8" t="s">
        <v>37</v>
      </c>
      <c r="BK799" s="8" t="s">
        <v>39</v>
      </c>
      <c r="BL799" s="8" t="s">
        <v>35</v>
      </c>
    </row>
    <row r="800" spans="1:78">
      <c r="A800" s="817"/>
      <c r="B800" s="818" t="s">
        <v>45</v>
      </c>
      <c r="C800" s="818" t="s">
        <v>46</v>
      </c>
      <c r="D800" s="1661" t="s">
        <v>47</v>
      </c>
      <c r="E800" s="819" t="s">
        <v>48</v>
      </c>
      <c r="F800" s="820" t="s">
        <v>49</v>
      </c>
      <c r="G800" s="820" t="s">
        <v>50</v>
      </c>
      <c r="H800" s="820" t="s">
        <v>51</v>
      </c>
      <c r="I800" s="820" t="s">
        <v>52</v>
      </c>
      <c r="J800" s="820" t="s">
        <v>53</v>
      </c>
      <c r="K800" s="820" t="s">
        <v>54</v>
      </c>
      <c r="L800" s="821" t="s">
        <v>55</v>
      </c>
      <c r="M800" s="36"/>
      <c r="N800" s="36"/>
      <c r="O800" s="822">
        <v>1</v>
      </c>
      <c r="P800" s="820">
        <v>2</v>
      </c>
      <c r="Q800" s="820">
        <v>3</v>
      </c>
      <c r="R800" s="820">
        <v>4</v>
      </c>
      <c r="S800" s="820">
        <v>5</v>
      </c>
      <c r="T800" s="821">
        <v>6</v>
      </c>
      <c r="U800" s="820">
        <v>7</v>
      </c>
      <c r="V800" s="822">
        <v>8</v>
      </c>
      <c r="W800" s="820">
        <v>9</v>
      </c>
      <c r="X800" s="820">
        <v>10</v>
      </c>
      <c r="Y800" s="820">
        <v>11</v>
      </c>
      <c r="Z800" s="820">
        <v>12</v>
      </c>
      <c r="AA800" s="820">
        <v>13</v>
      </c>
      <c r="AB800" s="820">
        <v>14</v>
      </c>
      <c r="AC800" s="820">
        <v>15</v>
      </c>
      <c r="AD800" s="820">
        <v>16</v>
      </c>
      <c r="AE800" s="820">
        <v>17</v>
      </c>
      <c r="AF800" s="820">
        <v>18</v>
      </c>
      <c r="AG800" s="820">
        <v>19</v>
      </c>
      <c r="AH800" s="820">
        <v>20</v>
      </c>
      <c r="AJ800" s="820">
        <v>1</v>
      </c>
      <c r="AK800" s="820">
        <v>2</v>
      </c>
      <c r="AL800" s="820">
        <v>3</v>
      </c>
      <c r="AM800" s="820">
        <v>4</v>
      </c>
      <c r="AN800" s="820">
        <v>5</v>
      </c>
      <c r="AO800" s="820">
        <v>6</v>
      </c>
      <c r="AP800" s="820">
        <v>7</v>
      </c>
      <c r="AQ800" s="820">
        <v>8</v>
      </c>
      <c r="AR800" s="820">
        <v>9</v>
      </c>
      <c r="AS800" s="820">
        <v>10</v>
      </c>
      <c r="AT800" s="820">
        <v>11</v>
      </c>
      <c r="AU800" s="820">
        <v>12</v>
      </c>
      <c r="AV800" s="820">
        <v>13</v>
      </c>
      <c r="AW800" s="820">
        <v>14</v>
      </c>
      <c r="AX800" s="820">
        <v>15</v>
      </c>
      <c r="AY800" s="820">
        <v>16</v>
      </c>
      <c r="AZ800" s="820">
        <v>17</v>
      </c>
      <c r="BA800" s="820">
        <v>18</v>
      </c>
      <c r="BB800" s="820">
        <v>19</v>
      </c>
      <c r="BC800" s="820">
        <v>20</v>
      </c>
      <c r="BE800" s="820">
        <v>1</v>
      </c>
      <c r="BF800" s="820">
        <v>2</v>
      </c>
      <c r="BG800" s="820">
        <v>3</v>
      </c>
      <c r="BH800" s="820">
        <v>4</v>
      </c>
      <c r="BI800" s="820">
        <v>5</v>
      </c>
      <c r="BJ800" s="820">
        <v>6</v>
      </c>
      <c r="BK800" s="820">
        <v>7</v>
      </c>
      <c r="BL800" s="820">
        <v>8</v>
      </c>
      <c r="BM800" s="820">
        <v>9</v>
      </c>
      <c r="BN800" s="820">
        <v>10</v>
      </c>
      <c r="BO800" s="820">
        <v>11</v>
      </c>
      <c r="BP800" s="820">
        <v>12</v>
      </c>
      <c r="BQ800" s="820">
        <v>13</v>
      </c>
      <c r="BR800" s="820">
        <v>14</v>
      </c>
      <c r="BS800" s="820">
        <v>15</v>
      </c>
      <c r="BT800" s="820">
        <v>16</v>
      </c>
      <c r="BU800" s="820">
        <v>17</v>
      </c>
      <c r="BV800" s="820">
        <v>18</v>
      </c>
      <c r="BW800" s="820">
        <v>19</v>
      </c>
      <c r="BX800" s="820">
        <v>20</v>
      </c>
    </row>
    <row r="801" spans="1:78" ht="15.75">
      <c r="A801" s="824">
        <f>Ští!B18</f>
        <v>8</v>
      </c>
      <c r="B801" s="824" t="str">
        <f>Ští!C18</f>
        <v>Doležel</v>
      </c>
      <c r="C801" s="824" t="str">
        <f>Ští!D18</f>
        <v>Lukáš</v>
      </c>
      <c r="D801" s="1664">
        <f>Ští!E18</f>
        <v>851001</v>
      </c>
      <c r="E801" s="824" t="str">
        <f>Ští!F18</f>
        <v>JH</v>
      </c>
      <c r="F801" s="827" t="s">
        <v>183</v>
      </c>
      <c r="G801" s="823">
        <f t="shared" si="534"/>
        <v>0.6</v>
      </c>
      <c r="H801" s="824">
        <f t="shared" si="535"/>
        <v>10</v>
      </c>
      <c r="I801" s="824">
        <f t="shared" si="536"/>
        <v>4</v>
      </c>
      <c r="J801" s="824">
        <f t="shared" si="537"/>
        <v>2</v>
      </c>
      <c r="K801" s="825">
        <f t="shared" si="538"/>
        <v>6</v>
      </c>
      <c r="L801" s="826">
        <f t="shared" si="539"/>
        <v>0</v>
      </c>
      <c r="O801" s="827"/>
      <c r="P801" s="824">
        <v>0</v>
      </c>
      <c r="Q801" s="824"/>
      <c r="R801" s="824">
        <v>2</v>
      </c>
      <c r="S801" s="824">
        <v>0</v>
      </c>
      <c r="T801" s="826"/>
      <c r="U801" s="824"/>
      <c r="V801" s="827"/>
      <c r="W801" s="824">
        <v>0</v>
      </c>
      <c r="X801" s="824">
        <v>0</v>
      </c>
      <c r="Y801" s="824">
        <v>1</v>
      </c>
      <c r="Z801" s="824">
        <v>0</v>
      </c>
      <c r="AA801" s="824">
        <v>0</v>
      </c>
      <c r="AB801" s="824"/>
      <c r="AC801" s="824">
        <v>1</v>
      </c>
      <c r="AD801" s="824"/>
      <c r="AE801" s="824"/>
      <c r="AF801" s="824"/>
      <c r="AG801" s="824">
        <v>0</v>
      </c>
      <c r="AH801" s="824"/>
      <c r="AI801" s="34"/>
      <c r="AJ801" s="824"/>
      <c r="AK801" s="824">
        <v>0</v>
      </c>
      <c r="AL801" s="824"/>
      <c r="AM801" s="824">
        <v>1</v>
      </c>
      <c r="AN801" s="824">
        <v>1</v>
      </c>
      <c r="AO801" s="824"/>
      <c r="AP801" s="824"/>
      <c r="AQ801" s="824"/>
      <c r="AR801" s="824">
        <v>0</v>
      </c>
      <c r="AS801" s="824">
        <v>0</v>
      </c>
      <c r="AT801" s="824">
        <v>0</v>
      </c>
      <c r="AU801" s="824">
        <v>0</v>
      </c>
      <c r="AV801" s="824">
        <v>0</v>
      </c>
      <c r="AW801" s="824"/>
      <c r="AX801" s="824">
        <v>0</v>
      </c>
      <c r="AY801" s="824"/>
      <c r="AZ801" s="824"/>
      <c r="BA801" s="824"/>
      <c r="BB801" s="824">
        <v>0</v>
      </c>
      <c r="BC801" s="824"/>
      <c r="BE801" s="828"/>
      <c r="BF801" s="828"/>
      <c r="BG801" s="828"/>
      <c r="BH801" s="828"/>
      <c r="BI801" s="828"/>
      <c r="BJ801" s="828"/>
      <c r="BK801" s="828"/>
      <c r="BL801" s="828"/>
      <c r="BM801" s="828"/>
      <c r="BN801" s="828"/>
      <c r="BO801" s="828"/>
      <c r="BP801" s="828"/>
      <c r="BQ801" s="828"/>
      <c r="BR801" s="828"/>
      <c r="BS801" s="828"/>
      <c r="BT801" s="828"/>
      <c r="BU801" s="828"/>
      <c r="BV801" s="828"/>
      <c r="BW801" s="828"/>
      <c r="BX801" s="828"/>
    </row>
    <row r="802" spans="1:78" ht="15.75">
      <c r="A802" s="824">
        <f>Ští!B19</f>
        <v>43</v>
      </c>
      <c r="B802" s="824" t="str">
        <f>Ští!C19</f>
        <v>Doležel</v>
      </c>
      <c r="C802" s="824" t="str">
        <f>Ští!D19</f>
        <v>Vladislav</v>
      </c>
      <c r="D802" s="1664">
        <f>Ští!E19</f>
        <v>600120</v>
      </c>
      <c r="E802" s="824" t="str">
        <f>Ští!F19</f>
        <v>JH</v>
      </c>
      <c r="F802" s="827" t="s">
        <v>183</v>
      </c>
      <c r="G802" s="823">
        <f t="shared" si="534"/>
        <v>6.25E-2</v>
      </c>
      <c r="H802" s="824">
        <f t="shared" si="535"/>
        <v>16</v>
      </c>
      <c r="I802" s="824">
        <f t="shared" si="536"/>
        <v>0</v>
      </c>
      <c r="J802" s="824">
        <f t="shared" si="537"/>
        <v>1</v>
      </c>
      <c r="K802" s="825">
        <f t="shared" si="538"/>
        <v>1</v>
      </c>
      <c r="L802" s="826">
        <f t="shared" si="539"/>
        <v>0</v>
      </c>
      <c r="O802" s="827">
        <v>0</v>
      </c>
      <c r="P802" s="824">
        <v>0</v>
      </c>
      <c r="Q802" s="824">
        <v>0</v>
      </c>
      <c r="R802" s="824">
        <v>0</v>
      </c>
      <c r="S802" s="824">
        <v>0</v>
      </c>
      <c r="T802" s="826"/>
      <c r="U802" s="824">
        <v>0</v>
      </c>
      <c r="V802" s="827"/>
      <c r="W802" s="824">
        <v>0</v>
      </c>
      <c r="X802" s="824">
        <v>0</v>
      </c>
      <c r="Y802" s="824">
        <v>0</v>
      </c>
      <c r="Z802" s="824">
        <v>0</v>
      </c>
      <c r="AA802" s="824">
        <v>0</v>
      </c>
      <c r="AB802" s="824"/>
      <c r="AC802" s="824">
        <v>0</v>
      </c>
      <c r="AD802" s="824">
        <v>0</v>
      </c>
      <c r="AE802" s="824"/>
      <c r="AF802" s="824">
        <v>0</v>
      </c>
      <c r="AG802" s="824">
        <v>0</v>
      </c>
      <c r="AH802" s="824">
        <v>0</v>
      </c>
      <c r="AI802" s="34"/>
      <c r="AJ802" s="824">
        <v>0</v>
      </c>
      <c r="AK802" s="824">
        <v>0</v>
      </c>
      <c r="AL802" s="824">
        <v>0</v>
      </c>
      <c r="AM802" s="824">
        <v>1</v>
      </c>
      <c r="AN802" s="824">
        <v>0</v>
      </c>
      <c r="AO802" s="824"/>
      <c r="AP802" s="824">
        <v>0</v>
      </c>
      <c r="AQ802" s="824"/>
      <c r="AR802" s="824">
        <v>0</v>
      </c>
      <c r="AS802" s="824">
        <v>0</v>
      </c>
      <c r="AT802" s="824">
        <v>0</v>
      </c>
      <c r="AU802" s="824">
        <v>0</v>
      </c>
      <c r="AV802" s="824">
        <v>0</v>
      </c>
      <c r="AW802" s="824"/>
      <c r="AX802" s="824">
        <v>0</v>
      </c>
      <c r="AY802" s="824">
        <v>0</v>
      </c>
      <c r="AZ802" s="824"/>
      <c r="BA802" s="824">
        <v>0</v>
      </c>
      <c r="BB802" s="824">
        <v>0</v>
      </c>
      <c r="BC802" s="824">
        <v>0</v>
      </c>
      <c r="BE802" s="828"/>
      <c r="BF802" s="828"/>
      <c r="BG802" s="828"/>
      <c r="BH802" s="828"/>
      <c r="BI802" s="828"/>
      <c r="BJ802" s="828"/>
      <c r="BK802" s="828"/>
      <c r="BL802" s="828"/>
      <c r="BM802" s="828"/>
      <c r="BN802" s="828"/>
      <c r="BO802" s="828"/>
      <c r="BP802" s="828"/>
      <c r="BQ802" s="828"/>
      <c r="BR802" s="828"/>
      <c r="BS802" s="828"/>
      <c r="BT802" s="828"/>
      <c r="BU802" s="828"/>
      <c r="BV802" s="828"/>
      <c r="BW802" s="828"/>
      <c r="BX802" s="828"/>
    </row>
    <row r="803" spans="1:78" ht="15.75">
      <c r="A803" s="824">
        <f>Ští!B20</f>
        <v>97</v>
      </c>
      <c r="B803" s="824" t="str">
        <f>Ští!C20</f>
        <v>Kulíšek</v>
      </c>
      <c r="C803" s="824" t="str">
        <f>Ští!D20</f>
        <v>Tomáš</v>
      </c>
      <c r="D803" s="1664">
        <f>Ští!E20</f>
        <v>840804</v>
      </c>
      <c r="E803" s="824" t="str">
        <f>Ští!F20</f>
        <v>JH</v>
      </c>
      <c r="F803" s="827" t="s">
        <v>183</v>
      </c>
      <c r="G803" s="823">
        <f t="shared" si="534"/>
        <v>1.0714285714285714</v>
      </c>
      <c r="H803" s="824">
        <f t="shared" si="535"/>
        <v>14</v>
      </c>
      <c r="I803" s="824">
        <f t="shared" si="536"/>
        <v>3</v>
      </c>
      <c r="J803" s="824">
        <f t="shared" si="537"/>
        <v>12</v>
      </c>
      <c r="K803" s="825">
        <f t="shared" si="538"/>
        <v>15</v>
      </c>
      <c r="L803" s="826">
        <f t="shared" si="539"/>
        <v>0</v>
      </c>
      <c r="O803" s="827">
        <v>1</v>
      </c>
      <c r="P803" s="824">
        <v>0</v>
      </c>
      <c r="Q803" s="824"/>
      <c r="R803" s="824"/>
      <c r="S803" s="824">
        <v>0</v>
      </c>
      <c r="T803" s="826"/>
      <c r="U803" s="824"/>
      <c r="V803" s="827">
        <v>0</v>
      </c>
      <c r="W803" s="824">
        <v>0</v>
      </c>
      <c r="X803" s="824">
        <v>0</v>
      </c>
      <c r="Y803" s="824">
        <v>0</v>
      </c>
      <c r="Z803" s="824">
        <v>0</v>
      </c>
      <c r="AA803" s="824">
        <v>0</v>
      </c>
      <c r="AB803" s="824">
        <v>0</v>
      </c>
      <c r="AC803" s="824">
        <v>0</v>
      </c>
      <c r="AD803" s="824">
        <v>2</v>
      </c>
      <c r="AE803" s="824"/>
      <c r="AF803" s="824"/>
      <c r="AG803" s="824">
        <v>0</v>
      </c>
      <c r="AH803" s="824">
        <v>0</v>
      </c>
      <c r="AI803" s="34"/>
      <c r="AJ803" s="824">
        <v>0</v>
      </c>
      <c r="AK803" s="824">
        <v>0</v>
      </c>
      <c r="AL803" s="824"/>
      <c r="AM803" s="824"/>
      <c r="AN803" s="824">
        <v>1</v>
      </c>
      <c r="AO803" s="824"/>
      <c r="AP803" s="824"/>
      <c r="AQ803" s="824">
        <v>2</v>
      </c>
      <c r="AR803" s="824">
        <v>2</v>
      </c>
      <c r="AS803" s="824">
        <v>0</v>
      </c>
      <c r="AT803" s="824">
        <v>1</v>
      </c>
      <c r="AU803" s="824">
        <v>0</v>
      </c>
      <c r="AV803" s="824">
        <v>1</v>
      </c>
      <c r="AW803" s="824">
        <v>0</v>
      </c>
      <c r="AX803" s="824">
        <v>0</v>
      </c>
      <c r="AY803" s="824">
        <v>1</v>
      </c>
      <c r="AZ803" s="824">
        <v>2</v>
      </c>
      <c r="BA803" s="824"/>
      <c r="BB803" s="824">
        <v>1</v>
      </c>
      <c r="BC803" s="824">
        <v>1</v>
      </c>
      <c r="BE803" s="828"/>
      <c r="BF803" s="828"/>
      <c r="BG803" s="828"/>
      <c r="BH803" s="828"/>
      <c r="BI803" s="828"/>
      <c r="BJ803" s="828"/>
      <c r="BK803" s="828"/>
      <c r="BL803" s="828"/>
      <c r="BM803" s="828"/>
      <c r="BN803" s="828"/>
      <c r="BO803" s="828"/>
      <c r="BP803" s="828"/>
      <c r="BQ803" s="828"/>
      <c r="BR803" s="828"/>
      <c r="BS803" s="828"/>
      <c r="BT803" s="828"/>
      <c r="BU803" s="828"/>
      <c r="BV803" s="828"/>
      <c r="BW803" s="828"/>
      <c r="BX803" s="828"/>
      <c r="BY803" s="40"/>
    </row>
    <row r="804" spans="1:78" ht="15.75">
      <c r="A804" s="824">
        <f>Ští!B21</f>
        <v>21</v>
      </c>
      <c r="B804" s="824" t="str">
        <f>Ští!C21</f>
        <v>Žerníček</v>
      </c>
      <c r="C804" s="824" t="str">
        <f>Ští!D21</f>
        <v>Petr</v>
      </c>
      <c r="D804" s="1664">
        <f>Ští!E21</f>
        <v>711125</v>
      </c>
      <c r="E804" s="824" t="str">
        <f>Ští!F21</f>
        <v>JH</v>
      </c>
      <c r="F804" s="827" t="s">
        <v>183</v>
      </c>
      <c r="G804" s="823">
        <f t="shared" si="534"/>
        <v>0.4</v>
      </c>
      <c r="H804" s="824">
        <f t="shared" si="535"/>
        <v>10</v>
      </c>
      <c r="I804" s="824">
        <f t="shared" si="536"/>
        <v>1</v>
      </c>
      <c r="J804" s="824">
        <f t="shared" si="537"/>
        <v>3</v>
      </c>
      <c r="K804" s="825">
        <f t="shared" si="538"/>
        <v>4</v>
      </c>
      <c r="L804" s="826">
        <f t="shared" si="539"/>
        <v>0</v>
      </c>
      <c r="O804" s="827">
        <v>0</v>
      </c>
      <c r="P804" s="824"/>
      <c r="Q804" s="824"/>
      <c r="R804" s="824">
        <v>1</v>
      </c>
      <c r="S804" s="824"/>
      <c r="T804" s="826"/>
      <c r="U804" s="824"/>
      <c r="V804" s="827">
        <v>0</v>
      </c>
      <c r="W804" s="824">
        <v>0</v>
      </c>
      <c r="X804" s="824"/>
      <c r="Y804" s="824">
        <v>0</v>
      </c>
      <c r="Z804" s="824"/>
      <c r="AA804" s="824"/>
      <c r="AB804" s="824">
        <v>0</v>
      </c>
      <c r="AC804" s="824">
        <v>0</v>
      </c>
      <c r="AD804" s="824"/>
      <c r="AE804" s="824"/>
      <c r="AF804" s="824">
        <v>0</v>
      </c>
      <c r="AG804" s="824">
        <v>0</v>
      </c>
      <c r="AH804" s="824">
        <v>0</v>
      </c>
      <c r="AI804" s="34"/>
      <c r="AJ804" s="824">
        <v>0</v>
      </c>
      <c r="AK804" s="824"/>
      <c r="AL804" s="824"/>
      <c r="AM804" s="824">
        <v>0</v>
      </c>
      <c r="AN804" s="824"/>
      <c r="AO804" s="824"/>
      <c r="AP804" s="824"/>
      <c r="AQ804" s="824">
        <v>0</v>
      </c>
      <c r="AR804" s="824">
        <v>0</v>
      </c>
      <c r="AS804" s="824"/>
      <c r="AT804" s="824">
        <v>0</v>
      </c>
      <c r="AU804" s="824"/>
      <c r="AV804" s="824"/>
      <c r="AW804" s="824">
        <v>0</v>
      </c>
      <c r="AX804" s="824">
        <v>0</v>
      </c>
      <c r="AY804" s="824"/>
      <c r="AZ804" s="824"/>
      <c r="BA804" s="824">
        <v>1</v>
      </c>
      <c r="BB804" s="824">
        <v>2</v>
      </c>
      <c r="BC804" s="824">
        <v>0</v>
      </c>
      <c r="BE804" s="828"/>
      <c r="BF804" s="828"/>
      <c r="BG804" s="828"/>
      <c r="BH804" s="828"/>
      <c r="BI804" s="828"/>
      <c r="BJ804" s="828"/>
      <c r="BK804" s="828"/>
      <c r="BL804" s="828"/>
      <c r="BM804" s="828"/>
      <c r="BN804" s="828"/>
      <c r="BO804" s="828"/>
      <c r="BP804" s="828"/>
      <c r="BQ804" s="828"/>
      <c r="BR804" s="828"/>
      <c r="BS804" s="828"/>
      <c r="BT804" s="828"/>
      <c r="BU804" s="828"/>
      <c r="BV804" s="828"/>
      <c r="BW804" s="828"/>
      <c r="BX804" s="828"/>
      <c r="BY804" s="40"/>
    </row>
    <row r="805" spans="1:78" ht="15.75">
      <c r="A805" s="824">
        <f>Ští!B22</f>
        <v>77</v>
      </c>
      <c r="B805" s="824" t="str">
        <f>Ští!C22</f>
        <v>Mareš</v>
      </c>
      <c r="C805" s="824" t="str">
        <f>Ští!D22</f>
        <v>Marcel</v>
      </c>
      <c r="D805" s="1664">
        <f>Ští!E22</f>
        <v>941226</v>
      </c>
      <c r="E805" s="824" t="str">
        <f>Ští!F22</f>
        <v>JH</v>
      </c>
      <c r="F805" s="827" t="s">
        <v>183</v>
      </c>
      <c r="G805" s="823">
        <f t="shared" si="534"/>
        <v>1.6666666666666667</v>
      </c>
      <c r="H805" s="824">
        <f t="shared" si="535"/>
        <v>9</v>
      </c>
      <c r="I805" s="824">
        <f t="shared" si="536"/>
        <v>13</v>
      </c>
      <c r="J805" s="824">
        <f t="shared" si="537"/>
        <v>2</v>
      </c>
      <c r="K805" s="825">
        <f t="shared" si="538"/>
        <v>15</v>
      </c>
      <c r="L805" s="826">
        <f t="shared" si="539"/>
        <v>0</v>
      </c>
      <c r="O805" s="827"/>
      <c r="P805" s="824"/>
      <c r="Q805" s="824"/>
      <c r="R805" s="824"/>
      <c r="S805" s="824"/>
      <c r="T805" s="826"/>
      <c r="U805" s="824"/>
      <c r="V805" s="827">
        <v>0</v>
      </c>
      <c r="W805" s="824">
        <v>1</v>
      </c>
      <c r="X805" s="824">
        <v>2</v>
      </c>
      <c r="Y805" s="824">
        <v>0</v>
      </c>
      <c r="Z805" s="824"/>
      <c r="AA805" s="824">
        <v>1</v>
      </c>
      <c r="AB805" s="824">
        <v>4</v>
      </c>
      <c r="AC805" s="824">
        <v>0</v>
      </c>
      <c r="AD805" s="824">
        <v>4</v>
      </c>
      <c r="AE805" s="824"/>
      <c r="AF805" s="824">
        <v>1</v>
      </c>
      <c r="AG805" s="824"/>
      <c r="AH805" s="824"/>
      <c r="AI805" s="34"/>
      <c r="AJ805" s="824"/>
      <c r="AK805" s="824"/>
      <c r="AL805" s="824"/>
      <c r="AM805" s="824"/>
      <c r="AN805" s="824"/>
      <c r="AO805" s="824"/>
      <c r="AP805" s="824"/>
      <c r="AQ805" s="824">
        <v>0</v>
      </c>
      <c r="AR805" s="824">
        <v>0</v>
      </c>
      <c r="AS805" s="824">
        <v>1</v>
      </c>
      <c r="AT805" s="824">
        <v>0</v>
      </c>
      <c r="AU805" s="824"/>
      <c r="AV805" s="824">
        <v>0</v>
      </c>
      <c r="AW805" s="824">
        <v>0</v>
      </c>
      <c r="AX805" s="824">
        <v>1</v>
      </c>
      <c r="AY805" s="824">
        <v>0</v>
      </c>
      <c r="AZ805" s="824"/>
      <c r="BA805" s="824">
        <v>0</v>
      </c>
      <c r="BB805" s="824"/>
      <c r="BC805" s="824"/>
      <c r="BE805" s="828"/>
      <c r="BF805" s="828"/>
      <c r="BG805" s="828"/>
      <c r="BH805" s="828"/>
      <c r="BI805" s="828"/>
      <c r="BJ805" s="828"/>
      <c r="BK805" s="828"/>
      <c r="BL805" s="828"/>
      <c r="BM805" s="828"/>
      <c r="BN805" s="828"/>
      <c r="BO805" s="828"/>
      <c r="BP805" s="828"/>
      <c r="BQ805" s="828"/>
      <c r="BR805" s="828"/>
      <c r="BS805" s="828"/>
      <c r="BT805" s="828"/>
      <c r="BU805" s="828"/>
      <c r="BV805" s="828"/>
      <c r="BW805" s="828"/>
      <c r="BX805" s="828"/>
      <c r="BY805" s="40"/>
    </row>
    <row r="806" spans="1:78" ht="15.75">
      <c r="A806" s="824">
        <f>Ští!B23</f>
        <v>24</v>
      </c>
      <c r="B806" s="824" t="str">
        <f>Ští!C23</f>
        <v>Kamlar</v>
      </c>
      <c r="C806" s="824" t="str">
        <f>Ští!D23</f>
        <v>Ondřej</v>
      </c>
      <c r="D806" s="1664">
        <f>Ští!E23</f>
        <v>910809</v>
      </c>
      <c r="E806" s="824" t="str">
        <f>Ští!F23</f>
        <v>JH</v>
      </c>
      <c r="F806" s="827" t="s">
        <v>183</v>
      </c>
      <c r="G806" s="823">
        <f t="shared" si="534"/>
        <v>0.5</v>
      </c>
      <c r="H806" s="824">
        <f t="shared" si="535"/>
        <v>4</v>
      </c>
      <c r="I806" s="824">
        <f t="shared" si="536"/>
        <v>0</v>
      </c>
      <c r="J806" s="824">
        <f t="shared" si="537"/>
        <v>2</v>
      </c>
      <c r="K806" s="825">
        <f t="shared" si="538"/>
        <v>2</v>
      </c>
      <c r="L806" s="826">
        <f t="shared" si="539"/>
        <v>0</v>
      </c>
      <c r="O806" s="827"/>
      <c r="P806" s="824"/>
      <c r="Q806" s="824"/>
      <c r="R806" s="824"/>
      <c r="S806" s="824"/>
      <c r="T806" s="826"/>
      <c r="U806" s="824"/>
      <c r="V806" s="827"/>
      <c r="W806" s="824">
        <v>0</v>
      </c>
      <c r="X806" s="824">
        <v>0</v>
      </c>
      <c r="Y806" s="824"/>
      <c r="Z806" s="824"/>
      <c r="AA806" s="824">
        <v>0</v>
      </c>
      <c r="AB806" s="824"/>
      <c r="AC806" s="824"/>
      <c r="AD806" s="824"/>
      <c r="AE806" s="824"/>
      <c r="AF806" s="824">
        <v>0</v>
      </c>
      <c r="AG806" s="824"/>
      <c r="AH806" s="824"/>
      <c r="AI806" s="34"/>
      <c r="AJ806" s="824"/>
      <c r="AK806" s="824"/>
      <c r="AL806" s="824"/>
      <c r="AM806" s="824"/>
      <c r="AN806" s="824"/>
      <c r="AO806" s="824"/>
      <c r="AP806" s="824"/>
      <c r="AQ806" s="824"/>
      <c r="AR806" s="824">
        <v>1</v>
      </c>
      <c r="AS806" s="824">
        <v>0</v>
      </c>
      <c r="AT806" s="824"/>
      <c r="AU806" s="824"/>
      <c r="AV806" s="824">
        <v>0</v>
      </c>
      <c r="AW806" s="824">
        <v>1</v>
      </c>
      <c r="AX806" s="824"/>
      <c r="AY806" s="824"/>
      <c r="AZ806" s="824"/>
      <c r="BA806" s="824">
        <v>0</v>
      </c>
      <c r="BB806" s="824"/>
      <c r="BC806" s="824"/>
      <c r="BE806" s="828"/>
      <c r="BF806" s="828"/>
      <c r="BG806" s="828"/>
      <c r="BH806" s="828"/>
      <c r="BI806" s="828"/>
      <c r="BJ806" s="828"/>
      <c r="BK806" s="828"/>
      <c r="BL806" s="828"/>
      <c r="BM806" s="828"/>
      <c r="BN806" s="828"/>
      <c r="BO806" s="828"/>
      <c r="BP806" s="828"/>
      <c r="BQ806" s="828"/>
      <c r="BR806" s="828"/>
      <c r="BS806" s="828"/>
      <c r="BT806" s="828"/>
      <c r="BU806" s="828"/>
      <c r="BV806" s="828"/>
      <c r="BW806" s="828"/>
      <c r="BX806" s="828"/>
    </row>
    <row r="807" spans="1:78" ht="15.75">
      <c r="A807" s="824">
        <f>Ští!B24</f>
        <v>20</v>
      </c>
      <c r="B807" s="824" t="str">
        <f>Ští!C24</f>
        <v>Straka</v>
      </c>
      <c r="C807" s="824" t="str">
        <f>Ští!D24</f>
        <v>Jan</v>
      </c>
      <c r="D807" s="1664">
        <f>Ští!E24</f>
        <v>1020313</v>
      </c>
      <c r="E807" s="824" t="str">
        <f>Ští!F24</f>
        <v>JH</v>
      </c>
      <c r="F807" s="827" t="s">
        <v>183</v>
      </c>
      <c r="G807" s="823">
        <f t="shared" si="534"/>
        <v>0</v>
      </c>
      <c r="H807" s="824">
        <f t="shared" si="535"/>
        <v>8</v>
      </c>
      <c r="I807" s="824">
        <f t="shared" si="536"/>
        <v>0</v>
      </c>
      <c r="J807" s="824">
        <f t="shared" si="537"/>
        <v>0</v>
      </c>
      <c r="K807" s="825">
        <f t="shared" si="538"/>
        <v>0</v>
      </c>
      <c r="L807" s="826">
        <f t="shared" si="539"/>
        <v>0</v>
      </c>
      <c r="O807" s="827"/>
      <c r="P807" s="824">
        <v>0</v>
      </c>
      <c r="Q807" s="824">
        <v>0</v>
      </c>
      <c r="R807" s="824">
        <v>0</v>
      </c>
      <c r="S807" s="824">
        <v>0</v>
      </c>
      <c r="T807" s="826"/>
      <c r="U807" s="824">
        <v>0</v>
      </c>
      <c r="V807" s="827">
        <v>0</v>
      </c>
      <c r="W807" s="824"/>
      <c r="X807" s="824">
        <v>0</v>
      </c>
      <c r="Y807" s="824"/>
      <c r="Z807" s="824"/>
      <c r="AA807" s="824">
        <v>0</v>
      </c>
      <c r="AB807" s="824"/>
      <c r="AC807" s="824"/>
      <c r="AD807" s="824"/>
      <c r="AE807" s="824"/>
      <c r="AF807" s="824"/>
      <c r="AG807" s="824"/>
      <c r="AH807" s="824"/>
      <c r="AI807" s="34"/>
      <c r="AJ807" s="824"/>
      <c r="AK807" s="824">
        <v>0</v>
      </c>
      <c r="AL807" s="824">
        <v>0</v>
      </c>
      <c r="AM807" s="824">
        <v>0</v>
      </c>
      <c r="AN807" s="824">
        <v>0</v>
      </c>
      <c r="AO807" s="824"/>
      <c r="AP807" s="824">
        <v>0</v>
      </c>
      <c r="AQ807" s="824">
        <v>0</v>
      </c>
      <c r="AR807" s="824"/>
      <c r="AS807" s="824">
        <v>0</v>
      </c>
      <c r="AT807" s="824"/>
      <c r="AU807" s="824"/>
      <c r="AV807" s="824">
        <v>0</v>
      </c>
      <c r="AW807" s="824"/>
      <c r="AX807" s="824"/>
      <c r="AY807" s="824"/>
      <c r="AZ807" s="824"/>
      <c r="BA807" s="824"/>
      <c r="BB807" s="824"/>
      <c r="BC807" s="824"/>
      <c r="BE807" s="828"/>
      <c r="BF807" s="828"/>
      <c r="BG807" s="828"/>
      <c r="BH807" s="828"/>
      <c r="BI807" s="828"/>
      <c r="BJ807" s="828"/>
      <c r="BK807" s="828"/>
      <c r="BL807" s="828"/>
      <c r="BM807" s="828"/>
      <c r="BN807" s="828"/>
      <c r="BO807" s="828"/>
      <c r="BP807" s="828"/>
      <c r="BQ807" s="828"/>
      <c r="BR807" s="828"/>
      <c r="BS807" s="828"/>
      <c r="BT807" s="828"/>
      <c r="BU807" s="828"/>
      <c r="BV807" s="828"/>
      <c r="BW807" s="828"/>
      <c r="BX807" s="828"/>
      <c r="BY807" s="40"/>
    </row>
    <row r="808" spans="1:78" ht="15.75">
      <c r="A808" s="824">
        <f>Ští!B25</f>
        <v>88</v>
      </c>
      <c r="B808" s="824" t="str">
        <f>Ští!C25</f>
        <v>Kubíček</v>
      </c>
      <c r="C808" s="824" t="str">
        <f>Ští!D25</f>
        <v>Martin</v>
      </c>
      <c r="D808" s="1664">
        <f>Ští!E25</f>
        <v>1000207</v>
      </c>
      <c r="E808" s="824" t="str">
        <f>Ští!F25</f>
        <v>JH</v>
      </c>
      <c r="F808" s="827" t="s">
        <v>183</v>
      </c>
      <c r="G808" s="823">
        <f t="shared" si="534"/>
        <v>0.5714285714285714</v>
      </c>
      <c r="H808" s="824">
        <f t="shared" si="535"/>
        <v>7</v>
      </c>
      <c r="I808" s="824">
        <f t="shared" si="536"/>
        <v>4</v>
      </c>
      <c r="J808" s="824">
        <f t="shared" si="537"/>
        <v>0</v>
      </c>
      <c r="K808" s="825">
        <f t="shared" si="538"/>
        <v>4</v>
      </c>
      <c r="L808" s="826">
        <f t="shared" si="539"/>
        <v>0</v>
      </c>
      <c r="O808" s="827"/>
      <c r="P808" s="824">
        <v>0</v>
      </c>
      <c r="Q808" s="824"/>
      <c r="R808" s="824"/>
      <c r="S808" s="824"/>
      <c r="T808" s="826">
        <v>1</v>
      </c>
      <c r="U808" s="824">
        <v>1</v>
      </c>
      <c r="V808" s="827">
        <v>0</v>
      </c>
      <c r="W808" s="824">
        <v>0</v>
      </c>
      <c r="X808" s="824">
        <v>0</v>
      </c>
      <c r="Y808" s="824"/>
      <c r="Z808" s="824"/>
      <c r="AA808" s="824">
        <v>2</v>
      </c>
      <c r="AB808" s="824"/>
      <c r="AC808" s="824"/>
      <c r="AD808" s="824"/>
      <c r="AE808" s="824"/>
      <c r="AF808" s="824"/>
      <c r="AG808" s="824"/>
      <c r="AH808" s="824"/>
      <c r="AI808" s="34"/>
      <c r="AJ808" s="824"/>
      <c r="AK808" s="824">
        <v>0</v>
      </c>
      <c r="AL808" s="824"/>
      <c r="AM808" s="824"/>
      <c r="AN808" s="824"/>
      <c r="AO808" s="824">
        <v>0</v>
      </c>
      <c r="AP808" s="824">
        <v>0</v>
      </c>
      <c r="AQ808" s="824">
        <v>0</v>
      </c>
      <c r="AR808" s="824">
        <v>0</v>
      </c>
      <c r="AS808" s="824">
        <v>0</v>
      </c>
      <c r="AT808" s="824"/>
      <c r="AU808" s="824"/>
      <c r="AV808" s="824">
        <v>0</v>
      </c>
      <c r="AW808" s="824"/>
      <c r="AX808" s="824"/>
      <c r="AY808" s="824"/>
      <c r="AZ808" s="824"/>
      <c r="BA808" s="824"/>
      <c r="BB808" s="824"/>
      <c r="BC808" s="824"/>
      <c r="BE808" s="828"/>
      <c r="BF808" s="828"/>
      <c r="BG808" s="828"/>
      <c r="BH808" s="828"/>
      <c r="BI808" s="828"/>
      <c r="BJ808" s="828"/>
      <c r="BK808" s="828"/>
      <c r="BL808" s="828"/>
      <c r="BM808" s="828"/>
      <c r="BN808" s="828"/>
      <c r="BO808" s="828"/>
      <c r="BP808" s="828"/>
      <c r="BQ808" s="828"/>
      <c r="BR808" s="828"/>
      <c r="BS808" s="828"/>
      <c r="BT808" s="828"/>
      <c r="BU808" s="828"/>
      <c r="BV808" s="828"/>
      <c r="BW808" s="828"/>
      <c r="BX808" s="828"/>
      <c r="BY808" s="40"/>
    </row>
    <row r="809" spans="1:78" ht="15.75">
      <c r="A809" s="824">
        <f>Ští!B26</f>
        <v>78</v>
      </c>
      <c r="B809" s="824" t="str">
        <f>Ští!C26</f>
        <v>Zeman</v>
      </c>
      <c r="C809" s="824" t="str">
        <f>Ští!D26</f>
        <v>Tomáš</v>
      </c>
      <c r="D809" s="1664">
        <f>Ští!E26</f>
        <v>780313</v>
      </c>
      <c r="E809" s="824" t="str">
        <f>Ští!F26</f>
        <v>JH</v>
      </c>
      <c r="F809" s="827" t="s">
        <v>183</v>
      </c>
      <c r="G809" s="823">
        <f t="shared" si="534"/>
        <v>0</v>
      </c>
      <c r="H809" s="824">
        <f t="shared" si="535"/>
        <v>11</v>
      </c>
      <c r="I809" s="824">
        <f t="shared" si="536"/>
        <v>0</v>
      </c>
      <c r="J809" s="824">
        <f t="shared" si="537"/>
        <v>0</v>
      </c>
      <c r="K809" s="825">
        <f t="shared" si="538"/>
        <v>0</v>
      </c>
      <c r="L809" s="826">
        <f t="shared" si="539"/>
        <v>0</v>
      </c>
      <c r="O809" s="827"/>
      <c r="P809" s="824">
        <v>0</v>
      </c>
      <c r="Q809" s="824">
        <v>0</v>
      </c>
      <c r="R809" s="824">
        <v>0</v>
      </c>
      <c r="S809" s="824"/>
      <c r="T809" s="826">
        <v>0</v>
      </c>
      <c r="U809" s="824">
        <v>0</v>
      </c>
      <c r="V809" s="827"/>
      <c r="W809" s="824">
        <v>0</v>
      </c>
      <c r="X809" s="824">
        <v>0</v>
      </c>
      <c r="Y809" s="824"/>
      <c r="Z809" s="824">
        <v>0</v>
      </c>
      <c r="AA809" s="824"/>
      <c r="AB809" s="824">
        <v>0</v>
      </c>
      <c r="AC809" s="824">
        <v>0</v>
      </c>
      <c r="AD809" s="824">
        <v>0</v>
      </c>
      <c r="AE809" s="824"/>
      <c r="AF809" s="824"/>
      <c r="AG809" s="824"/>
      <c r="AH809" s="824"/>
      <c r="AI809" s="34"/>
      <c r="AJ809" s="824"/>
      <c r="AK809" s="824">
        <v>0</v>
      </c>
      <c r="AL809" s="824">
        <v>0</v>
      </c>
      <c r="AM809" s="824">
        <v>0</v>
      </c>
      <c r="AN809" s="824"/>
      <c r="AO809" s="824">
        <v>0</v>
      </c>
      <c r="AP809" s="824">
        <v>0</v>
      </c>
      <c r="AQ809" s="824"/>
      <c r="AR809" s="824">
        <v>0</v>
      </c>
      <c r="AS809" s="824">
        <v>0</v>
      </c>
      <c r="AT809" s="824"/>
      <c r="AU809" s="824">
        <v>0</v>
      </c>
      <c r="AV809" s="824"/>
      <c r="AW809" s="824"/>
      <c r="AX809" s="824">
        <v>0</v>
      </c>
      <c r="AY809" s="824">
        <v>0</v>
      </c>
      <c r="AZ809" s="824"/>
      <c r="BA809" s="824"/>
      <c r="BB809" s="824"/>
      <c r="BC809" s="824"/>
      <c r="BE809" s="828"/>
      <c r="BF809" s="828"/>
      <c r="BG809" s="828"/>
      <c r="BH809" s="828"/>
      <c r="BI809" s="828"/>
      <c r="BJ809" s="828"/>
      <c r="BK809" s="828"/>
      <c r="BL809" s="828"/>
      <c r="BM809" s="828"/>
      <c r="BN809" s="828"/>
      <c r="BO809" s="828"/>
      <c r="BP809" s="828"/>
      <c r="BQ809" s="828"/>
      <c r="BR809" s="828"/>
      <c r="BS809" s="828"/>
      <c r="BT809" s="828"/>
      <c r="BU809" s="828"/>
      <c r="BV809" s="828"/>
      <c r="BW809" s="828"/>
      <c r="BX809" s="828"/>
      <c r="BY809" s="40"/>
    </row>
    <row r="810" spans="1:78" ht="15.75">
      <c r="A810" s="824">
        <f>Ští!B27</f>
        <v>36</v>
      </c>
      <c r="B810" s="824" t="str">
        <f>Ští!C27</f>
        <v>Wágner</v>
      </c>
      <c r="C810" s="824" t="str">
        <f>Ští!D27</f>
        <v>Václav</v>
      </c>
      <c r="D810" s="1664">
        <f>Ští!E27</f>
        <v>931006</v>
      </c>
      <c r="E810" s="824" t="str">
        <f>Ští!F27</f>
        <v>JH</v>
      </c>
      <c r="F810" s="827" t="s">
        <v>183</v>
      </c>
      <c r="G810" s="823">
        <f t="shared" si="534"/>
        <v>1.75</v>
      </c>
      <c r="H810" s="824">
        <f t="shared" si="535"/>
        <v>4</v>
      </c>
      <c r="I810" s="824">
        <f t="shared" si="536"/>
        <v>3</v>
      </c>
      <c r="J810" s="824">
        <f t="shared" si="537"/>
        <v>4</v>
      </c>
      <c r="K810" s="825">
        <f t="shared" si="538"/>
        <v>7</v>
      </c>
      <c r="L810" s="826">
        <f t="shared" si="539"/>
        <v>0</v>
      </c>
      <c r="O810" s="827"/>
      <c r="P810" s="824"/>
      <c r="Q810" s="824"/>
      <c r="R810" s="824"/>
      <c r="S810" s="824"/>
      <c r="T810" s="826"/>
      <c r="U810" s="824"/>
      <c r="V810" s="827"/>
      <c r="W810" s="824"/>
      <c r="X810" s="824">
        <v>1</v>
      </c>
      <c r="Y810" s="824"/>
      <c r="Z810" s="824"/>
      <c r="AA810" s="824">
        <v>1</v>
      </c>
      <c r="AB810" s="824"/>
      <c r="AC810" s="824">
        <v>1</v>
      </c>
      <c r="AD810" s="824"/>
      <c r="AE810" s="824"/>
      <c r="AF810" s="824">
        <v>0</v>
      </c>
      <c r="AG810" s="824"/>
      <c r="AH810" s="824"/>
      <c r="AI810" s="34"/>
      <c r="AJ810" s="824"/>
      <c r="AK810" s="824"/>
      <c r="AL810" s="824"/>
      <c r="AM810" s="824"/>
      <c r="AN810" s="824"/>
      <c r="AO810" s="824"/>
      <c r="AP810" s="824"/>
      <c r="AQ810" s="824"/>
      <c r="AR810" s="824"/>
      <c r="AS810" s="824">
        <v>2</v>
      </c>
      <c r="AT810" s="824"/>
      <c r="AU810" s="824"/>
      <c r="AV810" s="824">
        <v>2</v>
      </c>
      <c r="AW810" s="824">
        <v>0</v>
      </c>
      <c r="AX810" s="824">
        <v>0</v>
      </c>
      <c r="AY810" s="824"/>
      <c r="AZ810" s="824"/>
      <c r="BA810" s="824">
        <v>0</v>
      </c>
      <c r="BB810" s="824"/>
      <c r="BC810" s="824"/>
      <c r="BE810" s="828"/>
      <c r="BF810" s="828"/>
      <c r="BG810" s="828"/>
      <c r="BH810" s="828"/>
      <c r="BI810" s="828"/>
      <c r="BJ810" s="828"/>
      <c r="BK810" s="828"/>
      <c r="BL810" s="828"/>
      <c r="BM810" s="828"/>
      <c r="BN810" s="828"/>
      <c r="BO810" s="828"/>
      <c r="BP810" s="828"/>
      <c r="BQ810" s="828"/>
      <c r="BR810" s="828"/>
      <c r="BS810" s="828"/>
      <c r="BT810" s="828"/>
      <c r="BU810" s="828"/>
      <c r="BV810" s="828"/>
      <c r="BW810" s="828"/>
      <c r="BX810" s="828"/>
      <c r="BY810" s="40"/>
    </row>
    <row r="811" spans="1:78" ht="15.75">
      <c r="A811" s="824">
        <f>Ští!B28</f>
        <v>57</v>
      </c>
      <c r="B811" s="824" t="str">
        <f>Ští!C28</f>
        <v>Jureček</v>
      </c>
      <c r="C811" s="824" t="str">
        <f>Ští!D28</f>
        <v>Michal</v>
      </c>
      <c r="D811" s="1664">
        <f>Ští!E28</f>
        <v>960115</v>
      </c>
      <c r="E811" s="824" t="str">
        <f>Ští!F28</f>
        <v>JH</v>
      </c>
      <c r="F811" s="827" t="s">
        <v>183</v>
      </c>
      <c r="G811" s="823">
        <f t="shared" si="534"/>
        <v>2.5</v>
      </c>
      <c r="H811" s="824">
        <f t="shared" si="535"/>
        <v>2</v>
      </c>
      <c r="I811" s="824">
        <f t="shared" si="536"/>
        <v>1</v>
      </c>
      <c r="J811" s="824">
        <f t="shared" si="537"/>
        <v>4</v>
      </c>
      <c r="K811" s="825">
        <f t="shared" si="538"/>
        <v>5</v>
      </c>
      <c r="L811" s="826">
        <f t="shared" si="539"/>
        <v>0</v>
      </c>
      <c r="O811" s="827">
        <v>0</v>
      </c>
      <c r="P811" s="824"/>
      <c r="Q811" s="824">
        <v>1</v>
      </c>
      <c r="R811" s="824"/>
      <c r="S811" s="824"/>
      <c r="T811" s="826"/>
      <c r="U811" s="824"/>
      <c r="V811" s="827"/>
      <c r="W811" s="824"/>
      <c r="X811" s="824"/>
      <c r="Y811" s="824"/>
      <c r="Z811" s="824"/>
      <c r="AA811" s="824"/>
      <c r="AB811" s="824"/>
      <c r="AC811" s="824"/>
      <c r="AD811" s="824"/>
      <c r="AE811" s="824"/>
      <c r="AF811" s="824"/>
      <c r="AG811" s="824"/>
      <c r="AH811" s="824"/>
      <c r="AI811" s="34"/>
      <c r="AJ811" s="824">
        <v>3</v>
      </c>
      <c r="AK811" s="824"/>
      <c r="AL811" s="824">
        <v>1</v>
      </c>
      <c r="AM811" s="824"/>
      <c r="AN811" s="824"/>
      <c r="AO811" s="824"/>
      <c r="AP811" s="824"/>
      <c r="AQ811" s="824"/>
      <c r="AR811" s="824"/>
      <c r="AS811" s="824"/>
      <c r="AT811" s="824"/>
      <c r="AU811" s="824"/>
      <c r="AV811" s="824"/>
      <c r="AW811" s="824"/>
      <c r="AX811" s="824"/>
      <c r="AY811" s="824"/>
      <c r="AZ811" s="824"/>
      <c r="BA811" s="824"/>
      <c r="BB811" s="824"/>
      <c r="BC811" s="824"/>
      <c r="BE811" s="828"/>
      <c r="BF811" s="828"/>
      <c r="BG811" s="828"/>
      <c r="BH811" s="828"/>
      <c r="BI811" s="828"/>
      <c r="BJ811" s="828"/>
      <c r="BK811" s="828"/>
      <c r="BL811" s="828"/>
      <c r="BM811" s="828"/>
      <c r="BN811" s="828"/>
      <c r="BO811" s="828"/>
      <c r="BP811" s="828"/>
      <c r="BQ811" s="828"/>
      <c r="BR811" s="828"/>
      <c r="BS811" s="828"/>
      <c r="BT811" s="828"/>
      <c r="BU811" s="828"/>
      <c r="BV811" s="828"/>
      <c r="BW811" s="828"/>
      <c r="BX811" s="828"/>
      <c r="BY811" s="40"/>
    </row>
    <row r="812" spans="1:78" ht="15.75">
      <c r="A812" s="824">
        <f>Ští!B29</f>
        <v>0</v>
      </c>
      <c r="B812" s="824" t="str">
        <f>Ští!C29</f>
        <v>Hladil</v>
      </c>
      <c r="C812" s="824" t="str">
        <f>Ští!D29</f>
        <v>Jan</v>
      </c>
      <c r="D812" s="1664">
        <f>Ští!E29</f>
        <v>870129</v>
      </c>
      <c r="E812" s="824" t="str">
        <f>Ští!F29</f>
        <v>JH</v>
      </c>
      <c r="F812" s="827" t="s">
        <v>183</v>
      </c>
      <c r="G812" s="823">
        <f t="shared" si="534"/>
        <v>0.15384615384615385</v>
      </c>
      <c r="H812" s="824">
        <f t="shared" si="535"/>
        <v>13</v>
      </c>
      <c r="I812" s="824">
        <f t="shared" si="536"/>
        <v>0</v>
      </c>
      <c r="J812" s="824">
        <f t="shared" si="537"/>
        <v>2</v>
      </c>
      <c r="K812" s="825">
        <f t="shared" si="538"/>
        <v>2</v>
      </c>
      <c r="L812" s="826">
        <f t="shared" si="539"/>
        <v>0</v>
      </c>
      <c r="O812" s="827">
        <v>0</v>
      </c>
      <c r="P812" s="824"/>
      <c r="Q812" s="824">
        <v>0</v>
      </c>
      <c r="R812" s="824">
        <v>0</v>
      </c>
      <c r="S812" s="824">
        <v>0</v>
      </c>
      <c r="T812" s="826">
        <v>0</v>
      </c>
      <c r="U812" s="824">
        <v>0</v>
      </c>
      <c r="V812" s="827">
        <v>0</v>
      </c>
      <c r="W812" s="824">
        <v>0</v>
      </c>
      <c r="X812" s="824"/>
      <c r="Y812" s="824">
        <v>0</v>
      </c>
      <c r="Z812" s="824"/>
      <c r="AA812" s="824">
        <v>0</v>
      </c>
      <c r="AB812" s="824"/>
      <c r="AC812" s="824"/>
      <c r="AD812" s="824">
        <v>0</v>
      </c>
      <c r="AE812" s="824"/>
      <c r="AF812" s="824"/>
      <c r="AG812" s="824">
        <v>0</v>
      </c>
      <c r="AH812" s="824">
        <v>0</v>
      </c>
      <c r="AI812" s="34"/>
      <c r="AJ812" s="824">
        <v>0</v>
      </c>
      <c r="AK812" s="824"/>
      <c r="AL812" s="824">
        <v>0</v>
      </c>
      <c r="AM812" s="824">
        <v>0</v>
      </c>
      <c r="AN812" s="824">
        <v>0</v>
      </c>
      <c r="AO812" s="824">
        <v>0</v>
      </c>
      <c r="AP812" s="824">
        <v>0</v>
      </c>
      <c r="AQ812" s="824">
        <v>0</v>
      </c>
      <c r="AR812" s="824">
        <v>0</v>
      </c>
      <c r="AS812" s="824"/>
      <c r="AT812" s="824">
        <v>1</v>
      </c>
      <c r="AU812" s="824"/>
      <c r="AV812" s="824">
        <v>1</v>
      </c>
      <c r="AW812" s="824"/>
      <c r="AX812" s="824"/>
      <c r="AY812" s="824">
        <v>0</v>
      </c>
      <c r="AZ812" s="824"/>
      <c r="BA812" s="824"/>
      <c r="BB812" s="824">
        <v>0</v>
      </c>
      <c r="BC812" s="824">
        <v>0</v>
      </c>
      <c r="BE812" s="828"/>
      <c r="BF812" s="828"/>
      <c r="BG812" s="828"/>
      <c r="BH812" s="828"/>
      <c r="BI812" s="828"/>
      <c r="BJ812" s="828"/>
      <c r="BK812" s="828"/>
      <c r="BL812" s="828"/>
      <c r="BM812" s="828"/>
      <c r="BN812" s="828"/>
      <c r="BO812" s="828"/>
      <c r="BP812" s="828"/>
      <c r="BQ812" s="828"/>
      <c r="BR812" s="828"/>
      <c r="BS812" s="828"/>
      <c r="BT812" s="828"/>
      <c r="BU812" s="828"/>
      <c r="BV812" s="828"/>
      <c r="BW812" s="828"/>
      <c r="BX812" s="828"/>
      <c r="BY812" s="40"/>
    </row>
    <row r="813" spans="1:78" ht="15.75">
      <c r="A813" s="824">
        <f>Ští!B30</f>
        <v>0</v>
      </c>
      <c r="B813" s="824" t="str">
        <f>Ští!C30</f>
        <v xml:space="preserve">Veselý </v>
      </c>
      <c r="C813" s="824" t="str">
        <f>Ští!D30</f>
        <v>Jaroslav</v>
      </c>
      <c r="D813" s="1664">
        <f>Ští!E30</f>
        <v>750921</v>
      </c>
      <c r="E813" s="824" t="str">
        <f>Ští!F30</f>
        <v>JH</v>
      </c>
      <c r="F813" s="827" t="s">
        <v>183</v>
      </c>
      <c r="G813" s="823">
        <f t="shared" si="534"/>
        <v>0</v>
      </c>
      <c r="H813" s="824">
        <f t="shared" si="535"/>
        <v>5</v>
      </c>
      <c r="I813" s="824">
        <f t="shared" si="536"/>
        <v>0</v>
      </c>
      <c r="J813" s="824">
        <f t="shared" si="537"/>
        <v>0</v>
      </c>
      <c r="K813" s="825">
        <f t="shared" si="538"/>
        <v>0</v>
      </c>
      <c r="L813" s="826">
        <f t="shared" si="539"/>
        <v>0</v>
      </c>
      <c r="O813" s="827"/>
      <c r="P813" s="824">
        <v>0</v>
      </c>
      <c r="Q813" s="824"/>
      <c r="R813" s="824">
        <v>0</v>
      </c>
      <c r="S813" s="824"/>
      <c r="T813" s="826"/>
      <c r="U813" s="824">
        <v>0</v>
      </c>
      <c r="V813" s="827"/>
      <c r="W813" s="824"/>
      <c r="X813" s="824"/>
      <c r="Y813" s="824"/>
      <c r="Z813" s="824"/>
      <c r="AA813" s="824"/>
      <c r="AB813" s="824"/>
      <c r="AC813" s="824"/>
      <c r="AD813" s="824">
        <v>0</v>
      </c>
      <c r="AE813" s="824"/>
      <c r="AF813" s="824">
        <v>0</v>
      </c>
      <c r="AG813" s="824"/>
      <c r="AH813" s="824"/>
      <c r="AI813" s="34"/>
      <c r="AJ813" s="824"/>
      <c r="AK813" s="824">
        <v>0</v>
      </c>
      <c r="AL813" s="824"/>
      <c r="AM813" s="824">
        <v>0</v>
      </c>
      <c r="AN813" s="824"/>
      <c r="AO813" s="824"/>
      <c r="AP813" s="824">
        <v>0</v>
      </c>
      <c r="AQ813" s="824"/>
      <c r="AR813" s="824"/>
      <c r="AS813" s="824"/>
      <c r="AT813" s="824"/>
      <c r="AU813" s="824"/>
      <c r="AV813" s="824"/>
      <c r="AW813" s="824"/>
      <c r="AX813" s="824"/>
      <c r="AY813" s="824">
        <v>0</v>
      </c>
      <c r="AZ813" s="824"/>
      <c r="BA813" s="824">
        <v>0</v>
      </c>
      <c r="BB813" s="824"/>
      <c r="BC813" s="824"/>
      <c r="BE813" s="828"/>
      <c r="BF813" s="828"/>
      <c r="BG813" s="828"/>
      <c r="BH813" s="828"/>
      <c r="BI813" s="828"/>
      <c r="BJ813" s="828"/>
      <c r="BK813" s="828"/>
      <c r="BL813" s="828"/>
      <c r="BM813" s="828"/>
      <c r="BN813" s="828"/>
      <c r="BO813" s="828"/>
      <c r="BP813" s="828"/>
      <c r="BQ813" s="828"/>
      <c r="BR813" s="828"/>
      <c r="BS813" s="828"/>
      <c r="BT813" s="828"/>
      <c r="BU813" s="828"/>
      <c r="BV813" s="828"/>
      <c r="BW813" s="828"/>
      <c r="BX813" s="828"/>
      <c r="BY813" s="40"/>
    </row>
    <row r="814" spans="1:78" ht="15.75">
      <c r="A814" s="824">
        <f>Ští!B31</f>
        <v>89</v>
      </c>
      <c r="B814" s="824" t="str">
        <f>Ští!C31</f>
        <v>Šponar</v>
      </c>
      <c r="C814" s="824" t="str">
        <f>Ští!D31</f>
        <v>Matin</v>
      </c>
      <c r="D814" s="1664">
        <f>Ští!E31</f>
        <v>880315</v>
      </c>
      <c r="E814" s="824" t="str">
        <f>Ští!F31</f>
        <v>JH</v>
      </c>
      <c r="F814" s="827" t="s">
        <v>183</v>
      </c>
      <c r="G814" s="823" t="e">
        <f t="shared" si="534"/>
        <v>#DIV/0!</v>
      </c>
      <c r="H814" s="824">
        <f t="shared" si="535"/>
        <v>0</v>
      </c>
      <c r="I814" s="824">
        <f t="shared" si="536"/>
        <v>0</v>
      </c>
      <c r="J814" s="824">
        <f t="shared" si="537"/>
        <v>0</v>
      </c>
      <c r="K814" s="825">
        <f t="shared" si="538"/>
        <v>0</v>
      </c>
      <c r="L814" s="826">
        <f t="shared" si="539"/>
        <v>0</v>
      </c>
      <c r="O814" s="827"/>
      <c r="P814" s="824"/>
      <c r="Q814" s="824"/>
      <c r="R814" s="824"/>
      <c r="S814" s="824"/>
      <c r="T814" s="826"/>
      <c r="U814" s="824"/>
      <c r="V814" s="827"/>
      <c r="W814" s="824"/>
      <c r="X814" s="824"/>
      <c r="Y814" s="824"/>
      <c r="Z814" s="824"/>
      <c r="AA814" s="824"/>
      <c r="AB814" s="824"/>
      <c r="AC814" s="824"/>
      <c r="AD814" s="824"/>
      <c r="AE814" s="824"/>
      <c r="AF814" s="824"/>
      <c r="AG814" s="824"/>
      <c r="AH814" s="824"/>
      <c r="AI814" s="34"/>
      <c r="AJ814" s="824"/>
      <c r="AK814" s="824"/>
      <c r="AL814" s="824"/>
      <c r="AM814" s="824"/>
      <c r="AN814" s="824"/>
      <c r="AO814" s="824"/>
      <c r="AP814" s="824"/>
      <c r="AQ814" s="824"/>
      <c r="AR814" s="824"/>
      <c r="AS814" s="824"/>
      <c r="AT814" s="824"/>
      <c r="AU814" s="824"/>
      <c r="AV814" s="824"/>
      <c r="AW814" s="824"/>
      <c r="AX814" s="824"/>
      <c r="AY814" s="824"/>
      <c r="AZ814" s="824"/>
      <c r="BA814" s="824"/>
      <c r="BB814" s="824"/>
      <c r="BC814" s="824"/>
      <c r="BE814" s="828"/>
      <c r="BF814" s="828"/>
      <c r="BG814" s="828"/>
      <c r="BH814" s="828"/>
      <c r="BI814" s="828"/>
      <c r="BJ814" s="828"/>
      <c r="BK814" s="828"/>
      <c r="BL814" s="828"/>
      <c r="BM814" s="828"/>
      <c r="BN814" s="828"/>
      <c r="BO814" s="828"/>
      <c r="BP814" s="828"/>
      <c r="BQ814" s="828"/>
      <c r="BR814" s="828"/>
      <c r="BS814" s="828"/>
      <c r="BT814" s="828"/>
      <c r="BU814" s="828"/>
      <c r="BV814" s="828"/>
      <c r="BW814" s="828"/>
      <c r="BX814" s="828"/>
      <c r="BY814" s="40"/>
    </row>
    <row r="815" spans="1:78" s="40" customFormat="1" ht="15.75">
      <c r="A815" s="824">
        <f>Ští!B32</f>
        <v>0</v>
      </c>
      <c r="B815" s="824" t="str">
        <f>Ští!C32</f>
        <v>Pavlus</v>
      </c>
      <c r="C815" s="824" t="str">
        <f>Ští!D32</f>
        <v>David</v>
      </c>
      <c r="D815" s="1664">
        <f>Ští!E32</f>
        <v>870205</v>
      </c>
      <c r="E815" s="824" t="str">
        <f>Ští!F32</f>
        <v>JH</v>
      </c>
      <c r="F815" s="827" t="s">
        <v>183</v>
      </c>
      <c r="G815" s="823">
        <f t="shared" si="534"/>
        <v>1</v>
      </c>
      <c r="H815" s="824">
        <f t="shared" si="535"/>
        <v>1</v>
      </c>
      <c r="I815" s="824">
        <f t="shared" si="536"/>
        <v>0</v>
      </c>
      <c r="J815" s="824">
        <f t="shared" si="537"/>
        <v>1</v>
      </c>
      <c r="K815" s="825">
        <f t="shared" si="538"/>
        <v>1</v>
      </c>
      <c r="L815" s="826">
        <f t="shared" si="539"/>
        <v>0</v>
      </c>
      <c r="M815" s="8"/>
      <c r="N815" s="8"/>
      <c r="O815" s="827">
        <v>0</v>
      </c>
      <c r="P815" s="824"/>
      <c r="Q815" s="824"/>
      <c r="R815" s="824"/>
      <c r="S815" s="824"/>
      <c r="T815" s="826"/>
      <c r="U815" s="824"/>
      <c r="V815" s="827"/>
      <c r="W815" s="824"/>
      <c r="X815" s="824"/>
      <c r="Y815" s="824"/>
      <c r="Z815" s="824"/>
      <c r="AA815" s="824"/>
      <c r="AB815" s="824"/>
      <c r="AC815" s="824"/>
      <c r="AD815" s="824"/>
      <c r="AE815" s="824"/>
      <c r="AF815" s="824"/>
      <c r="AG815" s="824"/>
      <c r="AH815" s="824"/>
      <c r="AI815" s="34"/>
      <c r="AJ815" s="824">
        <v>1</v>
      </c>
      <c r="AK815" s="824"/>
      <c r="AL815" s="824"/>
      <c r="AM815" s="824"/>
      <c r="AN815" s="824"/>
      <c r="AO815" s="824"/>
      <c r="AP815" s="824"/>
      <c r="AQ815" s="824"/>
      <c r="AR815" s="824"/>
      <c r="AS815" s="824"/>
      <c r="AT815" s="824"/>
      <c r="AU815" s="824"/>
      <c r="AV815" s="824"/>
      <c r="AW815" s="824"/>
      <c r="AX815" s="824"/>
      <c r="AY815" s="824"/>
      <c r="AZ815" s="824"/>
      <c r="BA815" s="824"/>
      <c r="BB815" s="824"/>
      <c r="BC815" s="824"/>
      <c r="BD815" s="8"/>
      <c r="BE815" s="828"/>
      <c r="BF815" s="828"/>
      <c r="BG815" s="828"/>
      <c r="BH815" s="828"/>
      <c r="BI815" s="828"/>
      <c r="BJ815" s="828"/>
      <c r="BK815" s="828"/>
      <c r="BL815" s="828"/>
      <c r="BM815" s="828"/>
      <c r="BN815" s="828"/>
      <c r="BO815" s="828"/>
      <c r="BP815" s="828"/>
      <c r="BQ815" s="828"/>
      <c r="BR815" s="828"/>
      <c r="BS815" s="828"/>
      <c r="BT815" s="828"/>
      <c r="BU815" s="828"/>
      <c r="BV815" s="828"/>
      <c r="BW815" s="828"/>
      <c r="BX815" s="828"/>
      <c r="BZ815" s="8"/>
    </row>
    <row r="816" spans="1:78" ht="15.75">
      <c r="A816" s="824">
        <f>Ští!B33</f>
        <v>30</v>
      </c>
      <c r="B816" s="824" t="str">
        <f>Ští!C33</f>
        <v>Havlíček</v>
      </c>
      <c r="C816" s="824" t="str">
        <f>Ští!D33</f>
        <v>Vlastimil</v>
      </c>
      <c r="D816" s="1664">
        <f>Ští!E33</f>
        <v>780228</v>
      </c>
      <c r="E816" s="824" t="str">
        <f>Ští!F33</f>
        <v>JH2</v>
      </c>
      <c r="F816" s="827" t="s">
        <v>183</v>
      </c>
      <c r="G816" s="823">
        <f t="shared" si="534"/>
        <v>0.33333333333333331</v>
      </c>
      <c r="H816" s="824">
        <f t="shared" si="535"/>
        <v>3</v>
      </c>
      <c r="I816" s="824">
        <f t="shared" si="536"/>
        <v>1</v>
      </c>
      <c r="J816" s="824">
        <f t="shared" si="537"/>
        <v>0</v>
      </c>
      <c r="K816" s="825">
        <f t="shared" si="538"/>
        <v>1</v>
      </c>
      <c r="L816" s="826">
        <f t="shared" si="539"/>
        <v>0</v>
      </c>
      <c r="O816" s="827">
        <v>1</v>
      </c>
      <c r="P816" s="824"/>
      <c r="Q816" s="824">
        <v>0</v>
      </c>
      <c r="R816" s="824"/>
      <c r="S816" s="824"/>
      <c r="T816" s="826"/>
      <c r="U816" s="824"/>
      <c r="V816" s="827"/>
      <c r="W816" s="824"/>
      <c r="X816" s="824"/>
      <c r="Y816" s="824"/>
      <c r="Z816" s="824"/>
      <c r="AA816" s="824"/>
      <c r="AB816" s="824">
        <v>0</v>
      </c>
      <c r="AC816" s="824"/>
      <c r="AD816" s="824"/>
      <c r="AE816" s="824"/>
      <c r="AF816" s="824"/>
      <c r="AG816" s="824"/>
      <c r="AH816" s="824"/>
      <c r="AI816" s="34"/>
      <c r="AJ816" s="824">
        <v>0</v>
      </c>
      <c r="AK816" s="824"/>
      <c r="AL816" s="824">
        <v>0</v>
      </c>
      <c r="AM816" s="824"/>
      <c r="AN816" s="824"/>
      <c r="AO816" s="824"/>
      <c r="AP816" s="824"/>
      <c r="AQ816" s="824"/>
      <c r="AR816" s="824"/>
      <c r="AS816" s="824"/>
      <c r="AT816" s="824"/>
      <c r="AU816" s="824"/>
      <c r="AV816" s="824"/>
      <c r="AW816" s="824">
        <v>0</v>
      </c>
      <c r="AX816" s="824"/>
      <c r="AY816" s="824"/>
      <c r="AZ816" s="824"/>
      <c r="BA816" s="824"/>
      <c r="BB816" s="824"/>
      <c r="BC816" s="824"/>
      <c r="BE816" s="828"/>
      <c r="BF816" s="828"/>
      <c r="BG816" s="828"/>
      <c r="BH816" s="828"/>
      <c r="BI816" s="828"/>
      <c r="BJ816" s="828"/>
      <c r="BK816" s="828"/>
      <c r="BL816" s="828"/>
      <c r="BM816" s="828"/>
      <c r="BN816" s="828"/>
      <c r="BO816" s="828"/>
      <c r="BP816" s="828"/>
      <c r="BQ816" s="828"/>
      <c r="BR816" s="828"/>
      <c r="BS816" s="828"/>
      <c r="BT816" s="828"/>
      <c r="BU816" s="828"/>
      <c r="BV816" s="828"/>
      <c r="BW816" s="828"/>
      <c r="BX816" s="828"/>
      <c r="BY816" s="40"/>
    </row>
    <row r="817" spans="1:78" ht="15.75">
      <c r="A817" s="824">
        <f>Ští!B34</f>
        <v>26</v>
      </c>
      <c r="B817" s="824" t="str">
        <f>Ští!C34</f>
        <v>Havlíček</v>
      </c>
      <c r="C817" s="824" t="str">
        <f>Ští!D34</f>
        <v>Petr</v>
      </c>
      <c r="D817" s="1664">
        <f>Ští!E34</f>
        <v>1050926</v>
      </c>
      <c r="E817" s="824" t="str">
        <f>Ští!F34</f>
        <v>JH</v>
      </c>
      <c r="F817" s="827" t="s">
        <v>183</v>
      </c>
      <c r="G817" s="823">
        <f t="shared" si="534"/>
        <v>0</v>
      </c>
      <c r="H817" s="824">
        <f t="shared" si="535"/>
        <v>2</v>
      </c>
      <c r="I817" s="824">
        <f t="shared" si="536"/>
        <v>0</v>
      </c>
      <c r="J817" s="824">
        <f t="shared" si="537"/>
        <v>0</v>
      </c>
      <c r="K817" s="825">
        <f t="shared" si="538"/>
        <v>0</v>
      </c>
      <c r="L817" s="826">
        <f t="shared" si="539"/>
        <v>0</v>
      </c>
      <c r="M817" s="40"/>
      <c r="N817" s="40"/>
      <c r="O817" s="827">
        <v>0</v>
      </c>
      <c r="P817" s="824"/>
      <c r="Q817" s="824"/>
      <c r="R817" s="824"/>
      <c r="S817" s="824"/>
      <c r="T817" s="826"/>
      <c r="U817" s="824"/>
      <c r="V817" s="827"/>
      <c r="W817" s="824"/>
      <c r="X817" s="824"/>
      <c r="Y817" s="824"/>
      <c r="Z817" s="824"/>
      <c r="AA817" s="824"/>
      <c r="AB817" s="824">
        <v>0</v>
      </c>
      <c r="AC817" s="824"/>
      <c r="AD817" s="824"/>
      <c r="AE817" s="824"/>
      <c r="AF817" s="824"/>
      <c r="AG817" s="824"/>
      <c r="AH817" s="824"/>
      <c r="AI817" s="34"/>
      <c r="AJ817" s="824">
        <v>0</v>
      </c>
      <c r="AK817" s="824"/>
      <c r="AL817" s="824"/>
      <c r="AM817" s="824"/>
      <c r="AN817" s="824"/>
      <c r="AO817" s="824"/>
      <c r="AP817" s="824"/>
      <c r="AQ817" s="824"/>
      <c r="AR817" s="824"/>
      <c r="AS817" s="824"/>
      <c r="AT817" s="824"/>
      <c r="AU817" s="824"/>
      <c r="AV817" s="824"/>
      <c r="AW817" s="824">
        <v>0</v>
      </c>
      <c r="AX817" s="824"/>
      <c r="AY817" s="824"/>
      <c r="AZ817" s="824"/>
      <c r="BA817" s="824"/>
      <c r="BB817" s="824"/>
      <c r="BC817" s="824"/>
      <c r="BD817" s="40"/>
      <c r="BE817" s="832"/>
      <c r="BF817" s="832"/>
      <c r="BG817" s="832"/>
      <c r="BH817" s="832"/>
      <c r="BI817" s="832"/>
      <c r="BJ817" s="832"/>
      <c r="BK817" s="832"/>
      <c r="BL817" s="832"/>
      <c r="BM817" s="832"/>
      <c r="BN817" s="832"/>
      <c r="BO817" s="832"/>
      <c r="BP817" s="832"/>
      <c r="BQ817" s="832"/>
      <c r="BR817" s="832"/>
      <c r="BS817" s="832"/>
      <c r="BT817" s="832"/>
      <c r="BU817" s="832"/>
      <c r="BV817" s="832"/>
      <c r="BW817" s="832"/>
      <c r="BX817" s="832"/>
      <c r="BZ817" s="40"/>
    </row>
    <row r="818" spans="1:78" ht="15.75">
      <c r="A818" s="824">
        <f>Ští!B35</f>
        <v>0</v>
      </c>
      <c r="B818" s="824" t="str">
        <f>Ští!C35</f>
        <v>Hendrich</v>
      </c>
      <c r="C818" s="824" t="str">
        <f>Ští!D35</f>
        <v>Marek</v>
      </c>
      <c r="D818" s="1664">
        <f>Ští!E35</f>
        <v>820814</v>
      </c>
      <c r="E818" s="824" t="str">
        <f>Ští!F35</f>
        <v>JH2</v>
      </c>
      <c r="F818" s="827" t="s">
        <v>183</v>
      </c>
      <c r="G818" s="823">
        <f t="shared" si="534"/>
        <v>2</v>
      </c>
      <c r="H818" s="824">
        <f t="shared" si="535"/>
        <v>4</v>
      </c>
      <c r="I818" s="824">
        <f t="shared" si="536"/>
        <v>4</v>
      </c>
      <c r="J818" s="824">
        <f t="shared" si="537"/>
        <v>4</v>
      </c>
      <c r="K818" s="825">
        <f t="shared" si="538"/>
        <v>8</v>
      </c>
      <c r="L818" s="826">
        <f t="shared" si="539"/>
        <v>0</v>
      </c>
      <c r="O818" s="827"/>
      <c r="P818" s="824"/>
      <c r="Q818" s="824">
        <v>3</v>
      </c>
      <c r="R818" s="824"/>
      <c r="S818" s="824"/>
      <c r="T818" s="826">
        <v>0</v>
      </c>
      <c r="U818" s="824"/>
      <c r="V818" s="827"/>
      <c r="W818" s="824"/>
      <c r="X818" s="824"/>
      <c r="Y818" s="824"/>
      <c r="Z818" s="824"/>
      <c r="AA818" s="824"/>
      <c r="AB818" s="824"/>
      <c r="AC818" s="824"/>
      <c r="AD818" s="824">
        <v>1</v>
      </c>
      <c r="AE818" s="824"/>
      <c r="AF818" s="824">
        <v>0</v>
      </c>
      <c r="AG818" s="824"/>
      <c r="AH818" s="824"/>
      <c r="AI818" s="34"/>
      <c r="AJ818" s="824"/>
      <c r="AK818" s="824"/>
      <c r="AL818" s="824">
        <v>2</v>
      </c>
      <c r="AM818" s="824"/>
      <c r="AN818" s="824"/>
      <c r="AO818" s="824">
        <v>0</v>
      </c>
      <c r="AP818" s="824"/>
      <c r="AQ818" s="824"/>
      <c r="AR818" s="824"/>
      <c r="AS818" s="824"/>
      <c r="AT818" s="824"/>
      <c r="AU818" s="824"/>
      <c r="AV818" s="824"/>
      <c r="AW818" s="824"/>
      <c r="AX818" s="824"/>
      <c r="AY818" s="824">
        <v>2</v>
      </c>
      <c r="AZ818" s="824"/>
      <c r="BA818" s="824">
        <v>0</v>
      </c>
      <c r="BB818" s="824"/>
      <c r="BC818" s="824"/>
      <c r="BE818" s="828"/>
      <c r="BF818" s="828"/>
      <c r="BG818" s="828"/>
      <c r="BH818" s="828"/>
      <c r="BI818" s="828"/>
      <c r="BJ818" s="828"/>
      <c r="BK818" s="828"/>
      <c r="BL818" s="828"/>
      <c r="BM818" s="828"/>
      <c r="BN818" s="828"/>
      <c r="BO818" s="828"/>
      <c r="BP818" s="828"/>
      <c r="BQ818" s="828"/>
      <c r="BR818" s="828"/>
      <c r="BS818" s="828"/>
      <c r="BT818" s="828"/>
      <c r="BU818" s="828"/>
      <c r="BV818" s="828"/>
      <c r="BW818" s="828"/>
      <c r="BX818" s="828"/>
    </row>
    <row r="819" spans="1:78" ht="15.75">
      <c r="A819" s="824">
        <f>Ští!B36</f>
        <v>27</v>
      </c>
      <c r="B819" s="824" t="str">
        <f>Ští!C36</f>
        <v>Kuběnka</v>
      </c>
      <c r="C819" s="824" t="str">
        <f>Ští!D36</f>
        <v>Jan</v>
      </c>
      <c r="D819" s="1664">
        <f>Ští!E36</f>
        <v>940615</v>
      </c>
      <c r="E819" s="824" t="str">
        <f>Ští!F36</f>
        <v>JH2</v>
      </c>
      <c r="F819" s="827" t="s">
        <v>183</v>
      </c>
      <c r="G819" s="823">
        <f t="shared" si="534"/>
        <v>0</v>
      </c>
      <c r="H819" s="824">
        <f t="shared" si="535"/>
        <v>2</v>
      </c>
      <c r="I819" s="824">
        <f t="shared" si="536"/>
        <v>0</v>
      </c>
      <c r="J819" s="824">
        <f t="shared" si="537"/>
        <v>0</v>
      </c>
      <c r="K819" s="825">
        <f t="shared" si="538"/>
        <v>0</v>
      </c>
      <c r="L819" s="826">
        <f t="shared" si="539"/>
        <v>0</v>
      </c>
      <c r="O819" s="827"/>
      <c r="P819" s="824">
        <v>0</v>
      </c>
      <c r="Q819" s="824"/>
      <c r="R819" s="824"/>
      <c r="S819" s="824"/>
      <c r="T819" s="826">
        <v>0</v>
      </c>
      <c r="U819" s="824"/>
      <c r="V819" s="827"/>
      <c r="W819" s="824"/>
      <c r="X819" s="824"/>
      <c r="Y819" s="824"/>
      <c r="Z819" s="824"/>
      <c r="AA819" s="824"/>
      <c r="AB819" s="824"/>
      <c r="AC819" s="824"/>
      <c r="AD819" s="824"/>
      <c r="AE819" s="824"/>
      <c r="AF819" s="824"/>
      <c r="AG819" s="824"/>
      <c r="AH819" s="824"/>
      <c r="AI819" s="34"/>
      <c r="AJ819" s="824"/>
      <c r="AK819" s="824">
        <v>0</v>
      </c>
      <c r="AL819" s="824"/>
      <c r="AM819" s="824"/>
      <c r="AN819" s="824"/>
      <c r="AO819" s="824">
        <v>0</v>
      </c>
      <c r="AP819" s="824"/>
      <c r="AQ819" s="824"/>
      <c r="AR819" s="824"/>
      <c r="AS819" s="824"/>
      <c r="AT819" s="824"/>
      <c r="AU819" s="824"/>
      <c r="AV819" s="824"/>
      <c r="AW819" s="824"/>
      <c r="AX819" s="824"/>
      <c r="AY819" s="824"/>
      <c r="AZ819" s="824"/>
      <c r="BA819" s="824"/>
      <c r="BB819" s="824"/>
      <c r="BC819" s="824"/>
      <c r="BE819" s="828"/>
      <c r="BF819" s="828"/>
      <c r="BG819" s="828"/>
      <c r="BH819" s="828"/>
      <c r="BI819" s="828"/>
      <c r="BJ819" s="828"/>
      <c r="BK819" s="828"/>
      <c r="BL819" s="828"/>
      <c r="BM819" s="828"/>
      <c r="BN819" s="828"/>
      <c r="BO819" s="828"/>
      <c r="BP819" s="828"/>
      <c r="BQ819" s="828"/>
      <c r="BR819" s="828"/>
      <c r="BS819" s="828"/>
      <c r="BT819" s="828"/>
      <c r="BU819" s="828"/>
      <c r="BV819" s="828"/>
      <c r="BW819" s="828"/>
      <c r="BX819" s="828"/>
    </row>
    <row r="820" spans="1:78" ht="15.75">
      <c r="A820" s="824">
        <f>Ští!B37</f>
        <v>0</v>
      </c>
      <c r="B820" s="824" t="str">
        <f>Ští!C37</f>
        <v xml:space="preserve">Kobza </v>
      </c>
      <c r="C820" s="824" t="str">
        <f>Ští!D37</f>
        <v>Jan</v>
      </c>
      <c r="D820" s="1664">
        <f>Ští!E37</f>
        <v>941105</v>
      </c>
      <c r="E820" s="824" t="str">
        <f>Ští!F37</f>
        <v>JH2</v>
      </c>
      <c r="F820" s="827" t="s">
        <v>183</v>
      </c>
      <c r="G820" s="823">
        <f t="shared" si="534"/>
        <v>4.8571428571428568</v>
      </c>
      <c r="H820" s="824">
        <f t="shared" si="535"/>
        <v>7</v>
      </c>
      <c r="I820" s="824">
        <f t="shared" si="536"/>
        <v>18</v>
      </c>
      <c r="J820" s="824">
        <f t="shared" si="537"/>
        <v>16</v>
      </c>
      <c r="K820" s="825">
        <f t="shared" si="538"/>
        <v>34</v>
      </c>
      <c r="L820" s="826">
        <f t="shared" si="539"/>
        <v>0</v>
      </c>
      <c r="O820" s="827"/>
      <c r="P820" s="824">
        <v>1</v>
      </c>
      <c r="Q820" s="824">
        <v>3</v>
      </c>
      <c r="R820" s="824"/>
      <c r="S820" s="824"/>
      <c r="T820" s="826"/>
      <c r="U820" s="824"/>
      <c r="V820" s="827">
        <v>2</v>
      </c>
      <c r="W820" s="824"/>
      <c r="X820" s="824"/>
      <c r="Y820" s="824">
        <v>2</v>
      </c>
      <c r="Z820" s="824">
        <v>4</v>
      </c>
      <c r="AA820" s="824"/>
      <c r="AB820" s="824"/>
      <c r="AC820" s="824">
        <v>4</v>
      </c>
      <c r="AD820" s="824"/>
      <c r="AE820" s="824"/>
      <c r="AF820" s="824"/>
      <c r="AG820" s="824"/>
      <c r="AH820" s="824">
        <v>2</v>
      </c>
      <c r="AI820" s="34"/>
      <c r="AJ820" s="824"/>
      <c r="AK820" s="824">
        <v>0</v>
      </c>
      <c r="AL820" s="824">
        <v>4</v>
      </c>
      <c r="AM820" s="824"/>
      <c r="AN820" s="824"/>
      <c r="AO820" s="824"/>
      <c r="AP820" s="824"/>
      <c r="AQ820" s="824">
        <v>2</v>
      </c>
      <c r="AR820" s="824"/>
      <c r="AS820" s="824"/>
      <c r="AT820" s="824">
        <v>5</v>
      </c>
      <c r="AU820" s="824">
        <v>0</v>
      </c>
      <c r="AV820" s="824"/>
      <c r="AW820" s="824"/>
      <c r="AX820" s="824">
        <v>3</v>
      </c>
      <c r="AY820" s="824"/>
      <c r="AZ820" s="824"/>
      <c r="BA820" s="824"/>
      <c r="BB820" s="824"/>
      <c r="BC820" s="824">
        <v>2</v>
      </c>
      <c r="BE820" s="828"/>
      <c r="BF820" s="828"/>
      <c r="BG820" s="828"/>
      <c r="BH820" s="828"/>
      <c r="BI820" s="828"/>
      <c r="BJ820" s="828"/>
      <c r="BK820" s="828"/>
      <c r="BL820" s="828"/>
      <c r="BM820" s="828"/>
      <c r="BN820" s="828"/>
      <c r="BO820" s="828"/>
      <c r="BP820" s="828"/>
      <c r="BQ820" s="828"/>
      <c r="BR820" s="828"/>
      <c r="BS820" s="828"/>
      <c r="BT820" s="828"/>
      <c r="BU820" s="828"/>
      <c r="BV820" s="828"/>
      <c r="BW820" s="828"/>
      <c r="BX820" s="828"/>
    </row>
    <row r="821" spans="1:78" ht="15.75">
      <c r="A821" s="824">
        <f>Ští!B38</f>
        <v>0</v>
      </c>
      <c r="B821" s="824" t="str">
        <f>Ští!C38</f>
        <v>Kocián</v>
      </c>
      <c r="C821" s="824" t="str">
        <f>Ští!D38</f>
        <v>David</v>
      </c>
      <c r="D821" s="1664">
        <f>Ští!E38</f>
        <v>850704</v>
      </c>
      <c r="E821" s="824" t="str">
        <f>Ští!F38</f>
        <v>JH2</v>
      </c>
      <c r="F821" s="827" t="s">
        <v>183</v>
      </c>
      <c r="G821" s="823">
        <f t="shared" si="534"/>
        <v>7</v>
      </c>
      <c r="H821" s="824">
        <f t="shared" si="535"/>
        <v>3</v>
      </c>
      <c r="I821" s="824">
        <f t="shared" si="536"/>
        <v>14</v>
      </c>
      <c r="J821" s="824">
        <f t="shared" si="537"/>
        <v>7</v>
      </c>
      <c r="K821" s="825">
        <f t="shared" si="538"/>
        <v>21</v>
      </c>
      <c r="L821" s="826">
        <f t="shared" si="539"/>
        <v>0</v>
      </c>
      <c r="O821" s="827"/>
      <c r="P821" s="824"/>
      <c r="Q821" s="824"/>
      <c r="R821" s="824"/>
      <c r="S821" s="824"/>
      <c r="T821" s="826"/>
      <c r="U821" s="824"/>
      <c r="V821" s="827"/>
      <c r="W821" s="824"/>
      <c r="X821" s="824"/>
      <c r="Y821" s="824">
        <v>5</v>
      </c>
      <c r="Z821" s="824"/>
      <c r="AA821" s="824"/>
      <c r="AB821" s="824"/>
      <c r="AC821" s="824">
        <v>5</v>
      </c>
      <c r="AD821" s="824"/>
      <c r="AE821" s="824"/>
      <c r="AF821" s="824"/>
      <c r="AG821" s="824"/>
      <c r="AH821" s="824">
        <v>4</v>
      </c>
      <c r="AI821" s="34"/>
      <c r="AJ821" s="824"/>
      <c r="AK821" s="824"/>
      <c r="AL821" s="824"/>
      <c r="AM821" s="824"/>
      <c r="AN821" s="824"/>
      <c r="AO821" s="824"/>
      <c r="AP821" s="824"/>
      <c r="AQ821" s="824"/>
      <c r="AR821" s="824"/>
      <c r="AS821" s="824"/>
      <c r="AT821" s="824">
        <v>2</v>
      </c>
      <c r="AU821" s="824"/>
      <c r="AV821" s="824"/>
      <c r="AW821" s="824"/>
      <c r="AX821" s="824">
        <v>3</v>
      </c>
      <c r="AY821" s="824"/>
      <c r="AZ821" s="824"/>
      <c r="BA821" s="824"/>
      <c r="BB821" s="824"/>
      <c r="BC821" s="824">
        <v>2</v>
      </c>
      <c r="BE821" s="828"/>
      <c r="BF821" s="828"/>
      <c r="BG821" s="828"/>
      <c r="BH821" s="828"/>
      <c r="BI821" s="828"/>
      <c r="BJ821" s="828"/>
      <c r="BK821" s="828"/>
      <c r="BL821" s="828"/>
      <c r="BM821" s="828"/>
      <c r="BN821" s="828"/>
      <c r="BO821" s="828"/>
      <c r="BP821" s="828"/>
      <c r="BQ821" s="828"/>
      <c r="BR821" s="828"/>
      <c r="BS821" s="828"/>
      <c r="BT821" s="828"/>
      <c r="BU821" s="828"/>
      <c r="BV821" s="828"/>
      <c r="BW821" s="828"/>
      <c r="BX821" s="828"/>
    </row>
    <row r="822" spans="1:78" ht="15.75">
      <c r="A822" s="824">
        <f>Ští!B39</f>
        <v>0</v>
      </c>
      <c r="B822" s="824" t="str">
        <f>Ští!C39</f>
        <v>Ondráček</v>
      </c>
      <c r="C822" s="824" t="str">
        <f>Ští!D39</f>
        <v>Patrik</v>
      </c>
      <c r="D822" s="1664">
        <f>Ští!E39</f>
        <v>0</v>
      </c>
      <c r="E822" s="824" t="str">
        <f>Ští!F39</f>
        <v>UOH-př</v>
      </c>
      <c r="F822" s="827" t="s">
        <v>183</v>
      </c>
      <c r="G822" s="823">
        <f t="shared" si="534"/>
        <v>2</v>
      </c>
      <c r="H822" s="824">
        <f t="shared" si="535"/>
        <v>1</v>
      </c>
      <c r="I822" s="824">
        <f t="shared" si="536"/>
        <v>2</v>
      </c>
      <c r="J822" s="824">
        <f t="shared" si="537"/>
        <v>0</v>
      </c>
      <c r="K822" s="825">
        <f t="shared" si="538"/>
        <v>2</v>
      </c>
      <c r="L822" s="826">
        <f t="shared" si="539"/>
        <v>0</v>
      </c>
      <c r="O822" s="827">
        <v>2</v>
      </c>
      <c r="P822" s="824"/>
      <c r="Q822" s="824"/>
      <c r="R822" s="824"/>
      <c r="S822" s="824"/>
      <c r="T822" s="826"/>
      <c r="U822" s="824"/>
      <c r="V822" s="827"/>
      <c r="W822" s="824"/>
      <c r="X822" s="824"/>
      <c r="Y822" s="824"/>
      <c r="Z822" s="824"/>
      <c r="AA822" s="824"/>
      <c r="AB822" s="824"/>
      <c r="AC822" s="824"/>
      <c r="AD822" s="824"/>
      <c r="AE822" s="824"/>
      <c r="AF822" s="824"/>
      <c r="AG822" s="824"/>
      <c r="AH822" s="824"/>
      <c r="AI822" s="34"/>
      <c r="AJ822" s="824">
        <v>0</v>
      </c>
      <c r="AK822" s="824"/>
      <c r="AL822" s="824"/>
      <c r="AM822" s="824"/>
      <c r="AN822" s="824"/>
      <c r="AO822" s="824"/>
      <c r="AP822" s="824"/>
      <c r="AQ822" s="824"/>
      <c r="AR822" s="824"/>
      <c r="AS822" s="824"/>
      <c r="AT822" s="824"/>
      <c r="AU822" s="824"/>
      <c r="AV822" s="824"/>
      <c r="AW822" s="824"/>
      <c r="AX822" s="824"/>
      <c r="AY822" s="824"/>
      <c r="AZ822" s="824"/>
      <c r="BA822" s="824"/>
      <c r="BB822" s="824"/>
      <c r="BC822" s="824"/>
      <c r="BE822" s="828"/>
      <c r="BF822" s="828"/>
      <c r="BG822" s="828"/>
      <c r="BH822" s="828"/>
      <c r="BI822" s="828"/>
      <c r="BJ822" s="828"/>
      <c r="BK822" s="828"/>
      <c r="BL822" s="828"/>
      <c r="BM822" s="828"/>
      <c r="BN822" s="828"/>
      <c r="BO822" s="828"/>
      <c r="BP822" s="828"/>
      <c r="BQ822" s="828"/>
      <c r="BR822" s="828"/>
      <c r="BS822" s="828"/>
      <c r="BT822" s="828"/>
      <c r="BU822" s="828"/>
      <c r="BV822" s="828"/>
      <c r="BW822" s="828"/>
      <c r="BX822" s="828"/>
    </row>
    <row r="823" spans="1:78" ht="15.75">
      <c r="A823" s="824">
        <f>Ští!B40</f>
        <v>0</v>
      </c>
      <c r="B823" s="824" t="str">
        <f>Ští!C40</f>
        <v>Benda</v>
      </c>
      <c r="C823" s="824" t="str">
        <f>Ští!D40</f>
        <v>František</v>
      </c>
      <c r="D823" s="1664">
        <f>Ští!E40</f>
        <v>0</v>
      </c>
      <c r="E823" s="824">
        <f>Ští!F40</f>
        <v>0</v>
      </c>
      <c r="F823" s="827" t="s">
        <v>183</v>
      </c>
      <c r="G823" s="823">
        <f t="shared" ref="G823:G827" si="540">K823/H823</f>
        <v>0.42857142857142855</v>
      </c>
      <c r="H823" s="824">
        <f t="shared" ref="H823:H827" si="541">COUNT(O823:AH823)</f>
        <v>7</v>
      </c>
      <c r="I823" s="824">
        <f t="shared" ref="I823:I827" si="542">SUM(O823+P823+Q823+R823+S823+T823+V823+U823+W823+X823+Y823+Z823+AA823+AB823+AC823+AD823+AE823+AF823+AG823+AH823)</f>
        <v>0</v>
      </c>
      <c r="J823" s="824">
        <f t="shared" ref="J823:J827" si="543">AJ823+AK823+AL823+AM823+AN823+AO823+AP823+AQ823+AR823+AS823+AT823+AU823+AV823+AW823+AX823+AY823+AZ823+BA823+BB823+BC823</f>
        <v>3</v>
      </c>
      <c r="K823" s="825">
        <f t="shared" ref="K823:K827" si="544">I823+J823</f>
        <v>3</v>
      </c>
      <c r="L823" s="826">
        <f t="shared" ref="L823:L827" si="545">BE823+BF823+BG823+BH823+BI823+BJ823+BK823+BL823+BM823+BN823+BO823+BP823+BR823+BQ823+BS823+BT823+BU823+BV823+BW823+BX823</f>
        <v>0</v>
      </c>
      <c r="O823" s="827">
        <v>0</v>
      </c>
      <c r="P823" s="824"/>
      <c r="Q823" s="824">
        <v>0</v>
      </c>
      <c r="R823" s="824"/>
      <c r="S823" s="824"/>
      <c r="T823" s="826">
        <v>0</v>
      </c>
      <c r="U823" s="824"/>
      <c r="V823" s="827">
        <v>0</v>
      </c>
      <c r="W823" s="824"/>
      <c r="X823" s="824"/>
      <c r="Y823" s="824"/>
      <c r="Z823" s="824">
        <v>0</v>
      </c>
      <c r="AA823" s="824"/>
      <c r="AB823" s="824"/>
      <c r="AC823" s="824"/>
      <c r="AD823" s="824">
        <v>0</v>
      </c>
      <c r="AE823" s="824"/>
      <c r="AF823" s="824">
        <v>0</v>
      </c>
      <c r="AG823" s="824"/>
      <c r="AH823" s="824"/>
      <c r="AI823" s="34"/>
      <c r="AJ823" s="824">
        <v>0</v>
      </c>
      <c r="AK823" s="824"/>
      <c r="AL823" s="824">
        <v>1</v>
      </c>
      <c r="AM823" s="1567"/>
      <c r="AN823" s="1567"/>
      <c r="AO823" s="1567">
        <v>0</v>
      </c>
      <c r="AP823" s="1567"/>
      <c r="AQ823" s="1567">
        <v>1</v>
      </c>
      <c r="AR823" s="1567"/>
      <c r="AS823" s="1567"/>
      <c r="AT823" s="1567"/>
      <c r="AU823" s="1567">
        <v>1</v>
      </c>
      <c r="AV823" s="1567"/>
      <c r="AW823" s="1567"/>
      <c r="AX823" s="1567"/>
      <c r="AY823" s="1567">
        <v>0</v>
      </c>
      <c r="AZ823" s="1567"/>
      <c r="BA823" s="1567">
        <v>0</v>
      </c>
      <c r="BB823" s="1567"/>
      <c r="BC823" s="1567"/>
      <c r="BE823" s="1571"/>
      <c r="BF823" s="1571"/>
      <c r="BG823" s="1571"/>
      <c r="BH823" s="1571"/>
      <c r="BI823" s="1571"/>
      <c r="BJ823" s="1571"/>
      <c r="BK823" s="1571"/>
      <c r="BL823" s="1571"/>
      <c r="BM823" s="1571"/>
      <c r="BN823" s="1571"/>
      <c r="BO823" s="1571"/>
      <c r="BP823" s="1571"/>
      <c r="BQ823" s="1571"/>
      <c r="BR823" s="1571"/>
      <c r="BS823" s="1571"/>
      <c r="BT823" s="1571"/>
      <c r="BU823" s="1571"/>
      <c r="BV823" s="1571"/>
      <c r="BW823" s="1571"/>
      <c r="BX823" s="1571"/>
    </row>
    <row r="824" spans="1:78" ht="15.75">
      <c r="A824" s="824">
        <f>Ští!B41</f>
        <v>0</v>
      </c>
      <c r="B824" s="824" t="str">
        <f>Ští!C41</f>
        <v xml:space="preserve">Nastoupil </v>
      </c>
      <c r="C824" s="824" t="str">
        <f>Ští!D41</f>
        <v>Petr</v>
      </c>
      <c r="D824" s="1664">
        <f>Ští!E41</f>
        <v>0</v>
      </c>
      <c r="E824" s="824">
        <f>Ští!F41</f>
        <v>0</v>
      </c>
      <c r="F824" s="827" t="s">
        <v>183</v>
      </c>
      <c r="G824" s="823">
        <f t="shared" si="540"/>
        <v>0.26666666666666666</v>
      </c>
      <c r="H824" s="824">
        <f t="shared" si="541"/>
        <v>15</v>
      </c>
      <c r="I824" s="824">
        <f t="shared" si="542"/>
        <v>2</v>
      </c>
      <c r="J824" s="824">
        <f t="shared" si="543"/>
        <v>2</v>
      </c>
      <c r="K824" s="825">
        <f t="shared" si="544"/>
        <v>4</v>
      </c>
      <c r="L824" s="826">
        <f t="shared" si="545"/>
        <v>0</v>
      </c>
      <c r="O824" s="827"/>
      <c r="P824" s="824">
        <v>0</v>
      </c>
      <c r="Q824" s="824">
        <v>0</v>
      </c>
      <c r="R824" s="824">
        <v>0</v>
      </c>
      <c r="S824" s="824">
        <v>2</v>
      </c>
      <c r="T824" s="826">
        <v>0</v>
      </c>
      <c r="U824" s="824">
        <v>0</v>
      </c>
      <c r="V824" s="827"/>
      <c r="W824" s="824">
        <v>0</v>
      </c>
      <c r="X824" s="824">
        <v>0</v>
      </c>
      <c r="Y824" s="824">
        <v>0</v>
      </c>
      <c r="Z824" s="824">
        <v>0</v>
      </c>
      <c r="AA824" s="824">
        <v>0</v>
      </c>
      <c r="AB824" s="824">
        <v>0</v>
      </c>
      <c r="AC824" s="824"/>
      <c r="AD824" s="824">
        <v>0</v>
      </c>
      <c r="AE824" s="824"/>
      <c r="AF824" s="824"/>
      <c r="AG824" s="824">
        <v>0</v>
      </c>
      <c r="AH824" s="824">
        <v>0</v>
      </c>
      <c r="AI824" s="34"/>
      <c r="AJ824" s="824"/>
      <c r="AK824" s="824">
        <v>0</v>
      </c>
      <c r="AL824" s="824">
        <v>0</v>
      </c>
      <c r="AM824" s="1567">
        <v>0</v>
      </c>
      <c r="AN824" s="1567">
        <v>0</v>
      </c>
      <c r="AO824" s="1567">
        <v>1</v>
      </c>
      <c r="AP824" s="1567">
        <v>0</v>
      </c>
      <c r="AQ824" s="1567"/>
      <c r="AR824" s="1567">
        <v>0</v>
      </c>
      <c r="AS824" s="1567">
        <v>0</v>
      </c>
      <c r="AT824" s="1567">
        <v>0</v>
      </c>
      <c r="AU824" s="1567">
        <v>1</v>
      </c>
      <c r="AV824" s="1567">
        <v>0</v>
      </c>
      <c r="AW824" s="1567">
        <v>0</v>
      </c>
      <c r="AX824" s="1567"/>
      <c r="AY824" s="1567">
        <v>0</v>
      </c>
      <c r="AZ824" s="1567"/>
      <c r="BA824" s="1567"/>
      <c r="BB824" s="1567">
        <v>0</v>
      </c>
      <c r="BC824" s="1567">
        <v>0</v>
      </c>
      <c r="BE824" s="1571"/>
      <c r="BF824" s="1571"/>
      <c r="BG824" s="1571"/>
      <c r="BH824" s="1571"/>
      <c r="BI824" s="1571"/>
      <c r="BJ824" s="1571"/>
      <c r="BK824" s="1571"/>
      <c r="BL824" s="1571"/>
      <c r="BM824" s="1571"/>
      <c r="BN824" s="1571"/>
      <c r="BO824" s="1571"/>
      <c r="BP824" s="1571"/>
      <c r="BQ824" s="1571"/>
      <c r="BR824" s="1571"/>
      <c r="BS824" s="1571"/>
      <c r="BT824" s="1571"/>
      <c r="BU824" s="1571"/>
      <c r="BV824" s="1571"/>
      <c r="BW824" s="1571"/>
      <c r="BX824" s="1571"/>
    </row>
    <row r="825" spans="1:78" ht="15.75">
      <c r="A825" s="824">
        <f>Ští!B42</f>
        <v>0</v>
      </c>
      <c r="B825" s="824" t="str">
        <f>Ští!C42</f>
        <v>Doležel</v>
      </c>
      <c r="C825" s="824" t="str">
        <f>Ští!D42</f>
        <v>Tomáš</v>
      </c>
      <c r="D825" s="1664">
        <f>Ští!E42</f>
        <v>0</v>
      </c>
      <c r="E825" s="824">
        <f>Ští!F42</f>
        <v>0</v>
      </c>
      <c r="F825" s="827" t="s">
        <v>183</v>
      </c>
      <c r="G825" s="823">
        <f t="shared" si="540"/>
        <v>0</v>
      </c>
      <c r="H825" s="824">
        <f t="shared" si="541"/>
        <v>5</v>
      </c>
      <c r="I825" s="824">
        <f t="shared" si="542"/>
        <v>0</v>
      </c>
      <c r="J825" s="824">
        <f t="shared" si="543"/>
        <v>0</v>
      </c>
      <c r="K825" s="825">
        <f t="shared" si="544"/>
        <v>0</v>
      </c>
      <c r="L825" s="826">
        <f t="shared" si="545"/>
        <v>0</v>
      </c>
      <c r="O825" s="827"/>
      <c r="P825" s="824">
        <v>0</v>
      </c>
      <c r="Q825" s="824"/>
      <c r="R825" s="824"/>
      <c r="S825" s="824"/>
      <c r="T825" s="826"/>
      <c r="U825" s="824"/>
      <c r="V825" s="827"/>
      <c r="W825" s="824"/>
      <c r="X825" s="824"/>
      <c r="Y825" s="824">
        <v>0</v>
      </c>
      <c r="Z825" s="824">
        <v>0</v>
      </c>
      <c r="AA825" s="824">
        <v>0</v>
      </c>
      <c r="AB825" s="824"/>
      <c r="AC825" s="824">
        <v>0</v>
      </c>
      <c r="AD825" s="824"/>
      <c r="AE825" s="824"/>
      <c r="AF825" s="824"/>
      <c r="AG825" s="824"/>
      <c r="AH825" s="824"/>
      <c r="AI825" s="34"/>
      <c r="AJ825" s="824"/>
      <c r="AK825" s="824">
        <v>0</v>
      </c>
      <c r="AL825" s="824"/>
      <c r="AM825" s="824"/>
      <c r="AN825" s="824"/>
      <c r="AO825" s="824"/>
      <c r="AP825" s="824"/>
      <c r="AQ825" s="824"/>
      <c r="AR825" s="824"/>
      <c r="AS825" s="824"/>
      <c r="AT825" s="824">
        <v>0</v>
      </c>
      <c r="AU825" s="824">
        <v>0</v>
      </c>
      <c r="AV825" s="824">
        <v>0</v>
      </c>
      <c r="AW825" s="824"/>
      <c r="AX825" s="824">
        <v>0</v>
      </c>
      <c r="AY825" s="824"/>
      <c r="AZ825" s="824"/>
      <c r="BA825" s="824"/>
      <c r="BB825" s="824"/>
      <c r="BC825" s="824"/>
      <c r="BE825" s="828"/>
      <c r="BF825" s="828"/>
      <c r="BG825" s="828"/>
      <c r="BH825" s="828"/>
      <c r="BI825" s="828"/>
      <c r="BJ825" s="828"/>
      <c r="BK825" s="828"/>
      <c r="BL825" s="828"/>
      <c r="BM825" s="828"/>
      <c r="BN825" s="828"/>
      <c r="BO825" s="828"/>
      <c r="BP825" s="828"/>
      <c r="BQ825" s="828"/>
      <c r="BR825" s="828"/>
      <c r="BS825" s="828"/>
      <c r="BT825" s="828"/>
      <c r="BU825" s="828"/>
      <c r="BV825" s="828"/>
      <c r="BW825" s="828"/>
      <c r="BX825" s="828"/>
    </row>
    <row r="826" spans="1:78" ht="15.75">
      <c r="A826" s="824">
        <f>Ští!B43</f>
        <v>0</v>
      </c>
      <c r="B826" s="824" t="str">
        <f>Ští!C43</f>
        <v>Drlík</v>
      </c>
      <c r="C826" s="824" t="str">
        <f>Ští!D43</f>
        <v>Zdeněk</v>
      </c>
      <c r="D826" s="1664">
        <f>Ští!E43</f>
        <v>0</v>
      </c>
      <c r="E826" s="824">
        <f>Ští!F43</f>
        <v>0</v>
      </c>
      <c r="F826" s="827" t="s">
        <v>183</v>
      </c>
      <c r="G826" s="823">
        <f t="shared" si="540"/>
        <v>0.23076923076923078</v>
      </c>
      <c r="H826" s="824">
        <f t="shared" si="541"/>
        <v>13</v>
      </c>
      <c r="I826" s="824">
        <f t="shared" si="542"/>
        <v>2</v>
      </c>
      <c r="J826" s="824">
        <f t="shared" si="543"/>
        <v>1</v>
      </c>
      <c r="K826" s="825">
        <f t="shared" si="544"/>
        <v>3</v>
      </c>
      <c r="L826" s="826">
        <f t="shared" si="545"/>
        <v>0</v>
      </c>
      <c r="O826" s="827"/>
      <c r="P826" s="824"/>
      <c r="Q826" s="824"/>
      <c r="R826" s="824">
        <v>0</v>
      </c>
      <c r="S826" s="824">
        <v>0</v>
      </c>
      <c r="T826" s="826">
        <v>0</v>
      </c>
      <c r="U826" s="824">
        <v>0</v>
      </c>
      <c r="V826" s="827">
        <v>1</v>
      </c>
      <c r="W826" s="824">
        <v>1</v>
      </c>
      <c r="X826" s="824">
        <v>0</v>
      </c>
      <c r="Y826" s="824">
        <v>0</v>
      </c>
      <c r="Z826" s="824">
        <v>0</v>
      </c>
      <c r="AA826" s="824"/>
      <c r="AB826" s="824">
        <v>0</v>
      </c>
      <c r="AC826" s="824"/>
      <c r="AD826" s="824"/>
      <c r="AE826" s="824"/>
      <c r="AF826" s="824">
        <v>0</v>
      </c>
      <c r="AG826" s="824">
        <v>0</v>
      </c>
      <c r="AH826" s="824">
        <v>0</v>
      </c>
      <c r="AI826" s="34"/>
      <c r="AJ826" s="824"/>
      <c r="AK826" s="824"/>
      <c r="AL826" s="824"/>
      <c r="AM826" s="824">
        <v>0</v>
      </c>
      <c r="AN826" s="824">
        <v>0</v>
      </c>
      <c r="AO826" s="824">
        <v>0</v>
      </c>
      <c r="AP826" s="824">
        <v>0</v>
      </c>
      <c r="AQ826" s="824">
        <v>0</v>
      </c>
      <c r="AR826" s="824">
        <v>0</v>
      </c>
      <c r="AS826" s="824">
        <v>1</v>
      </c>
      <c r="AT826" s="824">
        <v>0</v>
      </c>
      <c r="AU826" s="824">
        <v>0</v>
      </c>
      <c r="AV826" s="824"/>
      <c r="AW826" s="824">
        <v>0</v>
      </c>
      <c r="AX826" s="824"/>
      <c r="AY826" s="824"/>
      <c r="AZ826" s="824"/>
      <c r="BA826" s="824">
        <v>0</v>
      </c>
      <c r="BB826" s="824">
        <v>0</v>
      </c>
      <c r="BC826" s="824">
        <v>0</v>
      </c>
      <c r="BE826" s="828"/>
      <c r="BF826" s="828"/>
      <c r="BG826" s="828"/>
      <c r="BH826" s="828"/>
      <c r="BI826" s="828"/>
      <c r="BJ826" s="828"/>
      <c r="BK826" s="828"/>
      <c r="BL826" s="828"/>
      <c r="BM826" s="828"/>
      <c r="BN826" s="828"/>
      <c r="BO826" s="828"/>
      <c r="BP826" s="828"/>
      <c r="BQ826" s="828"/>
      <c r="BR826" s="828"/>
      <c r="BS826" s="828"/>
      <c r="BT826" s="828"/>
      <c r="BU826" s="828"/>
      <c r="BV826" s="828"/>
      <c r="BW826" s="828"/>
      <c r="BX826" s="828"/>
    </row>
    <row r="827" spans="1:78" ht="15.75">
      <c r="A827" s="824">
        <f>Ští!B44</f>
        <v>0</v>
      </c>
      <c r="B827" s="824" t="str">
        <f>Ští!C44</f>
        <v>Kropáček</v>
      </c>
      <c r="C827" s="824" t="str">
        <f>Ští!D44</f>
        <v>Jiří</v>
      </c>
      <c r="D827" s="1664">
        <f>Ští!E44</f>
        <v>0</v>
      </c>
      <c r="E827" s="824">
        <f>Ští!F44</f>
        <v>0</v>
      </c>
      <c r="F827" s="827" t="s">
        <v>183</v>
      </c>
      <c r="G827" s="823">
        <f t="shared" si="540"/>
        <v>0.5</v>
      </c>
      <c r="H827" s="824">
        <f t="shared" si="541"/>
        <v>4</v>
      </c>
      <c r="I827" s="824">
        <f t="shared" si="542"/>
        <v>0</v>
      </c>
      <c r="J827" s="824">
        <f t="shared" si="543"/>
        <v>2</v>
      </c>
      <c r="K827" s="825">
        <f t="shared" si="544"/>
        <v>2</v>
      </c>
      <c r="L827" s="826">
        <f t="shared" si="545"/>
        <v>0</v>
      </c>
      <c r="O827" s="827"/>
      <c r="P827" s="824"/>
      <c r="Q827" s="824"/>
      <c r="R827" s="824">
        <v>0</v>
      </c>
      <c r="S827" s="824"/>
      <c r="T827" s="826"/>
      <c r="U827" s="824"/>
      <c r="V827" s="827"/>
      <c r="W827" s="824"/>
      <c r="X827" s="824"/>
      <c r="Y827" s="824">
        <v>0</v>
      </c>
      <c r="Z827" s="824"/>
      <c r="AA827" s="824">
        <v>0</v>
      </c>
      <c r="AB827" s="824"/>
      <c r="AC827" s="824">
        <v>0</v>
      </c>
      <c r="AD827" s="824"/>
      <c r="AE827" s="824"/>
      <c r="AF827" s="824"/>
      <c r="AG827" s="824"/>
      <c r="AH827" s="824"/>
      <c r="AI827" s="34"/>
      <c r="AJ827" s="824"/>
      <c r="AK827" s="824"/>
      <c r="AL827" s="824"/>
      <c r="AM827" s="824">
        <v>1</v>
      </c>
      <c r="AN827" s="824"/>
      <c r="AO827" s="824"/>
      <c r="AP827" s="824"/>
      <c r="AQ827" s="824"/>
      <c r="AR827" s="824"/>
      <c r="AS827" s="824"/>
      <c r="AT827" s="824">
        <v>0</v>
      </c>
      <c r="AU827" s="824"/>
      <c r="AV827" s="824">
        <v>0</v>
      </c>
      <c r="AW827" s="824"/>
      <c r="AX827" s="824">
        <v>1</v>
      </c>
      <c r="AY827" s="824"/>
      <c r="AZ827" s="824"/>
      <c r="BA827" s="824"/>
      <c r="BB827" s="824"/>
      <c r="BC827" s="824"/>
      <c r="BE827" s="828"/>
      <c r="BF827" s="828"/>
      <c r="BG827" s="828"/>
      <c r="BH827" s="828"/>
      <c r="BI827" s="828"/>
      <c r="BJ827" s="828"/>
      <c r="BK827" s="828"/>
      <c r="BL827" s="828"/>
      <c r="BM827" s="828"/>
      <c r="BN827" s="828"/>
      <c r="BO827" s="828"/>
      <c r="BP827" s="828"/>
      <c r="BQ827" s="828"/>
      <c r="BR827" s="828"/>
      <c r="BS827" s="828"/>
      <c r="BT827" s="828"/>
      <c r="BU827" s="828"/>
      <c r="BV827" s="828"/>
      <c r="BW827" s="828"/>
      <c r="BX827" s="828"/>
    </row>
    <row r="828" spans="1:78" ht="15.75">
      <c r="A828" s="34"/>
      <c r="B828" s="824" t="str">
        <f>Ští!C45</f>
        <v>Palažoglu</v>
      </c>
      <c r="C828" s="824" t="str">
        <f>Ští!D45</f>
        <v>Antonín</v>
      </c>
      <c r="D828" s="1664">
        <f>Ští!E45</f>
        <v>0</v>
      </c>
      <c r="E828" s="824" t="str">
        <f>Ští!F45</f>
        <v>N</v>
      </c>
      <c r="F828" s="827" t="s">
        <v>183</v>
      </c>
      <c r="G828" s="823">
        <f t="shared" ref="G828:G829" si="546">K828/H828</f>
        <v>7.6923076923076927E-2</v>
      </c>
      <c r="H828" s="824">
        <f t="shared" ref="H828:H829" si="547">COUNT(O828:AH828)</f>
        <v>13</v>
      </c>
      <c r="I828" s="824">
        <f t="shared" ref="I828:I829" si="548">SUM(O828+P828+Q828+R828+S828+T828+V828+U828+W828+X828+Y828+Z828+AA828+AB828+AC828+AD828+AE828+AF828+AG828+AH828)</f>
        <v>1</v>
      </c>
      <c r="J828" s="824">
        <f t="shared" ref="J828:J829" si="549">AJ828+AK828+AL828+AM828+AN828+AO828+AP828+AQ828+AR828+AS828+AT828+AU828+AV828+AW828+AX828+AY828+AZ828+BA828+BB828+BC828</f>
        <v>0</v>
      </c>
      <c r="K828" s="825">
        <f t="shared" ref="K828:K829" si="550">I828+J828</f>
        <v>1</v>
      </c>
      <c r="L828" s="826">
        <f t="shared" ref="L828:L829" si="551">BE828+BF828+BG828+BH828+BI828+BJ828+BK828+BL828+BM828+BN828+BO828+BP828+BR828+BQ828+BS828+BT828+BU828+BV828+BW828+BX828</f>
        <v>0</v>
      </c>
      <c r="O828" s="1570"/>
      <c r="P828" s="1567"/>
      <c r="Q828" s="1567"/>
      <c r="R828" s="1567"/>
      <c r="S828" s="1567">
        <v>0</v>
      </c>
      <c r="T828" s="1569">
        <v>0</v>
      </c>
      <c r="U828" s="1567">
        <v>0</v>
      </c>
      <c r="V828" s="1570"/>
      <c r="W828" s="1567">
        <v>1</v>
      </c>
      <c r="X828" s="1567">
        <v>0</v>
      </c>
      <c r="Y828" s="1567">
        <v>0</v>
      </c>
      <c r="Z828" s="1567">
        <v>0</v>
      </c>
      <c r="AA828" s="1567">
        <v>0</v>
      </c>
      <c r="AB828" s="1567">
        <v>0</v>
      </c>
      <c r="AC828" s="1567"/>
      <c r="AD828" s="1567">
        <v>0</v>
      </c>
      <c r="AE828" s="1567"/>
      <c r="AF828" s="1567">
        <v>0</v>
      </c>
      <c r="AG828" s="1567">
        <v>0</v>
      </c>
      <c r="AH828" s="1567">
        <v>0</v>
      </c>
      <c r="AI828" s="34"/>
      <c r="AJ828" s="1567"/>
      <c r="AK828" s="1567"/>
      <c r="AL828" s="1567"/>
      <c r="AM828" s="1567"/>
      <c r="AN828" s="1567">
        <v>0</v>
      </c>
      <c r="AO828" s="1567">
        <v>0</v>
      </c>
      <c r="AP828" s="1567">
        <v>0</v>
      </c>
      <c r="AQ828" s="1567"/>
      <c r="AR828" s="1567">
        <v>0</v>
      </c>
      <c r="AS828" s="1567">
        <v>0</v>
      </c>
      <c r="AT828" s="1567">
        <v>0</v>
      </c>
      <c r="AU828" s="1567">
        <v>0</v>
      </c>
      <c r="AV828" s="1567">
        <v>0</v>
      </c>
      <c r="AW828" s="1567">
        <v>0</v>
      </c>
      <c r="AX828" s="1567"/>
      <c r="AY828" s="1567">
        <v>0</v>
      </c>
      <c r="AZ828" s="1567"/>
      <c r="BA828" s="1567">
        <v>0</v>
      </c>
      <c r="BB828" s="1567">
        <v>0</v>
      </c>
      <c r="BC828" s="1567">
        <v>0</v>
      </c>
      <c r="BE828" s="1571"/>
      <c r="BF828" s="1571"/>
      <c r="BG828" s="1571"/>
      <c r="BH828" s="1571"/>
      <c r="BI828" s="1571"/>
      <c r="BJ828" s="1571"/>
      <c r="BK828" s="1571"/>
      <c r="BL828" s="1571"/>
      <c r="BM828" s="1571"/>
      <c r="BN828" s="1571"/>
      <c r="BO828" s="1571"/>
      <c r="BP828" s="1571"/>
      <c r="BQ828" s="1571"/>
      <c r="BR828" s="1571"/>
      <c r="BS828" s="1571"/>
      <c r="BT828" s="1571"/>
      <c r="BU828" s="1571"/>
      <c r="BV828" s="1571"/>
      <c r="BW828" s="1571"/>
      <c r="BX828" s="1571"/>
    </row>
    <row r="829" spans="1:78" ht="15.75">
      <c r="A829" s="34"/>
      <c r="B829" s="824" t="str">
        <f>Ští!C46</f>
        <v>Zelinka</v>
      </c>
      <c r="C829" s="824" t="str">
        <f>Ští!D46</f>
        <v>Adam</v>
      </c>
      <c r="D829" s="1664">
        <f>Ští!E46</f>
        <v>0</v>
      </c>
      <c r="E829" s="824">
        <f>Ští!F46</f>
        <v>0</v>
      </c>
      <c r="F829" s="827" t="s">
        <v>183</v>
      </c>
      <c r="G829" s="823">
        <f t="shared" si="546"/>
        <v>0</v>
      </c>
      <c r="H829" s="824">
        <f t="shared" si="547"/>
        <v>4</v>
      </c>
      <c r="I829" s="824">
        <f t="shared" si="548"/>
        <v>0</v>
      </c>
      <c r="J829" s="824">
        <f t="shared" si="549"/>
        <v>0</v>
      </c>
      <c r="K829" s="825">
        <f t="shared" si="550"/>
        <v>0</v>
      </c>
      <c r="L829" s="826">
        <f t="shared" si="551"/>
        <v>0</v>
      </c>
      <c r="O829" s="1570"/>
      <c r="P829" s="1567"/>
      <c r="Q829" s="1567"/>
      <c r="R829" s="1567"/>
      <c r="S829" s="1567"/>
      <c r="T829" s="1569">
        <v>0</v>
      </c>
      <c r="U829" s="1567">
        <v>0</v>
      </c>
      <c r="V829" s="1570"/>
      <c r="W829" s="1567">
        <v>0</v>
      </c>
      <c r="X829" s="1567">
        <v>0</v>
      </c>
      <c r="Y829" s="1567"/>
      <c r="Z829" s="1567"/>
      <c r="AA829" s="1567"/>
      <c r="AB829" s="1567"/>
      <c r="AC829" s="1567"/>
      <c r="AD829" s="1567"/>
      <c r="AE829" s="1567"/>
      <c r="AF829" s="1567"/>
      <c r="AG829" s="1567"/>
      <c r="AH829" s="1567"/>
      <c r="AI829" s="34"/>
      <c r="AJ829" s="1567"/>
      <c r="AK829" s="1567"/>
      <c r="AL829" s="1567"/>
      <c r="AM829" s="1567"/>
      <c r="AN829" s="1567"/>
      <c r="AO829" s="1567">
        <v>0</v>
      </c>
      <c r="AP829" s="1567">
        <v>0</v>
      </c>
      <c r="AQ829" s="1567"/>
      <c r="AR829" s="1567">
        <v>0</v>
      </c>
      <c r="AS829" s="1567">
        <v>0</v>
      </c>
      <c r="AT829" s="1567"/>
      <c r="AU829" s="1567"/>
      <c r="AV829" s="1567"/>
      <c r="AW829" s="1567"/>
      <c r="AX829" s="1567"/>
      <c r="AY829" s="1567"/>
      <c r="AZ829" s="1567"/>
      <c r="BA829" s="1567"/>
      <c r="BB829" s="1567"/>
      <c r="BC829" s="1567"/>
      <c r="BE829" s="1571"/>
      <c r="BF829" s="1571"/>
      <c r="BG829" s="1571"/>
      <c r="BH829" s="1571"/>
      <c r="BI829" s="1571"/>
      <c r="BJ829" s="1571"/>
      <c r="BK829" s="1571"/>
      <c r="BL829" s="1571"/>
      <c r="BM829" s="1571"/>
      <c r="BN829" s="1571"/>
      <c r="BO829" s="1571"/>
      <c r="BP829" s="1571"/>
      <c r="BQ829" s="1571"/>
      <c r="BR829" s="1571"/>
      <c r="BS829" s="1571"/>
      <c r="BT829" s="1571"/>
      <c r="BU829" s="1571"/>
      <c r="BV829" s="1571"/>
      <c r="BW829" s="1571"/>
      <c r="BX829" s="1571"/>
    </row>
    <row r="830" spans="1:78" ht="15.75">
      <c r="A830" s="34"/>
      <c r="B830" s="824" t="str">
        <f>Ští!C47</f>
        <v>Haparát</v>
      </c>
      <c r="C830" s="824" t="str">
        <f>Ští!D47</f>
        <v>Radim</v>
      </c>
      <c r="D830" s="1664">
        <f>Ští!E47</f>
        <v>0</v>
      </c>
      <c r="E830" s="824">
        <f>Ští!F47</f>
        <v>0</v>
      </c>
      <c r="F830" s="827" t="s">
        <v>183</v>
      </c>
      <c r="G830" s="823">
        <f t="shared" ref="G830" si="552">K830/H830</f>
        <v>1</v>
      </c>
      <c r="H830" s="824">
        <f t="shared" ref="H830" si="553">COUNT(O830:AH830)</f>
        <v>2</v>
      </c>
      <c r="I830" s="824">
        <f t="shared" ref="I830" si="554">SUM(O830+P830+Q830+R830+S830+T830+V830+U830+W830+X830+Y830+Z830+AA830+AB830+AC830+AD830+AE830+AF830+AG830+AH830)</f>
        <v>2</v>
      </c>
      <c r="J830" s="824">
        <f t="shared" ref="J830" si="555">AJ830+AK830+AL830+AM830+AN830+AO830+AP830+AQ830+AR830+AS830+AT830+AU830+AV830+AW830+AX830+AY830+AZ830+BA830+BB830+BC830</f>
        <v>0</v>
      </c>
      <c r="K830" s="825">
        <f t="shared" ref="K830" si="556">I830+J830</f>
        <v>2</v>
      </c>
      <c r="L830" s="826">
        <f t="shared" ref="L830" si="557">BE830+BF830+BG830+BH830+BI830+BJ830+BK830+BL830+BM830+BN830+BO830+BP830+BR830+BQ830+BS830+BT830+BU830+BV830+BW830+BX830</f>
        <v>0</v>
      </c>
      <c r="O830" s="1570"/>
      <c r="P830" s="1567"/>
      <c r="Q830" s="1567"/>
      <c r="R830" s="1567"/>
      <c r="S830" s="1567"/>
      <c r="T830" s="1569"/>
      <c r="U830" s="1567"/>
      <c r="V830" s="1570">
        <v>2</v>
      </c>
      <c r="W830" s="1567"/>
      <c r="X830" s="1567"/>
      <c r="Y830" s="1567"/>
      <c r="Z830" s="1567">
        <v>0</v>
      </c>
      <c r="AA830" s="1567"/>
      <c r="AB830" s="1567"/>
      <c r="AC830" s="1567"/>
      <c r="AD830" s="1567"/>
      <c r="AE830" s="1567"/>
      <c r="AF830" s="1567"/>
      <c r="AG830" s="1567"/>
      <c r="AH830" s="1567"/>
      <c r="AI830" s="34"/>
      <c r="AJ830" s="1567"/>
      <c r="AK830" s="1567"/>
      <c r="AL830" s="1567"/>
      <c r="AM830" s="1567"/>
      <c r="AN830" s="1567"/>
      <c r="AO830" s="1567"/>
      <c r="AP830" s="1567"/>
      <c r="AQ830" s="1567"/>
      <c r="AR830" s="1567"/>
      <c r="AS830" s="1567"/>
      <c r="AT830" s="1567"/>
      <c r="AU830" s="1567">
        <v>0</v>
      </c>
      <c r="AV830" s="1567"/>
      <c r="AW830" s="1567"/>
      <c r="AX830" s="1567"/>
      <c r="AY830" s="1567"/>
      <c r="AZ830" s="1567"/>
      <c r="BA830" s="1567"/>
      <c r="BB830" s="1567"/>
      <c r="BC830" s="1567"/>
      <c r="BE830" s="1571"/>
      <c r="BF830" s="1571"/>
      <c r="BG830" s="1571"/>
      <c r="BH830" s="1571"/>
      <c r="BI830" s="1571"/>
      <c r="BJ830" s="1571"/>
      <c r="BK830" s="1571"/>
      <c r="BL830" s="1571"/>
      <c r="BM830" s="1571"/>
      <c r="BN830" s="1571"/>
      <c r="BO830" s="1571"/>
      <c r="BP830" s="1571"/>
      <c r="BQ830" s="1571"/>
      <c r="BR830" s="1571"/>
      <c r="BS830" s="1571"/>
      <c r="BT830" s="1571"/>
      <c r="BU830" s="1571"/>
      <c r="BV830" s="1571"/>
      <c r="BW830" s="1571"/>
      <c r="BX830" s="1571"/>
    </row>
    <row r="831" spans="1:78" ht="15.75">
      <c r="A831" s="34"/>
      <c r="B831" s="824" t="str">
        <f>Ští!C48</f>
        <v>Verner</v>
      </c>
      <c r="C831" s="824" t="str">
        <f>Ští!D48</f>
        <v>Oldřich</v>
      </c>
      <c r="D831" s="1664">
        <f>Ští!E48</f>
        <v>1060509</v>
      </c>
      <c r="E831" s="824" t="str">
        <f>Ští!F48</f>
        <v>NR</v>
      </c>
      <c r="F831" s="827" t="s">
        <v>183</v>
      </c>
      <c r="G831" s="823">
        <f t="shared" ref="G831:G832" si="558">K831/H831</f>
        <v>2.3333333333333335</v>
      </c>
      <c r="H831" s="824">
        <f t="shared" ref="H831:H832" si="559">COUNT(O831:AH831)</f>
        <v>3</v>
      </c>
      <c r="I831" s="824">
        <f t="shared" ref="I831:I832" si="560">SUM(O831+P831+Q831+R831+S831+T831+V831+U831+W831+X831+Y831+Z831+AA831+AB831+AC831+AD831+AE831+AF831+AG831+AH831)</f>
        <v>1</v>
      </c>
      <c r="J831" s="824">
        <f t="shared" ref="J831:J832" si="561">AJ831+AK831+AL831+AM831+AN831+AO831+AP831+AQ831+AR831+AS831+AT831+AU831+AV831+AW831+AX831+AY831+AZ831+BA831+BB831+BC831</f>
        <v>6</v>
      </c>
      <c r="K831" s="825">
        <f t="shared" ref="K831:K832" si="562">I831+J831</f>
        <v>7</v>
      </c>
      <c r="L831" s="826">
        <f t="shared" ref="L831:L832" si="563">BE831+BF831+BG831+BH831+BI831+BJ831+BK831+BL831+BM831+BN831+BO831+BP831+BR831+BQ831+BS831+BT831+BU831+BV831+BW831+BX831</f>
        <v>0</v>
      </c>
      <c r="O831" s="1570"/>
      <c r="P831" s="1567"/>
      <c r="Q831" s="1567"/>
      <c r="R831" s="1567"/>
      <c r="S831" s="1567"/>
      <c r="T831" s="1569"/>
      <c r="U831" s="1567"/>
      <c r="V831" s="1570"/>
      <c r="W831" s="1567"/>
      <c r="X831" s="1567"/>
      <c r="Y831" s="1567"/>
      <c r="Z831" s="1567">
        <v>1</v>
      </c>
      <c r="AA831" s="1567"/>
      <c r="AB831" s="1567"/>
      <c r="AC831" s="1567">
        <v>0</v>
      </c>
      <c r="AD831" s="1567">
        <v>0</v>
      </c>
      <c r="AE831" s="1567"/>
      <c r="AF831" s="1567"/>
      <c r="AG831" s="1567"/>
      <c r="AH831" s="1567"/>
      <c r="AI831" s="34"/>
      <c r="AJ831" s="1567"/>
      <c r="AK831" s="1567"/>
      <c r="AL831" s="1567"/>
      <c r="AM831" s="1567"/>
      <c r="AN831" s="1567"/>
      <c r="AO831" s="1567"/>
      <c r="AP831" s="1567"/>
      <c r="AQ831" s="1567"/>
      <c r="AR831" s="1567"/>
      <c r="AS831" s="1567"/>
      <c r="AT831" s="1567"/>
      <c r="AU831" s="1567">
        <v>2</v>
      </c>
      <c r="AV831" s="1567"/>
      <c r="AW831" s="1567"/>
      <c r="AX831" s="1567">
        <v>0</v>
      </c>
      <c r="AY831" s="1567">
        <v>4</v>
      </c>
      <c r="AZ831" s="1567"/>
      <c r="BA831" s="1567"/>
      <c r="BB831" s="1567"/>
      <c r="BC831" s="1567"/>
      <c r="BE831" s="1571"/>
      <c r="BF831" s="1571"/>
      <c r="BG831" s="1571"/>
      <c r="BH831" s="1571"/>
      <c r="BI831" s="1571"/>
      <c r="BJ831" s="1571"/>
      <c r="BK831" s="1571"/>
      <c r="BL831" s="1571"/>
      <c r="BM831" s="1571"/>
      <c r="BN831" s="1571"/>
      <c r="BO831" s="1571"/>
      <c r="BP831" s="1571"/>
      <c r="BQ831" s="1571"/>
      <c r="BR831" s="1571"/>
      <c r="BS831" s="1571"/>
      <c r="BT831" s="1571"/>
      <c r="BU831" s="1571"/>
      <c r="BV831" s="1571"/>
      <c r="BW831" s="1571"/>
      <c r="BX831" s="1571"/>
    </row>
    <row r="832" spans="1:78" ht="15.75">
      <c r="A832" s="34"/>
      <c r="B832" s="824" t="str">
        <f>Ští!C49</f>
        <v>Barrault</v>
      </c>
      <c r="C832" s="824" t="str">
        <f>Ští!D49</f>
        <v>Aimery</v>
      </c>
      <c r="D832" s="1664">
        <f>Ští!E49</f>
        <v>0</v>
      </c>
      <c r="E832" s="824">
        <f>Ští!F49</f>
        <v>0</v>
      </c>
      <c r="F832" s="827" t="s">
        <v>183</v>
      </c>
      <c r="G832" s="823">
        <f t="shared" si="558"/>
        <v>2.75</v>
      </c>
      <c r="H832" s="824">
        <f t="shared" si="559"/>
        <v>4</v>
      </c>
      <c r="I832" s="824">
        <f t="shared" si="560"/>
        <v>8</v>
      </c>
      <c r="J832" s="824">
        <f t="shared" si="561"/>
        <v>3</v>
      </c>
      <c r="K832" s="825">
        <f t="shared" si="562"/>
        <v>11</v>
      </c>
      <c r="L832" s="826">
        <f t="shared" si="563"/>
        <v>0</v>
      </c>
      <c r="O832" s="1570"/>
      <c r="P832" s="1567"/>
      <c r="Q832" s="1567"/>
      <c r="R832" s="1567"/>
      <c r="S832" s="1567"/>
      <c r="T832" s="1569"/>
      <c r="U832" s="1567"/>
      <c r="V832" s="1570"/>
      <c r="W832" s="1567"/>
      <c r="X832" s="1567"/>
      <c r="Y832" s="1567"/>
      <c r="Z832" s="1567"/>
      <c r="AA832" s="1567"/>
      <c r="AB832" s="1567"/>
      <c r="AC832" s="1567"/>
      <c r="AD832" s="1567">
        <v>2</v>
      </c>
      <c r="AE832" s="1567">
        <v>2</v>
      </c>
      <c r="AF832" s="1567"/>
      <c r="AG832" s="1567">
        <v>2</v>
      </c>
      <c r="AH832" s="1567">
        <v>2</v>
      </c>
      <c r="AI832" s="34"/>
      <c r="AJ832" s="1567"/>
      <c r="AK832" s="1567"/>
      <c r="AL832" s="1567"/>
      <c r="AM832" s="1567"/>
      <c r="AN832" s="1567"/>
      <c r="AO832" s="1567"/>
      <c r="AP832" s="1567"/>
      <c r="AQ832" s="1567"/>
      <c r="AR832" s="1567"/>
      <c r="AS832" s="1567"/>
      <c r="AT832" s="1567"/>
      <c r="AU832" s="1567"/>
      <c r="AV832" s="1567"/>
      <c r="AW832" s="1567"/>
      <c r="AX832" s="1567"/>
      <c r="AY832" s="1567">
        <v>1</v>
      </c>
      <c r="AZ832" s="1567"/>
      <c r="BA832" s="1567"/>
      <c r="BB832" s="1567">
        <v>0</v>
      </c>
      <c r="BC832" s="1567">
        <v>2</v>
      </c>
      <c r="BE832" s="1571"/>
      <c r="BF832" s="1571"/>
      <c r="BG832" s="1571"/>
      <c r="BH832" s="1571"/>
      <c r="BI832" s="1571"/>
      <c r="BJ832" s="1571"/>
      <c r="BK832" s="1571"/>
      <c r="BL832" s="1571"/>
      <c r="BM832" s="1571"/>
      <c r="BN832" s="1571"/>
      <c r="BO832" s="1571"/>
      <c r="BP832" s="1571"/>
      <c r="BQ832" s="1571"/>
      <c r="BR832" s="1571"/>
      <c r="BS832" s="1571"/>
      <c r="BT832" s="1571"/>
      <c r="BU832" s="1571"/>
      <c r="BV832" s="1571"/>
      <c r="BW832" s="1571"/>
      <c r="BX832" s="1571"/>
    </row>
    <row r="833" spans="1:77" ht="15.75">
      <c r="A833" s="34"/>
      <c r="B833" s="824" t="str">
        <f>Ští!C50</f>
        <v>Jakubek</v>
      </c>
      <c r="C833" s="824" t="str">
        <f>Ští!D50</f>
        <v>Jméno</v>
      </c>
      <c r="D833" s="1664">
        <f>Ští!E50</f>
        <v>0</v>
      </c>
      <c r="E833" s="824">
        <f>Ští!F50</f>
        <v>0</v>
      </c>
      <c r="F833" s="827" t="s">
        <v>183</v>
      </c>
      <c r="G833" s="823">
        <f t="shared" ref="G833" si="564">K833/H833</f>
        <v>0.5</v>
      </c>
      <c r="H833" s="824">
        <f t="shared" ref="H833" si="565">COUNT(O833:AH833)</f>
        <v>2</v>
      </c>
      <c r="I833" s="824">
        <f t="shared" ref="I833" si="566">SUM(O833+P833+Q833+R833+S833+T833+V833+U833+W833+X833+Y833+Z833+AA833+AB833+AC833+AD833+AE833+AF833+AG833+AH833)</f>
        <v>1</v>
      </c>
      <c r="J833" s="824">
        <f t="shared" ref="J833" si="567">AJ833+AK833+AL833+AM833+AN833+AO833+AP833+AQ833+AR833+AS833+AT833+AU833+AV833+AW833+AX833+AY833+AZ833+BA833+BB833+BC833</f>
        <v>0</v>
      </c>
      <c r="K833" s="825">
        <f t="shared" ref="K833" si="568">I833+J833</f>
        <v>1</v>
      </c>
      <c r="L833" s="826">
        <f t="shared" ref="L833" si="569">BE833+BF833+BG833+BH833+BI833+BJ833+BK833+BL833+BM833+BN833+BO833+BP833+BR833+BQ833+BS833+BT833+BU833+BV833+BW833+BX833</f>
        <v>0</v>
      </c>
      <c r="O833" s="1570"/>
      <c r="P833" s="1567"/>
      <c r="Q833" s="1567"/>
      <c r="R833" s="1567"/>
      <c r="S833" s="1567"/>
      <c r="T833" s="1569"/>
      <c r="U833" s="1567"/>
      <c r="V833" s="1570"/>
      <c r="W833" s="1567"/>
      <c r="X833" s="1567"/>
      <c r="Y833" s="1567"/>
      <c r="Z833" s="1567"/>
      <c r="AA833" s="1567">
        <v>1</v>
      </c>
      <c r="AB833" s="1567">
        <v>0</v>
      </c>
      <c r="AC833" s="1567"/>
      <c r="AD833" s="1567"/>
      <c r="AE833" s="1567"/>
      <c r="AF833" s="1567"/>
      <c r="AG833" s="1567"/>
      <c r="AH833" s="1567"/>
      <c r="AI833" s="34"/>
      <c r="AJ833" s="1567"/>
      <c r="AK833" s="1567"/>
      <c r="AL833" s="1567"/>
      <c r="AM833" s="1567"/>
      <c r="AN833" s="1567"/>
      <c r="AO833" s="1567"/>
      <c r="AP833" s="1567"/>
      <c r="AQ833" s="1567"/>
      <c r="AR833" s="1567"/>
      <c r="AS833" s="1567"/>
      <c r="AT833" s="1567"/>
      <c r="AU833" s="1567"/>
      <c r="AV833" s="1567">
        <v>0</v>
      </c>
      <c r="AW833" s="1567"/>
      <c r="AX833" s="1567"/>
      <c r="AY833" s="1567"/>
      <c r="AZ833" s="1567"/>
      <c r="BA833" s="1567"/>
      <c r="BB833" s="1567"/>
      <c r="BC833" s="1567"/>
      <c r="BE833" s="1571"/>
      <c r="BF833" s="1571"/>
      <c r="BG833" s="1571"/>
      <c r="BH833" s="1571"/>
      <c r="BI833" s="1571"/>
      <c r="BJ833" s="1571"/>
      <c r="BK833" s="1571"/>
      <c r="BL833" s="1571"/>
      <c r="BM833" s="1571"/>
      <c r="BN833" s="1571"/>
      <c r="BO833" s="1571"/>
      <c r="BP833" s="1571"/>
      <c r="BQ833" s="1571"/>
      <c r="BR833" s="1571"/>
      <c r="BS833" s="1571"/>
      <c r="BT833" s="1571"/>
      <c r="BU833" s="1571"/>
      <c r="BV833" s="1571"/>
      <c r="BW833" s="1571"/>
      <c r="BX833" s="1571"/>
    </row>
    <row r="834" spans="1:77" ht="15.75">
      <c r="A834" s="34"/>
      <c r="B834" s="824" t="str">
        <f>Ští!C51</f>
        <v>Sedláček</v>
      </c>
      <c r="C834" s="824" t="str">
        <f>Ští!D51</f>
        <v>Radek</v>
      </c>
      <c r="D834" s="1664">
        <f>Ští!E51</f>
        <v>0</v>
      </c>
      <c r="E834" s="824">
        <f>Ští!F51</f>
        <v>0</v>
      </c>
      <c r="F834" s="827" t="s">
        <v>183</v>
      </c>
      <c r="G834" s="823">
        <f t="shared" ref="G834" si="570">K834/H834</f>
        <v>1</v>
      </c>
      <c r="H834" s="824">
        <f t="shared" ref="H834" si="571">COUNT(O834:AH834)</f>
        <v>2</v>
      </c>
      <c r="I834" s="824">
        <f t="shared" ref="I834" si="572">SUM(O834+P834+Q834+R834+S834+T834+V834+U834+W834+X834+Y834+Z834+AA834+AB834+AC834+AD834+AE834+AF834+AG834+AH834)</f>
        <v>0</v>
      </c>
      <c r="J834" s="824">
        <f t="shared" ref="J834" si="573">AJ834+AK834+AL834+AM834+AN834+AO834+AP834+AQ834+AR834+AS834+AT834+AU834+AV834+AW834+AX834+AY834+AZ834+BA834+BB834+BC834</f>
        <v>2</v>
      </c>
      <c r="K834" s="825">
        <f t="shared" ref="K834" si="574">I834+J834</f>
        <v>2</v>
      </c>
      <c r="L834" s="826">
        <f t="shared" ref="L834" si="575">BE834+BF834+BG834+BH834+BI834+BJ834+BK834+BL834+BM834+BN834+BO834+BP834+BR834+BQ834+BS834+BT834+BU834+BV834+BW834+BX834</f>
        <v>0</v>
      </c>
      <c r="O834" s="1858"/>
      <c r="P834" s="1567"/>
      <c r="Q834" s="1567"/>
      <c r="R834" s="1567"/>
      <c r="S834" s="1567"/>
      <c r="T834" s="1569"/>
      <c r="U834" s="1567"/>
      <c r="V834" s="1858"/>
      <c r="W834" s="1567"/>
      <c r="X834" s="1567"/>
      <c r="Y834" s="1567"/>
      <c r="Z834" s="1567"/>
      <c r="AA834" s="1567"/>
      <c r="AB834" s="1567"/>
      <c r="AC834" s="1567">
        <v>0</v>
      </c>
      <c r="AD834" s="1567">
        <v>0</v>
      </c>
      <c r="AE834" s="1567"/>
      <c r="AF834" s="1567"/>
      <c r="AG834" s="1567"/>
      <c r="AH834" s="1567"/>
      <c r="AI834" s="34"/>
      <c r="AJ834" s="1567"/>
      <c r="AK834" s="1567"/>
      <c r="AL834" s="1567"/>
      <c r="AM834" s="1567"/>
      <c r="AN834" s="1567"/>
      <c r="AO834" s="1567"/>
      <c r="AP834" s="1567"/>
      <c r="AQ834" s="1567"/>
      <c r="AR834" s="1567"/>
      <c r="AS834" s="1567"/>
      <c r="AT834" s="1567"/>
      <c r="AU834" s="1567"/>
      <c r="AV834" s="1567"/>
      <c r="AW834" s="1567"/>
      <c r="AX834" s="1567">
        <v>1</v>
      </c>
      <c r="AY834" s="1567">
        <v>1</v>
      </c>
      <c r="AZ834" s="1567"/>
      <c r="BA834" s="1567"/>
      <c r="BB834" s="1567"/>
      <c r="BC834" s="1567"/>
      <c r="BE834" s="1571"/>
      <c r="BF834" s="1571"/>
      <c r="BG834" s="1571"/>
      <c r="BH834" s="1571"/>
      <c r="BI834" s="1571"/>
      <c r="BJ834" s="1571"/>
      <c r="BK834" s="1571"/>
      <c r="BL834" s="1571"/>
      <c r="BM834" s="1571"/>
      <c r="BN834" s="1571"/>
      <c r="BO834" s="1571"/>
      <c r="BP834" s="1571"/>
      <c r="BQ834" s="1571"/>
      <c r="BR834" s="1571"/>
      <c r="BS834" s="1571"/>
      <c r="BT834" s="1571"/>
      <c r="BU834" s="1571"/>
      <c r="BV834" s="1571"/>
      <c r="BW834" s="1571"/>
      <c r="BX834" s="1571"/>
    </row>
    <row r="835" spans="1:77" ht="15.75">
      <c r="B835" s="51" t="s">
        <v>106</v>
      </c>
      <c r="C835" s="51" t="s">
        <v>59</v>
      </c>
      <c r="D835" s="1665"/>
      <c r="E835" s="838"/>
      <c r="F835" s="824" t="s">
        <v>184</v>
      </c>
      <c r="G835" s="823">
        <f t="shared" si="534"/>
        <v>13.333333333333334</v>
      </c>
      <c r="H835" s="824">
        <f t="shared" si="535"/>
        <v>3</v>
      </c>
      <c r="I835" s="824">
        <f t="shared" si="536"/>
        <v>40</v>
      </c>
      <c r="J835" s="824">
        <f t="shared" si="537"/>
        <v>0</v>
      </c>
      <c r="K835" s="825">
        <f t="shared" si="538"/>
        <v>40</v>
      </c>
      <c r="L835" s="826">
        <f t="shared" si="539"/>
        <v>0</v>
      </c>
      <c r="O835" s="827"/>
      <c r="P835" s="824"/>
      <c r="Q835" s="824"/>
      <c r="R835" s="824"/>
      <c r="S835" s="824"/>
      <c r="T835" s="826"/>
      <c r="U835" s="824"/>
      <c r="V835" s="827"/>
      <c r="W835" s="824"/>
      <c r="X835" s="824">
        <v>13</v>
      </c>
      <c r="Y835" s="824"/>
      <c r="Z835" s="824"/>
      <c r="AA835" s="824">
        <v>14</v>
      </c>
      <c r="AB835" s="824">
        <v>13</v>
      </c>
      <c r="AC835" s="824"/>
      <c r="AD835" s="824"/>
      <c r="AE835" s="824"/>
      <c r="AF835" s="824"/>
      <c r="AG835" s="824"/>
      <c r="AH835" s="824"/>
      <c r="AI835" s="34"/>
      <c r="AJ835" s="824"/>
      <c r="AK835" s="824"/>
      <c r="AL835" s="824"/>
      <c r="AM835" s="824"/>
      <c r="AN835" s="824"/>
      <c r="AO835" s="824"/>
      <c r="AP835" s="824"/>
      <c r="AQ835" s="824"/>
      <c r="AR835" s="824"/>
      <c r="AS835" s="824"/>
      <c r="AT835" s="824"/>
      <c r="AU835" s="824"/>
      <c r="AV835" s="824"/>
      <c r="AW835" s="824"/>
      <c r="AX835" s="824"/>
      <c r="AY835" s="824"/>
      <c r="AZ835" s="824"/>
      <c r="BA835" s="824"/>
      <c r="BB835" s="824"/>
      <c r="BC835" s="824"/>
      <c r="BE835" s="828"/>
      <c r="BF835" s="828"/>
      <c r="BG835" s="828"/>
      <c r="BH835" s="828"/>
      <c r="BI835" s="828"/>
      <c r="BJ835" s="828"/>
      <c r="BK835" s="828"/>
      <c r="BL835" s="828"/>
      <c r="BM835" s="828"/>
      <c r="BN835" s="828"/>
      <c r="BO835" s="828"/>
      <c r="BP835" s="828"/>
      <c r="BQ835" s="828"/>
      <c r="BR835" s="828"/>
      <c r="BS835" s="828"/>
      <c r="BT835" s="828"/>
      <c r="BU835" s="828"/>
      <c r="BV835" s="828"/>
      <c r="BW835" s="828"/>
      <c r="BX835" s="828"/>
    </row>
    <row r="836" spans="1:77" ht="15.75">
      <c r="A836" s="828"/>
      <c r="B836" s="51" t="s">
        <v>884</v>
      </c>
      <c r="C836" s="51" t="s">
        <v>59</v>
      </c>
      <c r="D836" s="1665"/>
      <c r="E836" s="838"/>
      <c r="F836" s="824" t="s">
        <v>184</v>
      </c>
      <c r="G836" s="823">
        <f t="shared" si="534"/>
        <v>6.3636363636363633</v>
      </c>
      <c r="H836" s="824">
        <f t="shared" si="535"/>
        <v>11</v>
      </c>
      <c r="I836" s="824">
        <f t="shared" si="536"/>
        <v>70</v>
      </c>
      <c r="J836" s="824">
        <f t="shared" si="537"/>
        <v>0</v>
      </c>
      <c r="K836" s="825">
        <f t="shared" si="538"/>
        <v>70</v>
      </c>
      <c r="L836" s="826">
        <f t="shared" si="539"/>
        <v>0</v>
      </c>
      <c r="O836" s="827">
        <v>8</v>
      </c>
      <c r="P836" s="824">
        <v>6</v>
      </c>
      <c r="Q836" s="824">
        <v>5</v>
      </c>
      <c r="R836" s="824"/>
      <c r="S836" s="824">
        <v>11</v>
      </c>
      <c r="T836" s="826"/>
      <c r="U836" s="824"/>
      <c r="V836" s="827">
        <v>5</v>
      </c>
      <c r="W836" s="824">
        <v>6</v>
      </c>
      <c r="X836" s="824"/>
      <c r="Y836" s="824">
        <v>8</v>
      </c>
      <c r="Z836" s="824">
        <v>4</v>
      </c>
      <c r="AA836" s="824"/>
      <c r="AB836" s="824"/>
      <c r="AC836" s="824">
        <v>3</v>
      </c>
      <c r="AD836" s="824"/>
      <c r="AE836" s="824"/>
      <c r="AF836" s="824">
        <v>4</v>
      </c>
      <c r="AG836" s="824">
        <v>10</v>
      </c>
      <c r="AH836" s="824"/>
      <c r="AI836" s="34"/>
      <c r="AJ836" s="824"/>
      <c r="AK836" s="824"/>
      <c r="AL836" s="824"/>
      <c r="AM836" s="824"/>
      <c r="AN836" s="824"/>
      <c r="AO836" s="824"/>
      <c r="AP836" s="824"/>
      <c r="AQ836" s="824"/>
      <c r="AR836" s="824"/>
      <c r="AS836" s="824"/>
      <c r="AT836" s="824"/>
      <c r="AU836" s="824"/>
      <c r="AV836" s="824"/>
      <c r="AW836" s="824"/>
      <c r="AX836" s="824"/>
      <c r="AY836" s="824"/>
      <c r="AZ836" s="824"/>
      <c r="BA836" s="824"/>
      <c r="BB836" s="824"/>
      <c r="BC836" s="824"/>
      <c r="BE836" s="828"/>
      <c r="BF836" s="828"/>
      <c r="BG836" s="828"/>
      <c r="BH836" s="828"/>
      <c r="BI836" s="828"/>
      <c r="BJ836" s="828"/>
      <c r="BK836" s="828"/>
      <c r="BL836" s="828"/>
      <c r="BM836" s="828"/>
      <c r="BN836" s="828"/>
      <c r="BO836" s="828"/>
      <c r="BP836" s="828"/>
      <c r="BQ836" s="828"/>
      <c r="BR836" s="828"/>
      <c r="BS836" s="828"/>
      <c r="BT836" s="828"/>
      <c r="BU836" s="828"/>
      <c r="BV836" s="828"/>
      <c r="BW836" s="828"/>
      <c r="BX836" s="828"/>
    </row>
    <row r="837" spans="1:77" ht="15.75">
      <c r="A837" s="833"/>
      <c r="B837" s="830" t="s">
        <v>355</v>
      </c>
      <c r="C837" s="830" t="s">
        <v>125</v>
      </c>
      <c r="D837" s="1663"/>
      <c r="E837" s="831"/>
      <c r="F837" s="824" t="s">
        <v>184</v>
      </c>
      <c r="G837" s="823">
        <f t="shared" si="534"/>
        <v>5.5</v>
      </c>
      <c r="H837" s="824">
        <f t="shared" si="535"/>
        <v>2</v>
      </c>
      <c r="I837" s="824">
        <f t="shared" si="536"/>
        <v>11</v>
      </c>
      <c r="J837" s="824">
        <f t="shared" si="537"/>
        <v>0</v>
      </c>
      <c r="K837" s="825">
        <f t="shared" si="538"/>
        <v>11</v>
      </c>
      <c r="L837" s="826">
        <f t="shared" si="539"/>
        <v>0</v>
      </c>
      <c r="M837" s="46"/>
      <c r="N837" s="46"/>
      <c r="O837" s="827"/>
      <c r="P837" s="824"/>
      <c r="Q837" s="824"/>
      <c r="R837" s="824"/>
      <c r="S837" s="824"/>
      <c r="T837" s="826">
        <v>8</v>
      </c>
      <c r="U837" s="824">
        <v>3</v>
      </c>
      <c r="V837" s="827"/>
      <c r="W837" s="824"/>
      <c r="X837" s="824"/>
      <c r="Y837" s="824"/>
      <c r="Z837" s="824"/>
      <c r="AA837" s="824"/>
      <c r="AB837" s="824"/>
      <c r="AC837" s="824"/>
      <c r="AD837" s="824"/>
      <c r="AE837" s="824"/>
      <c r="AF837" s="824"/>
      <c r="AG837" s="824"/>
      <c r="AH837" s="824"/>
      <c r="AI837" s="824"/>
      <c r="AJ837" s="824"/>
      <c r="AK837" s="824"/>
      <c r="AL837" s="824"/>
      <c r="AM837" s="824"/>
      <c r="AN837" s="824"/>
      <c r="AO837" s="824"/>
      <c r="AP837" s="824"/>
      <c r="AQ837" s="824"/>
      <c r="AR837" s="824"/>
      <c r="AS837" s="824"/>
      <c r="AT837" s="824"/>
      <c r="AU837" s="824"/>
      <c r="AV837" s="824"/>
      <c r="AW837" s="824"/>
      <c r="AX837" s="824"/>
      <c r="AY837" s="824"/>
      <c r="AZ837" s="824"/>
      <c r="BA837" s="824"/>
      <c r="BB837" s="824"/>
      <c r="BC837" s="824"/>
      <c r="BD837" s="828"/>
      <c r="BE837" s="828"/>
      <c r="BF837" s="828"/>
      <c r="BG837" s="828"/>
      <c r="BH837" s="828"/>
      <c r="BI837" s="828"/>
      <c r="BJ837" s="828"/>
      <c r="BK837" s="828"/>
      <c r="BL837" s="828"/>
      <c r="BM837" s="828"/>
      <c r="BN837" s="828"/>
      <c r="BO837" s="828"/>
      <c r="BP837" s="828"/>
      <c r="BQ837" s="828"/>
      <c r="BR837" s="828"/>
      <c r="BS837" s="828"/>
      <c r="BT837" s="828"/>
      <c r="BU837" s="828"/>
      <c r="BV837" s="828"/>
      <c r="BW837" s="828"/>
      <c r="BX837" s="828"/>
    </row>
    <row r="838" spans="1:77" ht="16.5" thickBot="1">
      <c r="A838" s="833"/>
      <c r="B838" s="830" t="s">
        <v>92</v>
      </c>
      <c r="C838" s="830" t="s">
        <v>93</v>
      </c>
      <c r="D838" s="1663"/>
      <c r="E838" s="831"/>
      <c r="F838" s="824" t="s">
        <v>184</v>
      </c>
      <c r="G838" s="823">
        <f t="shared" si="534"/>
        <v>10.5</v>
      </c>
      <c r="H838" s="824">
        <f t="shared" si="535"/>
        <v>2</v>
      </c>
      <c r="I838" s="824">
        <f t="shared" si="536"/>
        <v>21</v>
      </c>
      <c r="J838" s="824">
        <f t="shared" si="537"/>
        <v>0</v>
      </c>
      <c r="K838" s="825">
        <f t="shared" si="538"/>
        <v>21</v>
      </c>
      <c r="L838" s="826">
        <f t="shared" si="539"/>
        <v>0</v>
      </c>
      <c r="M838" s="46"/>
      <c r="N838" s="46"/>
      <c r="O838" s="50"/>
      <c r="P838" s="834"/>
      <c r="Q838" s="834"/>
      <c r="R838" s="834">
        <v>13</v>
      </c>
      <c r="S838" s="834"/>
      <c r="T838" s="409"/>
      <c r="U838" s="834"/>
      <c r="V838" s="50"/>
      <c r="W838" s="834"/>
      <c r="X838" s="834"/>
      <c r="Y838" s="834"/>
      <c r="Z838" s="834"/>
      <c r="AA838" s="834"/>
      <c r="AB838" s="834"/>
      <c r="AC838" s="834"/>
      <c r="AD838" s="834"/>
      <c r="AE838" s="834"/>
      <c r="AF838" s="834"/>
      <c r="AG838" s="834"/>
      <c r="AH838" s="834">
        <v>8</v>
      </c>
      <c r="AI838" s="824"/>
      <c r="AJ838" s="824"/>
      <c r="AK838" s="824"/>
      <c r="AL838" s="824"/>
      <c r="AM838" s="824"/>
      <c r="AN838" s="824"/>
      <c r="AO838" s="824"/>
      <c r="AP838" s="824"/>
      <c r="AQ838" s="824"/>
      <c r="AR838" s="824"/>
      <c r="AS838" s="824"/>
      <c r="AT838" s="824"/>
      <c r="AU838" s="824"/>
      <c r="AV838" s="824"/>
      <c r="AW838" s="824"/>
      <c r="AX838" s="824"/>
      <c r="AY838" s="824"/>
      <c r="AZ838" s="824"/>
      <c r="BA838" s="824"/>
      <c r="BB838" s="824"/>
      <c r="BC838" s="824"/>
      <c r="BD838" s="828"/>
      <c r="BE838" s="828"/>
      <c r="BF838" s="828"/>
      <c r="BG838" s="828"/>
      <c r="BH838" s="828"/>
      <c r="BI838" s="828"/>
      <c r="BJ838" s="828"/>
      <c r="BK838" s="828"/>
      <c r="BL838" s="828"/>
      <c r="BM838" s="828"/>
      <c r="BN838" s="828"/>
      <c r="BO838" s="828"/>
      <c r="BP838" s="828"/>
      <c r="BQ838" s="828"/>
      <c r="BR838" s="828"/>
      <c r="BS838" s="828"/>
      <c r="BT838" s="828"/>
      <c r="BU838" s="828"/>
      <c r="BV838" s="828"/>
      <c r="BW838" s="828"/>
      <c r="BX838" s="828"/>
    </row>
    <row r="839" spans="1:77" ht="16.5" thickBot="1">
      <c r="A839" s="41"/>
      <c r="B839" s="42" t="s">
        <v>64</v>
      </c>
      <c r="C839" s="42"/>
      <c r="D839" s="960"/>
      <c r="E839" s="43"/>
      <c r="F839" s="34" t="s">
        <v>185</v>
      </c>
      <c r="G839" s="823">
        <f t="shared" si="534"/>
        <v>2.7</v>
      </c>
      <c r="H839" s="824">
        <f t="shared" si="535"/>
        <v>20</v>
      </c>
      <c r="I839" s="824">
        <f t="shared" si="536"/>
        <v>54</v>
      </c>
      <c r="J839" s="824">
        <f t="shared" si="537"/>
        <v>0</v>
      </c>
      <c r="K839" s="825">
        <f t="shared" si="538"/>
        <v>54</v>
      </c>
      <c r="L839" s="826">
        <f t="shared" si="539"/>
        <v>0</v>
      </c>
      <c r="M839" s="46"/>
      <c r="N839" s="46"/>
      <c r="O839" s="47">
        <v>4</v>
      </c>
      <c r="P839" s="48">
        <v>4</v>
      </c>
      <c r="Q839" s="49">
        <v>6</v>
      </c>
      <c r="R839" s="48">
        <v>2</v>
      </c>
      <c r="S839" s="49">
        <v>0</v>
      </c>
      <c r="T839" s="49">
        <v>2</v>
      </c>
      <c r="U839" s="48">
        <v>0</v>
      </c>
      <c r="V839" s="48">
        <v>4</v>
      </c>
      <c r="W839" s="48">
        <v>6</v>
      </c>
      <c r="X839" s="48">
        <v>0</v>
      </c>
      <c r="Y839" s="48">
        <v>0</v>
      </c>
      <c r="Z839" s="48">
        <v>2</v>
      </c>
      <c r="AA839" s="48">
        <v>0</v>
      </c>
      <c r="AB839" s="48">
        <v>2</v>
      </c>
      <c r="AC839" s="48">
        <v>2</v>
      </c>
      <c r="AD839" s="48">
        <v>4</v>
      </c>
      <c r="AE839" s="48">
        <v>2</v>
      </c>
      <c r="AF839" s="48">
        <v>8</v>
      </c>
      <c r="AG839" s="48">
        <v>4</v>
      </c>
      <c r="AH839" s="48">
        <v>2</v>
      </c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</row>
    <row r="841" spans="1:77" ht="15.75">
      <c r="A841" s="1610" t="s">
        <v>21</v>
      </c>
      <c r="B841" s="8">
        <v>26</v>
      </c>
      <c r="R841" s="8" t="s">
        <v>32</v>
      </c>
      <c r="S841" s="8" t="s">
        <v>33</v>
      </c>
      <c r="T841" s="8" t="s">
        <v>34</v>
      </c>
      <c r="U841" s="8" t="s">
        <v>35</v>
      </c>
      <c r="AO841" s="8" t="s">
        <v>36</v>
      </c>
      <c r="AP841" s="8" t="s">
        <v>37</v>
      </c>
      <c r="AQ841" s="8" t="s">
        <v>38</v>
      </c>
      <c r="AR841" s="8" t="s">
        <v>37</v>
      </c>
      <c r="AS841" s="8" t="s">
        <v>39</v>
      </c>
      <c r="AT841" s="34" t="s">
        <v>40</v>
      </c>
      <c r="AU841" s="34" t="s">
        <v>41</v>
      </c>
      <c r="AV841" s="34" t="s">
        <v>42</v>
      </c>
      <c r="AW841" s="34" t="s">
        <v>40</v>
      </c>
      <c r="AX841" s="34"/>
      <c r="AY841" s="34"/>
      <c r="AZ841" s="34"/>
      <c r="BA841" s="34"/>
      <c r="BB841" s="34"/>
      <c r="BC841" s="34"/>
      <c r="BG841" s="8" t="s">
        <v>43</v>
      </c>
      <c r="BH841" s="8" t="s">
        <v>44</v>
      </c>
      <c r="BI841" s="8" t="s">
        <v>40</v>
      </c>
      <c r="BJ841" s="8" t="s">
        <v>37</v>
      </c>
      <c r="BK841" s="8" t="s">
        <v>39</v>
      </c>
      <c r="BL841" s="8" t="s">
        <v>35</v>
      </c>
    </row>
    <row r="842" spans="1:77">
      <c r="A842" s="817"/>
      <c r="B842" s="818" t="s">
        <v>45</v>
      </c>
      <c r="C842" s="818" t="s">
        <v>46</v>
      </c>
      <c r="D842" s="1661" t="s">
        <v>47</v>
      </c>
      <c r="E842" s="819" t="s">
        <v>48</v>
      </c>
      <c r="F842" s="820" t="s">
        <v>49</v>
      </c>
      <c r="G842" s="820" t="s">
        <v>50</v>
      </c>
      <c r="H842" s="820" t="s">
        <v>51</v>
      </c>
      <c r="I842" s="820" t="s">
        <v>52</v>
      </c>
      <c r="J842" s="820" t="s">
        <v>53</v>
      </c>
      <c r="K842" s="820" t="s">
        <v>54</v>
      </c>
      <c r="L842" s="821" t="s">
        <v>55</v>
      </c>
      <c r="M842" s="36"/>
      <c r="N842" s="36"/>
      <c r="O842" s="822">
        <v>1</v>
      </c>
      <c r="P842" s="820">
        <v>2</v>
      </c>
      <c r="Q842" s="820">
        <v>3</v>
      </c>
      <c r="R842" s="820">
        <v>4</v>
      </c>
      <c r="S842" s="820">
        <v>5</v>
      </c>
      <c r="T842" s="821">
        <v>6</v>
      </c>
      <c r="U842" s="820">
        <v>7</v>
      </c>
      <c r="V842" s="822">
        <v>8</v>
      </c>
      <c r="W842" s="820">
        <v>9</v>
      </c>
      <c r="X842" s="820">
        <v>10</v>
      </c>
      <c r="Y842" s="820">
        <v>11</v>
      </c>
      <c r="Z842" s="820">
        <v>12</v>
      </c>
      <c r="AA842" s="820">
        <v>13</v>
      </c>
      <c r="AB842" s="820">
        <v>14</v>
      </c>
      <c r="AC842" s="820">
        <v>15</v>
      </c>
      <c r="AD842" s="820">
        <v>16</v>
      </c>
      <c r="AE842" s="820">
        <v>17</v>
      </c>
      <c r="AF842" s="820">
        <v>18</v>
      </c>
      <c r="AG842" s="820">
        <v>19</v>
      </c>
      <c r="AH842" s="820">
        <v>20</v>
      </c>
      <c r="AJ842" s="820">
        <v>1</v>
      </c>
      <c r="AK842" s="820">
        <v>2</v>
      </c>
      <c r="AL842" s="820">
        <v>3</v>
      </c>
      <c r="AM842" s="820">
        <v>4</v>
      </c>
      <c r="AN842" s="820">
        <v>5</v>
      </c>
      <c r="AO842" s="820">
        <v>6</v>
      </c>
      <c r="AP842" s="820">
        <v>7</v>
      </c>
      <c r="AQ842" s="820">
        <v>8</v>
      </c>
      <c r="AR842" s="820">
        <v>9</v>
      </c>
      <c r="AS842" s="820">
        <v>10</v>
      </c>
      <c r="AT842" s="820">
        <v>11</v>
      </c>
      <c r="AU842" s="820">
        <v>12</v>
      </c>
      <c r="AV842" s="820">
        <v>13</v>
      </c>
      <c r="AW842" s="820">
        <v>14</v>
      </c>
      <c r="AX842" s="820">
        <v>15</v>
      </c>
      <c r="AY842" s="820">
        <v>16</v>
      </c>
      <c r="AZ842" s="820">
        <v>17</v>
      </c>
      <c r="BA842" s="820">
        <v>18</v>
      </c>
      <c r="BB842" s="820">
        <v>19</v>
      </c>
      <c r="BC842" s="820">
        <v>20</v>
      </c>
      <c r="BE842" s="820">
        <v>1</v>
      </c>
      <c r="BF842" s="820">
        <v>2</v>
      </c>
      <c r="BG842" s="820">
        <v>3</v>
      </c>
      <c r="BH842" s="820">
        <v>4</v>
      </c>
      <c r="BI842" s="820">
        <v>5</v>
      </c>
      <c r="BJ842" s="820">
        <v>6</v>
      </c>
      <c r="BK842" s="820">
        <v>7</v>
      </c>
      <c r="BL842" s="820">
        <v>8</v>
      </c>
      <c r="BM842" s="820">
        <v>9</v>
      </c>
      <c r="BN842" s="820">
        <v>10</v>
      </c>
      <c r="BO842" s="820">
        <v>11</v>
      </c>
      <c r="BP842" s="820">
        <v>12</v>
      </c>
      <c r="BQ842" s="820">
        <v>13</v>
      </c>
      <c r="BR842" s="820">
        <v>14</v>
      </c>
      <c r="BS842" s="820">
        <v>15</v>
      </c>
      <c r="BT842" s="820">
        <v>16</v>
      </c>
      <c r="BU842" s="820">
        <v>17</v>
      </c>
      <c r="BV842" s="820">
        <v>18</v>
      </c>
      <c r="BW842" s="820">
        <v>19</v>
      </c>
      <c r="BX842" s="820">
        <v>20</v>
      </c>
    </row>
    <row r="843" spans="1:77" ht="15.75">
      <c r="A843" s="824">
        <f>OMB!B17</f>
        <v>3</v>
      </c>
      <c r="B843" s="824" t="str">
        <f>OMB!C17</f>
        <v xml:space="preserve">Kalous </v>
      </c>
      <c r="C843" s="824" t="str">
        <f>OMB!D17</f>
        <v>Jakub</v>
      </c>
      <c r="D843" s="1664">
        <f>OMB!E17</f>
        <v>830307</v>
      </c>
      <c r="E843" s="824" t="str">
        <f>OMB!F17</f>
        <v>J.H.</v>
      </c>
      <c r="F843" s="827" t="s">
        <v>21</v>
      </c>
      <c r="G843" s="823">
        <f t="shared" ref="G843:G879" si="576">K843/H843</f>
        <v>0</v>
      </c>
      <c r="H843" s="824">
        <f t="shared" ref="H843:H879" si="577">COUNT(O843:AH843)</f>
        <v>3</v>
      </c>
      <c r="I843" s="824">
        <f t="shared" ref="I843:I879" si="578">SUM(O843+P843+Q843+R843+S843+T843+V843+U843+W843+X843+Y843+Z843+AA843+AB843+AC843+AD843+AE843+AF843+AG843+AH843)</f>
        <v>0</v>
      </c>
      <c r="J843" s="824">
        <f t="shared" ref="J843:J879" si="579">AJ843+AK843+AL843+AM843+AN843+AO843+AP843+AQ843+AR843+AS843+AT843+AU843+AV843+AW843+AX843+AY843+AZ843+BA843+BB843+BC843</f>
        <v>0</v>
      </c>
      <c r="K843" s="825">
        <f t="shared" ref="K843:K879" si="580">I843+J843</f>
        <v>0</v>
      </c>
      <c r="L843" s="826">
        <f t="shared" ref="L843:L879" si="581">BE843+BF843+BG843+BH843+BI843+BJ843+BK843+BL843+BM843+BN843+BO843+BP843+BR843+BQ843+BS843+BT843+BU843+BV843+BW843+BX843</f>
        <v>0</v>
      </c>
      <c r="O843" s="827"/>
      <c r="P843" s="824"/>
      <c r="Q843" s="824"/>
      <c r="R843" s="824"/>
      <c r="S843" s="824"/>
      <c r="T843" s="826"/>
      <c r="U843" s="824"/>
      <c r="V843" s="827">
        <v>0</v>
      </c>
      <c r="W843" s="824">
        <v>0</v>
      </c>
      <c r="X843" s="824">
        <v>0</v>
      </c>
      <c r="Y843" s="824"/>
      <c r="Z843" s="824"/>
      <c r="AA843" s="824"/>
      <c r="AB843" s="824"/>
      <c r="AC843" s="824"/>
      <c r="AD843" s="824"/>
      <c r="AE843" s="824"/>
      <c r="AF843" s="824"/>
      <c r="AG843" s="824"/>
      <c r="AH843" s="824"/>
      <c r="AI843" s="34"/>
      <c r="AJ843" s="824"/>
      <c r="AK843" s="824"/>
      <c r="AL843" s="824"/>
      <c r="AM843" s="824"/>
      <c r="AN843" s="824"/>
      <c r="AO843" s="824"/>
      <c r="AP843" s="824"/>
      <c r="AQ843" s="824">
        <v>0</v>
      </c>
      <c r="AR843" s="824">
        <v>0</v>
      </c>
      <c r="AS843" s="824">
        <v>0</v>
      </c>
      <c r="AT843" s="824"/>
      <c r="AU843" s="824"/>
      <c r="AV843" s="824"/>
      <c r="AW843" s="824"/>
      <c r="AX843" s="824"/>
      <c r="AY843" s="824"/>
      <c r="AZ843" s="824"/>
      <c r="BA843" s="824"/>
      <c r="BB843" s="824"/>
      <c r="BC843" s="824"/>
      <c r="BE843" s="828"/>
      <c r="BF843" s="828"/>
      <c r="BG843" s="828"/>
      <c r="BH843" s="828"/>
      <c r="BI843" s="828"/>
      <c r="BJ843" s="828"/>
      <c r="BK843" s="828"/>
      <c r="BL843" s="828"/>
      <c r="BM843" s="828"/>
      <c r="BN843" s="828"/>
      <c r="BO843" s="828"/>
      <c r="BP843" s="828"/>
      <c r="BQ843" s="828"/>
      <c r="BR843" s="828"/>
      <c r="BS843" s="828"/>
      <c r="BT843" s="828"/>
      <c r="BU843" s="828"/>
      <c r="BV843" s="828"/>
      <c r="BW843" s="828"/>
      <c r="BX843" s="828"/>
    </row>
    <row r="844" spans="1:77" ht="15.75">
      <c r="A844" s="824">
        <f>OMB!B18</f>
        <v>4</v>
      </c>
      <c r="B844" s="824" t="str">
        <f>OMB!C18</f>
        <v>Pirkl</v>
      </c>
      <c r="C844" s="824" t="str">
        <f>OMB!D18</f>
        <v>Michal</v>
      </c>
      <c r="D844" s="1664">
        <f>OMB!E18</f>
        <v>811101</v>
      </c>
      <c r="E844" s="824" t="str">
        <f>OMB!F18</f>
        <v>J.H.</v>
      </c>
      <c r="F844" s="827" t="s">
        <v>21</v>
      </c>
      <c r="G844" s="823">
        <f t="shared" si="576"/>
        <v>0.25</v>
      </c>
      <c r="H844" s="824">
        <f t="shared" si="577"/>
        <v>8</v>
      </c>
      <c r="I844" s="824">
        <f t="shared" si="578"/>
        <v>1</v>
      </c>
      <c r="J844" s="824">
        <f t="shared" si="579"/>
        <v>1</v>
      </c>
      <c r="K844" s="825">
        <f t="shared" si="580"/>
        <v>2</v>
      </c>
      <c r="L844" s="826">
        <f t="shared" si="581"/>
        <v>0</v>
      </c>
      <c r="O844" s="824">
        <v>0</v>
      </c>
      <c r="P844" s="824"/>
      <c r="Q844" s="824"/>
      <c r="R844" s="824"/>
      <c r="S844" s="824"/>
      <c r="T844" s="826">
        <v>0</v>
      </c>
      <c r="U844" s="824">
        <v>0</v>
      </c>
      <c r="V844" s="827"/>
      <c r="W844" s="824"/>
      <c r="X844" s="824"/>
      <c r="Y844" s="824"/>
      <c r="Z844" s="824">
        <v>1</v>
      </c>
      <c r="AA844" s="824">
        <v>0</v>
      </c>
      <c r="AB844" s="824"/>
      <c r="AC844" s="824">
        <v>0</v>
      </c>
      <c r="AD844" s="824"/>
      <c r="AE844" s="824"/>
      <c r="AF844" s="824"/>
      <c r="AG844" s="824">
        <v>0</v>
      </c>
      <c r="AH844" s="824">
        <v>0</v>
      </c>
      <c r="AI844" s="34"/>
      <c r="AJ844" s="824">
        <v>1</v>
      </c>
      <c r="AK844" s="824"/>
      <c r="AL844" s="824"/>
      <c r="AM844" s="824"/>
      <c r="AN844" s="824"/>
      <c r="AO844" s="824">
        <v>0</v>
      </c>
      <c r="AP844" s="824">
        <v>0</v>
      </c>
      <c r="AQ844" s="824"/>
      <c r="AR844" s="824"/>
      <c r="AS844" s="824"/>
      <c r="AT844" s="824"/>
      <c r="AU844" s="824">
        <v>0</v>
      </c>
      <c r="AV844" s="824">
        <v>0</v>
      </c>
      <c r="AW844" s="824"/>
      <c r="AX844" s="824">
        <v>0</v>
      </c>
      <c r="AY844" s="824"/>
      <c r="AZ844" s="824"/>
      <c r="BA844" s="824"/>
      <c r="BB844" s="824">
        <v>0</v>
      </c>
      <c r="BC844" s="824">
        <v>0</v>
      </c>
      <c r="BE844" s="828"/>
      <c r="BF844" s="828"/>
      <c r="BG844" s="828"/>
      <c r="BH844" s="828"/>
      <c r="BI844" s="828"/>
      <c r="BJ844" s="828"/>
      <c r="BK844" s="828"/>
      <c r="BL844" s="828"/>
      <c r="BM844" s="828"/>
      <c r="BN844" s="828"/>
      <c r="BO844" s="828"/>
      <c r="BP844" s="828"/>
      <c r="BQ844" s="828"/>
      <c r="BR844" s="828"/>
      <c r="BS844" s="828"/>
      <c r="BT844" s="828"/>
      <c r="BU844" s="828"/>
      <c r="BV844" s="828"/>
      <c r="BW844" s="828"/>
      <c r="BX844" s="828"/>
      <c r="BY844" s="40"/>
    </row>
    <row r="845" spans="1:77" ht="15.75">
      <c r="A845" s="824">
        <f>OMB!B19</f>
        <v>5</v>
      </c>
      <c r="B845" s="824" t="str">
        <f>OMB!C19</f>
        <v xml:space="preserve">Jánský </v>
      </c>
      <c r="C845" s="824" t="str">
        <f>OMB!D19</f>
        <v>Bohuslav</v>
      </c>
      <c r="D845" s="1664">
        <f>OMB!E19</f>
        <v>780324</v>
      </c>
      <c r="E845" s="824" t="str">
        <f>OMB!F19</f>
        <v>J.H.</v>
      </c>
      <c r="F845" s="827" t="s">
        <v>21</v>
      </c>
      <c r="G845" s="823">
        <f t="shared" si="576"/>
        <v>9.0909090909090912E-2</v>
      </c>
      <c r="H845" s="824">
        <f t="shared" si="577"/>
        <v>11</v>
      </c>
      <c r="I845" s="824">
        <f t="shared" si="578"/>
        <v>0</v>
      </c>
      <c r="J845" s="824">
        <f t="shared" si="579"/>
        <v>1</v>
      </c>
      <c r="K845" s="825">
        <f t="shared" si="580"/>
        <v>1</v>
      </c>
      <c r="L845" s="826">
        <f t="shared" si="581"/>
        <v>0</v>
      </c>
      <c r="O845" s="824">
        <v>0</v>
      </c>
      <c r="P845" s="824"/>
      <c r="Q845" s="824">
        <v>0</v>
      </c>
      <c r="R845" s="824"/>
      <c r="S845" s="824"/>
      <c r="T845" s="826">
        <v>0</v>
      </c>
      <c r="U845" s="824"/>
      <c r="V845" s="827">
        <v>0</v>
      </c>
      <c r="W845" s="824"/>
      <c r="X845" s="824">
        <v>0</v>
      </c>
      <c r="Y845" s="824"/>
      <c r="Z845" s="824">
        <v>0</v>
      </c>
      <c r="AA845" s="824"/>
      <c r="AB845" s="824">
        <v>0</v>
      </c>
      <c r="AC845" s="824">
        <v>0</v>
      </c>
      <c r="AD845" s="824"/>
      <c r="AE845" s="824"/>
      <c r="AF845" s="824">
        <v>0</v>
      </c>
      <c r="AG845" s="824">
        <v>0</v>
      </c>
      <c r="AH845" s="824">
        <v>0</v>
      </c>
      <c r="AI845" s="34"/>
      <c r="AJ845" s="824">
        <v>0</v>
      </c>
      <c r="AK845" s="824"/>
      <c r="AL845" s="824">
        <v>0</v>
      </c>
      <c r="AM845" s="824"/>
      <c r="AN845" s="824"/>
      <c r="AO845" s="824">
        <v>0</v>
      </c>
      <c r="AP845" s="824"/>
      <c r="AQ845" s="824">
        <v>0</v>
      </c>
      <c r="AR845" s="824"/>
      <c r="AS845" s="824">
        <v>0</v>
      </c>
      <c r="AT845" s="824"/>
      <c r="AU845" s="824">
        <v>0</v>
      </c>
      <c r="AV845" s="824"/>
      <c r="AW845" s="824">
        <v>1</v>
      </c>
      <c r="AX845" s="824">
        <v>0</v>
      </c>
      <c r="AY845" s="824"/>
      <c r="AZ845" s="824"/>
      <c r="BA845" s="824">
        <v>0</v>
      </c>
      <c r="BB845" s="824">
        <v>0</v>
      </c>
      <c r="BC845" s="824">
        <v>0</v>
      </c>
      <c r="BE845" s="828"/>
      <c r="BF845" s="828"/>
      <c r="BG845" s="828"/>
      <c r="BH845" s="828"/>
      <c r="BI845" s="828"/>
      <c r="BJ845" s="828"/>
      <c r="BK845" s="828"/>
      <c r="BL845" s="828"/>
      <c r="BM845" s="828"/>
      <c r="BN845" s="828"/>
      <c r="BO845" s="828"/>
      <c r="BP845" s="828"/>
      <c r="BQ845" s="828"/>
      <c r="BR845" s="828"/>
      <c r="BS845" s="828"/>
      <c r="BT845" s="828"/>
      <c r="BU845" s="828"/>
      <c r="BV845" s="828"/>
      <c r="BW845" s="828"/>
      <c r="BX845" s="828"/>
      <c r="BY845" s="40"/>
    </row>
    <row r="846" spans="1:77" ht="15.75">
      <c r="A846" s="824">
        <f>OMB!B20</f>
        <v>6</v>
      </c>
      <c r="B846" s="824" t="str">
        <f>OMB!C20</f>
        <v>Vaníček</v>
      </c>
      <c r="C846" s="824" t="str">
        <f>OMB!D20</f>
        <v>Richard</v>
      </c>
      <c r="D846" s="1664">
        <f>OMB!E20</f>
        <v>890505</v>
      </c>
      <c r="E846" s="824" t="str">
        <f>OMB!F20</f>
        <v>J.H.</v>
      </c>
      <c r="F846" s="827" t="s">
        <v>21</v>
      </c>
      <c r="G846" s="823">
        <f t="shared" si="576"/>
        <v>0.88888888888888884</v>
      </c>
      <c r="H846" s="824">
        <f t="shared" si="577"/>
        <v>9</v>
      </c>
      <c r="I846" s="824">
        <f t="shared" si="578"/>
        <v>5</v>
      </c>
      <c r="J846" s="824">
        <f t="shared" si="579"/>
        <v>3</v>
      </c>
      <c r="K846" s="825">
        <f t="shared" si="580"/>
        <v>8</v>
      </c>
      <c r="L846" s="826">
        <f t="shared" si="581"/>
        <v>0</v>
      </c>
      <c r="O846" s="824"/>
      <c r="P846" s="824">
        <v>0</v>
      </c>
      <c r="Q846" s="824"/>
      <c r="R846" s="824"/>
      <c r="S846" s="824"/>
      <c r="T846" s="826">
        <v>0</v>
      </c>
      <c r="U846" s="824">
        <v>0</v>
      </c>
      <c r="V846" s="827">
        <v>0</v>
      </c>
      <c r="W846" s="824">
        <v>1</v>
      </c>
      <c r="X846" s="824">
        <v>0</v>
      </c>
      <c r="Y846" s="824">
        <v>0</v>
      </c>
      <c r="Z846" s="824"/>
      <c r="AA846" s="824"/>
      <c r="AB846" s="824"/>
      <c r="AC846" s="824"/>
      <c r="AD846" s="824">
        <v>0</v>
      </c>
      <c r="AE846" s="824"/>
      <c r="AF846" s="824">
        <v>4</v>
      </c>
      <c r="AG846" s="824"/>
      <c r="AH846" s="824"/>
      <c r="AI846" s="34"/>
      <c r="AJ846" s="824"/>
      <c r="AK846" s="824">
        <v>0</v>
      </c>
      <c r="AL846" s="824"/>
      <c r="AM846" s="824"/>
      <c r="AN846" s="824"/>
      <c r="AO846" s="824">
        <v>0</v>
      </c>
      <c r="AP846" s="824">
        <v>0</v>
      </c>
      <c r="AQ846" s="824">
        <v>0</v>
      </c>
      <c r="AR846" s="824">
        <v>0</v>
      </c>
      <c r="AS846" s="824">
        <v>0</v>
      </c>
      <c r="AT846" s="824">
        <v>0</v>
      </c>
      <c r="AU846" s="824"/>
      <c r="AV846" s="824"/>
      <c r="AW846" s="824"/>
      <c r="AX846" s="824"/>
      <c r="AY846" s="824">
        <v>2</v>
      </c>
      <c r="AZ846" s="824"/>
      <c r="BA846" s="824">
        <v>1</v>
      </c>
      <c r="BB846" s="824"/>
      <c r="BC846" s="824"/>
      <c r="BE846" s="828"/>
      <c r="BF846" s="828"/>
      <c r="BG846" s="828"/>
      <c r="BH846" s="828"/>
      <c r="BI846" s="828"/>
      <c r="BJ846" s="828"/>
      <c r="BK846" s="828"/>
      <c r="BL846" s="828"/>
      <c r="BM846" s="828"/>
      <c r="BN846" s="828"/>
      <c r="BO846" s="828"/>
      <c r="BP846" s="828"/>
      <c r="BQ846" s="828"/>
      <c r="BR846" s="828"/>
      <c r="BS846" s="828"/>
      <c r="BT846" s="828"/>
      <c r="BU846" s="828"/>
      <c r="BV846" s="828"/>
      <c r="BW846" s="828"/>
      <c r="BX846" s="828"/>
      <c r="BY846" s="40"/>
    </row>
    <row r="847" spans="1:77" ht="15.75">
      <c r="A847" s="824">
        <f>OMB!B21</f>
        <v>7</v>
      </c>
      <c r="B847" s="824" t="str">
        <f>OMB!C21</f>
        <v>Ondráček</v>
      </c>
      <c r="C847" s="824" t="str">
        <f>OMB!D21</f>
        <v>Rostislav</v>
      </c>
      <c r="D847" s="1664">
        <f>OMB!E21</f>
        <v>640408</v>
      </c>
      <c r="E847" s="824" t="str">
        <f>OMB!F21</f>
        <v>J.H.</v>
      </c>
      <c r="F847" s="827" t="s">
        <v>21</v>
      </c>
      <c r="G847" s="823">
        <f t="shared" si="576"/>
        <v>0.25</v>
      </c>
      <c r="H847" s="824">
        <f t="shared" si="577"/>
        <v>4</v>
      </c>
      <c r="I847" s="824">
        <f t="shared" si="578"/>
        <v>0</v>
      </c>
      <c r="J847" s="824">
        <f t="shared" si="579"/>
        <v>1</v>
      </c>
      <c r="K847" s="825">
        <f t="shared" si="580"/>
        <v>1</v>
      </c>
      <c r="L847" s="826">
        <f t="shared" si="581"/>
        <v>0</v>
      </c>
      <c r="O847" s="824"/>
      <c r="P847" s="824"/>
      <c r="Q847" s="824"/>
      <c r="R847" s="824">
        <v>0</v>
      </c>
      <c r="S847" s="824"/>
      <c r="T847" s="826"/>
      <c r="U847" s="824"/>
      <c r="V847" s="827">
        <v>0</v>
      </c>
      <c r="W847" s="824">
        <v>0</v>
      </c>
      <c r="X847" s="824"/>
      <c r="Y847" s="824"/>
      <c r="Z847" s="824"/>
      <c r="AA847" s="824"/>
      <c r="AB847" s="824"/>
      <c r="AC847" s="824">
        <v>0</v>
      </c>
      <c r="AD847" s="824"/>
      <c r="AE847" s="824"/>
      <c r="AF847" s="824"/>
      <c r="AG847" s="824"/>
      <c r="AH847" s="824"/>
      <c r="AI847" s="34"/>
      <c r="AJ847" s="824"/>
      <c r="AK847" s="824"/>
      <c r="AL847" s="824"/>
      <c r="AM847" s="824">
        <v>0</v>
      </c>
      <c r="AN847" s="824"/>
      <c r="AO847" s="824"/>
      <c r="AP847" s="824"/>
      <c r="AQ847" s="824">
        <v>0</v>
      </c>
      <c r="AR847" s="824">
        <v>1</v>
      </c>
      <c r="AS847" s="824"/>
      <c r="AT847" s="824"/>
      <c r="AU847" s="824"/>
      <c r="AV847" s="824"/>
      <c r="AW847" s="824"/>
      <c r="AX847" s="824">
        <v>0</v>
      </c>
      <c r="AY847" s="824"/>
      <c r="AZ847" s="824"/>
      <c r="BA847" s="824"/>
      <c r="BB847" s="824"/>
      <c r="BC847" s="824"/>
      <c r="BE847" s="828"/>
      <c r="BF847" s="828"/>
      <c r="BG847" s="828"/>
      <c r="BH847" s="828"/>
      <c r="BI847" s="828"/>
      <c r="BJ847" s="828"/>
      <c r="BK847" s="828"/>
      <c r="BL847" s="828"/>
      <c r="BM847" s="828"/>
      <c r="BN847" s="828"/>
      <c r="BO847" s="828"/>
      <c r="BP847" s="828"/>
      <c r="BQ847" s="828"/>
      <c r="BR847" s="828"/>
      <c r="BS847" s="828"/>
      <c r="BT847" s="828"/>
      <c r="BU847" s="828"/>
      <c r="BV847" s="828"/>
      <c r="BW847" s="828"/>
      <c r="BX847" s="828"/>
    </row>
    <row r="848" spans="1:77" ht="15.75">
      <c r="A848" s="824">
        <f>OMB!B22</f>
        <v>8</v>
      </c>
      <c r="B848" s="824" t="str">
        <f>OMB!C22</f>
        <v>Veselý</v>
      </c>
      <c r="C848" s="824" t="str">
        <f>OMB!D22</f>
        <v>Michal</v>
      </c>
      <c r="D848" s="1664">
        <f>OMB!E22</f>
        <v>960530</v>
      </c>
      <c r="E848" s="824" t="str">
        <f>OMB!F22</f>
        <v>J.H.</v>
      </c>
      <c r="F848" s="827" t="s">
        <v>21</v>
      </c>
      <c r="G848" s="823">
        <f t="shared" si="576"/>
        <v>0.54545454545454541</v>
      </c>
      <c r="H848" s="824">
        <f t="shared" si="577"/>
        <v>11</v>
      </c>
      <c r="I848" s="824">
        <f t="shared" si="578"/>
        <v>2</v>
      </c>
      <c r="J848" s="824">
        <f t="shared" si="579"/>
        <v>4</v>
      </c>
      <c r="K848" s="825">
        <f t="shared" si="580"/>
        <v>6</v>
      </c>
      <c r="L848" s="826">
        <f t="shared" si="581"/>
        <v>0</v>
      </c>
      <c r="O848" s="824">
        <v>0</v>
      </c>
      <c r="P848" s="824">
        <v>1</v>
      </c>
      <c r="Q848" s="824">
        <v>0</v>
      </c>
      <c r="R848" s="824"/>
      <c r="S848" s="824">
        <v>0</v>
      </c>
      <c r="T848" s="826">
        <v>0</v>
      </c>
      <c r="U848" s="824"/>
      <c r="V848" s="827"/>
      <c r="W848" s="824"/>
      <c r="X848" s="824">
        <v>0</v>
      </c>
      <c r="Y848" s="824">
        <v>0</v>
      </c>
      <c r="Z848" s="824">
        <v>0</v>
      </c>
      <c r="AA848" s="824"/>
      <c r="AB848" s="824"/>
      <c r="AC848" s="824"/>
      <c r="AD848" s="824"/>
      <c r="AE848" s="824"/>
      <c r="AF848" s="824">
        <v>1</v>
      </c>
      <c r="AG848" s="824">
        <v>0</v>
      </c>
      <c r="AH848" s="824">
        <v>0</v>
      </c>
      <c r="AI848" s="34"/>
      <c r="AJ848" s="824">
        <v>0</v>
      </c>
      <c r="AK848" s="824">
        <v>0</v>
      </c>
      <c r="AL848" s="824">
        <v>0</v>
      </c>
      <c r="AM848" s="824"/>
      <c r="AN848" s="824">
        <v>1</v>
      </c>
      <c r="AO848" s="824">
        <v>0</v>
      </c>
      <c r="AP848" s="824"/>
      <c r="AQ848" s="824"/>
      <c r="AR848" s="824"/>
      <c r="AS848" s="824">
        <v>0</v>
      </c>
      <c r="AT848" s="824">
        <v>0</v>
      </c>
      <c r="AU848" s="824">
        <v>2</v>
      </c>
      <c r="AV848" s="824"/>
      <c r="AW848" s="824"/>
      <c r="AX848" s="824"/>
      <c r="AY848" s="824"/>
      <c r="AZ848" s="824"/>
      <c r="BA848" s="824">
        <v>0</v>
      </c>
      <c r="BB848" s="824">
        <v>0</v>
      </c>
      <c r="BC848" s="824">
        <v>1</v>
      </c>
      <c r="BE848" s="828"/>
      <c r="BF848" s="828"/>
      <c r="BG848" s="828"/>
      <c r="BH848" s="828"/>
      <c r="BI848" s="828"/>
      <c r="BJ848" s="828"/>
      <c r="BK848" s="828"/>
      <c r="BL848" s="828"/>
      <c r="BM848" s="828"/>
      <c r="BN848" s="828"/>
      <c r="BO848" s="828"/>
      <c r="BP848" s="828"/>
      <c r="BQ848" s="828"/>
      <c r="BR848" s="828"/>
      <c r="BS848" s="828"/>
      <c r="BT848" s="828"/>
      <c r="BU848" s="828"/>
      <c r="BV848" s="828"/>
      <c r="BW848" s="828"/>
      <c r="BX848" s="828"/>
      <c r="BY848" s="40"/>
    </row>
    <row r="849" spans="1:78" ht="15.75">
      <c r="A849" s="824">
        <f>OMB!B23</f>
        <v>9</v>
      </c>
      <c r="B849" s="824" t="str">
        <f>OMB!C23</f>
        <v>Černohous</v>
      </c>
      <c r="C849" s="824" t="str">
        <f>OMB!D23</f>
        <v>Pavel</v>
      </c>
      <c r="D849" s="1664">
        <f>OMB!E23</f>
        <v>610422</v>
      </c>
      <c r="E849" s="824" t="str">
        <f>OMB!F23</f>
        <v>J.H.</v>
      </c>
      <c r="F849" s="827" t="s">
        <v>21</v>
      </c>
      <c r="G849" s="823">
        <f t="shared" si="576"/>
        <v>0.4</v>
      </c>
      <c r="H849" s="824">
        <f t="shared" si="577"/>
        <v>5</v>
      </c>
      <c r="I849" s="824">
        <f t="shared" si="578"/>
        <v>0</v>
      </c>
      <c r="J849" s="824">
        <f t="shared" si="579"/>
        <v>2</v>
      </c>
      <c r="K849" s="825">
        <f t="shared" si="580"/>
        <v>2</v>
      </c>
      <c r="L849" s="826">
        <f t="shared" si="581"/>
        <v>0</v>
      </c>
      <c r="O849" s="824"/>
      <c r="P849" s="824">
        <v>0</v>
      </c>
      <c r="Q849" s="824">
        <v>0</v>
      </c>
      <c r="R849" s="824"/>
      <c r="S849" s="824">
        <v>0</v>
      </c>
      <c r="T849" s="826"/>
      <c r="U849" s="824"/>
      <c r="V849" s="827"/>
      <c r="W849" s="824"/>
      <c r="X849" s="824"/>
      <c r="Y849" s="824"/>
      <c r="Z849" s="824"/>
      <c r="AA849" s="824"/>
      <c r="AB849" s="824"/>
      <c r="AC849" s="824"/>
      <c r="AD849" s="824"/>
      <c r="AE849" s="824"/>
      <c r="AF849" s="824">
        <v>0</v>
      </c>
      <c r="AG849" s="824">
        <v>0</v>
      </c>
      <c r="AH849" s="824"/>
      <c r="AI849" s="34"/>
      <c r="AJ849" s="824"/>
      <c r="AK849" s="824">
        <v>0</v>
      </c>
      <c r="AL849" s="824">
        <v>0</v>
      </c>
      <c r="AM849" s="824"/>
      <c r="AN849" s="824">
        <v>0</v>
      </c>
      <c r="AO849" s="824"/>
      <c r="AP849" s="824"/>
      <c r="AQ849" s="824"/>
      <c r="AR849" s="824"/>
      <c r="AS849" s="824"/>
      <c r="AT849" s="824"/>
      <c r="AU849" s="824"/>
      <c r="AV849" s="824"/>
      <c r="AW849" s="824"/>
      <c r="AX849" s="824"/>
      <c r="AY849" s="824"/>
      <c r="AZ849" s="824"/>
      <c r="BA849" s="824">
        <v>1</v>
      </c>
      <c r="BB849" s="824">
        <v>1</v>
      </c>
      <c r="BC849" s="824"/>
      <c r="BE849" s="828"/>
      <c r="BF849" s="828"/>
      <c r="BG849" s="828"/>
      <c r="BH849" s="828"/>
      <c r="BI849" s="828"/>
      <c r="BJ849" s="828"/>
      <c r="BK849" s="828"/>
      <c r="BL849" s="828"/>
      <c r="BM849" s="828"/>
      <c r="BN849" s="828"/>
      <c r="BO849" s="828"/>
      <c r="BP849" s="828"/>
      <c r="BQ849" s="828"/>
      <c r="BR849" s="828"/>
      <c r="BS849" s="828"/>
      <c r="BT849" s="828"/>
      <c r="BU849" s="828"/>
      <c r="BV849" s="828"/>
      <c r="BW849" s="828"/>
      <c r="BX849" s="828"/>
      <c r="BY849" s="40"/>
    </row>
    <row r="850" spans="1:78" ht="15.75">
      <c r="A850" s="824">
        <f>OMB!B24</f>
        <v>10</v>
      </c>
      <c r="B850" s="824" t="str">
        <f>OMB!C24</f>
        <v>Harcula</v>
      </c>
      <c r="C850" s="824" t="str">
        <f>OMB!D24</f>
        <v>Michal</v>
      </c>
      <c r="D850" s="1664">
        <f>OMB!E24</f>
        <v>1030731</v>
      </c>
      <c r="E850" s="824" t="str">
        <f>OMB!F24</f>
        <v>N.</v>
      </c>
      <c r="F850" s="827" t="s">
        <v>21</v>
      </c>
      <c r="G850" s="823">
        <f t="shared" si="576"/>
        <v>1.4285714285714286</v>
      </c>
      <c r="H850" s="824">
        <f t="shared" si="577"/>
        <v>14</v>
      </c>
      <c r="I850" s="824">
        <f t="shared" si="578"/>
        <v>8</v>
      </c>
      <c r="J850" s="824">
        <f t="shared" si="579"/>
        <v>12</v>
      </c>
      <c r="K850" s="825">
        <f t="shared" si="580"/>
        <v>20</v>
      </c>
      <c r="L850" s="826">
        <f t="shared" si="581"/>
        <v>0</v>
      </c>
      <c r="O850" s="824">
        <v>1</v>
      </c>
      <c r="P850" s="824">
        <v>1</v>
      </c>
      <c r="Q850" s="824">
        <v>1</v>
      </c>
      <c r="R850" s="824">
        <v>0</v>
      </c>
      <c r="S850" s="824">
        <v>0</v>
      </c>
      <c r="T850" s="826">
        <v>1</v>
      </c>
      <c r="U850" s="824"/>
      <c r="V850" s="827"/>
      <c r="W850" s="824"/>
      <c r="X850" s="824">
        <v>0</v>
      </c>
      <c r="Y850" s="824">
        <v>0</v>
      </c>
      <c r="Z850" s="824"/>
      <c r="AA850" s="824"/>
      <c r="AB850" s="824">
        <v>1</v>
      </c>
      <c r="AC850" s="824">
        <v>0</v>
      </c>
      <c r="AD850" s="824">
        <v>1</v>
      </c>
      <c r="AE850" s="824">
        <v>0</v>
      </c>
      <c r="AF850" s="824"/>
      <c r="AG850" s="824">
        <v>1</v>
      </c>
      <c r="AH850" s="824">
        <v>1</v>
      </c>
      <c r="AI850" s="34"/>
      <c r="AJ850" s="824">
        <v>0</v>
      </c>
      <c r="AK850" s="824">
        <v>0</v>
      </c>
      <c r="AL850" s="824">
        <v>0</v>
      </c>
      <c r="AM850" s="824">
        <v>0</v>
      </c>
      <c r="AN850" s="824">
        <v>0</v>
      </c>
      <c r="AO850" s="824">
        <v>0</v>
      </c>
      <c r="AP850" s="824"/>
      <c r="AQ850" s="824"/>
      <c r="AR850" s="824"/>
      <c r="AS850" s="824">
        <v>1</v>
      </c>
      <c r="AT850" s="824">
        <v>2</v>
      </c>
      <c r="AU850" s="824"/>
      <c r="AV850" s="824"/>
      <c r="AW850" s="824">
        <v>4</v>
      </c>
      <c r="AX850" s="824">
        <v>1</v>
      </c>
      <c r="AY850" s="824">
        <v>0</v>
      </c>
      <c r="AZ850" s="824">
        <v>0</v>
      </c>
      <c r="BA850" s="824"/>
      <c r="BB850" s="824">
        <v>0</v>
      </c>
      <c r="BC850" s="824">
        <v>4</v>
      </c>
      <c r="BE850" s="828"/>
      <c r="BF850" s="828"/>
      <c r="BG850" s="828"/>
      <c r="BH850" s="828"/>
      <c r="BI850" s="828"/>
      <c r="BJ850" s="828"/>
      <c r="BK850" s="828"/>
      <c r="BL850" s="828"/>
      <c r="BM850" s="828"/>
      <c r="BN850" s="828"/>
      <c r="BO850" s="828"/>
      <c r="BP850" s="828"/>
      <c r="BQ850" s="828"/>
      <c r="BR850" s="828"/>
      <c r="BS850" s="828"/>
      <c r="BT850" s="828"/>
      <c r="BU850" s="828"/>
      <c r="BV850" s="828"/>
      <c r="BW850" s="828"/>
      <c r="BX850" s="828"/>
      <c r="BY850" s="40"/>
    </row>
    <row r="851" spans="1:78" ht="15.75">
      <c r="A851" s="824">
        <f>OMB!B25</f>
        <v>11</v>
      </c>
      <c r="B851" s="824" t="str">
        <f>OMB!C25</f>
        <v>Vaníček</v>
      </c>
      <c r="C851" s="824" t="str">
        <f>OMB!D25</f>
        <v>Václav</v>
      </c>
      <c r="D851" s="1664">
        <f>OMB!E25</f>
        <v>610724</v>
      </c>
      <c r="E851" s="824" t="str">
        <f>OMB!F25</f>
        <v>J.H.</v>
      </c>
      <c r="F851" s="827" t="s">
        <v>21</v>
      </c>
      <c r="G851" s="823">
        <f t="shared" si="576"/>
        <v>0.2</v>
      </c>
      <c r="H851" s="824">
        <f t="shared" si="577"/>
        <v>5</v>
      </c>
      <c r="I851" s="824">
        <f t="shared" si="578"/>
        <v>0</v>
      </c>
      <c r="J851" s="824">
        <f t="shared" si="579"/>
        <v>1</v>
      </c>
      <c r="K851" s="825">
        <f t="shared" si="580"/>
        <v>1</v>
      </c>
      <c r="L851" s="826">
        <f t="shared" si="581"/>
        <v>0</v>
      </c>
      <c r="O851" s="824"/>
      <c r="P851" s="824"/>
      <c r="Q851" s="824"/>
      <c r="R851" s="824">
        <v>0</v>
      </c>
      <c r="S851" s="824">
        <v>0</v>
      </c>
      <c r="T851" s="826"/>
      <c r="U851" s="824">
        <v>0</v>
      </c>
      <c r="V851" s="827">
        <v>0</v>
      </c>
      <c r="W851" s="824"/>
      <c r="X851" s="824"/>
      <c r="Y851" s="824"/>
      <c r="Z851" s="824"/>
      <c r="AA851" s="824"/>
      <c r="AB851" s="824"/>
      <c r="AC851" s="824"/>
      <c r="AD851" s="824"/>
      <c r="AE851" s="824"/>
      <c r="AF851" s="824">
        <v>0</v>
      </c>
      <c r="AG851" s="824"/>
      <c r="AH851" s="824"/>
      <c r="AI851" s="34"/>
      <c r="AJ851" s="824"/>
      <c r="AK851" s="824"/>
      <c r="AL851" s="824"/>
      <c r="AM851" s="824">
        <v>0</v>
      </c>
      <c r="AN851" s="824">
        <v>0</v>
      </c>
      <c r="AO851" s="824"/>
      <c r="AP851" s="824">
        <v>0</v>
      </c>
      <c r="AQ851" s="824">
        <v>0</v>
      </c>
      <c r="AR851" s="824"/>
      <c r="AS851" s="824"/>
      <c r="AT851" s="824"/>
      <c r="AU851" s="824"/>
      <c r="AV851" s="824"/>
      <c r="AW851" s="824"/>
      <c r="AX851" s="824"/>
      <c r="AY851" s="824"/>
      <c r="AZ851" s="824"/>
      <c r="BA851" s="824">
        <v>1</v>
      </c>
      <c r="BB851" s="824"/>
      <c r="BC851" s="824"/>
      <c r="BE851" s="828"/>
      <c r="BF851" s="828"/>
      <c r="BG851" s="828"/>
      <c r="BH851" s="828"/>
      <c r="BI851" s="828"/>
      <c r="BJ851" s="828"/>
      <c r="BK851" s="828"/>
      <c r="BL851" s="828"/>
      <c r="BM851" s="828"/>
      <c r="BN851" s="828"/>
      <c r="BO851" s="828"/>
      <c r="BP851" s="828"/>
      <c r="BQ851" s="828"/>
      <c r="BR851" s="828"/>
      <c r="BS851" s="828"/>
      <c r="BT851" s="828"/>
      <c r="BU851" s="828"/>
      <c r="BV851" s="828"/>
      <c r="BW851" s="828"/>
      <c r="BX851" s="828"/>
      <c r="BY851" s="40"/>
    </row>
    <row r="852" spans="1:78" ht="15.75">
      <c r="A852" s="824">
        <f>OMB!B26</f>
        <v>12</v>
      </c>
      <c r="B852" s="824" t="str">
        <f>OMB!C26</f>
        <v>Adámek</v>
      </c>
      <c r="C852" s="824" t="str">
        <f>OMB!D26</f>
        <v>Ivan</v>
      </c>
      <c r="D852" s="1664">
        <f>OMB!E26</f>
        <v>500516</v>
      </c>
      <c r="E852" s="824" t="str">
        <f>OMB!F26</f>
        <v>J.H.</v>
      </c>
      <c r="F852" s="827" t="s">
        <v>21</v>
      </c>
      <c r="G852" s="823">
        <f t="shared" si="576"/>
        <v>0.2857142857142857</v>
      </c>
      <c r="H852" s="824">
        <f t="shared" si="577"/>
        <v>7</v>
      </c>
      <c r="I852" s="824">
        <f t="shared" si="578"/>
        <v>0</v>
      </c>
      <c r="J852" s="824">
        <f t="shared" si="579"/>
        <v>2</v>
      </c>
      <c r="K852" s="825">
        <f t="shared" si="580"/>
        <v>2</v>
      </c>
      <c r="L852" s="826">
        <f t="shared" si="581"/>
        <v>0</v>
      </c>
      <c r="O852" s="824"/>
      <c r="P852" s="824">
        <v>0</v>
      </c>
      <c r="Q852" s="824">
        <v>0</v>
      </c>
      <c r="R852" s="824"/>
      <c r="S852" s="824">
        <v>0</v>
      </c>
      <c r="T852" s="826">
        <v>0</v>
      </c>
      <c r="U852" s="824"/>
      <c r="V852" s="827"/>
      <c r="W852" s="824"/>
      <c r="X852" s="824"/>
      <c r="Y852" s="824"/>
      <c r="Z852" s="824"/>
      <c r="AA852" s="824"/>
      <c r="AB852" s="824"/>
      <c r="AC852" s="824"/>
      <c r="AD852" s="824"/>
      <c r="AE852" s="824">
        <v>0</v>
      </c>
      <c r="AF852" s="824">
        <v>0</v>
      </c>
      <c r="AG852" s="824">
        <v>0</v>
      </c>
      <c r="AH852" s="824"/>
      <c r="AI852" s="34"/>
      <c r="AJ852" s="824"/>
      <c r="AK852" s="824">
        <v>0</v>
      </c>
      <c r="AL852" s="824">
        <v>0</v>
      </c>
      <c r="AM852" s="824"/>
      <c r="AN852" s="824">
        <v>0</v>
      </c>
      <c r="AO852" s="824">
        <v>0</v>
      </c>
      <c r="AP852" s="824"/>
      <c r="AQ852" s="824"/>
      <c r="AR852" s="824"/>
      <c r="AS852" s="824"/>
      <c r="AT852" s="824"/>
      <c r="AU852" s="824"/>
      <c r="AV852" s="824"/>
      <c r="AW852" s="824"/>
      <c r="AX852" s="824"/>
      <c r="AY852" s="824"/>
      <c r="AZ852" s="824">
        <v>0</v>
      </c>
      <c r="BA852" s="824">
        <v>2</v>
      </c>
      <c r="BB852" s="824">
        <v>0</v>
      </c>
      <c r="BC852" s="824"/>
      <c r="BE852" s="828"/>
      <c r="BF852" s="828"/>
      <c r="BG852" s="828"/>
      <c r="BH852" s="828"/>
      <c r="BI852" s="828"/>
      <c r="BJ852" s="828"/>
      <c r="BK852" s="828"/>
      <c r="BL852" s="828"/>
      <c r="BM852" s="828"/>
      <c r="BN852" s="828"/>
      <c r="BO852" s="828"/>
      <c r="BP852" s="828"/>
      <c r="BQ852" s="828"/>
      <c r="BR852" s="828"/>
      <c r="BS852" s="828"/>
      <c r="BT852" s="828"/>
      <c r="BU852" s="828"/>
      <c r="BV852" s="828"/>
      <c r="BW852" s="828"/>
      <c r="BX852" s="828"/>
      <c r="BY852" s="40"/>
    </row>
    <row r="853" spans="1:78" ht="15.75">
      <c r="A853" s="824">
        <f>OMB!B27</f>
        <v>13</v>
      </c>
      <c r="B853" s="824" t="str">
        <f>OMB!C27</f>
        <v>Tejkl</v>
      </c>
      <c r="C853" s="824" t="str">
        <f>OMB!D27</f>
        <v>Ondřej</v>
      </c>
      <c r="D853" s="1664">
        <f>OMB!E27</f>
        <v>810531</v>
      </c>
      <c r="E853" s="824" t="str">
        <f>OMB!F27</f>
        <v>J.H.</v>
      </c>
      <c r="F853" s="827" t="s">
        <v>21</v>
      </c>
      <c r="G853" s="823">
        <f t="shared" si="576"/>
        <v>0.25</v>
      </c>
      <c r="H853" s="824">
        <f t="shared" si="577"/>
        <v>16</v>
      </c>
      <c r="I853" s="824">
        <f t="shared" si="578"/>
        <v>3</v>
      </c>
      <c r="J853" s="824">
        <f t="shared" si="579"/>
        <v>1</v>
      </c>
      <c r="K853" s="825">
        <f t="shared" si="580"/>
        <v>4</v>
      </c>
      <c r="L853" s="826">
        <f t="shared" si="581"/>
        <v>0</v>
      </c>
      <c r="O853" s="824"/>
      <c r="P853" s="824">
        <v>0</v>
      </c>
      <c r="Q853" s="824">
        <v>0</v>
      </c>
      <c r="R853" s="824">
        <v>0</v>
      </c>
      <c r="S853" s="824">
        <v>0</v>
      </c>
      <c r="T853" s="826">
        <v>0</v>
      </c>
      <c r="U853" s="824">
        <v>1</v>
      </c>
      <c r="V853" s="827">
        <v>0</v>
      </c>
      <c r="W853" s="824">
        <v>0</v>
      </c>
      <c r="X853" s="824"/>
      <c r="Y853" s="824">
        <v>0</v>
      </c>
      <c r="Z853" s="824">
        <v>0</v>
      </c>
      <c r="AA853" s="824"/>
      <c r="AB853" s="824">
        <v>1</v>
      </c>
      <c r="AC853" s="824">
        <v>0</v>
      </c>
      <c r="AD853" s="824">
        <v>0</v>
      </c>
      <c r="AE853" s="824">
        <v>0</v>
      </c>
      <c r="AF853" s="824">
        <v>1</v>
      </c>
      <c r="AG853" s="824"/>
      <c r="AH853" s="824">
        <v>0</v>
      </c>
      <c r="AI853" s="34"/>
      <c r="AJ853" s="824"/>
      <c r="AK853" s="824">
        <v>0</v>
      </c>
      <c r="AL853" s="824">
        <v>0</v>
      </c>
      <c r="AM853" s="824">
        <v>0</v>
      </c>
      <c r="AN853" s="824">
        <v>0</v>
      </c>
      <c r="AO853" s="824">
        <v>0</v>
      </c>
      <c r="AP853" s="824">
        <v>0</v>
      </c>
      <c r="AQ853" s="824">
        <v>0</v>
      </c>
      <c r="AR853" s="824">
        <v>1</v>
      </c>
      <c r="AS853" s="824"/>
      <c r="AT853" s="824">
        <v>0</v>
      </c>
      <c r="AU853" s="824">
        <v>0</v>
      </c>
      <c r="AV853" s="824"/>
      <c r="AW853" s="824">
        <v>0</v>
      </c>
      <c r="AX853" s="824">
        <v>0</v>
      </c>
      <c r="AY853" s="824">
        <v>0</v>
      </c>
      <c r="AZ853" s="824">
        <v>0</v>
      </c>
      <c r="BA853" s="824">
        <v>0</v>
      </c>
      <c r="BB853" s="824"/>
      <c r="BC853" s="824">
        <v>0</v>
      </c>
      <c r="BE853" s="828"/>
      <c r="BF853" s="828"/>
      <c r="BG853" s="828"/>
      <c r="BH853" s="828"/>
      <c r="BI853" s="828"/>
      <c r="BJ853" s="828"/>
      <c r="BK853" s="828"/>
      <c r="BL853" s="828"/>
      <c r="BM853" s="828"/>
      <c r="BN853" s="828"/>
      <c r="BO853" s="828"/>
      <c r="BP853" s="828"/>
      <c r="BQ853" s="828"/>
      <c r="BR853" s="828"/>
      <c r="BS853" s="828"/>
      <c r="BT853" s="828"/>
      <c r="BU853" s="828"/>
      <c r="BV853" s="828"/>
      <c r="BW853" s="828"/>
      <c r="BX853" s="828"/>
      <c r="BY853" s="40"/>
    </row>
    <row r="854" spans="1:78" ht="15.75">
      <c r="A854" s="824">
        <f>OMB!B28</f>
        <v>14</v>
      </c>
      <c r="B854" s="824" t="str">
        <f>OMB!C28</f>
        <v>Harcula</v>
      </c>
      <c r="C854" s="824" t="str">
        <f>OMB!D28</f>
        <v>Marek</v>
      </c>
      <c r="D854" s="1664">
        <f>OMB!E28</f>
        <v>750210</v>
      </c>
      <c r="E854" s="824" t="str">
        <f>OMB!F28</f>
        <v>N.</v>
      </c>
      <c r="F854" s="827" t="s">
        <v>21</v>
      </c>
      <c r="G854" s="823">
        <f t="shared" si="576"/>
        <v>0.70588235294117652</v>
      </c>
      <c r="H854" s="824">
        <f t="shared" si="577"/>
        <v>17</v>
      </c>
      <c r="I854" s="824">
        <f t="shared" si="578"/>
        <v>8</v>
      </c>
      <c r="J854" s="824">
        <f t="shared" si="579"/>
        <v>4</v>
      </c>
      <c r="K854" s="825">
        <f t="shared" si="580"/>
        <v>12</v>
      </c>
      <c r="L854" s="826">
        <f t="shared" si="581"/>
        <v>0</v>
      </c>
      <c r="O854" s="824">
        <v>0</v>
      </c>
      <c r="P854" s="824">
        <v>0</v>
      </c>
      <c r="Q854" s="824">
        <v>0</v>
      </c>
      <c r="R854" s="824">
        <v>0</v>
      </c>
      <c r="S854" s="824">
        <v>0</v>
      </c>
      <c r="T854" s="826"/>
      <c r="U854" s="824"/>
      <c r="V854" s="827">
        <v>0</v>
      </c>
      <c r="W854" s="824">
        <v>0</v>
      </c>
      <c r="X854" s="824">
        <v>0</v>
      </c>
      <c r="Y854" s="824">
        <v>0</v>
      </c>
      <c r="Z854" s="824"/>
      <c r="AA854" s="824">
        <v>0</v>
      </c>
      <c r="AB854" s="824">
        <v>3</v>
      </c>
      <c r="AC854" s="824">
        <v>0</v>
      </c>
      <c r="AD854" s="824">
        <v>1</v>
      </c>
      <c r="AE854" s="824">
        <v>0</v>
      </c>
      <c r="AF854" s="824">
        <v>1</v>
      </c>
      <c r="AG854" s="824">
        <v>0</v>
      </c>
      <c r="AH854" s="824">
        <v>3</v>
      </c>
      <c r="AI854" s="34"/>
      <c r="AJ854" s="824">
        <v>0</v>
      </c>
      <c r="AK854" s="824">
        <v>0</v>
      </c>
      <c r="AL854" s="824">
        <v>0</v>
      </c>
      <c r="AM854" s="824">
        <v>1</v>
      </c>
      <c r="AN854" s="824">
        <v>0</v>
      </c>
      <c r="AO854" s="824"/>
      <c r="AP854" s="824"/>
      <c r="AQ854" s="824">
        <v>0</v>
      </c>
      <c r="AR854" s="824">
        <v>0</v>
      </c>
      <c r="AS854" s="824">
        <v>0</v>
      </c>
      <c r="AT854" s="824">
        <v>0</v>
      </c>
      <c r="AU854" s="824"/>
      <c r="AV854" s="824">
        <v>0</v>
      </c>
      <c r="AW854" s="824">
        <v>1</v>
      </c>
      <c r="AX854" s="824">
        <v>1</v>
      </c>
      <c r="AY854" s="824">
        <v>0</v>
      </c>
      <c r="AZ854" s="824">
        <v>0</v>
      </c>
      <c r="BA854" s="824">
        <v>1</v>
      </c>
      <c r="BB854" s="824">
        <v>0</v>
      </c>
      <c r="BC854" s="824">
        <v>0</v>
      </c>
      <c r="BE854" s="828"/>
      <c r="BF854" s="828"/>
      <c r="BG854" s="828"/>
      <c r="BH854" s="828"/>
      <c r="BI854" s="828"/>
      <c r="BJ854" s="828"/>
      <c r="BK854" s="828"/>
      <c r="BL854" s="828"/>
      <c r="BM854" s="828"/>
      <c r="BN854" s="828"/>
      <c r="BO854" s="828"/>
      <c r="BP854" s="828"/>
      <c r="BQ854" s="828"/>
      <c r="BR854" s="828"/>
      <c r="BS854" s="828"/>
      <c r="BT854" s="828"/>
      <c r="BU854" s="828"/>
      <c r="BV854" s="828"/>
      <c r="BW854" s="828"/>
      <c r="BX854" s="828"/>
      <c r="BY854" s="40"/>
    </row>
    <row r="855" spans="1:78" ht="15.75">
      <c r="A855" s="824">
        <f>OMB!B29</f>
        <v>15</v>
      </c>
      <c r="B855" s="824" t="str">
        <f>OMB!C29</f>
        <v>Marek</v>
      </c>
      <c r="C855" s="824" t="str">
        <f>OMB!D29</f>
        <v>Ondřej</v>
      </c>
      <c r="D855" s="1664">
        <f>OMB!E29</f>
        <v>860921</v>
      </c>
      <c r="E855" s="824" t="str">
        <f>OMB!F29</f>
        <v>J.H.</v>
      </c>
      <c r="F855" s="827" t="s">
        <v>21</v>
      </c>
      <c r="G855" s="823">
        <f t="shared" si="576"/>
        <v>0.25</v>
      </c>
      <c r="H855" s="824">
        <f t="shared" si="577"/>
        <v>16</v>
      </c>
      <c r="I855" s="824">
        <f t="shared" si="578"/>
        <v>1</v>
      </c>
      <c r="J855" s="824">
        <f t="shared" si="579"/>
        <v>3</v>
      </c>
      <c r="K855" s="825">
        <f t="shared" si="580"/>
        <v>4</v>
      </c>
      <c r="L855" s="826">
        <f t="shared" si="581"/>
        <v>0</v>
      </c>
      <c r="O855" s="824"/>
      <c r="P855" s="824">
        <v>1</v>
      </c>
      <c r="Q855" s="824">
        <v>0</v>
      </c>
      <c r="R855" s="824">
        <v>0</v>
      </c>
      <c r="S855" s="824">
        <v>0</v>
      </c>
      <c r="T855" s="826">
        <v>0</v>
      </c>
      <c r="U855" s="824">
        <v>0</v>
      </c>
      <c r="V855" s="827">
        <v>0</v>
      </c>
      <c r="W855" s="824"/>
      <c r="X855" s="824">
        <v>0</v>
      </c>
      <c r="Y855" s="824">
        <v>0</v>
      </c>
      <c r="Z855" s="824"/>
      <c r="AA855" s="824">
        <v>0</v>
      </c>
      <c r="AB855" s="824">
        <v>0</v>
      </c>
      <c r="AC855" s="824"/>
      <c r="AD855" s="824">
        <v>0</v>
      </c>
      <c r="AE855" s="824">
        <v>0</v>
      </c>
      <c r="AF855" s="824">
        <v>0</v>
      </c>
      <c r="AG855" s="824">
        <v>0</v>
      </c>
      <c r="AH855" s="824">
        <v>0</v>
      </c>
      <c r="AI855" s="34"/>
      <c r="AJ855" s="824"/>
      <c r="AK855" s="824">
        <v>0</v>
      </c>
      <c r="AL855" s="824">
        <v>0</v>
      </c>
      <c r="AM855" s="824">
        <v>1</v>
      </c>
      <c r="AN855" s="824">
        <v>0</v>
      </c>
      <c r="AO855" s="824">
        <v>0</v>
      </c>
      <c r="AP855" s="824">
        <v>1</v>
      </c>
      <c r="AQ855" s="824">
        <v>0</v>
      </c>
      <c r="AR855" s="824"/>
      <c r="AS855" s="824">
        <v>0</v>
      </c>
      <c r="AT855" s="824">
        <v>0</v>
      </c>
      <c r="AU855" s="824"/>
      <c r="AV855" s="824">
        <v>0</v>
      </c>
      <c r="AW855" s="824">
        <v>1</v>
      </c>
      <c r="AX855" s="824"/>
      <c r="AY855" s="824">
        <v>0</v>
      </c>
      <c r="AZ855" s="824">
        <v>0</v>
      </c>
      <c r="BA855" s="824">
        <v>0</v>
      </c>
      <c r="BB855" s="824">
        <v>0</v>
      </c>
      <c r="BC855" s="824">
        <v>0</v>
      </c>
      <c r="BE855" s="828"/>
      <c r="BF855" s="828"/>
      <c r="BG855" s="828"/>
      <c r="BH855" s="828"/>
      <c r="BI855" s="828"/>
      <c r="BJ855" s="828"/>
      <c r="BK855" s="828"/>
      <c r="BL855" s="828"/>
      <c r="BM855" s="828"/>
      <c r="BN855" s="828"/>
      <c r="BO855" s="828"/>
      <c r="BP855" s="828"/>
      <c r="BQ855" s="828"/>
      <c r="BR855" s="828"/>
      <c r="BS855" s="828"/>
      <c r="BT855" s="828"/>
      <c r="BU855" s="828"/>
      <c r="BV855" s="828"/>
      <c r="BW855" s="828"/>
      <c r="BX855" s="828"/>
      <c r="BY855" s="40"/>
    </row>
    <row r="856" spans="1:78" s="40" customFormat="1" ht="15.75">
      <c r="A856" s="824">
        <f>OMB!B30</f>
        <v>17</v>
      </c>
      <c r="B856" s="824" t="str">
        <f>OMB!C30</f>
        <v>Bednář</v>
      </c>
      <c r="C856" s="824" t="str">
        <f>OMB!D30</f>
        <v>Ondřej</v>
      </c>
      <c r="D856" s="1664">
        <f>OMB!E30</f>
        <v>911222</v>
      </c>
      <c r="E856" s="824" t="str">
        <f>OMB!F30</f>
        <v>J.H.</v>
      </c>
      <c r="F856" s="827" t="s">
        <v>21</v>
      </c>
      <c r="G856" s="823">
        <f t="shared" si="576"/>
        <v>0.88888888888888884</v>
      </c>
      <c r="H856" s="824">
        <f t="shared" si="577"/>
        <v>18</v>
      </c>
      <c r="I856" s="824">
        <f t="shared" si="578"/>
        <v>8</v>
      </c>
      <c r="J856" s="824">
        <f t="shared" si="579"/>
        <v>8</v>
      </c>
      <c r="K856" s="825">
        <f t="shared" si="580"/>
        <v>16</v>
      </c>
      <c r="L856" s="826">
        <f t="shared" si="581"/>
        <v>0</v>
      </c>
      <c r="M856" s="8"/>
      <c r="N856" s="8"/>
      <c r="O856" s="824">
        <v>0</v>
      </c>
      <c r="P856" s="824">
        <v>0</v>
      </c>
      <c r="Q856" s="824">
        <v>0</v>
      </c>
      <c r="R856" s="824">
        <v>1</v>
      </c>
      <c r="S856" s="824">
        <v>0</v>
      </c>
      <c r="T856" s="826">
        <v>0</v>
      </c>
      <c r="U856" s="824">
        <v>0</v>
      </c>
      <c r="V856" s="827">
        <v>0</v>
      </c>
      <c r="W856" s="824">
        <v>0</v>
      </c>
      <c r="X856" s="824">
        <v>1</v>
      </c>
      <c r="Y856" s="824">
        <v>0</v>
      </c>
      <c r="Z856" s="824">
        <v>1</v>
      </c>
      <c r="AA856" s="824">
        <v>0</v>
      </c>
      <c r="AB856" s="824">
        <v>3</v>
      </c>
      <c r="AC856" s="824"/>
      <c r="AD856" s="824">
        <v>1</v>
      </c>
      <c r="AE856" s="824">
        <v>0</v>
      </c>
      <c r="AF856" s="824"/>
      <c r="AG856" s="824">
        <v>0</v>
      </c>
      <c r="AH856" s="824">
        <v>1</v>
      </c>
      <c r="AI856" s="34"/>
      <c r="AJ856" s="824">
        <v>0</v>
      </c>
      <c r="AK856" s="824">
        <v>1</v>
      </c>
      <c r="AL856" s="824">
        <v>0</v>
      </c>
      <c r="AM856" s="824">
        <v>0</v>
      </c>
      <c r="AN856" s="824">
        <v>0</v>
      </c>
      <c r="AO856" s="824">
        <v>0</v>
      </c>
      <c r="AP856" s="824">
        <v>1</v>
      </c>
      <c r="AQ856" s="824">
        <v>0</v>
      </c>
      <c r="AR856" s="824">
        <v>0</v>
      </c>
      <c r="AS856" s="824">
        <v>1</v>
      </c>
      <c r="AT856" s="824">
        <v>0</v>
      </c>
      <c r="AU856" s="824">
        <v>1</v>
      </c>
      <c r="AV856" s="824">
        <v>1</v>
      </c>
      <c r="AW856" s="824">
        <v>2</v>
      </c>
      <c r="AX856" s="824"/>
      <c r="AY856" s="824">
        <v>1</v>
      </c>
      <c r="AZ856" s="824">
        <v>0</v>
      </c>
      <c r="BA856" s="824"/>
      <c r="BB856" s="824">
        <v>0</v>
      </c>
      <c r="BC856" s="824">
        <v>0</v>
      </c>
      <c r="BD856" s="8"/>
      <c r="BE856" s="828"/>
      <c r="BF856" s="828"/>
      <c r="BG856" s="828"/>
      <c r="BH856" s="828"/>
      <c r="BI856" s="828"/>
      <c r="BJ856" s="828"/>
      <c r="BK856" s="828"/>
      <c r="BL856" s="828"/>
      <c r="BM856" s="828"/>
      <c r="BN856" s="828"/>
      <c r="BO856" s="828"/>
      <c r="BP856" s="828"/>
      <c r="BQ856" s="828"/>
      <c r="BR856" s="828"/>
      <c r="BS856" s="828"/>
      <c r="BT856" s="828"/>
      <c r="BU856" s="828"/>
      <c r="BV856" s="828"/>
      <c r="BW856" s="828"/>
      <c r="BX856" s="828"/>
      <c r="BZ856" s="8"/>
    </row>
    <row r="857" spans="1:78" ht="15.75">
      <c r="A857" s="824">
        <f>OMB!B31</f>
        <v>18</v>
      </c>
      <c r="B857" s="824" t="str">
        <f>OMB!C31</f>
        <v>Hubálek</v>
      </c>
      <c r="C857" s="824" t="str">
        <f>OMB!D31</f>
        <v>Jan</v>
      </c>
      <c r="D857" s="1664">
        <f>OMB!E31</f>
        <v>790221</v>
      </c>
      <c r="E857" s="824" t="str">
        <f>OMB!F31</f>
        <v>J.H.</v>
      </c>
      <c r="F857" s="827" t="s">
        <v>21</v>
      </c>
      <c r="G857" s="823">
        <f t="shared" si="576"/>
        <v>0.375</v>
      </c>
      <c r="H857" s="824">
        <f t="shared" si="577"/>
        <v>8</v>
      </c>
      <c r="I857" s="824">
        <f t="shared" si="578"/>
        <v>2</v>
      </c>
      <c r="J857" s="824">
        <f t="shared" si="579"/>
        <v>1</v>
      </c>
      <c r="K857" s="825">
        <f t="shared" si="580"/>
        <v>3</v>
      </c>
      <c r="L857" s="826">
        <f t="shared" si="581"/>
        <v>0</v>
      </c>
      <c r="O857" s="824"/>
      <c r="P857" s="824"/>
      <c r="Q857" s="824"/>
      <c r="R857" s="824"/>
      <c r="S857" s="824"/>
      <c r="T857" s="826"/>
      <c r="U857" s="824">
        <v>0</v>
      </c>
      <c r="V857" s="827"/>
      <c r="W857" s="824">
        <v>0</v>
      </c>
      <c r="X857" s="824"/>
      <c r="Y857" s="824"/>
      <c r="Z857" s="824">
        <v>1</v>
      </c>
      <c r="AA857" s="824">
        <v>0</v>
      </c>
      <c r="AB857" s="824">
        <v>1</v>
      </c>
      <c r="AC857" s="824">
        <v>0</v>
      </c>
      <c r="AD857" s="824"/>
      <c r="AE857" s="824">
        <v>0</v>
      </c>
      <c r="AF857" s="824">
        <v>0</v>
      </c>
      <c r="AG857" s="824"/>
      <c r="AH857" s="824"/>
      <c r="AI857" s="34"/>
      <c r="AJ857" s="824"/>
      <c r="AK857" s="824"/>
      <c r="AL857" s="824"/>
      <c r="AM857" s="824"/>
      <c r="AN857" s="824"/>
      <c r="AO857" s="824"/>
      <c r="AP857" s="824">
        <v>0</v>
      </c>
      <c r="AQ857" s="824"/>
      <c r="AR857" s="824">
        <v>1</v>
      </c>
      <c r="AS857" s="824"/>
      <c r="AT857" s="824"/>
      <c r="AU857" s="824">
        <v>0</v>
      </c>
      <c r="AV857" s="824">
        <v>0</v>
      </c>
      <c r="AW857" s="824">
        <v>0</v>
      </c>
      <c r="AX857" s="824">
        <v>0</v>
      </c>
      <c r="AY857" s="824"/>
      <c r="AZ857" s="824">
        <v>0</v>
      </c>
      <c r="BA857" s="824">
        <v>0</v>
      </c>
      <c r="BB857" s="824"/>
      <c r="BC857" s="824"/>
      <c r="BE857" s="828"/>
      <c r="BF857" s="828"/>
      <c r="BG857" s="828"/>
      <c r="BH857" s="828"/>
      <c r="BI857" s="828"/>
      <c r="BJ857" s="828"/>
      <c r="BK857" s="828"/>
      <c r="BL857" s="828"/>
      <c r="BM857" s="828"/>
      <c r="BN857" s="828"/>
      <c r="BO857" s="828"/>
      <c r="BP857" s="828"/>
      <c r="BQ857" s="828"/>
      <c r="BR857" s="828"/>
      <c r="BS857" s="828"/>
      <c r="BT857" s="828"/>
      <c r="BU857" s="828"/>
      <c r="BV857" s="828"/>
      <c r="BW857" s="828"/>
      <c r="BX857" s="828"/>
      <c r="BY857" s="40"/>
    </row>
    <row r="858" spans="1:78" ht="15.75">
      <c r="A858" s="824">
        <f>OMB!B32</f>
        <v>19</v>
      </c>
      <c r="B858" s="824" t="str">
        <f>OMB!C32</f>
        <v>Vaníček</v>
      </c>
      <c r="C858" s="824" t="str">
        <f>OMB!D32</f>
        <v>Martin</v>
      </c>
      <c r="D858" s="1664">
        <f>OMB!E32</f>
        <v>930205</v>
      </c>
      <c r="E858" s="824" t="str">
        <f>OMB!F32</f>
        <v>J.H.</v>
      </c>
      <c r="F858" s="827" t="s">
        <v>21</v>
      </c>
      <c r="G858" s="823">
        <f t="shared" si="576"/>
        <v>0.1111111111111111</v>
      </c>
      <c r="H858" s="824">
        <f t="shared" si="577"/>
        <v>9</v>
      </c>
      <c r="I858" s="824">
        <f t="shared" si="578"/>
        <v>0</v>
      </c>
      <c r="J858" s="824">
        <f t="shared" si="579"/>
        <v>1</v>
      </c>
      <c r="K858" s="825">
        <f t="shared" si="580"/>
        <v>1</v>
      </c>
      <c r="L858" s="826">
        <f t="shared" si="581"/>
        <v>0</v>
      </c>
      <c r="M858" s="40"/>
      <c r="N858" s="40"/>
      <c r="O858" s="824">
        <v>0</v>
      </c>
      <c r="P858" s="824"/>
      <c r="Q858" s="824">
        <v>0</v>
      </c>
      <c r="R858" s="824"/>
      <c r="S858" s="824">
        <v>0</v>
      </c>
      <c r="T858" s="826"/>
      <c r="U858" s="824">
        <v>0</v>
      </c>
      <c r="V858" s="827"/>
      <c r="W858" s="824">
        <v>0</v>
      </c>
      <c r="X858" s="824"/>
      <c r="Y858" s="824">
        <v>0</v>
      </c>
      <c r="Z858" s="824"/>
      <c r="AA858" s="824">
        <v>0</v>
      </c>
      <c r="AB858" s="824"/>
      <c r="AC858" s="824">
        <v>0</v>
      </c>
      <c r="AD858" s="824"/>
      <c r="AE858" s="824"/>
      <c r="AF858" s="824"/>
      <c r="AG858" s="824">
        <v>0</v>
      </c>
      <c r="AH858" s="824"/>
      <c r="AI858" s="34"/>
      <c r="AJ858" s="824">
        <v>0</v>
      </c>
      <c r="AK858" s="824"/>
      <c r="AL858" s="824">
        <v>0</v>
      </c>
      <c r="AM858" s="824"/>
      <c r="AN858" s="824">
        <v>0</v>
      </c>
      <c r="AO858" s="824"/>
      <c r="AP858" s="824">
        <v>0</v>
      </c>
      <c r="AQ858" s="824"/>
      <c r="AR858" s="824">
        <v>0</v>
      </c>
      <c r="AS858" s="824"/>
      <c r="AT858" s="824">
        <v>0</v>
      </c>
      <c r="AU858" s="824"/>
      <c r="AV858" s="824">
        <v>0</v>
      </c>
      <c r="AW858" s="824"/>
      <c r="AX858" s="824">
        <v>1</v>
      </c>
      <c r="AY858" s="824"/>
      <c r="AZ858" s="824"/>
      <c r="BA858" s="824"/>
      <c r="BB858" s="824">
        <v>0</v>
      </c>
      <c r="BC858" s="824"/>
      <c r="BD858" s="40"/>
      <c r="BE858" s="832"/>
      <c r="BF858" s="832"/>
      <c r="BG858" s="832"/>
      <c r="BH858" s="832"/>
      <c r="BI858" s="832"/>
      <c r="BJ858" s="832"/>
      <c r="BK858" s="832"/>
      <c r="BL858" s="832"/>
      <c r="BM858" s="832"/>
      <c r="BN858" s="832"/>
      <c r="BO858" s="832"/>
      <c r="BP858" s="832"/>
      <c r="BQ858" s="832"/>
      <c r="BR858" s="832"/>
      <c r="BS858" s="832"/>
      <c r="BT858" s="832"/>
      <c r="BU858" s="832"/>
      <c r="BV858" s="832"/>
      <c r="BW858" s="832"/>
      <c r="BX858" s="832"/>
      <c r="BZ858" s="40"/>
    </row>
    <row r="859" spans="1:78" ht="15.75">
      <c r="A859" s="824">
        <f>OMB!B33</f>
        <v>20</v>
      </c>
      <c r="B859" s="824" t="str">
        <f>OMB!C33</f>
        <v>Pačínek</v>
      </c>
      <c r="C859" s="824" t="str">
        <f>OMB!D33</f>
        <v>Tomáš</v>
      </c>
      <c r="D859" s="1664">
        <f>OMB!E33</f>
        <v>760714</v>
      </c>
      <c r="E859" s="824" t="str">
        <f>OMB!F33</f>
        <v>J.H.</v>
      </c>
      <c r="F859" s="827" t="s">
        <v>21</v>
      </c>
      <c r="G859" s="823">
        <f t="shared" si="576"/>
        <v>0.66666666666666663</v>
      </c>
      <c r="H859" s="824">
        <f t="shared" si="577"/>
        <v>3</v>
      </c>
      <c r="I859" s="824">
        <f t="shared" si="578"/>
        <v>2</v>
      </c>
      <c r="J859" s="824">
        <f t="shared" si="579"/>
        <v>0</v>
      </c>
      <c r="K859" s="825">
        <f t="shared" si="580"/>
        <v>2</v>
      </c>
      <c r="L859" s="826">
        <f t="shared" si="581"/>
        <v>0</v>
      </c>
      <c r="O859" s="824">
        <v>0</v>
      </c>
      <c r="P859" s="824"/>
      <c r="Q859" s="824">
        <v>0</v>
      </c>
      <c r="R859" s="824"/>
      <c r="S859" s="824"/>
      <c r="T859" s="826"/>
      <c r="U859" s="824"/>
      <c r="V859" s="827"/>
      <c r="W859" s="824"/>
      <c r="X859" s="824"/>
      <c r="Y859" s="824"/>
      <c r="Z859" s="824"/>
      <c r="AA859" s="824"/>
      <c r="AB859" s="824"/>
      <c r="AC859" s="824"/>
      <c r="AD859" s="824"/>
      <c r="AE859" s="824"/>
      <c r="AF859" s="824"/>
      <c r="AG859" s="824"/>
      <c r="AH859" s="824">
        <v>2</v>
      </c>
      <c r="AI859" s="34"/>
      <c r="AJ859" s="824">
        <v>0</v>
      </c>
      <c r="AK859" s="824"/>
      <c r="AL859" s="824">
        <v>0</v>
      </c>
      <c r="AM859" s="824"/>
      <c r="AN859" s="824"/>
      <c r="AO859" s="824"/>
      <c r="AP859" s="824"/>
      <c r="AQ859" s="824"/>
      <c r="AR859" s="824"/>
      <c r="AS859" s="824"/>
      <c r="AT859" s="824"/>
      <c r="AU859" s="824"/>
      <c r="AV859" s="824"/>
      <c r="AW859" s="824"/>
      <c r="AX859" s="824"/>
      <c r="AY859" s="824"/>
      <c r="AZ859" s="824"/>
      <c r="BA859" s="824"/>
      <c r="BB859" s="824"/>
      <c r="BC859" s="824">
        <v>0</v>
      </c>
      <c r="BE859" s="828"/>
      <c r="BF859" s="828"/>
      <c r="BG859" s="828"/>
      <c r="BH859" s="828"/>
      <c r="BI859" s="828"/>
      <c r="BJ859" s="828"/>
      <c r="BK859" s="828"/>
      <c r="BL859" s="828"/>
      <c r="BM859" s="828"/>
      <c r="BN859" s="828"/>
      <c r="BO859" s="828"/>
      <c r="BP859" s="828"/>
      <c r="BQ859" s="828"/>
      <c r="BR859" s="828"/>
      <c r="BS859" s="828"/>
      <c r="BT859" s="828"/>
      <c r="BU859" s="828"/>
      <c r="BV859" s="828"/>
      <c r="BW859" s="828"/>
      <c r="BX859" s="828"/>
    </row>
    <row r="860" spans="1:78" ht="15.75">
      <c r="A860" s="824">
        <f>OMB!B34</f>
        <v>21</v>
      </c>
      <c r="B860" s="824" t="str">
        <f>OMB!C34</f>
        <v>Hrdina</v>
      </c>
      <c r="C860" s="824" t="str">
        <f>OMB!D34</f>
        <v>Josef</v>
      </c>
      <c r="D860" s="1664">
        <f>OMB!E34</f>
        <v>880426</v>
      </c>
      <c r="E860" s="824" t="str">
        <f>OMB!F34</f>
        <v>J.H.</v>
      </c>
      <c r="F860" s="827" t="s">
        <v>21</v>
      </c>
      <c r="G860" s="823">
        <f t="shared" si="576"/>
        <v>1.625</v>
      </c>
      <c r="H860" s="824">
        <f t="shared" si="577"/>
        <v>8</v>
      </c>
      <c r="I860" s="824">
        <f t="shared" si="578"/>
        <v>11</v>
      </c>
      <c r="J860" s="824">
        <f t="shared" si="579"/>
        <v>2</v>
      </c>
      <c r="K860" s="825">
        <f t="shared" si="580"/>
        <v>13</v>
      </c>
      <c r="L860" s="826">
        <f t="shared" si="581"/>
        <v>0</v>
      </c>
      <c r="O860" s="824"/>
      <c r="P860" s="824"/>
      <c r="Q860" s="824">
        <v>0</v>
      </c>
      <c r="R860" s="824">
        <v>1</v>
      </c>
      <c r="S860" s="824">
        <v>1</v>
      </c>
      <c r="T860" s="826"/>
      <c r="U860" s="824">
        <v>2</v>
      </c>
      <c r="V860" s="827"/>
      <c r="W860" s="824"/>
      <c r="X860" s="824"/>
      <c r="Y860" s="824">
        <v>0</v>
      </c>
      <c r="Z860" s="824"/>
      <c r="AA860" s="824"/>
      <c r="AB860" s="824">
        <v>3</v>
      </c>
      <c r="AC860" s="824">
        <v>1</v>
      </c>
      <c r="AD860" s="824"/>
      <c r="AE860" s="824"/>
      <c r="AF860" s="824">
        <v>3</v>
      </c>
      <c r="AG860" s="824"/>
      <c r="AH860" s="824"/>
      <c r="AI860" s="34"/>
      <c r="AJ860" s="824"/>
      <c r="AK860" s="824"/>
      <c r="AL860" s="824">
        <v>0</v>
      </c>
      <c r="AM860" s="824">
        <v>0</v>
      </c>
      <c r="AN860" s="824">
        <v>0</v>
      </c>
      <c r="AO860" s="824"/>
      <c r="AP860" s="824">
        <v>0</v>
      </c>
      <c r="AQ860" s="824"/>
      <c r="AR860" s="824"/>
      <c r="AS860" s="824"/>
      <c r="AT860" s="824">
        <v>0</v>
      </c>
      <c r="AU860" s="824"/>
      <c r="AV860" s="824"/>
      <c r="AW860" s="824">
        <v>1</v>
      </c>
      <c r="AX860" s="824">
        <v>0</v>
      </c>
      <c r="AY860" s="824"/>
      <c r="AZ860" s="824"/>
      <c r="BA860" s="824">
        <v>1</v>
      </c>
      <c r="BB860" s="824"/>
      <c r="BC860" s="824"/>
      <c r="BE860" s="828"/>
      <c r="BF860" s="828"/>
      <c r="BG860" s="828"/>
      <c r="BH860" s="828"/>
      <c r="BI860" s="828"/>
      <c r="BJ860" s="828"/>
      <c r="BK860" s="828"/>
      <c r="BL860" s="828"/>
      <c r="BM860" s="828"/>
      <c r="BN860" s="828"/>
      <c r="BO860" s="828"/>
      <c r="BP860" s="828"/>
      <c r="BQ860" s="828"/>
      <c r="BR860" s="828"/>
      <c r="BS860" s="828"/>
      <c r="BT860" s="828"/>
      <c r="BU860" s="828"/>
      <c r="BV860" s="828"/>
      <c r="BW860" s="828"/>
      <c r="BX860" s="828"/>
    </row>
    <row r="861" spans="1:78" ht="15.75">
      <c r="A861" s="824">
        <f>OMB!B35</f>
        <v>22</v>
      </c>
      <c r="B861" s="824" t="str">
        <f>OMB!C35</f>
        <v>Veselý</v>
      </c>
      <c r="C861" s="824" t="str">
        <f>OMB!D35</f>
        <v>Petr ml.</v>
      </c>
      <c r="D861" s="1664">
        <f>OMB!E35</f>
        <v>891118</v>
      </c>
      <c r="E861" s="824" t="str">
        <f>OMB!F35</f>
        <v>J.H.</v>
      </c>
      <c r="F861" s="827" t="s">
        <v>21</v>
      </c>
      <c r="G861" s="823">
        <f t="shared" si="576"/>
        <v>0.45454545454545453</v>
      </c>
      <c r="H861" s="824">
        <f t="shared" si="577"/>
        <v>11</v>
      </c>
      <c r="I861" s="824">
        <f t="shared" si="578"/>
        <v>4</v>
      </c>
      <c r="J861" s="824">
        <f t="shared" si="579"/>
        <v>1</v>
      </c>
      <c r="K861" s="825">
        <f t="shared" si="580"/>
        <v>5</v>
      </c>
      <c r="L861" s="826">
        <f t="shared" si="581"/>
        <v>0</v>
      </c>
      <c r="O861" s="824"/>
      <c r="P861" s="824"/>
      <c r="Q861" s="824">
        <v>0</v>
      </c>
      <c r="R861" s="824"/>
      <c r="S861" s="824"/>
      <c r="T861" s="826"/>
      <c r="U861" s="824"/>
      <c r="V861" s="827"/>
      <c r="W861" s="824">
        <v>0</v>
      </c>
      <c r="X861" s="824">
        <v>0</v>
      </c>
      <c r="Y861" s="824">
        <v>0</v>
      </c>
      <c r="Z861" s="824">
        <v>1</v>
      </c>
      <c r="AA861" s="824">
        <v>0</v>
      </c>
      <c r="AB861" s="824"/>
      <c r="AC861" s="824">
        <v>1</v>
      </c>
      <c r="AD861" s="824">
        <v>1</v>
      </c>
      <c r="AE861" s="824"/>
      <c r="AF861" s="824">
        <v>0</v>
      </c>
      <c r="AG861" s="824">
        <v>0</v>
      </c>
      <c r="AH861" s="824">
        <v>1</v>
      </c>
      <c r="AI861" s="34"/>
      <c r="AJ861" s="824"/>
      <c r="AK861" s="824"/>
      <c r="AL861" s="824">
        <v>0</v>
      </c>
      <c r="AM861" s="824"/>
      <c r="AN861" s="824"/>
      <c r="AO861" s="824"/>
      <c r="AP861" s="824"/>
      <c r="AQ861" s="824"/>
      <c r="AR861" s="824">
        <v>0</v>
      </c>
      <c r="AS861" s="824">
        <v>1</v>
      </c>
      <c r="AT861" s="824">
        <v>0</v>
      </c>
      <c r="AU861" s="824">
        <v>0</v>
      </c>
      <c r="AV861" s="824">
        <v>0</v>
      </c>
      <c r="AW861" s="824"/>
      <c r="AX861" s="824">
        <v>0</v>
      </c>
      <c r="AY861" s="824">
        <v>0</v>
      </c>
      <c r="AZ861" s="824"/>
      <c r="BA861" s="824">
        <v>0</v>
      </c>
      <c r="BB861" s="824">
        <v>0</v>
      </c>
      <c r="BC861" s="824">
        <v>0</v>
      </c>
      <c r="BE861" s="828"/>
      <c r="BF861" s="828"/>
      <c r="BG861" s="828"/>
      <c r="BH861" s="828"/>
      <c r="BI861" s="828"/>
      <c r="BJ861" s="828"/>
      <c r="BK861" s="828"/>
      <c r="BL861" s="828"/>
      <c r="BM861" s="828"/>
      <c r="BN861" s="828"/>
      <c r="BO861" s="828"/>
      <c r="BP861" s="828"/>
      <c r="BQ861" s="828"/>
      <c r="BR861" s="828"/>
      <c r="BS861" s="828"/>
      <c r="BT861" s="828"/>
      <c r="BU861" s="828"/>
      <c r="BV861" s="828"/>
      <c r="BW861" s="828"/>
      <c r="BX861" s="828"/>
    </row>
    <row r="862" spans="1:78" ht="15.75">
      <c r="A862" s="824">
        <f>OMB!B36</f>
        <v>23</v>
      </c>
      <c r="B862" s="824" t="str">
        <f>OMB!C36</f>
        <v>Pavlík</v>
      </c>
      <c r="C862" s="824" t="str">
        <f>OMB!D36</f>
        <v>Radek</v>
      </c>
      <c r="D862" s="1664">
        <f>OMB!E36</f>
        <v>730626</v>
      </c>
      <c r="E862" s="824" t="str">
        <f>OMB!F36</f>
        <v>J.H.</v>
      </c>
      <c r="F862" s="827" t="s">
        <v>21</v>
      </c>
      <c r="G862" s="823">
        <f t="shared" si="576"/>
        <v>0.46153846153846156</v>
      </c>
      <c r="H862" s="824">
        <f t="shared" si="577"/>
        <v>13</v>
      </c>
      <c r="I862" s="824">
        <f t="shared" si="578"/>
        <v>3</v>
      </c>
      <c r="J862" s="824">
        <f t="shared" si="579"/>
        <v>3</v>
      </c>
      <c r="K862" s="825">
        <f t="shared" si="580"/>
        <v>6</v>
      </c>
      <c r="L862" s="826">
        <f t="shared" si="581"/>
        <v>0</v>
      </c>
      <c r="O862" s="824"/>
      <c r="P862" s="824">
        <v>0</v>
      </c>
      <c r="Q862" s="824"/>
      <c r="R862" s="824">
        <v>0</v>
      </c>
      <c r="S862" s="824">
        <v>0</v>
      </c>
      <c r="T862" s="826"/>
      <c r="U862" s="824"/>
      <c r="V862" s="827"/>
      <c r="W862" s="824"/>
      <c r="X862" s="824">
        <v>1</v>
      </c>
      <c r="Y862" s="824">
        <v>0</v>
      </c>
      <c r="Z862" s="824"/>
      <c r="AA862" s="824">
        <v>0</v>
      </c>
      <c r="AB862" s="824">
        <v>1</v>
      </c>
      <c r="AC862" s="824">
        <v>0</v>
      </c>
      <c r="AD862" s="824">
        <v>0</v>
      </c>
      <c r="AE862" s="824">
        <v>0</v>
      </c>
      <c r="AF862" s="824">
        <v>1</v>
      </c>
      <c r="AG862" s="824">
        <v>0</v>
      </c>
      <c r="AH862" s="824">
        <v>0</v>
      </c>
      <c r="AI862" s="34"/>
      <c r="AJ862" s="824"/>
      <c r="AK862" s="824">
        <v>0</v>
      </c>
      <c r="AL862" s="824"/>
      <c r="AM862" s="824">
        <v>0</v>
      </c>
      <c r="AN862" s="824">
        <v>0</v>
      </c>
      <c r="AO862" s="824"/>
      <c r="AP862" s="824"/>
      <c r="AQ862" s="824"/>
      <c r="AR862" s="824"/>
      <c r="AS862" s="824">
        <v>0</v>
      </c>
      <c r="AT862" s="824">
        <v>0</v>
      </c>
      <c r="AU862" s="824"/>
      <c r="AV862" s="824">
        <v>0</v>
      </c>
      <c r="AW862" s="824">
        <v>2</v>
      </c>
      <c r="AX862" s="824">
        <v>0</v>
      </c>
      <c r="AY862" s="824">
        <v>0</v>
      </c>
      <c r="AZ862" s="824">
        <v>0</v>
      </c>
      <c r="BA862" s="824">
        <v>1</v>
      </c>
      <c r="BB862" s="824">
        <v>0</v>
      </c>
      <c r="BC862" s="824">
        <v>0</v>
      </c>
      <c r="BE862" s="828"/>
      <c r="BF862" s="828"/>
      <c r="BG862" s="828"/>
      <c r="BH862" s="828"/>
      <c r="BI862" s="828"/>
      <c r="BJ862" s="828"/>
      <c r="BK862" s="828"/>
      <c r="BL862" s="828"/>
      <c r="BM862" s="828"/>
      <c r="BN862" s="828"/>
      <c r="BO862" s="828"/>
      <c r="BP862" s="828"/>
      <c r="BQ862" s="828"/>
      <c r="BR862" s="828"/>
      <c r="BS862" s="828"/>
      <c r="BT862" s="828"/>
      <c r="BU862" s="828"/>
      <c r="BV862" s="828"/>
      <c r="BW862" s="828"/>
      <c r="BX862" s="828"/>
    </row>
    <row r="863" spans="1:78" ht="15.75">
      <c r="A863" s="824">
        <f>OMB!B37</f>
        <v>24</v>
      </c>
      <c r="B863" s="824" t="str">
        <f>OMB!C37</f>
        <v>Vávra</v>
      </c>
      <c r="C863" s="824" t="str">
        <f>OMB!D37</f>
        <v>Vlastimil</v>
      </c>
      <c r="D863" s="1664">
        <f>OMB!E37</f>
        <v>910328</v>
      </c>
      <c r="E863" s="824" t="str">
        <f>OMB!F37</f>
        <v>J.H.</v>
      </c>
      <c r="F863" s="827" t="s">
        <v>21</v>
      </c>
      <c r="G863" s="823">
        <f t="shared" si="576"/>
        <v>2</v>
      </c>
      <c r="H863" s="824">
        <f t="shared" si="577"/>
        <v>3</v>
      </c>
      <c r="I863" s="824">
        <f t="shared" si="578"/>
        <v>2</v>
      </c>
      <c r="J863" s="824">
        <f t="shared" si="579"/>
        <v>4</v>
      </c>
      <c r="K863" s="825">
        <f t="shared" si="580"/>
        <v>6</v>
      </c>
      <c r="L863" s="826">
        <f t="shared" si="581"/>
        <v>0</v>
      </c>
      <c r="O863" s="824"/>
      <c r="P863" s="824"/>
      <c r="Q863" s="824"/>
      <c r="R863" s="824"/>
      <c r="S863" s="824"/>
      <c r="T863" s="826"/>
      <c r="U863" s="824"/>
      <c r="V863" s="827"/>
      <c r="W863" s="824"/>
      <c r="X863" s="824">
        <v>1</v>
      </c>
      <c r="Y863" s="824"/>
      <c r="Z863" s="824"/>
      <c r="AA863" s="824"/>
      <c r="AB863" s="824">
        <v>1</v>
      </c>
      <c r="AC863" s="824"/>
      <c r="AD863" s="824"/>
      <c r="AE863" s="824"/>
      <c r="AF863" s="824"/>
      <c r="AG863" s="824">
        <v>0</v>
      </c>
      <c r="AH863" s="824"/>
      <c r="AI863" s="34"/>
      <c r="AJ863" s="824"/>
      <c r="AK863" s="824"/>
      <c r="AL863" s="824"/>
      <c r="AM863" s="824"/>
      <c r="AN863" s="824"/>
      <c r="AO863" s="824"/>
      <c r="AP863" s="824"/>
      <c r="AQ863" s="824"/>
      <c r="AR863" s="824"/>
      <c r="AS863" s="824">
        <v>0</v>
      </c>
      <c r="AT863" s="824"/>
      <c r="AU863" s="824"/>
      <c r="AV863" s="824"/>
      <c r="AW863" s="824">
        <v>4</v>
      </c>
      <c r="AX863" s="824"/>
      <c r="AY863" s="824"/>
      <c r="AZ863" s="824"/>
      <c r="BA863" s="824"/>
      <c r="BB863" s="824">
        <v>0</v>
      </c>
      <c r="BC863" s="824"/>
      <c r="BE863" s="828"/>
      <c r="BF863" s="828"/>
      <c r="BG863" s="828"/>
      <c r="BH863" s="828"/>
      <c r="BI863" s="828"/>
      <c r="BJ863" s="828"/>
      <c r="BK863" s="828"/>
      <c r="BL863" s="828"/>
      <c r="BM863" s="828"/>
      <c r="BN863" s="828"/>
      <c r="BO863" s="828"/>
      <c r="BP863" s="828"/>
      <c r="BQ863" s="828"/>
      <c r="BR863" s="828"/>
      <c r="BS863" s="828"/>
      <c r="BT863" s="828"/>
      <c r="BU863" s="828"/>
      <c r="BV863" s="828"/>
      <c r="BW863" s="828"/>
      <c r="BX863" s="828"/>
    </row>
    <row r="864" spans="1:78" ht="15.75">
      <c r="A864" s="824">
        <f>OMB!B38</f>
        <v>25</v>
      </c>
      <c r="B864" s="824" t="str">
        <f>OMB!C38</f>
        <v>Krejsa</v>
      </c>
      <c r="C864" s="824" t="str">
        <f>OMB!D38</f>
        <v>David</v>
      </c>
      <c r="D864" s="1664">
        <f>OMB!E38</f>
        <v>761004</v>
      </c>
      <c r="E864" s="824" t="str">
        <f>OMB!F38</f>
        <v>J.H.</v>
      </c>
      <c r="F864" s="827" t="s">
        <v>21</v>
      </c>
      <c r="G864" s="823">
        <f t="shared" si="576"/>
        <v>0.6428571428571429</v>
      </c>
      <c r="H864" s="824">
        <f t="shared" si="577"/>
        <v>14</v>
      </c>
      <c r="I864" s="824">
        <f t="shared" si="578"/>
        <v>4</v>
      </c>
      <c r="J864" s="824">
        <f t="shared" si="579"/>
        <v>5</v>
      </c>
      <c r="K864" s="825">
        <f t="shared" si="580"/>
        <v>9</v>
      </c>
      <c r="L864" s="826">
        <f t="shared" si="581"/>
        <v>0</v>
      </c>
      <c r="O864" s="824">
        <v>0</v>
      </c>
      <c r="P864" s="824">
        <v>1</v>
      </c>
      <c r="Q864" s="824">
        <v>0</v>
      </c>
      <c r="R864" s="824">
        <v>0</v>
      </c>
      <c r="S864" s="824"/>
      <c r="T864" s="826">
        <v>0</v>
      </c>
      <c r="U864" s="824">
        <v>1</v>
      </c>
      <c r="V864" s="827">
        <v>0</v>
      </c>
      <c r="W864" s="824">
        <v>1</v>
      </c>
      <c r="X864" s="824">
        <v>0</v>
      </c>
      <c r="Y864" s="824">
        <v>0</v>
      </c>
      <c r="Z864" s="824"/>
      <c r="AA864" s="824">
        <v>1</v>
      </c>
      <c r="AB864" s="824"/>
      <c r="AC864" s="824">
        <v>0</v>
      </c>
      <c r="AD864" s="824"/>
      <c r="AE864" s="824">
        <v>0</v>
      </c>
      <c r="AF864" s="824"/>
      <c r="AG864" s="824"/>
      <c r="AH864" s="824">
        <v>0</v>
      </c>
      <c r="AI864" s="34"/>
      <c r="AJ864" s="824">
        <v>0</v>
      </c>
      <c r="AK864" s="824">
        <v>0</v>
      </c>
      <c r="AL864" s="824">
        <v>0</v>
      </c>
      <c r="AM864" s="824">
        <v>0</v>
      </c>
      <c r="AN864" s="824"/>
      <c r="AO864" s="824">
        <v>0</v>
      </c>
      <c r="AP864" s="824">
        <v>0</v>
      </c>
      <c r="AQ864" s="824">
        <v>0</v>
      </c>
      <c r="AR864" s="824">
        <v>0</v>
      </c>
      <c r="AS864" s="824">
        <v>2</v>
      </c>
      <c r="AT864" s="824">
        <v>0</v>
      </c>
      <c r="AU864" s="824"/>
      <c r="AV864" s="824">
        <v>0</v>
      </c>
      <c r="AW864" s="824"/>
      <c r="AX864" s="824">
        <v>1</v>
      </c>
      <c r="AY864" s="824"/>
      <c r="AZ864" s="824">
        <v>0</v>
      </c>
      <c r="BA864" s="824"/>
      <c r="BB864" s="824"/>
      <c r="BC864" s="824">
        <v>2</v>
      </c>
      <c r="BE864" s="828"/>
      <c r="BF864" s="828"/>
      <c r="BG864" s="828"/>
      <c r="BH864" s="828"/>
      <c r="BI864" s="828"/>
      <c r="BJ864" s="828"/>
      <c r="BK864" s="828"/>
      <c r="BL864" s="828"/>
      <c r="BM864" s="828"/>
      <c r="BN864" s="828"/>
      <c r="BO864" s="828"/>
      <c r="BP864" s="828"/>
      <c r="BQ864" s="828"/>
      <c r="BR864" s="828"/>
      <c r="BS864" s="828"/>
      <c r="BT864" s="828"/>
      <c r="BU864" s="828"/>
      <c r="BV864" s="828"/>
      <c r="BW864" s="828"/>
      <c r="BX864" s="828"/>
    </row>
    <row r="865" spans="1:76" ht="15.75">
      <c r="A865" s="824">
        <f>OMB!B39</f>
        <v>26</v>
      </c>
      <c r="B865" s="824" t="str">
        <f>OMB!C39</f>
        <v>Adler</v>
      </c>
      <c r="C865" s="824" t="str">
        <f>OMB!D39</f>
        <v>Václav</v>
      </c>
      <c r="D865" s="1664">
        <f>OMB!E39</f>
        <v>821007</v>
      </c>
      <c r="E865" s="824" t="str">
        <f>OMB!F39</f>
        <v>N.</v>
      </c>
      <c r="F865" s="827" t="s">
        <v>21</v>
      </c>
      <c r="G865" s="823">
        <f t="shared" si="576"/>
        <v>0</v>
      </c>
      <c r="H865" s="824">
        <f t="shared" si="577"/>
        <v>1</v>
      </c>
      <c r="I865" s="824">
        <f t="shared" si="578"/>
        <v>0</v>
      </c>
      <c r="J865" s="824">
        <f t="shared" si="579"/>
        <v>0</v>
      </c>
      <c r="K865" s="825">
        <f t="shared" si="580"/>
        <v>0</v>
      </c>
      <c r="L865" s="826">
        <f t="shared" si="581"/>
        <v>0</v>
      </c>
      <c r="O865" s="824">
        <v>0</v>
      </c>
      <c r="P865" s="824"/>
      <c r="Q865" s="824"/>
      <c r="R865" s="824"/>
      <c r="S865" s="824"/>
      <c r="T865" s="826"/>
      <c r="U865" s="824"/>
      <c r="V865" s="827"/>
      <c r="W865" s="824"/>
      <c r="X865" s="824"/>
      <c r="Y865" s="824"/>
      <c r="Z865" s="824"/>
      <c r="AA865" s="824"/>
      <c r="AB865" s="824"/>
      <c r="AC865" s="824"/>
      <c r="AD865" s="824"/>
      <c r="AE865" s="824"/>
      <c r="AF865" s="824"/>
      <c r="AG865" s="824"/>
      <c r="AH865" s="824"/>
      <c r="AI865" s="34"/>
      <c r="AJ865" s="824">
        <v>0</v>
      </c>
      <c r="AK865" s="824"/>
      <c r="AL865" s="824"/>
      <c r="AM865" s="824"/>
      <c r="AN865" s="824"/>
      <c r="AO865" s="824"/>
      <c r="AP865" s="824"/>
      <c r="AQ865" s="824"/>
      <c r="AR865" s="824"/>
      <c r="AS865" s="824"/>
      <c r="AT865" s="824"/>
      <c r="AU865" s="824"/>
      <c r="AV865" s="824"/>
      <c r="AW865" s="824"/>
      <c r="AX865" s="824"/>
      <c r="AY865" s="824"/>
      <c r="AZ865" s="824"/>
      <c r="BA865" s="824"/>
      <c r="BB865" s="824"/>
      <c r="BC865" s="824"/>
      <c r="BE865" s="828"/>
      <c r="BF865" s="828"/>
      <c r="BG865" s="828"/>
      <c r="BH865" s="828"/>
      <c r="BI865" s="828"/>
      <c r="BJ865" s="828"/>
      <c r="BK865" s="828"/>
      <c r="BL865" s="828"/>
      <c r="BM865" s="828"/>
      <c r="BN865" s="828"/>
      <c r="BO865" s="828"/>
      <c r="BP865" s="828"/>
      <c r="BQ865" s="828"/>
      <c r="BR865" s="828"/>
      <c r="BS865" s="828"/>
      <c r="BT865" s="828"/>
      <c r="BU865" s="828"/>
      <c r="BV865" s="828"/>
      <c r="BW865" s="828"/>
      <c r="BX865" s="828"/>
    </row>
    <row r="866" spans="1:76" ht="15.75">
      <c r="A866" s="824">
        <f>OMB!B40</f>
        <v>90</v>
      </c>
      <c r="B866" s="824" t="str">
        <f>OMB!C40</f>
        <v>Černaj</v>
      </c>
      <c r="C866" s="824" t="str">
        <f>OMB!D40</f>
        <v>Jan</v>
      </c>
      <c r="D866" s="1664">
        <f>OMB!E40</f>
        <v>900823</v>
      </c>
      <c r="E866" s="824" t="str">
        <f>OMB!F40</f>
        <v>J.H.</v>
      </c>
      <c r="F866" s="827" t="s">
        <v>21</v>
      </c>
      <c r="G866" s="823">
        <f t="shared" ref="G866:G868" si="582">K866/H866</f>
        <v>1</v>
      </c>
      <c r="H866" s="824">
        <f t="shared" ref="H866:H868" si="583">COUNT(O866:AH866)</f>
        <v>12</v>
      </c>
      <c r="I866" s="824">
        <f t="shared" ref="I866:I868" si="584">SUM(O866+P866+Q866+R866+S866+T866+V866+U866+W866+X866+Y866+Z866+AA866+AB866+AC866+AD866+AE866+AF866+AG866+AH866)</f>
        <v>6</v>
      </c>
      <c r="J866" s="824">
        <f t="shared" ref="J866:J868" si="585">AJ866+AK866+AL866+AM866+AN866+AO866+AP866+AQ866+AR866+AS866+AT866+AU866+AV866+AW866+AX866+AY866+AZ866+BA866+BB866+BC866</f>
        <v>6</v>
      </c>
      <c r="K866" s="825">
        <f t="shared" ref="K866:K868" si="586">I866+J866</f>
        <v>12</v>
      </c>
      <c r="L866" s="826">
        <f t="shared" ref="L866:L868" si="587">BE866+BF866+BG866+BH866+BI866+BJ866+BK866+BL866+BM866+BN866+BO866+BP866+BR866+BQ866+BS866+BT866+BU866+BV866+BW866+BX866</f>
        <v>0</v>
      </c>
      <c r="O866" s="827">
        <v>0</v>
      </c>
      <c r="P866" s="824">
        <v>0</v>
      </c>
      <c r="Q866" s="824">
        <v>0</v>
      </c>
      <c r="R866" s="824"/>
      <c r="S866" s="824"/>
      <c r="T866" s="826">
        <v>0</v>
      </c>
      <c r="U866" s="824">
        <v>0</v>
      </c>
      <c r="V866" s="827">
        <v>0</v>
      </c>
      <c r="W866" s="824"/>
      <c r="X866" s="824">
        <v>1</v>
      </c>
      <c r="Y866" s="824">
        <v>2</v>
      </c>
      <c r="Z866" s="824">
        <v>1</v>
      </c>
      <c r="AA866" s="824">
        <v>0</v>
      </c>
      <c r="AB866" s="824"/>
      <c r="AC866" s="824">
        <v>2</v>
      </c>
      <c r="AD866" s="824"/>
      <c r="AE866" s="824">
        <v>0</v>
      </c>
      <c r="AF866" s="824"/>
      <c r="AG866" s="824"/>
      <c r="AH866" s="824"/>
      <c r="AI866" s="34"/>
      <c r="AJ866" s="824">
        <v>0</v>
      </c>
      <c r="AK866" s="824">
        <v>2</v>
      </c>
      <c r="AL866" s="824">
        <v>0</v>
      </c>
      <c r="AM866" s="824"/>
      <c r="AN866" s="824"/>
      <c r="AO866" s="824">
        <v>0</v>
      </c>
      <c r="AP866" s="824">
        <v>2</v>
      </c>
      <c r="AQ866" s="824">
        <v>0</v>
      </c>
      <c r="AR866" s="824"/>
      <c r="AS866" s="824">
        <v>0</v>
      </c>
      <c r="AT866" s="824">
        <v>0</v>
      </c>
      <c r="AU866" s="824">
        <v>2</v>
      </c>
      <c r="AV866" s="824">
        <v>0</v>
      </c>
      <c r="AW866" s="824"/>
      <c r="AX866" s="824">
        <v>0</v>
      </c>
      <c r="AY866" s="824"/>
      <c r="AZ866" s="824">
        <v>0</v>
      </c>
      <c r="BA866" s="824"/>
      <c r="BB866" s="824"/>
      <c r="BC866" s="824"/>
      <c r="BE866" s="828"/>
      <c r="BF866" s="828"/>
      <c r="BG866" s="828"/>
      <c r="BH866" s="828"/>
      <c r="BI866" s="828"/>
      <c r="BJ866" s="828"/>
      <c r="BK866" s="828"/>
      <c r="BL866" s="828"/>
      <c r="BM866" s="828"/>
      <c r="BN866" s="828"/>
      <c r="BO866" s="828"/>
      <c r="BP866" s="828"/>
      <c r="BQ866" s="828"/>
      <c r="BR866" s="828"/>
      <c r="BS866" s="828"/>
      <c r="BT866" s="828"/>
      <c r="BU866" s="828"/>
      <c r="BV866" s="828"/>
      <c r="BW866" s="828"/>
      <c r="BX866" s="828"/>
    </row>
    <row r="867" spans="1:76" ht="15.75">
      <c r="A867" s="824">
        <f>OMB!B41</f>
        <v>0</v>
      </c>
      <c r="B867" s="824" t="str">
        <f>OMB!C41</f>
        <v>Jančák</v>
      </c>
      <c r="C867" s="824" t="str">
        <f>OMB!D41</f>
        <v>Dušan</v>
      </c>
      <c r="D867" s="1664">
        <f>OMB!E41</f>
        <v>770304</v>
      </c>
      <c r="E867" s="824" t="str">
        <f>OMB!F41</f>
        <v>J.H.</v>
      </c>
      <c r="F867" s="827" t="s">
        <v>21</v>
      </c>
      <c r="G867" s="823">
        <f t="shared" si="582"/>
        <v>0</v>
      </c>
      <c r="H867" s="824">
        <f t="shared" si="583"/>
        <v>1</v>
      </c>
      <c r="I867" s="824">
        <f t="shared" si="584"/>
        <v>0</v>
      </c>
      <c r="J867" s="824">
        <f t="shared" si="585"/>
        <v>0</v>
      </c>
      <c r="K867" s="825">
        <f t="shared" si="586"/>
        <v>0</v>
      </c>
      <c r="L867" s="826">
        <f t="shared" si="587"/>
        <v>0</v>
      </c>
      <c r="O867" s="827"/>
      <c r="P867" s="824"/>
      <c r="Q867" s="824"/>
      <c r="R867" s="824"/>
      <c r="S867" s="824"/>
      <c r="T867" s="826">
        <v>0</v>
      </c>
      <c r="U867" s="824"/>
      <c r="V867" s="827"/>
      <c r="W867" s="824"/>
      <c r="X867" s="824"/>
      <c r="Y867" s="824"/>
      <c r="Z867" s="824"/>
      <c r="AA867" s="824"/>
      <c r="AB867" s="824"/>
      <c r="AC867" s="824"/>
      <c r="AD867" s="824"/>
      <c r="AE867" s="824"/>
      <c r="AF867" s="824"/>
      <c r="AG867" s="824"/>
      <c r="AH867" s="824"/>
      <c r="AI867" s="34"/>
      <c r="AJ867" s="824"/>
      <c r="AK867" s="824"/>
      <c r="AL867" s="824"/>
      <c r="AM867" s="824"/>
      <c r="AN867" s="824"/>
      <c r="AO867" s="824">
        <v>0</v>
      </c>
      <c r="AP867" s="824"/>
      <c r="AQ867" s="824"/>
      <c r="AR867" s="824"/>
      <c r="AS867" s="824"/>
      <c r="AT867" s="824"/>
      <c r="AU867" s="824"/>
      <c r="AV867" s="824"/>
      <c r="AW867" s="824"/>
      <c r="AX867" s="824"/>
      <c r="AY867" s="824"/>
      <c r="AZ867" s="824"/>
      <c r="BA867" s="824"/>
      <c r="BB867" s="824"/>
      <c r="BC867" s="824"/>
      <c r="BE867" s="828"/>
      <c r="BF867" s="828"/>
      <c r="BG867" s="828"/>
      <c r="BH867" s="828"/>
      <c r="BI867" s="828"/>
      <c r="BJ867" s="828"/>
      <c r="BK867" s="828"/>
      <c r="BL867" s="828"/>
      <c r="BM867" s="828"/>
      <c r="BN867" s="828"/>
      <c r="BO867" s="828"/>
      <c r="BP867" s="828"/>
      <c r="BQ867" s="828"/>
      <c r="BR867" s="828"/>
      <c r="BS867" s="828"/>
      <c r="BT867" s="828"/>
      <c r="BU867" s="828"/>
      <c r="BV867" s="828"/>
      <c r="BW867" s="828"/>
      <c r="BX867" s="828"/>
    </row>
    <row r="868" spans="1:76" ht="15.75">
      <c r="A868" s="824">
        <f>OMB!B42</f>
        <v>0</v>
      </c>
      <c r="B868" s="824" t="str">
        <f>OMB!C42</f>
        <v>Pražák</v>
      </c>
      <c r="C868" s="824" t="str">
        <f>OMB!D42</f>
        <v>Ondřej</v>
      </c>
      <c r="D868" s="1664">
        <f>OMB!E42</f>
        <v>0</v>
      </c>
      <c r="E868" s="824">
        <f>OMB!F42</f>
        <v>0</v>
      </c>
      <c r="F868" s="827" t="s">
        <v>21</v>
      </c>
      <c r="G868" s="823">
        <f t="shared" si="582"/>
        <v>4</v>
      </c>
      <c r="H868" s="824">
        <f t="shared" si="583"/>
        <v>1</v>
      </c>
      <c r="I868" s="824">
        <f t="shared" si="584"/>
        <v>1</v>
      </c>
      <c r="J868" s="824">
        <f t="shared" si="585"/>
        <v>3</v>
      </c>
      <c r="K868" s="825">
        <f t="shared" si="586"/>
        <v>4</v>
      </c>
      <c r="L868" s="826">
        <f t="shared" si="587"/>
        <v>0</v>
      </c>
      <c r="O868" s="827"/>
      <c r="P868" s="824"/>
      <c r="Q868" s="824"/>
      <c r="R868" s="824"/>
      <c r="S868" s="824"/>
      <c r="T868" s="826"/>
      <c r="U868" s="824"/>
      <c r="V868" s="827"/>
      <c r="W868" s="824"/>
      <c r="X868" s="824"/>
      <c r="Y868" s="824"/>
      <c r="Z868" s="824">
        <v>1</v>
      </c>
      <c r="AA868" s="824"/>
      <c r="AB868" s="824"/>
      <c r="AC868" s="824"/>
      <c r="AD868" s="824"/>
      <c r="AE868" s="824"/>
      <c r="AF868" s="824"/>
      <c r="AG868" s="824"/>
      <c r="AH868" s="824"/>
      <c r="AI868" s="34"/>
      <c r="AJ868" s="824"/>
      <c r="AK868" s="824"/>
      <c r="AL868" s="824"/>
      <c r="AM868" s="824"/>
      <c r="AN868" s="824"/>
      <c r="AO868" s="824"/>
      <c r="AP868" s="824"/>
      <c r="AQ868" s="824"/>
      <c r="AR868" s="824"/>
      <c r="AS868" s="824"/>
      <c r="AT868" s="824"/>
      <c r="AU868" s="824">
        <v>3</v>
      </c>
      <c r="AV868" s="824"/>
      <c r="AW868" s="824"/>
      <c r="AX868" s="824"/>
      <c r="AY868" s="824"/>
      <c r="AZ868" s="824"/>
      <c r="BA868" s="824"/>
      <c r="BB868" s="824"/>
      <c r="BC868" s="824"/>
      <c r="BE868" s="828"/>
      <c r="BF868" s="828"/>
      <c r="BG868" s="828"/>
      <c r="BH868" s="828"/>
      <c r="BI868" s="828"/>
      <c r="BJ868" s="828"/>
      <c r="BK868" s="828"/>
      <c r="BL868" s="828"/>
      <c r="BM868" s="828"/>
      <c r="BN868" s="828"/>
      <c r="BO868" s="828"/>
      <c r="BP868" s="828"/>
      <c r="BQ868" s="828"/>
      <c r="BR868" s="828"/>
      <c r="BS868" s="828"/>
      <c r="BT868" s="828"/>
      <c r="BU868" s="828"/>
      <c r="BV868" s="828"/>
      <c r="BW868" s="828"/>
      <c r="BX868" s="828"/>
    </row>
    <row r="869" spans="1:76" ht="15.75">
      <c r="A869" s="824">
        <f>OMB!B43</f>
        <v>0</v>
      </c>
      <c r="B869" s="824" t="str">
        <f>OMB!C43</f>
        <v>Fišer</v>
      </c>
      <c r="C869" s="824" t="str">
        <f>OMB!D43</f>
        <v>Radek</v>
      </c>
      <c r="D869" s="1664">
        <f>OMB!E43</f>
        <v>0</v>
      </c>
      <c r="E869" s="824">
        <f>OMB!F43</f>
        <v>0</v>
      </c>
      <c r="F869" s="827" t="s">
        <v>21</v>
      </c>
      <c r="G869" s="823">
        <f t="shared" ref="G869" si="588">K869/H869</f>
        <v>7</v>
      </c>
      <c r="H869" s="824">
        <f t="shared" ref="H869" si="589">COUNT(O869:AH869)</f>
        <v>1</v>
      </c>
      <c r="I869" s="824">
        <f t="shared" ref="I869" si="590">SUM(O869+P869+Q869+R869+S869+T869+V869+U869+W869+X869+Y869+Z869+AA869+AB869+AC869+AD869+AE869+AF869+AG869+AH869)</f>
        <v>5</v>
      </c>
      <c r="J869" s="824">
        <f t="shared" ref="J869" si="591">AJ869+AK869+AL869+AM869+AN869+AO869+AP869+AQ869+AR869+AS869+AT869+AU869+AV869+AW869+AX869+AY869+AZ869+BA869+BB869+BC869</f>
        <v>2</v>
      </c>
      <c r="K869" s="825">
        <f t="shared" ref="K869" si="592">I869+J869</f>
        <v>7</v>
      </c>
      <c r="L869" s="826">
        <f t="shared" ref="L869" si="593">BE869+BF869+BG869+BH869+BI869+BJ869+BK869+BL869+BM869+BN869+BO869+BP869+BR869+BQ869+BS869+BT869+BU869+BV869+BW869+BX869</f>
        <v>0</v>
      </c>
      <c r="O869" s="866"/>
      <c r="P869" s="865"/>
      <c r="Q869" s="865"/>
      <c r="R869" s="865"/>
      <c r="S869" s="865"/>
      <c r="T869" s="867"/>
      <c r="U869" s="865"/>
      <c r="V869" s="866"/>
      <c r="W869" s="865"/>
      <c r="X869" s="865"/>
      <c r="Y869" s="865"/>
      <c r="Z869" s="865">
        <v>5</v>
      </c>
      <c r="AA869" s="865"/>
      <c r="AB869" s="865"/>
      <c r="AC869" s="865"/>
      <c r="AD869" s="865"/>
      <c r="AE869" s="865"/>
      <c r="AF869" s="865"/>
      <c r="AG869" s="865"/>
      <c r="AH869" s="865"/>
      <c r="AI869" s="34"/>
      <c r="AJ869" s="865"/>
      <c r="AK869" s="865"/>
      <c r="AL869" s="865"/>
      <c r="AM869" s="865"/>
      <c r="AN869" s="865"/>
      <c r="AO869" s="865"/>
      <c r="AP869" s="865"/>
      <c r="AQ869" s="865"/>
      <c r="AR869" s="865"/>
      <c r="AS869" s="865"/>
      <c r="AT869" s="865"/>
      <c r="AU869" s="865">
        <v>2</v>
      </c>
      <c r="AV869" s="865"/>
      <c r="AW869" s="865"/>
      <c r="AX869" s="865"/>
      <c r="AY869" s="865"/>
      <c r="AZ869" s="865"/>
      <c r="BA869" s="865"/>
      <c r="BB869" s="865"/>
      <c r="BC869" s="865"/>
      <c r="BE869" s="868"/>
      <c r="BF869" s="868"/>
      <c r="BG869" s="868"/>
      <c r="BH869" s="868"/>
      <c r="BI869" s="868"/>
      <c r="BJ869" s="868"/>
      <c r="BK869" s="868"/>
      <c r="BL869" s="868"/>
      <c r="BM869" s="868"/>
      <c r="BN869" s="868"/>
      <c r="BO869" s="868"/>
      <c r="BP869" s="868"/>
      <c r="BQ869" s="868"/>
      <c r="BR869" s="868"/>
      <c r="BS869" s="868"/>
      <c r="BT869" s="868"/>
      <c r="BU869" s="868"/>
      <c r="BV869" s="868"/>
      <c r="BW869" s="868"/>
      <c r="BX869" s="868"/>
    </row>
    <row r="870" spans="1:76" ht="15.75">
      <c r="A870" s="824">
        <f>OMB!B44</f>
        <v>0</v>
      </c>
      <c r="B870" s="824" t="str">
        <f>OMB!C44</f>
        <v>Bednařík</v>
      </c>
      <c r="C870" s="824" t="str">
        <f>OMB!D44</f>
        <v>Milan</v>
      </c>
      <c r="D870" s="1664">
        <f>OMB!E44</f>
        <v>0</v>
      </c>
      <c r="E870" s="824">
        <f>OMB!F44</f>
        <v>0</v>
      </c>
      <c r="F870" s="827" t="s">
        <v>21</v>
      </c>
      <c r="G870" s="823">
        <f t="shared" ref="G870:G871" si="594">K870/H870</f>
        <v>1</v>
      </c>
      <c r="H870" s="824">
        <f t="shared" ref="H870:H871" si="595">COUNT(O870:AH870)</f>
        <v>1</v>
      </c>
      <c r="I870" s="824">
        <f t="shared" ref="I870:I871" si="596">SUM(O870+P870+Q870+R870+S870+T870+V870+U870+W870+X870+Y870+Z870+AA870+AB870+AC870+AD870+AE870+AF870+AG870+AH870)</f>
        <v>1</v>
      </c>
      <c r="J870" s="824">
        <f t="shared" ref="J870:J871" si="597">AJ870+AK870+AL870+AM870+AN870+AO870+AP870+AQ870+AR870+AS870+AT870+AU870+AV870+AW870+AX870+AY870+AZ870+BA870+BB870+BC870</f>
        <v>0</v>
      </c>
      <c r="K870" s="825">
        <f t="shared" ref="K870:K871" si="598">I870+J870</f>
        <v>1</v>
      </c>
      <c r="L870" s="826">
        <f t="shared" ref="L870:L871" si="599">BE870+BF870+BG870+BH870+BI870+BJ870+BK870+BL870+BM870+BN870+BO870+BP870+BR870+BQ870+BS870+BT870+BU870+BV870+BW870+BX870</f>
        <v>0</v>
      </c>
      <c r="O870" s="1858"/>
      <c r="P870" s="1567"/>
      <c r="Q870" s="1567"/>
      <c r="R870" s="1567"/>
      <c r="S870" s="1567"/>
      <c r="T870" s="1569"/>
      <c r="U870" s="1567"/>
      <c r="V870" s="1858"/>
      <c r="W870" s="1567"/>
      <c r="X870" s="1567"/>
      <c r="Y870" s="1567"/>
      <c r="Z870" s="1567"/>
      <c r="AA870" s="1567"/>
      <c r="AB870" s="1567"/>
      <c r="AC870" s="1567"/>
      <c r="AD870" s="1567">
        <v>1</v>
      </c>
      <c r="AE870" s="1567"/>
      <c r="AF870" s="1567"/>
      <c r="AG870" s="1567"/>
      <c r="AH870" s="1567"/>
      <c r="AI870" s="34"/>
      <c r="AJ870" s="1567"/>
      <c r="AK870" s="1567"/>
      <c r="AL870" s="1567"/>
      <c r="AM870" s="1567"/>
      <c r="AN870" s="1567"/>
      <c r="AO870" s="1567"/>
      <c r="AP870" s="1567"/>
      <c r="AQ870" s="1567"/>
      <c r="AR870" s="1567"/>
      <c r="AS870" s="1567"/>
      <c r="AT870" s="1567"/>
      <c r="AU870" s="1567"/>
      <c r="AV870" s="1567"/>
      <c r="AW870" s="1567"/>
      <c r="AX870" s="1567"/>
      <c r="AY870" s="1567">
        <v>0</v>
      </c>
      <c r="AZ870" s="1567"/>
      <c r="BA870" s="1567"/>
      <c r="BB870" s="1567"/>
      <c r="BC870" s="1567"/>
      <c r="BE870" s="1571"/>
      <c r="BF870" s="1571"/>
      <c r="BG870" s="1571"/>
      <c r="BH870" s="1571"/>
      <c r="BI870" s="1571"/>
      <c r="BJ870" s="1571"/>
      <c r="BK870" s="1571"/>
      <c r="BL870" s="1571"/>
      <c r="BM870" s="1571"/>
      <c r="BN870" s="1571"/>
      <c r="BO870" s="1571"/>
      <c r="BP870" s="1571"/>
      <c r="BQ870" s="1571"/>
      <c r="BR870" s="1571"/>
      <c r="BS870" s="1571"/>
      <c r="BT870" s="1571"/>
      <c r="BU870" s="1571"/>
      <c r="BV870" s="1571"/>
      <c r="BW870" s="1571"/>
      <c r="BX870" s="1571"/>
    </row>
    <row r="871" spans="1:76" ht="15.75">
      <c r="A871" s="824">
        <f>OMB!B45</f>
        <v>0</v>
      </c>
      <c r="B871" s="824" t="str">
        <f>OMB!C45</f>
        <v>Diblík</v>
      </c>
      <c r="C871" s="824" t="str">
        <f>OMB!D45</f>
        <v>Tomáš</v>
      </c>
      <c r="D871" s="1664">
        <f>OMB!E45</f>
        <v>0</v>
      </c>
      <c r="E871" s="824">
        <f>OMB!F45</f>
        <v>0</v>
      </c>
      <c r="F871" s="827" t="s">
        <v>21</v>
      </c>
      <c r="G871" s="823">
        <f t="shared" si="594"/>
        <v>1</v>
      </c>
      <c r="H871" s="824">
        <f t="shared" si="595"/>
        <v>1</v>
      </c>
      <c r="I871" s="824">
        <f t="shared" si="596"/>
        <v>1</v>
      </c>
      <c r="J871" s="824">
        <f t="shared" si="597"/>
        <v>0</v>
      </c>
      <c r="K871" s="825">
        <f t="shared" si="598"/>
        <v>1</v>
      </c>
      <c r="L871" s="826">
        <f t="shared" si="599"/>
        <v>0</v>
      </c>
      <c r="O871" s="1858"/>
      <c r="P871" s="1567"/>
      <c r="Q871" s="1567"/>
      <c r="R871" s="1567"/>
      <c r="S871" s="1567"/>
      <c r="T871" s="1569"/>
      <c r="U871" s="1567"/>
      <c r="V871" s="1858"/>
      <c r="W871" s="1567"/>
      <c r="X871" s="1567"/>
      <c r="Y871" s="1567"/>
      <c r="Z871" s="1567"/>
      <c r="AA871" s="1567"/>
      <c r="AB871" s="1567"/>
      <c r="AC871" s="1567"/>
      <c r="AD871" s="1567">
        <v>1</v>
      </c>
      <c r="AE871" s="1567"/>
      <c r="AF871" s="1567"/>
      <c r="AG871" s="1567"/>
      <c r="AH871" s="1567"/>
      <c r="AI871" s="34"/>
      <c r="AJ871" s="1567"/>
      <c r="AK871" s="1567"/>
      <c r="AL871" s="1567"/>
      <c r="AM871" s="1567"/>
      <c r="AN871" s="1567"/>
      <c r="AO871" s="1567"/>
      <c r="AP871" s="1567"/>
      <c r="AQ871" s="1567"/>
      <c r="AR871" s="1567"/>
      <c r="AS871" s="1567"/>
      <c r="AT871" s="1567"/>
      <c r="AU871" s="1567"/>
      <c r="AV871" s="1567"/>
      <c r="AW871" s="1567"/>
      <c r="AX871" s="1567"/>
      <c r="AY871" s="1567">
        <v>0</v>
      </c>
      <c r="AZ871" s="1567"/>
      <c r="BA871" s="1567"/>
      <c r="BB871" s="1567"/>
      <c r="BC871" s="1567"/>
      <c r="BE871" s="1571"/>
      <c r="BF871" s="1571"/>
      <c r="BG871" s="1571"/>
      <c r="BH871" s="1571"/>
      <c r="BI871" s="1571"/>
      <c r="BJ871" s="1571"/>
      <c r="BK871" s="1571"/>
      <c r="BL871" s="1571"/>
      <c r="BM871" s="1571"/>
      <c r="BN871" s="1571"/>
      <c r="BO871" s="1571"/>
      <c r="BP871" s="1571"/>
      <c r="BQ871" s="1571"/>
      <c r="BR871" s="1571"/>
      <c r="BS871" s="1571"/>
      <c r="BT871" s="1571"/>
      <c r="BU871" s="1571"/>
      <c r="BV871" s="1571"/>
      <c r="BW871" s="1571"/>
      <c r="BX871" s="1571"/>
    </row>
    <row r="872" spans="1:76" ht="15.75">
      <c r="A872" s="824">
        <f>OMB!B46</f>
        <v>0</v>
      </c>
      <c r="B872" s="824">
        <f>OMB!C46</f>
        <v>0</v>
      </c>
      <c r="C872" s="824">
        <f>OMB!D46</f>
        <v>0</v>
      </c>
      <c r="D872" s="1664">
        <f>OMB!E46</f>
        <v>0</v>
      </c>
      <c r="E872" s="824">
        <f>OMB!F46</f>
        <v>0</v>
      </c>
      <c r="F872" s="827" t="s">
        <v>21</v>
      </c>
      <c r="G872" s="823" t="e">
        <f t="shared" ref="G872" si="600">K872/H872</f>
        <v>#DIV/0!</v>
      </c>
      <c r="H872" s="824">
        <f t="shared" ref="H872" si="601">COUNT(O872:AH872)</f>
        <v>0</v>
      </c>
      <c r="I872" s="824">
        <f t="shared" ref="I872" si="602">SUM(O872+P872+Q872+R872+S872+T872+V872+U872+W872+X872+Y872+Z872+AA872+AB872+AC872+AD872+AE872+AF872+AG872+AH872)</f>
        <v>0</v>
      </c>
      <c r="J872" s="824">
        <f t="shared" ref="J872" si="603">AJ872+AK872+AL872+AM872+AN872+AO872+AP872+AQ872+AR872+AS872+AT872+AU872+AV872+AW872+AX872+AY872+AZ872+BA872+BB872+BC872</f>
        <v>0</v>
      </c>
      <c r="K872" s="825">
        <f t="shared" ref="K872" si="604">I872+J872</f>
        <v>0</v>
      </c>
      <c r="L872" s="826">
        <f t="shared" ref="L872" si="605">BE872+BF872+BG872+BH872+BI872+BJ872+BK872+BL872+BM872+BN872+BO872+BP872+BR872+BQ872+BS872+BT872+BU872+BV872+BW872+BX872</f>
        <v>0</v>
      </c>
      <c r="O872" s="866"/>
      <c r="P872" s="865"/>
      <c r="Q872" s="865"/>
      <c r="R872" s="865"/>
      <c r="S872" s="865"/>
      <c r="T872" s="867"/>
      <c r="U872" s="865"/>
      <c r="V872" s="866"/>
      <c r="W872" s="865"/>
      <c r="X872" s="865"/>
      <c r="Y872" s="865"/>
      <c r="Z872" s="865"/>
      <c r="AA872" s="865"/>
      <c r="AB872" s="865"/>
      <c r="AC872" s="865"/>
      <c r="AD872" s="865"/>
      <c r="AE872" s="865"/>
      <c r="AF872" s="865"/>
      <c r="AG872" s="865"/>
      <c r="AH872" s="865"/>
      <c r="AI872" s="34"/>
      <c r="AJ872" s="865"/>
      <c r="AK872" s="865"/>
      <c r="AL872" s="865"/>
      <c r="AM872" s="865"/>
      <c r="AN872" s="865"/>
      <c r="AO872" s="865"/>
      <c r="AP872" s="865"/>
      <c r="AQ872" s="865"/>
      <c r="AR872" s="865"/>
      <c r="AS872" s="865"/>
      <c r="AT872" s="865"/>
      <c r="AU872" s="865"/>
      <c r="AV872" s="865"/>
      <c r="AW872" s="865"/>
      <c r="AX872" s="865"/>
      <c r="AY872" s="865"/>
      <c r="AZ872" s="865"/>
      <c r="BA872" s="865"/>
      <c r="BB872" s="865"/>
      <c r="BC872" s="865"/>
      <c r="BE872" s="868"/>
      <c r="BF872" s="868"/>
      <c r="BG872" s="868"/>
      <c r="BH872" s="868"/>
      <c r="BI872" s="868"/>
      <c r="BJ872" s="868"/>
      <c r="BK872" s="868"/>
      <c r="BL872" s="868"/>
      <c r="BM872" s="868"/>
      <c r="BN872" s="868"/>
      <c r="BO872" s="868"/>
      <c r="BP872" s="868"/>
      <c r="BQ872" s="868"/>
      <c r="BR872" s="868"/>
      <c r="BS872" s="868"/>
      <c r="BT872" s="868"/>
      <c r="BU872" s="868"/>
      <c r="BV872" s="868"/>
      <c r="BW872" s="868"/>
      <c r="BX872" s="868"/>
    </row>
    <row r="873" spans="1:76" ht="15.75">
      <c r="A873" s="34"/>
      <c r="B873" s="829" t="s">
        <v>155</v>
      </c>
      <c r="C873" s="829" t="s">
        <v>68</v>
      </c>
      <c r="D873" s="835"/>
      <c r="F873" s="824" t="s">
        <v>166</v>
      </c>
      <c r="G873" s="823">
        <f t="shared" si="576"/>
        <v>5.125</v>
      </c>
      <c r="H873" s="824">
        <f t="shared" si="577"/>
        <v>8</v>
      </c>
      <c r="I873" s="824">
        <f t="shared" si="578"/>
        <v>41</v>
      </c>
      <c r="J873" s="824">
        <f t="shared" si="579"/>
        <v>0</v>
      </c>
      <c r="K873" s="825">
        <f t="shared" si="580"/>
        <v>41</v>
      </c>
      <c r="L873" s="826">
        <f t="shared" si="581"/>
        <v>0</v>
      </c>
      <c r="O873" s="827"/>
      <c r="P873" s="824"/>
      <c r="Q873" s="824"/>
      <c r="R873" s="824">
        <v>7</v>
      </c>
      <c r="S873" s="824">
        <v>4</v>
      </c>
      <c r="T873" s="826">
        <v>5</v>
      </c>
      <c r="U873" s="824"/>
      <c r="V873" s="827">
        <v>4</v>
      </c>
      <c r="W873" s="824"/>
      <c r="X873" s="824"/>
      <c r="Y873" s="824">
        <v>10</v>
      </c>
      <c r="Z873" s="824">
        <v>2</v>
      </c>
      <c r="AA873" s="824"/>
      <c r="AB873" s="824"/>
      <c r="AC873" s="824">
        <v>4</v>
      </c>
      <c r="AD873" s="824"/>
      <c r="AE873" s="824"/>
      <c r="AF873" s="824"/>
      <c r="AG873" s="824">
        <v>5</v>
      </c>
      <c r="AH873" s="824"/>
      <c r="AI873" s="34"/>
      <c r="AJ873" s="824"/>
      <c r="AK873" s="824"/>
      <c r="AL873" s="824"/>
      <c r="AM873" s="824"/>
      <c r="AN873" s="824"/>
      <c r="AO873" s="824"/>
      <c r="AP873" s="824"/>
      <c r="AQ873" s="824"/>
      <c r="AR873" s="824"/>
      <c r="AS873" s="824"/>
      <c r="AT873" s="824"/>
      <c r="AU873" s="824"/>
      <c r="AV873" s="824"/>
      <c r="AW873" s="824"/>
      <c r="AX873" s="824"/>
      <c r="AY873" s="824"/>
      <c r="AZ873" s="824"/>
      <c r="BA873" s="824"/>
      <c r="BB873" s="824"/>
      <c r="BC873" s="824"/>
      <c r="BE873" s="828"/>
      <c r="BF873" s="828"/>
      <c r="BG873" s="828"/>
      <c r="BH873" s="828"/>
      <c r="BI873" s="828"/>
      <c r="BJ873" s="828"/>
      <c r="BK873" s="828"/>
      <c r="BL873" s="828"/>
      <c r="BM873" s="828"/>
      <c r="BN873" s="828"/>
      <c r="BO873" s="828"/>
      <c r="BP873" s="828"/>
      <c r="BQ873" s="828"/>
      <c r="BR873" s="828"/>
      <c r="BS873" s="828"/>
      <c r="BT873" s="828"/>
      <c r="BU873" s="828"/>
      <c r="BV873" s="828"/>
      <c r="BW873" s="828"/>
      <c r="BX873" s="828"/>
    </row>
    <row r="874" spans="1:76" ht="15.75">
      <c r="A874" s="34"/>
      <c r="B874" s="829" t="s">
        <v>805</v>
      </c>
      <c r="C874" s="829" t="s">
        <v>163</v>
      </c>
      <c r="D874" s="835"/>
      <c r="F874" s="824" t="s">
        <v>166</v>
      </c>
      <c r="G874" s="823">
        <f t="shared" si="576"/>
        <v>6.333333333333333</v>
      </c>
      <c r="H874" s="824">
        <f t="shared" si="577"/>
        <v>3</v>
      </c>
      <c r="I874" s="824">
        <f t="shared" si="578"/>
        <v>19</v>
      </c>
      <c r="J874" s="824">
        <f t="shared" si="579"/>
        <v>0</v>
      </c>
      <c r="K874" s="825">
        <f t="shared" si="580"/>
        <v>19</v>
      </c>
      <c r="L874" s="826">
        <f t="shared" si="581"/>
        <v>0</v>
      </c>
      <c r="O874" s="827"/>
      <c r="P874" s="824"/>
      <c r="Q874" s="824"/>
      <c r="R874" s="824"/>
      <c r="S874" s="824"/>
      <c r="T874" s="826"/>
      <c r="U874" s="824"/>
      <c r="V874" s="827"/>
      <c r="W874" s="824"/>
      <c r="X874" s="824">
        <v>3</v>
      </c>
      <c r="Y874" s="824"/>
      <c r="Z874" s="824"/>
      <c r="AA874" s="824">
        <v>12</v>
      </c>
      <c r="AB874" s="824">
        <v>4</v>
      </c>
      <c r="AC874" s="824"/>
      <c r="AD874" s="824"/>
      <c r="AE874" s="824"/>
      <c r="AF874" s="824"/>
      <c r="AG874" s="824"/>
      <c r="AH874" s="824"/>
      <c r="AI874" s="34"/>
      <c r="AJ874" s="824"/>
      <c r="AK874" s="824"/>
      <c r="AL874" s="824"/>
      <c r="AM874" s="824"/>
      <c r="AN874" s="824"/>
      <c r="AO874" s="824"/>
      <c r="AP874" s="824"/>
      <c r="AQ874" s="824"/>
      <c r="AR874" s="824"/>
      <c r="AS874" s="824"/>
      <c r="AT874" s="824"/>
      <c r="AU874" s="824"/>
      <c r="AV874" s="824"/>
      <c r="AW874" s="824"/>
      <c r="AX874" s="824"/>
      <c r="AY874" s="824"/>
      <c r="AZ874" s="824"/>
      <c r="BA874" s="824"/>
      <c r="BB874" s="824"/>
      <c r="BC874" s="824"/>
      <c r="BE874" s="828"/>
      <c r="BF874" s="828"/>
      <c r="BG874" s="828"/>
      <c r="BH874" s="828"/>
      <c r="BI874" s="828"/>
      <c r="BJ874" s="828"/>
      <c r="BK874" s="828"/>
      <c r="BL874" s="828"/>
      <c r="BM874" s="828"/>
      <c r="BN874" s="828"/>
      <c r="BO874" s="828"/>
      <c r="BP874" s="828"/>
      <c r="BQ874" s="828"/>
      <c r="BR874" s="828"/>
      <c r="BS874" s="828"/>
      <c r="BT874" s="828"/>
      <c r="BU874" s="828"/>
      <c r="BV874" s="828"/>
      <c r="BW874" s="828"/>
      <c r="BX874" s="828"/>
    </row>
    <row r="875" spans="1:76" ht="15.75">
      <c r="A875" s="34"/>
      <c r="B875" s="829" t="s">
        <v>168</v>
      </c>
      <c r="C875" s="829" t="s">
        <v>68</v>
      </c>
      <c r="D875" s="835"/>
      <c r="F875" s="824" t="s">
        <v>166</v>
      </c>
      <c r="G875" s="823">
        <f t="shared" si="576"/>
        <v>8</v>
      </c>
      <c r="H875" s="824">
        <f t="shared" si="577"/>
        <v>1</v>
      </c>
      <c r="I875" s="824">
        <f t="shared" si="578"/>
        <v>9</v>
      </c>
      <c r="J875" s="824">
        <f t="shared" si="579"/>
        <v>0</v>
      </c>
      <c r="K875" s="825">
        <f>I875+J875-1</f>
        <v>8</v>
      </c>
      <c r="L875" s="826">
        <f t="shared" si="581"/>
        <v>0</v>
      </c>
      <c r="O875" s="827"/>
      <c r="P875" s="824"/>
      <c r="Q875" s="824"/>
      <c r="R875" s="824"/>
      <c r="S875" s="824"/>
      <c r="T875" s="826"/>
      <c r="U875" s="824"/>
      <c r="V875" s="827"/>
      <c r="W875" s="824"/>
      <c r="X875" s="824"/>
      <c r="Y875" s="824"/>
      <c r="Z875" s="824"/>
      <c r="AA875" s="824"/>
      <c r="AB875" s="824"/>
      <c r="AC875" s="824"/>
      <c r="AD875" s="824">
        <v>9</v>
      </c>
      <c r="AE875" s="824"/>
      <c r="AF875" s="824"/>
      <c r="AG875" s="824"/>
      <c r="AH875" s="824"/>
      <c r="AI875" s="34"/>
      <c r="AJ875" s="824"/>
      <c r="AK875" s="824"/>
      <c r="AL875" s="824"/>
      <c r="AM875" s="824"/>
      <c r="AN875" s="824"/>
      <c r="AO875" s="824"/>
      <c r="AP875" s="824"/>
      <c r="AQ875" s="824"/>
      <c r="AR875" s="824"/>
      <c r="AS875" s="824"/>
      <c r="AT875" s="824"/>
      <c r="AU875" s="824"/>
      <c r="AV875" s="824"/>
      <c r="AW875" s="824"/>
      <c r="AX875" s="824"/>
      <c r="AY875" s="824"/>
      <c r="AZ875" s="824"/>
      <c r="BA875" s="824"/>
      <c r="BB875" s="824"/>
      <c r="BC875" s="824"/>
      <c r="BE875" s="828"/>
      <c r="BF875" s="828"/>
      <c r="BG875" s="828"/>
      <c r="BH875" s="828"/>
      <c r="BI875" s="828"/>
      <c r="BJ875" s="828"/>
      <c r="BK875" s="828"/>
      <c r="BL875" s="828"/>
      <c r="BM875" s="828"/>
      <c r="BN875" s="828"/>
      <c r="BO875" s="828"/>
      <c r="BP875" s="828"/>
      <c r="BQ875" s="828"/>
      <c r="BR875" s="828"/>
      <c r="BS875" s="828"/>
      <c r="BT875" s="828"/>
      <c r="BU875" s="828"/>
      <c r="BV875" s="828"/>
      <c r="BW875" s="828"/>
      <c r="BX875" s="828"/>
    </row>
    <row r="876" spans="1:76" ht="15.75">
      <c r="A876" s="34"/>
      <c r="B876" s="829" t="s">
        <v>122</v>
      </c>
      <c r="C876" s="829" t="s">
        <v>123</v>
      </c>
      <c r="D876" s="835"/>
      <c r="F876" s="824" t="s">
        <v>166</v>
      </c>
      <c r="G876" s="823" t="e">
        <f t="shared" si="576"/>
        <v>#DIV/0!</v>
      </c>
      <c r="H876" s="824">
        <f t="shared" si="577"/>
        <v>0</v>
      </c>
      <c r="I876" s="824">
        <f t="shared" si="578"/>
        <v>0</v>
      </c>
      <c r="J876" s="824">
        <f t="shared" si="579"/>
        <v>0</v>
      </c>
      <c r="K876" s="825">
        <f t="shared" si="580"/>
        <v>0</v>
      </c>
      <c r="L876" s="826">
        <f t="shared" si="581"/>
        <v>0</v>
      </c>
      <c r="O876" s="827"/>
      <c r="P876" s="824"/>
      <c r="Q876" s="824"/>
      <c r="R876" s="824"/>
      <c r="S876" s="824"/>
      <c r="T876" s="826"/>
      <c r="U876" s="824"/>
      <c r="V876" s="827"/>
      <c r="W876" s="824"/>
      <c r="X876" s="824"/>
      <c r="Y876" s="824"/>
      <c r="Z876" s="824"/>
      <c r="AA876" s="824"/>
      <c r="AB876" s="824"/>
      <c r="AC876" s="824"/>
      <c r="AD876" s="824"/>
      <c r="AE876" s="824"/>
      <c r="AF876" s="824"/>
      <c r="AG876" s="824"/>
      <c r="AH876" s="824"/>
      <c r="AI876" s="34"/>
      <c r="AJ876" s="824"/>
      <c r="AK876" s="824"/>
      <c r="AL876" s="824"/>
      <c r="AM876" s="824"/>
      <c r="AN876" s="824"/>
      <c r="AO876" s="824"/>
      <c r="AP876" s="824"/>
      <c r="AQ876" s="824"/>
      <c r="AR876" s="824"/>
      <c r="AS876" s="824"/>
      <c r="AT876" s="824"/>
      <c r="AU876" s="824"/>
      <c r="AV876" s="824"/>
      <c r="AW876" s="824"/>
      <c r="AX876" s="824"/>
      <c r="AY876" s="824"/>
      <c r="AZ876" s="824"/>
      <c r="BA876" s="824"/>
      <c r="BB876" s="824"/>
      <c r="BC876" s="824"/>
      <c r="BE876" s="828"/>
      <c r="BF876" s="828"/>
      <c r="BG876" s="828"/>
      <c r="BH876" s="828"/>
      <c r="BI876" s="828"/>
      <c r="BJ876" s="828"/>
      <c r="BK876" s="828"/>
      <c r="BL876" s="828"/>
      <c r="BM876" s="828"/>
      <c r="BN876" s="828"/>
      <c r="BO876" s="828"/>
      <c r="BP876" s="828"/>
      <c r="BQ876" s="828"/>
      <c r="BR876" s="828"/>
      <c r="BS876" s="828"/>
      <c r="BT876" s="828"/>
      <c r="BU876" s="828"/>
      <c r="BV876" s="828"/>
      <c r="BW876" s="828"/>
      <c r="BX876" s="828"/>
    </row>
    <row r="877" spans="1:76" ht="15.75">
      <c r="A877" s="828"/>
      <c r="B877" s="829" t="s">
        <v>76</v>
      </c>
      <c r="C877" s="829" t="s">
        <v>68</v>
      </c>
      <c r="D877" s="835"/>
      <c r="F877" s="824" t="s">
        <v>166</v>
      </c>
      <c r="G877" s="823">
        <f t="shared" si="576"/>
        <v>4.25</v>
      </c>
      <c r="H877" s="824">
        <f t="shared" si="577"/>
        <v>8</v>
      </c>
      <c r="I877" s="824">
        <f t="shared" si="578"/>
        <v>34</v>
      </c>
      <c r="J877" s="824">
        <f t="shared" si="579"/>
        <v>0</v>
      </c>
      <c r="K877" s="825">
        <f t="shared" si="580"/>
        <v>34</v>
      </c>
      <c r="L877" s="826">
        <f t="shared" si="581"/>
        <v>0</v>
      </c>
      <c r="O877" s="827">
        <v>2</v>
      </c>
      <c r="P877" s="824">
        <v>4</v>
      </c>
      <c r="Q877" s="824">
        <v>6</v>
      </c>
      <c r="R877" s="824"/>
      <c r="S877" s="824"/>
      <c r="T877" s="826"/>
      <c r="U877" s="824">
        <v>6</v>
      </c>
      <c r="V877" s="827"/>
      <c r="W877" s="824">
        <v>4</v>
      </c>
      <c r="X877" s="824"/>
      <c r="Y877" s="824"/>
      <c r="Z877" s="824"/>
      <c r="AA877" s="824"/>
      <c r="AB877" s="824"/>
      <c r="AC877" s="824"/>
      <c r="AD877" s="824"/>
      <c r="AE877" s="824">
        <v>3</v>
      </c>
      <c r="AF877" s="824">
        <v>1</v>
      </c>
      <c r="AG877" s="824"/>
      <c r="AH877" s="824">
        <v>8</v>
      </c>
      <c r="AI877" s="34"/>
      <c r="AJ877" s="824"/>
      <c r="AK877" s="824"/>
      <c r="AL877" s="824"/>
      <c r="AM877" s="824"/>
      <c r="AN877" s="824"/>
      <c r="AO877" s="824"/>
      <c r="AP877" s="824"/>
      <c r="AQ877" s="824"/>
      <c r="AR877" s="824"/>
      <c r="AS877" s="824"/>
      <c r="AT877" s="824"/>
      <c r="AU877" s="824"/>
      <c r="AV877" s="824"/>
      <c r="AW877" s="824"/>
      <c r="AX877" s="824"/>
      <c r="AY877" s="824"/>
      <c r="AZ877" s="824"/>
      <c r="BA877" s="824"/>
      <c r="BB877" s="824"/>
      <c r="BC877" s="824"/>
      <c r="BE877" s="828"/>
      <c r="BF877" s="828"/>
      <c r="BG877" s="828"/>
      <c r="BH877" s="828"/>
      <c r="BI877" s="828"/>
      <c r="BJ877" s="828"/>
      <c r="BK877" s="828"/>
      <c r="BL877" s="828"/>
      <c r="BM877" s="828"/>
      <c r="BN877" s="828"/>
      <c r="BO877" s="828"/>
      <c r="BP877" s="828"/>
      <c r="BQ877" s="828"/>
      <c r="BR877" s="828"/>
      <c r="BS877" s="828"/>
      <c r="BT877" s="828"/>
      <c r="BU877" s="828"/>
      <c r="BV877" s="828"/>
      <c r="BW877" s="828"/>
      <c r="BX877" s="828"/>
    </row>
    <row r="878" spans="1:76" ht="16.5" thickBot="1">
      <c r="A878" s="833"/>
      <c r="B878" s="830" t="s">
        <v>207</v>
      </c>
      <c r="C878" s="830" t="s">
        <v>99</v>
      </c>
      <c r="D878" s="1663"/>
      <c r="E878" s="831"/>
      <c r="F878" s="824" t="s">
        <v>166</v>
      </c>
      <c r="G878" s="823" t="e">
        <f t="shared" si="576"/>
        <v>#DIV/0!</v>
      </c>
      <c r="H878" s="824">
        <f t="shared" si="577"/>
        <v>0</v>
      </c>
      <c r="I878" s="824">
        <f t="shared" si="578"/>
        <v>0</v>
      </c>
      <c r="J878" s="824">
        <f t="shared" si="579"/>
        <v>0</v>
      </c>
      <c r="K878" s="825">
        <f t="shared" si="580"/>
        <v>0</v>
      </c>
      <c r="L878" s="826">
        <f t="shared" si="581"/>
        <v>0</v>
      </c>
      <c r="M878" s="46"/>
      <c r="N878" s="46"/>
      <c r="O878" s="50"/>
      <c r="P878" s="834"/>
      <c r="Q878" s="834"/>
      <c r="R878" s="834"/>
      <c r="S878" s="834"/>
      <c r="T878" s="409"/>
      <c r="U878" s="834"/>
      <c r="V878" s="50"/>
      <c r="W878" s="834"/>
      <c r="X878" s="834"/>
      <c r="Y878" s="834"/>
      <c r="Z878" s="834"/>
      <c r="AA878" s="834"/>
      <c r="AB878" s="834"/>
      <c r="AC878" s="834"/>
      <c r="AD878" s="834"/>
      <c r="AE878" s="834"/>
      <c r="AF878" s="834"/>
      <c r="AG878" s="834"/>
      <c r="AH878" s="834"/>
      <c r="AI878" s="824"/>
      <c r="AJ878" s="824"/>
      <c r="AK878" s="824"/>
      <c r="AL878" s="824"/>
      <c r="AM878" s="824"/>
      <c r="AN878" s="824"/>
      <c r="AO878" s="824"/>
      <c r="AP878" s="824"/>
      <c r="AQ878" s="824"/>
      <c r="AR878" s="824"/>
      <c r="AS878" s="824"/>
      <c r="AT878" s="824"/>
      <c r="AU878" s="824"/>
      <c r="AV878" s="824"/>
      <c r="AW878" s="824"/>
      <c r="AX878" s="824"/>
      <c r="AY878" s="824"/>
      <c r="AZ878" s="824"/>
      <c r="BA878" s="824"/>
      <c r="BB878" s="824"/>
      <c r="BC878" s="824"/>
      <c r="BD878" s="828"/>
      <c r="BE878" s="828"/>
      <c r="BF878" s="828"/>
      <c r="BG878" s="828"/>
      <c r="BH878" s="828"/>
      <c r="BI878" s="828"/>
      <c r="BJ878" s="828"/>
      <c r="BK878" s="828"/>
      <c r="BL878" s="828"/>
      <c r="BM878" s="828"/>
      <c r="BN878" s="828"/>
      <c r="BO878" s="828"/>
      <c r="BP878" s="828"/>
      <c r="BQ878" s="828"/>
      <c r="BR878" s="828"/>
      <c r="BS878" s="828"/>
      <c r="BT878" s="828"/>
      <c r="BU878" s="828"/>
      <c r="BV878" s="828"/>
      <c r="BW878" s="828"/>
      <c r="BX878" s="828"/>
    </row>
    <row r="879" spans="1:76" ht="16.5" thickBot="1">
      <c r="A879" s="41"/>
      <c r="B879" s="42" t="s">
        <v>64</v>
      </c>
      <c r="C879" s="42"/>
      <c r="D879" s="960"/>
      <c r="E879" s="43"/>
      <c r="F879" s="34" t="s">
        <v>169</v>
      </c>
      <c r="G879" s="823">
        <f t="shared" si="576"/>
        <v>4.5</v>
      </c>
      <c r="H879" s="824">
        <f t="shared" si="577"/>
        <v>20</v>
      </c>
      <c r="I879" s="824">
        <f t="shared" si="578"/>
        <v>90</v>
      </c>
      <c r="J879" s="824">
        <f t="shared" si="579"/>
        <v>0</v>
      </c>
      <c r="K879" s="825">
        <f t="shared" si="580"/>
        <v>90</v>
      </c>
      <c r="L879" s="826">
        <f t="shared" si="581"/>
        <v>0</v>
      </c>
      <c r="M879" s="46"/>
      <c r="N879" s="46"/>
      <c r="O879" s="47">
        <v>4</v>
      </c>
      <c r="P879" s="48">
        <v>4</v>
      </c>
      <c r="Q879" s="49">
        <v>4</v>
      </c>
      <c r="R879" s="48">
        <v>2</v>
      </c>
      <c r="S879" s="49">
        <v>4</v>
      </c>
      <c r="T879" s="49">
        <v>2</v>
      </c>
      <c r="U879" s="48">
        <v>6</v>
      </c>
      <c r="V879" s="48">
        <v>2</v>
      </c>
      <c r="W879" s="48">
        <v>4</v>
      </c>
      <c r="X879" s="48">
        <v>6</v>
      </c>
      <c r="Y879" s="48">
        <v>2</v>
      </c>
      <c r="Z879" s="48">
        <v>2</v>
      </c>
      <c r="AA879" s="48">
        <v>2</v>
      </c>
      <c r="AB879" s="48">
        <v>4</v>
      </c>
      <c r="AC879" s="48">
        <v>4</v>
      </c>
      <c r="AD879" s="48">
        <v>6</v>
      </c>
      <c r="AE879" s="48">
        <v>12</v>
      </c>
      <c r="AF879" s="48">
        <v>10</v>
      </c>
      <c r="AG879" s="48">
        <v>0</v>
      </c>
      <c r="AH879" s="48">
        <v>10</v>
      </c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</row>
    <row r="880" spans="1:76" ht="15.75">
      <c r="A880" s="1602" t="s">
        <v>170</v>
      </c>
      <c r="B880" s="8">
        <v>1</v>
      </c>
      <c r="R880" s="8" t="s">
        <v>32</v>
      </c>
      <c r="S880" s="8" t="s">
        <v>33</v>
      </c>
      <c r="T880" s="8" t="s">
        <v>34</v>
      </c>
      <c r="U880" s="8" t="s">
        <v>35</v>
      </c>
      <c r="AO880" s="8" t="s">
        <v>36</v>
      </c>
      <c r="AP880" s="8" t="s">
        <v>37</v>
      </c>
      <c r="AQ880" s="8" t="s">
        <v>38</v>
      </c>
      <c r="AR880" s="8" t="s">
        <v>37</v>
      </c>
      <c r="AS880" s="8" t="s">
        <v>39</v>
      </c>
      <c r="AT880" s="34" t="s">
        <v>40</v>
      </c>
      <c r="AU880" s="34" t="s">
        <v>41</v>
      </c>
      <c r="AV880" s="34" t="s">
        <v>42</v>
      </c>
      <c r="AW880" s="34" t="s">
        <v>40</v>
      </c>
      <c r="AX880" s="34"/>
      <c r="AY880" s="34"/>
      <c r="AZ880" s="34"/>
      <c r="BA880" s="34"/>
      <c r="BB880" s="34"/>
      <c r="BC880" s="34"/>
      <c r="BG880" s="8" t="s">
        <v>43</v>
      </c>
      <c r="BH880" s="8" t="s">
        <v>44</v>
      </c>
      <c r="BI880" s="8" t="s">
        <v>40</v>
      </c>
      <c r="BJ880" s="8" t="s">
        <v>37</v>
      </c>
      <c r="BK880" s="8" t="s">
        <v>39</v>
      </c>
      <c r="BL880" s="8" t="s">
        <v>35</v>
      </c>
    </row>
    <row r="881" spans="1:78">
      <c r="A881" s="817"/>
      <c r="B881" s="818" t="s">
        <v>45</v>
      </c>
      <c r="C881" s="818" t="s">
        <v>46</v>
      </c>
      <c r="D881" s="1661" t="s">
        <v>47</v>
      </c>
      <c r="E881" s="819" t="s">
        <v>48</v>
      </c>
      <c r="F881" s="820" t="s">
        <v>49</v>
      </c>
      <c r="G881" s="820" t="s">
        <v>50</v>
      </c>
      <c r="H881" s="820" t="s">
        <v>51</v>
      </c>
      <c r="I881" s="820" t="s">
        <v>52</v>
      </c>
      <c r="J881" s="820" t="s">
        <v>53</v>
      </c>
      <c r="K881" s="820" t="s">
        <v>54</v>
      </c>
      <c r="L881" s="821" t="s">
        <v>55</v>
      </c>
      <c r="M881" s="36"/>
      <c r="N881" s="36"/>
      <c r="O881" s="822">
        <v>1</v>
      </c>
      <c r="P881" s="820">
        <v>2</v>
      </c>
      <c r="Q881" s="820">
        <v>3</v>
      </c>
      <c r="R881" s="820">
        <v>4</v>
      </c>
      <c r="S881" s="820">
        <v>5</v>
      </c>
      <c r="T881" s="821">
        <v>6</v>
      </c>
      <c r="U881" s="820">
        <v>7</v>
      </c>
      <c r="V881" s="822">
        <v>8</v>
      </c>
      <c r="W881" s="820">
        <v>9</v>
      </c>
      <c r="X881" s="820">
        <v>10</v>
      </c>
      <c r="Y881" s="820">
        <v>11</v>
      </c>
      <c r="Z881" s="820">
        <v>12</v>
      </c>
      <c r="AA881" s="820">
        <v>13</v>
      </c>
      <c r="AB881" s="820">
        <v>14</v>
      </c>
      <c r="AC881" s="820">
        <v>15</v>
      </c>
      <c r="AD881" s="820">
        <v>16</v>
      </c>
      <c r="AE881" s="820">
        <v>17</v>
      </c>
      <c r="AF881" s="820">
        <v>18</v>
      </c>
      <c r="AG881" s="820">
        <v>19</v>
      </c>
      <c r="AH881" s="820">
        <v>20</v>
      </c>
      <c r="AJ881" s="820">
        <v>1</v>
      </c>
      <c r="AK881" s="820">
        <v>2</v>
      </c>
      <c r="AL881" s="820">
        <v>3</v>
      </c>
      <c r="AM881" s="820">
        <v>4</v>
      </c>
      <c r="AN881" s="820">
        <v>5</v>
      </c>
      <c r="AO881" s="820">
        <v>6</v>
      </c>
      <c r="AP881" s="820">
        <v>7</v>
      </c>
      <c r="AQ881" s="820">
        <v>8</v>
      </c>
      <c r="AR881" s="820">
        <v>9</v>
      </c>
      <c r="AS881" s="820">
        <v>10</v>
      </c>
      <c r="AT881" s="820">
        <v>11</v>
      </c>
      <c r="AU881" s="820">
        <v>12</v>
      </c>
      <c r="AV881" s="820">
        <v>13</v>
      </c>
      <c r="AW881" s="820">
        <v>14</v>
      </c>
      <c r="AX881" s="820">
        <v>15</v>
      </c>
      <c r="AY881" s="820">
        <v>16</v>
      </c>
      <c r="AZ881" s="820">
        <v>17</v>
      </c>
      <c r="BA881" s="820">
        <v>18</v>
      </c>
      <c r="BB881" s="820">
        <v>19</v>
      </c>
      <c r="BC881" s="820">
        <v>20</v>
      </c>
      <c r="BE881" s="820">
        <v>1</v>
      </c>
      <c r="BF881" s="820">
        <v>2</v>
      </c>
      <c r="BG881" s="820">
        <v>3</v>
      </c>
      <c r="BH881" s="820">
        <v>4</v>
      </c>
      <c r="BI881" s="820">
        <v>5</v>
      </c>
      <c r="BJ881" s="820">
        <v>6</v>
      </c>
      <c r="BK881" s="820">
        <v>7</v>
      </c>
      <c r="BL881" s="820">
        <v>8</v>
      </c>
      <c r="BM881" s="820">
        <v>9</v>
      </c>
      <c r="BN881" s="820">
        <v>10</v>
      </c>
      <c r="BO881" s="820">
        <v>11</v>
      </c>
      <c r="BP881" s="820">
        <v>12</v>
      </c>
      <c r="BQ881" s="820">
        <v>13</v>
      </c>
      <c r="BR881" s="820">
        <v>14</v>
      </c>
      <c r="BS881" s="820">
        <v>15</v>
      </c>
      <c r="BT881" s="820">
        <v>16</v>
      </c>
      <c r="BU881" s="820">
        <v>17</v>
      </c>
      <c r="BV881" s="820">
        <v>18</v>
      </c>
      <c r="BW881" s="820">
        <v>19</v>
      </c>
      <c r="BX881" s="820">
        <v>20</v>
      </c>
    </row>
    <row r="882" spans="1:78" ht="15.75">
      <c r="A882" s="824">
        <f>HTr!A17</f>
        <v>8</v>
      </c>
      <c r="B882" s="824" t="str">
        <f>HTr!B17</f>
        <v>Dvořák</v>
      </c>
      <c r="C882" s="824" t="str">
        <f>HTr!C17</f>
        <v>Lukáš</v>
      </c>
      <c r="D882" s="1664">
        <f>HTr!D17</f>
        <v>0</v>
      </c>
      <c r="E882" s="824" t="str">
        <f>HTr!E17</f>
        <v>JH</v>
      </c>
      <c r="F882" s="827" t="s">
        <v>171</v>
      </c>
      <c r="G882" s="823">
        <f t="shared" ref="G882:G910" si="606">K882/H882</f>
        <v>0.6428571428571429</v>
      </c>
      <c r="H882" s="824">
        <f t="shared" ref="H882:H910" si="607">COUNT(O882:AH882)</f>
        <v>14</v>
      </c>
      <c r="I882" s="824">
        <f t="shared" ref="I882:I910" si="608">SUM(O882+P882+Q882+R882+S882+T882+V882+U882+W882+X882+Y882+Z882+AA882+AB882+AC882+AD882+AE882+AF882+AG882+AH882)</f>
        <v>4</v>
      </c>
      <c r="J882" s="824">
        <f t="shared" ref="J882:J910" si="609">AJ882+AK882+AL882+AM882+AN882+AO882+AP882+AQ882+AR882+AS882+AT882+AU882+AV882+AW882+AX882+AY882+AZ882+BA882+BB882+BC882</f>
        <v>5</v>
      </c>
      <c r="K882" s="825">
        <f t="shared" ref="K882:K910" si="610">I882+J882</f>
        <v>9</v>
      </c>
      <c r="L882" s="826">
        <f t="shared" ref="L882:L910" si="611">BE882+BF882+BG882+BH882+BI882+BJ882+BK882+BL882+BM882+BN882+BO882+BP882+BR882+BQ882+BS882+BT882+BU882+BV882+BW882+BX882</f>
        <v>0</v>
      </c>
      <c r="O882" s="39">
        <v>0</v>
      </c>
      <c r="P882" s="37">
        <v>0</v>
      </c>
      <c r="Q882" s="37">
        <v>1</v>
      </c>
      <c r="R882" s="37">
        <v>0</v>
      </c>
      <c r="S882" s="37">
        <v>1</v>
      </c>
      <c r="T882" s="38">
        <v>1</v>
      </c>
      <c r="U882" s="37">
        <v>0</v>
      </c>
      <c r="V882" s="39"/>
      <c r="W882" s="37">
        <v>0</v>
      </c>
      <c r="X882" s="37">
        <v>0</v>
      </c>
      <c r="Y882" s="37"/>
      <c r="Z882" s="37"/>
      <c r="AA882" s="37"/>
      <c r="AB882" s="37"/>
      <c r="AC882" s="37">
        <v>0</v>
      </c>
      <c r="AD882" s="37">
        <v>0</v>
      </c>
      <c r="AE882" s="37">
        <v>1</v>
      </c>
      <c r="AF882" s="37"/>
      <c r="AG882" s="37">
        <v>0</v>
      </c>
      <c r="AH882" s="37">
        <v>0</v>
      </c>
      <c r="AI882" s="34"/>
      <c r="AJ882" s="37">
        <v>0</v>
      </c>
      <c r="AK882" s="824">
        <v>0</v>
      </c>
      <c r="AL882" s="824">
        <v>1</v>
      </c>
      <c r="AM882" s="824">
        <v>0</v>
      </c>
      <c r="AN882" s="824">
        <v>0</v>
      </c>
      <c r="AO882" s="824">
        <v>1</v>
      </c>
      <c r="AP882" s="824">
        <v>0</v>
      </c>
      <c r="AQ882" s="824"/>
      <c r="AR882" s="824">
        <v>0</v>
      </c>
      <c r="AS882" s="824">
        <v>0</v>
      </c>
      <c r="AT882" s="824"/>
      <c r="AU882" s="824"/>
      <c r="AV882" s="824"/>
      <c r="AW882" s="824"/>
      <c r="AX882" s="824">
        <v>1</v>
      </c>
      <c r="AY882" s="824">
        <v>0</v>
      </c>
      <c r="AZ882" s="824">
        <v>1</v>
      </c>
      <c r="BA882" s="824"/>
      <c r="BB882" s="824">
        <v>0</v>
      </c>
      <c r="BC882" s="824">
        <v>1</v>
      </c>
      <c r="BE882" s="828"/>
      <c r="BF882" s="828"/>
      <c r="BG882" s="828"/>
      <c r="BH882" s="828"/>
      <c r="BI882" s="828"/>
      <c r="BJ882" s="828"/>
      <c r="BK882" s="828"/>
      <c r="BL882" s="828"/>
      <c r="BM882" s="828"/>
      <c r="BN882" s="828"/>
      <c r="BO882" s="828"/>
      <c r="BP882" s="828"/>
      <c r="BQ882" s="828"/>
      <c r="BR882" s="828"/>
      <c r="BS882" s="828"/>
      <c r="BT882" s="828"/>
      <c r="BU882" s="828"/>
      <c r="BV882" s="828"/>
      <c r="BW882" s="828"/>
      <c r="BX882" s="828"/>
    </row>
    <row r="883" spans="1:78" ht="15.75">
      <c r="A883" s="824">
        <f>HTr!A18</f>
        <v>10</v>
      </c>
      <c r="B883" s="824" t="str">
        <f>HTr!B18</f>
        <v>Felcman</v>
      </c>
      <c r="C883" s="824" t="str">
        <f>HTr!C18</f>
        <v>Martin</v>
      </c>
      <c r="D883" s="1664">
        <f>HTr!D18</f>
        <v>930928</v>
      </c>
      <c r="E883" s="824" t="str">
        <f>HTr!E18</f>
        <v>JH2</v>
      </c>
      <c r="F883" s="827" t="s">
        <v>171</v>
      </c>
      <c r="G883" s="823">
        <f t="shared" si="606"/>
        <v>1.1764705882352942</v>
      </c>
      <c r="H883" s="824">
        <f t="shared" si="607"/>
        <v>17</v>
      </c>
      <c r="I883" s="824">
        <f t="shared" si="608"/>
        <v>12</v>
      </c>
      <c r="J883" s="824">
        <f t="shared" si="609"/>
        <v>8</v>
      </c>
      <c r="K883" s="825">
        <f t="shared" si="610"/>
        <v>20</v>
      </c>
      <c r="L883" s="826">
        <f t="shared" si="611"/>
        <v>0</v>
      </c>
      <c r="O883" s="39">
        <v>2</v>
      </c>
      <c r="P883" s="37">
        <v>0</v>
      </c>
      <c r="Q883" s="37"/>
      <c r="R883" s="37">
        <v>1</v>
      </c>
      <c r="S883" s="37">
        <v>2</v>
      </c>
      <c r="T883" s="38">
        <v>3</v>
      </c>
      <c r="U883" s="37">
        <v>0</v>
      </c>
      <c r="V883" s="39">
        <v>0</v>
      </c>
      <c r="W883" s="37"/>
      <c r="X883" s="37">
        <v>1</v>
      </c>
      <c r="Y883" s="37"/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1</v>
      </c>
      <c r="AF883" s="37">
        <v>0</v>
      </c>
      <c r="AG883" s="37">
        <v>0</v>
      </c>
      <c r="AH883" s="37">
        <v>2</v>
      </c>
      <c r="AI883" s="34"/>
      <c r="AJ883" s="37">
        <v>0</v>
      </c>
      <c r="AK883" s="824">
        <v>0</v>
      </c>
      <c r="AL883" s="824"/>
      <c r="AM883" s="824">
        <v>0</v>
      </c>
      <c r="AN883" s="824">
        <v>1</v>
      </c>
      <c r="AO883" s="824">
        <v>1</v>
      </c>
      <c r="AP883" s="824">
        <v>0</v>
      </c>
      <c r="AQ883" s="824">
        <v>1</v>
      </c>
      <c r="AR883" s="824"/>
      <c r="AS883" s="824">
        <v>0</v>
      </c>
      <c r="AT883" s="824"/>
      <c r="AU883" s="824">
        <v>0</v>
      </c>
      <c r="AV883" s="824">
        <v>1</v>
      </c>
      <c r="AW883" s="824">
        <v>0</v>
      </c>
      <c r="AX883" s="824">
        <v>0</v>
      </c>
      <c r="AY883" s="824">
        <v>2</v>
      </c>
      <c r="AZ883" s="824">
        <v>1</v>
      </c>
      <c r="BA883" s="824">
        <v>0</v>
      </c>
      <c r="BB883" s="824">
        <v>0</v>
      </c>
      <c r="BC883" s="824">
        <v>1</v>
      </c>
      <c r="BE883" s="828"/>
      <c r="BF883" s="828"/>
      <c r="BG883" s="828"/>
      <c r="BH883" s="828"/>
      <c r="BI883" s="828"/>
      <c r="BJ883" s="828"/>
      <c r="BK883" s="828"/>
      <c r="BL883" s="828"/>
      <c r="BM883" s="828"/>
      <c r="BN883" s="828"/>
      <c r="BO883" s="828"/>
      <c r="BP883" s="828"/>
      <c r="BQ883" s="828"/>
      <c r="BR883" s="828"/>
      <c r="BS883" s="828"/>
      <c r="BT883" s="828"/>
      <c r="BU883" s="828"/>
      <c r="BV883" s="828"/>
      <c r="BW883" s="828"/>
      <c r="BX883" s="828"/>
    </row>
    <row r="884" spans="1:78" ht="15.75">
      <c r="A884" s="824">
        <f>HTr!A19</f>
        <v>16</v>
      </c>
      <c r="B884" s="824" t="str">
        <f>HTr!B19</f>
        <v>Daniel</v>
      </c>
      <c r="C884" s="824" t="str">
        <f>HTr!C19</f>
        <v>Filip</v>
      </c>
      <c r="D884" s="1664">
        <f>HTr!D19</f>
        <v>0</v>
      </c>
      <c r="E884" s="824">
        <f>HTr!E19</f>
        <v>0</v>
      </c>
      <c r="F884" s="827" t="s">
        <v>171</v>
      </c>
      <c r="G884" s="823">
        <f t="shared" si="606"/>
        <v>0</v>
      </c>
      <c r="H884" s="824">
        <f t="shared" si="607"/>
        <v>2</v>
      </c>
      <c r="I884" s="824">
        <f t="shared" si="608"/>
        <v>0</v>
      </c>
      <c r="J884" s="824">
        <f t="shared" si="609"/>
        <v>0</v>
      </c>
      <c r="K884" s="825">
        <f t="shared" si="610"/>
        <v>0</v>
      </c>
      <c r="L884" s="826">
        <f t="shared" si="611"/>
        <v>0</v>
      </c>
      <c r="O884" s="39">
        <v>0</v>
      </c>
      <c r="P884" s="37">
        <v>0</v>
      </c>
      <c r="Q884" s="37"/>
      <c r="R884" s="37"/>
      <c r="S884" s="37"/>
      <c r="T884" s="38"/>
      <c r="U884" s="37"/>
      <c r="V884" s="39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4"/>
      <c r="AJ884" s="37">
        <v>0</v>
      </c>
      <c r="AK884" s="824">
        <v>0</v>
      </c>
      <c r="AL884" s="824"/>
      <c r="AM884" s="824"/>
      <c r="AN884" s="824"/>
      <c r="AO884" s="824"/>
      <c r="AP884" s="824"/>
      <c r="AQ884" s="824"/>
      <c r="AR884" s="824"/>
      <c r="AS884" s="824"/>
      <c r="AT884" s="824"/>
      <c r="AU884" s="824"/>
      <c r="AV884" s="824"/>
      <c r="AW884" s="824"/>
      <c r="AX884" s="824"/>
      <c r="AY884" s="824"/>
      <c r="AZ884" s="824"/>
      <c r="BA884" s="824"/>
      <c r="BB884" s="824"/>
      <c r="BC884" s="824"/>
      <c r="BE884" s="828"/>
      <c r="BF884" s="828"/>
      <c r="BG884" s="828"/>
      <c r="BH884" s="828"/>
      <c r="BI884" s="828"/>
      <c r="BJ884" s="828"/>
      <c r="BK884" s="828"/>
      <c r="BL884" s="828"/>
      <c r="BM884" s="828"/>
      <c r="BN884" s="828"/>
      <c r="BO884" s="828"/>
      <c r="BP884" s="828"/>
      <c r="BQ884" s="828"/>
      <c r="BR884" s="828"/>
      <c r="BS884" s="828"/>
      <c r="BT884" s="828"/>
      <c r="BU884" s="828"/>
      <c r="BV884" s="828"/>
      <c r="BW884" s="828"/>
      <c r="BX884" s="828"/>
      <c r="BY884" s="40"/>
    </row>
    <row r="885" spans="1:78" ht="15.75">
      <c r="A885" s="824">
        <f>HTr!A20</f>
        <v>25</v>
      </c>
      <c r="B885" s="824" t="str">
        <f>HTr!B20</f>
        <v>Felcman</v>
      </c>
      <c r="C885" s="824" t="str">
        <f>HTr!C20</f>
        <v>Miroslav</v>
      </c>
      <c r="D885" s="1664">
        <f>HTr!D20</f>
        <v>900406</v>
      </c>
      <c r="E885" s="824" t="str">
        <f>HTr!E20</f>
        <v>JH</v>
      </c>
      <c r="F885" s="827" t="s">
        <v>171</v>
      </c>
      <c r="G885" s="823">
        <f t="shared" si="606"/>
        <v>0.41666666666666669</v>
      </c>
      <c r="H885" s="824">
        <f t="shared" si="607"/>
        <v>12</v>
      </c>
      <c r="I885" s="824">
        <f t="shared" si="608"/>
        <v>1</v>
      </c>
      <c r="J885" s="824">
        <f t="shared" si="609"/>
        <v>4</v>
      </c>
      <c r="K885" s="825">
        <f t="shared" si="610"/>
        <v>5</v>
      </c>
      <c r="L885" s="826">
        <f t="shared" si="611"/>
        <v>0</v>
      </c>
      <c r="O885" s="39"/>
      <c r="P885" s="37">
        <v>0</v>
      </c>
      <c r="Q885" s="37"/>
      <c r="R885" s="37">
        <v>0</v>
      </c>
      <c r="S885" s="37">
        <v>0</v>
      </c>
      <c r="T885" s="38">
        <v>0</v>
      </c>
      <c r="U885" s="37">
        <v>1</v>
      </c>
      <c r="V885" s="39">
        <v>0</v>
      </c>
      <c r="W885" s="37">
        <v>0</v>
      </c>
      <c r="X885" s="37">
        <v>0</v>
      </c>
      <c r="Y885" s="37"/>
      <c r="Z885" s="37"/>
      <c r="AA885" s="37"/>
      <c r="AB885" s="37">
        <v>0</v>
      </c>
      <c r="AC885" s="37"/>
      <c r="AD885" s="37">
        <v>0</v>
      </c>
      <c r="AE885" s="37"/>
      <c r="AF885" s="37">
        <v>0</v>
      </c>
      <c r="AG885" s="37">
        <v>0</v>
      </c>
      <c r="AH885" s="37"/>
      <c r="AI885" s="34"/>
      <c r="AJ885" s="37"/>
      <c r="AK885" s="824">
        <v>0</v>
      </c>
      <c r="AL885" s="824"/>
      <c r="AM885" s="824">
        <v>0</v>
      </c>
      <c r="AN885" s="824">
        <v>0</v>
      </c>
      <c r="AO885" s="824">
        <v>2</v>
      </c>
      <c r="AP885" s="824">
        <v>0</v>
      </c>
      <c r="AQ885" s="824">
        <v>0</v>
      </c>
      <c r="AR885" s="824">
        <v>0</v>
      </c>
      <c r="AS885" s="824">
        <v>1</v>
      </c>
      <c r="AT885" s="824"/>
      <c r="AU885" s="824"/>
      <c r="AV885" s="824"/>
      <c r="AW885" s="824">
        <v>0</v>
      </c>
      <c r="AX885" s="824"/>
      <c r="AY885" s="824">
        <v>0</v>
      </c>
      <c r="AZ885" s="824"/>
      <c r="BA885" s="824">
        <v>1</v>
      </c>
      <c r="BB885" s="824">
        <v>0</v>
      </c>
      <c r="BC885" s="824"/>
      <c r="BE885" s="828"/>
      <c r="BF885" s="828"/>
      <c r="BG885" s="828"/>
      <c r="BH885" s="828"/>
      <c r="BI885" s="828"/>
      <c r="BJ885" s="828"/>
      <c r="BK885" s="828"/>
      <c r="BL885" s="828"/>
      <c r="BM885" s="828"/>
      <c r="BN885" s="828"/>
      <c r="BO885" s="828"/>
      <c r="BP885" s="828"/>
      <c r="BQ885" s="828"/>
      <c r="BR885" s="828"/>
      <c r="BS885" s="828"/>
      <c r="BT885" s="828"/>
      <c r="BU885" s="828"/>
      <c r="BV885" s="828"/>
      <c r="BW885" s="828"/>
      <c r="BX885" s="828"/>
      <c r="BY885" s="40"/>
    </row>
    <row r="886" spans="1:78" ht="15.75">
      <c r="A886" s="824">
        <f>HTr!A21</f>
        <v>26</v>
      </c>
      <c r="B886" s="824" t="str">
        <f>HTr!B21</f>
        <v>Šmika</v>
      </c>
      <c r="C886" s="824" t="str">
        <f>HTr!C21</f>
        <v>Jaroslav</v>
      </c>
      <c r="D886" s="1664">
        <f>HTr!D21</f>
        <v>770508</v>
      </c>
      <c r="E886" s="824" t="str">
        <f>HTr!E21</f>
        <v>JH</v>
      </c>
      <c r="F886" s="827" t="s">
        <v>171</v>
      </c>
      <c r="G886" s="823">
        <f t="shared" si="606"/>
        <v>0.15</v>
      </c>
      <c r="H886" s="824">
        <f t="shared" si="607"/>
        <v>20</v>
      </c>
      <c r="I886" s="824">
        <f t="shared" si="608"/>
        <v>1</v>
      </c>
      <c r="J886" s="824">
        <f t="shared" si="609"/>
        <v>2</v>
      </c>
      <c r="K886" s="825">
        <f t="shared" si="610"/>
        <v>3</v>
      </c>
      <c r="L886" s="826">
        <f t="shared" si="611"/>
        <v>0</v>
      </c>
      <c r="O886" s="39">
        <v>0</v>
      </c>
      <c r="P886" s="37">
        <v>0</v>
      </c>
      <c r="Q886" s="37">
        <v>0</v>
      </c>
      <c r="R886" s="37">
        <v>1</v>
      </c>
      <c r="S886" s="37">
        <v>0</v>
      </c>
      <c r="T886" s="38">
        <v>0</v>
      </c>
      <c r="U886" s="37">
        <v>0</v>
      </c>
      <c r="V886" s="39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0</v>
      </c>
      <c r="AF886" s="37">
        <v>0</v>
      </c>
      <c r="AG886" s="37">
        <v>0</v>
      </c>
      <c r="AH886" s="37">
        <v>0</v>
      </c>
      <c r="AI886" s="34"/>
      <c r="AJ886" s="37">
        <v>0</v>
      </c>
      <c r="AK886" s="824">
        <v>0</v>
      </c>
      <c r="AL886" s="824">
        <v>0</v>
      </c>
      <c r="AM886" s="824">
        <v>0</v>
      </c>
      <c r="AN886" s="824">
        <v>0</v>
      </c>
      <c r="AO886" s="824">
        <v>0</v>
      </c>
      <c r="AP886" s="824">
        <v>0</v>
      </c>
      <c r="AQ886" s="824">
        <v>0</v>
      </c>
      <c r="AR886" s="824">
        <v>0</v>
      </c>
      <c r="AS886" s="824">
        <v>0</v>
      </c>
      <c r="AT886" s="824">
        <v>0</v>
      </c>
      <c r="AU886" s="824">
        <v>0</v>
      </c>
      <c r="AV886" s="824">
        <v>0</v>
      </c>
      <c r="AW886" s="824">
        <v>0</v>
      </c>
      <c r="AX886" s="824">
        <v>1</v>
      </c>
      <c r="AY886" s="824">
        <v>1</v>
      </c>
      <c r="AZ886" s="824">
        <v>0</v>
      </c>
      <c r="BA886" s="824">
        <v>0</v>
      </c>
      <c r="BB886" s="824">
        <v>0</v>
      </c>
      <c r="BC886" s="824">
        <v>0</v>
      </c>
      <c r="BE886" s="828"/>
      <c r="BF886" s="828"/>
      <c r="BG886" s="828"/>
      <c r="BH886" s="828"/>
      <c r="BI886" s="828"/>
      <c r="BJ886" s="828"/>
      <c r="BK886" s="828"/>
      <c r="BL886" s="828"/>
      <c r="BM886" s="828"/>
      <c r="BN886" s="828"/>
      <c r="BO886" s="828"/>
      <c r="BP886" s="828"/>
      <c r="BQ886" s="828"/>
      <c r="BR886" s="828"/>
      <c r="BS886" s="828"/>
      <c r="BT886" s="828"/>
      <c r="BU886" s="828"/>
      <c r="BV886" s="828"/>
      <c r="BW886" s="828"/>
      <c r="BX886" s="828"/>
      <c r="BY886" s="40"/>
    </row>
    <row r="887" spans="1:78" ht="15.75">
      <c r="A887" s="824">
        <f>HTr!A22</f>
        <v>28</v>
      </c>
      <c r="B887" s="824" t="str">
        <f>HTr!B22</f>
        <v>Dušek</v>
      </c>
      <c r="C887" s="824" t="str">
        <f>HTr!C22</f>
        <v>Lukáš</v>
      </c>
      <c r="D887" s="1664">
        <f>HTr!D22</f>
        <v>0</v>
      </c>
      <c r="E887" s="824" t="str">
        <f>HTr!E22</f>
        <v>JH</v>
      </c>
      <c r="F887" s="827" t="s">
        <v>171</v>
      </c>
      <c r="G887" s="823" t="e">
        <f t="shared" si="606"/>
        <v>#DIV/0!</v>
      </c>
      <c r="H887" s="824">
        <f t="shared" si="607"/>
        <v>0</v>
      </c>
      <c r="I887" s="824">
        <f t="shared" si="608"/>
        <v>0</v>
      </c>
      <c r="J887" s="824">
        <f t="shared" si="609"/>
        <v>0</v>
      </c>
      <c r="K887" s="825">
        <f t="shared" si="610"/>
        <v>0</v>
      </c>
      <c r="L887" s="826">
        <f t="shared" si="611"/>
        <v>0</v>
      </c>
      <c r="O887" s="39"/>
      <c r="P887" s="37"/>
      <c r="Q887" s="37"/>
      <c r="R887" s="37"/>
      <c r="S887" s="37"/>
      <c r="T887" s="38"/>
      <c r="U887" s="37"/>
      <c r="V887" s="39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4"/>
      <c r="AJ887" s="37"/>
      <c r="AK887" s="824"/>
      <c r="AL887" s="824"/>
      <c r="AM887" s="824"/>
      <c r="AN887" s="824"/>
      <c r="AO887" s="824"/>
      <c r="AP887" s="824"/>
      <c r="AQ887" s="824"/>
      <c r="AR887" s="824"/>
      <c r="AS887" s="824"/>
      <c r="AT887" s="824"/>
      <c r="AU887" s="824"/>
      <c r="AV887" s="824"/>
      <c r="AW887" s="824"/>
      <c r="AX887" s="824"/>
      <c r="AY887" s="824"/>
      <c r="AZ887" s="824"/>
      <c r="BA887" s="824"/>
      <c r="BB887" s="824"/>
      <c r="BC887" s="824"/>
      <c r="BE887" s="828"/>
      <c r="BF887" s="828"/>
      <c r="BG887" s="828"/>
      <c r="BH887" s="828"/>
      <c r="BI887" s="828"/>
      <c r="BJ887" s="828"/>
      <c r="BK887" s="828"/>
      <c r="BL887" s="828"/>
      <c r="BM887" s="828"/>
      <c r="BN887" s="828"/>
      <c r="BO887" s="828"/>
      <c r="BP887" s="828"/>
      <c r="BQ887" s="828"/>
      <c r="BR887" s="828"/>
      <c r="BS887" s="828"/>
      <c r="BT887" s="828"/>
      <c r="BU887" s="828"/>
      <c r="BV887" s="828"/>
      <c r="BW887" s="828"/>
      <c r="BX887" s="828"/>
    </row>
    <row r="888" spans="1:78" ht="15.75">
      <c r="A888" s="824">
        <f>HTr!A23</f>
        <v>37</v>
      </c>
      <c r="B888" s="824" t="str">
        <f>HTr!B23</f>
        <v>Hroch</v>
      </c>
      <c r="C888" s="824" t="str">
        <f>HTr!C23</f>
        <v>Milan</v>
      </c>
      <c r="D888" s="1664">
        <f>HTr!D23</f>
        <v>0</v>
      </c>
      <c r="E888" s="824">
        <f>HTr!E23</f>
        <v>0</v>
      </c>
      <c r="F888" s="827" t="s">
        <v>171</v>
      </c>
      <c r="G888" s="823">
        <f t="shared" si="606"/>
        <v>0.35714285714285715</v>
      </c>
      <c r="H888" s="824">
        <f t="shared" si="607"/>
        <v>14</v>
      </c>
      <c r="I888" s="824">
        <f t="shared" si="608"/>
        <v>3</v>
      </c>
      <c r="J888" s="824">
        <f t="shared" si="609"/>
        <v>2</v>
      </c>
      <c r="K888" s="825">
        <f t="shared" si="610"/>
        <v>5</v>
      </c>
      <c r="L888" s="826">
        <f t="shared" si="611"/>
        <v>0</v>
      </c>
      <c r="O888" s="39">
        <v>0</v>
      </c>
      <c r="P888" s="37">
        <v>0</v>
      </c>
      <c r="Q888" s="37">
        <v>2</v>
      </c>
      <c r="R888" s="37">
        <v>0</v>
      </c>
      <c r="S888" s="37">
        <v>0</v>
      </c>
      <c r="T888" s="38">
        <v>0</v>
      </c>
      <c r="U888" s="37"/>
      <c r="V888" s="39"/>
      <c r="W888" s="37">
        <v>0</v>
      </c>
      <c r="X888" s="37"/>
      <c r="Y888" s="37">
        <v>0</v>
      </c>
      <c r="Z888" s="37">
        <v>0</v>
      </c>
      <c r="AA888" s="37">
        <v>0</v>
      </c>
      <c r="AB888" s="37">
        <v>0</v>
      </c>
      <c r="AC888" s="37"/>
      <c r="AD888" s="37">
        <v>1</v>
      </c>
      <c r="AE888" s="37">
        <v>0</v>
      </c>
      <c r="AF888" s="37">
        <v>0</v>
      </c>
      <c r="AG888" s="37"/>
      <c r="AH888" s="37"/>
      <c r="AI888" s="34"/>
      <c r="AJ888" s="37">
        <v>0</v>
      </c>
      <c r="AK888" s="824">
        <v>0</v>
      </c>
      <c r="AL888" s="824">
        <v>0</v>
      </c>
      <c r="AM888" s="824">
        <v>0</v>
      </c>
      <c r="AN888" s="824">
        <v>0</v>
      </c>
      <c r="AO888" s="824">
        <v>2</v>
      </c>
      <c r="AP888" s="824"/>
      <c r="AQ888" s="824"/>
      <c r="AR888" s="824">
        <v>0</v>
      </c>
      <c r="AS888" s="824"/>
      <c r="AT888" s="824">
        <v>0</v>
      </c>
      <c r="AU888" s="824">
        <v>0</v>
      </c>
      <c r="AV888" s="824">
        <v>0</v>
      </c>
      <c r="AW888" s="824">
        <v>0</v>
      </c>
      <c r="AX888" s="824"/>
      <c r="AY888" s="824">
        <v>0</v>
      </c>
      <c r="AZ888" s="824">
        <v>0</v>
      </c>
      <c r="BA888" s="824">
        <v>0</v>
      </c>
      <c r="BB888" s="824"/>
      <c r="BC888" s="824"/>
      <c r="BE888" s="828"/>
      <c r="BF888" s="828"/>
      <c r="BG888" s="828"/>
      <c r="BH888" s="828"/>
      <c r="BI888" s="828"/>
      <c r="BJ888" s="828"/>
      <c r="BK888" s="828"/>
      <c r="BL888" s="828"/>
      <c r="BM888" s="828"/>
      <c r="BN888" s="828"/>
      <c r="BO888" s="828"/>
      <c r="BP888" s="828"/>
      <c r="BQ888" s="828"/>
      <c r="BR888" s="828"/>
      <c r="BS888" s="828"/>
      <c r="BT888" s="828"/>
      <c r="BU888" s="828"/>
      <c r="BV888" s="828"/>
      <c r="BW888" s="828"/>
      <c r="BX888" s="828"/>
      <c r="BY888" s="40"/>
    </row>
    <row r="889" spans="1:78" ht="15.75">
      <c r="A889" s="824">
        <f>HTr!A24</f>
        <v>44</v>
      </c>
      <c r="B889" s="824" t="str">
        <f>HTr!B24</f>
        <v>Motl</v>
      </c>
      <c r="C889" s="824" t="str">
        <f>HTr!C24</f>
        <v>Jakub</v>
      </c>
      <c r="D889" s="1664">
        <f>HTr!D24</f>
        <v>0</v>
      </c>
      <c r="E889" s="824">
        <f>HTr!E24</f>
        <v>0</v>
      </c>
      <c r="F889" s="827" t="s">
        <v>171</v>
      </c>
      <c r="G889" s="823">
        <f t="shared" si="606"/>
        <v>0.3125</v>
      </c>
      <c r="H889" s="824">
        <f t="shared" si="607"/>
        <v>16</v>
      </c>
      <c r="I889" s="824">
        <f t="shared" si="608"/>
        <v>3</v>
      </c>
      <c r="J889" s="824">
        <f t="shared" si="609"/>
        <v>2</v>
      </c>
      <c r="K889" s="825">
        <f t="shared" si="610"/>
        <v>5</v>
      </c>
      <c r="L889" s="826">
        <f t="shared" si="611"/>
        <v>0</v>
      </c>
      <c r="O889" s="39"/>
      <c r="P889" s="37"/>
      <c r="Q889" s="37">
        <v>0</v>
      </c>
      <c r="R889" s="37">
        <v>0</v>
      </c>
      <c r="S889" s="37">
        <v>0</v>
      </c>
      <c r="T889" s="38">
        <v>0</v>
      </c>
      <c r="U889" s="37">
        <v>1</v>
      </c>
      <c r="V889" s="39">
        <v>1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/>
      <c r="AD889" s="37">
        <v>0</v>
      </c>
      <c r="AE889" s="37">
        <v>0</v>
      </c>
      <c r="AF889" s="37">
        <v>0</v>
      </c>
      <c r="AG889" s="37"/>
      <c r="AH889" s="37">
        <v>1</v>
      </c>
      <c r="AI889" s="34"/>
      <c r="AJ889" s="37"/>
      <c r="AK889" s="824"/>
      <c r="AL889" s="824">
        <v>1</v>
      </c>
      <c r="AM889" s="824">
        <v>0</v>
      </c>
      <c r="AN889" s="824">
        <v>0</v>
      </c>
      <c r="AO889" s="824">
        <v>0</v>
      </c>
      <c r="AP889" s="824">
        <v>0</v>
      </c>
      <c r="AQ889" s="824">
        <v>0</v>
      </c>
      <c r="AR889" s="824">
        <v>0</v>
      </c>
      <c r="AS889" s="824">
        <v>0</v>
      </c>
      <c r="AT889" s="824">
        <v>0</v>
      </c>
      <c r="AU889" s="824">
        <v>0</v>
      </c>
      <c r="AV889" s="824">
        <v>0</v>
      </c>
      <c r="AW889" s="824">
        <v>0</v>
      </c>
      <c r="AX889" s="824"/>
      <c r="AY889" s="824">
        <v>0</v>
      </c>
      <c r="AZ889" s="824">
        <v>1</v>
      </c>
      <c r="BA889" s="824">
        <v>0</v>
      </c>
      <c r="BB889" s="824"/>
      <c r="BC889" s="824">
        <v>0</v>
      </c>
      <c r="BE889" s="828"/>
      <c r="BF889" s="828"/>
      <c r="BG889" s="828"/>
      <c r="BH889" s="828"/>
      <c r="BI889" s="828"/>
      <c r="BJ889" s="828"/>
      <c r="BK889" s="828"/>
      <c r="BL889" s="828"/>
      <c r="BM889" s="828"/>
      <c r="BN889" s="828"/>
      <c r="BO889" s="828"/>
      <c r="BP889" s="828"/>
      <c r="BQ889" s="828"/>
      <c r="BR889" s="828"/>
      <c r="BS889" s="828"/>
      <c r="BT889" s="828"/>
      <c r="BU889" s="828"/>
      <c r="BV889" s="828"/>
      <c r="BW889" s="828"/>
      <c r="BX889" s="828"/>
      <c r="BY889" s="40"/>
    </row>
    <row r="890" spans="1:78" ht="15.75">
      <c r="A890" s="824">
        <f>HTr!A25</f>
        <v>93</v>
      </c>
      <c r="B890" s="824" t="str">
        <f>HTr!B25</f>
        <v>Honiš</v>
      </c>
      <c r="C890" s="824" t="str">
        <f>HTr!C25</f>
        <v>Štefan</v>
      </c>
      <c r="D890" s="1664">
        <f>HTr!D25</f>
        <v>0</v>
      </c>
      <c r="E890" s="824">
        <f>HTr!E25</f>
        <v>0</v>
      </c>
      <c r="F890" s="827" t="s">
        <v>171</v>
      </c>
      <c r="G890" s="823">
        <f t="shared" si="606"/>
        <v>0.33333333333333331</v>
      </c>
      <c r="H890" s="824">
        <f t="shared" si="607"/>
        <v>18</v>
      </c>
      <c r="I890" s="824">
        <f t="shared" si="608"/>
        <v>2</v>
      </c>
      <c r="J890" s="824">
        <f t="shared" si="609"/>
        <v>4</v>
      </c>
      <c r="K890" s="825">
        <f t="shared" si="610"/>
        <v>6</v>
      </c>
      <c r="L890" s="826">
        <f t="shared" si="611"/>
        <v>0</v>
      </c>
      <c r="O890" s="39">
        <v>0</v>
      </c>
      <c r="P890" s="37"/>
      <c r="Q890" s="37">
        <v>0</v>
      </c>
      <c r="R890" s="37">
        <v>0</v>
      </c>
      <c r="S890" s="37">
        <v>0</v>
      </c>
      <c r="T890" s="38">
        <v>0</v>
      </c>
      <c r="U890" s="37">
        <v>0</v>
      </c>
      <c r="V890" s="39">
        <v>0</v>
      </c>
      <c r="W890" s="37">
        <v>1</v>
      </c>
      <c r="X890" s="37">
        <v>0</v>
      </c>
      <c r="Y890" s="37">
        <v>0</v>
      </c>
      <c r="Z890" s="37">
        <v>0</v>
      </c>
      <c r="AA890" s="37">
        <v>1</v>
      </c>
      <c r="AB890" s="37">
        <v>0</v>
      </c>
      <c r="AC890" s="37">
        <v>0</v>
      </c>
      <c r="AD890" s="37"/>
      <c r="AE890" s="37">
        <v>0</v>
      </c>
      <c r="AF890" s="37">
        <v>0</v>
      </c>
      <c r="AG890" s="37">
        <v>0</v>
      </c>
      <c r="AH890" s="37">
        <v>0</v>
      </c>
      <c r="AI890" s="34"/>
      <c r="AJ890" s="37">
        <v>0</v>
      </c>
      <c r="AK890" s="824"/>
      <c r="AL890" s="824">
        <v>1</v>
      </c>
      <c r="AM890" s="824">
        <v>0</v>
      </c>
      <c r="AN890" s="824">
        <v>0</v>
      </c>
      <c r="AO890" s="824">
        <v>0</v>
      </c>
      <c r="AP890" s="824">
        <v>0</v>
      </c>
      <c r="AQ890" s="824">
        <v>0</v>
      </c>
      <c r="AR890" s="824">
        <v>0</v>
      </c>
      <c r="AS890" s="824">
        <v>0</v>
      </c>
      <c r="AT890" s="824">
        <v>1</v>
      </c>
      <c r="AU890" s="824">
        <v>0</v>
      </c>
      <c r="AV890" s="824">
        <v>0</v>
      </c>
      <c r="AW890" s="824">
        <v>0</v>
      </c>
      <c r="AX890" s="824">
        <v>1</v>
      </c>
      <c r="AY890" s="824"/>
      <c r="AZ890" s="824">
        <v>0</v>
      </c>
      <c r="BA890" s="824">
        <v>0</v>
      </c>
      <c r="BB890" s="824">
        <v>0</v>
      </c>
      <c r="BC890" s="824">
        <v>1</v>
      </c>
      <c r="BE890" s="828"/>
      <c r="BF890" s="828"/>
      <c r="BG890" s="828"/>
      <c r="BH890" s="828"/>
      <c r="BI890" s="828"/>
      <c r="BJ890" s="828"/>
      <c r="BK890" s="828"/>
      <c r="BL890" s="828"/>
      <c r="BM890" s="828"/>
      <c r="BN890" s="828"/>
      <c r="BO890" s="828"/>
      <c r="BP890" s="828"/>
      <c r="BQ890" s="828"/>
      <c r="BR890" s="828"/>
      <c r="BS890" s="828"/>
      <c r="BT890" s="828"/>
      <c r="BU890" s="828"/>
      <c r="BV890" s="828"/>
      <c r="BW890" s="828"/>
      <c r="BX890" s="828"/>
      <c r="BY890" s="40"/>
    </row>
    <row r="891" spans="1:78" ht="15.75">
      <c r="A891" s="824">
        <f>HTr!A26</f>
        <v>0</v>
      </c>
      <c r="B891" s="824" t="str">
        <f>HTr!B26</f>
        <v>Veselý</v>
      </c>
      <c r="C891" s="824" t="str">
        <f>HTr!C26</f>
        <v>Dominik</v>
      </c>
      <c r="D891" s="1664">
        <f>HTr!D26</f>
        <v>0</v>
      </c>
      <c r="E891" s="824" t="str">
        <f>HTr!E26</f>
        <v>JH2</v>
      </c>
      <c r="F891" s="827" t="s">
        <v>171</v>
      </c>
      <c r="G891" s="823">
        <f t="shared" si="606"/>
        <v>2.3636363636363638</v>
      </c>
      <c r="H891" s="824">
        <f t="shared" si="607"/>
        <v>11</v>
      </c>
      <c r="I891" s="824">
        <f t="shared" si="608"/>
        <v>12</v>
      </c>
      <c r="J891" s="824">
        <f t="shared" si="609"/>
        <v>14</v>
      </c>
      <c r="K891" s="825">
        <f t="shared" si="610"/>
        <v>26</v>
      </c>
      <c r="L891" s="826">
        <f t="shared" si="611"/>
        <v>0</v>
      </c>
      <c r="O891" s="39"/>
      <c r="P891" s="37">
        <v>0</v>
      </c>
      <c r="Q891" s="37"/>
      <c r="R891" s="37"/>
      <c r="S891" s="37">
        <v>3</v>
      </c>
      <c r="T891" s="38"/>
      <c r="U891" s="37"/>
      <c r="V891" s="39">
        <v>1</v>
      </c>
      <c r="W891" s="37">
        <v>0</v>
      </c>
      <c r="X891" s="37">
        <v>0</v>
      </c>
      <c r="Y891" s="37">
        <v>4</v>
      </c>
      <c r="Z891" s="37"/>
      <c r="AA891" s="37">
        <v>0</v>
      </c>
      <c r="AB891" s="37"/>
      <c r="AC891" s="37">
        <v>1</v>
      </c>
      <c r="AD891" s="37">
        <v>1</v>
      </c>
      <c r="AE891" s="37"/>
      <c r="AF891" s="37"/>
      <c r="AG891" s="37">
        <v>1</v>
      </c>
      <c r="AH891" s="37">
        <v>1</v>
      </c>
      <c r="AI891" s="34"/>
      <c r="AJ891" s="37"/>
      <c r="AK891" s="824">
        <v>1</v>
      </c>
      <c r="AL891" s="824"/>
      <c r="AM891" s="824"/>
      <c r="AN891" s="824">
        <v>1</v>
      </c>
      <c r="AO891" s="824"/>
      <c r="AP891" s="824"/>
      <c r="AQ891" s="824">
        <v>0</v>
      </c>
      <c r="AR891" s="824">
        <v>1</v>
      </c>
      <c r="AS891" s="824">
        <v>1</v>
      </c>
      <c r="AT891" s="824">
        <v>4</v>
      </c>
      <c r="AU891" s="824"/>
      <c r="AV891" s="824">
        <v>1</v>
      </c>
      <c r="AW891" s="824"/>
      <c r="AX891" s="824">
        <v>0</v>
      </c>
      <c r="AY891" s="824">
        <v>2</v>
      </c>
      <c r="AZ891" s="824"/>
      <c r="BA891" s="824"/>
      <c r="BB891" s="824">
        <v>1</v>
      </c>
      <c r="BC891" s="824">
        <v>2</v>
      </c>
      <c r="BE891" s="828"/>
      <c r="BF891" s="828"/>
      <c r="BG891" s="828"/>
      <c r="BH891" s="828"/>
      <c r="BI891" s="828"/>
      <c r="BJ891" s="828"/>
      <c r="BK891" s="828"/>
      <c r="BL891" s="828"/>
      <c r="BM891" s="828"/>
      <c r="BN891" s="828"/>
      <c r="BO891" s="828"/>
      <c r="BP891" s="828"/>
      <c r="BQ891" s="828"/>
      <c r="BR891" s="828"/>
      <c r="BS891" s="828"/>
      <c r="BT891" s="828"/>
      <c r="BU891" s="828"/>
      <c r="BV891" s="828"/>
      <c r="BW891" s="828"/>
      <c r="BX891" s="828"/>
      <c r="BY891" s="40"/>
    </row>
    <row r="892" spans="1:78" s="40" customFormat="1" ht="15.75">
      <c r="A892" s="824">
        <f>HTr!A27</f>
        <v>0</v>
      </c>
      <c r="B892" s="824" t="str">
        <f>HTr!B27</f>
        <v>Černá</v>
      </c>
      <c r="C892" s="824" t="str">
        <f>HTr!C27</f>
        <v>Pavla</v>
      </c>
      <c r="D892" s="1664">
        <f>HTr!D27</f>
        <v>0</v>
      </c>
      <c r="E892" s="824">
        <f>HTr!E27</f>
        <v>0</v>
      </c>
      <c r="F892" s="827" t="s">
        <v>171</v>
      </c>
      <c r="G892" s="823">
        <f t="shared" si="606"/>
        <v>0.5625</v>
      </c>
      <c r="H892" s="824">
        <f t="shared" si="607"/>
        <v>16</v>
      </c>
      <c r="I892" s="824">
        <f t="shared" si="608"/>
        <v>5</v>
      </c>
      <c r="J892" s="824">
        <f t="shared" si="609"/>
        <v>4</v>
      </c>
      <c r="K892" s="825">
        <f t="shared" si="610"/>
        <v>9</v>
      </c>
      <c r="L892" s="826">
        <f t="shared" si="611"/>
        <v>0</v>
      </c>
      <c r="M892" s="8"/>
      <c r="N892" s="8"/>
      <c r="O892" s="39">
        <v>0</v>
      </c>
      <c r="P892" s="37">
        <v>1</v>
      </c>
      <c r="Q892" s="37">
        <v>2</v>
      </c>
      <c r="R892" s="37">
        <v>0</v>
      </c>
      <c r="S892" s="37">
        <v>0</v>
      </c>
      <c r="T892" s="38"/>
      <c r="U892" s="37"/>
      <c r="V892" s="39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/>
      <c r="AD892" s="37">
        <v>0</v>
      </c>
      <c r="AE892" s="37"/>
      <c r="AF892" s="37">
        <v>0</v>
      </c>
      <c r="AG892" s="37">
        <v>0</v>
      </c>
      <c r="AH892" s="37">
        <v>2</v>
      </c>
      <c r="AI892" s="34"/>
      <c r="AJ892" s="37">
        <v>0</v>
      </c>
      <c r="AK892" s="824">
        <v>0</v>
      </c>
      <c r="AL892" s="824">
        <v>0</v>
      </c>
      <c r="AM892" s="824">
        <v>0</v>
      </c>
      <c r="AN892" s="824">
        <v>0</v>
      </c>
      <c r="AO892" s="824"/>
      <c r="AP892" s="824"/>
      <c r="AQ892" s="824">
        <v>1</v>
      </c>
      <c r="AR892" s="824">
        <v>0</v>
      </c>
      <c r="AS892" s="824">
        <v>0</v>
      </c>
      <c r="AT892" s="824">
        <v>1</v>
      </c>
      <c r="AU892" s="824">
        <v>0</v>
      </c>
      <c r="AV892" s="824">
        <v>0</v>
      </c>
      <c r="AW892" s="824">
        <v>0</v>
      </c>
      <c r="AX892" s="824"/>
      <c r="AY892" s="824">
        <v>1</v>
      </c>
      <c r="AZ892" s="824"/>
      <c r="BA892" s="824">
        <v>0</v>
      </c>
      <c r="BB892" s="824">
        <v>0</v>
      </c>
      <c r="BC892" s="824">
        <v>1</v>
      </c>
      <c r="BD892" s="8"/>
      <c r="BE892" s="828"/>
      <c r="BF892" s="828"/>
      <c r="BG892" s="828"/>
      <c r="BH892" s="828"/>
      <c r="BI892" s="828"/>
      <c r="BJ892" s="828"/>
      <c r="BK892" s="828"/>
      <c r="BL892" s="828"/>
      <c r="BM892" s="828"/>
      <c r="BN892" s="828"/>
      <c r="BO892" s="828"/>
      <c r="BP892" s="828"/>
      <c r="BQ892" s="828"/>
      <c r="BR892" s="828"/>
      <c r="BS892" s="828"/>
      <c r="BT892" s="828"/>
      <c r="BU892" s="828"/>
      <c r="BV892" s="828"/>
      <c r="BW892" s="828"/>
      <c r="BX892" s="828"/>
      <c r="BZ892" s="8"/>
    </row>
    <row r="893" spans="1:78" s="40" customFormat="1" ht="15.75">
      <c r="A893" s="824">
        <f>HTr!A28</f>
        <v>0</v>
      </c>
      <c r="B893" s="824" t="str">
        <f>HTr!B28</f>
        <v>Veselý</v>
      </c>
      <c r="C893" s="824" t="str">
        <f>HTr!C28</f>
        <v>Ondřej</v>
      </c>
      <c r="D893" s="1664">
        <f>HTr!D28</f>
        <v>0</v>
      </c>
      <c r="E893" s="824" t="str">
        <f>HTr!E28</f>
        <v>JH2</v>
      </c>
      <c r="F893" s="827" t="s">
        <v>171</v>
      </c>
      <c r="G893" s="823">
        <f t="shared" ref="G893:G894" si="612">K893/H893</f>
        <v>2</v>
      </c>
      <c r="H893" s="824">
        <f t="shared" ref="H893:H894" si="613">COUNT(O893:AH893)</f>
        <v>3</v>
      </c>
      <c r="I893" s="824">
        <f t="shared" ref="I893:I894" si="614">SUM(O893+P893+Q893+R893+S893+T893+V893+U893+W893+X893+Y893+Z893+AA893+AB893+AC893+AD893+AE893+AF893+AG893+AH893)</f>
        <v>2</v>
      </c>
      <c r="J893" s="824">
        <f t="shared" ref="J893:J894" si="615">AJ893+AK893+AL893+AM893+AN893+AO893+AP893+AQ893+AR893+AS893+AT893+AU893+AV893+AW893+AX893+AY893+AZ893+BA893+BB893+BC893</f>
        <v>4</v>
      </c>
      <c r="K893" s="825">
        <f t="shared" ref="K893:K894" si="616">I893+J893</f>
        <v>6</v>
      </c>
      <c r="L893" s="826">
        <f t="shared" ref="L893:L894" si="617">BE893+BF893+BG893+BH893+BI893+BJ893+BK893+BL893+BM893+BN893+BO893+BP893+BR893+BQ893+BS893+BT893+BU893+BV893+BW893+BX893</f>
        <v>0</v>
      </c>
      <c r="M893" s="8"/>
      <c r="N893" s="8"/>
      <c r="O893" s="866"/>
      <c r="P893" s="865"/>
      <c r="Q893" s="865"/>
      <c r="R893" s="865"/>
      <c r="S893" s="865"/>
      <c r="T893" s="867"/>
      <c r="U893" s="865"/>
      <c r="V893" s="866"/>
      <c r="W893" s="865">
        <v>0</v>
      </c>
      <c r="X893" s="865"/>
      <c r="Y893" s="865">
        <v>2</v>
      </c>
      <c r="Z893" s="865"/>
      <c r="AA893" s="865"/>
      <c r="AB893" s="865"/>
      <c r="AC893" s="865">
        <v>0</v>
      </c>
      <c r="AD893" s="865"/>
      <c r="AE893" s="865"/>
      <c r="AF893" s="865"/>
      <c r="AG893" s="865"/>
      <c r="AH893" s="865"/>
      <c r="AI893" s="34"/>
      <c r="AJ893" s="865"/>
      <c r="AK893" s="865"/>
      <c r="AL893" s="865"/>
      <c r="AM893" s="865"/>
      <c r="AN893" s="865"/>
      <c r="AO893" s="865"/>
      <c r="AP893" s="865"/>
      <c r="AQ893" s="865"/>
      <c r="AR893" s="865">
        <v>1</v>
      </c>
      <c r="AS893" s="865"/>
      <c r="AT893" s="865">
        <v>2</v>
      </c>
      <c r="AU893" s="865"/>
      <c r="AV893" s="865"/>
      <c r="AW893" s="865"/>
      <c r="AX893" s="865">
        <v>1</v>
      </c>
      <c r="AY893" s="865"/>
      <c r="AZ893" s="865"/>
      <c r="BA893" s="865"/>
      <c r="BB893" s="865"/>
      <c r="BC893" s="865"/>
      <c r="BD893" s="8"/>
      <c r="BE893" s="868"/>
      <c r="BF893" s="868"/>
      <c r="BG893" s="868"/>
      <c r="BH893" s="868"/>
      <c r="BI893" s="868"/>
      <c r="BJ893" s="868"/>
      <c r="BK893" s="868"/>
      <c r="BL893" s="868"/>
      <c r="BM893" s="868"/>
      <c r="BN893" s="868"/>
      <c r="BO893" s="868"/>
      <c r="BP893" s="868"/>
      <c r="BQ893" s="868"/>
      <c r="BR893" s="868"/>
      <c r="BS893" s="868"/>
      <c r="BT893" s="868"/>
      <c r="BU893" s="868"/>
      <c r="BV893" s="868"/>
      <c r="BW893" s="868"/>
      <c r="BX893" s="868"/>
      <c r="BZ893" s="8"/>
    </row>
    <row r="894" spans="1:78" s="40" customFormat="1" ht="15.75">
      <c r="A894" s="824">
        <f>HTr!A29</f>
        <v>0</v>
      </c>
      <c r="B894" s="824" t="str">
        <f>HTr!B29</f>
        <v>Černohorský</v>
      </c>
      <c r="C894" s="824" t="str">
        <f>HTr!C29</f>
        <v>Petr</v>
      </c>
      <c r="D894" s="1664">
        <f>HTr!D29</f>
        <v>0</v>
      </c>
      <c r="E894" s="824">
        <f>HTr!E29</f>
        <v>0</v>
      </c>
      <c r="F894" s="827" t="s">
        <v>171</v>
      </c>
      <c r="G894" s="823">
        <f t="shared" si="612"/>
        <v>0.73333333333333328</v>
      </c>
      <c r="H894" s="824">
        <f t="shared" si="613"/>
        <v>15</v>
      </c>
      <c r="I894" s="824">
        <f t="shared" si="614"/>
        <v>8</v>
      </c>
      <c r="J894" s="824">
        <f t="shared" si="615"/>
        <v>3</v>
      </c>
      <c r="K894" s="825">
        <f t="shared" si="616"/>
        <v>11</v>
      </c>
      <c r="L894" s="826">
        <f t="shared" si="617"/>
        <v>0</v>
      </c>
      <c r="M894" s="8"/>
      <c r="N894" s="8"/>
      <c r="O894" s="866">
        <v>0</v>
      </c>
      <c r="P894" s="865">
        <v>0</v>
      </c>
      <c r="Q894" s="865">
        <v>0</v>
      </c>
      <c r="R894" s="865">
        <v>1</v>
      </c>
      <c r="S894" s="865">
        <v>0</v>
      </c>
      <c r="T894" s="867"/>
      <c r="U894" s="865"/>
      <c r="V894" s="866">
        <v>0</v>
      </c>
      <c r="W894" s="865"/>
      <c r="X894" s="865">
        <v>1</v>
      </c>
      <c r="Y894" s="865">
        <v>1</v>
      </c>
      <c r="Z894" s="865">
        <v>0</v>
      </c>
      <c r="AA894" s="865">
        <v>1</v>
      </c>
      <c r="AB894" s="865">
        <v>0</v>
      </c>
      <c r="AC894" s="865"/>
      <c r="AD894" s="865">
        <v>1</v>
      </c>
      <c r="AE894" s="865"/>
      <c r="AF894" s="865">
        <v>0</v>
      </c>
      <c r="AG894" s="865">
        <v>0</v>
      </c>
      <c r="AH894" s="865">
        <v>3</v>
      </c>
      <c r="AI894" s="34"/>
      <c r="AJ894" s="865">
        <v>1</v>
      </c>
      <c r="AK894" s="865">
        <v>0</v>
      </c>
      <c r="AL894" s="865">
        <v>0</v>
      </c>
      <c r="AM894" s="865">
        <v>0</v>
      </c>
      <c r="AN894" s="865">
        <v>0</v>
      </c>
      <c r="AO894" s="865"/>
      <c r="AP894" s="865"/>
      <c r="AQ894" s="865">
        <v>0</v>
      </c>
      <c r="AR894" s="865"/>
      <c r="AS894" s="865">
        <v>0</v>
      </c>
      <c r="AT894" s="865">
        <v>0</v>
      </c>
      <c r="AU894" s="865">
        <v>0</v>
      </c>
      <c r="AV894" s="865">
        <v>0</v>
      </c>
      <c r="AW894" s="865">
        <v>0</v>
      </c>
      <c r="AX894" s="865"/>
      <c r="AY894" s="865">
        <v>0</v>
      </c>
      <c r="AZ894" s="865"/>
      <c r="BA894" s="865">
        <v>0</v>
      </c>
      <c r="BB894" s="865">
        <v>0</v>
      </c>
      <c r="BC894" s="865">
        <v>2</v>
      </c>
      <c r="BD894" s="8"/>
      <c r="BE894" s="868"/>
      <c r="BF894" s="868"/>
      <c r="BG894" s="868"/>
      <c r="BH894" s="868"/>
      <c r="BI894" s="868"/>
      <c r="BJ894" s="868"/>
      <c r="BK894" s="868"/>
      <c r="BL894" s="868"/>
      <c r="BM894" s="868"/>
      <c r="BN894" s="868"/>
      <c r="BO894" s="868"/>
      <c r="BP894" s="868"/>
      <c r="BQ894" s="868"/>
      <c r="BR894" s="868"/>
      <c r="BS894" s="868"/>
      <c r="BT894" s="868"/>
      <c r="BU894" s="868"/>
      <c r="BV894" s="868"/>
      <c r="BW894" s="868"/>
      <c r="BX894" s="868"/>
      <c r="BZ894" s="8"/>
    </row>
    <row r="895" spans="1:78" ht="15.75">
      <c r="A895" s="824">
        <f>HTr!A30</f>
        <v>0</v>
      </c>
      <c r="B895" s="824" t="str">
        <f>HTr!B30</f>
        <v>Sršeň</v>
      </c>
      <c r="C895" s="824" t="str">
        <f>HTr!C30</f>
        <v>Milan</v>
      </c>
      <c r="D895" s="1664">
        <f>HTr!D30</f>
        <v>0</v>
      </c>
      <c r="E895" s="824">
        <f>HTr!E30</f>
        <v>0</v>
      </c>
      <c r="F895" s="827" t="s">
        <v>171</v>
      </c>
      <c r="G895" s="823">
        <f t="shared" si="606"/>
        <v>1</v>
      </c>
      <c r="H895" s="824">
        <f t="shared" si="607"/>
        <v>11</v>
      </c>
      <c r="I895" s="824">
        <f t="shared" si="608"/>
        <v>6</v>
      </c>
      <c r="J895" s="824">
        <f t="shared" si="609"/>
        <v>5</v>
      </c>
      <c r="K895" s="825">
        <f t="shared" si="610"/>
        <v>11</v>
      </c>
      <c r="L895" s="826">
        <f t="shared" si="611"/>
        <v>0</v>
      </c>
      <c r="O895" s="39">
        <v>0</v>
      </c>
      <c r="P895" s="37"/>
      <c r="Q895" s="37">
        <v>1</v>
      </c>
      <c r="R895" s="37"/>
      <c r="S895" s="37">
        <v>0</v>
      </c>
      <c r="T895" s="38">
        <v>1</v>
      </c>
      <c r="U895" s="37">
        <v>0</v>
      </c>
      <c r="V895" s="39"/>
      <c r="W895" s="37"/>
      <c r="X895" s="37"/>
      <c r="Y895" s="37">
        <v>1</v>
      </c>
      <c r="Z895" s="37"/>
      <c r="AA895" s="37"/>
      <c r="AB895" s="37">
        <v>0</v>
      </c>
      <c r="AC895" s="37">
        <v>0</v>
      </c>
      <c r="AD895" s="37"/>
      <c r="AE895" s="37">
        <v>2</v>
      </c>
      <c r="AF895" s="37">
        <v>1</v>
      </c>
      <c r="AG895" s="37"/>
      <c r="AH895" s="37">
        <v>0</v>
      </c>
      <c r="AI895" s="34"/>
      <c r="AJ895" s="37">
        <v>0</v>
      </c>
      <c r="AK895" s="824"/>
      <c r="AL895" s="824">
        <v>2</v>
      </c>
      <c r="AM895" s="824"/>
      <c r="AN895" s="824">
        <v>0</v>
      </c>
      <c r="AO895" s="824">
        <v>0</v>
      </c>
      <c r="AP895" s="824">
        <v>0</v>
      </c>
      <c r="AQ895" s="824"/>
      <c r="AR895" s="824"/>
      <c r="AS895" s="824"/>
      <c r="AT895" s="824">
        <v>0</v>
      </c>
      <c r="AU895" s="824"/>
      <c r="AV895" s="824"/>
      <c r="AW895" s="824">
        <v>0</v>
      </c>
      <c r="AX895" s="824">
        <v>0</v>
      </c>
      <c r="AY895" s="824"/>
      <c r="AZ895" s="824">
        <v>2</v>
      </c>
      <c r="BA895" s="824">
        <v>0</v>
      </c>
      <c r="BB895" s="824"/>
      <c r="BC895" s="824">
        <v>1</v>
      </c>
      <c r="BE895" s="828"/>
      <c r="BF895" s="828"/>
      <c r="BG895" s="828"/>
      <c r="BH895" s="828"/>
      <c r="BI895" s="828"/>
      <c r="BJ895" s="828"/>
      <c r="BK895" s="828"/>
      <c r="BL895" s="828"/>
      <c r="BM895" s="828"/>
      <c r="BN895" s="828"/>
      <c r="BO895" s="828"/>
      <c r="BP895" s="828"/>
      <c r="BQ895" s="828"/>
      <c r="BR895" s="828"/>
      <c r="BS895" s="828"/>
      <c r="BT895" s="828"/>
      <c r="BU895" s="828"/>
      <c r="BV895" s="828"/>
      <c r="BW895" s="828"/>
      <c r="BX895" s="828"/>
    </row>
    <row r="896" spans="1:78" ht="15.75">
      <c r="A896" s="824">
        <f>HTr!A31</f>
        <v>0</v>
      </c>
      <c r="B896" s="824" t="str">
        <f>HTr!B31</f>
        <v>Jaroš</v>
      </c>
      <c r="C896" s="824" t="str">
        <f>HTr!C31</f>
        <v>Jaroslav</v>
      </c>
      <c r="D896" s="1664">
        <f>HTr!D31</f>
        <v>0</v>
      </c>
      <c r="E896" s="824">
        <f>HTr!E31</f>
        <v>0</v>
      </c>
      <c r="F896" s="827" t="s">
        <v>171</v>
      </c>
      <c r="G896" s="823" t="e">
        <f t="shared" ref="G896:G904" si="618">K896/H896</f>
        <v>#DIV/0!</v>
      </c>
      <c r="H896" s="824">
        <f t="shared" ref="H896:H904" si="619">COUNT(O896:AH896)</f>
        <v>0</v>
      </c>
      <c r="I896" s="824">
        <f t="shared" ref="I896:I904" si="620">SUM(O896+P896+Q896+R896+S896+T896+V896+U896+W896+X896+Y896+Z896+AA896+AB896+AC896+AD896+AE896+AF896+AG896+AH896)</f>
        <v>0</v>
      </c>
      <c r="J896" s="824">
        <f t="shared" ref="J896:J904" si="621">AJ896+AK896+AL896+AM896+AN896+AO896+AP896+AQ896+AR896+AS896+AT896+AU896+AV896+AW896+AX896+AY896+AZ896+BA896+BB896+BC896</f>
        <v>0</v>
      </c>
      <c r="K896" s="825">
        <f t="shared" ref="K896:K904" si="622">I896+J896</f>
        <v>0</v>
      </c>
      <c r="L896" s="826">
        <f t="shared" ref="L896:L904" si="623">BE896+BF896+BG896+BH896+BI896+BJ896+BK896+BL896+BM896+BN896+BO896+BP896+BR896+BQ896+BS896+BT896+BU896+BV896+BW896+BX896</f>
        <v>0</v>
      </c>
      <c r="O896" s="39"/>
      <c r="P896" s="37"/>
      <c r="Q896" s="37"/>
      <c r="R896" s="37"/>
      <c r="S896" s="37"/>
      <c r="T896" s="38"/>
      <c r="U896" s="37"/>
      <c r="V896" s="39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4"/>
      <c r="AJ896" s="37"/>
      <c r="AK896" s="824"/>
      <c r="AL896" s="824"/>
      <c r="AM896" s="824"/>
      <c r="AN896" s="824"/>
      <c r="AO896" s="824"/>
      <c r="AP896" s="824"/>
      <c r="AQ896" s="824"/>
      <c r="AR896" s="824"/>
      <c r="AS896" s="824"/>
      <c r="AT896" s="824"/>
      <c r="AU896" s="824"/>
      <c r="AV896" s="824"/>
      <c r="AW896" s="824"/>
      <c r="AX896" s="824"/>
      <c r="AY896" s="824"/>
      <c r="AZ896" s="824"/>
      <c r="BA896" s="824"/>
      <c r="BB896" s="824"/>
      <c r="BC896" s="824"/>
      <c r="BE896" s="828"/>
      <c r="BF896" s="828"/>
      <c r="BG896" s="828"/>
      <c r="BH896" s="828"/>
      <c r="BI896" s="828"/>
      <c r="BJ896" s="828"/>
      <c r="BK896" s="828"/>
      <c r="BL896" s="828"/>
      <c r="BM896" s="828"/>
      <c r="BN896" s="828"/>
      <c r="BO896" s="828"/>
      <c r="BP896" s="828"/>
      <c r="BQ896" s="828"/>
      <c r="BR896" s="828"/>
      <c r="BS896" s="828"/>
      <c r="BT896" s="828"/>
      <c r="BU896" s="828"/>
      <c r="BV896" s="828"/>
      <c r="BW896" s="828"/>
      <c r="BX896" s="828"/>
    </row>
    <row r="897" spans="1:76" ht="15.75">
      <c r="A897" s="824">
        <f>HTr!A32</f>
        <v>0</v>
      </c>
      <c r="B897" s="824" t="str">
        <f>HTr!B32</f>
        <v>Sedláček</v>
      </c>
      <c r="C897" s="824" t="str">
        <f>HTr!C32</f>
        <v>Michal</v>
      </c>
      <c r="D897" s="1664">
        <f>HTr!D32</f>
        <v>0</v>
      </c>
      <c r="E897" s="824" t="str">
        <f>HTr!E32</f>
        <v>UOH</v>
      </c>
      <c r="F897" s="827" t="s">
        <v>171</v>
      </c>
      <c r="G897" s="823">
        <f t="shared" si="618"/>
        <v>2.25</v>
      </c>
      <c r="H897" s="824">
        <f t="shared" si="619"/>
        <v>12</v>
      </c>
      <c r="I897" s="824">
        <f t="shared" si="620"/>
        <v>18</v>
      </c>
      <c r="J897" s="824">
        <f t="shared" si="621"/>
        <v>9</v>
      </c>
      <c r="K897" s="825">
        <f t="shared" si="622"/>
        <v>27</v>
      </c>
      <c r="L897" s="826">
        <f t="shared" si="623"/>
        <v>25</v>
      </c>
      <c r="O897" s="39"/>
      <c r="P897" s="37">
        <v>2</v>
      </c>
      <c r="Q897" s="37">
        <v>0</v>
      </c>
      <c r="R897" s="37"/>
      <c r="S897" s="37"/>
      <c r="T897" s="38"/>
      <c r="U897" s="37">
        <v>2</v>
      </c>
      <c r="V897" s="39"/>
      <c r="W897" s="37">
        <v>2</v>
      </c>
      <c r="X897" s="37">
        <v>0</v>
      </c>
      <c r="Y897" s="37">
        <v>2</v>
      </c>
      <c r="Z897" s="37">
        <v>1</v>
      </c>
      <c r="AA897" s="37">
        <v>2</v>
      </c>
      <c r="AB897" s="37"/>
      <c r="AC897" s="37"/>
      <c r="AD897" s="37">
        <v>4</v>
      </c>
      <c r="AE897" s="37">
        <v>2</v>
      </c>
      <c r="AF897" s="37">
        <v>1</v>
      </c>
      <c r="AG897" s="37">
        <v>0</v>
      </c>
      <c r="AH897" s="1772"/>
      <c r="AI897" s="34"/>
      <c r="AJ897" s="37"/>
      <c r="AK897" s="824">
        <v>1</v>
      </c>
      <c r="AL897" s="824">
        <v>1</v>
      </c>
      <c r="AM897" s="824"/>
      <c r="AN897" s="824"/>
      <c r="AO897" s="824"/>
      <c r="AP897" s="824">
        <v>0</v>
      </c>
      <c r="AQ897" s="824"/>
      <c r="AR897" s="824">
        <v>0</v>
      </c>
      <c r="AS897" s="824">
        <v>0</v>
      </c>
      <c r="AT897" s="824">
        <v>3</v>
      </c>
      <c r="AU897" s="824">
        <v>1</v>
      </c>
      <c r="AV897" s="824">
        <v>1</v>
      </c>
      <c r="AW897" s="824"/>
      <c r="AX897" s="824"/>
      <c r="AY897" s="824">
        <v>0</v>
      </c>
      <c r="AZ897" s="824">
        <v>1</v>
      </c>
      <c r="BA897" s="824">
        <v>1</v>
      </c>
      <c r="BB897" s="824">
        <v>0</v>
      </c>
      <c r="BC897" s="1771"/>
      <c r="BE897" s="828"/>
      <c r="BF897" s="828"/>
      <c r="BG897" s="828"/>
      <c r="BH897" s="828"/>
      <c r="BI897" s="828"/>
      <c r="BJ897" s="828"/>
      <c r="BK897" s="828"/>
      <c r="BL897" s="828"/>
      <c r="BM897" s="828"/>
      <c r="BN897" s="828"/>
      <c r="BO897" s="828"/>
      <c r="BP897" s="828"/>
      <c r="BQ897" s="828"/>
      <c r="BR897" s="828"/>
      <c r="BS897" s="828"/>
      <c r="BT897" s="828"/>
      <c r="BU897" s="828"/>
      <c r="BV897" s="828"/>
      <c r="BW897" s="828">
        <v>25</v>
      </c>
      <c r="BX897" s="828"/>
    </row>
    <row r="898" spans="1:76" ht="15.75">
      <c r="A898" s="824">
        <f>HTr!A33</f>
        <v>0</v>
      </c>
      <c r="B898" s="824" t="str">
        <f>HTr!B33</f>
        <v>Štěpánek</v>
      </c>
      <c r="C898" s="824" t="str">
        <f>HTr!C33</f>
        <v>Přemysl</v>
      </c>
      <c r="D898" s="1664">
        <f>HTr!D33</f>
        <v>0</v>
      </c>
      <c r="E898" s="824" t="str">
        <f>HTr!E33</f>
        <v>JH2</v>
      </c>
      <c r="F898" s="827" t="s">
        <v>171</v>
      </c>
      <c r="G898" s="823">
        <f t="shared" si="618"/>
        <v>2.2666666666666666</v>
      </c>
      <c r="H898" s="824">
        <f t="shared" si="619"/>
        <v>15</v>
      </c>
      <c r="I898" s="824">
        <f t="shared" si="620"/>
        <v>16</v>
      </c>
      <c r="J898" s="824">
        <f t="shared" si="621"/>
        <v>18</v>
      </c>
      <c r="K898" s="825">
        <f t="shared" si="622"/>
        <v>34</v>
      </c>
      <c r="L898" s="826">
        <f t="shared" si="623"/>
        <v>0</v>
      </c>
      <c r="O898" s="866">
        <v>0</v>
      </c>
      <c r="P898" s="865"/>
      <c r="Q898" s="865"/>
      <c r="R898" s="865"/>
      <c r="S898" s="865">
        <v>3</v>
      </c>
      <c r="T898" s="867">
        <v>1</v>
      </c>
      <c r="U898" s="865">
        <v>2</v>
      </c>
      <c r="V898" s="866">
        <v>2</v>
      </c>
      <c r="W898" s="865">
        <v>0</v>
      </c>
      <c r="X898" s="865">
        <v>0</v>
      </c>
      <c r="Y898" s="865"/>
      <c r="Z898" s="865">
        <v>0</v>
      </c>
      <c r="AA898" s="865">
        <v>1</v>
      </c>
      <c r="AB898" s="865">
        <v>0</v>
      </c>
      <c r="AC898" s="865">
        <v>3</v>
      </c>
      <c r="AD898" s="865">
        <v>0</v>
      </c>
      <c r="AE898" s="865">
        <v>1</v>
      </c>
      <c r="AF898" s="865">
        <v>1</v>
      </c>
      <c r="AG898" s="865"/>
      <c r="AH898" s="865">
        <v>2</v>
      </c>
      <c r="AI898" s="34"/>
      <c r="AJ898" s="865">
        <v>0</v>
      </c>
      <c r="AK898" s="865"/>
      <c r="AL898" s="865"/>
      <c r="AM898" s="865"/>
      <c r="AN898" s="865">
        <v>0</v>
      </c>
      <c r="AO898" s="865">
        <v>2</v>
      </c>
      <c r="AP898" s="865">
        <v>0</v>
      </c>
      <c r="AQ898" s="865">
        <v>0</v>
      </c>
      <c r="AR898" s="865">
        <v>2</v>
      </c>
      <c r="AS898" s="865">
        <v>1</v>
      </c>
      <c r="AT898" s="865"/>
      <c r="AU898" s="865">
        <v>2</v>
      </c>
      <c r="AV898" s="865">
        <v>2</v>
      </c>
      <c r="AW898" s="865">
        <v>0</v>
      </c>
      <c r="AX898" s="865">
        <v>2</v>
      </c>
      <c r="AY898" s="865">
        <v>1</v>
      </c>
      <c r="AZ898" s="865">
        <v>4</v>
      </c>
      <c r="BA898" s="865">
        <v>1</v>
      </c>
      <c r="BB898" s="865"/>
      <c r="BC898" s="865">
        <v>1</v>
      </c>
      <c r="BE898" s="868"/>
      <c r="BF898" s="868"/>
      <c r="BG898" s="868"/>
      <c r="BH898" s="868"/>
      <c r="BI898" s="868"/>
      <c r="BJ898" s="868"/>
      <c r="BK898" s="868"/>
      <c r="BL898" s="868"/>
      <c r="BM898" s="868"/>
      <c r="BN898" s="868"/>
      <c r="BO898" s="868"/>
      <c r="BP898" s="868"/>
      <c r="BQ898" s="868"/>
      <c r="BR898" s="868"/>
      <c r="BS898" s="868"/>
      <c r="BT898" s="868"/>
      <c r="BU898" s="868"/>
      <c r="BV898" s="868"/>
      <c r="BW898" s="868"/>
      <c r="BX898" s="868"/>
    </row>
    <row r="899" spans="1:76" ht="15.75">
      <c r="A899" s="824">
        <f>HTr!A34</f>
        <v>0</v>
      </c>
      <c r="B899" s="824" t="str">
        <f>HTr!B34</f>
        <v>Motl</v>
      </c>
      <c r="C899" s="824" t="str">
        <f>HTr!C34</f>
        <v>Jan</v>
      </c>
      <c r="D899" s="1664">
        <f>HTr!D34</f>
        <v>0</v>
      </c>
      <c r="E899" s="824">
        <f>HTr!E34</f>
        <v>0</v>
      </c>
      <c r="F899" s="827" t="s">
        <v>171</v>
      </c>
      <c r="G899" s="823">
        <f t="shared" si="618"/>
        <v>0.8666666666666667</v>
      </c>
      <c r="H899" s="824">
        <f t="shared" si="619"/>
        <v>15</v>
      </c>
      <c r="I899" s="824">
        <f t="shared" si="620"/>
        <v>11</v>
      </c>
      <c r="J899" s="824">
        <f t="shared" si="621"/>
        <v>2</v>
      </c>
      <c r="K899" s="825">
        <f t="shared" si="622"/>
        <v>13</v>
      </c>
      <c r="L899" s="826">
        <f t="shared" si="623"/>
        <v>0</v>
      </c>
      <c r="O899" s="827"/>
      <c r="P899" s="824">
        <v>0</v>
      </c>
      <c r="Q899" s="824">
        <v>0</v>
      </c>
      <c r="R899" s="824">
        <v>0</v>
      </c>
      <c r="S899" s="824">
        <v>0</v>
      </c>
      <c r="T899" s="826">
        <v>1</v>
      </c>
      <c r="U899" s="824">
        <v>0</v>
      </c>
      <c r="V899" s="827">
        <v>0</v>
      </c>
      <c r="W899" s="824"/>
      <c r="X899" s="824">
        <v>1</v>
      </c>
      <c r="Y899" s="824"/>
      <c r="Z899" s="824">
        <v>2</v>
      </c>
      <c r="AA899" s="824">
        <v>3</v>
      </c>
      <c r="AB899" s="824">
        <v>0</v>
      </c>
      <c r="AC899" s="824"/>
      <c r="AD899" s="824">
        <v>1</v>
      </c>
      <c r="AE899" s="824">
        <v>2</v>
      </c>
      <c r="AF899" s="824">
        <v>0</v>
      </c>
      <c r="AG899" s="824">
        <v>1</v>
      </c>
      <c r="AH899" s="824"/>
      <c r="AI899" s="34"/>
      <c r="AJ899" s="824"/>
      <c r="AK899" s="824">
        <v>0</v>
      </c>
      <c r="AL899" s="824">
        <v>0</v>
      </c>
      <c r="AM899" s="824">
        <v>0</v>
      </c>
      <c r="AN899" s="824">
        <v>1</v>
      </c>
      <c r="AO899" s="824">
        <v>0</v>
      </c>
      <c r="AP899" s="824">
        <v>0</v>
      </c>
      <c r="AQ899" s="824">
        <v>0</v>
      </c>
      <c r="AR899" s="824"/>
      <c r="AS899" s="824">
        <v>0</v>
      </c>
      <c r="AT899" s="824"/>
      <c r="AU899" s="824">
        <v>0</v>
      </c>
      <c r="AV899" s="824">
        <v>1</v>
      </c>
      <c r="AW899" s="824">
        <v>0</v>
      </c>
      <c r="AX899" s="824"/>
      <c r="AY899" s="824">
        <v>0</v>
      </c>
      <c r="AZ899" s="824">
        <v>0</v>
      </c>
      <c r="BA899" s="824">
        <v>0</v>
      </c>
      <c r="BB899" s="824">
        <v>0</v>
      </c>
      <c r="BC899" s="824"/>
      <c r="BE899" s="828"/>
      <c r="BF899" s="828"/>
      <c r="BG899" s="828"/>
      <c r="BH899" s="828"/>
      <c r="BI899" s="828"/>
      <c r="BJ899" s="828"/>
      <c r="BK899" s="828"/>
      <c r="BL899" s="828"/>
      <c r="BM899" s="828"/>
      <c r="BN899" s="828"/>
      <c r="BO899" s="828"/>
      <c r="BP899" s="828"/>
      <c r="BQ899" s="828"/>
      <c r="BR899" s="828"/>
      <c r="BS899" s="828"/>
      <c r="BT899" s="828"/>
      <c r="BU899" s="828"/>
      <c r="BV899" s="828"/>
      <c r="BW899" s="828"/>
      <c r="BX899" s="828"/>
    </row>
    <row r="900" spans="1:76" ht="15.75">
      <c r="A900" s="824">
        <f>HTr!A35</f>
        <v>0</v>
      </c>
      <c r="B900" s="824" t="str">
        <f>HTr!B35</f>
        <v>Zeman</v>
      </c>
      <c r="C900" s="824" t="str">
        <f>HTr!C35</f>
        <v>Lukáš</v>
      </c>
      <c r="D900" s="1664">
        <f>HTr!D35</f>
        <v>0</v>
      </c>
      <c r="E900" s="824">
        <f>HTr!E35</f>
        <v>0</v>
      </c>
      <c r="F900" s="827" t="s">
        <v>894</v>
      </c>
      <c r="G900" s="823">
        <f t="shared" si="618"/>
        <v>3</v>
      </c>
      <c r="H900" s="824">
        <f t="shared" si="619"/>
        <v>1</v>
      </c>
      <c r="I900" s="824">
        <f t="shared" si="620"/>
        <v>3</v>
      </c>
      <c r="J900" s="824">
        <f t="shared" si="621"/>
        <v>0</v>
      </c>
      <c r="K900" s="825">
        <f t="shared" si="622"/>
        <v>3</v>
      </c>
      <c r="L900" s="826">
        <f t="shared" si="623"/>
        <v>0</v>
      </c>
      <c r="O900" s="827"/>
      <c r="P900" s="824"/>
      <c r="Q900" s="824"/>
      <c r="R900" s="824"/>
      <c r="S900" s="824"/>
      <c r="T900" s="826"/>
      <c r="U900" s="824"/>
      <c r="V900" s="827"/>
      <c r="W900" s="824"/>
      <c r="X900" s="824"/>
      <c r="Y900" s="824"/>
      <c r="Z900" s="824"/>
      <c r="AA900" s="824"/>
      <c r="AB900" s="824"/>
      <c r="AC900" s="824">
        <v>3</v>
      </c>
      <c r="AD900" s="824"/>
      <c r="AE900" s="824"/>
      <c r="AF900" s="824"/>
      <c r="AG900" s="824"/>
      <c r="AH900" s="824"/>
      <c r="AI900" s="34"/>
      <c r="AJ900" s="824"/>
      <c r="AK900" s="824"/>
      <c r="AL900" s="824"/>
      <c r="AM900" s="824"/>
      <c r="AN900" s="824"/>
      <c r="AO900" s="824"/>
      <c r="AP900" s="824"/>
      <c r="AQ900" s="824"/>
      <c r="AR900" s="824"/>
      <c r="AS900" s="824"/>
      <c r="AT900" s="824"/>
      <c r="AU900" s="824"/>
      <c r="AV900" s="824"/>
      <c r="AW900" s="824"/>
      <c r="AX900" s="824">
        <v>0</v>
      </c>
      <c r="AY900" s="824"/>
      <c r="AZ900" s="824"/>
      <c r="BA900" s="824"/>
      <c r="BB900" s="824"/>
      <c r="BC900" s="824"/>
      <c r="BE900" s="828"/>
      <c r="BF900" s="828"/>
      <c r="BG900" s="828"/>
      <c r="BH900" s="828"/>
      <c r="BI900" s="828"/>
      <c r="BJ900" s="828"/>
      <c r="BK900" s="828"/>
      <c r="BL900" s="828"/>
      <c r="BM900" s="828"/>
      <c r="BN900" s="828"/>
      <c r="BO900" s="828"/>
      <c r="BP900" s="828"/>
      <c r="BQ900" s="828"/>
      <c r="BR900" s="828"/>
      <c r="BS900" s="828"/>
      <c r="BT900" s="828"/>
      <c r="BU900" s="828"/>
      <c r="BV900" s="828"/>
      <c r="BW900" s="828"/>
      <c r="BX900" s="828"/>
    </row>
    <row r="901" spans="1:76" ht="15.75">
      <c r="A901" s="824">
        <f>HTr!A36</f>
        <v>0</v>
      </c>
      <c r="B901" s="824" t="str">
        <f>HTr!B36</f>
        <v>Werner</v>
      </c>
      <c r="C901" s="824" t="str">
        <f>HTr!C36</f>
        <v>Oldřich</v>
      </c>
      <c r="D901" s="1664">
        <f>HTr!D36</f>
        <v>0</v>
      </c>
      <c r="E901" s="824">
        <f>HTr!E36</f>
        <v>0</v>
      </c>
      <c r="F901" s="827" t="s">
        <v>894</v>
      </c>
      <c r="G901" s="823">
        <f t="shared" si="618"/>
        <v>0</v>
      </c>
      <c r="H901" s="824">
        <f t="shared" si="619"/>
        <v>1</v>
      </c>
      <c r="I901" s="824">
        <f t="shared" si="620"/>
        <v>0</v>
      </c>
      <c r="J901" s="824">
        <f t="shared" si="621"/>
        <v>0</v>
      </c>
      <c r="K901" s="825">
        <f t="shared" si="622"/>
        <v>0</v>
      </c>
      <c r="L901" s="826">
        <f t="shared" si="623"/>
        <v>0</v>
      </c>
      <c r="O901" s="827"/>
      <c r="P901" s="824"/>
      <c r="Q901" s="824"/>
      <c r="R901" s="824"/>
      <c r="S901" s="824"/>
      <c r="T901" s="826"/>
      <c r="U901" s="824"/>
      <c r="V901" s="827"/>
      <c r="W901" s="824"/>
      <c r="X901" s="824"/>
      <c r="Y901" s="824"/>
      <c r="Z901" s="824"/>
      <c r="AA901" s="824"/>
      <c r="AB901" s="824"/>
      <c r="AC901" s="824">
        <v>0</v>
      </c>
      <c r="AD901" s="824"/>
      <c r="AE901" s="824"/>
      <c r="AF901" s="824"/>
      <c r="AG901" s="824"/>
      <c r="AH901" s="824"/>
      <c r="AI901" s="34"/>
      <c r="AJ901" s="824"/>
      <c r="AK901" s="824"/>
      <c r="AL901" s="824"/>
      <c r="AM901" s="824"/>
      <c r="AN901" s="824"/>
      <c r="AO901" s="824"/>
      <c r="AP901" s="824"/>
      <c r="AQ901" s="824"/>
      <c r="AR901" s="824"/>
      <c r="AS901" s="824"/>
      <c r="AT901" s="824"/>
      <c r="AU901" s="824"/>
      <c r="AV901" s="824"/>
      <c r="AW901" s="824"/>
      <c r="AX901" s="824">
        <v>0</v>
      </c>
      <c r="AY901" s="824"/>
      <c r="AZ901" s="824"/>
      <c r="BA901" s="824"/>
      <c r="BB901" s="824"/>
      <c r="BC901" s="824"/>
      <c r="BE901" s="828"/>
      <c r="BF901" s="828"/>
      <c r="BG901" s="828"/>
      <c r="BH901" s="828"/>
      <c r="BI901" s="828"/>
      <c r="BJ901" s="828"/>
      <c r="BK901" s="828"/>
      <c r="BL901" s="828"/>
      <c r="BM901" s="828"/>
      <c r="BN901" s="828"/>
      <c r="BO901" s="828"/>
      <c r="BP901" s="828"/>
      <c r="BQ901" s="828"/>
      <c r="BR901" s="828"/>
      <c r="BS901" s="828"/>
      <c r="BT901" s="828"/>
      <c r="BU901" s="828"/>
      <c r="BV901" s="828"/>
      <c r="BW901" s="828"/>
      <c r="BX901" s="828"/>
    </row>
    <row r="902" spans="1:76" ht="15.75">
      <c r="A902" s="824">
        <f>HTr!A37</f>
        <v>0</v>
      </c>
      <c r="B902" s="824">
        <f>HTr!B37</f>
        <v>0</v>
      </c>
      <c r="C902" s="824">
        <f>HTr!C37</f>
        <v>0</v>
      </c>
      <c r="D902" s="1664">
        <f>HTr!D37</f>
        <v>0</v>
      </c>
      <c r="E902" s="824">
        <f>HTr!E37</f>
        <v>0</v>
      </c>
      <c r="F902" s="827" t="s">
        <v>894</v>
      </c>
      <c r="G902" s="823" t="e">
        <f t="shared" si="618"/>
        <v>#DIV/0!</v>
      </c>
      <c r="H902" s="824">
        <f t="shared" si="619"/>
        <v>0</v>
      </c>
      <c r="I902" s="824">
        <f t="shared" si="620"/>
        <v>0</v>
      </c>
      <c r="J902" s="824">
        <f t="shared" si="621"/>
        <v>0</v>
      </c>
      <c r="K902" s="825">
        <f t="shared" si="622"/>
        <v>0</v>
      </c>
      <c r="L902" s="826">
        <f t="shared" si="623"/>
        <v>0</v>
      </c>
      <c r="O902" s="827"/>
      <c r="P902" s="824"/>
      <c r="Q902" s="824"/>
      <c r="R902" s="824"/>
      <c r="S902" s="824"/>
      <c r="T902" s="826"/>
      <c r="U902" s="824"/>
      <c r="V902" s="827"/>
      <c r="W902" s="824"/>
      <c r="X902" s="824"/>
      <c r="Y902" s="824"/>
      <c r="Z902" s="824"/>
      <c r="AA902" s="824"/>
      <c r="AB902" s="824"/>
      <c r="AC902" s="824"/>
      <c r="AD902" s="824"/>
      <c r="AE902" s="824"/>
      <c r="AF902" s="824"/>
      <c r="AG902" s="824"/>
      <c r="AH902" s="824"/>
      <c r="AI902" s="34"/>
      <c r="AJ902" s="824"/>
      <c r="AK902" s="824"/>
      <c r="AL902" s="824"/>
      <c r="AM902" s="824"/>
      <c r="AN902" s="824"/>
      <c r="AO902" s="824"/>
      <c r="AP902" s="824"/>
      <c r="AQ902" s="824"/>
      <c r="AR902" s="824"/>
      <c r="AS902" s="824"/>
      <c r="AT902" s="824"/>
      <c r="AU902" s="824"/>
      <c r="AV902" s="824"/>
      <c r="AW902" s="824"/>
      <c r="AX902" s="824"/>
      <c r="AY902" s="824"/>
      <c r="AZ902" s="824"/>
      <c r="BA902" s="824"/>
      <c r="BB902" s="824"/>
      <c r="BC902" s="824"/>
      <c r="BE902" s="828"/>
      <c r="BF902" s="828"/>
      <c r="BG902" s="828"/>
      <c r="BH902" s="828"/>
      <c r="BI902" s="828"/>
      <c r="BJ902" s="828"/>
      <c r="BK902" s="828"/>
      <c r="BL902" s="828"/>
      <c r="BM902" s="828"/>
      <c r="BN902" s="828"/>
      <c r="BO902" s="828"/>
      <c r="BP902" s="828"/>
      <c r="BQ902" s="828"/>
      <c r="BR902" s="828"/>
      <c r="BS902" s="828"/>
      <c r="BT902" s="828"/>
      <c r="BU902" s="828"/>
      <c r="BV902" s="828"/>
      <c r="BW902" s="828"/>
      <c r="BX902" s="828"/>
    </row>
    <row r="903" spans="1:76" ht="15.75">
      <c r="A903" s="824">
        <f>HTr!A38</f>
        <v>0</v>
      </c>
      <c r="B903" s="824">
        <f>HTr!B38</f>
        <v>0</v>
      </c>
      <c r="C903" s="824">
        <f>HTr!C38</f>
        <v>0</v>
      </c>
      <c r="D903" s="1664">
        <f>HTr!D38</f>
        <v>0</v>
      </c>
      <c r="E903" s="824">
        <f>HTr!E38</f>
        <v>0</v>
      </c>
      <c r="F903" s="827" t="s">
        <v>894</v>
      </c>
      <c r="G903" s="823" t="e">
        <f t="shared" si="618"/>
        <v>#DIV/0!</v>
      </c>
      <c r="H903" s="824">
        <f t="shared" si="619"/>
        <v>0</v>
      </c>
      <c r="I903" s="824">
        <f t="shared" si="620"/>
        <v>0</v>
      </c>
      <c r="J903" s="824">
        <f t="shared" si="621"/>
        <v>0</v>
      </c>
      <c r="K903" s="825">
        <f t="shared" si="622"/>
        <v>0</v>
      </c>
      <c r="L903" s="826">
        <f t="shared" si="623"/>
        <v>0</v>
      </c>
      <c r="O903" s="827"/>
      <c r="P903" s="824"/>
      <c r="Q903" s="824"/>
      <c r="R903" s="824"/>
      <c r="S903" s="824"/>
      <c r="T903" s="826"/>
      <c r="U903" s="824"/>
      <c r="V903" s="827"/>
      <c r="W903" s="824"/>
      <c r="X903" s="824"/>
      <c r="Y903" s="824"/>
      <c r="Z903" s="824"/>
      <c r="AA903" s="824"/>
      <c r="AB903" s="824"/>
      <c r="AC903" s="824"/>
      <c r="AD903" s="824"/>
      <c r="AE903" s="824"/>
      <c r="AF903" s="824"/>
      <c r="AG903" s="824"/>
      <c r="AH903" s="824"/>
      <c r="AI903" s="34"/>
      <c r="AJ903" s="824"/>
      <c r="AK903" s="824"/>
      <c r="AL903" s="824"/>
      <c r="AM903" s="824"/>
      <c r="AN903" s="824"/>
      <c r="AO903" s="824"/>
      <c r="AP903" s="824"/>
      <c r="AQ903" s="824"/>
      <c r="AR903" s="824"/>
      <c r="AS903" s="824"/>
      <c r="AT903" s="824"/>
      <c r="AU903" s="824"/>
      <c r="AV903" s="824"/>
      <c r="AW903" s="824"/>
      <c r="AX903" s="824"/>
      <c r="AY903" s="824"/>
      <c r="AZ903" s="824"/>
      <c r="BA903" s="824"/>
      <c r="BB903" s="824"/>
      <c r="BC903" s="824"/>
      <c r="BE903" s="828"/>
      <c r="BF903" s="828"/>
      <c r="BG903" s="828"/>
      <c r="BH903" s="828"/>
      <c r="BI903" s="828"/>
      <c r="BJ903" s="828"/>
      <c r="BK903" s="828"/>
      <c r="BL903" s="828"/>
      <c r="BM903" s="828"/>
      <c r="BN903" s="828"/>
      <c r="BO903" s="828"/>
      <c r="BP903" s="828"/>
      <c r="BQ903" s="828"/>
      <c r="BR903" s="828"/>
      <c r="BS903" s="828"/>
      <c r="BT903" s="828"/>
      <c r="BU903" s="828"/>
      <c r="BV903" s="828"/>
      <c r="BW903" s="828"/>
      <c r="BX903" s="828"/>
    </row>
    <row r="904" spans="1:76" ht="15.75">
      <c r="A904" s="824">
        <f>HTr!A39</f>
        <v>0</v>
      </c>
      <c r="B904" s="824">
        <f>HTr!B39</f>
        <v>0</v>
      </c>
      <c r="C904" s="824">
        <f>HTr!C39</f>
        <v>0</v>
      </c>
      <c r="D904" s="1664">
        <f>HTr!D39</f>
        <v>0</v>
      </c>
      <c r="E904" s="824">
        <f>HTr!E39</f>
        <v>0</v>
      </c>
      <c r="F904" s="827" t="s">
        <v>894</v>
      </c>
      <c r="G904" s="823" t="e">
        <f t="shared" si="618"/>
        <v>#DIV/0!</v>
      </c>
      <c r="H904" s="824">
        <f t="shared" si="619"/>
        <v>0</v>
      </c>
      <c r="I904" s="824">
        <f t="shared" si="620"/>
        <v>0</v>
      </c>
      <c r="J904" s="824">
        <f t="shared" si="621"/>
        <v>0</v>
      </c>
      <c r="K904" s="825">
        <f t="shared" si="622"/>
        <v>0</v>
      </c>
      <c r="L904" s="826">
        <f t="shared" si="623"/>
        <v>0</v>
      </c>
      <c r="O904" s="827"/>
      <c r="P904" s="824"/>
      <c r="Q904" s="824"/>
      <c r="R904" s="824"/>
      <c r="S904" s="824"/>
      <c r="T904" s="826"/>
      <c r="U904" s="824"/>
      <c r="V904" s="827"/>
      <c r="W904" s="824"/>
      <c r="X904" s="824"/>
      <c r="Y904" s="824"/>
      <c r="Z904" s="824"/>
      <c r="AA904" s="824"/>
      <c r="AB904" s="824"/>
      <c r="AC904" s="824"/>
      <c r="AD904" s="824"/>
      <c r="AE904" s="824"/>
      <c r="AF904" s="824"/>
      <c r="AG904" s="824"/>
      <c r="AH904" s="824"/>
      <c r="AI904" s="34"/>
      <c r="AJ904" s="824"/>
      <c r="AK904" s="824"/>
      <c r="AL904" s="824"/>
      <c r="AM904" s="824"/>
      <c r="AN904" s="824"/>
      <c r="AO904" s="824"/>
      <c r="AP904" s="824"/>
      <c r="AQ904" s="824"/>
      <c r="AR904" s="824"/>
      <c r="AS904" s="824"/>
      <c r="AT904" s="824"/>
      <c r="AU904" s="824"/>
      <c r="AV904" s="824"/>
      <c r="AW904" s="824"/>
      <c r="AX904" s="824"/>
      <c r="AY904" s="824"/>
      <c r="AZ904" s="824"/>
      <c r="BA904" s="824"/>
      <c r="BB904" s="824"/>
      <c r="BC904" s="824"/>
      <c r="BE904" s="828"/>
      <c r="BF904" s="828"/>
      <c r="BG904" s="828"/>
      <c r="BH904" s="828"/>
      <c r="BI904" s="828"/>
      <c r="BJ904" s="828"/>
      <c r="BK904" s="828"/>
      <c r="BL904" s="828"/>
      <c r="BM904" s="828"/>
      <c r="BN904" s="828"/>
      <c r="BO904" s="828"/>
      <c r="BP904" s="828"/>
      <c r="BQ904" s="828"/>
      <c r="BR904" s="828"/>
      <c r="BS904" s="828"/>
      <c r="BT904" s="828"/>
      <c r="BU904" s="828"/>
      <c r="BV904" s="828"/>
      <c r="BW904" s="828"/>
      <c r="BX904" s="828"/>
    </row>
    <row r="905" spans="1:76" ht="15.75">
      <c r="A905" s="34"/>
      <c r="B905" s="829" t="s">
        <v>67</v>
      </c>
      <c r="C905" s="829" t="s">
        <v>68</v>
      </c>
      <c r="D905" s="835"/>
      <c r="F905" s="824" t="s">
        <v>172</v>
      </c>
      <c r="G905" s="823">
        <f t="shared" si="606"/>
        <v>2.6666666666666665</v>
      </c>
      <c r="H905" s="824">
        <f t="shared" si="607"/>
        <v>3</v>
      </c>
      <c r="I905" s="824">
        <f t="shared" si="608"/>
        <v>8</v>
      </c>
      <c r="J905" s="824">
        <f t="shared" si="609"/>
        <v>0</v>
      </c>
      <c r="K905" s="825">
        <f t="shared" si="610"/>
        <v>8</v>
      </c>
      <c r="L905" s="826">
        <f t="shared" si="611"/>
        <v>0</v>
      </c>
      <c r="O905" s="827"/>
      <c r="P905" s="824"/>
      <c r="Q905" s="824"/>
      <c r="R905" s="824"/>
      <c r="S905" s="824"/>
      <c r="T905" s="826"/>
      <c r="U905" s="824"/>
      <c r="V905" s="827"/>
      <c r="W905" s="824"/>
      <c r="X905" s="824"/>
      <c r="Y905" s="824"/>
      <c r="Z905" s="824"/>
      <c r="AA905" s="824">
        <v>3</v>
      </c>
      <c r="AB905" s="824">
        <v>4</v>
      </c>
      <c r="AC905" s="824">
        <v>1</v>
      </c>
      <c r="AD905" s="824"/>
      <c r="AE905" s="824"/>
      <c r="AF905" s="824"/>
      <c r="AG905" s="824"/>
      <c r="AH905" s="824"/>
      <c r="AI905" s="34"/>
      <c r="AJ905" s="824"/>
      <c r="AK905" s="824"/>
      <c r="AL905" s="824"/>
      <c r="AM905" s="824"/>
      <c r="AN905" s="824"/>
      <c r="AO905" s="824"/>
      <c r="AP905" s="824"/>
      <c r="AQ905" s="824"/>
      <c r="AR905" s="824"/>
      <c r="AS905" s="824"/>
      <c r="AT905" s="824"/>
      <c r="AU905" s="824"/>
      <c r="AV905" s="824"/>
      <c r="AW905" s="824"/>
      <c r="AX905" s="824"/>
      <c r="AY905" s="824"/>
      <c r="AZ905" s="824"/>
      <c r="BA905" s="824"/>
      <c r="BB905" s="824"/>
      <c r="BC905" s="824"/>
      <c r="BE905" s="828"/>
      <c r="BF905" s="828"/>
      <c r="BG905" s="828"/>
      <c r="BH905" s="828"/>
      <c r="BI905" s="828"/>
      <c r="BJ905" s="828"/>
      <c r="BK905" s="828"/>
      <c r="BL905" s="828"/>
      <c r="BM905" s="828"/>
      <c r="BN905" s="828"/>
      <c r="BO905" s="828"/>
      <c r="BP905" s="828"/>
      <c r="BQ905" s="828"/>
      <c r="BR905" s="828"/>
      <c r="BS905" s="828"/>
      <c r="BT905" s="828"/>
      <c r="BU905" s="828"/>
      <c r="BV905" s="828"/>
      <c r="BW905" s="828"/>
      <c r="BX905" s="828"/>
    </row>
    <row r="906" spans="1:76" ht="15.75">
      <c r="B906" s="829" t="s">
        <v>92</v>
      </c>
      <c r="C906" s="829" t="s">
        <v>93</v>
      </c>
      <c r="D906" s="835"/>
      <c r="F906" s="824" t="s">
        <v>172</v>
      </c>
      <c r="G906" s="823">
        <f t="shared" si="606"/>
        <v>6</v>
      </c>
      <c r="H906" s="824">
        <f t="shared" si="607"/>
        <v>1</v>
      </c>
      <c r="I906" s="824">
        <f t="shared" si="608"/>
        <v>6</v>
      </c>
      <c r="J906" s="824">
        <f t="shared" si="609"/>
        <v>0</v>
      </c>
      <c r="K906" s="825">
        <f t="shared" si="610"/>
        <v>6</v>
      </c>
      <c r="L906" s="826">
        <f t="shared" si="611"/>
        <v>0</v>
      </c>
      <c r="O906" s="827"/>
      <c r="P906" s="824"/>
      <c r="Q906" s="824"/>
      <c r="R906" s="824">
        <v>6</v>
      </c>
      <c r="S906" s="824"/>
      <c r="T906" s="826"/>
      <c r="U906" s="824"/>
      <c r="V906" s="827"/>
      <c r="W906" s="824"/>
      <c r="X906" s="824"/>
      <c r="Y906" s="824"/>
      <c r="Z906" s="824"/>
      <c r="AA906" s="824"/>
      <c r="AB906" s="824"/>
      <c r="AC906" s="824"/>
      <c r="AD906" s="824"/>
      <c r="AE906" s="824"/>
      <c r="AF906" s="824"/>
      <c r="AG906" s="824"/>
      <c r="AH906" s="824"/>
      <c r="AI906" s="34"/>
      <c r="AJ906" s="824"/>
      <c r="AK906" s="824"/>
      <c r="AL906" s="824"/>
      <c r="AM906" s="824"/>
      <c r="AN906" s="824"/>
      <c r="AO906" s="824"/>
      <c r="AP906" s="824"/>
      <c r="AQ906" s="824"/>
      <c r="AR906" s="824"/>
      <c r="AS906" s="824"/>
      <c r="AT906" s="824"/>
      <c r="AU906" s="824"/>
      <c r="AV906" s="824"/>
      <c r="AW906" s="824"/>
      <c r="AX906" s="824"/>
      <c r="AY906" s="824"/>
      <c r="AZ906" s="824"/>
      <c r="BA906" s="824"/>
      <c r="BB906" s="824"/>
      <c r="BC906" s="824"/>
      <c r="BE906" s="828"/>
      <c r="BF906" s="828"/>
      <c r="BG906" s="828"/>
      <c r="BH906" s="828"/>
      <c r="BI906" s="828"/>
      <c r="BJ906" s="828"/>
      <c r="BK906" s="828"/>
      <c r="BL906" s="828"/>
      <c r="BM906" s="828"/>
      <c r="BN906" s="828"/>
      <c r="BO906" s="828"/>
      <c r="BP906" s="828"/>
      <c r="BQ906" s="828"/>
      <c r="BR906" s="828"/>
      <c r="BS906" s="828"/>
      <c r="BT906" s="828"/>
      <c r="BU906" s="828"/>
      <c r="BV906" s="828"/>
      <c r="BW906" s="828"/>
      <c r="BX906" s="828"/>
    </row>
    <row r="907" spans="1:76" ht="15.75">
      <c r="A907" s="828"/>
      <c r="B907" s="829" t="s">
        <v>131</v>
      </c>
      <c r="C907" s="829" t="s">
        <v>59</v>
      </c>
      <c r="D907" s="835"/>
      <c r="F907" s="824" t="s">
        <v>172</v>
      </c>
      <c r="G907" s="823" t="e">
        <f t="shared" si="606"/>
        <v>#DIV/0!</v>
      </c>
      <c r="H907" s="824">
        <f t="shared" si="607"/>
        <v>0</v>
      </c>
      <c r="I907" s="824">
        <f t="shared" si="608"/>
        <v>0</v>
      </c>
      <c r="J907" s="824">
        <f t="shared" si="609"/>
        <v>0</v>
      </c>
      <c r="K907" s="825">
        <f t="shared" si="610"/>
        <v>0</v>
      </c>
      <c r="L907" s="826">
        <f t="shared" si="611"/>
        <v>0</v>
      </c>
      <c r="O907" s="827"/>
      <c r="P907" s="824"/>
      <c r="Q907" s="824"/>
      <c r="R907" s="824"/>
      <c r="S907" s="824"/>
      <c r="T907" s="826"/>
      <c r="U907" s="824"/>
      <c r="V907" s="827"/>
      <c r="W907" s="824"/>
      <c r="X907" s="824"/>
      <c r="Y907" s="824"/>
      <c r="Z907" s="824"/>
      <c r="AA907" s="824"/>
      <c r="AB907" s="824"/>
      <c r="AC907" s="824"/>
      <c r="AD907" s="824"/>
      <c r="AE907" s="824"/>
      <c r="AF907" s="824"/>
      <c r="AG907" s="824"/>
      <c r="AH907" s="824"/>
      <c r="AI907" s="34"/>
      <c r="AJ907" s="824"/>
      <c r="AK907" s="824"/>
      <c r="AL907" s="824"/>
      <c r="AM907" s="824"/>
      <c r="AN907" s="824"/>
      <c r="AO907" s="824"/>
      <c r="AP907" s="824"/>
      <c r="AQ907" s="824"/>
      <c r="AR907" s="824"/>
      <c r="AS907" s="824"/>
      <c r="AT907" s="824"/>
      <c r="AU907" s="824"/>
      <c r="AV907" s="824"/>
      <c r="AW907" s="824"/>
      <c r="AX907" s="824"/>
      <c r="AY907" s="824"/>
      <c r="AZ907" s="824"/>
      <c r="BA907" s="824"/>
      <c r="BB907" s="824"/>
      <c r="BC907" s="824"/>
      <c r="BE907" s="828"/>
      <c r="BF907" s="828"/>
      <c r="BG907" s="828"/>
      <c r="BH907" s="828"/>
      <c r="BI907" s="828"/>
      <c r="BJ907" s="828"/>
      <c r="BK907" s="828"/>
      <c r="BL907" s="828"/>
      <c r="BM907" s="828"/>
      <c r="BN907" s="828"/>
      <c r="BO907" s="828"/>
      <c r="BP907" s="828"/>
      <c r="BQ907" s="828"/>
      <c r="BR907" s="828"/>
      <c r="BS907" s="828"/>
      <c r="BT907" s="828"/>
      <c r="BU907" s="828"/>
      <c r="BV907" s="828"/>
      <c r="BW907" s="828"/>
      <c r="BX907" s="828"/>
    </row>
    <row r="908" spans="1:76" ht="15.75">
      <c r="A908" s="833"/>
      <c r="B908" s="830" t="s">
        <v>124</v>
      </c>
      <c r="C908" s="830" t="s">
        <v>125</v>
      </c>
      <c r="D908" s="1663"/>
      <c r="E908" s="831"/>
      <c r="F908" s="824" t="s">
        <v>172</v>
      </c>
      <c r="G908" s="823" t="e">
        <f t="shared" si="606"/>
        <v>#DIV/0!</v>
      </c>
      <c r="H908" s="824">
        <f t="shared" si="607"/>
        <v>0</v>
      </c>
      <c r="I908" s="824">
        <f t="shared" si="608"/>
        <v>0</v>
      </c>
      <c r="J908" s="824">
        <f t="shared" si="609"/>
        <v>0</v>
      </c>
      <c r="K908" s="825">
        <f t="shared" si="610"/>
        <v>0</v>
      </c>
      <c r="L908" s="826">
        <f t="shared" si="611"/>
        <v>0</v>
      </c>
      <c r="M908" s="46"/>
      <c r="N908" s="46"/>
      <c r="O908" s="827"/>
      <c r="P908" s="824"/>
      <c r="Q908" s="824"/>
      <c r="R908" s="824"/>
      <c r="S908" s="824"/>
      <c r="T908" s="826"/>
      <c r="U908" s="824"/>
      <c r="V908" s="827"/>
      <c r="W908" s="824"/>
      <c r="X908" s="824"/>
      <c r="Y908" s="824"/>
      <c r="Z908" s="824"/>
      <c r="AA908" s="824"/>
      <c r="AB908" s="824"/>
      <c r="AC908" s="824"/>
      <c r="AD908" s="824"/>
      <c r="AE908" s="824"/>
      <c r="AF908" s="824"/>
      <c r="AG908" s="824"/>
      <c r="AH908" s="824"/>
      <c r="AI908" s="824"/>
      <c r="AJ908" s="824"/>
      <c r="AK908" s="824"/>
      <c r="AL908" s="824"/>
      <c r="AM908" s="824"/>
      <c r="AN908" s="824"/>
      <c r="AO908" s="824"/>
      <c r="AP908" s="824"/>
      <c r="AQ908" s="824"/>
      <c r="AR908" s="824"/>
      <c r="AS908" s="824"/>
      <c r="AT908" s="824"/>
      <c r="AU908" s="824"/>
      <c r="AV908" s="824"/>
      <c r="AW908" s="824"/>
      <c r="AX908" s="824"/>
      <c r="AY908" s="824"/>
      <c r="AZ908" s="824"/>
      <c r="BA908" s="824"/>
      <c r="BB908" s="824"/>
      <c r="BC908" s="824"/>
      <c r="BD908" s="828"/>
      <c r="BE908" s="828"/>
      <c r="BF908" s="828"/>
      <c r="BG908" s="828"/>
      <c r="BH908" s="828"/>
      <c r="BI908" s="828"/>
      <c r="BJ908" s="828"/>
      <c r="BK908" s="828"/>
      <c r="BL908" s="828"/>
      <c r="BM908" s="828"/>
      <c r="BN908" s="828"/>
      <c r="BO908" s="828"/>
      <c r="BP908" s="828"/>
      <c r="BQ908" s="828"/>
      <c r="BR908" s="828"/>
      <c r="BS908" s="828"/>
      <c r="BT908" s="828"/>
      <c r="BU908" s="828"/>
      <c r="BV908" s="828"/>
      <c r="BW908" s="828"/>
      <c r="BX908" s="828"/>
    </row>
    <row r="909" spans="1:76" ht="16.5" thickBot="1">
      <c r="A909" s="833"/>
      <c r="B909" s="830" t="s">
        <v>919</v>
      </c>
      <c r="C909" s="830" t="s">
        <v>271</v>
      </c>
      <c r="D909" s="1663"/>
      <c r="E909" s="831"/>
      <c r="F909" s="824" t="s">
        <v>172</v>
      </c>
      <c r="G909" s="823">
        <f t="shared" si="606"/>
        <v>4.25</v>
      </c>
      <c r="H909" s="824">
        <f t="shared" si="607"/>
        <v>16</v>
      </c>
      <c r="I909" s="824">
        <f t="shared" si="608"/>
        <v>67</v>
      </c>
      <c r="J909" s="824">
        <f t="shared" si="609"/>
        <v>1</v>
      </c>
      <c r="K909" s="825">
        <f t="shared" si="610"/>
        <v>68</v>
      </c>
      <c r="L909" s="826">
        <f t="shared" si="611"/>
        <v>0</v>
      </c>
      <c r="M909" s="46"/>
      <c r="N909" s="46"/>
      <c r="O909" s="50">
        <v>1</v>
      </c>
      <c r="P909" s="834">
        <v>1</v>
      </c>
      <c r="Q909" s="834">
        <v>3</v>
      </c>
      <c r="R909" s="834"/>
      <c r="S909" s="834">
        <v>6</v>
      </c>
      <c r="T909" s="409">
        <v>5</v>
      </c>
      <c r="U909" s="834">
        <v>5</v>
      </c>
      <c r="V909" s="50">
        <v>0</v>
      </c>
      <c r="W909" s="834">
        <v>5</v>
      </c>
      <c r="X909" s="834">
        <v>6</v>
      </c>
      <c r="Y909" s="834">
        <v>6</v>
      </c>
      <c r="Z909" s="834">
        <v>7</v>
      </c>
      <c r="AA909" s="834"/>
      <c r="AB909" s="834"/>
      <c r="AC909" s="834"/>
      <c r="AD909" s="834">
        <v>6</v>
      </c>
      <c r="AE909" s="834">
        <v>4</v>
      </c>
      <c r="AF909" s="834">
        <v>4</v>
      </c>
      <c r="AG909" s="834">
        <v>5</v>
      </c>
      <c r="AH909" s="834">
        <v>3</v>
      </c>
      <c r="AI909" s="824"/>
      <c r="AJ909" s="824"/>
      <c r="AK909" s="824"/>
      <c r="AL909" s="824"/>
      <c r="AM909" s="824"/>
      <c r="AN909" s="824"/>
      <c r="AO909" s="824"/>
      <c r="AP909" s="824"/>
      <c r="AQ909" s="824"/>
      <c r="AR909" s="824"/>
      <c r="AS909" s="824"/>
      <c r="AT909" s="824"/>
      <c r="AU909" s="824"/>
      <c r="AV909" s="824"/>
      <c r="AW909" s="824"/>
      <c r="AX909" s="824"/>
      <c r="AY909" s="824"/>
      <c r="AZ909" s="824"/>
      <c r="BA909" s="824"/>
      <c r="BB909" s="824"/>
      <c r="BC909" s="824">
        <v>1</v>
      </c>
      <c r="BD909" s="828"/>
      <c r="BE909" s="828"/>
      <c r="BF909" s="828"/>
      <c r="BG909" s="828"/>
      <c r="BH909" s="828"/>
      <c r="BI909" s="828"/>
      <c r="BJ909" s="828"/>
      <c r="BK909" s="828"/>
      <c r="BL909" s="828"/>
      <c r="BM909" s="828"/>
      <c r="BN909" s="828"/>
      <c r="BO909" s="828"/>
      <c r="BP909" s="828"/>
      <c r="BQ909" s="828"/>
      <c r="BR909" s="828"/>
      <c r="BS909" s="828"/>
      <c r="BT909" s="828"/>
      <c r="BU909" s="828"/>
      <c r="BV909" s="828"/>
      <c r="BW909" s="828"/>
      <c r="BX909" s="828"/>
    </row>
    <row r="910" spans="1:76" ht="16.5" thickBot="1">
      <c r="A910" s="41"/>
      <c r="B910" s="42" t="s">
        <v>64</v>
      </c>
      <c r="C910" s="42"/>
      <c r="D910" s="960"/>
      <c r="E910" s="43"/>
      <c r="F910" s="34" t="s">
        <v>174</v>
      </c>
      <c r="G910" s="823">
        <f t="shared" si="606"/>
        <v>4.5999999999999996</v>
      </c>
      <c r="H910" s="824">
        <f t="shared" si="607"/>
        <v>20</v>
      </c>
      <c r="I910" s="824">
        <f t="shared" si="608"/>
        <v>92</v>
      </c>
      <c r="J910" s="824">
        <f t="shared" si="609"/>
        <v>0</v>
      </c>
      <c r="K910" s="825">
        <f t="shared" si="610"/>
        <v>92</v>
      </c>
      <c r="L910" s="826">
        <f t="shared" si="611"/>
        <v>0</v>
      </c>
      <c r="M910" s="46"/>
      <c r="N910" s="46"/>
      <c r="O910" s="47">
        <v>0</v>
      </c>
      <c r="P910" s="48">
        <v>6</v>
      </c>
      <c r="Q910" s="49">
        <v>4</v>
      </c>
      <c r="R910" s="48">
        <v>4</v>
      </c>
      <c r="S910" s="49">
        <v>10</v>
      </c>
      <c r="T910" s="49">
        <v>0</v>
      </c>
      <c r="U910" s="48">
        <v>6</v>
      </c>
      <c r="V910" s="48">
        <v>0</v>
      </c>
      <c r="W910" s="48">
        <v>0</v>
      </c>
      <c r="X910" s="48">
        <v>2</v>
      </c>
      <c r="Y910" s="48">
        <v>0</v>
      </c>
      <c r="Z910" s="48">
        <v>4</v>
      </c>
      <c r="AA910" s="48">
        <v>0</v>
      </c>
      <c r="AB910" s="48">
        <v>8</v>
      </c>
      <c r="AC910" s="48">
        <v>0</v>
      </c>
      <c r="AD910" s="48">
        <v>4</v>
      </c>
      <c r="AE910" s="48">
        <v>0</v>
      </c>
      <c r="AF910" s="48">
        <v>4</v>
      </c>
      <c r="AG910" s="48">
        <v>36</v>
      </c>
      <c r="AH910" s="48">
        <v>4</v>
      </c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</row>
    <row r="911" spans="1:76" ht="15.75">
      <c r="A911" s="1608" t="s">
        <v>175</v>
      </c>
      <c r="B911" s="8">
        <v>28</v>
      </c>
      <c r="R911" s="8" t="s">
        <v>32</v>
      </c>
      <c r="S911" s="8" t="s">
        <v>33</v>
      </c>
      <c r="T911" s="8" t="s">
        <v>34</v>
      </c>
      <c r="U911" s="8" t="s">
        <v>35</v>
      </c>
      <c r="AO911" s="8" t="s">
        <v>36</v>
      </c>
      <c r="AP911" s="8" t="s">
        <v>37</v>
      </c>
      <c r="AQ911" s="8" t="s">
        <v>38</v>
      </c>
      <c r="AR911" s="8" t="s">
        <v>37</v>
      </c>
      <c r="AS911" s="8" t="s">
        <v>39</v>
      </c>
      <c r="AT911" s="34" t="s">
        <v>40</v>
      </c>
      <c r="AU911" s="34" t="s">
        <v>41</v>
      </c>
      <c r="AV911" s="34" t="s">
        <v>42</v>
      </c>
      <c r="AW911" s="34" t="s">
        <v>40</v>
      </c>
      <c r="AX911" s="34"/>
      <c r="AY911" s="34"/>
      <c r="AZ911" s="34"/>
      <c r="BA911" s="34"/>
      <c r="BB911" s="34"/>
      <c r="BC911" s="34"/>
      <c r="BG911" s="8" t="s">
        <v>43</v>
      </c>
      <c r="BH911" s="8" t="s">
        <v>44</v>
      </c>
      <c r="BI911" s="8" t="s">
        <v>40</v>
      </c>
      <c r="BJ911" s="8" t="s">
        <v>37</v>
      </c>
      <c r="BK911" s="8" t="s">
        <v>39</v>
      </c>
      <c r="BL911" s="8" t="s">
        <v>35</v>
      </c>
    </row>
    <row r="912" spans="1:76">
      <c r="A912" s="817"/>
      <c r="B912" s="818" t="s">
        <v>45</v>
      </c>
      <c r="C912" s="818" t="s">
        <v>46</v>
      </c>
      <c r="D912" s="1661" t="s">
        <v>47</v>
      </c>
      <c r="E912" s="819" t="s">
        <v>48</v>
      </c>
      <c r="F912" s="820" t="s">
        <v>49</v>
      </c>
      <c r="G912" s="820" t="s">
        <v>50</v>
      </c>
      <c r="H912" s="820" t="s">
        <v>51</v>
      </c>
      <c r="I912" s="820" t="s">
        <v>52</v>
      </c>
      <c r="J912" s="820" t="s">
        <v>53</v>
      </c>
      <c r="K912" s="820" t="s">
        <v>54</v>
      </c>
      <c r="L912" s="821" t="s">
        <v>55</v>
      </c>
      <c r="M912" s="36"/>
      <c r="N912" s="36"/>
      <c r="O912" s="822">
        <v>1</v>
      </c>
      <c r="P912" s="820">
        <v>2</v>
      </c>
      <c r="Q912" s="820">
        <v>3</v>
      </c>
      <c r="R912" s="820">
        <v>4</v>
      </c>
      <c r="S912" s="820">
        <v>5</v>
      </c>
      <c r="T912" s="821">
        <v>6</v>
      </c>
      <c r="U912" s="820">
        <v>7</v>
      </c>
      <c r="V912" s="822">
        <v>8</v>
      </c>
      <c r="W912" s="820">
        <v>9</v>
      </c>
      <c r="X912" s="820">
        <v>10</v>
      </c>
      <c r="Y912" s="820">
        <v>11</v>
      </c>
      <c r="Z912" s="820">
        <v>12</v>
      </c>
      <c r="AA912" s="820">
        <v>13</v>
      </c>
      <c r="AB912" s="820">
        <v>14</v>
      </c>
      <c r="AC912" s="820">
        <v>15</v>
      </c>
      <c r="AD912" s="820">
        <v>16</v>
      </c>
      <c r="AE912" s="820">
        <v>17</v>
      </c>
      <c r="AF912" s="820">
        <v>18</v>
      </c>
      <c r="AG912" s="820">
        <v>19</v>
      </c>
      <c r="AH912" s="820">
        <v>20</v>
      </c>
      <c r="AJ912" s="820">
        <v>1</v>
      </c>
      <c r="AK912" s="820">
        <v>2</v>
      </c>
      <c r="AL912" s="820">
        <v>3</v>
      </c>
      <c r="AM912" s="820">
        <v>4</v>
      </c>
      <c r="AN912" s="820">
        <v>5</v>
      </c>
      <c r="AO912" s="820">
        <v>6</v>
      </c>
      <c r="AP912" s="820">
        <v>7</v>
      </c>
      <c r="AQ912" s="820">
        <v>8</v>
      </c>
      <c r="AR912" s="820">
        <v>9</v>
      </c>
      <c r="AS912" s="820">
        <v>10</v>
      </c>
      <c r="AT912" s="820">
        <v>11</v>
      </c>
      <c r="AU912" s="820">
        <v>12</v>
      </c>
      <c r="AV912" s="820">
        <v>13</v>
      </c>
      <c r="AW912" s="820">
        <v>14</v>
      </c>
      <c r="AX912" s="820">
        <v>15</v>
      </c>
      <c r="AY912" s="820">
        <v>16</v>
      </c>
      <c r="AZ912" s="820">
        <v>17</v>
      </c>
      <c r="BA912" s="820">
        <v>18</v>
      </c>
      <c r="BB912" s="820">
        <v>19</v>
      </c>
      <c r="BC912" s="820">
        <v>20</v>
      </c>
      <c r="BE912" s="820">
        <v>1</v>
      </c>
      <c r="BF912" s="820">
        <v>2</v>
      </c>
      <c r="BG912" s="820">
        <v>3</v>
      </c>
      <c r="BH912" s="820">
        <v>4</v>
      </c>
      <c r="BI912" s="820">
        <v>5</v>
      </c>
      <c r="BJ912" s="820">
        <v>6</v>
      </c>
      <c r="BK912" s="820">
        <v>7</v>
      </c>
      <c r="BL912" s="820">
        <v>8</v>
      </c>
      <c r="BM912" s="820">
        <v>9</v>
      </c>
      <c r="BN912" s="820">
        <v>10</v>
      </c>
      <c r="BO912" s="820">
        <v>11</v>
      </c>
      <c r="BP912" s="820">
        <v>12</v>
      </c>
      <c r="BQ912" s="820">
        <v>13</v>
      </c>
      <c r="BR912" s="820">
        <v>14</v>
      </c>
      <c r="BS912" s="820">
        <v>15</v>
      </c>
      <c r="BT912" s="820">
        <v>16</v>
      </c>
      <c r="BU912" s="820">
        <v>17</v>
      </c>
      <c r="BV912" s="820">
        <v>18</v>
      </c>
      <c r="BW912" s="820">
        <v>19</v>
      </c>
      <c r="BX912" s="820">
        <v>20</v>
      </c>
    </row>
    <row r="913" spans="1:78" ht="15.75">
      <c r="A913" s="824">
        <f>Sna!B18</f>
        <v>3</v>
      </c>
      <c r="B913" s="824" t="str">
        <f>Sna!C18</f>
        <v>Renčín</v>
      </c>
      <c r="C913" s="824" t="str">
        <f>Sna!D18</f>
        <v>Miloslav</v>
      </c>
      <c r="D913" s="1664">
        <f>Sna!E18</f>
        <v>760518</v>
      </c>
      <c r="E913" s="824" t="str">
        <f>Sna!F18</f>
        <v>JH</v>
      </c>
      <c r="F913" s="824" t="s">
        <v>1086</v>
      </c>
      <c r="G913" s="823">
        <f t="shared" ref="G913:G943" si="624">K913/H913</f>
        <v>0.875</v>
      </c>
      <c r="H913" s="824">
        <f t="shared" ref="H913:H943" si="625">COUNT(O913:AH913)</f>
        <v>16</v>
      </c>
      <c r="I913" s="824">
        <f t="shared" ref="I913:I943" si="626">SUM(O913+P913+Q913+R913+S913+T913+V913+U913+W913+X913+Y913+Z913+AA913+AB913+AC913+AD913+AE913+AF913+AG913+AH913)</f>
        <v>7</v>
      </c>
      <c r="J913" s="824">
        <f t="shared" ref="J913:J943" si="627">AJ913+AK913+AL913+AM913+AN913+AO913+AP913+AQ913+AR913+AS913+AT913+AU913+AV913+AW913+AX913+AY913+AZ913+BA913+BB913+BC913</f>
        <v>7</v>
      </c>
      <c r="K913" s="825">
        <f t="shared" ref="K913:K943" si="628">I913+J913</f>
        <v>14</v>
      </c>
      <c r="L913" s="826">
        <f t="shared" ref="L913:L943" si="629">BE913+BF913+BG913+BH913+BI913+BJ913+BK913+BL913+BM913+BN913+BO913+BP913+BR913+BQ913+BS913+BT913+BU913+BV913+BW913+BX913</f>
        <v>0</v>
      </c>
      <c r="O913" s="827">
        <v>3</v>
      </c>
      <c r="P913" s="824">
        <v>1</v>
      </c>
      <c r="Q913" s="824"/>
      <c r="R913" s="824">
        <v>0</v>
      </c>
      <c r="S913" s="824">
        <v>1</v>
      </c>
      <c r="T913" s="826">
        <v>1</v>
      </c>
      <c r="U913" s="824">
        <v>1</v>
      </c>
      <c r="V913" s="827">
        <v>0</v>
      </c>
      <c r="W913" s="824"/>
      <c r="X913" s="824">
        <v>0</v>
      </c>
      <c r="Y913" s="824">
        <v>0</v>
      </c>
      <c r="Z913" s="824">
        <v>0</v>
      </c>
      <c r="AA913" s="824">
        <v>0</v>
      </c>
      <c r="AB913" s="824"/>
      <c r="AC913" s="824">
        <v>0</v>
      </c>
      <c r="AD913" s="824">
        <v>0</v>
      </c>
      <c r="AE913" s="824"/>
      <c r="AF913" s="824">
        <v>0</v>
      </c>
      <c r="AG913" s="824">
        <v>0</v>
      </c>
      <c r="AH913" s="824">
        <v>0</v>
      </c>
      <c r="AI913" s="34"/>
      <c r="AJ913" s="824">
        <v>1</v>
      </c>
      <c r="AK913" s="824">
        <v>0</v>
      </c>
      <c r="AL913" s="824"/>
      <c r="AM913" s="824">
        <v>1</v>
      </c>
      <c r="AN913" s="824">
        <v>2</v>
      </c>
      <c r="AO913" s="824">
        <v>0</v>
      </c>
      <c r="AP913" s="824">
        <v>1</v>
      </c>
      <c r="AQ913" s="824">
        <v>0</v>
      </c>
      <c r="AR913" s="824"/>
      <c r="AS913" s="824">
        <v>1</v>
      </c>
      <c r="AT913" s="824">
        <v>0</v>
      </c>
      <c r="AU913" s="824">
        <v>0</v>
      </c>
      <c r="AV913" s="824">
        <v>0</v>
      </c>
      <c r="AW913" s="824"/>
      <c r="AX913" s="824">
        <v>0</v>
      </c>
      <c r="AY913" s="824">
        <v>0</v>
      </c>
      <c r="AZ913" s="824"/>
      <c r="BA913" s="824">
        <v>0</v>
      </c>
      <c r="BB913" s="824">
        <v>0</v>
      </c>
      <c r="BC913" s="824">
        <v>1</v>
      </c>
      <c r="BE913" s="828"/>
      <c r="BF913" s="828"/>
      <c r="BG913" s="828"/>
      <c r="BH913" s="828"/>
      <c r="BI913" s="828"/>
      <c r="BJ913" s="828"/>
      <c r="BK913" s="828"/>
      <c r="BL913" s="828"/>
      <c r="BM913" s="828"/>
      <c r="BN913" s="828"/>
      <c r="BO913" s="828"/>
      <c r="BP913" s="828"/>
      <c r="BQ913" s="828"/>
      <c r="BR913" s="828"/>
      <c r="BS913" s="828"/>
      <c r="BT913" s="828"/>
      <c r="BU913" s="828"/>
      <c r="BV913" s="828"/>
      <c r="BW913" s="828"/>
      <c r="BX913" s="828"/>
    </row>
    <row r="914" spans="1:78" ht="15.75">
      <c r="A914" s="824">
        <f>Sna!B19</f>
        <v>4</v>
      </c>
      <c r="B914" s="824" t="str">
        <f>Sna!C19</f>
        <v>Krejčí</v>
      </c>
      <c r="C914" s="824" t="str">
        <f>Sna!D19</f>
        <v>Lukáš</v>
      </c>
      <c r="D914" s="1664">
        <f>Sna!E19</f>
        <v>841119</v>
      </c>
      <c r="E914" s="824" t="str">
        <f>Sna!F19</f>
        <v>JH</v>
      </c>
      <c r="F914" s="827" t="s">
        <v>175</v>
      </c>
      <c r="G914" s="823">
        <f t="shared" si="624"/>
        <v>0.90909090909090906</v>
      </c>
      <c r="H914" s="824">
        <f t="shared" si="625"/>
        <v>11</v>
      </c>
      <c r="I914" s="824">
        <f t="shared" si="626"/>
        <v>4</v>
      </c>
      <c r="J914" s="824">
        <f t="shared" si="627"/>
        <v>6</v>
      </c>
      <c r="K914" s="825">
        <f t="shared" si="628"/>
        <v>10</v>
      </c>
      <c r="L914" s="826">
        <f t="shared" si="629"/>
        <v>0</v>
      </c>
      <c r="O914" s="827">
        <v>0</v>
      </c>
      <c r="P914" s="824">
        <v>0</v>
      </c>
      <c r="Q914" s="824"/>
      <c r="R914" s="824"/>
      <c r="S914" s="824">
        <v>0</v>
      </c>
      <c r="T914" s="826">
        <v>1</v>
      </c>
      <c r="U914" s="824">
        <v>2</v>
      </c>
      <c r="V914" s="827"/>
      <c r="W914" s="824">
        <v>1</v>
      </c>
      <c r="X914" s="824"/>
      <c r="Y914" s="824">
        <v>0</v>
      </c>
      <c r="Z914" s="824">
        <v>0</v>
      </c>
      <c r="AA914" s="824"/>
      <c r="AB914" s="824">
        <v>0</v>
      </c>
      <c r="AC914" s="824"/>
      <c r="AD914" s="824">
        <v>0</v>
      </c>
      <c r="AE914" s="824"/>
      <c r="AF914" s="824"/>
      <c r="AG914" s="824"/>
      <c r="AH914" s="824">
        <v>0</v>
      </c>
      <c r="AI914" s="34"/>
      <c r="AJ914" s="824">
        <v>0</v>
      </c>
      <c r="AK914" s="824">
        <v>1</v>
      </c>
      <c r="AL914" s="824"/>
      <c r="AM914" s="824"/>
      <c r="AN914" s="824">
        <v>1</v>
      </c>
      <c r="AO914" s="824">
        <v>2</v>
      </c>
      <c r="AP914" s="824">
        <v>1</v>
      </c>
      <c r="AQ914" s="824"/>
      <c r="AR914" s="824">
        <v>0</v>
      </c>
      <c r="AS914" s="824"/>
      <c r="AT914" s="824">
        <v>0</v>
      </c>
      <c r="AU914" s="824">
        <v>0</v>
      </c>
      <c r="AV914" s="824"/>
      <c r="AW914" s="824">
        <v>0</v>
      </c>
      <c r="AX914" s="824"/>
      <c r="AY914" s="824">
        <v>1</v>
      </c>
      <c r="AZ914" s="824"/>
      <c r="BA914" s="824"/>
      <c r="BB914" s="824"/>
      <c r="BC914" s="824">
        <v>0</v>
      </c>
      <c r="BE914" s="828"/>
      <c r="BF914" s="828"/>
      <c r="BG914" s="828"/>
      <c r="BH914" s="828"/>
      <c r="BI914" s="828"/>
      <c r="BJ914" s="828"/>
      <c r="BK914" s="828"/>
      <c r="BL914" s="828"/>
      <c r="BM914" s="828"/>
      <c r="BN914" s="828"/>
      <c r="BO914" s="828"/>
      <c r="BP914" s="828"/>
      <c r="BQ914" s="828"/>
      <c r="BR914" s="828"/>
      <c r="BS914" s="828"/>
      <c r="BT914" s="828"/>
      <c r="BU914" s="828"/>
      <c r="BV914" s="828"/>
      <c r="BW914" s="828"/>
      <c r="BX914" s="828"/>
    </row>
    <row r="915" spans="1:78" ht="15.75">
      <c r="A915" s="824">
        <f>Sna!B20</f>
        <v>5</v>
      </c>
      <c r="B915" s="824" t="str">
        <f>Sna!C20</f>
        <v>Čajka</v>
      </c>
      <c r="C915" s="824" t="str">
        <f>Sna!D20</f>
        <v>Vladimír</v>
      </c>
      <c r="D915" s="1664">
        <f>Sna!E20</f>
        <v>920319</v>
      </c>
      <c r="E915" s="824" t="str">
        <f>Sna!F20</f>
        <v>JH</v>
      </c>
      <c r="F915" s="827" t="s">
        <v>175</v>
      </c>
      <c r="G915" s="823" t="e">
        <f t="shared" si="624"/>
        <v>#DIV/0!</v>
      </c>
      <c r="H915" s="824">
        <f t="shared" si="625"/>
        <v>0</v>
      </c>
      <c r="I915" s="824">
        <f t="shared" si="626"/>
        <v>0</v>
      </c>
      <c r="J915" s="824">
        <f t="shared" si="627"/>
        <v>0</v>
      </c>
      <c r="K915" s="825">
        <f t="shared" si="628"/>
        <v>0</v>
      </c>
      <c r="L915" s="826">
        <f t="shared" si="629"/>
        <v>0</v>
      </c>
      <c r="O915" s="827"/>
      <c r="P915" s="824"/>
      <c r="Q915" s="824"/>
      <c r="R915" s="824"/>
      <c r="S915" s="824"/>
      <c r="T915" s="826"/>
      <c r="U915" s="824"/>
      <c r="V915" s="827"/>
      <c r="W915" s="824"/>
      <c r="X915" s="824"/>
      <c r="Y915" s="824"/>
      <c r="Z915" s="824"/>
      <c r="AA915" s="824"/>
      <c r="AB915" s="824"/>
      <c r="AC915" s="824"/>
      <c r="AD915" s="824"/>
      <c r="AE915" s="824"/>
      <c r="AF915" s="824"/>
      <c r="AG915" s="824"/>
      <c r="AH915" s="824"/>
      <c r="AI915" s="34"/>
      <c r="AJ915" s="824"/>
      <c r="AK915" s="824"/>
      <c r="AL915" s="824"/>
      <c r="AM915" s="824"/>
      <c r="AN915" s="824"/>
      <c r="AO915" s="824"/>
      <c r="AP915" s="824"/>
      <c r="AQ915" s="824"/>
      <c r="AR915" s="824"/>
      <c r="AS915" s="824"/>
      <c r="AT915" s="824"/>
      <c r="AU915" s="824"/>
      <c r="AV915" s="824"/>
      <c r="AW915" s="824"/>
      <c r="AX915" s="824"/>
      <c r="AY915" s="824"/>
      <c r="AZ915" s="824"/>
      <c r="BA915" s="824"/>
      <c r="BB915" s="824"/>
      <c r="BC915" s="824"/>
      <c r="BE915" s="828"/>
      <c r="BF915" s="828"/>
      <c r="BG915" s="828"/>
      <c r="BH915" s="828"/>
      <c r="BI915" s="828"/>
      <c r="BJ915" s="828"/>
      <c r="BK915" s="828"/>
      <c r="BL915" s="828"/>
      <c r="BM915" s="828"/>
      <c r="BN915" s="828"/>
      <c r="BO915" s="828"/>
      <c r="BP915" s="828"/>
      <c r="BQ915" s="828"/>
      <c r="BR915" s="828"/>
      <c r="BS915" s="828"/>
      <c r="BT915" s="828"/>
      <c r="BU915" s="828"/>
      <c r="BV915" s="828"/>
      <c r="BW915" s="828"/>
      <c r="BX915" s="828"/>
      <c r="BY915" s="40"/>
    </row>
    <row r="916" spans="1:78" ht="15.75">
      <c r="A916" s="824">
        <f>Sna!B21</f>
        <v>8</v>
      </c>
      <c r="B916" s="824" t="str">
        <f>Sna!C21</f>
        <v>Exler</v>
      </c>
      <c r="C916" s="824" t="str">
        <f>Sna!D21</f>
        <v>Tomáš</v>
      </c>
      <c r="D916" s="1664">
        <f>Sna!E21</f>
        <v>800809</v>
      </c>
      <c r="E916" s="824" t="str">
        <f>Sna!F21</f>
        <v>JH</v>
      </c>
      <c r="F916" s="827" t="s">
        <v>175</v>
      </c>
      <c r="G916" s="823">
        <f t="shared" si="624"/>
        <v>0.7142857142857143</v>
      </c>
      <c r="H916" s="824">
        <f t="shared" si="625"/>
        <v>7</v>
      </c>
      <c r="I916" s="824">
        <f t="shared" si="626"/>
        <v>2</v>
      </c>
      <c r="J916" s="824">
        <f t="shared" si="627"/>
        <v>3</v>
      </c>
      <c r="K916" s="825">
        <f t="shared" si="628"/>
        <v>5</v>
      </c>
      <c r="L916" s="826">
        <f t="shared" si="629"/>
        <v>0</v>
      </c>
      <c r="O916" s="827"/>
      <c r="P916" s="824">
        <v>0</v>
      </c>
      <c r="Q916" s="824">
        <v>0</v>
      </c>
      <c r="R916" s="824"/>
      <c r="S916" s="824"/>
      <c r="T916" s="826">
        <v>0</v>
      </c>
      <c r="U916" s="824"/>
      <c r="V916" s="827"/>
      <c r="W916" s="824"/>
      <c r="X916" s="824"/>
      <c r="Y916" s="824"/>
      <c r="Z916" s="824"/>
      <c r="AA916" s="824">
        <v>1</v>
      </c>
      <c r="AB916" s="824"/>
      <c r="AC916" s="824">
        <v>1</v>
      </c>
      <c r="AD916" s="824">
        <v>0</v>
      </c>
      <c r="AE916" s="824"/>
      <c r="AF916" s="824"/>
      <c r="AG916" s="824"/>
      <c r="AH916" s="824">
        <v>0</v>
      </c>
      <c r="AI916" s="34"/>
      <c r="AJ916" s="824"/>
      <c r="AK916" s="824">
        <v>0</v>
      </c>
      <c r="AL916" s="824">
        <v>0</v>
      </c>
      <c r="AM916" s="824"/>
      <c r="AN916" s="824"/>
      <c r="AO916" s="824">
        <v>0</v>
      </c>
      <c r="AP916" s="824"/>
      <c r="AQ916" s="824"/>
      <c r="AR916" s="824"/>
      <c r="AS916" s="824"/>
      <c r="AT916" s="824"/>
      <c r="AU916" s="824"/>
      <c r="AV916" s="824">
        <v>0</v>
      </c>
      <c r="AW916" s="824"/>
      <c r="AX916" s="824">
        <v>1</v>
      </c>
      <c r="AY916" s="824">
        <v>0</v>
      </c>
      <c r="AZ916" s="824"/>
      <c r="BA916" s="824"/>
      <c r="BB916" s="824"/>
      <c r="BC916" s="824">
        <v>2</v>
      </c>
      <c r="BE916" s="828"/>
      <c r="BF916" s="828"/>
      <c r="BG916" s="828"/>
      <c r="BH916" s="828"/>
      <c r="BI916" s="828"/>
      <c r="BJ916" s="828"/>
      <c r="BK916" s="828"/>
      <c r="BL916" s="828"/>
      <c r="BM916" s="828"/>
      <c r="BN916" s="828"/>
      <c r="BO916" s="828"/>
      <c r="BP916" s="828"/>
      <c r="BQ916" s="828"/>
      <c r="BR916" s="828"/>
      <c r="BS916" s="828"/>
      <c r="BT916" s="828"/>
      <c r="BU916" s="828"/>
      <c r="BV916" s="828"/>
      <c r="BW916" s="828"/>
      <c r="BX916" s="828"/>
      <c r="BY916" s="40"/>
    </row>
    <row r="917" spans="1:78" ht="15.75">
      <c r="A917" s="824">
        <f>Sna!B22</f>
        <v>11</v>
      </c>
      <c r="B917" s="824" t="str">
        <f>Sna!C22</f>
        <v>Schmidt</v>
      </c>
      <c r="C917" s="824" t="str">
        <f>Sna!D22</f>
        <v>Rudolf</v>
      </c>
      <c r="D917" s="1664">
        <f>Sna!E22</f>
        <v>960127</v>
      </c>
      <c r="E917" s="824" t="str">
        <f>Sna!F22</f>
        <v>JH</v>
      </c>
      <c r="F917" s="827" t="s">
        <v>175</v>
      </c>
      <c r="G917" s="823">
        <f t="shared" si="624"/>
        <v>1</v>
      </c>
      <c r="H917" s="824">
        <f t="shared" si="625"/>
        <v>9</v>
      </c>
      <c r="I917" s="824">
        <f t="shared" si="626"/>
        <v>4</v>
      </c>
      <c r="J917" s="824">
        <f t="shared" si="627"/>
        <v>5</v>
      </c>
      <c r="K917" s="825">
        <f t="shared" si="628"/>
        <v>9</v>
      </c>
      <c r="L917" s="826">
        <f t="shared" si="629"/>
        <v>0</v>
      </c>
      <c r="O917" s="827">
        <v>0</v>
      </c>
      <c r="P917" s="824"/>
      <c r="Q917" s="824"/>
      <c r="R917" s="824">
        <v>0</v>
      </c>
      <c r="S917" s="824"/>
      <c r="T917" s="826"/>
      <c r="U917" s="824">
        <v>1</v>
      </c>
      <c r="V917" s="827">
        <v>1</v>
      </c>
      <c r="W917" s="824"/>
      <c r="X917" s="824">
        <v>2</v>
      </c>
      <c r="Y917" s="824">
        <v>0</v>
      </c>
      <c r="Z917" s="824">
        <v>0</v>
      </c>
      <c r="AA917" s="824"/>
      <c r="AB917" s="824"/>
      <c r="AC917" s="824"/>
      <c r="AD917" s="824"/>
      <c r="AE917" s="824">
        <v>0</v>
      </c>
      <c r="AF917" s="824"/>
      <c r="AG917" s="824"/>
      <c r="AH917" s="824">
        <v>0</v>
      </c>
      <c r="AI917" s="34"/>
      <c r="AJ917" s="824">
        <v>0</v>
      </c>
      <c r="AK917" s="824"/>
      <c r="AL917" s="824"/>
      <c r="AM917" s="824">
        <v>0</v>
      </c>
      <c r="AN917" s="824"/>
      <c r="AO917" s="824"/>
      <c r="AP917" s="824">
        <v>1</v>
      </c>
      <c r="AQ917" s="824">
        <v>1</v>
      </c>
      <c r="AR917" s="824"/>
      <c r="AS917" s="824">
        <v>1</v>
      </c>
      <c r="AT917" s="824">
        <v>0</v>
      </c>
      <c r="AU917" s="824">
        <v>1</v>
      </c>
      <c r="AV917" s="824"/>
      <c r="AW917" s="824"/>
      <c r="AX917" s="824"/>
      <c r="AY917" s="824"/>
      <c r="AZ917" s="824">
        <v>0</v>
      </c>
      <c r="BA917" s="824"/>
      <c r="BB917" s="824"/>
      <c r="BC917" s="824">
        <v>1</v>
      </c>
      <c r="BE917" s="828"/>
      <c r="BF917" s="828"/>
      <c r="BG917" s="828"/>
      <c r="BH917" s="828"/>
      <c r="BI917" s="828"/>
      <c r="BJ917" s="828"/>
      <c r="BK917" s="828"/>
      <c r="BL917" s="828"/>
      <c r="BM917" s="828"/>
      <c r="BN917" s="828"/>
      <c r="BO917" s="828"/>
      <c r="BP917" s="828"/>
      <c r="BQ917" s="828"/>
      <c r="BR917" s="828"/>
      <c r="BS917" s="828"/>
      <c r="BT917" s="828"/>
      <c r="BU917" s="828"/>
      <c r="BV917" s="828"/>
      <c r="BW917" s="828"/>
      <c r="BX917" s="828"/>
      <c r="BY917" s="40"/>
    </row>
    <row r="918" spans="1:78" ht="15.75">
      <c r="A918" s="824">
        <f>Sna!B23</f>
        <v>15</v>
      </c>
      <c r="B918" s="824" t="str">
        <f>Sna!C23</f>
        <v>Slavík</v>
      </c>
      <c r="C918" s="824" t="str">
        <f>Sna!D23</f>
        <v>Filip</v>
      </c>
      <c r="D918" s="1664">
        <f>Sna!E23</f>
        <v>931023</v>
      </c>
      <c r="E918" s="824" t="str">
        <f>Sna!F23</f>
        <v>JH</v>
      </c>
      <c r="F918" s="827" t="s">
        <v>175</v>
      </c>
      <c r="G918" s="823">
        <f t="shared" si="624"/>
        <v>0.85</v>
      </c>
      <c r="H918" s="824">
        <f t="shared" si="625"/>
        <v>20</v>
      </c>
      <c r="I918" s="824">
        <f t="shared" si="626"/>
        <v>10</v>
      </c>
      <c r="J918" s="824">
        <f t="shared" si="627"/>
        <v>7</v>
      </c>
      <c r="K918" s="825">
        <f t="shared" si="628"/>
        <v>17</v>
      </c>
      <c r="L918" s="826">
        <f t="shared" si="629"/>
        <v>0</v>
      </c>
      <c r="O918" s="827">
        <v>0</v>
      </c>
      <c r="P918" s="824">
        <v>1</v>
      </c>
      <c r="Q918" s="824">
        <v>0</v>
      </c>
      <c r="R918" s="824">
        <v>0</v>
      </c>
      <c r="S918" s="824">
        <v>0</v>
      </c>
      <c r="T918" s="826">
        <v>3</v>
      </c>
      <c r="U918" s="824">
        <v>0</v>
      </c>
      <c r="V918" s="827">
        <v>0</v>
      </c>
      <c r="W918" s="824">
        <v>1</v>
      </c>
      <c r="X918" s="824">
        <v>3</v>
      </c>
      <c r="Y918" s="824">
        <v>0</v>
      </c>
      <c r="Z918" s="824">
        <v>0</v>
      </c>
      <c r="AA918" s="824">
        <v>0</v>
      </c>
      <c r="AB918" s="824">
        <v>0</v>
      </c>
      <c r="AC918" s="824">
        <v>0</v>
      </c>
      <c r="AD918" s="824">
        <v>0</v>
      </c>
      <c r="AE918" s="824">
        <v>0</v>
      </c>
      <c r="AF918" s="824">
        <v>1</v>
      </c>
      <c r="AG918" s="824">
        <v>0</v>
      </c>
      <c r="AH918" s="824">
        <v>1</v>
      </c>
      <c r="AI918" s="34"/>
      <c r="AJ918" s="824">
        <v>0</v>
      </c>
      <c r="AK918" s="824">
        <v>0</v>
      </c>
      <c r="AL918" s="824">
        <v>1</v>
      </c>
      <c r="AM918" s="824">
        <v>1</v>
      </c>
      <c r="AN918" s="824">
        <v>0</v>
      </c>
      <c r="AO918" s="824">
        <v>1</v>
      </c>
      <c r="AP918" s="824">
        <v>1</v>
      </c>
      <c r="AQ918" s="824">
        <v>0</v>
      </c>
      <c r="AR918" s="824">
        <v>1</v>
      </c>
      <c r="AS918" s="824">
        <v>0</v>
      </c>
      <c r="AT918" s="824">
        <v>0</v>
      </c>
      <c r="AU918" s="824">
        <v>0</v>
      </c>
      <c r="AV918" s="824">
        <v>1</v>
      </c>
      <c r="AW918" s="824">
        <v>0</v>
      </c>
      <c r="AX918" s="824">
        <v>0</v>
      </c>
      <c r="AY918" s="824">
        <v>0</v>
      </c>
      <c r="AZ918" s="824">
        <v>1</v>
      </c>
      <c r="BA918" s="824">
        <v>0</v>
      </c>
      <c r="BB918" s="824">
        <v>0</v>
      </c>
      <c r="BC918" s="824">
        <v>0</v>
      </c>
      <c r="BE918" s="828"/>
      <c r="BF918" s="828"/>
      <c r="BG918" s="828"/>
      <c r="BH918" s="828"/>
      <c r="BI918" s="828"/>
      <c r="BJ918" s="828"/>
      <c r="BK918" s="828"/>
      <c r="BL918" s="828"/>
      <c r="BM918" s="828"/>
      <c r="BN918" s="828"/>
      <c r="BO918" s="828"/>
      <c r="BP918" s="828"/>
      <c r="BQ918" s="828"/>
      <c r="BR918" s="828"/>
      <c r="BS918" s="828"/>
      <c r="BT918" s="828"/>
      <c r="BU918" s="828"/>
      <c r="BV918" s="828"/>
      <c r="BW918" s="828"/>
      <c r="BX918" s="828"/>
    </row>
    <row r="919" spans="1:78" ht="15.75">
      <c r="A919" s="824">
        <f>Sna!B24</f>
        <v>17</v>
      </c>
      <c r="B919" s="824" t="str">
        <f>Sna!C24</f>
        <v>Skalický</v>
      </c>
      <c r="C919" s="824" t="str">
        <f>Sna!D24</f>
        <v>Petr</v>
      </c>
      <c r="D919" s="1664">
        <f>Sna!E24</f>
        <v>930427</v>
      </c>
      <c r="E919" s="824" t="str">
        <f>Sna!F24</f>
        <v>JH</v>
      </c>
      <c r="F919" s="827" t="s">
        <v>175</v>
      </c>
      <c r="G919" s="823">
        <f t="shared" si="624"/>
        <v>1.588235294117647</v>
      </c>
      <c r="H919" s="824">
        <f t="shared" si="625"/>
        <v>17</v>
      </c>
      <c r="I919" s="824">
        <f t="shared" si="626"/>
        <v>14</v>
      </c>
      <c r="J919" s="824">
        <f t="shared" si="627"/>
        <v>13</v>
      </c>
      <c r="K919" s="825">
        <f t="shared" si="628"/>
        <v>27</v>
      </c>
      <c r="L919" s="826">
        <f t="shared" si="629"/>
        <v>0</v>
      </c>
      <c r="O919" s="827">
        <v>1</v>
      </c>
      <c r="P919" s="824"/>
      <c r="Q919" s="824">
        <v>2</v>
      </c>
      <c r="R919" s="824">
        <v>2</v>
      </c>
      <c r="S919" s="824">
        <v>1</v>
      </c>
      <c r="T919" s="826"/>
      <c r="U919" s="824">
        <v>1</v>
      </c>
      <c r="V919" s="827">
        <v>1</v>
      </c>
      <c r="W919" s="824">
        <v>1</v>
      </c>
      <c r="X919" s="824">
        <v>0</v>
      </c>
      <c r="Y919" s="824">
        <v>0</v>
      </c>
      <c r="Z919" s="824">
        <v>1</v>
      </c>
      <c r="AA919" s="824">
        <v>1</v>
      </c>
      <c r="AB919" s="824">
        <v>0</v>
      </c>
      <c r="AC919" s="824">
        <v>2</v>
      </c>
      <c r="AD919" s="824">
        <v>0</v>
      </c>
      <c r="AE919" s="824">
        <v>0</v>
      </c>
      <c r="AF919" s="824">
        <v>1</v>
      </c>
      <c r="AG919" s="824">
        <v>0</v>
      </c>
      <c r="AH919" s="824"/>
      <c r="AI919" s="34"/>
      <c r="AJ919" s="824">
        <v>0</v>
      </c>
      <c r="AK919" s="824"/>
      <c r="AL919" s="824">
        <v>1</v>
      </c>
      <c r="AM919" s="824">
        <v>1</v>
      </c>
      <c r="AN919" s="824">
        <v>3</v>
      </c>
      <c r="AO919" s="824"/>
      <c r="AP919" s="824">
        <v>2</v>
      </c>
      <c r="AQ919" s="824">
        <v>1</v>
      </c>
      <c r="AR919" s="824">
        <v>0</v>
      </c>
      <c r="AS919" s="824">
        <v>2</v>
      </c>
      <c r="AT919" s="824">
        <v>0</v>
      </c>
      <c r="AU919" s="824">
        <v>0</v>
      </c>
      <c r="AV919" s="824">
        <v>1</v>
      </c>
      <c r="AW919" s="824">
        <v>0</v>
      </c>
      <c r="AX919" s="824">
        <v>0</v>
      </c>
      <c r="AY919" s="824">
        <v>0</v>
      </c>
      <c r="AZ919" s="824">
        <v>1</v>
      </c>
      <c r="BA919" s="824">
        <v>0</v>
      </c>
      <c r="BB919" s="824">
        <v>1</v>
      </c>
      <c r="BC919" s="824"/>
      <c r="BE919" s="828"/>
      <c r="BF919" s="828"/>
      <c r="BG919" s="828"/>
      <c r="BH919" s="828"/>
      <c r="BI919" s="828"/>
      <c r="BJ919" s="828"/>
      <c r="BK919" s="828"/>
      <c r="BL919" s="828"/>
      <c r="BM919" s="828"/>
      <c r="BN919" s="828"/>
      <c r="BO919" s="828"/>
      <c r="BP919" s="828"/>
      <c r="BQ919" s="828"/>
      <c r="BR919" s="828"/>
      <c r="BS919" s="828"/>
      <c r="BT919" s="828"/>
      <c r="BU919" s="828"/>
      <c r="BV919" s="828"/>
      <c r="BW919" s="828"/>
      <c r="BX919" s="828"/>
      <c r="BY919" s="40"/>
    </row>
    <row r="920" spans="1:78" ht="15.75">
      <c r="A920" s="824">
        <f>Sna!B25</f>
        <v>18</v>
      </c>
      <c r="B920" s="824" t="str">
        <f>Sna!C25</f>
        <v>Lipenský</v>
      </c>
      <c r="C920" s="824" t="str">
        <f>Sna!D25</f>
        <v>Lukáš</v>
      </c>
      <c r="D920" s="1664">
        <f>Sna!E25</f>
        <v>900715</v>
      </c>
      <c r="E920" s="824" t="str">
        <f>Sna!F25</f>
        <v>JH</v>
      </c>
      <c r="F920" s="827" t="s">
        <v>175</v>
      </c>
      <c r="G920" s="823">
        <f t="shared" si="624"/>
        <v>0</v>
      </c>
      <c r="H920" s="824">
        <f t="shared" si="625"/>
        <v>1</v>
      </c>
      <c r="I920" s="824">
        <f t="shared" si="626"/>
        <v>0</v>
      </c>
      <c r="J920" s="824">
        <f t="shared" si="627"/>
        <v>0</v>
      </c>
      <c r="K920" s="825">
        <f t="shared" si="628"/>
        <v>0</v>
      </c>
      <c r="L920" s="826">
        <f t="shared" si="629"/>
        <v>0</v>
      </c>
      <c r="O920" s="827"/>
      <c r="P920" s="824"/>
      <c r="Q920" s="824">
        <v>0</v>
      </c>
      <c r="R920" s="824"/>
      <c r="S920" s="824"/>
      <c r="T920" s="826"/>
      <c r="U920" s="824"/>
      <c r="V920" s="827"/>
      <c r="W920" s="824"/>
      <c r="X920" s="824"/>
      <c r="Y920" s="824"/>
      <c r="Z920" s="824"/>
      <c r="AA920" s="824"/>
      <c r="AB920" s="824"/>
      <c r="AC920" s="824"/>
      <c r="AD920" s="824"/>
      <c r="AE920" s="824"/>
      <c r="AF920" s="824"/>
      <c r="AG920" s="824"/>
      <c r="AH920" s="824"/>
      <c r="AI920" s="34"/>
      <c r="AJ920" s="824"/>
      <c r="AK920" s="824"/>
      <c r="AL920" s="824">
        <v>0</v>
      </c>
      <c r="AM920" s="824"/>
      <c r="AN920" s="824"/>
      <c r="AO920" s="824"/>
      <c r="AP920" s="824"/>
      <c r="AQ920" s="824"/>
      <c r="AR920" s="824"/>
      <c r="AS920" s="824"/>
      <c r="AT920" s="824"/>
      <c r="AU920" s="824"/>
      <c r="AV920" s="824"/>
      <c r="AW920" s="824"/>
      <c r="AX920" s="824"/>
      <c r="AY920" s="824"/>
      <c r="AZ920" s="824"/>
      <c r="BA920" s="824"/>
      <c r="BB920" s="824"/>
      <c r="BC920" s="824"/>
      <c r="BE920" s="828"/>
      <c r="BF920" s="828"/>
      <c r="BG920" s="828"/>
      <c r="BH920" s="828"/>
      <c r="BI920" s="828"/>
      <c r="BJ920" s="828"/>
      <c r="BK920" s="828"/>
      <c r="BL920" s="828"/>
      <c r="BM920" s="828"/>
      <c r="BN920" s="828"/>
      <c r="BO920" s="828"/>
      <c r="BP920" s="828"/>
      <c r="BQ920" s="828"/>
      <c r="BR920" s="828"/>
      <c r="BS920" s="828"/>
      <c r="BT920" s="828"/>
      <c r="BU920" s="828"/>
      <c r="BV920" s="828"/>
      <c r="BW920" s="828"/>
      <c r="BX920" s="828"/>
      <c r="BY920" s="40"/>
    </row>
    <row r="921" spans="1:78" ht="15.75">
      <c r="A921" s="824">
        <f>Sna!B26</f>
        <v>23</v>
      </c>
      <c r="B921" s="824" t="str">
        <f>Sna!C26</f>
        <v>Havlíček</v>
      </c>
      <c r="C921" s="824" t="str">
        <f>Sna!D26</f>
        <v>Tomáš</v>
      </c>
      <c r="D921" s="1664">
        <f>Sna!E26</f>
        <v>791123</v>
      </c>
      <c r="E921" s="824" t="str">
        <f>Sna!F26</f>
        <v>JH</v>
      </c>
      <c r="F921" s="827" t="s">
        <v>175</v>
      </c>
      <c r="G921" s="823">
        <f t="shared" si="624"/>
        <v>0.625</v>
      </c>
      <c r="H921" s="824">
        <f t="shared" si="625"/>
        <v>8</v>
      </c>
      <c r="I921" s="824">
        <f t="shared" si="626"/>
        <v>4</v>
      </c>
      <c r="J921" s="824">
        <f t="shared" si="627"/>
        <v>1</v>
      </c>
      <c r="K921" s="825">
        <f t="shared" si="628"/>
        <v>5</v>
      </c>
      <c r="L921" s="826">
        <f t="shared" si="629"/>
        <v>0</v>
      </c>
      <c r="O921" s="827"/>
      <c r="P921" s="824">
        <v>0</v>
      </c>
      <c r="Q921" s="824"/>
      <c r="R921" s="824"/>
      <c r="S921" s="824"/>
      <c r="T921" s="826"/>
      <c r="U921" s="824"/>
      <c r="V921" s="827">
        <v>1</v>
      </c>
      <c r="W921" s="824">
        <v>1</v>
      </c>
      <c r="X921" s="824"/>
      <c r="Y921" s="824"/>
      <c r="Z921" s="824"/>
      <c r="AA921" s="824"/>
      <c r="AB921" s="824"/>
      <c r="AC921" s="824"/>
      <c r="AD921" s="824">
        <v>1</v>
      </c>
      <c r="AE921" s="824">
        <v>0</v>
      </c>
      <c r="AF921" s="824">
        <v>0</v>
      </c>
      <c r="AG921" s="824">
        <v>0</v>
      </c>
      <c r="AH921" s="824">
        <v>1</v>
      </c>
      <c r="AI921" s="34"/>
      <c r="AJ921" s="824"/>
      <c r="AK921" s="824">
        <v>0</v>
      </c>
      <c r="AL921" s="824"/>
      <c r="AM921" s="824"/>
      <c r="AN921" s="824"/>
      <c r="AO921" s="824"/>
      <c r="AP921" s="824"/>
      <c r="AQ921" s="824">
        <v>1</v>
      </c>
      <c r="AR921" s="824">
        <v>0</v>
      </c>
      <c r="AS921" s="824"/>
      <c r="AT921" s="824"/>
      <c r="AU921" s="824"/>
      <c r="AV921" s="824"/>
      <c r="AW921" s="824"/>
      <c r="AX921" s="824"/>
      <c r="AY921" s="824">
        <v>0</v>
      </c>
      <c r="AZ921" s="824">
        <v>0</v>
      </c>
      <c r="BA921" s="824">
        <v>0</v>
      </c>
      <c r="BB921" s="824">
        <v>0</v>
      </c>
      <c r="BC921" s="824">
        <v>0</v>
      </c>
      <c r="BE921" s="828"/>
      <c r="BF921" s="828"/>
      <c r="BG921" s="828"/>
      <c r="BH921" s="828"/>
      <c r="BI921" s="828"/>
      <c r="BJ921" s="828"/>
      <c r="BK921" s="828"/>
      <c r="BL921" s="828"/>
      <c r="BM921" s="828"/>
      <c r="BN921" s="828"/>
      <c r="BO921" s="828"/>
      <c r="BP921" s="828"/>
      <c r="BQ921" s="828"/>
      <c r="BR921" s="828"/>
      <c r="BS921" s="828"/>
      <c r="BT921" s="828"/>
      <c r="BU921" s="828"/>
      <c r="BV921" s="828"/>
      <c r="BW921" s="828"/>
      <c r="BX921" s="828"/>
      <c r="BY921" s="40"/>
    </row>
    <row r="922" spans="1:78" ht="15.75">
      <c r="A922" s="824">
        <f>Sna!B27</f>
        <v>24</v>
      </c>
      <c r="B922" s="824" t="str">
        <f>Sna!C27</f>
        <v>Matějíček</v>
      </c>
      <c r="C922" s="824" t="str">
        <f>Sna!D27</f>
        <v>Tomáš</v>
      </c>
      <c r="D922" s="1664">
        <f>Sna!E27</f>
        <v>890427</v>
      </c>
      <c r="E922" s="824" t="str">
        <f>Sna!F27</f>
        <v>JH</v>
      </c>
      <c r="F922" s="827" t="s">
        <v>175</v>
      </c>
      <c r="G922" s="823">
        <f t="shared" si="624"/>
        <v>1.2307692307692308</v>
      </c>
      <c r="H922" s="824">
        <f t="shared" si="625"/>
        <v>13</v>
      </c>
      <c r="I922" s="824">
        <f t="shared" si="626"/>
        <v>7</v>
      </c>
      <c r="J922" s="824">
        <f t="shared" si="627"/>
        <v>9</v>
      </c>
      <c r="K922" s="825">
        <f t="shared" si="628"/>
        <v>16</v>
      </c>
      <c r="L922" s="826">
        <f t="shared" si="629"/>
        <v>0</v>
      </c>
      <c r="O922" s="827"/>
      <c r="P922" s="824"/>
      <c r="Q922" s="824"/>
      <c r="R922" s="824">
        <v>0</v>
      </c>
      <c r="S922" s="824">
        <v>1</v>
      </c>
      <c r="T922" s="826">
        <v>2</v>
      </c>
      <c r="U922" s="824">
        <v>1</v>
      </c>
      <c r="V922" s="827">
        <v>0</v>
      </c>
      <c r="W922" s="824">
        <v>0</v>
      </c>
      <c r="X922" s="824"/>
      <c r="Y922" s="824">
        <v>1</v>
      </c>
      <c r="Z922" s="824">
        <v>0</v>
      </c>
      <c r="AA922" s="824"/>
      <c r="AB922" s="824">
        <v>0</v>
      </c>
      <c r="AC922" s="824">
        <v>0</v>
      </c>
      <c r="AD922" s="824"/>
      <c r="AE922" s="824">
        <v>0</v>
      </c>
      <c r="AF922" s="824"/>
      <c r="AG922" s="824">
        <v>0</v>
      </c>
      <c r="AH922" s="824">
        <v>2</v>
      </c>
      <c r="AI922" s="34"/>
      <c r="AJ922" s="824"/>
      <c r="AK922" s="824"/>
      <c r="AL922" s="824"/>
      <c r="AM922" s="824">
        <v>2</v>
      </c>
      <c r="AN922" s="824">
        <v>0</v>
      </c>
      <c r="AO922" s="824">
        <v>1</v>
      </c>
      <c r="AP922" s="824">
        <v>5</v>
      </c>
      <c r="AQ922" s="824">
        <v>0</v>
      </c>
      <c r="AR922" s="824">
        <v>0</v>
      </c>
      <c r="AS922" s="824"/>
      <c r="AT922" s="824">
        <v>0</v>
      </c>
      <c r="AU922" s="824">
        <v>0</v>
      </c>
      <c r="AV922" s="824"/>
      <c r="AW922" s="824">
        <v>0</v>
      </c>
      <c r="AX922" s="824">
        <v>1</v>
      </c>
      <c r="AY922" s="824"/>
      <c r="AZ922" s="824">
        <v>0</v>
      </c>
      <c r="BA922" s="824"/>
      <c r="BB922" s="824">
        <v>0</v>
      </c>
      <c r="BC922" s="824">
        <v>0</v>
      </c>
      <c r="BE922" s="828"/>
      <c r="BF922" s="828"/>
      <c r="BG922" s="828"/>
      <c r="BH922" s="828"/>
      <c r="BI922" s="828"/>
      <c r="BJ922" s="828"/>
      <c r="BK922" s="828"/>
      <c r="BL922" s="828"/>
      <c r="BM922" s="828"/>
      <c r="BN922" s="828"/>
      <c r="BO922" s="828"/>
      <c r="BP922" s="828"/>
      <c r="BQ922" s="828"/>
      <c r="BR922" s="828"/>
      <c r="BS922" s="828"/>
      <c r="BT922" s="828"/>
      <c r="BU922" s="828"/>
      <c r="BV922" s="828"/>
      <c r="BW922" s="828"/>
      <c r="BX922" s="828"/>
      <c r="BY922" s="40"/>
    </row>
    <row r="923" spans="1:78" ht="15.75">
      <c r="A923" s="824">
        <f>Sna!B28</f>
        <v>25</v>
      </c>
      <c r="B923" s="824" t="str">
        <f>Sna!C28</f>
        <v>Velič</v>
      </c>
      <c r="C923" s="824" t="str">
        <f>Sna!D28</f>
        <v>Štefan</v>
      </c>
      <c r="D923" s="1664">
        <f>Sna!E28</f>
        <v>940225</v>
      </c>
      <c r="E923" s="824" t="str">
        <f>Sna!F28</f>
        <v>JH</v>
      </c>
      <c r="F923" s="827" t="s">
        <v>175</v>
      </c>
      <c r="G923" s="823">
        <f t="shared" si="624"/>
        <v>1.4545454545454546</v>
      </c>
      <c r="H923" s="824">
        <f t="shared" si="625"/>
        <v>11</v>
      </c>
      <c r="I923" s="824">
        <f t="shared" si="626"/>
        <v>6</v>
      </c>
      <c r="J923" s="824">
        <f t="shared" si="627"/>
        <v>10</v>
      </c>
      <c r="K923" s="825">
        <f t="shared" si="628"/>
        <v>16</v>
      </c>
      <c r="L923" s="826">
        <f t="shared" si="629"/>
        <v>0</v>
      </c>
      <c r="O923" s="827"/>
      <c r="P923" s="824">
        <v>0</v>
      </c>
      <c r="Q923" s="824">
        <v>1</v>
      </c>
      <c r="R923" s="824">
        <v>0</v>
      </c>
      <c r="S923" s="824"/>
      <c r="T923" s="826">
        <v>2</v>
      </c>
      <c r="U923" s="824">
        <v>1</v>
      </c>
      <c r="V923" s="827">
        <v>0</v>
      </c>
      <c r="W923" s="824"/>
      <c r="X923" s="824">
        <v>1</v>
      </c>
      <c r="Y923" s="824">
        <v>0</v>
      </c>
      <c r="Z923" s="824"/>
      <c r="AA923" s="824"/>
      <c r="AB923" s="824"/>
      <c r="AC923" s="824"/>
      <c r="AD923" s="824"/>
      <c r="AE923" s="824">
        <v>0</v>
      </c>
      <c r="AF923" s="824">
        <v>0</v>
      </c>
      <c r="AG923" s="824"/>
      <c r="AH923" s="824">
        <v>1</v>
      </c>
      <c r="AI923" s="34"/>
      <c r="AJ923" s="824"/>
      <c r="AK923" s="824">
        <v>0</v>
      </c>
      <c r="AL923" s="824">
        <v>1</v>
      </c>
      <c r="AM923" s="824">
        <v>1</v>
      </c>
      <c r="AN923" s="824"/>
      <c r="AO923" s="824">
        <v>3</v>
      </c>
      <c r="AP923" s="824">
        <v>3</v>
      </c>
      <c r="AQ923" s="824">
        <v>0</v>
      </c>
      <c r="AR923" s="824"/>
      <c r="AS923" s="824">
        <v>1</v>
      </c>
      <c r="AT923" s="824">
        <v>1</v>
      </c>
      <c r="AU923" s="824"/>
      <c r="AV923" s="824"/>
      <c r="AW923" s="824"/>
      <c r="AX923" s="824"/>
      <c r="AY923" s="824"/>
      <c r="AZ923" s="824">
        <v>0</v>
      </c>
      <c r="BA923" s="824">
        <v>0</v>
      </c>
      <c r="BB923" s="824"/>
      <c r="BC923" s="824">
        <v>0</v>
      </c>
      <c r="BE923" s="828"/>
      <c r="BF923" s="828"/>
      <c r="BG923" s="828"/>
      <c r="BH923" s="828"/>
      <c r="BI923" s="828"/>
      <c r="BJ923" s="828"/>
      <c r="BK923" s="828"/>
      <c r="BL923" s="828"/>
      <c r="BM923" s="828"/>
      <c r="BN923" s="828"/>
      <c r="BO923" s="828"/>
      <c r="BP923" s="828"/>
      <c r="BQ923" s="828"/>
      <c r="BR923" s="828"/>
      <c r="BS923" s="828"/>
      <c r="BT923" s="828"/>
      <c r="BU923" s="828"/>
      <c r="BV923" s="828"/>
      <c r="BW923" s="828"/>
      <c r="BX923" s="828"/>
      <c r="BY923" s="40"/>
    </row>
    <row r="924" spans="1:78" ht="15.75">
      <c r="A924" s="824">
        <f>Sna!B29</f>
        <v>29</v>
      </c>
      <c r="B924" s="824" t="str">
        <f>Sna!C29</f>
        <v>Pražák</v>
      </c>
      <c r="C924" s="824" t="str">
        <f>Sna!D29</f>
        <v>David</v>
      </c>
      <c r="D924" s="1664">
        <f>Sna!E29</f>
        <v>880516</v>
      </c>
      <c r="E924" s="824" t="str">
        <f>Sna!F29</f>
        <v>JH</v>
      </c>
      <c r="F924" s="827" t="s">
        <v>175</v>
      </c>
      <c r="G924" s="823">
        <f t="shared" si="624"/>
        <v>0.4</v>
      </c>
      <c r="H924" s="824">
        <f t="shared" si="625"/>
        <v>10</v>
      </c>
      <c r="I924" s="824">
        <f t="shared" si="626"/>
        <v>2</v>
      </c>
      <c r="J924" s="824">
        <f t="shared" si="627"/>
        <v>2</v>
      </c>
      <c r="K924" s="825">
        <f t="shared" si="628"/>
        <v>4</v>
      </c>
      <c r="L924" s="826">
        <f t="shared" si="629"/>
        <v>0</v>
      </c>
      <c r="O924" s="827">
        <v>0</v>
      </c>
      <c r="P924" s="824">
        <v>0</v>
      </c>
      <c r="Q924" s="824"/>
      <c r="R924" s="824">
        <v>1</v>
      </c>
      <c r="S924" s="824">
        <v>0</v>
      </c>
      <c r="T924" s="826"/>
      <c r="U924" s="824"/>
      <c r="V924" s="827"/>
      <c r="W924" s="824"/>
      <c r="X924" s="824">
        <v>1</v>
      </c>
      <c r="Y924" s="824">
        <v>0</v>
      </c>
      <c r="Z924" s="824">
        <v>0</v>
      </c>
      <c r="AA924" s="824">
        <v>0</v>
      </c>
      <c r="AB924" s="824"/>
      <c r="AC924" s="824"/>
      <c r="AD924" s="824">
        <v>0</v>
      </c>
      <c r="AE924" s="824"/>
      <c r="AF924" s="824"/>
      <c r="AG924" s="824">
        <v>0</v>
      </c>
      <c r="AH924" s="824"/>
      <c r="AI924" s="34"/>
      <c r="AJ924" s="824">
        <v>0</v>
      </c>
      <c r="AK924" s="824">
        <v>0</v>
      </c>
      <c r="AL924" s="824"/>
      <c r="AM924" s="824">
        <v>1</v>
      </c>
      <c r="AN924" s="824">
        <v>0</v>
      </c>
      <c r="AO924" s="824"/>
      <c r="AP924" s="824"/>
      <c r="AQ924" s="824"/>
      <c r="AR924" s="824"/>
      <c r="AS924" s="824">
        <v>1</v>
      </c>
      <c r="AT924" s="824">
        <v>0</v>
      </c>
      <c r="AU924" s="824">
        <v>0</v>
      </c>
      <c r="AV924" s="824">
        <v>0</v>
      </c>
      <c r="AW924" s="824"/>
      <c r="AX924" s="824"/>
      <c r="AY924" s="824">
        <v>0</v>
      </c>
      <c r="AZ924" s="824"/>
      <c r="BA924" s="824"/>
      <c r="BB924" s="824">
        <v>0</v>
      </c>
      <c r="BC924" s="824"/>
      <c r="BE924" s="828"/>
      <c r="BF924" s="828"/>
      <c r="BG924" s="828"/>
      <c r="BH924" s="828"/>
      <c r="BI924" s="828"/>
      <c r="BJ924" s="828"/>
      <c r="BK924" s="828"/>
      <c r="BL924" s="828"/>
      <c r="BM924" s="828"/>
      <c r="BN924" s="828"/>
      <c r="BO924" s="828"/>
      <c r="BP924" s="828"/>
      <c r="BQ924" s="828"/>
      <c r="BR924" s="828"/>
      <c r="BS924" s="828"/>
      <c r="BT924" s="828"/>
      <c r="BU924" s="828"/>
      <c r="BV924" s="828"/>
      <c r="BW924" s="828"/>
      <c r="BX924" s="828"/>
      <c r="BY924" s="40"/>
    </row>
    <row r="925" spans="1:78" s="40" customFormat="1" ht="15.75">
      <c r="A925" s="824">
        <f>Sna!B30</f>
        <v>32</v>
      </c>
      <c r="B925" s="824" t="str">
        <f>Sna!C30</f>
        <v>Václavek</v>
      </c>
      <c r="C925" s="824" t="str">
        <f>Sna!D30</f>
        <v>Ondra</v>
      </c>
      <c r="D925" s="1664">
        <f>Sna!E30</f>
        <v>871026</v>
      </c>
      <c r="E925" s="824" t="str">
        <f>Sna!F30</f>
        <v>JH</v>
      </c>
      <c r="F925" s="827" t="s">
        <v>175</v>
      </c>
      <c r="G925" s="823">
        <f t="shared" si="624"/>
        <v>1.6666666666666667</v>
      </c>
      <c r="H925" s="824">
        <f t="shared" si="625"/>
        <v>12</v>
      </c>
      <c r="I925" s="824">
        <f t="shared" si="626"/>
        <v>7</v>
      </c>
      <c r="J925" s="824">
        <f t="shared" si="627"/>
        <v>13</v>
      </c>
      <c r="K925" s="825">
        <f t="shared" si="628"/>
        <v>20</v>
      </c>
      <c r="L925" s="826">
        <f t="shared" si="629"/>
        <v>0</v>
      </c>
      <c r="M925" s="8"/>
      <c r="N925" s="8"/>
      <c r="O925" s="827"/>
      <c r="P925" s="824">
        <v>0</v>
      </c>
      <c r="Q925" s="824">
        <v>0</v>
      </c>
      <c r="R925" s="824">
        <v>0</v>
      </c>
      <c r="S925" s="824">
        <v>1</v>
      </c>
      <c r="T925" s="826"/>
      <c r="U925" s="824"/>
      <c r="V925" s="827"/>
      <c r="W925" s="824">
        <v>1</v>
      </c>
      <c r="X925" s="824">
        <v>3</v>
      </c>
      <c r="Y925" s="824">
        <v>0</v>
      </c>
      <c r="Z925" s="824"/>
      <c r="AA925" s="824">
        <v>1</v>
      </c>
      <c r="AB925" s="824">
        <v>0</v>
      </c>
      <c r="AC925" s="824">
        <v>1</v>
      </c>
      <c r="AD925" s="824">
        <v>0</v>
      </c>
      <c r="AE925" s="824">
        <v>0</v>
      </c>
      <c r="AF925" s="824"/>
      <c r="AG925" s="824"/>
      <c r="AH925" s="824"/>
      <c r="AI925" s="34"/>
      <c r="AJ925" s="824"/>
      <c r="AK925" s="824">
        <v>0</v>
      </c>
      <c r="AL925" s="824">
        <v>0</v>
      </c>
      <c r="AM925" s="824">
        <v>3</v>
      </c>
      <c r="AN925" s="824">
        <v>2</v>
      </c>
      <c r="AO925" s="824"/>
      <c r="AP925" s="824"/>
      <c r="AQ925" s="824"/>
      <c r="AR925" s="824">
        <v>2</v>
      </c>
      <c r="AS925" s="824">
        <v>4</v>
      </c>
      <c r="AT925" s="824">
        <v>1</v>
      </c>
      <c r="AU925" s="824"/>
      <c r="AV925" s="824">
        <v>0</v>
      </c>
      <c r="AW925" s="824">
        <v>0</v>
      </c>
      <c r="AX925" s="824">
        <v>1</v>
      </c>
      <c r="AY925" s="824">
        <v>0</v>
      </c>
      <c r="AZ925" s="824">
        <v>0</v>
      </c>
      <c r="BA925" s="824"/>
      <c r="BB925" s="824"/>
      <c r="BC925" s="824"/>
      <c r="BD925" s="8"/>
      <c r="BE925" s="828"/>
      <c r="BF925" s="828"/>
      <c r="BG925" s="828"/>
      <c r="BH925" s="828"/>
      <c r="BI925" s="828"/>
      <c r="BJ925" s="828"/>
      <c r="BK925" s="828"/>
      <c r="BL925" s="828"/>
      <c r="BM925" s="828"/>
      <c r="BN925" s="828"/>
      <c r="BO925" s="828"/>
      <c r="BP925" s="828"/>
      <c r="BQ925" s="828"/>
      <c r="BR925" s="828"/>
      <c r="BS925" s="828"/>
      <c r="BT925" s="828"/>
      <c r="BU925" s="828"/>
      <c r="BV925" s="828"/>
      <c r="BW925" s="828"/>
      <c r="BX925" s="828"/>
      <c r="BZ925" s="8"/>
    </row>
    <row r="926" spans="1:78" ht="15.75">
      <c r="A926" s="824">
        <f>Sna!B31</f>
        <v>45</v>
      </c>
      <c r="B926" s="824" t="str">
        <f>Sna!C31</f>
        <v>Nágl</v>
      </c>
      <c r="C926" s="824" t="str">
        <f>Sna!D31</f>
        <v>Adam</v>
      </c>
      <c r="D926" s="1664">
        <f>Sna!E31</f>
        <v>921006</v>
      </c>
      <c r="E926" s="824" t="str">
        <f>Sna!F31</f>
        <v>JH</v>
      </c>
      <c r="F926" s="827" t="s">
        <v>175</v>
      </c>
      <c r="G926" s="823">
        <f t="shared" si="624"/>
        <v>2.4666666666666668</v>
      </c>
      <c r="H926" s="824">
        <f t="shared" si="625"/>
        <v>15</v>
      </c>
      <c r="I926" s="824">
        <f t="shared" si="626"/>
        <v>21</v>
      </c>
      <c r="J926" s="824">
        <f t="shared" si="627"/>
        <v>16</v>
      </c>
      <c r="K926" s="825">
        <f t="shared" si="628"/>
        <v>37</v>
      </c>
      <c r="L926" s="826">
        <f t="shared" si="629"/>
        <v>0</v>
      </c>
      <c r="O926" s="827"/>
      <c r="P926" s="824"/>
      <c r="Q926" s="824"/>
      <c r="R926" s="824">
        <v>3</v>
      </c>
      <c r="S926" s="824">
        <v>4</v>
      </c>
      <c r="T926" s="826">
        <v>3</v>
      </c>
      <c r="U926" s="824">
        <v>1</v>
      </c>
      <c r="V926" s="827">
        <v>0</v>
      </c>
      <c r="W926" s="824"/>
      <c r="X926" s="824">
        <v>2</v>
      </c>
      <c r="Y926" s="824">
        <v>1</v>
      </c>
      <c r="Z926" s="824">
        <v>0</v>
      </c>
      <c r="AA926" s="824">
        <v>1</v>
      </c>
      <c r="AB926" s="824">
        <v>0</v>
      </c>
      <c r="AC926" s="824">
        <v>2</v>
      </c>
      <c r="AD926" s="824">
        <v>0</v>
      </c>
      <c r="AE926" s="824">
        <v>3</v>
      </c>
      <c r="AF926" s="824">
        <v>0</v>
      </c>
      <c r="AG926" s="824">
        <v>1</v>
      </c>
      <c r="AH926" s="824"/>
      <c r="AI926" s="34"/>
      <c r="AJ926" s="824"/>
      <c r="AK926" s="824"/>
      <c r="AL926" s="824"/>
      <c r="AM926" s="824">
        <v>1</v>
      </c>
      <c r="AN926" s="824">
        <v>2</v>
      </c>
      <c r="AO926" s="824">
        <v>3</v>
      </c>
      <c r="AP926" s="824">
        <v>4</v>
      </c>
      <c r="AQ926" s="824">
        <v>0</v>
      </c>
      <c r="AR926" s="824">
        <v>1</v>
      </c>
      <c r="AS926" s="824">
        <v>2</v>
      </c>
      <c r="AT926" s="824">
        <v>0</v>
      </c>
      <c r="AU926" s="824">
        <v>0</v>
      </c>
      <c r="AV926" s="824">
        <v>0</v>
      </c>
      <c r="AW926" s="824">
        <v>0</v>
      </c>
      <c r="AX926" s="824">
        <v>2</v>
      </c>
      <c r="AY926" s="824">
        <v>0</v>
      </c>
      <c r="AZ926" s="824">
        <v>0</v>
      </c>
      <c r="BA926" s="824">
        <v>1</v>
      </c>
      <c r="BB926" s="824">
        <v>0</v>
      </c>
      <c r="BC926" s="824"/>
      <c r="BE926" s="828"/>
      <c r="BF926" s="828"/>
      <c r="BG926" s="828"/>
      <c r="BH926" s="828"/>
      <c r="BI926" s="828"/>
      <c r="BJ926" s="828"/>
      <c r="BK926" s="828"/>
      <c r="BL926" s="828"/>
      <c r="BM926" s="828"/>
      <c r="BN926" s="828"/>
      <c r="BO926" s="828"/>
      <c r="BP926" s="828"/>
      <c r="BQ926" s="828"/>
      <c r="BR926" s="828"/>
      <c r="BS926" s="828"/>
      <c r="BT926" s="828"/>
      <c r="BU926" s="828"/>
      <c r="BV926" s="828"/>
      <c r="BW926" s="828"/>
      <c r="BX926" s="828"/>
      <c r="BY926" s="40"/>
    </row>
    <row r="927" spans="1:78" ht="15.75">
      <c r="A927" s="824">
        <f>Sna!B32</f>
        <v>74</v>
      </c>
      <c r="B927" s="824" t="str">
        <f>Sna!C32</f>
        <v>Veselý</v>
      </c>
      <c r="C927" s="824" t="str">
        <f>Sna!D32</f>
        <v>Dominik</v>
      </c>
      <c r="D927" s="1664">
        <f>Sna!E32</f>
        <v>1092909</v>
      </c>
      <c r="E927" s="824" t="str">
        <f>Sna!F32</f>
        <v>JH2</v>
      </c>
      <c r="F927" s="827" t="s">
        <v>175</v>
      </c>
      <c r="G927" s="823">
        <f t="shared" si="624"/>
        <v>2</v>
      </c>
      <c r="H927" s="824">
        <f t="shared" si="625"/>
        <v>8</v>
      </c>
      <c r="I927" s="824">
        <f t="shared" si="626"/>
        <v>8</v>
      </c>
      <c r="J927" s="824">
        <f t="shared" si="627"/>
        <v>8</v>
      </c>
      <c r="K927" s="825">
        <f t="shared" si="628"/>
        <v>16</v>
      </c>
      <c r="L927" s="826">
        <f t="shared" si="629"/>
        <v>0</v>
      </c>
      <c r="M927" s="40"/>
      <c r="N927" s="40"/>
      <c r="O927" s="827">
        <v>3</v>
      </c>
      <c r="P927" s="824">
        <v>0</v>
      </c>
      <c r="Q927" s="824">
        <v>0</v>
      </c>
      <c r="R927" s="824"/>
      <c r="S927" s="824"/>
      <c r="T927" s="826"/>
      <c r="U927" s="824"/>
      <c r="V927" s="827">
        <v>2</v>
      </c>
      <c r="W927" s="824"/>
      <c r="X927" s="824"/>
      <c r="Y927" s="824"/>
      <c r="Z927" s="824"/>
      <c r="AA927" s="824"/>
      <c r="AB927" s="824"/>
      <c r="AC927" s="824"/>
      <c r="AD927" s="824">
        <v>0</v>
      </c>
      <c r="AE927" s="824">
        <v>0</v>
      </c>
      <c r="AF927" s="824">
        <v>0</v>
      </c>
      <c r="AG927" s="824"/>
      <c r="AH927" s="824">
        <v>3</v>
      </c>
      <c r="AI927" s="34"/>
      <c r="AJ927" s="824">
        <v>1</v>
      </c>
      <c r="AK927" s="824">
        <v>0</v>
      </c>
      <c r="AL927" s="824">
        <v>1</v>
      </c>
      <c r="AM927" s="824"/>
      <c r="AN927" s="824"/>
      <c r="AO927" s="824"/>
      <c r="AP927" s="824"/>
      <c r="AQ927" s="824">
        <v>2</v>
      </c>
      <c r="AR927" s="824">
        <v>1</v>
      </c>
      <c r="AS927" s="824"/>
      <c r="AT927" s="824"/>
      <c r="AU927" s="824"/>
      <c r="AV927" s="824"/>
      <c r="AW927" s="824"/>
      <c r="AX927" s="824"/>
      <c r="AY927" s="824">
        <v>0</v>
      </c>
      <c r="AZ927" s="824">
        <v>1</v>
      </c>
      <c r="BA927" s="824">
        <v>1</v>
      </c>
      <c r="BB927" s="824"/>
      <c r="BC927" s="824">
        <v>1</v>
      </c>
      <c r="BD927" s="40"/>
      <c r="BE927" s="832"/>
      <c r="BF927" s="832"/>
      <c r="BG927" s="832"/>
      <c r="BH927" s="832"/>
      <c r="BI927" s="832"/>
      <c r="BJ927" s="832"/>
      <c r="BK927" s="832"/>
      <c r="BL927" s="832"/>
      <c r="BM927" s="832"/>
      <c r="BN927" s="832"/>
      <c r="BO927" s="832"/>
      <c r="BP927" s="832"/>
      <c r="BQ927" s="832"/>
      <c r="BR927" s="832"/>
      <c r="BS927" s="832"/>
      <c r="BT927" s="832"/>
      <c r="BU927" s="832"/>
      <c r="BV927" s="832"/>
      <c r="BW927" s="832"/>
      <c r="BX927" s="832"/>
      <c r="BZ927" s="40"/>
    </row>
    <row r="928" spans="1:78" ht="15.75">
      <c r="A928" s="824">
        <f>Sna!B33</f>
        <v>76</v>
      </c>
      <c r="B928" s="824" t="str">
        <f>Sna!C33</f>
        <v>Bednář</v>
      </c>
      <c r="C928" s="824" t="str">
        <f>Sna!D33</f>
        <v>Šimon</v>
      </c>
      <c r="D928" s="1664">
        <f>Sna!E33</f>
        <v>930921</v>
      </c>
      <c r="E928" s="824" t="str">
        <f>Sna!F33</f>
        <v>JH</v>
      </c>
      <c r="F928" s="827" t="s">
        <v>175</v>
      </c>
      <c r="G928" s="823">
        <f t="shared" si="624"/>
        <v>1.0555555555555556</v>
      </c>
      <c r="H928" s="824">
        <f t="shared" si="625"/>
        <v>18</v>
      </c>
      <c r="I928" s="824">
        <f t="shared" si="626"/>
        <v>14</v>
      </c>
      <c r="J928" s="824">
        <f t="shared" si="627"/>
        <v>5</v>
      </c>
      <c r="K928" s="825">
        <f t="shared" si="628"/>
        <v>19</v>
      </c>
      <c r="L928" s="826">
        <f t="shared" si="629"/>
        <v>0</v>
      </c>
      <c r="O928" s="827">
        <v>1</v>
      </c>
      <c r="P928" s="824"/>
      <c r="Q928" s="824">
        <v>0</v>
      </c>
      <c r="R928" s="824">
        <v>1</v>
      </c>
      <c r="S928" s="824">
        <v>1</v>
      </c>
      <c r="T928" s="826">
        <v>1</v>
      </c>
      <c r="U928" s="824">
        <v>5</v>
      </c>
      <c r="V928" s="827">
        <v>0</v>
      </c>
      <c r="W928" s="824">
        <v>1</v>
      </c>
      <c r="X928" s="824">
        <v>0</v>
      </c>
      <c r="Y928" s="824">
        <v>0</v>
      </c>
      <c r="Z928" s="824">
        <v>0</v>
      </c>
      <c r="AA928" s="824">
        <v>0</v>
      </c>
      <c r="AB928" s="824">
        <v>0</v>
      </c>
      <c r="AC928" s="824">
        <v>0</v>
      </c>
      <c r="AD928" s="824">
        <v>2</v>
      </c>
      <c r="AE928" s="824">
        <v>1</v>
      </c>
      <c r="AF928" s="824"/>
      <c r="AG928" s="824">
        <v>0</v>
      </c>
      <c r="AH928" s="824">
        <v>1</v>
      </c>
      <c r="AI928" s="34"/>
      <c r="AJ928" s="824">
        <v>1</v>
      </c>
      <c r="AK928" s="824"/>
      <c r="AL928" s="824">
        <v>0</v>
      </c>
      <c r="AM928" s="824">
        <v>0</v>
      </c>
      <c r="AN928" s="824">
        <v>1</v>
      </c>
      <c r="AO928" s="824">
        <v>0</v>
      </c>
      <c r="AP928" s="824">
        <v>0</v>
      </c>
      <c r="AQ928" s="824">
        <v>0</v>
      </c>
      <c r="AR928" s="824">
        <v>0</v>
      </c>
      <c r="AS928" s="824">
        <v>1</v>
      </c>
      <c r="AT928" s="824">
        <v>0</v>
      </c>
      <c r="AU928" s="824">
        <v>0</v>
      </c>
      <c r="AV928" s="824">
        <v>1</v>
      </c>
      <c r="AW928" s="824">
        <v>0</v>
      </c>
      <c r="AX928" s="824">
        <v>0</v>
      </c>
      <c r="AY928" s="824">
        <v>0</v>
      </c>
      <c r="AZ928" s="824">
        <v>0</v>
      </c>
      <c r="BA928" s="824"/>
      <c r="BB928" s="824">
        <v>0</v>
      </c>
      <c r="BC928" s="824">
        <v>1</v>
      </c>
      <c r="BE928" s="828"/>
      <c r="BF928" s="828"/>
      <c r="BG928" s="828"/>
      <c r="BH928" s="828"/>
      <c r="BI928" s="828"/>
      <c r="BJ928" s="828"/>
      <c r="BK928" s="828"/>
      <c r="BL928" s="828"/>
      <c r="BM928" s="828"/>
      <c r="BN928" s="828"/>
      <c r="BO928" s="828"/>
      <c r="BP928" s="828"/>
      <c r="BQ928" s="828"/>
      <c r="BR928" s="828"/>
      <c r="BS928" s="828"/>
      <c r="BT928" s="828"/>
      <c r="BU928" s="828"/>
      <c r="BV928" s="828"/>
      <c r="BW928" s="828"/>
      <c r="BX928" s="828"/>
    </row>
    <row r="929" spans="1:76" ht="15.75">
      <c r="A929" s="824">
        <f>Sna!B34</f>
        <v>86</v>
      </c>
      <c r="B929" s="824" t="str">
        <f>Sna!C34</f>
        <v>Boháč</v>
      </c>
      <c r="C929" s="824" t="str">
        <f>Sna!D34</f>
        <v>Libor</v>
      </c>
      <c r="D929" s="1664">
        <f>Sna!E34</f>
        <v>860711</v>
      </c>
      <c r="E929" s="824" t="str">
        <f>Sna!F34</f>
        <v>JH</v>
      </c>
      <c r="F929" s="827" t="s">
        <v>175</v>
      </c>
      <c r="G929" s="823">
        <f t="shared" si="624"/>
        <v>0.25</v>
      </c>
      <c r="H929" s="824">
        <f t="shared" si="625"/>
        <v>4</v>
      </c>
      <c r="I929" s="824">
        <f t="shared" si="626"/>
        <v>1</v>
      </c>
      <c r="J929" s="824">
        <f t="shared" si="627"/>
        <v>0</v>
      </c>
      <c r="K929" s="825">
        <f t="shared" si="628"/>
        <v>1</v>
      </c>
      <c r="L929" s="826">
        <f t="shared" si="629"/>
        <v>0</v>
      </c>
      <c r="O929" s="827"/>
      <c r="P929" s="824"/>
      <c r="Q929" s="824"/>
      <c r="R929" s="824"/>
      <c r="S929" s="824"/>
      <c r="T929" s="826"/>
      <c r="U929" s="824"/>
      <c r="V929" s="827"/>
      <c r="W929" s="824"/>
      <c r="X929" s="824"/>
      <c r="Y929" s="824"/>
      <c r="Z929" s="824"/>
      <c r="AA929" s="824">
        <v>0</v>
      </c>
      <c r="AB929" s="824">
        <v>0</v>
      </c>
      <c r="AC929" s="824">
        <v>0</v>
      </c>
      <c r="AD929" s="824"/>
      <c r="AE929" s="824"/>
      <c r="AF929" s="824"/>
      <c r="AG929" s="824"/>
      <c r="AH929" s="824">
        <v>1</v>
      </c>
      <c r="AI929" s="34"/>
      <c r="AJ929" s="824"/>
      <c r="AK929" s="824"/>
      <c r="AL929" s="824"/>
      <c r="AM929" s="824"/>
      <c r="AN929" s="824"/>
      <c r="AO929" s="824"/>
      <c r="AP929" s="824"/>
      <c r="AQ929" s="824"/>
      <c r="AR929" s="824">
        <v>0</v>
      </c>
      <c r="AS929" s="824"/>
      <c r="AT929" s="824"/>
      <c r="AU929" s="824"/>
      <c r="AV929" s="824">
        <v>0</v>
      </c>
      <c r="AW929" s="824">
        <v>0</v>
      </c>
      <c r="AX929" s="824">
        <v>0</v>
      </c>
      <c r="AY929" s="824"/>
      <c r="AZ929" s="824"/>
      <c r="BA929" s="824"/>
      <c r="BB929" s="824"/>
      <c r="BC929" s="824">
        <v>0</v>
      </c>
      <c r="BE929" s="828"/>
      <c r="BF929" s="828"/>
      <c r="BG929" s="828"/>
      <c r="BH929" s="828"/>
      <c r="BI929" s="828"/>
      <c r="BJ929" s="828"/>
      <c r="BK929" s="828"/>
      <c r="BL929" s="828"/>
      <c r="BM929" s="828"/>
      <c r="BN929" s="828"/>
      <c r="BO929" s="828"/>
      <c r="BP929" s="828"/>
      <c r="BQ929" s="828"/>
      <c r="BR929" s="828"/>
      <c r="BS929" s="828"/>
      <c r="BT929" s="828"/>
      <c r="BU929" s="828"/>
      <c r="BV929" s="828"/>
      <c r="BW929" s="828"/>
      <c r="BX929" s="828"/>
    </row>
    <row r="930" spans="1:76" ht="15.75">
      <c r="A930" s="824">
        <f>Sna!B35</f>
        <v>87</v>
      </c>
      <c r="B930" s="824" t="str">
        <f>Sna!C35</f>
        <v>Řehák</v>
      </c>
      <c r="C930" s="824" t="str">
        <f>Sna!D35</f>
        <v>Jakub</v>
      </c>
      <c r="D930" s="1664">
        <f>Sna!E35</f>
        <v>900105</v>
      </c>
      <c r="E930" s="824" t="str">
        <f>Sna!F35</f>
        <v>JH</v>
      </c>
      <c r="F930" s="827" t="s">
        <v>175</v>
      </c>
      <c r="G930" s="823">
        <f t="shared" si="624"/>
        <v>1.0714285714285714</v>
      </c>
      <c r="H930" s="824">
        <f t="shared" si="625"/>
        <v>14</v>
      </c>
      <c r="I930" s="824">
        <f t="shared" si="626"/>
        <v>4</v>
      </c>
      <c r="J930" s="824">
        <f t="shared" si="627"/>
        <v>11</v>
      </c>
      <c r="K930" s="825">
        <f t="shared" si="628"/>
        <v>15</v>
      </c>
      <c r="L930" s="826">
        <f t="shared" si="629"/>
        <v>0</v>
      </c>
      <c r="O930" s="827">
        <v>0</v>
      </c>
      <c r="P930" s="824">
        <v>1</v>
      </c>
      <c r="Q930" s="824">
        <v>1</v>
      </c>
      <c r="R930" s="824"/>
      <c r="S930" s="824">
        <v>1</v>
      </c>
      <c r="T930" s="826">
        <v>0</v>
      </c>
      <c r="U930" s="824">
        <v>1</v>
      </c>
      <c r="V930" s="827">
        <v>0</v>
      </c>
      <c r="W930" s="824"/>
      <c r="X930" s="824">
        <v>0</v>
      </c>
      <c r="Y930" s="824"/>
      <c r="Z930" s="824">
        <v>0</v>
      </c>
      <c r="AA930" s="824"/>
      <c r="AB930" s="824">
        <v>0</v>
      </c>
      <c r="AC930" s="824">
        <v>0</v>
      </c>
      <c r="AD930" s="824">
        <v>0</v>
      </c>
      <c r="AE930" s="824">
        <v>0</v>
      </c>
      <c r="AF930" s="824"/>
      <c r="AG930" s="824">
        <v>0</v>
      </c>
      <c r="AH930" s="824"/>
      <c r="AI930" s="34"/>
      <c r="AJ930" s="824">
        <v>0</v>
      </c>
      <c r="AK930" s="824">
        <v>1</v>
      </c>
      <c r="AL930" s="824">
        <v>0</v>
      </c>
      <c r="AM930" s="824"/>
      <c r="AN930" s="824">
        <v>0</v>
      </c>
      <c r="AO930" s="824">
        <v>2</v>
      </c>
      <c r="AP930" s="824">
        <v>1</v>
      </c>
      <c r="AQ930" s="824">
        <v>0</v>
      </c>
      <c r="AR930" s="824">
        <v>2</v>
      </c>
      <c r="AS930" s="824">
        <v>2</v>
      </c>
      <c r="AT930" s="824"/>
      <c r="AU930" s="824">
        <v>0</v>
      </c>
      <c r="AV930" s="824"/>
      <c r="AW930" s="824">
        <v>0</v>
      </c>
      <c r="AX930" s="824">
        <v>1</v>
      </c>
      <c r="AY930" s="824">
        <v>2</v>
      </c>
      <c r="AZ930" s="824">
        <v>0</v>
      </c>
      <c r="BA930" s="824"/>
      <c r="BB930" s="824">
        <v>0</v>
      </c>
      <c r="BC930" s="824"/>
      <c r="BE930" s="828"/>
      <c r="BF930" s="828"/>
      <c r="BG930" s="828"/>
      <c r="BH930" s="828"/>
      <c r="BI930" s="828"/>
      <c r="BJ930" s="828"/>
      <c r="BK930" s="828"/>
      <c r="BL930" s="828"/>
      <c r="BM930" s="828"/>
      <c r="BN930" s="828"/>
      <c r="BO930" s="828"/>
      <c r="BP930" s="828"/>
      <c r="BQ930" s="828"/>
      <c r="BR930" s="828"/>
      <c r="BS930" s="828"/>
      <c r="BT930" s="828"/>
      <c r="BU930" s="828"/>
      <c r="BV930" s="828"/>
      <c r="BW930" s="828"/>
      <c r="BX930" s="828"/>
    </row>
    <row r="931" spans="1:76" ht="15.75">
      <c r="A931" s="824">
        <f>Sna!B36</f>
        <v>88</v>
      </c>
      <c r="B931" s="824" t="str">
        <f>Sna!C36</f>
        <v>Vyčítal</v>
      </c>
      <c r="C931" s="824" t="str">
        <f>Sna!D36</f>
        <v>Miloš</v>
      </c>
      <c r="D931" s="1664">
        <f>Sna!E36</f>
        <v>881129</v>
      </c>
      <c r="E931" s="824" t="str">
        <f>Sna!F36</f>
        <v>JH</v>
      </c>
      <c r="F931" s="827" t="s">
        <v>175</v>
      </c>
      <c r="G931" s="823">
        <f t="shared" si="624"/>
        <v>0</v>
      </c>
      <c r="H931" s="824">
        <f t="shared" si="625"/>
        <v>5</v>
      </c>
      <c r="I931" s="824">
        <f t="shared" si="626"/>
        <v>0</v>
      </c>
      <c r="J931" s="824">
        <f t="shared" si="627"/>
        <v>0</v>
      </c>
      <c r="K931" s="825">
        <f t="shared" si="628"/>
        <v>0</v>
      </c>
      <c r="L931" s="826">
        <f t="shared" si="629"/>
        <v>0</v>
      </c>
      <c r="O931" s="827"/>
      <c r="P931" s="824"/>
      <c r="Q931" s="824"/>
      <c r="R931" s="824"/>
      <c r="S931" s="824"/>
      <c r="T931" s="826"/>
      <c r="U931" s="824"/>
      <c r="V931" s="827"/>
      <c r="W931" s="824"/>
      <c r="X931" s="824"/>
      <c r="Y931" s="824"/>
      <c r="Z931" s="824">
        <v>0</v>
      </c>
      <c r="AA931" s="824"/>
      <c r="AB931" s="824"/>
      <c r="AC931" s="824"/>
      <c r="AD931" s="824">
        <v>0</v>
      </c>
      <c r="AE931" s="824">
        <v>0</v>
      </c>
      <c r="AF931" s="824">
        <v>0</v>
      </c>
      <c r="AG931" s="824">
        <v>0</v>
      </c>
      <c r="AH931" s="824"/>
      <c r="AI931" s="34"/>
      <c r="AJ931" s="824"/>
      <c r="AK931" s="824"/>
      <c r="AL931" s="824"/>
      <c r="AM931" s="824"/>
      <c r="AN931" s="824"/>
      <c r="AO931" s="824"/>
      <c r="AP931" s="824"/>
      <c r="AQ931" s="824"/>
      <c r="AR931" s="824"/>
      <c r="AS931" s="824"/>
      <c r="AT931" s="824"/>
      <c r="AU931" s="824">
        <v>0</v>
      </c>
      <c r="AV931" s="824"/>
      <c r="AW931" s="824"/>
      <c r="AX931" s="824"/>
      <c r="AY931" s="824">
        <v>0</v>
      </c>
      <c r="AZ931" s="824">
        <v>0</v>
      </c>
      <c r="BA931" s="824">
        <v>0</v>
      </c>
      <c r="BB931" s="824">
        <v>0</v>
      </c>
      <c r="BC931" s="824"/>
      <c r="BE931" s="828"/>
      <c r="BF931" s="828"/>
      <c r="BG931" s="828"/>
      <c r="BH931" s="828"/>
      <c r="BI931" s="828"/>
      <c r="BJ931" s="828"/>
      <c r="BK931" s="828"/>
      <c r="BL931" s="828"/>
      <c r="BM931" s="828"/>
      <c r="BN931" s="828"/>
      <c r="BO931" s="828"/>
      <c r="BP931" s="828"/>
      <c r="BQ931" s="828"/>
      <c r="BR931" s="828"/>
      <c r="BS931" s="828"/>
      <c r="BT931" s="828"/>
      <c r="BU931" s="828"/>
      <c r="BV931" s="828"/>
      <c r="BW931" s="828"/>
      <c r="BX931" s="828"/>
    </row>
    <row r="932" spans="1:76" ht="15.75">
      <c r="A932" s="824">
        <f>Sna!B37</f>
        <v>0</v>
      </c>
      <c r="B932" s="824" t="str">
        <f>Sna!C37</f>
        <v>Pražák</v>
      </c>
      <c r="C932" s="824" t="str">
        <f>Sna!D37</f>
        <v>Tomáš</v>
      </c>
      <c r="D932" s="1664">
        <f>Sna!E37</f>
        <v>940524</v>
      </c>
      <c r="E932" s="824" t="str">
        <f>Sna!F37</f>
        <v>UOH</v>
      </c>
      <c r="F932" s="827" t="s">
        <v>175</v>
      </c>
      <c r="G932" s="823">
        <f t="shared" si="624"/>
        <v>0.8</v>
      </c>
      <c r="H932" s="824">
        <f t="shared" si="625"/>
        <v>5</v>
      </c>
      <c r="I932" s="824">
        <f t="shared" si="626"/>
        <v>3</v>
      </c>
      <c r="J932" s="824">
        <f t="shared" si="627"/>
        <v>1</v>
      </c>
      <c r="K932" s="825">
        <f t="shared" si="628"/>
        <v>4</v>
      </c>
      <c r="L932" s="826">
        <f t="shared" si="629"/>
        <v>0</v>
      </c>
      <c r="O932" s="827"/>
      <c r="P932" s="824"/>
      <c r="Q932" s="824"/>
      <c r="R932" s="824"/>
      <c r="S932" s="824"/>
      <c r="T932" s="826"/>
      <c r="U932" s="824"/>
      <c r="V932" s="827"/>
      <c r="W932" s="824">
        <v>1</v>
      </c>
      <c r="X932" s="824"/>
      <c r="Y932" s="824"/>
      <c r="Z932" s="824">
        <v>0</v>
      </c>
      <c r="AA932" s="824"/>
      <c r="AB932" s="824">
        <v>1</v>
      </c>
      <c r="AC932" s="824"/>
      <c r="AD932" s="824"/>
      <c r="AE932" s="824"/>
      <c r="AF932" s="824">
        <v>1</v>
      </c>
      <c r="AG932" s="824"/>
      <c r="AH932" s="824">
        <v>0</v>
      </c>
      <c r="AI932" s="34"/>
      <c r="AJ932" s="824"/>
      <c r="AK932" s="824"/>
      <c r="AL932" s="824"/>
      <c r="AM932" s="824"/>
      <c r="AN932" s="824"/>
      <c r="AO932" s="824"/>
      <c r="AP932" s="824"/>
      <c r="AQ932" s="824"/>
      <c r="AR932" s="824">
        <v>1</v>
      </c>
      <c r="AS932" s="824"/>
      <c r="AT932" s="824"/>
      <c r="AU932" s="824">
        <v>0</v>
      </c>
      <c r="AV932" s="824"/>
      <c r="AW932" s="824">
        <v>0</v>
      </c>
      <c r="AX932" s="824"/>
      <c r="AY932" s="824"/>
      <c r="AZ932" s="824"/>
      <c r="BA932" s="824">
        <v>0</v>
      </c>
      <c r="BB932" s="824"/>
      <c r="BC932" s="824">
        <v>0</v>
      </c>
      <c r="BE932" s="828"/>
      <c r="BF932" s="828"/>
      <c r="BG932" s="828"/>
      <c r="BH932" s="828"/>
      <c r="BI932" s="828"/>
      <c r="BJ932" s="828"/>
      <c r="BK932" s="828"/>
      <c r="BL932" s="828"/>
      <c r="BM932" s="828"/>
      <c r="BN932" s="828"/>
      <c r="BO932" s="828"/>
      <c r="BP932" s="828"/>
      <c r="BQ932" s="828"/>
      <c r="BR932" s="828"/>
      <c r="BS932" s="828"/>
      <c r="BT932" s="828"/>
      <c r="BU932" s="828"/>
      <c r="BV932" s="828"/>
      <c r="BW932" s="828"/>
      <c r="BX932" s="828"/>
    </row>
    <row r="933" spans="1:76" ht="15.75">
      <c r="A933" s="824">
        <f>Sna!B38</f>
        <v>0</v>
      </c>
      <c r="B933" s="824" t="str">
        <f>Sna!C38</f>
        <v>Černý</v>
      </c>
      <c r="C933" s="824" t="str">
        <f>Sna!D38</f>
        <v>Jiří</v>
      </c>
      <c r="D933" s="1664">
        <f>Sna!E38</f>
        <v>0</v>
      </c>
      <c r="E933" s="824" t="str">
        <f>Sna!F38</f>
        <v>HS</v>
      </c>
      <c r="F933" s="827" t="s">
        <v>175</v>
      </c>
      <c r="G933" s="823">
        <f t="shared" si="624"/>
        <v>0</v>
      </c>
      <c r="H933" s="824">
        <f t="shared" si="625"/>
        <v>1</v>
      </c>
      <c r="I933" s="824">
        <f t="shared" si="626"/>
        <v>0</v>
      </c>
      <c r="J933" s="824">
        <f t="shared" si="627"/>
        <v>0</v>
      </c>
      <c r="K933" s="825">
        <f t="shared" si="628"/>
        <v>0</v>
      </c>
      <c r="L933" s="826">
        <f t="shared" si="629"/>
        <v>0</v>
      </c>
      <c r="O933" s="827">
        <v>0</v>
      </c>
      <c r="P933" s="824"/>
      <c r="Q933" s="824"/>
      <c r="R933" s="824"/>
      <c r="S933" s="824"/>
      <c r="T933" s="826"/>
      <c r="U933" s="824"/>
      <c r="V933" s="827"/>
      <c r="W933" s="824"/>
      <c r="X933" s="824"/>
      <c r="Y933" s="824"/>
      <c r="Z933" s="824"/>
      <c r="AA933" s="824"/>
      <c r="AB933" s="824"/>
      <c r="AC933" s="824"/>
      <c r="AD933" s="824"/>
      <c r="AE933" s="824"/>
      <c r="AF933" s="824"/>
      <c r="AG933" s="824"/>
      <c r="AH933" s="824"/>
      <c r="AI933" s="34"/>
      <c r="AJ933" s="824">
        <v>0</v>
      </c>
      <c r="AK933" s="824"/>
      <c r="AL933" s="824"/>
      <c r="AM933" s="824"/>
      <c r="AN933" s="824"/>
      <c r="AO933" s="824"/>
      <c r="AP933" s="824"/>
      <c r="AQ933" s="824"/>
      <c r="AR933" s="824"/>
      <c r="AS933" s="824"/>
      <c r="AT933" s="824"/>
      <c r="AU933" s="824"/>
      <c r="AV933" s="824"/>
      <c r="AW933" s="824"/>
      <c r="AX933" s="824"/>
      <c r="AY933" s="824"/>
      <c r="AZ933" s="824"/>
      <c r="BA933" s="824"/>
      <c r="BB933" s="824"/>
      <c r="BC933" s="824"/>
      <c r="BE933" s="828"/>
      <c r="BF933" s="828"/>
      <c r="BG933" s="828"/>
      <c r="BH933" s="828"/>
      <c r="BI933" s="828"/>
      <c r="BJ933" s="828"/>
      <c r="BK933" s="828"/>
      <c r="BL933" s="828"/>
      <c r="BM933" s="828"/>
      <c r="BN933" s="828"/>
      <c r="BO933" s="828"/>
      <c r="BP933" s="828"/>
      <c r="BQ933" s="828"/>
      <c r="BR933" s="828"/>
      <c r="BS933" s="828"/>
      <c r="BT933" s="828"/>
      <c r="BU933" s="828"/>
      <c r="BV933" s="828"/>
      <c r="BW933" s="828"/>
      <c r="BX933" s="828"/>
    </row>
    <row r="934" spans="1:76" ht="15.75">
      <c r="A934" s="824">
        <f>Sna!B39</f>
        <v>0</v>
      </c>
      <c r="B934" s="824" t="str">
        <f>Sna!C39</f>
        <v>Bárta</v>
      </c>
      <c r="C934" s="824" t="str">
        <f>Sna!D39</f>
        <v>Petr</v>
      </c>
      <c r="D934" s="1664">
        <f>Sna!E39</f>
        <v>0</v>
      </c>
      <c r="E934" s="824" t="str">
        <f>Sna!F39</f>
        <v>H.</v>
      </c>
      <c r="F934" s="827" t="s">
        <v>175</v>
      </c>
      <c r="G934" s="823">
        <f t="shared" si="624"/>
        <v>0.6</v>
      </c>
      <c r="H934" s="824">
        <f t="shared" si="625"/>
        <v>5</v>
      </c>
      <c r="I934" s="824">
        <f t="shared" si="626"/>
        <v>2</v>
      </c>
      <c r="J934" s="824">
        <f t="shared" si="627"/>
        <v>1</v>
      </c>
      <c r="K934" s="825">
        <f t="shared" si="628"/>
        <v>3</v>
      </c>
      <c r="L934" s="826">
        <f t="shared" si="629"/>
        <v>0</v>
      </c>
      <c r="O934" s="827"/>
      <c r="P934" s="824"/>
      <c r="Q934" s="824">
        <v>1</v>
      </c>
      <c r="R934" s="824"/>
      <c r="S934" s="824"/>
      <c r="T934" s="826">
        <v>0</v>
      </c>
      <c r="U934" s="824"/>
      <c r="V934" s="827"/>
      <c r="W934" s="824"/>
      <c r="X934" s="824"/>
      <c r="Y934" s="824">
        <v>1</v>
      </c>
      <c r="Z934" s="824"/>
      <c r="AA934" s="824"/>
      <c r="AB934" s="824"/>
      <c r="AC934" s="824">
        <v>0</v>
      </c>
      <c r="AD934" s="824"/>
      <c r="AE934" s="824"/>
      <c r="AF934" s="824"/>
      <c r="AG934" s="824"/>
      <c r="AH934" s="824">
        <v>0</v>
      </c>
      <c r="AI934" s="34"/>
      <c r="AJ934" s="824"/>
      <c r="AK934" s="824"/>
      <c r="AL934" s="824">
        <v>0</v>
      </c>
      <c r="AM934" s="824"/>
      <c r="AN934" s="824"/>
      <c r="AO934" s="824">
        <v>0</v>
      </c>
      <c r="AP934" s="824"/>
      <c r="AQ934" s="824"/>
      <c r="AR934" s="824"/>
      <c r="AS934" s="824"/>
      <c r="AT934" s="824">
        <v>1</v>
      </c>
      <c r="AU934" s="824"/>
      <c r="AV934" s="824"/>
      <c r="AW934" s="824"/>
      <c r="AX934" s="824">
        <v>0</v>
      </c>
      <c r="AY934" s="824"/>
      <c r="AZ934" s="824"/>
      <c r="BA934" s="824"/>
      <c r="BB934" s="824"/>
      <c r="BC934" s="824">
        <v>0</v>
      </c>
      <c r="BE934" s="828"/>
      <c r="BF934" s="828"/>
      <c r="BG934" s="828"/>
      <c r="BH934" s="828"/>
      <c r="BI934" s="828"/>
      <c r="BJ934" s="828"/>
      <c r="BK934" s="828"/>
      <c r="BL934" s="828"/>
      <c r="BM934" s="828"/>
      <c r="BN934" s="828"/>
      <c r="BO934" s="828"/>
      <c r="BP934" s="828"/>
      <c r="BQ934" s="828"/>
      <c r="BR934" s="828"/>
      <c r="BS934" s="828"/>
      <c r="BT934" s="828"/>
      <c r="BU934" s="828"/>
      <c r="BV934" s="828"/>
      <c r="BW934" s="828"/>
      <c r="BX934" s="828"/>
    </row>
    <row r="935" spans="1:76" ht="15.75">
      <c r="A935" s="824">
        <f>Sna!B40</f>
        <v>0</v>
      </c>
      <c r="B935" s="824" t="str">
        <f>Sna!C40</f>
        <v>Bezstarosti</v>
      </c>
      <c r="C935" s="824" t="str">
        <f>Sna!D40</f>
        <v>David</v>
      </c>
      <c r="D935" s="1664">
        <f>Sna!E40</f>
        <v>0</v>
      </c>
      <c r="E935" s="824">
        <f>Sna!F40</f>
        <v>0</v>
      </c>
      <c r="F935" s="827" t="s">
        <v>175</v>
      </c>
      <c r="G935" s="823">
        <f t="shared" si="624"/>
        <v>0.5</v>
      </c>
      <c r="H935" s="824">
        <f t="shared" si="625"/>
        <v>2</v>
      </c>
      <c r="I935" s="824">
        <f t="shared" si="626"/>
        <v>0</v>
      </c>
      <c r="J935" s="824">
        <f t="shared" si="627"/>
        <v>1</v>
      </c>
      <c r="K935" s="825">
        <f t="shared" si="628"/>
        <v>1</v>
      </c>
      <c r="L935" s="826">
        <f t="shared" si="629"/>
        <v>0</v>
      </c>
      <c r="O935" s="827"/>
      <c r="P935" s="824"/>
      <c r="Q935" s="824"/>
      <c r="R935" s="824"/>
      <c r="S935" s="824"/>
      <c r="T935" s="826"/>
      <c r="U935" s="824"/>
      <c r="V935" s="827">
        <v>0</v>
      </c>
      <c r="W935" s="824"/>
      <c r="X935" s="824"/>
      <c r="Y935" s="824"/>
      <c r="Z935" s="824"/>
      <c r="AA935" s="824">
        <v>0</v>
      </c>
      <c r="AB935" s="824"/>
      <c r="AC935" s="824"/>
      <c r="AD935" s="824"/>
      <c r="AE935" s="824"/>
      <c r="AF935" s="824"/>
      <c r="AG935" s="824"/>
      <c r="AH935" s="824"/>
      <c r="AI935" s="34"/>
      <c r="AJ935" s="824"/>
      <c r="AK935" s="824"/>
      <c r="AL935" s="824"/>
      <c r="AM935" s="824"/>
      <c r="AN935" s="824"/>
      <c r="AO935" s="824"/>
      <c r="AP935" s="824"/>
      <c r="AQ935" s="824">
        <v>1</v>
      </c>
      <c r="AR935" s="824"/>
      <c r="AS935" s="824"/>
      <c r="AT935" s="824"/>
      <c r="AU935" s="824"/>
      <c r="AV935" s="824">
        <v>0</v>
      </c>
      <c r="AW935" s="824"/>
      <c r="AX935" s="824"/>
      <c r="AY935" s="824"/>
      <c r="AZ935" s="824"/>
      <c r="BA935" s="824"/>
      <c r="BB935" s="824"/>
      <c r="BC935" s="824"/>
      <c r="BE935" s="828"/>
      <c r="BF935" s="828"/>
      <c r="BG935" s="828"/>
      <c r="BH935" s="828"/>
      <c r="BI935" s="828"/>
      <c r="BJ935" s="828"/>
      <c r="BK935" s="828"/>
      <c r="BL935" s="828"/>
      <c r="BM935" s="828"/>
      <c r="BN935" s="828"/>
      <c r="BO935" s="828"/>
      <c r="BP935" s="828"/>
      <c r="BQ935" s="828"/>
      <c r="BR935" s="828"/>
      <c r="BS935" s="828"/>
      <c r="BT935" s="828"/>
      <c r="BU935" s="828"/>
      <c r="BV935" s="828"/>
      <c r="BW935" s="828"/>
      <c r="BX935" s="828"/>
    </row>
    <row r="936" spans="1:76" ht="15.75">
      <c r="A936" s="824">
        <f>Sna!B41</f>
        <v>0</v>
      </c>
      <c r="B936" s="824">
        <f>Sna!C41</f>
        <v>0</v>
      </c>
      <c r="C936" s="824">
        <f>Sna!D41</f>
        <v>0</v>
      </c>
      <c r="D936" s="1664">
        <f>Sna!E41</f>
        <v>0</v>
      </c>
      <c r="E936" s="824">
        <f>Sna!F41</f>
        <v>0</v>
      </c>
      <c r="F936" s="827" t="s">
        <v>175</v>
      </c>
      <c r="G936" s="823" t="e">
        <f t="shared" si="624"/>
        <v>#DIV/0!</v>
      </c>
      <c r="H936" s="824">
        <f t="shared" si="625"/>
        <v>0</v>
      </c>
      <c r="I936" s="824">
        <f t="shared" si="626"/>
        <v>0</v>
      </c>
      <c r="J936" s="824">
        <f t="shared" si="627"/>
        <v>0</v>
      </c>
      <c r="K936" s="825">
        <f t="shared" si="628"/>
        <v>0</v>
      </c>
      <c r="L936" s="826">
        <f t="shared" si="629"/>
        <v>0</v>
      </c>
      <c r="O936" s="827"/>
      <c r="P936" s="824"/>
      <c r="Q936" s="824"/>
      <c r="R936" s="824"/>
      <c r="S936" s="824"/>
      <c r="T936" s="826"/>
      <c r="U936" s="824"/>
      <c r="V936" s="827"/>
      <c r="W936" s="824"/>
      <c r="X936" s="824"/>
      <c r="Y936" s="824"/>
      <c r="Z936" s="824"/>
      <c r="AA936" s="824"/>
      <c r="AB936" s="824"/>
      <c r="AC936" s="824"/>
      <c r="AD936" s="824"/>
      <c r="AE936" s="824"/>
      <c r="AF936" s="824"/>
      <c r="AG936" s="824"/>
      <c r="AH936" s="824"/>
      <c r="AI936" s="34"/>
      <c r="AJ936" s="824"/>
      <c r="AK936" s="824"/>
      <c r="AL936" s="824"/>
      <c r="AM936" s="824"/>
      <c r="AN936" s="824"/>
      <c r="AO936" s="824"/>
      <c r="AP936" s="824"/>
      <c r="AQ936" s="824"/>
      <c r="AR936" s="824"/>
      <c r="AS936" s="824"/>
      <c r="AT936" s="824"/>
      <c r="AU936" s="824"/>
      <c r="AV936" s="824"/>
      <c r="AW936" s="824"/>
      <c r="AX936" s="824"/>
      <c r="AY936" s="824"/>
      <c r="AZ936" s="824"/>
      <c r="BA936" s="824"/>
      <c r="BB936" s="824"/>
      <c r="BC936" s="824"/>
      <c r="BE936" s="828"/>
      <c r="BF936" s="828"/>
      <c r="BG936" s="828"/>
      <c r="BH936" s="828"/>
      <c r="BI936" s="828"/>
      <c r="BJ936" s="828"/>
      <c r="BK936" s="828"/>
      <c r="BL936" s="828"/>
      <c r="BM936" s="828"/>
      <c r="BN936" s="828"/>
      <c r="BO936" s="828"/>
      <c r="BP936" s="828"/>
      <c r="BQ936" s="828"/>
      <c r="BR936" s="828"/>
      <c r="BS936" s="828"/>
      <c r="BT936" s="828"/>
      <c r="BU936" s="828"/>
      <c r="BV936" s="828"/>
      <c r="BW936" s="828"/>
      <c r="BX936" s="828"/>
    </row>
    <row r="937" spans="1:76" ht="15.75">
      <c r="A937" s="34"/>
      <c r="B937" s="829" t="s">
        <v>1262</v>
      </c>
      <c r="C937" s="829" t="s">
        <v>314</v>
      </c>
      <c r="D937" s="835"/>
      <c r="F937" s="824" t="s">
        <v>176</v>
      </c>
      <c r="G937" s="823">
        <f t="shared" ref="G937" si="630">K937/H937</f>
        <v>4</v>
      </c>
      <c r="H937" s="824">
        <f t="shared" ref="H937" si="631">COUNT(O937:AH937)</f>
        <v>2</v>
      </c>
      <c r="I937" s="824">
        <f t="shared" ref="I937" si="632">SUM(O937+P937+Q937+R937+S937+T937+V937+U937+W937+X937+Y937+Z937+AA937+AB937+AC937+AD937+AE937+AF937+AG937+AH937)</f>
        <v>8</v>
      </c>
      <c r="J937" s="824">
        <f t="shared" ref="J937" si="633">AJ937+AK937+AL937+AM937+AN937+AO937+AP937+AQ937+AR937+AS937+AT937+AU937+AV937+AW937+AX937+AY937+AZ937+BA937+BB937+BC937</f>
        <v>0</v>
      </c>
      <c r="K937" s="825">
        <f t="shared" ref="K937" si="634">I937+J937</f>
        <v>8</v>
      </c>
      <c r="L937" s="826">
        <f t="shared" ref="L937" si="635">BE937+BF937+BG937+BH937+BI937+BJ937+BK937+BL937+BM937+BN937+BO937+BP937+BR937+BQ937+BS937+BT937+BU937+BV937+BW937+BX937</f>
        <v>0</v>
      </c>
      <c r="O937" s="39"/>
      <c r="P937" s="37"/>
      <c r="Q937" s="37"/>
      <c r="R937" s="37"/>
      <c r="S937" s="37"/>
      <c r="T937" s="38"/>
      <c r="U937" s="37"/>
      <c r="V937" s="39"/>
      <c r="W937" s="37"/>
      <c r="X937" s="37"/>
      <c r="Y937" s="37"/>
      <c r="Z937" s="37"/>
      <c r="AA937" s="37"/>
      <c r="AB937" s="37">
        <v>8</v>
      </c>
      <c r="AC937" s="37">
        <v>0</v>
      </c>
      <c r="AD937" s="37"/>
      <c r="AE937" s="37"/>
      <c r="AF937" s="37"/>
      <c r="AG937" s="37"/>
      <c r="AH937" s="37"/>
      <c r="AI937" s="34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E937" s="853"/>
      <c r="BF937" s="853"/>
      <c r="BG937" s="853"/>
      <c r="BH937" s="853"/>
      <c r="BI937" s="853"/>
      <c r="BJ937" s="853"/>
      <c r="BK937" s="853"/>
      <c r="BL937" s="853"/>
      <c r="BM937" s="853"/>
      <c r="BN937" s="853"/>
      <c r="BO937" s="853"/>
      <c r="BP937" s="853"/>
      <c r="BQ937" s="853"/>
      <c r="BR937" s="853"/>
      <c r="BS937" s="853"/>
      <c r="BT937" s="853"/>
      <c r="BU937" s="853"/>
      <c r="BV937" s="853"/>
      <c r="BW937" s="853"/>
      <c r="BX937" s="853"/>
    </row>
    <row r="938" spans="1:76" ht="15.75">
      <c r="A938" s="34"/>
      <c r="B938" s="829" t="s">
        <v>92</v>
      </c>
      <c r="C938" s="829" t="s">
        <v>93</v>
      </c>
      <c r="D938" s="835"/>
      <c r="F938" s="824" t="s">
        <v>176</v>
      </c>
      <c r="G938" s="823">
        <f t="shared" si="624"/>
        <v>3.75</v>
      </c>
      <c r="H938" s="824">
        <f t="shared" si="625"/>
        <v>4</v>
      </c>
      <c r="I938" s="824">
        <f t="shared" si="626"/>
        <v>15</v>
      </c>
      <c r="J938" s="824">
        <f t="shared" si="627"/>
        <v>0</v>
      </c>
      <c r="K938" s="825">
        <f t="shared" si="628"/>
        <v>15</v>
      </c>
      <c r="L938" s="826">
        <f t="shared" si="629"/>
        <v>0</v>
      </c>
      <c r="O938" s="827"/>
      <c r="P938" s="824"/>
      <c r="Q938" s="824"/>
      <c r="R938" s="824"/>
      <c r="S938" s="824"/>
      <c r="T938" s="826"/>
      <c r="U938" s="824"/>
      <c r="V938" s="827"/>
      <c r="W938" s="824"/>
      <c r="X938" s="824">
        <v>2</v>
      </c>
      <c r="Y938" s="824"/>
      <c r="Z938" s="824"/>
      <c r="AA938" s="824"/>
      <c r="AB938" s="824"/>
      <c r="AC938" s="824"/>
      <c r="AD938" s="824"/>
      <c r="AE938" s="824"/>
      <c r="AF938" s="824">
        <v>0</v>
      </c>
      <c r="AG938" s="824">
        <v>11</v>
      </c>
      <c r="AH938" s="824">
        <v>2</v>
      </c>
      <c r="AI938" s="34"/>
      <c r="AJ938" s="824"/>
      <c r="AK938" s="824"/>
      <c r="AL938" s="824"/>
      <c r="AM938" s="824"/>
      <c r="AN938" s="824"/>
      <c r="AO938" s="824"/>
      <c r="AP938" s="824"/>
      <c r="AQ938" s="824"/>
      <c r="AR938" s="824"/>
      <c r="AS938" s="824"/>
      <c r="AT938" s="824"/>
      <c r="AU938" s="824"/>
      <c r="AV938" s="824"/>
      <c r="AW938" s="824"/>
      <c r="AX938" s="824"/>
      <c r="AY938" s="824"/>
      <c r="AZ938" s="824"/>
      <c r="BA938" s="824"/>
      <c r="BB938" s="824"/>
      <c r="BC938" s="824"/>
      <c r="BE938" s="828"/>
      <c r="BF938" s="828"/>
      <c r="BG938" s="828"/>
      <c r="BH938" s="828"/>
      <c r="BI938" s="828"/>
      <c r="BJ938" s="828"/>
      <c r="BK938" s="828"/>
      <c r="BL938" s="828"/>
      <c r="BM938" s="828"/>
      <c r="BN938" s="828"/>
      <c r="BO938" s="828"/>
      <c r="BP938" s="828"/>
      <c r="BQ938" s="828"/>
      <c r="BR938" s="828"/>
      <c r="BS938" s="828"/>
      <c r="BT938" s="828"/>
      <c r="BU938" s="828"/>
      <c r="BV938" s="828"/>
      <c r="BW938" s="828"/>
      <c r="BX938" s="828"/>
    </row>
    <row r="939" spans="1:76" ht="15.75">
      <c r="A939" s="34"/>
      <c r="B939" s="829" t="s">
        <v>140</v>
      </c>
      <c r="C939" s="829" t="s">
        <v>95</v>
      </c>
      <c r="D939" s="835"/>
      <c r="F939" s="824" t="s">
        <v>176</v>
      </c>
      <c r="G939" s="823">
        <f t="shared" si="624"/>
        <v>5</v>
      </c>
      <c r="H939" s="824">
        <f t="shared" si="625"/>
        <v>9</v>
      </c>
      <c r="I939" s="824">
        <f t="shared" si="626"/>
        <v>45</v>
      </c>
      <c r="J939" s="824">
        <f t="shared" si="627"/>
        <v>0</v>
      </c>
      <c r="K939" s="825">
        <f t="shared" si="628"/>
        <v>45</v>
      </c>
      <c r="L939" s="826">
        <f t="shared" si="629"/>
        <v>0</v>
      </c>
      <c r="O939" s="827">
        <v>4</v>
      </c>
      <c r="P939" s="824">
        <v>5</v>
      </c>
      <c r="Q939" s="824">
        <v>2</v>
      </c>
      <c r="R939" s="824">
        <v>14</v>
      </c>
      <c r="S939" s="824">
        <v>6</v>
      </c>
      <c r="T939" s="826">
        <v>4</v>
      </c>
      <c r="U939" s="824"/>
      <c r="V939" s="827"/>
      <c r="W939" s="824">
        <v>4</v>
      </c>
      <c r="X939" s="824"/>
      <c r="Y939" s="824">
        <v>4</v>
      </c>
      <c r="Z939" s="824"/>
      <c r="AA939" s="824"/>
      <c r="AB939" s="824"/>
      <c r="AC939" s="824"/>
      <c r="AD939" s="824"/>
      <c r="AE939" s="824">
        <v>2</v>
      </c>
      <c r="AF939" s="824"/>
      <c r="AG939" s="824"/>
      <c r="AH939" s="824"/>
      <c r="AI939" s="34"/>
      <c r="AJ939" s="824"/>
      <c r="AK939" s="824"/>
      <c r="AL939" s="824"/>
      <c r="AM939" s="824"/>
      <c r="AN939" s="824"/>
      <c r="AO939" s="824"/>
      <c r="AP939" s="824"/>
      <c r="AQ939" s="824"/>
      <c r="AR939" s="824"/>
      <c r="AS939" s="824"/>
      <c r="AT939" s="824"/>
      <c r="AU939" s="824"/>
      <c r="AV939" s="824"/>
      <c r="AW939" s="824"/>
      <c r="AX939" s="824"/>
      <c r="AY939" s="824"/>
      <c r="AZ939" s="824"/>
      <c r="BA939" s="824"/>
      <c r="BB939" s="824"/>
      <c r="BC939" s="824"/>
      <c r="BE939" s="828"/>
      <c r="BF939" s="828"/>
      <c r="BG939" s="828"/>
      <c r="BH939" s="828"/>
      <c r="BI939" s="828"/>
      <c r="BJ939" s="828"/>
      <c r="BK939" s="828"/>
      <c r="BL939" s="828"/>
      <c r="BM939" s="828"/>
      <c r="BN939" s="828"/>
      <c r="BO939" s="828"/>
      <c r="BP939" s="828"/>
      <c r="BQ939" s="828"/>
      <c r="BR939" s="828"/>
      <c r="BS939" s="828"/>
      <c r="BT939" s="828"/>
      <c r="BU939" s="828"/>
      <c r="BV939" s="828"/>
      <c r="BW939" s="828"/>
      <c r="BX939" s="828"/>
    </row>
    <row r="940" spans="1:76" ht="15.75">
      <c r="A940" s="828"/>
      <c r="B940" s="829" t="s">
        <v>155</v>
      </c>
      <c r="C940" s="829" t="s">
        <v>68</v>
      </c>
      <c r="D940" s="835"/>
      <c r="F940" s="824" t="s">
        <v>176</v>
      </c>
      <c r="G940" s="823">
        <f t="shared" si="624"/>
        <v>6</v>
      </c>
      <c r="H940" s="824">
        <f t="shared" si="625"/>
        <v>5</v>
      </c>
      <c r="I940" s="824">
        <f t="shared" si="626"/>
        <v>30</v>
      </c>
      <c r="J940" s="824">
        <f t="shared" si="627"/>
        <v>0</v>
      </c>
      <c r="K940" s="825">
        <f t="shared" si="628"/>
        <v>30</v>
      </c>
      <c r="L940" s="826">
        <f t="shared" si="629"/>
        <v>0</v>
      </c>
      <c r="O940" s="827"/>
      <c r="P940" s="824"/>
      <c r="Q940" s="824"/>
      <c r="R940" s="824"/>
      <c r="S940" s="824"/>
      <c r="T940" s="826"/>
      <c r="U940" s="824">
        <v>5</v>
      </c>
      <c r="V940" s="827">
        <v>5</v>
      </c>
      <c r="W940" s="824"/>
      <c r="X940" s="824"/>
      <c r="Y940" s="824"/>
      <c r="Z940" s="824">
        <v>4</v>
      </c>
      <c r="AA940" s="824">
        <v>5</v>
      </c>
      <c r="AB940" s="824"/>
      <c r="AC940" s="824"/>
      <c r="AD940" s="824">
        <v>11</v>
      </c>
      <c r="AE940" s="824"/>
      <c r="AF940" s="824"/>
      <c r="AG940" s="824"/>
      <c r="AH940" s="824"/>
      <c r="AI940" s="34"/>
      <c r="AJ940" s="824"/>
      <c r="AK940" s="824"/>
      <c r="AL940" s="824"/>
      <c r="AM940" s="824"/>
      <c r="AN940" s="824"/>
      <c r="AO940" s="824"/>
      <c r="AP940" s="824"/>
      <c r="AQ940" s="824"/>
      <c r="AR940" s="824"/>
      <c r="AS940" s="824"/>
      <c r="AT940" s="824"/>
      <c r="AU940" s="824"/>
      <c r="AV940" s="824"/>
      <c r="AW940" s="824"/>
      <c r="AX940" s="824"/>
      <c r="AY940" s="824"/>
      <c r="AZ940" s="824"/>
      <c r="BA940" s="824"/>
      <c r="BB940" s="824"/>
      <c r="BC940" s="824"/>
      <c r="BE940" s="828"/>
      <c r="BF940" s="828"/>
      <c r="BG940" s="828"/>
      <c r="BH940" s="828"/>
      <c r="BI940" s="828"/>
      <c r="BJ940" s="828"/>
      <c r="BK940" s="828"/>
      <c r="BL940" s="828"/>
      <c r="BM940" s="828"/>
      <c r="BN940" s="828"/>
      <c r="BO940" s="828"/>
      <c r="BP940" s="828"/>
      <c r="BQ940" s="828"/>
      <c r="BR940" s="828"/>
      <c r="BS940" s="828"/>
      <c r="BT940" s="828"/>
      <c r="BU940" s="828"/>
      <c r="BV940" s="828"/>
      <c r="BW940" s="828"/>
      <c r="BX940" s="828"/>
    </row>
    <row r="941" spans="1:76" ht="15.75">
      <c r="A941" s="833"/>
      <c r="B941" s="830" t="s">
        <v>606</v>
      </c>
      <c r="C941" s="830" t="s">
        <v>321</v>
      </c>
      <c r="D941" s="1663"/>
      <c r="E941" s="831"/>
      <c r="F941" s="824" t="s">
        <v>176</v>
      </c>
      <c r="G941" s="823">
        <f t="shared" si="624"/>
        <v>6</v>
      </c>
      <c r="H941" s="824">
        <f t="shared" si="625"/>
        <v>1</v>
      </c>
      <c r="I941" s="824">
        <f t="shared" si="626"/>
        <v>6</v>
      </c>
      <c r="J941" s="824">
        <f t="shared" si="627"/>
        <v>0</v>
      </c>
      <c r="K941" s="825">
        <f t="shared" si="628"/>
        <v>6</v>
      </c>
      <c r="L941" s="826">
        <f t="shared" si="629"/>
        <v>0</v>
      </c>
      <c r="M941" s="46"/>
      <c r="N941" s="46"/>
      <c r="O941" s="827"/>
      <c r="P941" s="824"/>
      <c r="Q941" s="824"/>
      <c r="R941" s="824"/>
      <c r="S941" s="824"/>
      <c r="T941" s="826"/>
      <c r="U941" s="824"/>
      <c r="V941" s="827"/>
      <c r="W941" s="824"/>
      <c r="X941" s="824"/>
      <c r="Y941" s="824"/>
      <c r="Z941" s="824"/>
      <c r="AA941" s="824"/>
      <c r="AB941" s="824"/>
      <c r="AC941" s="824">
        <v>6</v>
      </c>
      <c r="AD941" s="824"/>
      <c r="AE941" s="824"/>
      <c r="AF941" s="824"/>
      <c r="AG941" s="824"/>
      <c r="AH941" s="824"/>
      <c r="AI941" s="824"/>
      <c r="AJ941" s="824"/>
      <c r="AK941" s="824"/>
      <c r="AL941" s="824"/>
      <c r="AM941" s="824"/>
      <c r="AN941" s="824"/>
      <c r="AO941" s="824"/>
      <c r="AP941" s="824"/>
      <c r="AQ941" s="824"/>
      <c r="AR941" s="824"/>
      <c r="AS941" s="824"/>
      <c r="AT941" s="824"/>
      <c r="AU941" s="824"/>
      <c r="AV941" s="824"/>
      <c r="AW941" s="824"/>
      <c r="AX941" s="824"/>
      <c r="AY941" s="824"/>
      <c r="AZ941" s="824"/>
      <c r="BA941" s="824"/>
      <c r="BB941" s="824"/>
      <c r="BC941" s="824"/>
      <c r="BD941" s="828"/>
      <c r="BE941" s="828"/>
      <c r="BF941" s="828"/>
      <c r="BG941" s="828"/>
      <c r="BH941" s="828"/>
      <c r="BI941" s="828"/>
      <c r="BJ941" s="828"/>
      <c r="BK941" s="828"/>
      <c r="BL941" s="828"/>
      <c r="BM941" s="828"/>
      <c r="BN941" s="828"/>
      <c r="BO941" s="828"/>
      <c r="BP941" s="828"/>
      <c r="BQ941" s="828"/>
      <c r="BR941" s="828"/>
      <c r="BS941" s="828"/>
      <c r="BT941" s="828"/>
      <c r="BU941" s="828"/>
      <c r="BV941" s="828"/>
      <c r="BW941" s="828"/>
      <c r="BX941" s="828"/>
    </row>
    <row r="942" spans="1:76" ht="16.5" thickBot="1">
      <c r="A942" s="833"/>
      <c r="B942" s="830" t="s">
        <v>124</v>
      </c>
      <c r="C942" s="830" t="s">
        <v>125</v>
      </c>
      <c r="D942" s="1663">
        <v>660716</v>
      </c>
      <c r="E942" s="831"/>
      <c r="F942" s="824" t="s">
        <v>176</v>
      </c>
      <c r="G942" s="823" t="e">
        <f t="shared" si="624"/>
        <v>#DIV/0!</v>
      </c>
      <c r="H942" s="824">
        <f t="shared" si="625"/>
        <v>0</v>
      </c>
      <c r="I942" s="824">
        <f t="shared" si="626"/>
        <v>0</v>
      </c>
      <c r="J942" s="824">
        <f t="shared" si="627"/>
        <v>0</v>
      </c>
      <c r="K942" s="825">
        <f t="shared" si="628"/>
        <v>0</v>
      </c>
      <c r="L942" s="826">
        <f t="shared" si="629"/>
        <v>0</v>
      </c>
      <c r="M942" s="46"/>
      <c r="N942" s="46"/>
      <c r="O942" s="50"/>
      <c r="P942" s="834"/>
      <c r="Q942" s="834"/>
      <c r="R942" s="834"/>
      <c r="S942" s="834"/>
      <c r="T942" s="409"/>
      <c r="U942" s="834"/>
      <c r="V942" s="50"/>
      <c r="W942" s="834"/>
      <c r="X942" s="834"/>
      <c r="Y942" s="834"/>
      <c r="Z942" s="834"/>
      <c r="AA942" s="834"/>
      <c r="AB942" s="834"/>
      <c r="AC942" s="834"/>
      <c r="AD942" s="834"/>
      <c r="AE942" s="834"/>
      <c r="AF942" s="834"/>
      <c r="AG942" s="834"/>
      <c r="AH942" s="834"/>
      <c r="AI942" s="824"/>
      <c r="AJ942" s="824"/>
      <c r="AK942" s="824"/>
      <c r="AL942" s="824"/>
      <c r="AM942" s="824"/>
      <c r="AN942" s="824"/>
      <c r="AO942" s="824"/>
      <c r="AP942" s="824"/>
      <c r="AQ942" s="824"/>
      <c r="AR942" s="824"/>
      <c r="AS942" s="824"/>
      <c r="AT942" s="824"/>
      <c r="AU942" s="824"/>
      <c r="AV942" s="824"/>
      <c r="AW942" s="824"/>
      <c r="AX942" s="824"/>
      <c r="AY942" s="824"/>
      <c r="AZ942" s="824"/>
      <c r="BA942" s="824"/>
      <c r="BB942" s="824"/>
      <c r="BC942" s="824"/>
      <c r="BD942" s="828"/>
      <c r="BE942" s="828"/>
      <c r="BF942" s="828"/>
      <c r="BG942" s="828"/>
      <c r="BH942" s="828"/>
      <c r="BI942" s="828"/>
      <c r="BJ942" s="828"/>
      <c r="BK942" s="828"/>
      <c r="BL942" s="828"/>
      <c r="BM942" s="828"/>
      <c r="BN942" s="828"/>
      <c r="BO942" s="828"/>
      <c r="BP942" s="828"/>
      <c r="BQ942" s="828"/>
      <c r="BR942" s="828"/>
      <c r="BS942" s="828"/>
      <c r="BT942" s="828"/>
      <c r="BU942" s="828"/>
      <c r="BV942" s="828"/>
      <c r="BW942" s="828"/>
      <c r="BX942" s="828"/>
    </row>
    <row r="943" spans="1:76" ht="16.5" thickBot="1">
      <c r="A943" s="41"/>
      <c r="B943" s="42" t="s">
        <v>64</v>
      </c>
      <c r="C943" s="42"/>
      <c r="D943" s="960"/>
      <c r="E943" s="43"/>
      <c r="F943" s="34" t="s">
        <v>177</v>
      </c>
      <c r="G943" s="823">
        <f t="shared" si="624"/>
        <v>2.6</v>
      </c>
      <c r="H943" s="824">
        <f t="shared" si="625"/>
        <v>20</v>
      </c>
      <c r="I943" s="824">
        <f t="shared" si="626"/>
        <v>52</v>
      </c>
      <c r="J943" s="824">
        <f t="shared" si="627"/>
        <v>0</v>
      </c>
      <c r="K943" s="825">
        <f t="shared" si="628"/>
        <v>52</v>
      </c>
      <c r="L943" s="826">
        <f t="shared" si="629"/>
        <v>0</v>
      </c>
      <c r="M943" s="46"/>
      <c r="N943" s="46"/>
      <c r="O943" s="47">
        <v>2</v>
      </c>
      <c r="P943" s="48">
        <v>0</v>
      </c>
      <c r="Q943" s="49">
        <v>2</v>
      </c>
      <c r="R943" s="48">
        <v>2</v>
      </c>
      <c r="S943" s="49">
        <v>2</v>
      </c>
      <c r="T943" s="49">
        <v>4</v>
      </c>
      <c r="U943" s="48">
        <v>2</v>
      </c>
      <c r="V943" s="48">
        <v>4</v>
      </c>
      <c r="W943" s="48">
        <v>2</v>
      </c>
      <c r="X943" s="48">
        <v>2</v>
      </c>
      <c r="Y943" s="48">
        <v>4</v>
      </c>
      <c r="Z943" s="48">
        <v>4</v>
      </c>
      <c r="AA943" s="48">
        <v>2</v>
      </c>
      <c r="AB943" s="48">
        <v>4</v>
      </c>
      <c r="AC943" s="48">
        <v>2</v>
      </c>
      <c r="AD943" s="48">
        <v>2</v>
      </c>
      <c r="AE943" s="48">
        <v>2</v>
      </c>
      <c r="AF943" s="48">
        <v>2</v>
      </c>
      <c r="AG943" s="48">
        <v>4</v>
      </c>
      <c r="AH943" s="48">
        <v>4</v>
      </c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</row>
    <row r="944" spans="1:76" ht="15.75">
      <c r="A944" s="1610" t="s">
        <v>778</v>
      </c>
      <c r="B944" s="8">
        <v>29</v>
      </c>
      <c r="R944" s="8" t="s">
        <v>32</v>
      </c>
      <c r="S944" s="8" t="s">
        <v>33</v>
      </c>
      <c r="T944" s="8" t="s">
        <v>34</v>
      </c>
      <c r="U944" s="8" t="s">
        <v>35</v>
      </c>
      <c r="AO944" s="8" t="s">
        <v>36</v>
      </c>
      <c r="AP944" s="8" t="s">
        <v>37</v>
      </c>
      <c r="AQ944" s="8" t="s">
        <v>38</v>
      </c>
      <c r="AR944" s="8" t="s">
        <v>37</v>
      </c>
      <c r="AS944" s="8" t="s">
        <v>39</v>
      </c>
      <c r="AT944" s="34" t="s">
        <v>40</v>
      </c>
      <c r="AU944" s="34" t="s">
        <v>41</v>
      </c>
      <c r="AV944" s="34" t="s">
        <v>42</v>
      </c>
      <c r="AW944" s="34" t="s">
        <v>40</v>
      </c>
      <c r="AX944" s="34"/>
      <c r="AY944" s="34"/>
      <c r="AZ944" s="34"/>
      <c r="BA944" s="34"/>
      <c r="BB944" s="34"/>
      <c r="BC944" s="34"/>
      <c r="BG944" s="8" t="s">
        <v>43</v>
      </c>
      <c r="BH944" s="8" t="s">
        <v>44</v>
      </c>
      <c r="BI944" s="8" t="s">
        <v>40</v>
      </c>
      <c r="BJ944" s="8" t="s">
        <v>37</v>
      </c>
      <c r="BK944" s="8" t="s">
        <v>39</v>
      </c>
      <c r="BL944" s="8" t="s">
        <v>35</v>
      </c>
    </row>
    <row r="945" spans="1:78">
      <c r="A945" s="817"/>
      <c r="B945" s="818" t="s">
        <v>45</v>
      </c>
      <c r="C945" s="818" t="s">
        <v>46</v>
      </c>
      <c r="D945" s="1661" t="s">
        <v>47</v>
      </c>
      <c r="E945" s="819" t="s">
        <v>48</v>
      </c>
      <c r="F945" s="820" t="s">
        <v>49</v>
      </c>
      <c r="G945" s="820" t="s">
        <v>50</v>
      </c>
      <c r="H945" s="820" t="s">
        <v>51</v>
      </c>
      <c r="I945" s="820" t="s">
        <v>52</v>
      </c>
      <c r="J945" s="820" t="s">
        <v>53</v>
      </c>
      <c r="K945" s="820" t="s">
        <v>54</v>
      </c>
      <c r="L945" s="821" t="s">
        <v>55</v>
      </c>
      <c r="M945" s="36"/>
      <c r="N945" s="36"/>
      <c r="O945" s="822">
        <v>1</v>
      </c>
      <c r="P945" s="820">
        <v>2</v>
      </c>
      <c r="Q945" s="820">
        <v>3</v>
      </c>
      <c r="R945" s="820">
        <v>4</v>
      </c>
      <c r="S945" s="820">
        <v>5</v>
      </c>
      <c r="T945" s="821">
        <v>6</v>
      </c>
      <c r="U945" s="820">
        <v>7</v>
      </c>
      <c r="V945" s="822">
        <v>8</v>
      </c>
      <c r="W945" s="820">
        <v>9</v>
      </c>
      <c r="X945" s="820">
        <v>10</v>
      </c>
      <c r="Y945" s="820">
        <v>11</v>
      </c>
      <c r="Z945" s="820">
        <v>12</v>
      </c>
      <c r="AA945" s="820">
        <v>13</v>
      </c>
      <c r="AB945" s="820">
        <v>14</v>
      </c>
      <c r="AC945" s="820">
        <v>15</v>
      </c>
      <c r="AD945" s="820">
        <v>16</v>
      </c>
      <c r="AE945" s="820">
        <v>17</v>
      </c>
      <c r="AF945" s="820">
        <v>18</v>
      </c>
      <c r="AG945" s="820">
        <v>19</v>
      </c>
      <c r="AH945" s="820">
        <v>20</v>
      </c>
      <c r="AJ945" s="820">
        <v>1</v>
      </c>
      <c r="AK945" s="820">
        <v>2</v>
      </c>
      <c r="AL945" s="820">
        <v>3</v>
      </c>
      <c r="AM945" s="820">
        <v>4</v>
      </c>
      <c r="AN945" s="820">
        <v>5</v>
      </c>
      <c r="AO945" s="820">
        <v>6</v>
      </c>
      <c r="AP945" s="820">
        <v>7</v>
      </c>
      <c r="AQ945" s="820">
        <v>8</v>
      </c>
      <c r="AR945" s="820">
        <v>9</v>
      </c>
      <c r="AS945" s="820">
        <v>10</v>
      </c>
      <c r="AT945" s="820">
        <v>11</v>
      </c>
      <c r="AU945" s="820">
        <v>12</v>
      </c>
      <c r="AV945" s="820">
        <v>13</v>
      </c>
      <c r="AW945" s="820">
        <v>14</v>
      </c>
      <c r="AX945" s="820">
        <v>15</v>
      </c>
      <c r="AY945" s="820">
        <v>16</v>
      </c>
      <c r="AZ945" s="820">
        <v>17</v>
      </c>
      <c r="BA945" s="820">
        <v>18</v>
      </c>
      <c r="BB945" s="820">
        <v>19</v>
      </c>
      <c r="BC945" s="820">
        <v>20</v>
      </c>
      <c r="BE945" s="820">
        <v>1</v>
      </c>
      <c r="BF945" s="820">
        <v>2</v>
      </c>
      <c r="BG945" s="820">
        <v>3</v>
      </c>
      <c r="BH945" s="820">
        <v>4</v>
      </c>
      <c r="BI945" s="820">
        <v>5</v>
      </c>
      <c r="BJ945" s="820">
        <v>6</v>
      </c>
      <c r="BK945" s="820">
        <v>7</v>
      </c>
      <c r="BL945" s="820">
        <v>8</v>
      </c>
      <c r="BM945" s="820">
        <v>9</v>
      </c>
      <c r="BN945" s="820">
        <v>10</v>
      </c>
      <c r="BO945" s="820">
        <v>11</v>
      </c>
      <c r="BP945" s="820">
        <v>12</v>
      </c>
      <c r="BQ945" s="820">
        <v>13</v>
      </c>
      <c r="BR945" s="820">
        <v>14</v>
      </c>
      <c r="BS945" s="820">
        <v>15</v>
      </c>
      <c r="BT945" s="820">
        <v>16</v>
      </c>
      <c r="BU945" s="820">
        <v>17</v>
      </c>
      <c r="BV945" s="820">
        <v>18</v>
      </c>
      <c r="BW945" s="820">
        <v>19</v>
      </c>
      <c r="BX945" s="820">
        <v>20</v>
      </c>
    </row>
    <row r="946" spans="1:78" ht="15.75">
      <c r="A946" s="824">
        <f>Jed!A17</f>
        <v>9</v>
      </c>
      <c r="B946" s="824" t="str">
        <f>Jed!B17</f>
        <v>Minář</v>
      </c>
      <c r="C946" s="824" t="str">
        <f>Jed!C17</f>
        <v xml:space="preserve"> Šimon</v>
      </c>
      <c r="D946" s="1664">
        <f>Jed!D17</f>
        <v>931006</v>
      </c>
      <c r="E946" s="841" t="str">
        <f>Jed!E17</f>
        <v>JH2</v>
      </c>
      <c r="F946" s="824" t="s">
        <v>778</v>
      </c>
      <c r="G946" s="823">
        <f t="shared" ref="G946:G975" si="636">K946/H946</f>
        <v>1.7857142857142858</v>
      </c>
      <c r="H946" s="824">
        <f t="shared" ref="H946:H975" si="637">COUNT(O946:AH946)</f>
        <v>14</v>
      </c>
      <c r="I946" s="824">
        <f t="shared" ref="I946:I975" si="638">SUM(O946+P946+Q946+R946+S946+T946+V946+U946+W946+X946+Y946+Z946+AA946+AB946+AC946+AD946+AE946+AF946+AG946+AH946)</f>
        <v>14</v>
      </c>
      <c r="J946" s="824">
        <f t="shared" ref="J946:J975" si="639">AJ946+AK946+AL946+AM946+AN946+AO946+AP946+AQ946+AR946+AS946+AT946+AU946+AV946+AW946+AX946+AY946+AZ946+BA946+BB946+BC946</f>
        <v>11</v>
      </c>
      <c r="K946" s="825">
        <f t="shared" ref="K946:K975" si="640">I946+J946</f>
        <v>25</v>
      </c>
      <c r="L946" s="826">
        <f t="shared" ref="L946:L975" si="641">BE946+BF946+BG946+BH946+BI946+BJ946+BK946+BL946+BM946+BN946+BO946+BP946+BR946+BQ946+BS946+BT946+BU946+BV946+BW946+BX946</f>
        <v>0</v>
      </c>
      <c r="O946" s="827">
        <v>1</v>
      </c>
      <c r="P946" s="824"/>
      <c r="Q946" s="824"/>
      <c r="R946" s="824">
        <v>3</v>
      </c>
      <c r="S946" s="824">
        <v>0</v>
      </c>
      <c r="T946" s="826">
        <v>0</v>
      </c>
      <c r="U946" s="824">
        <v>0</v>
      </c>
      <c r="V946" s="827">
        <v>3</v>
      </c>
      <c r="W946" s="824"/>
      <c r="X946" s="1640"/>
      <c r="Y946" s="824">
        <v>1</v>
      </c>
      <c r="Z946" s="824">
        <v>0</v>
      </c>
      <c r="AA946" s="824">
        <v>0</v>
      </c>
      <c r="AB946" s="824">
        <v>3</v>
      </c>
      <c r="AC946" s="824"/>
      <c r="AD946" s="824">
        <v>0</v>
      </c>
      <c r="AE946" s="824"/>
      <c r="AF946" s="824">
        <v>2</v>
      </c>
      <c r="AG946" s="824">
        <v>0</v>
      </c>
      <c r="AH946" s="824">
        <v>1</v>
      </c>
      <c r="AI946" s="34"/>
      <c r="AJ946" s="824">
        <v>0</v>
      </c>
      <c r="AK946" s="824"/>
      <c r="AL946" s="824"/>
      <c r="AM946" s="824">
        <v>0</v>
      </c>
      <c r="AN946" s="824">
        <v>0</v>
      </c>
      <c r="AO946" s="824">
        <v>1</v>
      </c>
      <c r="AP946" s="824">
        <v>4</v>
      </c>
      <c r="AQ946" s="824">
        <v>1</v>
      </c>
      <c r="AR946" s="824"/>
      <c r="AS946" s="1640"/>
      <c r="AT946" s="824">
        <v>1</v>
      </c>
      <c r="AU946" s="824">
        <v>0</v>
      </c>
      <c r="AV946" s="824">
        <v>0</v>
      </c>
      <c r="AW946" s="824">
        <v>0</v>
      </c>
      <c r="AX946" s="824"/>
      <c r="AY946" s="824">
        <v>0</v>
      </c>
      <c r="AZ946" s="824"/>
      <c r="BA946" s="824">
        <v>2</v>
      </c>
      <c r="BB946" s="824">
        <v>0</v>
      </c>
      <c r="BC946" s="824">
        <v>2</v>
      </c>
      <c r="BE946" s="828"/>
      <c r="BF946" s="828"/>
      <c r="BG946" s="828"/>
      <c r="BH946" s="828"/>
      <c r="BI946" s="828"/>
      <c r="BJ946" s="828"/>
      <c r="BK946" s="828"/>
      <c r="BL946" s="828"/>
      <c r="BM946" s="828"/>
      <c r="BN946" s="828"/>
      <c r="BO946" s="828"/>
      <c r="BP946" s="828"/>
      <c r="BQ946" s="828"/>
      <c r="BR946" s="828"/>
      <c r="BS946" s="828"/>
      <c r="BT946" s="828"/>
      <c r="BU946" s="828"/>
      <c r="BV946" s="828"/>
      <c r="BW946" s="828"/>
      <c r="BX946" s="828"/>
    </row>
    <row r="947" spans="1:78" ht="15.75">
      <c r="A947" s="824">
        <f>Jed!A18</f>
        <v>23</v>
      </c>
      <c r="B947" s="824" t="str">
        <f>Jed!B18</f>
        <v xml:space="preserve">Král </v>
      </c>
      <c r="C947" s="824" t="str">
        <f>Jed!C18</f>
        <v>Matouš</v>
      </c>
      <c r="D947" s="1664">
        <f>Jed!D18</f>
        <v>1071008</v>
      </c>
      <c r="E947" s="841" t="str">
        <f>Jed!E18</f>
        <v>JH</v>
      </c>
      <c r="F947" s="824" t="s">
        <v>778</v>
      </c>
      <c r="G947" s="823">
        <f t="shared" si="636"/>
        <v>1.588235294117647</v>
      </c>
      <c r="H947" s="824">
        <f t="shared" si="637"/>
        <v>17</v>
      </c>
      <c r="I947" s="824">
        <f t="shared" si="638"/>
        <v>15</v>
      </c>
      <c r="J947" s="824">
        <f t="shared" si="639"/>
        <v>12</v>
      </c>
      <c r="K947" s="825">
        <f t="shared" si="640"/>
        <v>27</v>
      </c>
      <c r="L947" s="826">
        <f t="shared" si="641"/>
        <v>0</v>
      </c>
      <c r="O947" s="827">
        <v>1</v>
      </c>
      <c r="P947" s="824">
        <v>0</v>
      </c>
      <c r="Q947" s="824">
        <v>1</v>
      </c>
      <c r="R947" s="824">
        <v>1</v>
      </c>
      <c r="S947" s="824">
        <v>0</v>
      </c>
      <c r="T947" s="826">
        <v>1</v>
      </c>
      <c r="U947" s="824"/>
      <c r="V947" s="827">
        <v>1</v>
      </c>
      <c r="W947" s="824">
        <v>1</v>
      </c>
      <c r="X947" s="1640"/>
      <c r="Y947" s="824"/>
      <c r="Z947" s="824">
        <v>0</v>
      </c>
      <c r="AA947" s="824">
        <v>1</v>
      </c>
      <c r="AB947" s="824">
        <v>1</v>
      </c>
      <c r="AC947" s="824">
        <v>2</v>
      </c>
      <c r="AD947" s="824">
        <v>1</v>
      </c>
      <c r="AE947" s="824">
        <v>1</v>
      </c>
      <c r="AF947" s="824">
        <v>1</v>
      </c>
      <c r="AG947" s="824">
        <v>1</v>
      </c>
      <c r="AH947" s="824">
        <v>1</v>
      </c>
      <c r="AI947" s="34"/>
      <c r="AJ947" s="824">
        <v>1</v>
      </c>
      <c r="AK947" s="824">
        <v>1</v>
      </c>
      <c r="AL947" s="824">
        <v>1</v>
      </c>
      <c r="AM947" s="824">
        <v>1</v>
      </c>
      <c r="AN947" s="824">
        <v>1</v>
      </c>
      <c r="AO947" s="824">
        <v>0</v>
      </c>
      <c r="AP947" s="824"/>
      <c r="AQ947" s="824">
        <v>0</v>
      </c>
      <c r="AR947" s="824">
        <v>0</v>
      </c>
      <c r="AS947" s="1640"/>
      <c r="AT947" s="824"/>
      <c r="AU947" s="824">
        <v>0</v>
      </c>
      <c r="AV947" s="824">
        <v>0</v>
      </c>
      <c r="AW947" s="824">
        <v>0</v>
      </c>
      <c r="AX947" s="824">
        <v>1</v>
      </c>
      <c r="AY947" s="824">
        <v>0</v>
      </c>
      <c r="AZ947" s="824">
        <v>2</v>
      </c>
      <c r="BA947" s="824">
        <v>1</v>
      </c>
      <c r="BB947" s="824">
        <v>1</v>
      </c>
      <c r="BC947" s="824">
        <v>2</v>
      </c>
      <c r="BE947" s="828"/>
      <c r="BF947" s="828"/>
      <c r="BG947" s="828"/>
      <c r="BH947" s="828"/>
      <c r="BI947" s="828"/>
      <c r="BJ947" s="828"/>
      <c r="BK947" s="828"/>
      <c r="BL947" s="828"/>
      <c r="BM947" s="828"/>
      <c r="BN947" s="828"/>
      <c r="BO947" s="828"/>
      <c r="BP947" s="828"/>
      <c r="BQ947" s="828"/>
      <c r="BR947" s="828"/>
      <c r="BS947" s="828"/>
      <c r="BT947" s="828"/>
      <c r="BU947" s="828"/>
      <c r="BV947" s="828"/>
      <c r="BW947" s="828"/>
      <c r="BX947" s="828"/>
    </row>
    <row r="948" spans="1:78" ht="15.75">
      <c r="A948" s="824">
        <f>Jed!A19</f>
        <v>13</v>
      </c>
      <c r="B948" s="824" t="str">
        <f>Jed!B19</f>
        <v>Minář</v>
      </c>
      <c r="C948" s="824" t="str">
        <f>Jed!C19</f>
        <v>Petr</v>
      </c>
      <c r="D948" s="1664">
        <f>Jed!D19</f>
        <v>840509</v>
      </c>
      <c r="E948" s="841" t="str">
        <f>Jed!E19</f>
        <v>JH</v>
      </c>
      <c r="F948" s="824" t="s">
        <v>778</v>
      </c>
      <c r="G948" s="823">
        <f t="shared" si="636"/>
        <v>0.73333333333333328</v>
      </c>
      <c r="H948" s="824">
        <f t="shared" si="637"/>
        <v>15</v>
      </c>
      <c r="I948" s="824">
        <f t="shared" si="638"/>
        <v>4</v>
      </c>
      <c r="J948" s="824">
        <f t="shared" si="639"/>
        <v>7</v>
      </c>
      <c r="K948" s="825">
        <f t="shared" si="640"/>
        <v>11</v>
      </c>
      <c r="L948" s="826">
        <f t="shared" si="641"/>
        <v>10</v>
      </c>
      <c r="O948" s="824">
        <v>0</v>
      </c>
      <c r="P948" s="824">
        <v>0</v>
      </c>
      <c r="Q948" s="824">
        <v>1</v>
      </c>
      <c r="R948" s="824"/>
      <c r="S948" s="824">
        <v>1</v>
      </c>
      <c r="T948" s="826">
        <v>0</v>
      </c>
      <c r="U948" s="824">
        <v>0</v>
      </c>
      <c r="V948" s="827"/>
      <c r="W948" s="824">
        <v>0</v>
      </c>
      <c r="X948" s="1640"/>
      <c r="Y948" s="824">
        <v>0</v>
      </c>
      <c r="Z948" s="824">
        <v>0</v>
      </c>
      <c r="AA948" s="824"/>
      <c r="AB948" s="824">
        <v>0</v>
      </c>
      <c r="AC948" s="824"/>
      <c r="AD948" s="824">
        <v>0</v>
      </c>
      <c r="AE948" s="824">
        <v>2</v>
      </c>
      <c r="AF948" s="824">
        <v>0</v>
      </c>
      <c r="AG948" s="824">
        <v>0</v>
      </c>
      <c r="AH948" s="824">
        <v>0</v>
      </c>
      <c r="AI948" s="34"/>
      <c r="AJ948" s="824">
        <v>0</v>
      </c>
      <c r="AK948" s="824">
        <v>0</v>
      </c>
      <c r="AL948" s="824">
        <v>0</v>
      </c>
      <c r="AM948" s="824"/>
      <c r="AN948" s="824">
        <v>0</v>
      </c>
      <c r="AO948" s="824">
        <v>0</v>
      </c>
      <c r="AP948" s="824">
        <v>0</v>
      </c>
      <c r="AQ948" s="824"/>
      <c r="AR948" s="824">
        <v>1</v>
      </c>
      <c r="AS948" s="1640"/>
      <c r="AT948" s="824">
        <v>1</v>
      </c>
      <c r="AU948" s="824">
        <v>0</v>
      </c>
      <c r="AV948" s="824"/>
      <c r="AW948" s="824">
        <v>1</v>
      </c>
      <c r="AX948" s="824"/>
      <c r="AY948" s="824">
        <v>1</v>
      </c>
      <c r="AZ948" s="824">
        <v>1</v>
      </c>
      <c r="BA948" s="824">
        <v>2</v>
      </c>
      <c r="BB948" s="824">
        <v>0</v>
      </c>
      <c r="BC948" s="824">
        <v>0</v>
      </c>
      <c r="BE948" s="828"/>
      <c r="BF948" s="828"/>
      <c r="BG948" s="828"/>
      <c r="BH948" s="828"/>
      <c r="BI948" s="828"/>
      <c r="BJ948" s="828"/>
      <c r="BK948" s="828"/>
      <c r="BL948" s="828"/>
      <c r="BM948" s="828"/>
      <c r="BN948" s="828"/>
      <c r="BO948" s="828">
        <v>10</v>
      </c>
      <c r="BP948" s="828"/>
      <c r="BQ948" s="828"/>
      <c r="BR948" s="828"/>
      <c r="BS948" s="828"/>
      <c r="BT948" s="828"/>
      <c r="BU948" s="828"/>
      <c r="BV948" s="828"/>
      <c r="BW948" s="828"/>
      <c r="BX948" s="828"/>
      <c r="BY948" s="40"/>
    </row>
    <row r="949" spans="1:78" ht="15.75">
      <c r="A949" s="824">
        <f>Jed!A20</f>
        <v>17</v>
      </c>
      <c r="B949" s="824" t="str">
        <f>Jed!B20</f>
        <v>Navrátil</v>
      </c>
      <c r="C949" s="824" t="str">
        <f>Jed!C20</f>
        <v>Radek</v>
      </c>
      <c r="D949" s="1664">
        <f>Jed!D20</f>
        <v>670212</v>
      </c>
      <c r="E949" s="841" t="str">
        <f>Jed!E20</f>
        <v>JH</v>
      </c>
      <c r="F949" s="824" t="s">
        <v>778</v>
      </c>
      <c r="G949" s="823">
        <f t="shared" si="636"/>
        <v>0.25</v>
      </c>
      <c r="H949" s="824">
        <f t="shared" si="637"/>
        <v>12</v>
      </c>
      <c r="I949" s="824">
        <f t="shared" si="638"/>
        <v>1</v>
      </c>
      <c r="J949" s="824">
        <f t="shared" si="639"/>
        <v>2</v>
      </c>
      <c r="K949" s="825">
        <f t="shared" si="640"/>
        <v>3</v>
      </c>
      <c r="L949" s="826">
        <f t="shared" si="641"/>
        <v>0</v>
      </c>
      <c r="O949" s="824">
        <v>0</v>
      </c>
      <c r="P949" s="824">
        <v>0</v>
      </c>
      <c r="Q949" s="824">
        <v>1</v>
      </c>
      <c r="R949" s="824">
        <v>0</v>
      </c>
      <c r="S949" s="824">
        <v>0</v>
      </c>
      <c r="T949" s="826">
        <v>0</v>
      </c>
      <c r="U949" s="824"/>
      <c r="V949" s="827">
        <v>0</v>
      </c>
      <c r="W949" s="824">
        <v>0</v>
      </c>
      <c r="X949" s="1640"/>
      <c r="Y949" s="824">
        <v>0</v>
      </c>
      <c r="Z949" s="824"/>
      <c r="AA949" s="824">
        <v>0</v>
      </c>
      <c r="AB949" s="824">
        <v>0</v>
      </c>
      <c r="AC949" s="824"/>
      <c r="AD949" s="824"/>
      <c r="AE949" s="824"/>
      <c r="AF949" s="824"/>
      <c r="AG949" s="824"/>
      <c r="AH949" s="824">
        <v>0</v>
      </c>
      <c r="AI949" s="34"/>
      <c r="AJ949" s="824">
        <v>0</v>
      </c>
      <c r="AK949" s="824">
        <v>0</v>
      </c>
      <c r="AL949" s="824">
        <v>0</v>
      </c>
      <c r="AM949" s="824">
        <v>0</v>
      </c>
      <c r="AN949" s="824">
        <v>1</v>
      </c>
      <c r="AO949" s="824">
        <v>1</v>
      </c>
      <c r="AP949" s="824"/>
      <c r="AQ949" s="824">
        <v>0</v>
      </c>
      <c r="AR949" s="824">
        <v>0</v>
      </c>
      <c r="AS949" s="1640"/>
      <c r="AT949" s="824">
        <v>0</v>
      </c>
      <c r="AU949" s="824"/>
      <c r="AV949" s="824">
        <v>0</v>
      </c>
      <c r="AW949" s="824">
        <v>0</v>
      </c>
      <c r="AX949" s="824"/>
      <c r="AY949" s="824"/>
      <c r="AZ949" s="824"/>
      <c r="BA949" s="824"/>
      <c r="BB949" s="824"/>
      <c r="BC949" s="824">
        <v>0</v>
      </c>
      <c r="BE949" s="828"/>
      <c r="BF949" s="828"/>
      <c r="BG949" s="828"/>
      <c r="BH949" s="828"/>
      <c r="BI949" s="828"/>
      <c r="BJ949" s="828"/>
      <c r="BK949" s="828"/>
      <c r="BL949" s="828"/>
      <c r="BM949" s="828"/>
      <c r="BN949" s="828"/>
      <c r="BO949" s="828"/>
      <c r="BP949" s="828"/>
      <c r="BQ949" s="828"/>
      <c r="BR949" s="828"/>
      <c r="BS949" s="828"/>
      <c r="BT949" s="828"/>
      <c r="BU949" s="828"/>
      <c r="BV949" s="828"/>
      <c r="BW949" s="828"/>
      <c r="BX949" s="828"/>
      <c r="BY949" s="40"/>
    </row>
    <row r="950" spans="1:78" ht="15.75">
      <c r="A950" s="824">
        <f>Jed!A21</f>
        <v>0</v>
      </c>
      <c r="B950" s="824" t="str">
        <f>Jed!B21</f>
        <v xml:space="preserve">Pospíšil </v>
      </c>
      <c r="C950" s="824" t="str">
        <f>Jed!C21</f>
        <v>Lukáš</v>
      </c>
      <c r="D950" s="1664">
        <f>Jed!D21</f>
        <v>930729</v>
      </c>
      <c r="E950" s="841" t="str">
        <f>Jed!E21</f>
        <v>JH</v>
      </c>
      <c r="F950" s="824" t="s">
        <v>778</v>
      </c>
      <c r="G950" s="823" t="e">
        <f t="shared" si="636"/>
        <v>#DIV/0!</v>
      </c>
      <c r="H950" s="824">
        <f t="shared" si="637"/>
        <v>0</v>
      </c>
      <c r="I950" s="824">
        <f t="shared" si="638"/>
        <v>0</v>
      </c>
      <c r="J950" s="824">
        <f t="shared" si="639"/>
        <v>0</v>
      </c>
      <c r="K950" s="825">
        <f t="shared" si="640"/>
        <v>0</v>
      </c>
      <c r="L950" s="826">
        <f t="shared" si="641"/>
        <v>0</v>
      </c>
      <c r="O950" s="824"/>
      <c r="P950" s="824"/>
      <c r="Q950" s="824"/>
      <c r="R950" s="824"/>
      <c r="S950" s="824"/>
      <c r="T950" s="826"/>
      <c r="U950" s="824"/>
      <c r="V950" s="827"/>
      <c r="W950" s="824"/>
      <c r="X950" s="1640"/>
      <c r="Y950" s="824"/>
      <c r="Z950" s="824"/>
      <c r="AA950" s="824"/>
      <c r="AB950" s="824"/>
      <c r="AC950" s="824"/>
      <c r="AD950" s="824"/>
      <c r="AE950" s="824"/>
      <c r="AF950" s="824"/>
      <c r="AG950" s="824"/>
      <c r="AH950" s="824"/>
      <c r="AI950" s="34"/>
      <c r="AJ950" s="824"/>
      <c r="AK950" s="824"/>
      <c r="AL950" s="824"/>
      <c r="AM950" s="824"/>
      <c r="AN950" s="824"/>
      <c r="AO950" s="824"/>
      <c r="AP950" s="824"/>
      <c r="AQ950" s="824"/>
      <c r="AR950" s="824"/>
      <c r="AS950" s="1640"/>
      <c r="AT950" s="824"/>
      <c r="AU950" s="824"/>
      <c r="AV950" s="824"/>
      <c r="AW950" s="824"/>
      <c r="AX950" s="824"/>
      <c r="AY950" s="824"/>
      <c r="AZ950" s="824"/>
      <c r="BA950" s="824"/>
      <c r="BB950" s="824"/>
      <c r="BC950" s="824"/>
      <c r="BE950" s="828"/>
      <c r="BF950" s="828"/>
      <c r="BG950" s="828"/>
      <c r="BH950" s="828"/>
      <c r="BI950" s="828"/>
      <c r="BJ950" s="828"/>
      <c r="BK950" s="828"/>
      <c r="BL950" s="828"/>
      <c r="BM950" s="828"/>
      <c r="BN950" s="828"/>
      <c r="BO950" s="828"/>
      <c r="BP950" s="828"/>
      <c r="BQ950" s="828"/>
      <c r="BR950" s="828"/>
      <c r="BS950" s="828"/>
      <c r="BT950" s="828"/>
      <c r="BU950" s="828"/>
      <c r="BV950" s="828"/>
      <c r="BW950" s="828"/>
      <c r="BX950" s="828"/>
      <c r="BY950" s="40"/>
    </row>
    <row r="951" spans="1:78" ht="15.75">
      <c r="A951" s="824">
        <f>Jed!A22</f>
        <v>30</v>
      </c>
      <c r="B951" s="824" t="str">
        <f>Jed!B22</f>
        <v>Havlíček</v>
      </c>
      <c r="C951" s="824" t="str">
        <f>Jed!C22</f>
        <v>Vlastimil</v>
      </c>
      <c r="D951" s="1664">
        <f>Jed!D22</f>
        <v>780228</v>
      </c>
      <c r="E951" s="841" t="str">
        <f>Jed!E22</f>
        <v>JH2</v>
      </c>
      <c r="F951" s="824" t="s">
        <v>778</v>
      </c>
      <c r="G951" s="823">
        <f t="shared" si="636"/>
        <v>0.78947368421052633</v>
      </c>
      <c r="H951" s="824">
        <f t="shared" si="637"/>
        <v>19</v>
      </c>
      <c r="I951" s="824">
        <f t="shared" si="638"/>
        <v>11</v>
      </c>
      <c r="J951" s="824">
        <f t="shared" si="639"/>
        <v>4</v>
      </c>
      <c r="K951" s="825">
        <f t="shared" si="640"/>
        <v>15</v>
      </c>
      <c r="L951" s="826">
        <f t="shared" si="641"/>
        <v>0</v>
      </c>
      <c r="O951" s="824">
        <v>1</v>
      </c>
      <c r="P951" s="824">
        <v>1</v>
      </c>
      <c r="Q951" s="824">
        <v>0</v>
      </c>
      <c r="R951" s="824">
        <v>0</v>
      </c>
      <c r="S951" s="824">
        <v>0</v>
      </c>
      <c r="T951" s="826">
        <v>0</v>
      </c>
      <c r="U951" s="824">
        <v>0</v>
      </c>
      <c r="V951" s="827">
        <v>0</v>
      </c>
      <c r="W951" s="824">
        <v>0</v>
      </c>
      <c r="X951" s="1640"/>
      <c r="Y951" s="824">
        <v>1</v>
      </c>
      <c r="Z951" s="824">
        <v>1</v>
      </c>
      <c r="AA951" s="824">
        <v>1</v>
      </c>
      <c r="AB951" s="824">
        <v>0</v>
      </c>
      <c r="AC951" s="824">
        <v>4</v>
      </c>
      <c r="AD951" s="824">
        <v>0</v>
      </c>
      <c r="AE951" s="824">
        <v>1</v>
      </c>
      <c r="AF951" s="824">
        <v>1</v>
      </c>
      <c r="AG951" s="824">
        <v>0</v>
      </c>
      <c r="AH951" s="824">
        <v>0</v>
      </c>
      <c r="AI951" s="34"/>
      <c r="AJ951" s="824">
        <v>0</v>
      </c>
      <c r="AK951" s="824">
        <v>0</v>
      </c>
      <c r="AL951" s="824">
        <v>0</v>
      </c>
      <c r="AM951" s="824">
        <v>0</v>
      </c>
      <c r="AN951" s="824">
        <v>0</v>
      </c>
      <c r="AO951" s="824">
        <v>1</v>
      </c>
      <c r="AP951" s="824">
        <v>0</v>
      </c>
      <c r="AQ951" s="824">
        <v>1</v>
      </c>
      <c r="AR951" s="824">
        <v>0</v>
      </c>
      <c r="AS951" s="1640"/>
      <c r="AT951" s="824">
        <v>0</v>
      </c>
      <c r="AU951" s="824">
        <v>0</v>
      </c>
      <c r="AV951" s="824">
        <v>1</v>
      </c>
      <c r="AW951" s="824">
        <v>0</v>
      </c>
      <c r="AX951" s="824">
        <v>0</v>
      </c>
      <c r="AY951" s="824">
        <v>0</v>
      </c>
      <c r="AZ951" s="824">
        <v>0</v>
      </c>
      <c r="BA951" s="824">
        <v>0</v>
      </c>
      <c r="BB951" s="824">
        <v>0</v>
      </c>
      <c r="BC951" s="824">
        <v>1</v>
      </c>
      <c r="BE951" s="828"/>
      <c r="BF951" s="828"/>
      <c r="BG951" s="828"/>
      <c r="BH951" s="828"/>
      <c r="BI951" s="828"/>
      <c r="BJ951" s="828"/>
      <c r="BK951" s="828"/>
      <c r="BL951" s="828"/>
      <c r="BM951" s="828"/>
      <c r="BN951" s="828"/>
      <c r="BO951" s="828"/>
      <c r="BP951" s="828"/>
      <c r="BQ951" s="828"/>
      <c r="BR951" s="828"/>
      <c r="BS951" s="828"/>
      <c r="BT951" s="828"/>
      <c r="BU951" s="828"/>
      <c r="BV951" s="828"/>
      <c r="BW951" s="828"/>
      <c r="BX951" s="828"/>
    </row>
    <row r="952" spans="1:78" ht="15.75">
      <c r="A952" s="824">
        <f>Jed!A23</f>
        <v>35</v>
      </c>
      <c r="B952" s="824" t="str">
        <f>Jed!B23</f>
        <v>Bartášek</v>
      </c>
      <c r="C952" s="824" t="str">
        <f>Jed!C23</f>
        <v>Jozef</v>
      </c>
      <c r="D952" s="1664">
        <f>Jed!D23</f>
        <v>880909</v>
      </c>
      <c r="E952" s="841" t="str">
        <f>Jed!E23</f>
        <v>JH</v>
      </c>
      <c r="F952" s="824" t="s">
        <v>778</v>
      </c>
      <c r="G952" s="823">
        <f t="shared" si="636"/>
        <v>0.46666666666666667</v>
      </c>
      <c r="H952" s="824">
        <f t="shared" si="637"/>
        <v>15</v>
      </c>
      <c r="I952" s="824">
        <f t="shared" si="638"/>
        <v>3</v>
      </c>
      <c r="J952" s="824">
        <f t="shared" si="639"/>
        <v>4</v>
      </c>
      <c r="K952" s="825">
        <f t="shared" si="640"/>
        <v>7</v>
      </c>
      <c r="L952" s="826">
        <f t="shared" si="641"/>
        <v>0</v>
      </c>
      <c r="O952" s="824">
        <v>0</v>
      </c>
      <c r="P952" s="824">
        <v>0</v>
      </c>
      <c r="Q952" s="824">
        <v>1</v>
      </c>
      <c r="R952" s="824">
        <v>0</v>
      </c>
      <c r="S952" s="824"/>
      <c r="T952" s="826"/>
      <c r="U952" s="824"/>
      <c r="V952" s="827"/>
      <c r="W952" s="824">
        <v>0</v>
      </c>
      <c r="X952" s="1640"/>
      <c r="Y952" s="824">
        <v>1</v>
      </c>
      <c r="Z952" s="824">
        <v>0</v>
      </c>
      <c r="AA952" s="824">
        <v>0</v>
      </c>
      <c r="AB952" s="824">
        <v>0</v>
      </c>
      <c r="AC952" s="824">
        <v>0</v>
      </c>
      <c r="AD952" s="824">
        <v>0</v>
      </c>
      <c r="AE952" s="824">
        <v>0</v>
      </c>
      <c r="AF952" s="824">
        <v>1</v>
      </c>
      <c r="AG952" s="824">
        <v>0</v>
      </c>
      <c r="AH952" s="824">
        <v>0</v>
      </c>
      <c r="AI952" s="34"/>
      <c r="AJ952" s="824">
        <v>0</v>
      </c>
      <c r="AK952" s="824">
        <v>0</v>
      </c>
      <c r="AL952" s="824">
        <v>0</v>
      </c>
      <c r="AM952" s="824">
        <v>0</v>
      </c>
      <c r="AN952" s="824"/>
      <c r="AO952" s="824"/>
      <c r="AP952" s="824"/>
      <c r="AQ952" s="824"/>
      <c r="AR952" s="824">
        <v>0</v>
      </c>
      <c r="AS952" s="1640"/>
      <c r="AT952" s="824">
        <v>0</v>
      </c>
      <c r="AU952" s="824">
        <v>1</v>
      </c>
      <c r="AV952" s="824">
        <v>0</v>
      </c>
      <c r="AW952" s="824">
        <v>0</v>
      </c>
      <c r="AX952" s="824">
        <v>0</v>
      </c>
      <c r="AY952" s="824">
        <v>0</v>
      </c>
      <c r="AZ952" s="824">
        <v>0</v>
      </c>
      <c r="BA952" s="824">
        <v>3</v>
      </c>
      <c r="BB952" s="824">
        <v>0</v>
      </c>
      <c r="BC952" s="824">
        <v>0</v>
      </c>
      <c r="BE952" s="828"/>
      <c r="BF952" s="828"/>
      <c r="BG952" s="828"/>
      <c r="BH952" s="828"/>
      <c r="BI952" s="828"/>
      <c r="BJ952" s="828"/>
      <c r="BK952" s="828"/>
      <c r="BL952" s="828"/>
      <c r="BM952" s="828"/>
      <c r="BN952" s="828"/>
      <c r="BO952" s="828"/>
      <c r="BP952" s="828"/>
      <c r="BQ952" s="828"/>
      <c r="BR952" s="828"/>
      <c r="BS952" s="828"/>
      <c r="BT952" s="828"/>
      <c r="BU952" s="828"/>
      <c r="BV952" s="828"/>
      <c r="BW952" s="828"/>
      <c r="BX952" s="828"/>
      <c r="BY952" s="40"/>
    </row>
    <row r="953" spans="1:78" ht="15.75">
      <c r="A953" s="824">
        <f>Jed!A24</f>
        <v>77</v>
      </c>
      <c r="B953" s="824" t="str">
        <f>Jed!B24</f>
        <v>Jureček</v>
      </c>
      <c r="C953" s="824" t="str">
        <f>Jed!C24</f>
        <v>Dominik</v>
      </c>
      <c r="D953" s="1664">
        <f>Jed!D24</f>
        <v>1000307</v>
      </c>
      <c r="E953" s="841" t="str">
        <f>Jed!E24</f>
        <v>JH</v>
      </c>
      <c r="F953" s="824" t="s">
        <v>778</v>
      </c>
      <c r="G953" s="823">
        <f t="shared" si="636"/>
        <v>1.7857142857142858</v>
      </c>
      <c r="H953" s="824">
        <f t="shared" si="637"/>
        <v>14</v>
      </c>
      <c r="I953" s="824">
        <f t="shared" si="638"/>
        <v>13</v>
      </c>
      <c r="J953" s="824">
        <f t="shared" si="639"/>
        <v>12</v>
      </c>
      <c r="K953" s="825">
        <f t="shared" si="640"/>
        <v>25</v>
      </c>
      <c r="L953" s="826">
        <f t="shared" si="641"/>
        <v>0</v>
      </c>
      <c r="O953" s="824">
        <v>0</v>
      </c>
      <c r="P953" s="824">
        <v>0</v>
      </c>
      <c r="Q953" s="824">
        <v>0</v>
      </c>
      <c r="R953" s="824"/>
      <c r="S953" s="824">
        <v>1</v>
      </c>
      <c r="T953" s="826"/>
      <c r="U953" s="824">
        <v>4</v>
      </c>
      <c r="V953" s="827">
        <v>0</v>
      </c>
      <c r="W953" s="824">
        <v>1</v>
      </c>
      <c r="X953" s="1640"/>
      <c r="Y953" s="824">
        <v>1</v>
      </c>
      <c r="Z953" s="824"/>
      <c r="AA953" s="824">
        <v>0</v>
      </c>
      <c r="AB953" s="824">
        <v>1</v>
      </c>
      <c r="AC953" s="824"/>
      <c r="AD953" s="824"/>
      <c r="AE953" s="824">
        <v>1</v>
      </c>
      <c r="AF953" s="824">
        <v>2</v>
      </c>
      <c r="AG953" s="824">
        <v>1</v>
      </c>
      <c r="AH953" s="824">
        <v>1</v>
      </c>
      <c r="AI953" s="34"/>
      <c r="AJ953" s="824">
        <v>1</v>
      </c>
      <c r="AK953" s="824">
        <v>1</v>
      </c>
      <c r="AL953" s="824">
        <v>1</v>
      </c>
      <c r="AM953" s="824"/>
      <c r="AN953" s="824">
        <v>1</v>
      </c>
      <c r="AO953" s="824"/>
      <c r="AP953" s="824">
        <v>0</v>
      </c>
      <c r="AQ953" s="824">
        <v>2</v>
      </c>
      <c r="AR953" s="824">
        <v>0</v>
      </c>
      <c r="AS953" s="1640"/>
      <c r="AT953" s="824">
        <v>2</v>
      </c>
      <c r="AU953" s="824"/>
      <c r="AV953" s="824">
        <v>1</v>
      </c>
      <c r="AW953" s="824">
        <v>2</v>
      </c>
      <c r="AX953" s="824"/>
      <c r="AY953" s="824"/>
      <c r="AZ953" s="824">
        <v>1</v>
      </c>
      <c r="BA953" s="824">
        <v>0</v>
      </c>
      <c r="BB953" s="824">
        <v>0</v>
      </c>
      <c r="BC953" s="824">
        <v>0</v>
      </c>
      <c r="BE953" s="828"/>
      <c r="BF953" s="828"/>
      <c r="BG953" s="828"/>
      <c r="BH953" s="828"/>
      <c r="BI953" s="828"/>
      <c r="BJ953" s="828"/>
      <c r="BK953" s="828"/>
      <c r="BL953" s="828"/>
      <c r="BM953" s="828"/>
      <c r="BN953" s="828"/>
      <c r="BO953" s="828"/>
      <c r="BP953" s="828"/>
      <c r="BQ953" s="828"/>
      <c r="BR953" s="828"/>
      <c r="BS953" s="828"/>
      <c r="BT953" s="828"/>
      <c r="BU953" s="828"/>
      <c r="BV953" s="828"/>
      <c r="BW953" s="828"/>
      <c r="BX953" s="828"/>
      <c r="BY953" s="40"/>
    </row>
    <row r="954" spans="1:78" ht="15.75">
      <c r="A954" s="824">
        <f>Jed!A25</f>
        <v>0</v>
      </c>
      <c r="B954" s="824" t="str">
        <f>Jed!B25</f>
        <v>Minář</v>
      </c>
      <c r="C954" s="824" t="str">
        <f>Jed!C25</f>
        <v>Petr</v>
      </c>
      <c r="D954" s="1664">
        <f>Jed!D25</f>
        <v>720827</v>
      </c>
      <c r="E954" s="841" t="str">
        <f>Jed!E25</f>
        <v>JH2</v>
      </c>
      <c r="F954" s="824" t="s">
        <v>778</v>
      </c>
      <c r="G954" s="823">
        <f t="shared" si="636"/>
        <v>0.5</v>
      </c>
      <c r="H954" s="824">
        <f t="shared" si="637"/>
        <v>2</v>
      </c>
      <c r="I954" s="824">
        <f t="shared" si="638"/>
        <v>0</v>
      </c>
      <c r="J954" s="824">
        <f t="shared" si="639"/>
        <v>1</v>
      </c>
      <c r="K954" s="825">
        <f t="shared" si="640"/>
        <v>1</v>
      </c>
      <c r="L954" s="826">
        <f t="shared" si="641"/>
        <v>0</v>
      </c>
      <c r="O954" s="824"/>
      <c r="P954" s="824"/>
      <c r="Q954" s="824"/>
      <c r="R954" s="824"/>
      <c r="S954" s="824"/>
      <c r="T954" s="826"/>
      <c r="U954" s="824">
        <v>0</v>
      </c>
      <c r="V954" s="827">
        <v>0</v>
      </c>
      <c r="W954" s="824"/>
      <c r="X954" s="1640"/>
      <c r="Y954" s="824"/>
      <c r="Z954" s="824"/>
      <c r="AA954" s="824"/>
      <c r="AB954" s="824"/>
      <c r="AC954" s="824"/>
      <c r="AD954" s="824"/>
      <c r="AE954" s="824"/>
      <c r="AF954" s="824"/>
      <c r="AG954" s="824"/>
      <c r="AH954" s="824"/>
      <c r="AI954" s="34"/>
      <c r="AJ954" s="824"/>
      <c r="AK954" s="824"/>
      <c r="AL954" s="824"/>
      <c r="AM954" s="824"/>
      <c r="AN954" s="824"/>
      <c r="AO954" s="824"/>
      <c r="AP954" s="824">
        <v>0</v>
      </c>
      <c r="AQ954" s="824">
        <v>1</v>
      </c>
      <c r="AR954" s="824"/>
      <c r="AS954" s="1640"/>
      <c r="AT954" s="824"/>
      <c r="AU954" s="824"/>
      <c r="AV954" s="824"/>
      <c r="AW954" s="824"/>
      <c r="AX954" s="824"/>
      <c r="AY954" s="824"/>
      <c r="AZ954" s="824"/>
      <c r="BA954" s="824"/>
      <c r="BB954" s="824"/>
      <c r="BC954" s="824"/>
      <c r="BE954" s="828"/>
      <c r="BF954" s="828"/>
      <c r="BG954" s="828"/>
      <c r="BH954" s="828"/>
      <c r="BI954" s="828"/>
      <c r="BJ954" s="828"/>
      <c r="BK954" s="828"/>
      <c r="BL954" s="828"/>
      <c r="BM954" s="828"/>
      <c r="BN954" s="828"/>
      <c r="BO954" s="828"/>
      <c r="BP954" s="828"/>
      <c r="BQ954" s="828"/>
      <c r="BR954" s="828"/>
      <c r="BS954" s="828"/>
      <c r="BT954" s="828"/>
      <c r="BU954" s="828"/>
      <c r="BV954" s="828"/>
      <c r="BW954" s="828"/>
      <c r="BX954" s="828"/>
      <c r="BY954" s="40"/>
    </row>
    <row r="955" spans="1:78" ht="15.75">
      <c r="A955" s="824">
        <f>Jed!A26</f>
        <v>0</v>
      </c>
      <c r="B955" s="824" t="str">
        <f>Jed!B26</f>
        <v>Benda</v>
      </c>
      <c r="C955" s="824" t="str">
        <f>Jed!C26</f>
        <v>František</v>
      </c>
      <c r="D955" s="1664">
        <f>Jed!D26</f>
        <v>870503</v>
      </c>
      <c r="E955" s="841" t="str">
        <f>Jed!E26</f>
        <v>JH</v>
      </c>
      <c r="F955" s="824" t="s">
        <v>778</v>
      </c>
      <c r="G955" s="823">
        <f t="shared" si="636"/>
        <v>0.1</v>
      </c>
      <c r="H955" s="824">
        <f t="shared" si="637"/>
        <v>10</v>
      </c>
      <c r="I955" s="824">
        <f t="shared" si="638"/>
        <v>0</v>
      </c>
      <c r="J955" s="824">
        <f t="shared" si="639"/>
        <v>1</v>
      </c>
      <c r="K955" s="825">
        <f t="shared" si="640"/>
        <v>1</v>
      </c>
      <c r="L955" s="826">
        <f t="shared" si="641"/>
        <v>0</v>
      </c>
      <c r="O955" s="824"/>
      <c r="P955" s="824"/>
      <c r="Q955" s="824"/>
      <c r="R955" s="824"/>
      <c r="S955" s="824">
        <v>0</v>
      </c>
      <c r="T955" s="826">
        <v>0</v>
      </c>
      <c r="U955" s="824">
        <v>0</v>
      </c>
      <c r="V955" s="827">
        <v>0</v>
      </c>
      <c r="W955" s="824">
        <v>0</v>
      </c>
      <c r="X955" s="1640"/>
      <c r="Y955" s="824">
        <v>0</v>
      </c>
      <c r="Z955" s="824">
        <v>0</v>
      </c>
      <c r="AA955" s="824"/>
      <c r="AB955" s="824"/>
      <c r="AC955" s="824">
        <v>0</v>
      </c>
      <c r="AD955" s="824">
        <v>0</v>
      </c>
      <c r="AE955" s="824">
        <v>0</v>
      </c>
      <c r="AF955" s="824"/>
      <c r="AG955" s="824"/>
      <c r="AH955" s="824"/>
      <c r="AI955" s="34"/>
      <c r="AJ955" s="824"/>
      <c r="AK955" s="824"/>
      <c r="AL955" s="824"/>
      <c r="AM955" s="824"/>
      <c r="AN955" s="824">
        <v>0</v>
      </c>
      <c r="AO955" s="824">
        <v>1</v>
      </c>
      <c r="AP955" s="824">
        <v>0</v>
      </c>
      <c r="AQ955" s="824">
        <v>0</v>
      </c>
      <c r="AR955" s="824">
        <v>0</v>
      </c>
      <c r="AS955" s="1640"/>
      <c r="AT955" s="824">
        <v>0</v>
      </c>
      <c r="AU955" s="824">
        <v>0</v>
      </c>
      <c r="AV955" s="824"/>
      <c r="AW955" s="824"/>
      <c r="AX955" s="824">
        <v>0</v>
      </c>
      <c r="AY955" s="824">
        <v>0</v>
      </c>
      <c r="AZ955" s="824">
        <v>0</v>
      </c>
      <c r="BA955" s="824"/>
      <c r="BB955" s="824"/>
      <c r="BC955" s="824"/>
      <c r="BE955" s="828"/>
      <c r="BF955" s="828"/>
      <c r="BG955" s="828"/>
      <c r="BH955" s="828"/>
      <c r="BI955" s="828"/>
      <c r="BJ955" s="828"/>
      <c r="BK955" s="828"/>
      <c r="BL955" s="828"/>
      <c r="BM955" s="828"/>
      <c r="BN955" s="828"/>
      <c r="BO955" s="828"/>
      <c r="BP955" s="828"/>
      <c r="BQ955" s="828"/>
      <c r="BR955" s="828"/>
      <c r="BS955" s="828"/>
      <c r="BT955" s="828"/>
      <c r="BU955" s="828"/>
      <c r="BV955" s="828"/>
      <c r="BW955" s="828"/>
      <c r="BX955" s="828"/>
      <c r="BY955" s="40"/>
    </row>
    <row r="956" spans="1:78" ht="15.75">
      <c r="A956" s="824">
        <f>Jed!A27</f>
        <v>0</v>
      </c>
      <c r="B956" s="824" t="str">
        <f>Jed!B27</f>
        <v xml:space="preserve">Šveda </v>
      </c>
      <c r="C956" s="824" t="str">
        <f>Jed!C27</f>
        <v>Lukáš</v>
      </c>
      <c r="D956" s="1664">
        <f>Jed!D27</f>
        <v>791025</v>
      </c>
      <c r="E956" s="841" t="str">
        <f>Jed!E27</f>
        <v xml:space="preserve">      JH2</v>
      </c>
      <c r="F956" s="824" t="s">
        <v>778</v>
      </c>
      <c r="G956" s="823">
        <f t="shared" si="636"/>
        <v>0</v>
      </c>
      <c r="H956" s="824">
        <f t="shared" si="637"/>
        <v>1</v>
      </c>
      <c r="I956" s="824">
        <f t="shared" si="638"/>
        <v>0</v>
      </c>
      <c r="J956" s="824">
        <f t="shared" si="639"/>
        <v>0</v>
      </c>
      <c r="K956" s="825">
        <f t="shared" si="640"/>
        <v>0</v>
      </c>
      <c r="L956" s="826">
        <f t="shared" si="641"/>
        <v>0</v>
      </c>
      <c r="O956" s="824"/>
      <c r="P956" s="824"/>
      <c r="Q956" s="824"/>
      <c r="R956" s="824">
        <v>0</v>
      </c>
      <c r="S956" s="824"/>
      <c r="T956" s="826"/>
      <c r="U956" s="824"/>
      <c r="V956" s="827"/>
      <c r="W956" s="824"/>
      <c r="X956" s="1640"/>
      <c r="Y956" s="824"/>
      <c r="Z956" s="824"/>
      <c r="AA956" s="824"/>
      <c r="AB956" s="824"/>
      <c r="AC956" s="824"/>
      <c r="AD956" s="824"/>
      <c r="AE956" s="824"/>
      <c r="AF956" s="824"/>
      <c r="AG956" s="824"/>
      <c r="AH956" s="824"/>
      <c r="AI956" s="34"/>
      <c r="AJ956" s="824"/>
      <c r="AK956" s="824"/>
      <c r="AL956" s="824"/>
      <c r="AM956" s="824">
        <v>0</v>
      </c>
      <c r="AN956" s="824"/>
      <c r="AO956" s="824"/>
      <c r="AP956" s="824"/>
      <c r="AQ956" s="824"/>
      <c r="AR956" s="824"/>
      <c r="AS956" s="1640"/>
      <c r="AT956" s="824"/>
      <c r="AU956" s="824"/>
      <c r="AV956" s="824"/>
      <c r="AW956" s="824"/>
      <c r="AX956" s="824"/>
      <c r="AY956" s="824"/>
      <c r="AZ956" s="824"/>
      <c r="BA956" s="824"/>
      <c r="BB956" s="824"/>
      <c r="BC956" s="824"/>
      <c r="BE956" s="828"/>
      <c r="BF956" s="828"/>
      <c r="BG956" s="828"/>
      <c r="BH956" s="828"/>
      <c r="BI956" s="828"/>
      <c r="BJ956" s="828"/>
      <c r="BK956" s="828"/>
      <c r="BL956" s="828"/>
      <c r="BM956" s="828"/>
      <c r="BN956" s="828"/>
      <c r="BO956" s="828"/>
      <c r="BP956" s="828"/>
      <c r="BQ956" s="828"/>
      <c r="BR956" s="828"/>
      <c r="BS956" s="828"/>
      <c r="BT956" s="828"/>
      <c r="BU956" s="828"/>
      <c r="BV956" s="828"/>
      <c r="BW956" s="828"/>
      <c r="BX956" s="828"/>
      <c r="BY956" s="40"/>
    </row>
    <row r="957" spans="1:78" ht="15.75">
      <c r="A957" s="824">
        <f>Jed!A28</f>
        <v>0</v>
      </c>
      <c r="B957" s="824" t="str">
        <f>Jed!B28</f>
        <v>Havlíček</v>
      </c>
      <c r="C957" s="824" t="str">
        <f>Jed!C28</f>
        <v>Petr</v>
      </c>
      <c r="D957" s="1664">
        <f>Jed!D28</f>
        <v>1031026</v>
      </c>
      <c r="E957" s="841" t="str">
        <f>Jed!E28</f>
        <v>JH2</v>
      </c>
      <c r="F957" s="824" t="s">
        <v>778</v>
      </c>
      <c r="G957" s="823" t="e">
        <f t="shared" si="636"/>
        <v>#DIV/0!</v>
      </c>
      <c r="H957" s="824">
        <f t="shared" si="637"/>
        <v>0</v>
      </c>
      <c r="I957" s="824">
        <f t="shared" si="638"/>
        <v>0</v>
      </c>
      <c r="J957" s="824">
        <f t="shared" si="639"/>
        <v>0</v>
      </c>
      <c r="K957" s="825">
        <f t="shared" si="640"/>
        <v>0</v>
      </c>
      <c r="L957" s="826">
        <f t="shared" si="641"/>
        <v>0</v>
      </c>
      <c r="O957" s="824"/>
      <c r="P957" s="824"/>
      <c r="Q957" s="824"/>
      <c r="R957" s="824"/>
      <c r="S957" s="824"/>
      <c r="T957" s="826"/>
      <c r="U957" s="824"/>
      <c r="V957" s="827"/>
      <c r="W957" s="824"/>
      <c r="X957" s="1640"/>
      <c r="Y957" s="824"/>
      <c r="Z957" s="824"/>
      <c r="AA957" s="824"/>
      <c r="AB957" s="824"/>
      <c r="AC957" s="824"/>
      <c r="AD957" s="824"/>
      <c r="AE957" s="824"/>
      <c r="AF957" s="824"/>
      <c r="AG957" s="824"/>
      <c r="AH957" s="824"/>
      <c r="AI957" s="34"/>
      <c r="AJ957" s="824"/>
      <c r="AK957" s="824"/>
      <c r="AL957" s="824"/>
      <c r="AM957" s="824"/>
      <c r="AN957" s="824"/>
      <c r="AO957" s="824"/>
      <c r="AP957" s="824"/>
      <c r="AQ957" s="824"/>
      <c r="AR957" s="824"/>
      <c r="AS957" s="1640"/>
      <c r="AT957" s="824"/>
      <c r="AU957" s="824"/>
      <c r="AV957" s="824"/>
      <c r="AW957" s="824"/>
      <c r="AX957" s="824"/>
      <c r="AY957" s="824"/>
      <c r="AZ957" s="824"/>
      <c r="BA957" s="824"/>
      <c r="BB957" s="824"/>
      <c r="BC957" s="824"/>
      <c r="BE957" s="828"/>
      <c r="BF957" s="828"/>
      <c r="BG957" s="828"/>
      <c r="BH957" s="828"/>
      <c r="BI957" s="828"/>
      <c r="BJ957" s="828"/>
      <c r="BK957" s="828"/>
      <c r="BL957" s="828"/>
      <c r="BM957" s="828"/>
      <c r="BN957" s="828"/>
      <c r="BO957" s="828"/>
      <c r="BP957" s="828"/>
      <c r="BQ957" s="828"/>
      <c r="BR957" s="828"/>
      <c r="BS957" s="828"/>
      <c r="BT957" s="828"/>
      <c r="BU957" s="828"/>
      <c r="BV957" s="828"/>
      <c r="BW957" s="828"/>
      <c r="BX957" s="828"/>
      <c r="BY957" s="40"/>
    </row>
    <row r="958" spans="1:78" ht="15.75">
      <c r="A958" s="824">
        <f>Jed!A29</f>
        <v>8</v>
      </c>
      <c r="B958" s="824" t="str">
        <f>Jed!B29</f>
        <v>Skála Jan</v>
      </c>
      <c r="C958" s="824" t="str">
        <f>Jed!C29</f>
        <v>Jan</v>
      </c>
      <c r="D958" s="1664">
        <f>Jed!D29</f>
        <v>950906</v>
      </c>
      <c r="E958" s="841" t="str">
        <f>Jed!E29</f>
        <v>JH</v>
      </c>
      <c r="F958" s="824" t="s">
        <v>778</v>
      </c>
      <c r="G958" s="823">
        <f t="shared" si="636"/>
        <v>1.3333333333333333</v>
      </c>
      <c r="H958" s="824">
        <f t="shared" si="637"/>
        <v>9</v>
      </c>
      <c r="I958" s="824">
        <f t="shared" si="638"/>
        <v>8</v>
      </c>
      <c r="J958" s="824">
        <f t="shared" si="639"/>
        <v>4</v>
      </c>
      <c r="K958" s="825">
        <f t="shared" si="640"/>
        <v>12</v>
      </c>
      <c r="L958" s="826">
        <f t="shared" si="641"/>
        <v>25</v>
      </c>
      <c r="O958" s="824"/>
      <c r="P958" s="824">
        <v>0</v>
      </c>
      <c r="Q958" s="824">
        <v>2</v>
      </c>
      <c r="R958" s="824">
        <v>1</v>
      </c>
      <c r="S958" s="824"/>
      <c r="T958" s="826">
        <v>2</v>
      </c>
      <c r="U958" s="824"/>
      <c r="V958" s="827"/>
      <c r="W958" s="824"/>
      <c r="X958" s="1640"/>
      <c r="Y958" s="824"/>
      <c r="Z958" s="824">
        <v>0</v>
      </c>
      <c r="AA958" s="824"/>
      <c r="AB958" s="824"/>
      <c r="AC958" s="824"/>
      <c r="AD958" s="824">
        <v>0</v>
      </c>
      <c r="AE958" s="824">
        <v>1</v>
      </c>
      <c r="AF958" s="824">
        <v>1</v>
      </c>
      <c r="AG958" s="824"/>
      <c r="AH958" s="824">
        <v>1</v>
      </c>
      <c r="AI958" s="34"/>
      <c r="AJ958" s="824"/>
      <c r="AK958" s="824">
        <v>0</v>
      </c>
      <c r="AL958" s="824">
        <v>1</v>
      </c>
      <c r="AM958" s="824">
        <v>1</v>
      </c>
      <c r="AN958" s="824"/>
      <c r="AO958" s="824">
        <v>0</v>
      </c>
      <c r="AP958" s="824"/>
      <c r="AQ958" s="824"/>
      <c r="AR958" s="824"/>
      <c r="AS958" s="1640"/>
      <c r="AT958" s="824"/>
      <c r="AU958" s="824">
        <v>1</v>
      </c>
      <c r="AV958" s="824"/>
      <c r="AW958" s="824"/>
      <c r="AX958" s="824"/>
      <c r="AY958" s="824">
        <v>0</v>
      </c>
      <c r="AZ958" s="824">
        <v>0</v>
      </c>
      <c r="BA958" s="824">
        <v>1</v>
      </c>
      <c r="BB958" s="824"/>
      <c r="BC958" s="824">
        <v>0</v>
      </c>
      <c r="BE958" s="828"/>
      <c r="BF958" s="828"/>
      <c r="BG958" s="828"/>
      <c r="BH958" s="828"/>
      <c r="BI958" s="828"/>
      <c r="BJ958" s="828"/>
      <c r="BK958" s="828"/>
      <c r="BL958" s="828"/>
      <c r="BM958" s="828"/>
      <c r="BN958" s="828"/>
      <c r="BO958" s="828"/>
      <c r="BP958" s="828"/>
      <c r="BQ958" s="828"/>
      <c r="BR958" s="828"/>
      <c r="BS958" s="828"/>
      <c r="BT958" s="828"/>
      <c r="BU958" s="828"/>
      <c r="BV958" s="828"/>
      <c r="BW958" s="828"/>
      <c r="BX958" s="828">
        <v>25</v>
      </c>
      <c r="BY958" s="40"/>
    </row>
    <row r="959" spans="1:78" ht="15.75">
      <c r="A959" s="824">
        <f>Jed!A30</f>
        <v>0</v>
      </c>
      <c r="B959" s="824" t="str">
        <f>Jed!B30</f>
        <v xml:space="preserve">Vašíček </v>
      </c>
      <c r="C959" s="824" t="str">
        <f>Jed!C30</f>
        <v>Zbyněk</v>
      </c>
      <c r="D959" s="1664">
        <f>Jed!D30</f>
        <v>800409</v>
      </c>
      <c r="E959" s="841" t="str">
        <f>Jed!E30</f>
        <v>JH</v>
      </c>
      <c r="F959" s="824" t="s">
        <v>778</v>
      </c>
      <c r="G959" s="823">
        <f t="shared" si="636"/>
        <v>0</v>
      </c>
      <c r="H959" s="824">
        <f t="shared" si="637"/>
        <v>3</v>
      </c>
      <c r="I959" s="824">
        <f t="shared" si="638"/>
        <v>0</v>
      </c>
      <c r="J959" s="824">
        <f t="shared" si="639"/>
        <v>0</v>
      </c>
      <c r="K959" s="825">
        <f t="shared" si="640"/>
        <v>0</v>
      </c>
      <c r="L959" s="826">
        <f t="shared" si="641"/>
        <v>0</v>
      </c>
      <c r="O959" s="824"/>
      <c r="P959" s="824"/>
      <c r="Q959" s="824"/>
      <c r="R959" s="824"/>
      <c r="S959" s="824"/>
      <c r="T959" s="826"/>
      <c r="U959" s="824"/>
      <c r="V959" s="827"/>
      <c r="W959" s="824">
        <v>0</v>
      </c>
      <c r="X959" s="1640"/>
      <c r="Y959" s="824">
        <v>0</v>
      </c>
      <c r="Z959" s="824"/>
      <c r="AA959" s="824"/>
      <c r="AB959" s="824"/>
      <c r="AC959" s="824"/>
      <c r="AD959" s="824"/>
      <c r="AE959" s="824"/>
      <c r="AF959" s="824"/>
      <c r="AG959" s="824">
        <v>0</v>
      </c>
      <c r="AH959" s="824"/>
      <c r="AI959" s="34"/>
      <c r="AJ959" s="824"/>
      <c r="AK959" s="824"/>
      <c r="AL959" s="824"/>
      <c r="AM959" s="824"/>
      <c r="AN959" s="824"/>
      <c r="AO959" s="824"/>
      <c r="AP959" s="824"/>
      <c r="AQ959" s="824"/>
      <c r="AR959" s="824">
        <v>0</v>
      </c>
      <c r="AS959" s="1640"/>
      <c r="AT959" s="824">
        <v>0</v>
      </c>
      <c r="AU959" s="824"/>
      <c r="AV959" s="824"/>
      <c r="AW959" s="824"/>
      <c r="AX959" s="824"/>
      <c r="AY959" s="824"/>
      <c r="AZ959" s="824"/>
      <c r="BA959" s="824"/>
      <c r="BB959" s="824">
        <v>0</v>
      </c>
      <c r="BC959" s="824"/>
      <c r="BE959" s="828"/>
      <c r="BF959" s="828"/>
      <c r="BG959" s="828"/>
      <c r="BH959" s="828"/>
      <c r="BI959" s="828"/>
      <c r="BJ959" s="828"/>
      <c r="BK959" s="828"/>
      <c r="BL959" s="828"/>
      <c r="BM959" s="828"/>
      <c r="BN959" s="828"/>
      <c r="BO959" s="828"/>
      <c r="BP959" s="828"/>
      <c r="BQ959" s="828"/>
      <c r="BR959" s="828"/>
      <c r="BS959" s="828"/>
      <c r="BT959" s="828"/>
      <c r="BU959" s="828"/>
      <c r="BV959" s="828"/>
      <c r="BW959" s="828"/>
      <c r="BX959" s="828"/>
      <c r="BY959" s="40"/>
    </row>
    <row r="960" spans="1:78" s="40" customFormat="1" ht="15.75">
      <c r="A960" s="824">
        <f>Jed!A31</f>
        <v>11</v>
      </c>
      <c r="B960" s="824" t="str">
        <f>Jed!B31</f>
        <v>Hendrich</v>
      </c>
      <c r="C960" s="824" t="str">
        <f>Jed!C31</f>
        <v>Jiří</v>
      </c>
      <c r="D960" s="1664">
        <f>Jed!D31</f>
        <v>800531</v>
      </c>
      <c r="E960" s="841" t="str">
        <f>Jed!E31</f>
        <v>JH</v>
      </c>
      <c r="F960" s="824" t="s">
        <v>778</v>
      </c>
      <c r="G960" s="823">
        <f t="shared" si="636"/>
        <v>0.9375</v>
      </c>
      <c r="H960" s="824">
        <f t="shared" si="637"/>
        <v>16</v>
      </c>
      <c r="I960" s="824">
        <f t="shared" si="638"/>
        <v>4</v>
      </c>
      <c r="J960" s="824">
        <f t="shared" si="639"/>
        <v>11</v>
      </c>
      <c r="K960" s="825">
        <f t="shared" si="640"/>
        <v>15</v>
      </c>
      <c r="L960" s="826">
        <f t="shared" si="641"/>
        <v>0</v>
      </c>
      <c r="M960" s="8"/>
      <c r="N960" s="8"/>
      <c r="O960" s="824">
        <v>0</v>
      </c>
      <c r="P960" s="824">
        <v>0</v>
      </c>
      <c r="Q960" s="824">
        <v>0</v>
      </c>
      <c r="R960" s="824">
        <v>0</v>
      </c>
      <c r="S960" s="824">
        <v>0</v>
      </c>
      <c r="T960" s="826">
        <v>0</v>
      </c>
      <c r="U960" s="824"/>
      <c r="V960" s="827">
        <v>1</v>
      </c>
      <c r="W960" s="824">
        <v>0</v>
      </c>
      <c r="X960" s="1640"/>
      <c r="Y960" s="824">
        <v>0</v>
      </c>
      <c r="Z960" s="824">
        <v>1</v>
      </c>
      <c r="AA960" s="824">
        <v>0</v>
      </c>
      <c r="AB960" s="824">
        <v>0</v>
      </c>
      <c r="AC960" s="824">
        <v>1</v>
      </c>
      <c r="AD960" s="824">
        <v>1</v>
      </c>
      <c r="AE960" s="824"/>
      <c r="AF960" s="824">
        <v>0</v>
      </c>
      <c r="AG960" s="824">
        <v>0</v>
      </c>
      <c r="AH960" s="824"/>
      <c r="AI960" s="34"/>
      <c r="AJ960" s="824">
        <v>1</v>
      </c>
      <c r="AK960" s="824">
        <v>0</v>
      </c>
      <c r="AL960" s="824">
        <v>0</v>
      </c>
      <c r="AM960" s="824">
        <v>1</v>
      </c>
      <c r="AN960" s="824">
        <v>0</v>
      </c>
      <c r="AO960" s="824">
        <v>2</v>
      </c>
      <c r="AP960" s="824"/>
      <c r="AQ960" s="824">
        <v>2</v>
      </c>
      <c r="AR960" s="824">
        <v>0</v>
      </c>
      <c r="AS960" s="1640"/>
      <c r="AT960" s="824">
        <v>1</v>
      </c>
      <c r="AU960" s="824">
        <v>1</v>
      </c>
      <c r="AV960" s="824">
        <v>1</v>
      </c>
      <c r="AW960" s="824">
        <v>1</v>
      </c>
      <c r="AX960" s="824">
        <v>0</v>
      </c>
      <c r="AY960" s="824">
        <v>0</v>
      </c>
      <c r="AZ960" s="824"/>
      <c r="BA960" s="824">
        <v>1</v>
      </c>
      <c r="BB960" s="824">
        <v>0</v>
      </c>
      <c r="BC960" s="824"/>
      <c r="BD960" s="8"/>
      <c r="BE960" s="828"/>
      <c r="BF960" s="828"/>
      <c r="BG960" s="828"/>
      <c r="BH960" s="828"/>
      <c r="BI960" s="828"/>
      <c r="BJ960" s="828"/>
      <c r="BK960" s="828"/>
      <c r="BL960" s="828"/>
      <c r="BM960" s="828"/>
      <c r="BN960" s="828"/>
      <c r="BO960" s="828"/>
      <c r="BP960" s="828"/>
      <c r="BQ960" s="828"/>
      <c r="BR960" s="828"/>
      <c r="BS960" s="828"/>
      <c r="BT960" s="828"/>
      <c r="BU960" s="828"/>
      <c r="BV960" s="828"/>
      <c r="BW960" s="828"/>
      <c r="BX960" s="828"/>
      <c r="BZ960" s="8"/>
    </row>
    <row r="961" spans="1:78" ht="15.75">
      <c r="A961" s="824">
        <f>Jed!A32</f>
        <v>71</v>
      </c>
      <c r="B961" s="824" t="str">
        <f>Jed!B32</f>
        <v>Hendrich</v>
      </c>
      <c r="C961" s="824" t="str">
        <f>Jed!C32</f>
        <v>Marek</v>
      </c>
      <c r="D961" s="1664">
        <f>Jed!D32</f>
        <v>820416</v>
      </c>
      <c r="E961" s="841" t="str">
        <f>Jed!E32</f>
        <v>JH2</v>
      </c>
      <c r="F961" s="824" t="s">
        <v>778</v>
      </c>
      <c r="G961" s="823">
        <f t="shared" si="636"/>
        <v>1</v>
      </c>
      <c r="H961" s="824">
        <f t="shared" si="637"/>
        <v>16</v>
      </c>
      <c r="I961" s="824">
        <f t="shared" si="638"/>
        <v>9</v>
      </c>
      <c r="J961" s="824">
        <f t="shared" si="639"/>
        <v>7</v>
      </c>
      <c r="K961" s="825">
        <f t="shared" si="640"/>
        <v>16</v>
      </c>
      <c r="L961" s="826">
        <f t="shared" si="641"/>
        <v>0</v>
      </c>
      <c r="O961" s="824"/>
      <c r="P961" s="824">
        <v>0</v>
      </c>
      <c r="Q961" s="824">
        <v>0</v>
      </c>
      <c r="R961" s="824">
        <v>0</v>
      </c>
      <c r="S961" s="824">
        <v>1</v>
      </c>
      <c r="T961" s="826">
        <v>2</v>
      </c>
      <c r="U961" s="824">
        <v>0</v>
      </c>
      <c r="V961" s="827">
        <v>0</v>
      </c>
      <c r="W961" s="824"/>
      <c r="X961" s="1640"/>
      <c r="Y961" s="824">
        <v>1</v>
      </c>
      <c r="Z961" s="824">
        <v>2</v>
      </c>
      <c r="AA961" s="824">
        <v>1</v>
      </c>
      <c r="AB961" s="824">
        <v>0</v>
      </c>
      <c r="AC961" s="824">
        <v>0</v>
      </c>
      <c r="AD961" s="824">
        <v>0</v>
      </c>
      <c r="AE961" s="824">
        <v>0</v>
      </c>
      <c r="AF961" s="824"/>
      <c r="AG961" s="824">
        <v>1</v>
      </c>
      <c r="AH961" s="824">
        <v>1</v>
      </c>
      <c r="AI961" s="34"/>
      <c r="AJ961" s="824"/>
      <c r="AK961" s="824">
        <v>0</v>
      </c>
      <c r="AL961" s="824">
        <v>0</v>
      </c>
      <c r="AM961" s="824">
        <v>1</v>
      </c>
      <c r="AN961" s="824">
        <v>1</v>
      </c>
      <c r="AO961" s="824">
        <v>0</v>
      </c>
      <c r="AP961" s="824">
        <v>1</v>
      </c>
      <c r="AQ961" s="824">
        <v>1</v>
      </c>
      <c r="AR961" s="824"/>
      <c r="AS961" s="1640"/>
      <c r="AT961" s="824">
        <v>0</v>
      </c>
      <c r="AU961" s="824">
        <v>2</v>
      </c>
      <c r="AV961" s="824">
        <v>0</v>
      </c>
      <c r="AW961" s="824">
        <v>1</v>
      </c>
      <c r="AX961" s="824">
        <v>0</v>
      </c>
      <c r="AY961" s="824">
        <v>0</v>
      </c>
      <c r="AZ961" s="824">
        <v>0</v>
      </c>
      <c r="BA961" s="824"/>
      <c r="BB961" s="824">
        <v>0</v>
      </c>
      <c r="BC961" s="824">
        <v>0</v>
      </c>
      <c r="BE961" s="828"/>
      <c r="BF961" s="828"/>
      <c r="BG961" s="828"/>
      <c r="BH961" s="828"/>
      <c r="BI961" s="828"/>
      <c r="BJ961" s="828"/>
      <c r="BK961" s="828"/>
      <c r="BL961" s="828"/>
      <c r="BM961" s="828"/>
      <c r="BN961" s="828"/>
      <c r="BO961" s="828"/>
      <c r="BP961" s="828"/>
      <c r="BQ961" s="828"/>
      <c r="BR961" s="828"/>
      <c r="BS961" s="828"/>
      <c r="BT961" s="828"/>
      <c r="BU961" s="828"/>
      <c r="BV961" s="828"/>
      <c r="BW961" s="828"/>
      <c r="BX961" s="828"/>
      <c r="BY961" s="40"/>
    </row>
    <row r="962" spans="1:78" ht="15.75">
      <c r="A962" s="824">
        <f>Jed!A33</f>
        <v>0</v>
      </c>
      <c r="B962" s="824" t="str">
        <f>Jed!B33</f>
        <v>Verner</v>
      </c>
      <c r="C962" s="824" t="str">
        <f>Jed!C33</f>
        <v>Oldřich</v>
      </c>
      <c r="D962" s="1664">
        <f>Jed!D33</f>
        <v>0</v>
      </c>
      <c r="E962" s="841" t="str">
        <f>Jed!E33</f>
        <v>JH2</v>
      </c>
      <c r="F962" s="824" t="s">
        <v>778</v>
      </c>
      <c r="G962" s="823">
        <f t="shared" si="636"/>
        <v>3</v>
      </c>
      <c r="H962" s="824">
        <f t="shared" si="637"/>
        <v>1</v>
      </c>
      <c r="I962" s="824">
        <f t="shared" si="638"/>
        <v>1</v>
      </c>
      <c r="J962" s="824">
        <f t="shared" si="639"/>
        <v>2</v>
      </c>
      <c r="K962" s="825">
        <f t="shared" si="640"/>
        <v>3</v>
      </c>
      <c r="L962" s="826">
        <f t="shared" si="641"/>
        <v>0</v>
      </c>
      <c r="M962" s="40"/>
      <c r="N962" s="40"/>
      <c r="O962" s="824"/>
      <c r="P962" s="824"/>
      <c r="Q962" s="824"/>
      <c r="R962" s="824"/>
      <c r="S962" s="824"/>
      <c r="T962" s="826"/>
      <c r="U962" s="824"/>
      <c r="V962" s="827"/>
      <c r="W962" s="824"/>
      <c r="X962" s="1640"/>
      <c r="Y962" s="824"/>
      <c r="Z962" s="824"/>
      <c r="AA962" s="824"/>
      <c r="AB962" s="824"/>
      <c r="AC962" s="824">
        <v>1</v>
      </c>
      <c r="AD962" s="824"/>
      <c r="AE962" s="824"/>
      <c r="AF962" s="824"/>
      <c r="AG962" s="824"/>
      <c r="AH962" s="824"/>
      <c r="AI962" s="34"/>
      <c r="AJ962" s="824"/>
      <c r="AK962" s="824"/>
      <c r="AL962" s="824"/>
      <c r="AM962" s="824"/>
      <c r="AN962" s="824"/>
      <c r="AO962" s="824"/>
      <c r="AP962" s="824"/>
      <c r="AQ962" s="824"/>
      <c r="AR962" s="824"/>
      <c r="AS962" s="1640"/>
      <c r="AT962" s="824"/>
      <c r="AU962" s="824"/>
      <c r="AV962" s="824"/>
      <c r="AW962" s="824"/>
      <c r="AX962" s="824">
        <v>2</v>
      </c>
      <c r="AY962" s="824"/>
      <c r="AZ962" s="824"/>
      <c r="BA962" s="824"/>
      <c r="BB962" s="824"/>
      <c r="BC962" s="824"/>
      <c r="BD962" s="40"/>
      <c r="BE962" s="832"/>
      <c r="BF962" s="832"/>
      <c r="BG962" s="832"/>
      <c r="BH962" s="832"/>
      <c r="BI962" s="832"/>
      <c r="BJ962" s="832"/>
      <c r="BK962" s="832"/>
      <c r="BL962" s="832"/>
      <c r="BM962" s="832"/>
      <c r="BN962" s="832"/>
      <c r="BO962" s="832"/>
      <c r="BP962" s="832"/>
      <c r="BQ962" s="832"/>
      <c r="BR962" s="832"/>
      <c r="BS962" s="832"/>
      <c r="BT962" s="832"/>
      <c r="BU962" s="832"/>
      <c r="BV962" s="832"/>
      <c r="BW962" s="832"/>
      <c r="BX962" s="832"/>
      <c r="BZ962" s="40"/>
    </row>
    <row r="963" spans="1:78" ht="15.75">
      <c r="A963" s="824">
        <f>Jed!A34</f>
        <v>16</v>
      </c>
      <c r="B963" s="824" t="str">
        <f>Jed!B34</f>
        <v>Kuběnka</v>
      </c>
      <c r="C963" s="824" t="str">
        <f>Jed!C34</f>
        <v>Jan</v>
      </c>
      <c r="D963" s="1664">
        <f>Jed!D34</f>
        <v>0</v>
      </c>
      <c r="E963" s="841" t="str">
        <f>Jed!E34</f>
        <v>H</v>
      </c>
      <c r="F963" s="824" t="s">
        <v>778</v>
      </c>
      <c r="G963" s="823">
        <f t="shared" si="636"/>
        <v>1.2307692307692308</v>
      </c>
      <c r="H963" s="824">
        <f t="shared" si="637"/>
        <v>13</v>
      </c>
      <c r="I963" s="824">
        <f t="shared" si="638"/>
        <v>9</v>
      </c>
      <c r="J963" s="824">
        <f t="shared" si="639"/>
        <v>7</v>
      </c>
      <c r="K963" s="825">
        <f t="shared" si="640"/>
        <v>16</v>
      </c>
      <c r="L963" s="826">
        <f t="shared" si="641"/>
        <v>0</v>
      </c>
      <c r="O963" s="824">
        <v>0</v>
      </c>
      <c r="P963" s="824">
        <v>0</v>
      </c>
      <c r="Q963" s="824">
        <v>0</v>
      </c>
      <c r="R963" s="824">
        <v>1</v>
      </c>
      <c r="S963" s="824"/>
      <c r="T963" s="826">
        <v>1</v>
      </c>
      <c r="U963" s="824"/>
      <c r="V963" s="827">
        <v>1</v>
      </c>
      <c r="W963" s="824">
        <v>0</v>
      </c>
      <c r="X963" s="1640"/>
      <c r="Y963" s="824"/>
      <c r="Z963" s="824">
        <v>2</v>
      </c>
      <c r="AA963" s="824">
        <v>1</v>
      </c>
      <c r="AB963" s="824"/>
      <c r="AC963" s="824">
        <v>0</v>
      </c>
      <c r="AD963" s="824"/>
      <c r="AE963" s="824">
        <v>0</v>
      </c>
      <c r="AF963" s="824">
        <v>2</v>
      </c>
      <c r="AG963" s="824">
        <v>1</v>
      </c>
      <c r="AH963" s="824"/>
      <c r="AI963" s="34"/>
      <c r="AJ963" s="824">
        <v>0</v>
      </c>
      <c r="AK963" s="824">
        <v>0</v>
      </c>
      <c r="AL963" s="824">
        <v>0</v>
      </c>
      <c r="AM963" s="824">
        <v>0</v>
      </c>
      <c r="AN963" s="824"/>
      <c r="AO963" s="824">
        <v>0</v>
      </c>
      <c r="AP963" s="824"/>
      <c r="AQ963" s="824">
        <v>2</v>
      </c>
      <c r="AR963" s="824">
        <v>0</v>
      </c>
      <c r="AS963" s="1640"/>
      <c r="AT963" s="824"/>
      <c r="AU963" s="824">
        <v>2</v>
      </c>
      <c r="AV963" s="824">
        <v>0</v>
      </c>
      <c r="AW963" s="824"/>
      <c r="AX963" s="824">
        <v>0</v>
      </c>
      <c r="AY963" s="824"/>
      <c r="AZ963" s="824">
        <v>1</v>
      </c>
      <c r="BA963" s="824">
        <v>2</v>
      </c>
      <c r="BB963" s="824">
        <v>0</v>
      </c>
      <c r="BC963" s="824"/>
      <c r="BE963" s="828"/>
      <c r="BF963" s="828"/>
      <c r="BG963" s="828"/>
      <c r="BH963" s="828"/>
      <c r="BI963" s="828"/>
      <c r="BJ963" s="828"/>
      <c r="BK963" s="828"/>
      <c r="BL963" s="828"/>
      <c r="BM963" s="828"/>
      <c r="BN963" s="828"/>
      <c r="BO963" s="828"/>
      <c r="BP963" s="828"/>
      <c r="BQ963" s="828"/>
      <c r="BR963" s="828"/>
      <c r="BS963" s="828"/>
      <c r="BT963" s="828"/>
      <c r="BU963" s="828"/>
      <c r="BV963" s="828"/>
      <c r="BW963" s="828"/>
      <c r="BX963" s="828"/>
    </row>
    <row r="964" spans="1:78" ht="15.75">
      <c r="A964" s="824">
        <f>Jed!A35</f>
        <v>0</v>
      </c>
      <c r="B964" s="824" t="str">
        <f>Jed!B35</f>
        <v>Zeman</v>
      </c>
      <c r="C964" s="824" t="str">
        <f>Jed!C35</f>
        <v>Tomáš</v>
      </c>
      <c r="D964" s="1664">
        <f>Jed!D35</f>
        <v>0</v>
      </c>
      <c r="E964" s="841" t="str">
        <f>Jed!E35</f>
        <v>H</v>
      </c>
      <c r="F964" s="824" t="s">
        <v>778</v>
      </c>
      <c r="G964" s="823">
        <f t="shared" si="636"/>
        <v>0</v>
      </c>
      <c r="H964" s="824">
        <f t="shared" si="637"/>
        <v>5</v>
      </c>
      <c r="I964" s="824">
        <f t="shared" si="638"/>
        <v>0</v>
      </c>
      <c r="J964" s="824">
        <f t="shared" si="639"/>
        <v>0</v>
      </c>
      <c r="K964" s="825">
        <f t="shared" si="640"/>
        <v>0</v>
      </c>
      <c r="L964" s="826">
        <f t="shared" si="641"/>
        <v>0</v>
      </c>
      <c r="O964" s="824"/>
      <c r="P964" s="824"/>
      <c r="Q964" s="824"/>
      <c r="R964" s="824"/>
      <c r="S964" s="824">
        <v>0</v>
      </c>
      <c r="T964" s="826"/>
      <c r="U964" s="824">
        <v>0</v>
      </c>
      <c r="V964" s="827"/>
      <c r="W964" s="824"/>
      <c r="X964" s="1640"/>
      <c r="Y964" s="824"/>
      <c r="Z964" s="824"/>
      <c r="AA964" s="824">
        <v>0</v>
      </c>
      <c r="AB964" s="824"/>
      <c r="AC964" s="824">
        <v>0</v>
      </c>
      <c r="AD964" s="824"/>
      <c r="AE964" s="824">
        <v>0</v>
      </c>
      <c r="AF964" s="824"/>
      <c r="AG964" s="824"/>
      <c r="AH964" s="824"/>
      <c r="AI964" s="34"/>
      <c r="AJ964" s="824"/>
      <c r="AK964" s="824"/>
      <c r="AL964" s="824"/>
      <c r="AM964" s="824"/>
      <c r="AN964" s="824">
        <v>0</v>
      </c>
      <c r="AO964" s="824"/>
      <c r="AP964" s="824">
        <v>0</v>
      </c>
      <c r="AQ964" s="824"/>
      <c r="AR964" s="824"/>
      <c r="AS964" s="1640"/>
      <c r="AT964" s="824"/>
      <c r="AU964" s="824"/>
      <c r="AV964" s="824">
        <v>0</v>
      </c>
      <c r="AW964" s="824"/>
      <c r="AX964" s="824">
        <v>0</v>
      </c>
      <c r="AY964" s="824"/>
      <c r="AZ964" s="824">
        <v>0</v>
      </c>
      <c r="BA964" s="824"/>
      <c r="BB964" s="824"/>
      <c r="BC964" s="824"/>
      <c r="BE964" s="828"/>
      <c r="BF964" s="828"/>
      <c r="BG964" s="828"/>
      <c r="BH964" s="828"/>
      <c r="BI964" s="828"/>
      <c r="BJ964" s="828"/>
      <c r="BK964" s="828"/>
      <c r="BL964" s="828"/>
      <c r="BM964" s="828"/>
      <c r="BN964" s="828"/>
      <c r="BO964" s="828"/>
      <c r="BP964" s="828"/>
      <c r="BQ964" s="828"/>
      <c r="BR964" s="828"/>
      <c r="BS964" s="828"/>
      <c r="BT964" s="828"/>
      <c r="BU964" s="828"/>
      <c r="BV964" s="828"/>
      <c r="BW964" s="828"/>
      <c r="BX964" s="828"/>
    </row>
    <row r="965" spans="1:78" ht="15.75">
      <c r="A965" s="824">
        <f>Jed!A36</f>
        <v>0</v>
      </c>
      <c r="B965" s="824" t="str">
        <f>Jed!B36</f>
        <v>Bruštik</v>
      </c>
      <c r="C965" s="824" t="str">
        <f>Jed!C36</f>
        <v>Pavel</v>
      </c>
      <c r="D965" s="1664">
        <f>Jed!D36</f>
        <v>0</v>
      </c>
      <c r="E965" s="841" t="str">
        <f>Jed!E36</f>
        <v>N</v>
      </c>
      <c r="F965" s="824" t="s">
        <v>778</v>
      </c>
      <c r="G965" s="823">
        <f t="shared" si="636"/>
        <v>1</v>
      </c>
      <c r="H965" s="824">
        <f t="shared" si="637"/>
        <v>1</v>
      </c>
      <c r="I965" s="824">
        <f t="shared" si="638"/>
        <v>1</v>
      </c>
      <c r="J965" s="824">
        <f t="shared" si="639"/>
        <v>0</v>
      </c>
      <c r="K965" s="825">
        <f t="shared" si="640"/>
        <v>1</v>
      </c>
      <c r="L965" s="826">
        <f t="shared" si="641"/>
        <v>0</v>
      </c>
      <c r="O965" s="824"/>
      <c r="P965" s="824"/>
      <c r="Q965" s="824"/>
      <c r="R965" s="824"/>
      <c r="S965" s="824"/>
      <c r="T965" s="826"/>
      <c r="U965" s="824">
        <v>1</v>
      </c>
      <c r="V965" s="827"/>
      <c r="W965" s="824"/>
      <c r="X965" s="1640"/>
      <c r="Y965" s="824"/>
      <c r="Z965" s="824"/>
      <c r="AA965" s="824"/>
      <c r="AB965" s="824"/>
      <c r="AC965" s="824"/>
      <c r="AD965" s="824"/>
      <c r="AE965" s="824"/>
      <c r="AF965" s="824"/>
      <c r="AG965" s="824"/>
      <c r="AH965" s="824"/>
      <c r="AI965" s="34"/>
      <c r="AJ965" s="824"/>
      <c r="AK965" s="824"/>
      <c r="AL965" s="824"/>
      <c r="AM965" s="824"/>
      <c r="AN965" s="824"/>
      <c r="AO965" s="824"/>
      <c r="AP965" s="824">
        <v>0</v>
      </c>
      <c r="AQ965" s="824"/>
      <c r="AR965" s="824"/>
      <c r="AS965" s="1640"/>
      <c r="AT965" s="824"/>
      <c r="AU965" s="824"/>
      <c r="AV965" s="824"/>
      <c r="AW965" s="824"/>
      <c r="AX965" s="824"/>
      <c r="AY965" s="824"/>
      <c r="AZ965" s="824"/>
      <c r="BA965" s="824"/>
      <c r="BB965" s="824"/>
      <c r="BC965" s="824"/>
      <c r="BE965" s="828"/>
      <c r="BF965" s="828"/>
      <c r="BG965" s="828"/>
      <c r="BH965" s="828"/>
      <c r="BI965" s="828"/>
      <c r="BJ965" s="828"/>
      <c r="BK965" s="828"/>
      <c r="BL965" s="828"/>
      <c r="BM965" s="828"/>
      <c r="BN965" s="828"/>
      <c r="BO965" s="828"/>
      <c r="BP965" s="828"/>
      <c r="BQ965" s="828"/>
      <c r="BR965" s="828"/>
      <c r="BS965" s="828"/>
      <c r="BT965" s="828"/>
      <c r="BU965" s="828"/>
      <c r="BV965" s="828"/>
      <c r="BW965" s="828"/>
      <c r="BX965" s="828"/>
    </row>
    <row r="966" spans="1:78" ht="15.75">
      <c r="A966" s="824">
        <f>Jed!A37</f>
        <v>0</v>
      </c>
      <c r="B966" s="824" t="str">
        <f>Jed!B37</f>
        <v>Jirků</v>
      </c>
      <c r="C966" s="824" t="str">
        <f>Jed!C37</f>
        <v>Pavel</v>
      </c>
      <c r="D966" s="1664">
        <f>Jed!D37</f>
        <v>0</v>
      </c>
      <c r="E966" s="841" t="str">
        <f>Jed!E37</f>
        <v>HS</v>
      </c>
      <c r="F966" s="824" t="s">
        <v>778</v>
      </c>
      <c r="G966" s="823">
        <f t="shared" si="636"/>
        <v>0</v>
      </c>
      <c r="H966" s="824">
        <f t="shared" si="637"/>
        <v>1</v>
      </c>
      <c r="I966" s="824">
        <f t="shared" si="638"/>
        <v>0</v>
      </c>
      <c r="J966" s="824">
        <f t="shared" si="639"/>
        <v>0</v>
      </c>
      <c r="K966" s="825">
        <f t="shared" si="640"/>
        <v>0</v>
      </c>
      <c r="L966" s="826">
        <f t="shared" si="641"/>
        <v>0</v>
      </c>
      <c r="O966" s="824"/>
      <c r="P966" s="824"/>
      <c r="Q966" s="824"/>
      <c r="R966" s="824"/>
      <c r="S966" s="824"/>
      <c r="T966" s="826"/>
      <c r="U966" s="824">
        <v>0</v>
      </c>
      <c r="V966" s="827"/>
      <c r="W966" s="824"/>
      <c r="X966" s="1640"/>
      <c r="Y966" s="824"/>
      <c r="Z966" s="824"/>
      <c r="AA966" s="824"/>
      <c r="AB966" s="824"/>
      <c r="AC966" s="824"/>
      <c r="AD966" s="824"/>
      <c r="AE966" s="824"/>
      <c r="AF966" s="824"/>
      <c r="AG966" s="824"/>
      <c r="AH966" s="824"/>
      <c r="AI966" s="34"/>
      <c r="AJ966" s="824"/>
      <c r="AK966" s="824"/>
      <c r="AL966" s="824"/>
      <c r="AM966" s="824"/>
      <c r="AN966" s="824"/>
      <c r="AO966" s="824"/>
      <c r="AP966" s="824">
        <v>0</v>
      </c>
      <c r="AQ966" s="824"/>
      <c r="AR966" s="824"/>
      <c r="AS966" s="1640"/>
      <c r="AT966" s="824"/>
      <c r="AU966" s="824"/>
      <c r="AV966" s="824"/>
      <c r="AW966" s="824"/>
      <c r="AX966" s="824"/>
      <c r="AY966" s="824"/>
      <c r="AZ966" s="824"/>
      <c r="BA966" s="824"/>
      <c r="BB966" s="824"/>
      <c r="BC966" s="824"/>
      <c r="BE966" s="828"/>
      <c r="BF966" s="828"/>
      <c r="BG966" s="828"/>
      <c r="BH966" s="828"/>
      <c r="BI966" s="828"/>
      <c r="BJ966" s="828"/>
      <c r="BK966" s="828"/>
      <c r="BL966" s="828"/>
      <c r="BM966" s="828"/>
      <c r="BN966" s="828"/>
      <c r="BO966" s="828"/>
      <c r="BP966" s="828"/>
      <c r="BQ966" s="828"/>
      <c r="BR966" s="828"/>
      <c r="BS966" s="828"/>
      <c r="BT966" s="828"/>
      <c r="BU966" s="828"/>
      <c r="BV966" s="828"/>
      <c r="BW966" s="828"/>
      <c r="BX966" s="828"/>
    </row>
    <row r="967" spans="1:78" ht="15.75">
      <c r="A967" s="824">
        <f>Jed!A38</f>
        <v>0</v>
      </c>
      <c r="B967" s="824" t="str">
        <f>Jed!B38</f>
        <v>Benda</v>
      </c>
      <c r="C967" s="824" t="str">
        <f>Jed!C38</f>
        <v>Jan</v>
      </c>
      <c r="D967" s="1664">
        <f>Jed!D38</f>
        <v>0</v>
      </c>
      <c r="E967" s="841">
        <f>Jed!E38</f>
        <v>0</v>
      </c>
      <c r="F967" s="824" t="s">
        <v>778</v>
      </c>
      <c r="G967" s="823">
        <f t="shared" si="636"/>
        <v>1.3333333333333333</v>
      </c>
      <c r="H967" s="824">
        <f t="shared" si="637"/>
        <v>3</v>
      </c>
      <c r="I967" s="824">
        <f t="shared" si="638"/>
        <v>2</v>
      </c>
      <c r="J967" s="824">
        <f t="shared" si="639"/>
        <v>2</v>
      </c>
      <c r="K967" s="825">
        <f t="shared" si="640"/>
        <v>4</v>
      </c>
      <c r="L967" s="826">
        <f t="shared" si="641"/>
        <v>0</v>
      </c>
      <c r="O967" s="824"/>
      <c r="P967" s="824"/>
      <c r="Q967" s="824"/>
      <c r="R967" s="824"/>
      <c r="S967" s="824"/>
      <c r="T967" s="826"/>
      <c r="U967" s="824"/>
      <c r="V967" s="827"/>
      <c r="W967" s="824"/>
      <c r="X967" s="1640"/>
      <c r="Y967" s="824"/>
      <c r="Z967" s="824"/>
      <c r="AA967" s="824"/>
      <c r="AB967" s="824"/>
      <c r="AC967" s="824">
        <v>2</v>
      </c>
      <c r="AD967" s="824">
        <v>0</v>
      </c>
      <c r="AE967" s="824"/>
      <c r="AF967" s="824">
        <v>0</v>
      </c>
      <c r="AG967" s="824"/>
      <c r="AH967" s="824"/>
      <c r="AI967" s="34"/>
      <c r="AJ967" s="824"/>
      <c r="AK967" s="824"/>
      <c r="AL967" s="824"/>
      <c r="AM967" s="824"/>
      <c r="AN967" s="824"/>
      <c r="AO967" s="824"/>
      <c r="AP967" s="824"/>
      <c r="AQ967" s="824"/>
      <c r="AR967" s="824"/>
      <c r="AS967" s="1640"/>
      <c r="AT967" s="824"/>
      <c r="AU967" s="824"/>
      <c r="AV967" s="824"/>
      <c r="AW967" s="824"/>
      <c r="AX967" s="824">
        <v>2</v>
      </c>
      <c r="AY967" s="824">
        <v>0</v>
      </c>
      <c r="AZ967" s="824"/>
      <c r="BA967" s="824">
        <v>0</v>
      </c>
      <c r="BB967" s="824"/>
      <c r="BC967" s="824"/>
      <c r="BE967" s="828"/>
      <c r="BF967" s="828"/>
      <c r="BG967" s="828"/>
      <c r="BH967" s="828"/>
      <c r="BI967" s="828"/>
      <c r="BJ967" s="828"/>
      <c r="BK967" s="828"/>
      <c r="BL967" s="828"/>
      <c r="BM967" s="828"/>
      <c r="BN967" s="828"/>
      <c r="BO967" s="828"/>
      <c r="BP967" s="828"/>
      <c r="BQ967" s="828"/>
      <c r="BR967" s="828"/>
      <c r="BS967" s="828"/>
      <c r="BT967" s="828"/>
      <c r="BU967" s="828"/>
      <c r="BV967" s="828"/>
      <c r="BW967" s="828"/>
      <c r="BX967" s="828"/>
    </row>
    <row r="968" spans="1:78" ht="15.75">
      <c r="A968" s="824">
        <f>Jed!A39</f>
        <v>0</v>
      </c>
      <c r="B968" s="824">
        <f>Jed!B39</f>
        <v>0</v>
      </c>
      <c r="C968" s="824">
        <f>Jed!C39</f>
        <v>0</v>
      </c>
      <c r="D968" s="1664">
        <f>Jed!D39</f>
        <v>0</v>
      </c>
      <c r="E968" s="841">
        <f>Jed!E39</f>
        <v>0</v>
      </c>
      <c r="F968" s="824" t="s">
        <v>778</v>
      </c>
      <c r="G968" s="823" t="e">
        <f t="shared" si="636"/>
        <v>#DIV/0!</v>
      </c>
      <c r="H968" s="824">
        <f t="shared" si="637"/>
        <v>0</v>
      </c>
      <c r="I968" s="824">
        <f t="shared" si="638"/>
        <v>0</v>
      </c>
      <c r="J968" s="824">
        <f t="shared" si="639"/>
        <v>0</v>
      </c>
      <c r="K968" s="825">
        <f t="shared" si="640"/>
        <v>0</v>
      </c>
      <c r="L968" s="826">
        <f t="shared" si="641"/>
        <v>0</v>
      </c>
      <c r="O968" s="824"/>
      <c r="P968" s="824"/>
      <c r="Q968" s="824"/>
      <c r="R968" s="824"/>
      <c r="S968" s="824"/>
      <c r="T968" s="826"/>
      <c r="U968" s="824"/>
      <c r="V968" s="827"/>
      <c r="W968" s="824"/>
      <c r="X968" s="1640"/>
      <c r="Y968" s="824"/>
      <c r="Z968" s="824"/>
      <c r="AA968" s="824"/>
      <c r="AB968" s="824"/>
      <c r="AC968" s="824"/>
      <c r="AD968" s="824"/>
      <c r="AE968" s="824"/>
      <c r="AF968" s="824"/>
      <c r="AG968" s="824"/>
      <c r="AH968" s="824"/>
      <c r="AI968" s="34"/>
      <c r="AJ968" s="824"/>
      <c r="AK968" s="824"/>
      <c r="AL968" s="824"/>
      <c r="AM968" s="824"/>
      <c r="AN968" s="824"/>
      <c r="AO968" s="824"/>
      <c r="AP968" s="824"/>
      <c r="AQ968" s="824"/>
      <c r="AR968" s="824"/>
      <c r="AS968" s="1640"/>
      <c r="AT968" s="824"/>
      <c r="AU968" s="824"/>
      <c r="AV968" s="824"/>
      <c r="AW968" s="824"/>
      <c r="AX968" s="824"/>
      <c r="AY968" s="824"/>
      <c r="AZ968" s="824"/>
      <c r="BA968" s="824"/>
      <c r="BB968" s="824"/>
      <c r="BC968" s="824"/>
      <c r="BE968" s="828"/>
      <c r="BF968" s="828"/>
      <c r="BG968" s="828"/>
      <c r="BH968" s="828"/>
      <c r="BI968" s="828"/>
      <c r="BJ968" s="828"/>
      <c r="BK968" s="828"/>
      <c r="BL968" s="828"/>
      <c r="BM968" s="828"/>
      <c r="BN968" s="828"/>
      <c r="BO968" s="828"/>
      <c r="BP968" s="828"/>
      <c r="BQ968" s="828"/>
      <c r="BR968" s="828"/>
      <c r="BS968" s="828"/>
      <c r="BT968" s="828"/>
      <c r="BU968" s="828"/>
      <c r="BV968" s="828"/>
      <c r="BW968" s="828"/>
      <c r="BX968" s="828"/>
    </row>
    <row r="969" spans="1:78" ht="15.75">
      <c r="A969" s="824">
        <f>Jed!A40</f>
        <v>0</v>
      </c>
      <c r="B969" s="824">
        <f>Jed!B40</f>
        <v>0</v>
      </c>
      <c r="C969" s="824">
        <f>Jed!C40</f>
        <v>0</v>
      </c>
      <c r="D969" s="1664">
        <f>Jed!D40</f>
        <v>0</v>
      </c>
      <c r="E969" s="841">
        <f>Jed!E40</f>
        <v>0</v>
      </c>
      <c r="F969" s="824" t="s">
        <v>778</v>
      </c>
      <c r="G969" s="823" t="e">
        <f t="shared" si="636"/>
        <v>#DIV/0!</v>
      </c>
      <c r="H969" s="824">
        <f t="shared" si="637"/>
        <v>0</v>
      </c>
      <c r="I969" s="824">
        <f t="shared" si="638"/>
        <v>0</v>
      </c>
      <c r="J969" s="824">
        <f t="shared" si="639"/>
        <v>0</v>
      </c>
      <c r="K969" s="825">
        <f t="shared" si="640"/>
        <v>0</v>
      </c>
      <c r="L969" s="826">
        <f t="shared" si="641"/>
        <v>0</v>
      </c>
      <c r="O969" s="824"/>
      <c r="P969" s="824"/>
      <c r="Q969" s="824"/>
      <c r="R969" s="824"/>
      <c r="S969" s="824"/>
      <c r="T969" s="826"/>
      <c r="U969" s="824"/>
      <c r="V969" s="827"/>
      <c r="W969" s="824"/>
      <c r="X969" s="1640"/>
      <c r="Y969" s="824"/>
      <c r="Z969" s="824"/>
      <c r="AA969" s="824"/>
      <c r="AB969" s="824"/>
      <c r="AC969" s="824"/>
      <c r="AD969" s="824"/>
      <c r="AE969" s="824"/>
      <c r="AF969" s="824"/>
      <c r="AG969" s="824"/>
      <c r="AH969" s="824"/>
      <c r="AI969" s="34"/>
      <c r="AJ969" s="824"/>
      <c r="AK969" s="824"/>
      <c r="AL969" s="824"/>
      <c r="AM969" s="824"/>
      <c r="AN969" s="824"/>
      <c r="AO969" s="824"/>
      <c r="AP969" s="824"/>
      <c r="AQ969" s="824"/>
      <c r="AR969" s="824"/>
      <c r="AS969" s="1640"/>
      <c r="AT969" s="824"/>
      <c r="AU969" s="824"/>
      <c r="AV969" s="824"/>
      <c r="AW969" s="824"/>
      <c r="AX969" s="824"/>
      <c r="AY969" s="824"/>
      <c r="AZ969" s="824"/>
      <c r="BA969" s="824"/>
      <c r="BB969" s="824"/>
      <c r="BC969" s="824"/>
      <c r="BE969" s="828"/>
      <c r="BF969" s="828"/>
      <c r="BG969" s="828"/>
      <c r="BH969" s="828"/>
      <c r="BI969" s="828"/>
      <c r="BJ969" s="828"/>
      <c r="BK969" s="828"/>
      <c r="BL969" s="828"/>
      <c r="BM969" s="828"/>
      <c r="BN969" s="828"/>
      <c r="BO969" s="828"/>
      <c r="BP969" s="828"/>
      <c r="BQ969" s="828"/>
      <c r="BR969" s="828"/>
      <c r="BS969" s="828"/>
      <c r="BT969" s="828"/>
      <c r="BU969" s="828"/>
      <c r="BV969" s="828"/>
      <c r="BW969" s="828"/>
      <c r="BX969" s="828"/>
    </row>
    <row r="970" spans="1:78" ht="15.75">
      <c r="A970" s="34"/>
      <c r="B970" s="829" t="s">
        <v>67</v>
      </c>
      <c r="C970" s="829" t="s">
        <v>68</v>
      </c>
      <c r="D970" s="835"/>
      <c r="F970" s="824" t="s">
        <v>779</v>
      </c>
      <c r="G970" s="823" t="e">
        <f t="shared" si="636"/>
        <v>#DIV/0!</v>
      </c>
      <c r="H970" s="824">
        <f t="shared" si="637"/>
        <v>0</v>
      </c>
      <c r="I970" s="824">
        <f t="shared" si="638"/>
        <v>0</v>
      </c>
      <c r="J970" s="824">
        <f t="shared" si="639"/>
        <v>0</v>
      </c>
      <c r="K970" s="825">
        <f t="shared" si="640"/>
        <v>0</v>
      </c>
      <c r="L970" s="826">
        <f t="shared" si="641"/>
        <v>0</v>
      </c>
      <c r="O970" s="827"/>
      <c r="P970" s="824"/>
      <c r="Q970" s="824"/>
      <c r="R970" s="824"/>
      <c r="S970" s="824"/>
      <c r="T970" s="826"/>
      <c r="U970" s="824"/>
      <c r="V970" s="827"/>
      <c r="W970" s="824"/>
      <c r="X970" s="1640"/>
      <c r="Y970" s="824"/>
      <c r="Z970" s="824"/>
      <c r="AA970" s="824"/>
      <c r="AB970" s="824"/>
      <c r="AC970" s="824"/>
      <c r="AD970" s="824"/>
      <c r="AE970" s="824"/>
      <c r="AF970" s="824"/>
      <c r="AG970" s="824"/>
      <c r="AH970" s="824"/>
      <c r="AI970" s="34"/>
      <c r="AJ970" s="824"/>
      <c r="AK970" s="824"/>
      <c r="AL970" s="824"/>
      <c r="AM970" s="824"/>
      <c r="AN970" s="824"/>
      <c r="AO970" s="824"/>
      <c r="AP970" s="824"/>
      <c r="AQ970" s="824"/>
      <c r="AR970" s="824"/>
      <c r="AS970" s="1640"/>
      <c r="AT970" s="824"/>
      <c r="AU970" s="824"/>
      <c r="AV970" s="824"/>
      <c r="AW970" s="824"/>
      <c r="AX970" s="824"/>
      <c r="AY970" s="824"/>
      <c r="AZ970" s="824"/>
      <c r="BA970" s="824"/>
      <c r="BB970" s="824"/>
      <c r="BC970" s="824"/>
      <c r="BE970" s="828"/>
      <c r="BF970" s="828"/>
      <c r="BG970" s="828"/>
      <c r="BH970" s="828"/>
      <c r="BI970" s="828"/>
      <c r="BJ970" s="828"/>
      <c r="BK970" s="828"/>
      <c r="BL970" s="828"/>
      <c r="BM970" s="828"/>
      <c r="BN970" s="828"/>
      <c r="BO970" s="828"/>
      <c r="BP970" s="828"/>
      <c r="BQ970" s="828"/>
      <c r="BR970" s="828"/>
      <c r="BS970" s="828"/>
      <c r="BT970" s="828"/>
      <c r="BU970" s="828"/>
      <c r="BV970" s="828"/>
      <c r="BW970" s="828"/>
      <c r="BX970" s="828"/>
    </row>
    <row r="971" spans="1:78" ht="15.75">
      <c r="A971" s="34"/>
      <c r="B971" s="829" t="s">
        <v>805</v>
      </c>
      <c r="C971" s="829" t="s">
        <v>163</v>
      </c>
      <c r="D971" s="835"/>
      <c r="F971" s="824" t="s">
        <v>779</v>
      </c>
      <c r="G971" s="823">
        <f t="shared" si="636"/>
        <v>4.1333333333333337</v>
      </c>
      <c r="H971" s="824">
        <f t="shared" si="637"/>
        <v>15</v>
      </c>
      <c r="I971" s="824">
        <f t="shared" si="638"/>
        <v>62</v>
      </c>
      <c r="J971" s="824">
        <f t="shared" si="639"/>
        <v>0</v>
      </c>
      <c r="K971" s="825">
        <f t="shared" si="640"/>
        <v>62</v>
      </c>
      <c r="L971" s="826">
        <f t="shared" si="641"/>
        <v>0</v>
      </c>
      <c r="O971" s="827">
        <v>7</v>
      </c>
      <c r="P971" s="824">
        <v>2</v>
      </c>
      <c r="Q971" s="824">
        <v>1</v>
      </c>
      <c r="R971" s="824">
        <v>3</v>
      </c>
      <c r="S971" s="824"/>
      <c r="T971" s="826">
        <v>9</v>
      </c>
      <c r="U971" s="824">
        <v>1</v>
      </c>
      <c r="V971" s="827">
        <v>6</v>
      </c>
      <c r="W971" s="824">
        <v>2</v>
      </c>
      <c r="X971" s="1640"/>
      <c r="Y971" s="824">
        <v>8</v>
      </c>
      <c r="Z971" s="824">
        <v>4</v>
      </c>
      <c r="AA971" s="824">
        <v>3</v>
      </c>
      <c r="AB971" s="824">
        <v>7</v>
      </c>
      <c r="AC971" s="824">
        <v>4</v>
      </c>
      <c r="AD971" s="824"/>
      <c r="AE971" s="824"/>
      <c r="AF971" s="824"/>
      <c r="AG971" s="824">
        <v>3</v>
      </c>
      <c r="AH971" s="824">
        <v>2</v>
      </c>
      <c r="AI971" s="34"/>
      <c r="AJ971" s="824"/>
      <c r="AK971" s="824"/>
      <c r="AL971" s="824"/>
      <c r="AM971" s="824"/>
      <c r="AN971" s="824"/>
      <c r="AO971" s="824"/>
      <c r="AP971" s="824"/>
      <c r="AQ971" s="824"/>
      <c r="AR971" s="824"/>
      <c r="AS971" s="1640"/>
      <c r="AT971" s="824"/>
      <c r="AU971" s="824"/>
      <c r="AV971" s="824"/>
      <c r="AW971" s="824"/>
      <c r="AX971" s="824"/>
      <c r="AY971" s="824"/>
      <c r="AZ971" s="824"/>
      <c r="BA971" s="824"/>
      <c r="BB971" s="824"/>
      <c r="BC971" s="824"/>
      <c r="BE971" s="828"/>
      <c r="BF971" s="828"/>
      <c r="BG971" s="828"/>
      <c r="BH971" s="828"/>
      <c r="BI971" s="828"/>
      <c r="BJ971" s="828"/>
      <c r="BK971" s="828"/>
      <c r="BL971" s="828"/>
      <c r="BM971" s="828"/>
      <c r="BN971" s="828"/>
      <c r="BO971" s="828"/>
      <c r="BP971" s="828"/>
      <c r="BQ971" s="828"/>
      <c r="BR971" s="828"/>
      <c r="BS971" s="828"/>
      <c r="BT971" s="828"/>
      <c r="BU971" s="828"/>
      <c r="BV971" s="828"/>
      <c r="BW971" s="828"/>
      <c r="BX971" s="828"/>
    </row>
    <row r="972" spans="1:78" ht="15.75">
      <c r="A972" s="34"/>
      <c r="B972" s="51" t="s">
        <v>106</v>
      </c>
      <c r="C972" s="51" t="s">
        <v>59</v>
      </c>
      <c r="D972" s="835"/>
      <c r="F972" s="824" t="s">
        <v>779</v>
      </c>
      <c r="G972" s="823">
        <f t="shared" si="636"/>
        <v>8</v>
      </c>
      <c r="H972" s="824">
        <f t="shared" si="637"/>
        <v>1</v>
      </c>
      <c r="I972" s="824">
        <f t="shared" si="638"/>
        <v>8</v>
      </c>
      <c r="J972" s="824">
        <f t="shared" si="639"/>
        <v>0</v>
      </c>
      <c r="K972" s="825">
        <f t="shared" si="640"/>
        <v>8</v>
      </c>
      <c r="L972" s="826">
        <f t="shared" si="641"/>
        <v>0</v>
      </c>
      <c r="O972" s="827"/>
      <c r="P972" s="824"/>
      <c r="Q972" s="824"/>
      <c r="R972" s="824"/>
      <c r="S972" s="824"/>
      <c r="T972" s="826"/>
      <c r="U972" s="824"/>
      <c r="V972" s="827"/>
      <c r="W972" s="824"/>
      <c r="X972" s="1640"/>
      <c r="Y972" s="824"/>
      <c r="Z972" s="824"/>
      <c r="AA972" s="824"/>
      <c r="AB972" s="824"/>
      <c r="AC972" s="824"/>
      <c r="AD972" s="824"/>
      <c r="AE972" s="824">
        <v>8</v>
      </c>
      <c r="AF972" s="824"/>
      <c r="AG972" s="824"/>
      <c r="AH972" s="824"/>
      <c r="AI972" s="34"/>
      <c r="AJ972" s="824"/>
      <c r="AK972" s="824"/>
      <c r="AL972" s="824"/>
      <c r="AM972" s="824"/>
      <c r="AN972" s="824"/>
      <c r="AO972" s="824"/>
      <c r="AP972" s="824"/>
      <c r="AQ972" s="824"/>
      <c r="AR972" s="824"/>
      <c r="AS972" s="1640"/>
      <c r="AT972" s="824"/>
      <c r="AU972" s="824"/>
      <c r="AV972" s="824"/>
      <c r="AW972" s="824"/>
      <c r="AX972" s="824"/>
      <c r="AY972" s="824"/>
      <c r="AZ972" s="824"/>
      <c r="BA972" s="824"/>
      <c r="BB972" s="824"/>
      <c r="BC972" s="824"/>
      <c r="BE972" s="828"/>
      <c r="BF972" s="828"/>
      <c r="BG972" s="828"/>
      <c r="BH972" s="828"/>
      <c r="BI972" s="828"/>
      <c r="BJ972" s="828"/>
      <c r="BK972" s="828"/>
      <c r="BL972" s="828"/>
      <c r="BM972" s="828"/>
      <c r="BN972" s="828"/>
      <c r="BO972" s="828"/>
      <c r="BP972" s="828"/>
      <c r="BQ972" s="828"/>
      <c r="BR972" s="828"/>
      <c r="BS972" s="828"/>
      <c r="BT972" s="828"/>
      <c r="BU972" s="828"/>
      <c r="BV972" s="828"/>
      <c r="BW972" s="828"/>
      <c r="BX972" s="828"/>
    </row>
    <row r="973" spans="1:78" ht="15.75">
      <c r="A973" s="34"/>
      <c r="B973" s="829" t="s">
        <v>638</v>
      </c>
      <c r="C973" s="829" t="s">
        <v>348</v>
      </c>
      <c r="D973" s="835"/>
      <c r="F973" s="824" t="s">
        <v>779</v>
      </c>
      <c r="G973" s="823">
        <f t="shared" si="636"/>
        <v>8</v>
      </c>
      <c r="H973" s="824">
        <f t="shared" si="637"/>
        <v>1</v>
      </c>
      <c r="I973" s="824">
        <f t="shared" si="638"/>
        <v>8</v>
      </c>
      <c r="J973" s="824">
        <f t="shared" si="639"/>
        <v>0</v>
      </c>
      <c r="K973" s="825">
        <f t="shared" si="640"/>
        <v>8</v>
      </c>
      <c r="L973" s="826">
        <f t="shared" si="641"/>
        <v>0</v>
      </c>
      <c r="O973" s="827"/>
      <c r="P973" s="824"/>
      <c r="Q973" s="824"/>
      <c r="R973" s="824"/>
      <c r="S973" s="824"/>
      <c r="T973" s="826"/>
      <c r="U973" s="824"/>
      <c r="V973" s="827"/>
      <c r="W973" s="824"/>
      <c r="X973" s="1640"/>
      <c r="Y973" s="824"/>
      <c r="Z973" s="824"/>
      <c r="AA973" s="824"/>
      <c r="AB973" s="824"/>
      <c r="AC973" s="824"/>
      <c r="AD973" s="824"/>
      <c r="AE973" s="824"/>
      <c r="AF973" s="824">
        <v>8</v>
      </c>
      <c r="AG973" s="824"/>
      <c r="AH973" s="824"/>
      <c r="AI973" s="34"/>
      <c r="AJ973" s="824"/>
      <c r="AK973" s="824"/>
      <c r="AL973" s="824"/>
      <c r="AM973" s="824"/>
      <c r="AN973" s="824"/>
      <c r="AO973" s="824"/>
      <c r="AP973" s="824"/>
      <c r="AQ973" s="824"/>
      <c r="AR973" s="824"/>
      <c r="AS973" s="1640"/>
      <c r="AT973" s="824"/>
      <c r="AU973" s="824"/>
      <c r="AV973" s="824"/>
      <c r="AW973" s="824"/>
      <c r="AX973" s="824"/>
      <c r="AY973" s="824"/>
      <c r="AZ973" s="824"/>
      <c r="BA973" s="824"/>
      <c r="BB973" s="824"/>
      <c r="BC973" s="824"/>
      <c r="BE973" s="828"/>
      <c r="BF973" s="828"/>
      <c r="BG973" s="828"/>
      <c r="BH973" s="828"/>
      <c r="BI973" s="828"/>
      <c r="BJ973" s="828"/>
      <c r="BK973" s="828"/>
      <c r="BL973" s="828"/>
      <c r="BM973" s="828"/>
      <c r="BN973" s="828"/>
      <c r="BO973" s="828"/>
      <c r="BP973" s="828"/>
      <c r="BQ973" s="828"/>
      <c r="BR973" s="828"/>
      <c r="BS973" s="828"/>
      <c r="BT973" s="828"/>
      <c r="BU973" s="828"/>
      <c r="BV973" s="828"/>
      <c r="BW973" s="828"/>
      <c r="BX973" s="828"/>
    </row>
    <row r="974" spans="1:78" ht="16.5" thickBot="1">
      <c r="A974" s="34"/>
      <c r="B974" s="829" t="s">
        <v>124</v>
      </c>
      <c r="C974" s="829" t="s">
        <v>125</v>
      </c>
      <c r="D974" s="835"/>
      <c r="F974" s="824" t="s">
        <v>779</v>
      </c>
      <c r="G974" s="823">
        <f t="shared" si="636"/>
        <v>4</v>
      </c>
      <c r="H974" s="824">
        <f t="shared" si="637"/>
        <v>2</v>
      </c>
      <c r="I974" s="824">
        <f t="shared" si="638"/>
        <v>8</v>
      </c>
      <c r="J974" s="824">
        <f t="shared" si="639"/>
        <v>0</v>
      </c>
      <c r="K974" s="825">
        <f t="shared" si="640"/>
        <v>8</v>
      </c>
      <c r="L974" s="826">
        <f t="shared" si="641"/>
        <v>0</v>
      </c>
      <c r="O974" s="827"/>
      <c r="P974" s="824"/>
      <c r="Q974" s="824"/>
      <c r="R974" s="824"/>
      <c r="S974" s="824">
        <v>3</v>
      </c>
      <c r="T974" s="826"/>
      <c r="U974" s="824"/>
      <c r="V974" s="827"/>
      <c r="W974" s="824"/>
      <c r="X974" s="1640"/>
      <c r="Y974" s="824"/>
      <c r="Z974" s="824"/>
      <c r="AA974" s="824"/>
      <c r="AB974" s="824"/>
      <c r="AC974" s="824"/>
      <c r="AD974" s="824">
        <v>5</v>
      </c>
      <c r="AE974" s="824"/>
      <c r="AF974" s="824"/>
      <c r="AG974" s="824"/>
      <c r="AH974" s="824"/>
      <c r="AI974" s="34"/>
      <c r="AJ974" s="824"/>
      <c r="AK974" s="824"/>
      <c r="AL974" s="824"/>
      <c r="AM974" s="824"/>
      <c r="AN974" s="824"/>
      <c r="AO974" s="824"/>
      <c r="AP974" s="824"/>
      <c r="AQ974" s="824"/>
      <c r="AR974" s="824"/>
      <c r="AS974" s="1640"/>
      <c r="AT974" s="824"/>
      <c r="AU974" s="824"/>
      <c r="AV974" s="824"/>
      <c r="AW974" s="824"/>
      <c r="AX974" s="824"/>
      <c r="AY974" s="824"/>
      <c r="AZ974" s="824"/>
      <c r="BA974" s="824"/>
      <c r="BB974" s="824"/>
      <c r="BC974" s="824"/>
      <c r="BE974" s="828"/>
      <c r="BF974" s="828"/>
      <c r="BG974" s="828"/>
      <c r="BH974" s="828"/>
      <c r="BI974" s="828"/>
      <c r="BJ974" s="828"/>
      <c r="BK974" s="828"/>
      <c r="BL974" s="828"/>
      <c r="BM974" s="828"/>
      <c r="BN974" s="828"/>
      <c r="BO974" s="828"/>
      <c r="BP974" s="828"/>
      <c r="BQ974" s="828"/>
      <c r="BR974" s="828"/>
      <c r="BS974" s="828"/>
      <c r="BT974" s="828"/>
      <c r="BU974" s="828"/>
      <c r="BV974" s="828"/>
      <c r="BW974" s="828"/>
      <c r="BX974" s="828"/>
    </row>
    <row r="975" spans="1:78" ht="16.5" thickBot="1">
      <c r="A975" s="41"/>
      <c r="B975" s="42" t="s">
        <v>64</v>
      </c>
      <c r="C975" s="42"/>
      <c r="D975" s="960"/>
      <c r="E975" s="43"/>
      <c r="F975" s="34" t="s">
        <v>780</v>
      </c>
      <c r="G975" s="823">
        <f t="shared" si="636"/>
        <v>6.5</v>
      </c>
      <c r="H975" s="824">
        <f t="shared" si="637"/>
        <v>20</v>
      </c>
      <c r="I975" s="824">
        <f t="shared" si="638"/>
        <v>130</v>
      </c>
      <c r="J975" s="824">
        <f t="shared" si="639"/>
        <v>0</v>
      </c>
      <c r="K975" s="825">
        <f t="shared" si="640"/>
        <v>130</v>
      </c>
      <c r="L975" s="826">
        <f t="shared" si="641"/>
        <v>0</v>
      </c>
      <c r="M975" s="46"/>
      <c r="N975" s="46"/>
      <c r="O975" s="47">
        <v>6</v>
      </c>
      <c r="P975" s="48">
        <v>2</v>
      </c>
      <c r="Q975" s="49">
        <v>2</v>
      </c>
      <c r="R975" s="48">
        <v>6</v>
      </c>
      <c r="S975" s="49">
        <v>0</v>
      </c>
      <c r="T975" s="49">
        <v>8</v>
      </c>
      <c r="U975" s="48">
        <v>0</v>
      </c>
      <c r="V975" s="48">
        <v>2</v>
      </c>
      <c r="W975" s="48">
        <v>8</v>
      </c>
      <c r="X975" s="1748">
        <v>0</v>
      </c>
      <c r="Y975" s="48">
        <v>16</v>
      </c>
      <c r="Z975" s="48">
        <v>2</v>
      </c>
      <c r="AA975" s="48">
        <v>6</v>
      </c>
      <c r="AB975" s="48">
        <v>0</v>
      </c>
      <c r="AC975" s="48">
        <v>6</v>
      </c>
      <c r="AD975" s="48">
        <v>6</v>
      </c>
      <c r="AE975" s="48">
        <v>8</v>
      </c>
      <c r="AF975" s="48">
        <v>2</v>
      </c>
      <c r="AG975" s="48">
        <v>10</v>
      </c>
      <c r="AH975" s="48">
        <v>40</v>
      </c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</row>
    <row r="976" spans="1:78">
      <c r="A976" s="1619" t="s">
        <v>157</v>
      </c>
      <c r="B976" s="8">
        <v>30</v>
      </c>
      <c r="R976" s="8" t="s">
        <v>32</v>
      </c>
      <c r="S976" s="8" t="s">
        <v>33</v>
      </c>
      <c r="T976" s="8" t="s">
        <v>34</v>
      </c>
      <c r="U976" s="8" t="s">
        <v>35</v>
      </c>
      <c r="AO976" s="8" t="s">
        <v>36</v>
      </c>
      <c r="AP976" s="8" t="s">
        <v>37</v>
      </c>
      <c r="AQ976" s="8" t="s">
        <v>38</v>
      </c>
      <c r="AR976" s="8" t="s">
        <v>37</v>
      </c>
      <c r="AS976" s="8" t="s">
        <v>39</v>
      </c>
      <c r="AT976" s="34" t="s">
        <v>40</v>
      </c>
      <c r="AU976" s="34" t="s">
        <v>41</v>
      </c>
      <c r="AV976" s="34" t="s">
        <v>42</v>
      </c>
      <c r="AW976" s="34" t="s">
        <v>40</v>
      </c>
      <c r="AX976" s="34"/>
      <c r="AY976" s="34"/>
      <c r="AZ976" s="34"/>
      <c r="BA976" s="34"/>
      <c r="BB976" s="34"/>
      <c r="BC976" s="34"/>
      <c r="BG976" s="8" t="s">
        <v>43</v>
      </c>
      <c r="BH976" s="8" t="s">
        <v>44</v>
      </c>
      <c r="BI976" s="8" t="s">
        <v>40</v>
      </c>
      <c r="BJ976" s="8" t="s">
        <v>37</v>
      </c>
      <c r="BK976" s="8" t="s">
        <v>39</v>
      </c>
      <c r="BL976" s="8" t="s">
        <v>35</v>
      </c>
    </row>
    <row r="977" spans="1:78">
      <c r="A977" s="817"/>
      <c r="B977" s="818" t="s">
        <v>45</v>
      </c>
      <c r="C977" s="818" t="s">
        <v>46</v>
      </c>
      <c r="D977" s="1661" t="s">
        <v>47</v>
      </c>
      <c r="E977" s="819" t="s">
        <v>48</v>
      </c>
      <c r="F977" s="820" t="s">
        <v>49</v>
      </c>
      <c r="G977" s="820" t="s">
        <v>50</v>
      </c>
      <c r="H977" s="820" t="s">
        <v>51</v>
      </c>
      <c r="I977" s="820" t="s">
        <v>52</v>
      </c>
      <c r="J977" s="820" t="s">
        <v>53</v>
      </c>
      <c r="K977" s="820" t="s">
        <v>54</v>
      </c>
      <c r="L977" s="821" t="s">
        <v>55</v>
      </c>
      <c r="M977" s="36"/>
      <c r="N977" s="36"/>
      <c r="O977" s="822">
        <v>1</v>
      </c>
      <c r="P977" s="820">
        <v>2</v>
      </c>
      <c r="Q977" s="820">
        <v>3</v>
      </c>
      <c r="R977" s="820">
        <v>4</v>
      </c>
      <c r="S977" s="820">
        <v>5</v>
      </c>
      <c r="T977" s="821">
        <v>6</v>
      </c>
      <c r="U977" s="820">
        <v>7</v>
      </c>
      <c r="V977" s="822">
        <v>8</v>
      </c>
      <c r="W977" s="820">
        <v>9</v>
      </c>
      <c r="X977" s="820">
        <v>10</v>
      </c>
      <c r="Y977" s="820">
        <v>11</v>
      </c>
      <c r="Z977" s="820">
        <v>12</v>
      </c>
      <c r="AA977" s="820">
        <v>13</v>
      </c>
      <c r="AB977" s="820">
        <v>14</v>
      </c>
      <c r="AC977" s="820">
        <v>15</v>
      </c>
      <c r="AD977" s="820">
        <v>16</v>
      </c>
      <c r="AE977" s="820">
        <v>17</v>
      </c>
      <c r="AF977" s="820">
        <v>18</v>
      </c>
      <c r="AG977" s="820">
        <v>19</v>
      </c>
      <c r="AH977" s="820">
        <v>20</v>
      </c>
      <c r="AJ977" s="820">
        <v>1</v>
      </c>
      <c r="AK977" s="820">
        <v>2</v>
      </c>
      <c r="AL977" s="820">
        <v>3</v>
      </c>
      <c r="AM977" s="820">
        <v>4</v>
      </c>
      <c r="AN977" s="820">
        <v>5</v>
      </c>
      <c r="AO977" s="820">
        <v>6</v>
      </c>
      <c r="AP977" s="820">
        <v>7</v>
      </c>
      <c r="AQ977" s="820">
        <v>8</v>
      </c>
      <c r="AR977" s="820">
        <v>9</v>
      </c>
      <c r="AS977" s="820">
        <v>10</v>
      </c>
      <c r="AT977" s="820">
        <v>11</v>
      </c>
      <c r="AU977" s="820">
        <v>12</v>
      </c>
      <c r="AV977" s="820">
        <v>13</v>
      </c>
      <c r="AW977" s="820">
        <v>14</v>
      </c>
      <c r="AX977" s="820">
        <v>15</v>
      </c>
      <c r="AY977" s="820">
        <v>16</v>
      </c>
      <c r="AZ977" s="820">
        <v>17</v>
      </c>
      <c r="BA977" s="820">
        <v>18</v>
      </c>
      <c r="BB977" s="820">
        <v>19</v>
      </c>
      <c r="BC977" s="820">
        <v>20</v>
      </c>
      <c r="BE977" s="820">
        <v>1</v>
      </c>
      <c r="BF977" s="820">
        <v>2</v>
      </c>
      <c r="BG977" s="820">
        <v>3</v>
      </c>
      <c r="BH977" s="820">
        <v>4</v>
      </c>
      <c r="BI977" s="820">
        <v>5</v>
      </c>
      <c r="BJ977" s="820">
        <v>6</v>
      </c>
      <c r="BK977" s="820">
        <v>7</v>
      </c>
      <c r="BL977" s="820">
        <v>8</v>
      </c>
      <c r="BM977" s="820">
        <v>9</v>
      </c>
      <c r="BN977" s="820">
        <v>10</v>
      </c>
      <c r="BO977" s="820">
        <v>11</v>
      </c>
      <c r="BP977" s="820">
        <v>12</v>
      </c>
      <c r="BQ977" s="820">
        <v>13</v>
      </c>
      <c r="BR977" s="820">
        <v>14</v>
      </c>
      <c r="BS977" s="820">
        <v>15</v>
      </c>
      <c r="BT977" s="820">
        <v>16</v>
      </c>
      <c r="BU977" s="820">
        <v>17</v>
      </c>
      <c r="BV977" s="820">
        <v>18</v>
      </c>
      <c r="BW977" s="820">
        <v>19</v>
      </c>
      <c r="BX977" s="820">
        <v>20</v>
      </c>
    </row>
    <row r="978" spans="1:78" ht="15.75">
      <c r="A978" s="840">
        <f>HČe!B17</f>
        <v>7</v>
      </c>
      <c r="B978" s="824" t="str">
        <f>HČe!C17</f>
        <v>Safínek</v>
      </c>
      <c r="C978" s="824" t="str">
        <f>HČe!D17</f>
        <v>Tomáš</v>
      </c>
      <c r="D978" s="1664">
        <f>HČe!E17</f>
        <v>860403</v>
      </c>
      <c r="E978" s="824" t="str">
        <f>HČe!F17</f>
        <v>JH</v>
      </c>
      <c r="F978" s="824" t="s">
        <v>157</v>
      </c>
      <c r="G978" s="823">
        <f t="shared" ref="G978:G1013" si="642">K978/H978</f>
        <v>0.33333333333333331</v>
      </c>
      <c r="H978" s="824">
        <f t="shared" ref="H978:H1013" si="643">COUNT(O978:AH978)</f>
        <v>15</v>
      </c>
      <c r="I978" s="824">
        <f t="shared" ref="I978:I1013" si="644">SUM(O978+P978+Q978+R978+S978+T978+V978+U978+W978+X978+Y978+Z978+AA978+AB978+AC978+AD978+AE978+AF978+AG978+AH978)</f>
        <v>2</v>
      </c>
      <c r="J978" s="824">
        <f t="shared" ref="J978:J1013" si="645">AJ978+AK978+AL978+AM978+AN978+AO978+AP978+AQ978+AR978+AS978+AT978+AU978+AV978+AW978+AX978+AY978+AZ978+BA978+BB978+BC978</f>
        <v>3</v>
      </c>
      <c r="K978" s="825">
        <f t="shared" ref="K978:K1013" si="646">I978+J978</f>
        <v>5</v>
      </c>
      <c r="L978" s="826">
        <f t="shared" ref="L978:L1013" si="647">BE978+BF978+BG978+BH978+BI978+BJ978+BK978+BL978+BM978+BN978+BO978+BP978+BR978+BQ978+BS978+BT978+BU978+BV978+BW978+BX978</f>
        <v>0</v>
      </c>
      <c r="O978" s="827"/>
      <c r="P978" s="824">
        <v>0</v>
      </c>
      <c r="Q978" s="824">
        <v>0</v>
      </c>
      <c r="R978" s="824">
        <v>0</v>
      </c>
      <c r="S978" s="824"/>
      <c r="T978" s="826">
        <v>0</v>
      </c>
      <c r="U978" s="824">
        <v>0</v>
      </c>
      <c r="V978" s="827">
        <v>1</v>
      </c>
      <c r="W978" s="824"/>
      <c r="X978" s="824"/>
      <c r="Y978" s="824">
        <v>0</v>
      </c>
      <c r="Z978" s="824">
        <v>0</v>
      </c>
      <c r="AA978" s="824">
        <v>0</v>
      </c>
      <c r="AB978" s="824">
        <v>0</v>
      </c>
      <c r="AC978" s="824"/>
      <c r="AD978" s="824">
        <v>0</v>
      </c>
      <c r="AE978" s="824">
        <v>0</v>
      </c>
      <c r="AF978" s="824">
        <v>1</v>
      </c>
      <c r="AG978" s="824">
        <v>0</v>
      </c>
      <c r="AH978" s="824">
        <v>0</v>
      </c>
      <c r="AI978" s="34"/>
      <c r="AJ978" s="824"/>
      <c r="AK978" s="824">
        <v>1</v>
      </c>
      <c r="AL978" s="824">
        <v>0</v>
      </c>
      <c r="AM978" s="824">
        <v>0</v>
      </c>
      <c r="AN978" s="824"/>
      <c r="AO978" s="824">
        <v>0</v>
      </c>
      <c r="AP978" s="824">
        <v>0</v>
      </c>
      <c r="AQ978" s="824">
        <v>0</v>
      </c>
      <c r="AR978" s="824"/>
      <c r="AS978" s="824"/>
      <c r="AT978" s="824">
        <v>0</v>
      </c>
      <c r="AU978" s="824">
        <v>0</v>
      </c>
      <c r="AV978" s="824">
        <v>0</v>
      </c>
      <c r="AW978" s="824">
        <v>0</v>
      </c>
      <c r="AX978" s="824"/>
      <c r="AY978" s="824">
        <v>0</v>
      </c>
      <c r="AZ978" s="824">
        <v>0</v>
      </c>
      <c r="BA978" s="824">
        <v>1</v>
      </c>
      <c r="BB978" s="824">
        <v>1</v>
      </c>
      <c r="BC978" s="824">
        <v>0</v>
      </c>
      <c r="BE978" s="828"/>
      <c r="BF978" s="828"/>
      <c r="BG978" s="828"/>
      <c r="BH978" s="828"/>
      <c r="BI978" s="828"/>
      <c r="BJ978" s="828"/>
      <c r="BK978" s="828"/>
      <c r="BL978" s="828"/>
      <c r="BM978" s="828"/>
      <c r="BN978" s="828"/>
      <c r="BO978" s="828"/>
      <c r="BP978" s="828"/>
      <c r="BQ978" s="828"/>
      <c r="BR978" s="828"/>
      <c r="BS978" s="828"/>
      <c r="BT978" s="828"/>
      <c r="BU978" s="828"/>
      <c r="BV978" s="828"/>
      <c r="BW978" s="828"/>
      <c r="BX978" s="828"/>
    </row>
    <row r="979" spans="1:78" ht="15.75">
      <c r="A979" s="840">
        <f>HČe!B18</f>
        <v>11</v>
      </c>
      <c r="B979" s="824" t="str">
        <f>HČe!C18</f>
        <v>Šilar</v>
      </c>
      <c r="C979" s="824" t="str">
        <f>HČe!D18</f>
        <v>Robin</v>
      </c>
      <c r="D979" s="1664">
        <f>HČe!E18</f>
        <v>1080220</v>
      </c>
      <c r="E979" s="824" t="str">
        <f>HČe!F18</f>
        <v>JH</v>
      </c>
      <c r="F979" s="824" t="s">
        <v>157</v>
      </c>
      <c r="G979" s="823">
        <f t="shared" si="642"/>
        <v>0.41176470588235292</v>
      </c>
      <c r="H979" s="824">
        <f t="shared" si="643"/>
        <v>17</v>
      </c>
      <c r="I979" s="824">
        <f t="shared" si="644"/>
        <v>4</v>
      </c>
      <c r="J979" s="824">
        <f t="shared" si="645"/>
        <v>3</v>
      </c>
      <c r="K979" s="825">
        <f t="shared" si="646"/>
        <v>7</v>
      </c>
      <c r="L979" s="826">
        <f t="shared" si="647"/>
        <v>0</v>
      </c>
      <c r="O979" s="827">
        <v>0</v>
      </c>
      <c r="P979" s="824">
        <v>1</v>
      </c>
      <c r="Q979" s="824">
        <v>0</v>
      </c>
      <c r="R979" s="824">
        <v>0</v>
      </c>
      <c r="S979" s="824">
        <v>0</v>
      </c>
      <c r="T979" s="826">
        <v>0</v>
      </c>
      <c r="U979" s="824">
        <v>0</v>
      </c>
      <c r="V979" s="827">
        <v>0</v>
      </c>
      <c r="W979" s="824">
        <v>0</v>
      </c>
      <c r="X979" s="824"/>
      <c r="Y979" s="824"/>
      <c r="Z979" s="824">
        <v>0</v>
      </c>
      <c r="AA979" s="824">
        <v>0</v>
      </c>
      <c r="AB979" s="824">
        <v>1</v>
      </c>
      <c r="AC979" s="824">
        <v>1</v>
      </c>
      <c r="AD979" s="824">
        <v>0</v>
      </c>
      <c r="AE979" s="824">
        <v>0</v>
      </c>
      <c r="AF979" s="824">
        <v>1</v>
      </c>
      <c r="AG979" s="824">
        <v>0</v>
      </c>
      <c r="AH979" s="824"/>
      <c r="AI979" s="34"/>
      <c r="AJ979" s="824">
        <v>0</v>
      </c>
      <c r="AK979" s="824">
        <v>0</v>
      </c>
      <c r="AL979" s="824">
        <v>0</v>
      </c>
      <c r="AM979" s="824">
        <v>0</v>
      </c>
      <c r="AN979" s="824">
        <v>0</v>
      </c>
      <c r="AO979" s="824">
        <v>0</v>
      </c>
      <c r="AP979" s="824">
        <v>0</v>
      </c>
      <c r="AQ979" s="824">
        <v>0</v>
      </c>
      <c r="AR979" s="824">
        <v>2</v>
      </c>
      <c r="AS979" s="824"/>
      <c r="AT979" s="824"/>
      <c r="AU979" s="824">
        <v>0</v>
      </c>
      <c r="AV979" s="824">
        <v>0</v>
      </c>
      <c r="AW979" s="824">
        <v>0</v>
      </c>
      <c r="AX979" s="824">
        <v>0</v>
      </c>
      <c r="AY979" s="824">
        <v>0</v>
      </c>
      <c r="AZ979" s="824">
        <v>0</v>
      </c>
      <c r="BA979" s="824">
        <v>1</v>
      </c>
      <c r="BB979" s="824">
        <v>0</v>
      </c>
      <c r="BC979" s="824"/>
      <c r="BE979" s="828"/>
      <c r="BF979" s="828"/>
      <c r="BG979" s="828"/>
      <c r="BH979" s="828"/>
      <c r="BI979" s="828"/>
      <c r="BJ979" s="828"/>
      <c r="BK979" s="828"/>
      <c r="BL979" s="828"/>
      <c r="BM979" s="828"/>
      <c r="BN979" s="828"/>
      <c r="BO979" s="828"/>
      <c r="BP979" s="828"/>
      <c r="BQ979" s="828"/>
      <c r="BR979" s="828"/>
      <c r="BS979" s="828"/>
      <c r="BT979" s="828"/>
      <c r="BU979" s="828"/>
      <c r="BV979" s="828"/>
      <c r="BW979" s="828"/>
      <c r="BX979" s="828"/>
    </row>
    <row r="980" spans="1:78" ht="15.75">
      <c r="A980" s="840">
        <f>HČe!B19</f>
        <v>0</v>
      </c>
      <c r="B980" s="824" t="str">
        <f>HČe!C19</f>
        <v>Švec</v>
      </c>
      <c r="C980" s="824" t="str">
        <f>HČe!D19</f>
        <v>Martin</v>
      </c>
      <c r="D980" s="1664">
        <f>HČe!E19</f>
        <v>700114</v>
      </c>
      <c r="E980" s="824" t="str">
        <f>HČe!F19</f>
        <v>JH</v>
      </c>
      <c r="F980" s="824" t="s">
        <v>157</v>
      </c>
      <c r="G980" s="823" t="e">
        <f t="shared" si="642"/>
        <v>#DIV/0!</v>
      </c>
      <c r="H980" s="824">
        <f t="shared" si="643"/>
        <v>0</v>
      </c>
      <c r="I980" s="824">
        <f t="shared" si="644"/>
        <v>0</v>
      </c>
      <c r="J980" s="824">
        <f t="shared" si="645"/>
        <v>0</v>
      </c>
      <c r="K980" s="825">
        <f t="shared" si="646"/>
        <v>0</v>
      </c>
      <c r="L980" s="826">
        <f t="shared" si="647"/>
        <v>0</v>
      </c>
      <c r="O980" s="827"/>
      <c r="P980" s="824"/>
      <c r="Q980" s="824"/>
      <c r="R980" s="824"/>
      <c r="S980" s="824"/>
      <c r="T980" s="826"/>
      <c r="U980" s="824"/>
      <c r="V980" s="827"/>
      <c r="W980" s="824"/>
      <c r="X980" s="824"/>
      <c r="Y980" s="824"/>
      <c r="Z980" s="824"/>
      <c r="AA980" s="824"/>
      <c r="AB980" s="824"/>
      <c r="AC980" s="824"/>
      <c r="AD980" s="824"/>
      <c r="AE980" s="824"/>
      <c r="AF980" s="824"/>
      <c r="AG980" s="824"/>
      <c r="AH980" s="824"/>
      <c r="AI980" s="34"/>
      <c r="AJ980" s="824"/>
      <c r="AK980" s="824"/>
      <c r="AL980" s="824"/>
      <c r="AM980" s="824"/>
      <c r="AN980" s="824"/>
      <c r="AO980" s="824"/>
      <c r="AP980" s="824"/>
      <c r="AQ980" s="824"/>
      <c r="AR980" s="824"/>
      <c r="AS980" s="824"/>
      <c r="AT980" s="824"/>
      <c r="AU980" s="824"/>
      <c r="AV980" s="824"/>
      <c r="AW980" s="824"/>
      <c r="AX980" s="824"/>
      <c r="AY980" s="824"/>
      <c r="AZ980" s="824"/>
      <c r="BA980" s="824"/>
      <c r="BB980" s="824"/>
      <c r="BC980" s="824"/>
      <c r="BE980" s="828"/>
      <c r="BF980" s="828"/>
      <c r="BG980" s="828"/>
      <c r="BH980" s="828"/>
      <c r="BI980" s="828"/>
      <c r="BJ980" s="828"/>
      <c r="BK980" s="828"/>
      <c r="BL980" s="828"/>
      <c r="BM980" s="828"/>
      <c r="BN980" s="828"/>
      <c r="BO980" s="828"/>
      <c r="BP980" s="828"/>
      <c r="BQ980" s="828"/>
      <c r="BR980" s="828"/>
      <c r="BS980" s="828"/>
      <c r="BT980" s="828"/>
      <c r="BU980" s="828"/>
      <c r="BV980" s="828"/>
      <c r="BW980" s="828"/>
      <c r="BX980" s="828"/>
      <c r="BY980" s="40"/>
    </row>
    <row r="981" spans="1:78" ht="15.75">
      <c r="A981" s="840">
        <f>HČe!B20</f>
        <v>12</v>
      </c>
      <c r="B981" s="824" t="str">
        <f>HČe!C20</f>
        <v>Doskočil</v>
      </c>
      <c r="C981" s="824" t="str">
        <f>HČe!D20</f>
        <v>Martin ml.</v>
      </c>
      <c r="D981" s="1664">
        <f>HČe!E20</f>
        <v>970115</v>
      </c>
      <c r="E981" s="824" t="str">
        <f>HČe!F20</f>
        <v>JH2</v>
      </c>
      <c r="F981" s="824" t="s">
        <v>157</v>
      </c>
      <c r="G981" s="823">
        <f t="shared" si="642"/>
        <v>0.90909090909090906</v>
      </c>
      <c r="H981" s="824">
        <f t="shared" si="643"/>
        <v>11</v>
      </c>
      <c r="I981" s="824">
        <f t="shared" si="644"/>
        <v>7</v>
      </c>
      <c r="J981" s="824">
        <f t="shared" si="645"/>
        <v>3</v>
      </c>
      <c r="K981" s="825">
        <f t="shared" si="646"/>
        <v>10</v>
      </c>
      <c r="L981" s="826">
        <f t="shared" si="647"/>
        <v>0</v>
      </c>
      <c r="O981" s="827"/>
      <c r="P981" s="824">
        <v>0</v>
      </c>
      <c r="Q981" s="824">
        <v>0</v>
      </c>
      <c r="R981" s="824">
        <v>1</v>
      </c>
      <c r="S981" s="824"/>
      <c r="T981" s="826"/>
      <c r="U981" s="824">
        <v>0</v>
      </c>
      <c r="V981" s="827">
        <v>1</v>
      </c>
      <c r="W981" s="824">
        <v>1</v>
      </c>
      <c r="X981" s="824">
        <v>0</v>
      </c>
      <c r="Y981" s="824"/>
      <c r="Z981" s="824"/>
      <c r="AA981" s="824"/>
      <c r="AB981" s="824">
        <v>0</v>
      </c>
      <c r="AC981" s="824"/>
      <c r="AD981" s="824"/>
      <c r="AE981" s="824"/>
      <c r="AF981" s="824">
        <v>2</v>
      </c>
      <c r="AG981" s="824">
        <v>1</v>
      </c>
      <c r="AH981" s="824">
        <v>1</v>
      </c>
      <c r="AI981" s="34"/>
      <c r="AJ981" s="824"/>
      <c r="AK981" s="824">
        <v>0</v>
      </c>
      <c r="AL981" s="824">
        <v>0</v>
      </c>
      <c r="AM981" s="824">
        <v>0</v>
      </c>
      <c r="AN981" s="824"/>
      <c r="AO981" s="824"/>
      <c r="AP981" s="824">
        <v>0</v>
      </c>
      <c r="AQ981" s="824">
        <v>0</v>
      </c>
      <c r="AR981" s="824">
        <v>0</v>
      </c>
      <c r="AS981" s="824">
        <v>0</v>
      </c>
      <c r="AT981" s="824"/>
      <c r="AU981" s="824"/>
      <c r="AV981" s="824"/>
      <c r="AW981" s="824">
        <v>0</v>
      </c>
      <c r="AX981" s="824"/>
      <c r="AY981" s="824"/>
      <c r="AZ981" s="824"/>
      <c r="BA981" s="824">
        <v>2</v>
      </c>
      <c r="BB981" s="824">
        <v>0</v>
      </c>
      <c r="BC981" s="824">
        <v>1</v>
      </c>
      <c r="BE981" s="828"/>
      <c r="BF981" s="828"/>
      <c r="BG981" s="828"/>
      <c r="BH981" s="828"/>
      <c r="BI981" s="828"/>
      <c r="BJ981" s="828"/>
      <c r="BK981" s="828"/>
      <c r="BL981" s="828"/>
      <c r="BM981" s="828"/>
      <c r="BN981" s="828"/>
      <c r="BO981" s="828"/>
      <c r="BP981" s="828"/>
      <c r="BQ981" s="828"/>
      <c r="BR981" s="828"/>
      <c r="BS981" s="828"/>
      <c r="BT981" s="828"/>
      <c r="BU981" s="828"/>
      <c r="BV981" s="828"/>
      <c r="BW981" s="828"/>
      <c r="BX981" s="828"/>
      <c r="BY981" s="40"/>
    </row>
    <row r="982" spans="1:78" ht="15.75">
      <c r="A982" s="840">
        <f>HČe!B21</f>
        <v>14</v>
      </c>
      <c r="B982" s="824" t="str">
        <f>HČe!C21</f>
        <v>Štěpánek</v>
      </c>
      <c r="C982" s="824" t="str">
        <f>HČe!D21</f>
        <v>Radek</v>
      </c>
      <c r="D982" s="1664">
        <f>HČe!E21</f>
        <v>981215</v>
      </c>
      <c r="E982" s="824" t="str">
        <f>HČe!F21</f>
        <v>JH</v>
      </c>
      <c r="F982" s="824" t="s">
        <v>157</v>
      </c>
      <c r="G982" s="823" t="e">
        <f t="shared" si="642"/>
        <v>#DIV/0!</v>
      </c>
      <c r="H982" s="824">
        <f t="shared" si="643"/>
        <v>0</v>
      </c>
      <c r="I982" s="824">
        <f t="shared" si="644"/>
        <v>0</v>
      </c>
      <c r="J982" s="824">
        <f t="shared" si="645"/>
        <v>0</v>
      </c>
      <c r="K982" s="825">
        <f t="shared" si="646"/>
        <v>0</v>
      </c>
      <c r="L982" s="826">
        <f t="shared" si="647"/>
        <v>0</v>
      </c>
      <c r="O982" s="827"/>
      <c r="P982" s="824"/>
      <c r="Q982" s="824"/>
      <c r="R982" s="824"/>
      <c r="S982" s="824"/>
      <c r="T982" s="826"/>
      <c r="U982" s="824"/>
      <c r="V982" s="827"/>
      <c r="W982" s="824"/>
      <c r="X982" s="824"/>
      <c r="Y982" s="824"/>
      <c r="Z982" s="824"/>
      <c r="AA982" s="824"/>
      <c r="AB982" s="824"/>
      <c r="AC982" s="824"/>
      <c r="AD982" s="824"/>
      <c r="AE982" s="824"/>
      <c r="AF982" s="824"/>
      <c r="AG982" s="824"/>
      <c r="AH982" s="824"/>
      <c r="AI982" s="34"/>
      <c r="AJ982" s="824"/>
      <c r="AK982" s="824"/>
      <c r="AL982" s="824"/>
      <c r="AM982" s="824"/>
      <c r="AN982" s="824"/>
      <c r="AO982" s="824"/>
      <c r="AP982" s="824"/>
      <c r="AQ982" s="824"/>
      <c r="AR982" s="824"/>
      <c r="AS982" s="824"/>
      <c r="AT982" s="824"/>
      <c r="AU982" s="824"/>
      <c r="AV982" s="824"/>
      <c r="AW982" s="824"/>
      <c r="AX982" s="824"/>
      <c r="AY982" s="824"/>
      <c r="AZ982" s="824"/>
      <c r="BA982" s="824"/>
      <c r="BB982" s="824"/>
      <c r="BC982" s="824"/>
      <c r="BE982" s="828"/>
      <c r="BF982" s="828"/>
      <c r="BG982" s="828"/>
      <c r="BH982" s="828"/>
      <c r="BI982" s="828"/>
      <c r="BJ982" s="828"/>
      <c r="BK982" s="828"/>
      <c r="BL982" s="828"/>
      <c r="BM982" s="828"/>
      <c r="BN982" s="828"/>
      <c r="BO982" s="828"/>
      <c r="BP982" s="828"/>
      <c r="BQ982" s="828"/>
      <c r="BR982" s="828"/>
      <c r="BS982" s="828"/>
      <c r="BT982" s="828"/>
      <c r="BU982" s="828"/>
      <c r="BV982" s="828"/>
      <c r="BW982" s="828"/>
      <c r="BX982" s="828"/>
      <c r="BY982" s="40"/>
    </row>
    <row r="983" spans="1:78" ht="15.75">
      <c r="A983" s="840">
        <f>HČe!B22</f>
        <v>16</v>
      </c>
      <c r="B983" s="824" t="str">
        <f>HČe!C22</f>
        <v>Šilar</v>
      </c>
      <c r="C983" s="824" t="str">
        <f>HČe!D22</f>
        <v>Miloš   C</v>
      </c>
      <c r="D983" s="1664">
        <f>HČe!E22</f>
        <v>850703</v>
      </c>
      <c r="E983" s="824" t="str">
        <f>HČe!F22</f>
        <v>JH</v>
      </c>
      <c r="F983" s="824" t="s">
        <v>157</v>
      </c>
      <c r="G983" s="823">
        <f t="shared" si="642"/>
        <v>0.91666666666666663</v>
      </c>
      <c r="H983" s="824">
        <f t="shared" si="643"/>
        <v>12</v>
      </c>
      <c r="I983" s="824">
        <f t="shared" si="644"/>
        <v>6</v>
      </c>
      <c r="J983" s="824">
        <f t="shared" si="645"/>
        <v>5</v>
      </c>
      <c r="K983" s="825">
        <f t="shared" si="646"/>
        <v>11</v>
      </c>
      <c r="L983" s="826">
        <f t="shared" si="647"/>
        <v>0</v>
      </c>
      <c r="O983" s="827">
        <v>0</v>
      </c>
      <c r="P983" s="824">
        <v>1</v>
      </c>
      <c r="Q983" s="824"/>
      <c r="R983" s="824">
        <v>1</v>
      </c>
      <c r="S983" s="824">
        <v>0</v>
      </c>
      <c r="T983" s="826">
        <v>1</v>
      </c>
      <c r="U983" s="824">
        <v>0</v>
      </c>
      <c r="V983" s="827"/>
      <c r="W983" s="824">
        <v>0</v>
      </c>
      <c r="X983" s="824"/>
      <c r="Y983" s="824">
        <v>2</v>
      </c>
      <c r="Z983" s="824"/>
      <c r="AA983" s="824"/>
      <c r="AB983" s="824">
        <v>0</v>
      </c>
      <c r="AC983" s="824"/>
      <c r="AD983" s="824">
        <v>0</v>
      </c>
      <c r="AE983" s="824">
        <v>0</v>
      </c>
      <c r="AF983" s="824"/>
      <c r="AG983" s="824">
        <v>1</v>
      </c>
      <c r="AH983" s="824"/>
      <c r="AI983" s="34"/>
      <c r="AJ983" s="824">
        <v>1</v>
      </c>
      <c r="AK983" s="824">
        <v>0</v>
      </c>
      <c r="AL983" s="824"/>
      <c r="AM983" s="824">
        <v>0</v>
      </c>
      <c r="AN983" s="824">
        <v>0</v>
      </c>
      <c r="AO983" s="824">
        <v>1</v>
      </c>
      <c r="AP983" s="824">
        <v>0</v>
      </c>
      <c r="AQ983" s="824"/>
      <c r="AR983" s="824">
        <v>0</v>
      </c>
      <c r="AS983" s="824"/>
      <c r="AT983" s="824">
        <v>1</v>
      </c>
      <c r="AU983" s="824"/>
      <c r="AV983" s="824"/>
      <c r="AW983" s="824">
        <v>1</v>
      </c>
      <c r="AX983" s="824"/>
      <c r="AY983" s="824">
        <v>1</v>
      </c>
      <c r="AZ983" s="824">
        <v>0</v>
      </c>
      <c r="BA983" s="824"/>
      <c r="BB983" s="824">
        <v>0</v>
      </c>
      <c r="BC983" s="824"/>
      <c r="BE983" s="828"/>
      <c r="BF983" s="828"/>
      <c r="BG983" s="828"/>
      <c r="BH983" s="828"/>
      <c r="BI983" s="828"/>
      <c r="BJ983" s="828"/>
      <c r="BK983" s="828"/>
      <c r="BL983" s="828"/>
      <c r="BM983" s="828"/>
      <c r="BN983" s="828"/>
      <c r="BO983" s="828"/>
      <c r="BP983" s="828"/>
      <c r="BQ983" s="828"/>
      <c r="BR983" s="828"/>
      <c r="BS983" s="828"/>
      <c r="BT983" s="828"/>
      <c r="BU983" s="828"/>
      <c r="BV983" s="828"/>
      <c r="BW983" s="828"/>
      <c r="BX983" s="828"/>
    </row>
    <row r="984" spans="1:78" ht="15.75">
      <c r="A984" s="840">
        <f>HČe!B23</f>
        <v>22</v>
      </c>
      <c r="B984" s="824" t="str">
        <f>HČe!C23</f>
        <v>Doskočil</v>
      </c>
      <c r="C984" s="824" t="str">
        <f>HČe!D23</f>
        <v>Martin</v>
      </c>
      <c r="D984" s="1664">
        <f>HČe!E23</f>
        <v>730308</v>
      </c>
      <c r="E984" s="824" t="str">
        <f>HČe!F23</f>
        <v>JH</v>
      </c>
      <c r="F984" s="824" t="s">
        <v>157</v>
      </c>
      <c r="G984" s="823">
        <f t="shared" si="642"/>
        <v>0</v>
      </c>
      <c r="H984" s="824">
        <f t="shared" si="643"/>
        <v>2</v>
      </c>
      <c r="I984" s="824">
        <f t="shared" si="644"/>
        <v>0</v>
      </c>
      <c r="J984" s="824">
        <f t="shared" si="645"/>
        <v>0</v>
      </c>
      <c r="K984" s="825">
        <f t="shared" si="646"/>
        <v>0</v>
      </c>
      <c r="L984" s="826">
        <f t="shared" si="647"/>
        <v>0</v>
      </c>
      <c r="O984" s="827"/>
      <c r="P984" s="824"/>
      <c r="Q984" s="824"/>
      <c r="R984" s="824">
        <v>0</v>
      </c>
      <c r="S984" s="824"/>
      <c r="T984" s="826"/>
      <c r="U984" s="824"/>
      <c r="V984" s="827"/>
      <c r="W984" s="824"/>
      <c r="X984" s="824"/>
      <c r="Y984" s="824"/>
      <c r="Z984" s="824"/>
      <c r="AA984" s="824"/>
      <c r="AB984" s="824">
        <v>0</v>
      </c>
      <c r="AC984" s="824"/>
      <c r="AD984" s="824"/>
      <c r="AE984" s="824"/>
      <c r="AF984" s="824"/>
      <c r="AG984" s="824"/>
      <c r="AH984" s="824"/>
      <c r="AI984" s="34"/>
      <c r="AJ984" s="824"/>
      <c r="AK984" s="824"/>
      <c r="AL984" s="824"/>
      <c r="AM984" s="824">
        <v>0</v>
      </c>
      <c r="AN984" s="824"/>
      <c r="AO984" s="824"/>
      <c r="AP984" s="824"/>
      <c r="AQ984" s="824"/>
      <c r="AR984" s="824"/>
      <c r="AS984" s="824"/>
      <c r="AT984" s="824"/>
      <c r="AU984" s="824"/>
      <c r="AV984" s="824"/>
      <c r="AW984" s="824">
        <v>0</v>
      </c>
      <c r="AX984" s="824"/>
      <c r="AY984" s="824"/>
      <c r="AZ984" s="824"/>
      <c r="BA984" s="824"/>
      <c r="BB984" s="824"/>
      <c r="BC984" s="824"/>
      <c r="BE984" s="828"/>
      <c r="BF984" s="828"/>
      <c r="BG984" s="828"/>
      <c r="BH984" s="828"/>
      <c r="BI984" s="828"/>
      <c r="BJ984" s="828"/>
      <c r="BK984" s="828"/>
      <c r="BL984" s="828"/>
      <c r="BM984" s="828"/>
      <c r="BN984" s="828"/>
      <c r="BO984" s="828"/>
      <c r="BP984" s="828"/>
      <c r="BQ984" s="828"/>
      <c r="BR984" s="828"/>
      <c r="BS984" s="828"/>
      <c r="BT984" s="828"/>
      <c r="BU984" s="828"/>
      <c r="BV984" s="828"/>
      <c r="BW984" s="828"/>
      <c r="BX984" s="828"/>
      <c r="BY984" s="40"/>
    </row>
    <row r="985" spans="1:78" ht="15.75">
      <c r="A985" s="840">
        <f>HČe!B24</f>
        <v>0</v>
      </c>
      <c r="B985" s="824" t="str">
        <f>HČe!C24</f>
        <v>Pecháček</v>
      </c>
      <c r="C985" s="824" t="str">
        <f>HČe!D24</f>
        <v>Alex</v>
      </c>
      <c r="D985" s="1664">
        <f>HČe!E24</f>
        <v>1080701</v>
      </c>
      <c r="E985" s="824" t="str">
        <f>HČe!F24</f>
        <v>JH</v>
      </c>
      <c r="F985" s="824" t="s">
        <v>157</v>
      </c>
      <c r="G985" s="823">
        <f t="shared" si="642"/>
        <v>0</v>
      </c>
      <c r="H985" s="824">
        <f t="shared" si="643"/>
        <v>11</v>
      </c>
      <c r="I985" s="824">
        <f t="shared" si="644"/>
        <v>0</v>
      </c>
      <c r="J985" s="824">
        <f t="shared" si="645"/>
        <v>0</v>
      </c>
      <c r="K985" s="825">
        <f t="shared" si="646"/>
        <v>0</v>
      </c>
      <c r="L985" s="826">
        <f t="shared" si="647"/>
        <v>0</v>
      </c>
      <c r="O985" s="827"/>
      <c r="P985" s="824"/>
      <c r="Q985" s="824"/>
      <c r="R985" s="824"/>
      <c r="S985" s="824"/>
      <c r="T985" s="826">
        <v>0</v>
      </c>
      <c r="U985" s="824"/>
      <c r="V985" s="827">
        <v>0</v>
      </c>
      <c r="W985" s="824">
        <v>0</v>
      </c>
      <c r="X985" s="824">
        <v>0</v>
      </c>
      <c r="Y985" s="824">
        <v>0</v>
      </c>
      <c r="Z985" s="824">
        <v>0</v>
      </c>
      <c r="AA985" s="824">
        <v>0</v>
      </c>
      <c r="AB985" s="824">
        <v>0</v>
      </c>
      <c r="AC985" s="824">
        <v>0</v>
      </c>
      <c r="AD985" s="824">
        <v>0</v>
      </c>
      <c r="AE985" s="824"/>
      <c r="AF985" s="824"/>
      <c r="AG985" s="824"/>
      <c r="AH985" s="824">
        <v>0</v>
      </c>
      <c r="AI985" s="34"/>
      <c r="AJ985" s="824"/>
      <c r="AK985" s="824"/>
      <c r="AL985" s="824"/>
      <c r="AM985" s="824"/>
      <c r="AN985" s="824"/>
      <c r="AO985" s="824">
        <v>0</v>
      </c>
      <c r="AP985" s="824"/>
      <c r="AQ985" s="824">
        <v>0</v>
      </c>
      <c r="AR985" s="824">
        <v>0</v>
      </c>
      <c r="AS985" s="824">
        <v>0</v>
      </c>
      <c r="AT985" s="824">
        <v>0</v>
      </c>
      <c r="AU985" s="824">
        <v>0</v>
      </c>
      <c r="AV985" s="824">
        <v>0</v>
      </c>
      <c r="AW985" s="824">
        <v>0</v>
      </c>
      <c r="AX985" s="824">
        <v>0</v>
      </c>
      <c r="AY985" s="824">
        <v>0</v>
      </c>
      <c r="AZ985" s="824"/>
      <c r="BA985" s="824"/>
      <c r="BB985" s="824"/>
      <c r="BC985" s="824">
        <v>0</v>
      </c>
      <c r="BE985" s="828"/>
      <c r="BF985" s="828"/>
      <c r="BG985" s="828"/>
      <c r="BH985" s="828"/>
      <c r="BI985" s="828"/>
      <c r="BJ985" s="828"/>
      <c r="BK985" s="828"/>
      <c r="BL985" s="828"/>
      <c r="BM985" s="828"/>
      <c r="BN985" s="828"/>
      <c r="BO985" s="828"/>
      <c r="BP985" s="828"/>
      <c r="BQ985" s="828"/>
      <c r="BR985" s="828"/>
      <c r="BS985" s="828"/>
      <c r="BT985" s="828"/>
      <c r="BU985" s="828"/>
      <c r="BV985" s="828"/>
      <c r="BW985" s="828"/>
      <c r="BX985" s="828"/>
      <c r="BY985" s="40"/>
    </row>
    <row r="986" spans="1:78" ht="15.75">
      <c r="A986" s="840">
        <f>HČe!B25</f>
        <v>27</v>
      </c>
      <c r="B986" s="824" t="str">
        <f>HČe!C25</f>
        <v>Kropáček</v>
      </c>
      <c r="C986" s="824" t="str">
        <f>HČe!D25</f>
        <v>Josef</v>
      </c>
      <c r="D986" s="1664">
        <f>HČe!E25</f>
        <v>721022</v>
      </c>
      <c r="E986" s="824" t="str">
        <f>HČe!F25</f>
        <v>JH</v>
      </c>
      <c r="F986" s="824" t="s">
        <v>157</v>
      </c>
      <c r="G986" s="823">
        <f t="shared" si="642"/>
        <v>0.375</v>
      </c>
      <c r="H986" s="824">
        <f t="shared" si="643"/>
        <v>16</v>
      </c>
      <c r="I986" s="824">
        <f t="shared" si="644"/>
        <v>1</v>
      </c>
      <c r="J986" s="824">
        <f>AJ986+AK986+AL986+AM986+AN986+AO986+AP986+AQ986+AR986+AS986+AT986+AU986+AV986+AW986+AX986+AY986+AZ986+BA986+BB986+BC986</f>
        <v>5</v>
      </c>
      <c r="K986" s="825">
        <f t="shared" si="646"/>
        <v>6</v>
      </c>
      <c r="L986" s="826">
        <f t="shared" si="647"/>
        <v>0</v>
      </c>
      <c r="O986" s="827">
        <v>0</v>
      </c>
      <c r="P986" s="824"/>
      <c r="Q986" s="824">
        <v>0</v>
      </c>
      <c r="R986" s="824">
        <v>0</v>
      </c>
      <c r="S986" s="824"/>
      <c r="T986" s="826">
        <v>0</v>
      </c>
      <c r="U986" s="824">
        <v>0</v>
      </c>
      <c r="V986" s="827">
        <v>0</v>
      </c>
      <c r="W986" s="824">
        <v>0</v>
      </c>
      <c r="X986" s="824">
        <v>0</v>
      </c>
      <c r="Y986" s="824">
        <v>0</v>
      </c>
      <c r="Z986" s="824">
        <v>0</v>
      </c>
      <c r="AA986" s="824">
        <v>0</v>
      </c>
      <c r="AB986" s="824"/>
      <c r="AC986" s="824">
        <v>0</v>
      </c>
      <c r="AD986" s="824">
        <v>1</v>
      </c>
      <c r="AE986" s="824">
        <v>0</v>
      </c>
      <c r="AF986" s="824">
        <v>0</v>
      </c>
      <c r="AG986" s="824"/>
      <c r="AH986" s="824">
        <v>0</v>
      </c>
      <c r="AI986" s="34"/>
      <c r="AJ986" s="824">
        <v>0</v>
      </c>
      <c r="AK986" s="824"/>
      <c r="AL986" s="824">
        <v>0</v>
      </c>
      <c r="AM986" s="824">
        <v>0</v>
      </c>
      <c r="AN986" s="824"/>
      <c r="AO986" s="824">
        <v>1</v>
      </c>
      <c r="AP986" s="824">
        <v>0</v>
      </c>
      <c r="AQ986" s="824">
        <v>1</v>
      </c>
      <c r="AR986" s="824">
        <v>0</v>
      </c>
      <c r="AS986" s="824">
        <v>0</v>
      </c>
      <c r="AT986" s="824">
        <v>0</v>
      </c>
      <c r="AU986" s="824">
        <v>0</v>
      </c>
      <c r="AV986" s="824">
        <v>1</v>
      </c>
      <c r="AW986" s="824"/>
      <c r="AX986" s="824">
        <v>0</v>
      </c>
      <c r="AY986" s="824">
        <v>0</v>
      </c>
      <c r="AZ986" s="824">
        <v>1</v>
      </c>
      <c r="BA986" s="824">
        <v>0</v>
      </c>
      <c r="BB986" s="824"/>
      <c r="BC986" s="824">
        <v>1</v>
      </c>
      <c r="BE986" s="828"/>
      <c r="BF986" s="828"/>
      <c r="BG986" s="828"/>
      <c r="BH986" s="828"/>
      <c r="BI986" s="828"/>
      <c r="BJ986" s="828"/>
      <c r="BK986" s="828"/>
      <c r="BL986" s="828"/>
      <c r="BM986" s="828"/>
      <c r="BN986" s="828"/>
      <c r="BO986" s="828"/>
      <c r="BP986" s="828"/>
      <c r="BQ986" s="828"/>
      <c r="BR986" s="828"/>
      <c r="BS986" s="828"/>
      <c r="BT986" s="828"/>
      <c r="BU986" s="828"/>
      <c r="BV986" s="828"/>
      <c r="BW986" s="828"/>
      <c r="BX986" s="828"/>
      <c r="BY986" s="40"/>
    </row>
    <row r="987" spans="1:78" ht="15.75">
      <c r="A987" s="840">
        <f>HČe!B26</f>
        <v>33</v>
      </c>
      <c r="B987" s="824" t="str">
        <f>HČe!C26</f>
        <v>Borkovec</v>
      </c>
      <c r="C987" s="824" t="str">
        <f>HČe!D26</f>
        <v>Michal</v>
      </c>
      <c r="D987" s="1664">
        <f>HČe!E26</f>
        <v>881223</v>
      </c>
      <c r="E987" s="824" t="str">
        <f>HČe!F26</f>
        <v>JH</v>
      </c>
      <c r="F987" s="824" t="s">
        <v>157</v>
      </c>
      <c r="G987" s="823" t="e">
        <f t="shared" si="642"/>
        <v>#DIV/0!</v>
      </c>
      <c r="H987" s="824">
        <f t="shared" si="643"/>
        <v>0</v>
      </c>
      <c r="I987" s="824">
        <f t="shared" si="644"/>
        <v>0</v>
      </c>
      <c r="J987" s="824">
        <f>AJ987+AK987+AL987+AM987+AN987+AO987+AP987+AQ987+AR987+AS987+AT987+AU987+AV987+AW987+AX987+AY987+AZ987+BA987+BB987+BC987</f>
        <v>0</v>
      </c>
      <c r="K987" s="825">
        <f t="shared" si="646"/>
        <v>0</v>
      </c>
      <c r="L987" s="826">
        <f t="shared" si="647"/>
        <v>0</v>
      </c>
      <c r="O987" s="827"/>
      <c r="P987" s="824"/>
      <c r="Q987" s="824"/>
      <c r="R987" s="824"/>
      <c r="S987" s="824"/>
      <c r="T987" s="826"/>
      <c r="U987" s="824"/>
      <c r="V987" s="827"/>
      <c r="W987" s="824"/>
      <c r="X987" s="824"/>
      <c r="Y987" s="824"/>
      <c r="Z987" s="824"/>
      <c r="AA987" s="824"/>
      <c r="AB987" s="824"/>
      <c r="AC987" s="824"/>
      <c r="AD987" s="824"/>
      <c r="AE987" s="824"/>
      <c r="AF987" s="824"/>
      <c r="AG987" s="824"/>
      <c r="AH987" s="824"/>
      <c r="AI987" s="34"/>
      <c r="AJ987" s="824"/>
      <c r="AK987" s="824"/>
      <c r="AL987" s="824"/>
      <c r="AM987" s="824"/>
      <c r="AN987" s="824"/>
      <c r="AO987" s="824"/>
      <c r="AP987" s="824"/>
      <c r="AQ987" s="824"/>
      <c r="AR987" s="824"/>
      <c r="AS987" s="824"/>
      <c r="AT987" s="824"/>
      <c r="AU987" s="824"/>
      <c r="AV987" s="824"/>
      <c r="AW987" s="824"/>
      <c r="AX987" s="824"/>
      <c r="AY987" s="824"/>
      <c r="AZ987" s="824"/>
      <c r="BA987" s="824"/>
      <c r="BB987" s="824"/>
      <c r="BC987" s="824"/>
      <c r="BE987" s="828"/>
      <c r="BF987" s="828"/>
      <c r="BG987" s="828"/>
      <c r="BH987" s="828"/>
      <c r="BI987" s="828"/>
      <c r="BJ987" s="828"/>
      <c r="BK987" s="828"/>
      <c r="BL987" s="828"/>
      <c r="BM987" s="828"/>
      <c r="BN987" s="828"/>
      <c r="BO987" s="828"/>
      <c r="BP987" s="828"/>
      <c r="BQ987" s="828"/>
      <c r="BR987" s="828"/>
      <c r="BS987" s="828"/>
      <c r="BT987" s="828"/>
      <c r="BU987" s="828"/>
      <c r="BV987" s="828"/>
      <c r="BW987" s="828"/>
      <c r="BX987" s="828"/>
      <c r="BY987" s="40"/>
    </row>
    <row r="988" spans="1:78" ht="15.75">
      <c r="A988" s="840">
        <f>HČe!B27</f>
        <v>47</v>
      </c>
      <c r="B988" s="824" t="str">
        <f>HČe!C27</f>
        <v>Doskočil</v>
      </c>
      <c r="C988" s="824" t="str">
        <f>HČe!D27</f>
        <v>Michal</v>
      </c>
      <c r="D988" s="1664">
        <f>HČe!E27</f>
        <v>980505</v>
      </c>
      <c r="E988" s="824" t="str">
        <f>HČe!F27</f>
        <v>JH</v>
      </c>
      <c r="F988" s="824" t="s">
        <v>157</v>
      </c>
      <c r="G988" s="823">
        <f t="shared" si="642"/>
        <v>0</v>
      </c>
      <c r="H988" s="824">
        <f t="shared" si="643"/>
        <v>1</v>
      </c>
      <c r="I988" s="824">
        <f t="shared" si="644"/>
        <v>0</v>
      </c>
      <c r="J988" s="824">
        <f>AJ988+AK988+AL988+AM988+AN988+AO988+AP988+AQ988+AR988+AS988+AT988+AU988+AV988+AW988+AX988+AY988+AZ988+BA988+BB988+BC988</f>
        <v>0</v>
      </c>
      <c r="K988" s="825">
        <f t="shared" si="646"/>
        <v>0</v>
      </c>
      <c r="L988" s="826">
        <f t="shared" si="647"/>
        <v>0</v>
      </c>
      <c r="O988" s="827"/>
      <c r="P988" s="824"/>
      <c r="Q988" s="824"/>
      <c r="R988" s="824"/>
      <c r="S988" s="824"/>
      <c r="T988" s="826"/>
      <c r="U988" s="824"/>
      <c r="V988" s="827"/>
      <c r="W988" s="824"/>
      <c r="X988" s="824">
        <v>0</v>
      </c>
      <c r="Y988" s="824"/>
      <c r="Z988" s="824"/>
      <c r="AA988" s="824"/>
      <c r="AB988" s="824"/>
      <c r="AC988" s="824"/>
      <c r="AD988" s="824"/>
      <c r="AE988" s="824"/>
      <c r="AF988" s="824"/>
      <c r="AG988" s="824"/>
      <c r="AH988" s="824"/>
      <c r="AI988" s="34"/>
      <c r="AJ988" s="824"/>
      <c r="AK988" s="824"/>
      <c r="AL988" s="824"/>
      <c r="AM988" s="824"/>
      <c r="AN988" s="824"/>
      <c r="AO988" s="824"/>
      <c r="AP988" s="824"/>
      <c r="AQ988" s="824"/>
      <c r="AR988" s="824"/>
      <c r="AS988" s="824">
        <v>0</v>
      </c>
      <c r="AT988" s="824"/>
      <c r="AU988" s="824"/>
      <c r="AV988" s="824"/>
      <c r="AW988" s="824"/>
      <c r="AX988" s="824"/>
      <c r="AY988" s="824"/>
      <c r="AZ988" s="824"/>
      <c r="BA988" s="824"/>
      <c r="BB988" s="824"/>
      <c r="BC988" s="824"/>
      <c r="BE988" s="828"/>
      <c r="BF988" s="828"/>
      <c r="BG988" s="828"/>
      <c r="BH988" s="828"/>
      <c r="BI988" s="828"/>
      <c r="BJ988" s="828"/>
      <c r="BK988" s="828"/>
      <c r="BL988" s="828"/>
      <c r="BM988" s="828"/>
      <c r="BN988" s="828"/>
      <c r="BO988" s="828"/>
      <c r="BP988" s="828"/>
      <c r="BQ988" s="828"/>
      <c r="BR988" s="828"/>
      <c r="BS988" s="828"/>
      <c r="BT988" s="828"/>
      <c r="BU988" s="828"/>
      <c r="BV988" s="828"/>
      <c r="BW988" s="828"/>
      <c r="BX988" s="828"/>
      <c r="BY988" s="40"/>
    </row>
    <row r="989" spans="1:78" ht="15.75">
      <c r="A989" s="840">
        <f>HČe!B28</f>
        <v>24</v>
      </c>
      <c r="B989" s="824" t="str">
        <f>HČe!C28</f>
        <v>Langr</v>
      </c>
      <c r="C989" s="824" t="str">
        <f>HČe!D28</f>
        <v>Martin</v>
      </c>
      <c r="D989" s="1664">
        <f>HČe!E28</f>
        <v>870930</v>
      </c>
      <c r="E989" s="824" t="str">
        <f>HČe!F28</f>
        <v>JH</v>
      </c>
      <c r="F989" s="824" t="s">
        <v>157</v>
      </c>
      <c r="G989" s="823">
        <f t="shared" si="642"/>
        <v>0</v>
      </c>
      <c r="H989" s="824">
        <f t="shared" si="643"/>
        <v>4</v>
      </c>
      <c r="I989" s="824">
        <f t="shared" si="644"/>
        <v>0</v>
      </c>
      <c r="J989" s="824">
        <f>AJ989+AK989+AL989+AM989+AN989+AO989+AP989+AQ989+AR989+AS989+AT989+AU989+AV989+AW989+AX989+AY989+AZ989+BA989+BB989+BC989</f>
        <v>0</v>
      </c>
      <c r="K989" s="825">
        <f t="shared" si="646"/>
        <v>0</v>
      </c>
      <c r="L989" s="826">
        <f t="shared" si="647"/>
        <v>0</v>
      </c>
      <c r="O989" s="827">
        <v>0</v>
      </c>
      <c r="P989" s="824">
        <v>0</v>
      </c>
      <c r="Q989" s="824"/>
      <c r="R989" s="824"/>
      <c r="S989" s="824"/>
      <c r="T989" s="826">
        <v>0</v>
      </c>
      <c r="U989" s="824"/>
      <c r="V989" s="827"/>
      <c r="W989" s="824">
        <v>0</v>
      </c>
      <c r="X989" s="824"/>
      <c r="Y989" s="824"/>
      <c r="Z989" s="824"/>
      <c r="AA989" s="824"/>
      <c r="AB989" s="824"/>
      <c r="AC989" s="824"/>
      <c r="AD989" s="824"/>
      <c r="AE989" s="824"/>
      <c r="AF989" s="824"/>
      <c r="AG989" s="824"/>
      <c r="AH989" s="824"/>
      <c r="AI989" s="34"/>
      <c r="AJ989" s="824">
        <v>0</v>
      </c>
      <c r="AK989" s="824">
        <v>0</v>
      </c>
      <c r="AL989" s="824"/>
      <c r="AM989" s="824"/>
      <c r="AN989" s="824"/>
      <c r="AO989" s="824">
        <v>0</v>
      </c>
      <c r="AP989" s="824"/>
      <c r="AQ989" s="824"/>
      <c r="AR989" s="824">
        <v>0</v>
      </c>
      <c r="AS989" s="824"/>
      <c r="AT989" s="824"/>
      <c r="AU989" s="824"/>
      <c r="AV989" s="824"/>
      <c r="AW989" s="824"/>
      <c r="AX989" s="824"/>
      <c r="AY989" s="824"/>
      <c r="AZ989" s="824"/>
      <c r="BA989" s="824"/>
      <c r="BB989" s="824"/>
      <c r="BC989" s="824"/>
      <c r="BE989" s="828"/>
      <c r="BF989" s="828"/>
      <c r="BG989" s="828"/>
      <c r="BH989" s="828"/>
      <c r="BI989" s="828"/>
      <c r="BJ989" s="828"/>
      <c r="BK989" s="828"/>
      <c r="BL989" s="828"/>
      <c r="BM989" s="828"/>
      <c r="BN989" s="828"/>
      <c r="BO989" s="828"/>
      <c r="BP989" s="828"/>
      <c r="BQ989" s="828"/>
      <c r="BR989" s="828"/>
      <c r="BS989" s="828"/>
      <c r="BT989" s="828"/>
      <c r="BU989" s="828"/>
      <c r="BV989" s="828"/>
      <c r="BW989" s="828"/>
      <c r="BX989" s="828"/>
      <c r="BY989" s="40"/>
    </row>
    <row r="990" spans="1:78" s="40" customFormat="1" ht="15.75">
      <c r="A990" s="840">
        <f>HČe!B29</f>
        <v>69</v>
      </c>
      <c r="B990" s="824" t="str">
        <f>HČe!C29</f>
        <v>Hejl</v>
      </c>
      <c r="C990" s="824" t="str">
        <f>HČe!D29</f>
        <v>Martin</v>
      </c>
      <c r="D990" s="1664">
        <f>HČe!E29</f>
        <v>0</v>
      </c>
      <c r="E990" s="824" t="str">
        <f>HČe!F29</f>
        <v>JH</v>
      </c>
      <c r="F990" s="824" t="s">
        <v>157</v>
      </c>
      <c r="G990" s="823">
        <f t="shared" si="642"/>
        <v>0.21428571428571427</v>
      </c>
      <c r="H990" s="824">
        <f t="shared" si="643"/>
        <v>14</v>
      </c>
      <c r="I990" s="824">
        <f t="shared" si="644"/>
        <v>1</v>
      </c>
      <c r="J990" s="824">
        <f t="shared" si="645"/>
        <v>2</v>
      </c>
      <c r="K990" s="825">
        <f t="shared" si="646"/>
        <v>3</v>
      </c>
      <c r="L990" s="826">
        <f t="shared" si="647"/>
        <v>0</v>
      </c>
      <c r="M990" s="8"/>
      <c r="N990" s="8"/>
      <c r="O990" s="827">
        <v>0</v>
      </c>
      <c r="P990" s="824">
        <v>0</v>
      </c>
      <c r="Q990" s="824">
        <v>0</v>
      </c>
      <c r="R990" s="824"/>
      <c r="S990" s="824">
        <v>0</v>
      </c>
      <c r="T990" s="826"/>
      <c r="U990" s="824">
        <v>0</v>
      </c>
      <c r="V990" s="827">
        <v>1</v>
      </c>
      <c r="W990" s="824"/>
      <c r="X990" s="824">
        <v>0</v>
      </c>
      <c r="Y990" s="824">
        <v>0</v>
      </c>
      <c r="Z990" s="824"/>
      <c r="AA990" s="824">
        <v>0</v>
      </c>
      <c r="AB990" s="824">
        <v>0</v>
      </c>
      <c r="AC990" s="824">
        <v>0</v>
      </c>
      <c r="AD990" s="824"/>
      <c r="AE990" s="824">
        <v>0</v>
      </c>
      <c r="AF990" s="824">
        <v>0</v>
      </c>
      <c r="AG990" s="824">
        <v>0</v>
      </c>
      <c r="AH990" s="824"/>
      <c r="AI990" s="34"/>
      <c r="AJ990" s="824">
        <v>0</v>
      </c>
      <c r="AK990" s="824">
        <v>0</v>
      </c>
      <c r="AL990" s="824">
        <v>0</v>
      </c>
      <c r="AM990" s="824"/>
      <c r="AN990" s="824">
        <v>0</v>
      </c>
      <c r="AO990" s="824"/>
      <c r="AP990" s="824">
        <v>0</v>
      </c>
      <c r="AQ990" s="824">
        <v>0</v>
      </c>
      <c r="AR990" s="824"/>
      <c r="AS990" s="824">
        <v>0</v>
      </c>
      <c r="AT990" s="824">
        <v>0</v>
      </c>
      <c r="AU990" s="824"/>
      <c r="AV990" s="824">
        <v>0</v>
      </c>
      <c r="AW990" s="824">
        <v>0</v>
      </c>
      <c r="AX990" s="824">
        <v>1</v>
      </c>
      <c r="AY990" s="824"/>
      <c r="AZ990" s="824">
        <v>0</v>
      </c>
      <c r="BA990" s="824">
        <v>1</v>
      </c>
      <c r="BB990" s="824">
        <v>0</v>
      </c>
      <c r="BC990" s="824"/>
      <c r="BD990" s="8"/>
      <c r="BE990" s="828"/>
      <c r="BF990" s="828"/>
      <c r="BG990" s="828"/>
      <c r="BH990" s="828"/>
      <c r="BI990" s="828"/>
      <c r="BJ990" s="828"/>
      <c r="BK990" s="828"/>
      <c r="BL990" s="828"/>
      <c r="BM990" s="828"/>
      <c r="BN990" s="828"/>
      <c r="BO990" s="828"/>
      <c r="BP990" s="828"/>
      <c r="BQ990" s="828"/>
      <c r="BR990" s="828"/>
      <c r="BS990" s="828"/>
      <c r="BT990" s="828"/>
      <c r="BU990" s="828"/>
      <c r="BV990" s="828"/>
      <c r="BW990" s="828"/>
      <c r="BX990" s="828"/>
      <c r="BZ990" s="8"/>
    </row>
    <row r="991" spans="1:78" ht="15.75">
      <c r="A991" s="840">
        <f>HČe!B30</f>
        <v>72</v>
      </c>
      <c r="B991" s="824" t="str">
        <f>HČe!C30</f>
        <v>Koudelka</v>
      </c>
      <c r="C991" s="824" t="str">
        <f>HČe!D30</f>
        <v>Petr</v>
      </c>
      <c r="D991" s="1664">
        <f>HČe!E30</f>
        <v>850227</v>
      </c>
      <c r="E991" s="824" t="str">
        <f>HČe!F30</f>
        <v>JH</v>
      </c>
      <c r="F991" s="824" t="s">
        <v>157</v>
      </c>
      <c r="G991" s="823">
        <f t="shared" si="642"/>
        <v>0.5</v>
      </c>
      <c r="H991" s="824">
        <f t="shared" si="643"/>
        <v>4</v>
      </c>
      <c r="I991" s="824">
        <f t="shared" si="644"/>
        <v>2</v>
      </c>
      <c r="J991" s="824">
        <f t="shared" si="645"/>
        <v>0</v>
      </c>
      <c r="K991" s="825">
        <f t="shared" si="646"/>
        <v>2</v>
      </c>
      <c r="L991" s="826">
        <f t="shared" si="647"/>
        <v>0</v>
      </c>
      <c r="O991" s="827">
        <v>1</v>
      </c>
      <c r="P991" s="824">
        <v>0</v>
      </c>
      <c r="Q991" s="824">
        <v>0</v>
      </c>
      <c r="R991" s="824"/>
      <c r="S991" s="824"/>
      <c r="T991" s="826"/>
      <c r="U991" s="824"/>
      <c r="V991" s="827"/>
      <c r="W991" s="824"/>
      <c r="X991" s="824"/>
      <c r="Y991" s="824"/>
      <c r="Z991" s="824"/>
      <c r="AA991" s="824"/>
      <c r="AB991" s="824"/>
      <c r="AC991" s="824"/>
      <c r="AD991" s="824"/>
      <c r="AE991" s="824"/>
      <c r="AF991" s="824"/>
      <c r="AG991" s="824"/>
      <c r="AH991" s="824">
        <v>1</v>
      </c>
      <c r="AI991" s="34"/>
      <c r="AJ991" s="824">
        <v>0</v>
      </c>
      <c r="AK991" s="824">
        <v>0</v>
      </c>
      <c r="AL991" s="824">
        <v>0</v>
      </c>
      <c r="AM991" s="824"/>
      <c r="AN991" s="824"/>
      <c r="AO991" s="824"/>
      <c r="AP991" s="824"/>
      <c r="AQ991" s="824"/>
      <c r="AR991" s="824"/>
      <c r="AS991" s="824"/>
      <c r="AT991" s="824"/>
      <c r="AU991" s="824"/>
      <c r="AV991" s="824"/>
      <c r="AW991" s="824"/>
      <c r="AX991" s="824"/>
      <c r="AY991" s="824"/>
      <c r="AZ991" s="824"/>
      <c r="BA991" s="824"/>
      <c r="BB991" s="824"/>
      <c r="BC991" s="824">
        <v>0</v>
      </c>
      <c r="BE991" s="828"/>
      <c r="BF991" s="828"/>
      <c r="BG991" s="828"/>
      <c r="BH991" s="828"/>
      <c r="BI991" s="828"/>
      <c r="BJ991" s="828"/>
      <c r="BK991" s="828"/>
      <c r="BL991" s="828"/>
      <c r="BM991" s="828"/>
      <c r="BN991" s="828"/>
      <c r="BO991" s="828"/>
      <c r="BP991" s="828"/>
      <c r="BQ991" s="828"/>
      <c r="BR991" s="828"/>
      <c r="BS991" s="828"/>
      <c r="BT991" s="828"/>
      <c r="BU991" s="828"/>
      <c r="BV991" s="828"/>
      <c r="BW991" s="828"/>
      <c r="BX991" s="828"/>
    </row>
    <row r="992" spans="1:78" ht="15.75">
      <c r="A992" s="840">
        <f>HČe!B31</f>
        <v>88</v>
      </c>
      <c r="B992" s="824" t="str">
        <f>HČe!C31</f>
        <v>Pecháček</v>
      </c>
      <c r="C992" s="824" t="str">
        <f>HČe!D31</f>
        <v>Jaroslav</v>
      </c>
      <c r="D992" s="1664">
        <f>HČe!E31</f>
        <v>660609</v>
      </c>
      <c r="E992" s="824" t="str">
        <f>HČe!F31</f>
        <v>JH</v>
      </c>
      <c r="F992" s="824" t="s">
        <v>157</v>
      </c>
      <c r="G992" s="823">
        <f t="shared" si="642"/>
        <v>0.17647058823529413</v>
      </c>
      <c r="H992" s="824">
        <f t="shared" si="643"/>
        <v>17</v>
      </c>
      <c r="I992" s="824">
        <f t="shared" si="644"/>
        <v>1</v>
      </c>
      <c r="J992" s="824">
        <f t="shared" si="645"/>
        <v>2</v>
      </c>
      <c r="K992" s="825">
        <f t="shared" si="646"/>
        <v>3</v>
      </c>
      <c r="L992" s="826">
        <f t="shared" si="647"/>
        <v>0</v>
      </c>
      <c r="O992" s="827">
        <v>0</v>
      </c>
      <c r="P992" s="824">
        <v>0</v>
      </c>
      <c r="Q992" s="824">
        <v>0</v>
      </c>
      <c r="R992" s="824">
        <v>0</v>
      </c>
      <c r="S992" s="824">
        <v>1</v>
      </c>
      <c r="T992" s="826">
        <v>0</v>
      </c>
      <c r="U992" s="824">
        <v>0</v>
      </c>
      <c r="V992" s="827">
        <v>0</v>
      </c>
      <c r="W992" s="824">
        <v>0</v>
      </c>
      <c r="X992" s="824">
        <v>0</v>
      </c>
      <c r="Y992" s="824"/>
      <c r="Z992" s="824">
        <v>0</v>
      </c>
      <c r="AA992" s="824">
        <v>0</v>
      </c>
      <c r="AB992" s="824"/>
      <c r="AC992" s="824">
        <v>0</v>
      </c>
      <c r="AD992" s="824">
        <v>0</v>
      </c>
      <c r="AE992" s="824">
        <v>0</v>
      </c>
      <c r="AF992" s="824"/>
      <c r="AG992" s="824">
        <v>0</v>
      </c>
      <c r="AH992" s="824">
        <v>0</v>
      </c>
      <c r="AI992" s="34"/>
      <c r="AJ992" s="824">
        <v>0</v>
      </c>
      <c r="AK992" s="824">
        <v>0</v>
      </c>
      <c r="AL992" s="824">
        <v>1</v>
      </c>
      <c r="AM992" s="824">
        <v>1</v>
      </c>
      <c r="AN992" s="824">
        <v>0</v>
      </c>
      <c r="AO992" s="824">
        <v>0</v>
      </c>
      <c r="AP992" s="824">
        <v>0</v>
      </c>
      <c r="AQ992" s="824">
        <v>0</v>
      </c>
      <c r="AR992" s="824">
        <v>0</v>
      </c>
      <c r="AS992" s="824">
        <v>0</v>
      </c>
      <c r="AT992" s="824"/>
      <c r="AU992" s="824">
        <v>0</v>
      </c>
      <c r="AV992" s="824">
        <v>0</v>
      </c>
      <c r="AW992" s="824"/>
      <c r="AX992" s="824">
        <v>0</v>
      </c>
      <c r="AY992" s="824">
        <v>0</v>
      </c>
      <c r="AZ992" s="824">
        <v>0</v>
      </c>
      <c r="BA992" s="824"/>
      <c r="BB992" s="824">
        <v>0</v>
      </c>
      <c r="BC992" s="824">
        <v>0</v>
      </c>
      <c r="BE992" s="828"/>
      <c r="BF992" s="828"/>
      <c r="BG992" s="828"/>
      <c r="BH992" s="828"/>
      <c r="BI992" s="828"/>
      <c r="BJ992" s="828"/>
      <c r="BK992" s="828"/>
      <c r="BL992" s="828"/>
      <c r="BM992" s="828"/>
      <c r="BN992" s="828"/>
      <c r="BO992" s="828"/>
      <c r="BP992" s="828"/>
      <c r="BQ992" s="828"/>
      <c r="BR992" s="828"/>
      <c r="BS992" s="828"/>
      <c r="BT992" s="828"/>
      <c r="BU992" s="828"/>
      <c r="BV992" s="828"/>
      <c r="BW992" s="828"/>
      <c r="BX992" s="828"/>
    </row>
    <row r="993" spans="1:76" ht="15.75">
      <c r="A993" s="840">
        <f>HČe!B32</f>
        <v>0</v>
      </c>
      <c r="B993" s="824" t="str">
        <f>HČe!C32</f>
        <v>Novák</v>
      </c>
      <c r="C993" s="824" t="str">
        <f>HČe!D32</f>
        <v>Josef</v>
      </c>
      <c r="D993" s="1664">
        <f>HČe!E32</f>
        <v>0</v>
      </c>
      <c r="E993" s="824">
        <f>HČe!F32</f>
        <v>0</v>
      </c>
      <c r="F993" s="824" t="s">
        <v>157</v>
      </c>
      <c r="G993" s="823">
        <f t="shared" si="642"/>
        <v>0.14285714285714285</v>
      </c>
      <c r="H993" s="824">
        <f t="shared" si="643"/>
        <v>14</v>
      </c>
      <c r="I993" s="824">
        <f t="shared" si="644"/>
        <v>2</v>
      </c>
      <c r="J993" s="824">
        <f t="shared" si="645"/>
        <v>0</v>
      </c>
      <c r="K993" s="825">
        <f t="shared" si="646"/>
        <v>2</v>
      </c>
      <c r="L993" s="826">
        <f t="shared" si="647"/>
        <v>0</v>
      </c>
      <c r="O993" s="827">
        <v>0</v>
      </c>
      <c r="P993" s="824"/>
      <c r="Q993" s="824"/>
      <c r="R993" s="824">
        <v>0</v>
      </c>
      <c r="S993" s="824">
        <v>0</v>
      </c>
      <c r="T993" s="826">
        <v>0</v>
      </c>
      <c r="U993" s="824">
        <v>0</v>
      </c>
      <c r="V993" s="827"/>
      <c r="W993" s="824"/>
      <c r="X993" s="824">
        <v>1</v>
      </c>
      <c r="Y993" s="824"/>
      <c r="Z993" s="824">
        <v>0</v>
      </c>
      <c r="AA993" s="824">
        <v>0</v>
      </c>
      <c r="AB993" s="824">
        <v>0</v>
      </c>
      <c r="AC993" s="824">
        <v>0</v>
      </c>
      <c r="AD993" s="824">
        <v>1</v>
      </c>
      <c r="AE993" s="824">
        <v>0</v>
      </c>
      <c r="AF993" s="824">
        <v>0</v>
      </c>
      <c r="AG993" s="824">
        <v>0</v>
      </c>
      <c r="AH993" s="824"/>
      <c r="AI993" s="34"/>
      <c r="AJ993" s="824">
        <v>0</v>
      </c>
      <c r="AK993" s="824"/>
      <c r="AL993" s="824"/>
      <c r="AM993" s="824">
        <v>0</v>
      </c>
      <c r="AN993" s="824">
        <v>0</v>
      </c>
      <c r="AO993" s="824">
        <v>0</v>
      </c>
      <c r="AP993" s="824">
        <v>0</v>
      </c>
      <c r="AQ993" s="824"/>
      <c r="AR993" s="824"/>
      <c r="AS993" s="824">
        <v>0</v>
      </c>
      <c r="AT993" s="824"/>
      <c r="AU993" s="824">
        <v>0</v>
      </c>
      <c r="AV993" s="824">
        <v>0</v>
      </c>
      <c r="AW993" s="824">
        <v>0</v>
      </c>
      <c r="AX993" s="824">
        <v>0</v>
      </c>
      <c r="AY993" s="824">
        <v>0</v>
      </c>
      <c r="AZ993" s="824">
        <v>0</v>
      </c>
      <c r="BA993" s="824">
        <v>0</v>
      </c>
      <c r="BB993" s="824">
        <v>0</v>
      </c>
      <c r="BC993" s="824"/>
      <c r="BE993" s="828"/>
      <c r="BF993" s="828"/>
      <c r="BG993" s="828"/>
      <c r="BH993" s="828"/>
      <c r="BI993" s="828"/>
      <c r="BJ993" s="828"/>
      <c r="BK993" s="828"/>
      <c r="BL993" s="828"/>
      <c r="BM993" s="828"/>
      <c r="BN993" s="828"/>
      <c r="BO993" s="828"/>
      <c r="BP993" s="828"/>
      <c r="BQ993" s="828"/>
      <c r="BR993" s="828"/>
      <c r="BS993" s="828"/>
      <c r="BT993" s="828"/>
      <c r="BU993" s="828"/>
      <c r="BV993" s="828"/>
      <c r="BW993" s="828"/>
      <c r="BX993" s="828"/>
    </row>
    <row r="994" spans="1:76" ht="15.75">
      <c r="A994" s="840">
        <f>HČe!B33</f>
        <v>28</v>
      </c>
      <c r="B994" s="824" t="str">
        <f>HČe!C33</f>
        <v>Krahulec</v>
      </c>
      <c r="C994" s="824" t="str">
        <f>HČe!D33</f>
        <v>Petr</v>
      </c>
      <c r="D994" s="1664">
        <f>HČe!E33</f>
        <v>0</v>
      </c>
      <c r="E994" s="824">
        <f>HČe!F33</f>
        <v>0</v>
      </c>
      <c r="F994" s="824" t="s">
        <v>157</v>
      </c>
      <c r="G994" s="823">
        <f t="shared" si="642"/>
        <v>1</v>
      </c>
      <c r="H994" s="824">
        <f t="shared" si="643"/>
        <v>16</v>
      </c>
      <c r="I994" s="824">
        <f t="shared" si="644"/>
        <v>9</v>
      </c>
      <c r="J994" s="824">
        <f>AJ994+AK994+AL994+AM994+AN994+AO994+AP994+AQ994+AR994+AS994+AT994+AU994+AV994+AW994+AX994+AY994+AZ994+BA994+BB994+BC994</f>
        <v>7</v>
      </c>
      <c r="K994" s="825">
        <f t="shared" si="646"/>
        <v>16</v>
      </c>
      <c r="L994" s="826">
        <f t="shared" si="647"/>
        <v>0</v>
      </c>
      <c r="O994" s="827">
        <v>0</v>
      </c>
      <c r="P994" s="824">
        <v>0</v>
      </c>
      <c r="Q994" s="824"/>
      <c r="R994" s="824"/>
      <c r="S994" s="824">
        <v>0</v>
      </c>
      <c r="T994" s="826">
        <v>3</v>
      </c>
      <c r="U994" s="824">
        <v>0</v>
      </c>
      <c r="V994" s="827">
        <v>0</v>
      </c>
      <c r="W994" s="824">
        <v>2</v>
      </c>
      <c r="X994" s="824">
        <v>1</v>
      </c>
      <c r="Y994" s="824">
        <v>0</v>
      </c>
      <c r="Z994" s="824">
        <v>0</v>
      </c>
      <c r="AA994" s="824">
        <v>0</v>
      </c>
      <c r="AB994" s="824"/>
      <c r="AC994" s="824"/>
      <c r="AD994" s="824">
        <v>1</v>
      </c>
      <c r="AE994" s="824">
        <v>0</v>
      </c>
      <c r="AF994" s="824">
        <v>0</v>
      </c>
      <c r="AG994" s="824">
        <v>1</v>
      </c>
      <c r="AH994" s="824">
        <v>1</v>
      </c>
      <c r="AI994" s="34"/>
      <c r="AJ994" s="824">
        <v>0</v>
      </c>
      <c r="AK994" s="824">
        <v>0</v>
      </c>
      <c r="AL994" s="824"/>
      <c r="AM994" s="824"/>
      <c r="AN994" s="824">
        <v>0</v>
      </c>
      <c r="AO994" s="824">
        <v>0</v>
      </c>
      <c r="AP994" s="824">
        <v>0</v>
      </c>
      <c r="AQ994" s="824">
        <v>1</v>
      </c>
      <c r="AR994" s="824">
        <v>1</v>
      </c>
      <c r="AS994" s="824">
        <v>0</v>
      </c>
      <c r="AT994" s="824">
        <v>1</v>
      </c>
      <c r="AU994" s="824">
        <v>0</v>
      </c>
      <c r="AV994" s="824">
        <v>0</v>
      </c>
      <c r="AW994" s="824"/>
      <c r="AX994" s="824"/>
      <c r="AY994" s="824">
        <v>0</v>
      </c>
      <c r="AZ994" s="824">
        <v>0</v>
      </c>
      <c r="BA994" s="824">
        <v>2</v>
      </c>
      <c r="BB994" s="824">
        <v>1</v>
      </c>
      <c r="BC994" s="824">
        <v>1</v>
      </c>
      <c r="BE994" s="828"/>
      <c r="BF994" s="828"/>
      <c r="BG994" s="828"/>
      <c r="BH994" s="828"/>
      <c r="BI994" s="828"/>
      <c r="BJ994" s="828"/>
      <c r="BK994" s="828"/>
      <c r="BL994" s="828"/>
      <c r="BM994" s="828"/>
      <c r="BN994" s="828"/>
      <c r="BO994" s="828"/>
      <c r="BP994" s="828"/>
      <c r="BQ994" s="828"/>
      <c r="BR994" s="828"/>
      <c r="BS994" s="828"/>
      <c r="BT994" s="828"/>
      <c r="BU994" s="828"/>
      <c r="BV994" s="828"/>
      <c r="BW994" s="828"/>
      <c r="BX994" s="828"/>
    </row>
    <row r="995" spans="1:76" ht="15.75">
      <c r="A995" s="840">
        <f>HČe!B34</f>
        <v>0</v>
      </c>
      <c r="B995" s="824" t="str">
        <f>HČe!C34</f>
        <v>Pávek</v>
      </c>
      <c r="C995" s="824" t="str">
        <f>HČe!D34</f>
        <v>Josef</v>
      </c>
      <c r="D995" s="1664">
        <f>HČe!E34</f>
        <v>0</v>
      </c>
      <c r="E995" s="824" t="str">
        <f>HČe!F34</f>
        <v>JH</v>
      </c>
      <c r="F995" s="824" t="s">
        <v>157</v>
      </c>
      <c r="G995" s="823" t="e">
        <f t="shared" si="642"/>
        <v>#DIV/0!</v>
      </c>
      <c r="H995" s="824">
        <f t="shared" si="643"/>
        <v>0</v>
      </c>
      <c r="I995" s="824">
        <f t="shared" si="644"/>
        <v>0</v>
      </c>
      <c r="J995" s="824">
        <f>AJ995+AK995+AL995+AM995+AN995+AO995+AP995+AQ995+AR995+AS995+AT995+AU995+AV995+AW995+AX995+AY995+AZ995+BA995+BB995+BC995</f>
        <v>0</v>
      </c>
      <c r="K995" s="825">
        <f t="shared" si="646"/>
        <v>0</v>
      </c>
      <c r="L995" s="826">
        <f t="shared" si="647"/>
        <v>0</v>
      </c>
      <c r="O995" s="827"/>
      <c r="P995" s="824"/>
      <c r="Q995" s="824"/>
      <c r="R995" s="824"/>
      <c r="S995" s="824"/>
      <c r="T995" s="826"/>
      <c r="U995" s="824"/>
      <c r="V995" s="827"/>
      <c r="W995" s="824"/>
      <c r="X995" s="824"/>
      <c r="Y995" s="824"/>
      <c r="Z995" s="824"/>
      <c r="AA995" s="824"/>
      <c r="AB995" s="824"/>
      <c r="AC995" s="824"/>
      <c r="AD995" s="824"/>
      <c r="AE995" s="824"/>
      <c r="AF995" s="824"/>
      <c r="AG995" s="824"/>
      <c r="AH995" s="824"/>
      <c r="AI995" s="34"/>
      <c r="AJ995" s="824"/>
      <c r="AK995" s="824"/>
      <c r="AL995" s="824"/>
      <c r="AM995" s="824"/>
      <c r="AN995" s="824"/>
      <c r="AO995" s="824"/>
      <c r="AP995" s="824"/>
      <c r="AQ995" s="824"/>
      <c r="AR995" s="824"/>
      <c r="AS995" s="824"/>
      <c r="AT995" s="824"/>
      <c r="AU995" s="824"/>
      <c r="AV995" s="824"/>
      <c r="AW995" s="824"/>
      <c r="AX995" s="824"/>
      <c r="AY995" s="824"/>
      <c r="AZ995" s="824"/>
      <c r="BA995" s="824"/>
      <c r="BB995" s="824"/>
      <c r="BC995" s="824"/>
      <c r="BE995" s="828"/>
      <c r="BF995" s="828"/>
      <c r="BG995" s="828"/>
      <c r="BH995" s="828"/>
      <c r="BI995" s="828"/>
      <c r="BJ995" s="828"/>
      <c r="BK995" s="828"/>
      <c r="BL995" s="828"/>
      <c r="BM995" s="828"/>
      <c r="BN995" s="828"/>
      <c r="BO995" s="828"/>
      <c r="BP995" s="828"/>
      <c r="BQ995" s="828"/>
      <c r="BR995" s="828"/>
      <c r="BS995" s="828"/>
      <c r="BT995" s="828"/>
      <c r="BU995" s="828"/>
      <c r="BV995" s="828"/>
      <c r="BW995" s="828"/>
      <c r="BX995" s="828"/>
    </row>
    <row r="996" spans="1:76" ht="15.75">
      <c r="A996" s="840">
        <f>HČe!B35</f>
        <v>0</v>
      </c>
      <c r="B996" s="824" t="str">
        <f>HČe!C35</f>
        <v xml:space="preserve">Nerad </v>
      </c>
      <c r="C996" s="824" t="str">
        <f>HČe!D35</f>
        <v>Leoš</v>
      </c>
      <c r="D996" s="1664">
        <f>HČe!E35</f>
        <v>801224</v>
      </c>
      <c r="E996" s="824" t="str">
        <f>HČe!F35</f>
        <v>JH</v>
      </c>
      <c r="F996" s="824" t="s">
        <v>157</v>
      </c>
      <c r="G996" s="823">
        <f t="shared" si="642"/>
        <v>0.55555555555555558</v>
      </c>
      <c r="H996" s="824">
        <f t="shared" si="643"/>
        <v>9</v>
      </c>
      <c r="I996" s="824">
        <f t="shared" si="644"/>
        <v>2</v>
      </c>
      <c r="J996" s="824">
        <f>AJ996+AK996+AL996+AM996+AN996+AO996+AP996+AQ996+AR996+AS996+AT996+AU996+AV996+AW996+AX996+AY996+AZ996+BA996+BB996+BC996</f>
        <v>3</v>
      </c>
      <c r="K996" s="825">
        <f t="shared" si="646"/>
        <v>5</v>
      </c>
      <c r="L996" s="826">
        <f t="shared" si="647"/>
        <v>0</v>
      </c>
      <c r="O996" s="827"/>
      <c r="P996" s="824">
        <v>0</v>
      </c>
      <c r="Q996" s="824">
        <v>0</v>
      </c>
      <c r="R996" s="824">
        <v>0</v>
      </c>
      <c r="S996" s="824"/>
      <c r="T996" s="826"/>
      <c r="U996" s="824"/>
      <c r="V996" s="827">
        <v>0</v>
      </c>
      <c r="W996" s="824">
        <v>1</v>
      </c>
      <c r="X996" s="824"/>
      <c r="Y996" s="824"/>
      <c r="Z996" s="824">
        <v>0</v>
      </c>
      <c r="AA996" s="824"/>
      <c r="AB996" s="824">
        <v>0</v>
      </c>
      <c r="AC996" s="824"/>
      <c r="AD996" s="824"/>
      <c r="AE996" s="824"/>
      <c r="AF996" s="824"/>
      <c r="AG996" s="824">
        <v>0</v>
      </c>
      <c r="AH996" s="824">
        <v>1</v>
      </c>
      <c r="AI996" s="34"/>
      <c r="AJ996" s="824"/>
      <c r="AK996" s="824">
        <v>0</v>
      </c>
      <c r="AL996" s="824">
        <v>0</v>
      </c>
      <c r="AM996" s="824">
        <v>0</v>
      </c>
      <c r="AN996" s="824"/>
      <c r="AO996" s="824"/>
      <c r="AP996" s="824"/>
      <c r="AQ996" s="824">
        <v>1</v>
      </c>
      <c r="AR996" s="824">
        <v>1</v>
      </c>
      <c r="AS996" s="824"/>
      <c r="AT996" s="824"/>
      <c r="AU996" s="824">
        <v>0</v>
      </c>
      <c r="AV996" s="824"/>
      <c r="AW996" s="824">
        <v>0</v>
      </c>
      <c r="AX996" s="824"/>
      <c r="AY996" s="824"/>
      <c r="AZ996" s="824"/>
      <c r="BA996" s="824"/>
      <c r="BB996" s="824">
        <v>0</v>
      </c>
      <c r="BC996" s="824">
        <v>1</v>
      </c>
      <c r="BE996" s="828"/>
      <c r="BF996" s="828"/>
      <c r="BG996" s="828"/>
      <c r="BH996" s="828"/>
      <c r="BI996" s="828"/>
      <c r="BJ996" s="828"/>
      <c r="BK996" s="828"/>
      <c r="BL996" s="828"/>
      <c r="BM996" s="828"/>
      <c r="BN996" s="828"/>
      <c r="BO996" s="828"/>
      <c r="BP996" s="828"/>
      <c r="BQ996" s="828"/>
      <c r="BR996" s="828"/>
      <c r="BS996" s="828"/>
      <c r="BT996" s="828"/>
      <c r="BU996" s="828"/>
      <c r="BV996" s="828"/>
      <c r="BW996" s="828"/>
      <c r="BX996" s="828"/>
    </row>
    <row r="997" spans="1:76" ht="15.75">
      <c r="A997" s="840">
        <f>HČe!B36</f>
        <v>0</v>
      </c>
      <c r="B997" s="824" t="str">
        <f>HČe!C36</f>
        <v>Štěpánek</v>
      </c>
      <c r="C997" s="824" t="str">
        <f>HČe!D36</f>
        <v>Přemysl</v>
      </c>
      <c r="D997" s="1664">
        <f>HČe!E36</f>
        <v>0</v>
      </c>
      <c r="E997" s="824" t="str">
        <f>HČe!F36</f>
        <v>JH2</v>
      </c>
      <c r="F997" s="824" t="s">
        <v>157</v>
      </c>
      <c r="G997" s="823">
        <f t="shared" si="642"/>
        <v>1.6</v>
      </c>
      <c r="H997" s="824">
        <f t="shared" si="643"/>
        <v>10</v>
      </c>
      <c r="I997" s="824">
        <f t="shared" si="644"/>
        <v>13</v>
      </c>
      <c r="J997" s="824">
        <f>AJ997+AK997+AL997+AM997+AN997+AO997+AP997+AQ997+AR997+AS997+AT997+AU997+AV997+AW997+AX997+AY997+AZ997+BA997+BB997+BC997</f>
        <v>3</v>
      </c>
      <c r="K997" s="825">
        <f t="shared" si="646"/>
        <v>16</v>
      </c>
      <c r="L997" s="826">
        <f t="shared" si="647"/>
        <v>0</v>
      </c>
      <c r="O997" s="827">
        <v>0</v>
      </c>
      <c r="P997" s="824"/>
      <c r="Q997" s="824"/>
      <c r="R997" s="824">
        <v>3</v>
      </c>
      <c r="S997" s="824">
        <v>1</v>
      </c>
      <c r="T997" s="826"/>
      <c r="U997" s="824"/>
      <c r="V997" s="827"/>
      <c r="W997" s="824"/>
      <c r="X997" s="824">
        <v>1</v>
      </c>
      <c r="Y997" s="824">
        <v>3</v>
      </c>
      <c r="Z997" s="824"/>
      <c r="AA997" s="824"/>
      <c r="AB997" s="824"/>
      <c r="AC997" s="824"/>
      <c r="AD997" s="824">
        <v>1</v>
      </c>
      <c r="AE997" s="824">
        <v>1</v>
      </c>
      <c r="AF997" s="824">
        <v>2</v>
      </c>
      <c r="AG997" s="824">
        <v>1</v>
      </c>
      <c r="AH997" s="824">
        <v>0</v>
      </c>
      <c r="AI997" s="34"/>
      <c r="AJ997" s="824">
        <v>0</v>
      </c>
      <c r="AK997" s="824"/>
      <c r="AL997" s="824"/>
      <c r="AM997" s="824">
        <v>0</v>
      </c>
      <c r="AN997" s="824">
        <v>1</v>
      </c>
      <c r="AO997" s="824"/>
      <c r="AP997" s="824"/>
      <c r="AQ997" s="824"/>
      <c r="AR997" s="824"/>
      <c r="AS997" s="824">
        <v>0</v>
      </c>
      <c r="AT997" s="824">
        <v>0</v>
      </c>
      <c r="AU997" s="824"/>
      <c r="AV997" s="824"/>
      <c r="AW997" s="824"/>
      <c r="AX997" s="824"/>
      <c r="AY997" s="824">
        <v>0</v>
      </c>
      <c r="AZ997" s="824">
        <v>0</v>
      </c>
      <c r="BA997" s="824">
        <v>0</v>
      </c>
      <c r="BB997" s="824">
        <v>2</v>
      </c>
      <c r="BC997" s="824">
        <v>0</v>
      </c>
      <c r="BE997" s="828"/>
      <c r="BF997" s="828"/>
      <c r="BG997" s="828"/>
      <c r="BH997" s="828"/>
      <c r="BI997" s="828"/>
      <c r="BJ997" s="828"/>
      <c r="BK997" s="828"/>
      <c r="BL997" s="828"/>
      <c r="BM997" s="828"/>
      <c r="BN997" s="828"/>
      <c r="BO997" s="828"/>
      <c r="BP997" s="828"/>
      <c r="BQ997" s="828"/>
      <c r="BR997" s="828"/>
      <c r="BS997" s="828"/>
      <c r="BT997" s="828"/>
      <c r="BU997" s="828"/>
      <c r="BV997" s="828"/>
      <c r="BW997" s="828"/>
      <c r="BX997" s="828"/>
    </row>
    <row r="998" spans="1:76" ht="15.75">
      <c r="A998" s="840">
        <f>HČe!B37</f>
        <v>0</v>
      </c>
      <c r="B998" s="824" t="str">
        <f>HČe!C37</f>
        <v>Pecháček</v>
      </c>
      <c r="C998" s="824" t="str">
        <f>HČe!D37</f>
        <v>Tomáš</v>
      </c>
      <c r="D998" s="1664">
        <f>HČe!E37</f>
        <v>0</v>
      </c>
      <c r="E998" s="824" t="str">
        <f>HČe!F37</f>
        <v>JH2</v>
      </c>
      <c r="F998" s="824" t="s">
        <v>157</v>
      </c>
      <c r="G998" s="823">
        <f t="shared" si="642"/>
        <v>1.0714285714285714</v>
      </c>
      <c r="H998" s="824">
        <f t="shared" si="643"/>
        <v>14</v>
      </c>
      <c r="I998" s="824">
        <f t="shared" si="644"/>
        <v>10</v>
      </c>
      <c r="J998" s="824">
        <f t="shared" si="645"/>
        <v>5</v>
      </c>
      <c r="K998" s="825">
        <f t="shared" si="646"/>
        <v>15</v>
      </c>
      <c r="L998" s="826">
        <f t="shared" si="647"/>
        <v>0</v>
      </c>
      <c r="O998" s="827"/>
      <c r="P998" s="824"/>
      <c r="Q998" s="824">
        <v>1</v>
      </c>
      <c r="R998" s="824"/>
      <c r="S998" s="824"/>
      <c r="T998" s="826">
        <v>1</v>
      </c>
      <c r="U998" s="824"/>
      <c r="V998" s="827">
        <v>0</v>
      </c>
      <c r="W998" s="824">
        <v>0</v>
      </c>
      <c r="X998" s="824">
        <v>0</v>
      </c>
      <c r="Y998" s="824">
        <v>2</v>
      </c>
      <c r="Z998" s="824">
        <v>0</v>
      </c>
      <c r="AA998" s="824">
        <v>2</v>
      </c>
      <c r="AB998" s="824">
        <v>0</v>
      </c>
      <c r="AC998" s="824">
        <v>1</v>
      </c>
      <c r="AD998" s="824">
        <v>0</v>
      </c>
      <c r="AE998" s="824">
        <v>1</v>
      </c>
      <c r="AF998" s="824">
        <v>1</v>
      </c>
      <c r="AG998" s="824"/>
      <c r="AH998" s="824">
        <v>1</v>
      </c>
      <c r="AI998" s="34"/>
      <c r="AJ998" s="824"/>
      <c r="AK998" s="824"/>
      <c r="AL998" s="824">
        <v>0</v>
      </c>
      <c r="AM998" s="824"/>
      <c r="AN998" s="824"/>
      <c r="AO998" s="824">
        <v>0</v>
      </c>
      <c r="AP998" s="824"/>
      <c r="AQ998" s="824">
        <v>1</v>
      </c>
      <c r="AR998" s="824">
        <v>0</v>
      </c>
      <c r="AS998" s="824">
        <v>1</v>
      </c>
      <c r="AT998" s="824">
        <v>0</v>
      </c>
      <c r="AU998" s="824">
        <v>0</v>
      </c>
      <c r="AV998" s="824">
        <v>0</v>
      </c>
      <c r="AW998" s="824">
        <v>0</v>
      </c>
      <c r="AX998" s="824">
        <v>1</v>
      </c>
      <c r="AY998" s="824">
        <v>1</v>
      </c>
      <c r="AZ998" s="824">
        <v>0</v>
      </c>
      <c r="BA998" s="824">
        <v>0</v>
      </c>
      <c r="BB998" s="824"/>
      <c r="BC998" s="824">
        <v>1</v>
      </c>
      <c r="BE998" s="828"/>
      <c r="BF998" s="828"/>
      <c r="BG998" s="828"/>
      <c r="BH998" s="828"/>
      <c r="BI998" s="828"/>
      <c r="BJ998" s="828"/>
      <c r="BK998" s="828"/>
      <c r="BL998" s="828"/>
      <c r="BM998" s="828"/>
      <c r="BN998" s="828"/>
      <c r="BO998" s="828"/>
      <c r="BP998" s="828"/>
      <c r="BQ998" s="828"/>
      <c r="BR998" s="828"/>
      <c r="BS998" s="828"/>
      <c r="BT998" s="828"/>
      <c r="BU998" s="828"/>
      <c r="BV998" s="828"/>
      <c r="BW998" s="828"/>
      <c r="BX998" s="828"/>
    </row>
    <row r="999" spans="1:76" ht="15.75">
      <c r="A999" s="840">
        <f>HČe!B38</f>
        <v>0</v>
      </c>
      <c r="B999" s="824" t="str">
        <f>HČe!C38</f>
        <v>Brandejs</v>
      </c>
      <c r="C999" s="824" t="str">
        <f>HČe!D38</f>
        <v>Michal</v>
      </c>
      <c r="D999" s="1664">
        <f>HČe!E38</f>
        <v>0</v>
      </c>
      <c r="E999" s="824" t="str">
        <f>HČe!F38</f>
        <v>JH2</v>
      </c>
      <c r="F999" s="824" t="s">
        <v>925</v>
      </c>
      <c r="G999" s="823">
        <f t="shared" ref="G999:G1001" si="648">K999/H999</f>
        <v>0.33333333333333331</v>
      </c>
      <c r="H999" s="824">
        <f t="shared" ref="H999:H1001" si="649">COUNT(O999:AH999)</f>
        <v>9</v>
      </c>
      <c r="I999" s="824">
        <f t="shared" ref="I999:I1001" si="650">SUM(O999+P999+Q999+R999+S999+T999+V999+U999+W999+X999+Y999+Z999+AA999+AB999+AC999+AD999+AE999+AF999+AG999+AH999)</f>
        <v>0</v>
      </c>
      <c r="J999" s="824">
        <f t="shared" ref="J999:J1001" si="651">AJ999+AK999+AL999+AM999+AN999+AO999+AP999+AQ999+AR999+AS999+AT999+AU999+AV999+AW999+AX999+AY999+AZ999+BA999+BB999+BC999</f>
        <v>3</v>
      </c>
      <c r="K999" s="825">
        <f t="shared" ref="K999:K1001" si="652">I999+J999</f>
        <v>3</v>
      </c>
      <c r="L999" s="826">
        <f t="shared" ref="L999:L1001" si="653">BE999+BF999+BG999+BH999+BI999+BJ999+BK999+BL999+BM999+BN999+BO999+BP999+BR999+BQ999+BS999+BT999+BU999+BV999+BW999+BX999</f>
        <v>0</v>
      </c>
      <c r="O999" s="827"/>
      <c r="P999" s="824"/>
      <c r="Q999" s="824">
        <v>0</v>
      </c>
      <c r="R999" s="824"/>
      <c r="S999" s="824">
        <v>0</v>
      </c>
      <c r="T999" s="826"/>
      <c r="U999" s="824">
        <v>0</v>
      </c>
      <c r="V999" s="827"/>
      <c r="W999" s="824"/>
      <c r="X999" s="824"/>
      <c r="Y999" s="824">
        <v>0</v>
      </c>
      <c r="Z999" s="824">
        <v>0</v>
      </c>
      <c r="AA999" s="824">
        <v>0</v>
      </c>
      <c r="AB999" s="824"/>
      <c r="AC999" s="824">
        <v>0</v>
      </c>
      <c r="AD999" s="824">
        <v>0</v>
      </c>
      <c r="AE999" s="824"/>
      <c r="AF999" s="824">
        <v>0</v>
      </c>
      <c r="AG999" s="824"/>
      <c r="AH999" s="824"/>
      <c r="AI999" s="34"/>
      <c r="AJ999" s="824"/>
      <c r="AK999" s="824"/>
      <c r="AL999" s="824">
        <v>0</v>
      </c>
      <c r="AM999" s="824"/>
      <c r="AN999" s="824">
        <v>0</v>
      </c>
      <c r="AO999" s="824"/>
      <c r="AP999" s="824">
        <v>0</v>
      </c>
      <c r="AQ999" s="824"/>
      <c r="AR999" s="824"/>
      <c r="AS999" s="824"/>
      <c r="AT999" s="824">
        <v>1</v>
      </c>
      <c r="AU999" s="824">
        <v>0</v>
      </c>
      <c r="AV999" s="824">
        <v>0</v>
      </c>
      <c r="AW999" s="824"/>
      <c r="AX999" s="824">
        <v>1</v>
      </c>
      <c r="AY999" s="824">
        <v>0</v>
      </c>
      <c r="AZ999" s="824"/>
      <c r="BA999" s="824">
        <v>1</v>
      </c>
      <c r="BB999" s="824"/>
      <c r="BC999" s="824"/>
      <c r="BE999" s="828"/>
      <c r="BF999" s="828"/>
      <c r="BG999" s="828"/>
      <c r="BH999" s="828"/>
      <c r="BI999" s="828"/>
      <c r="BJ999" s="828"/>
      <c r="BK999" s="828"/>
      <c r="BL999" s="828"/>
      <c r="BM999" s="828"/>
      <c r="BN999" s="828"/>
      <c r="BO999" s="828"/>
      <c r="BP999" s="828"/>
      <c r="BQ999" s="828"/>
      <c r="BR999" s="828"/>
      <c r="BS999" s="828"/>
      <c r="BT999" s="828"/>
      <c r="BU999" s="828"/>
      <c r="BV999" s="828"/>
      <c r="BW999" s="828"/>
      <c r="BX999" s="828"/>
    </row>
    <row r="1000" spans="1:76" ht="15.75">
      <c r="A1000" s="840">
        <f>HČe!B39</f>
        <v>0</v>
      </c>
      <c r="B1000" s="824" t="str">
        <f>HČe!C39</f>
        <v>Junek Jakub</v>
      </c>
      <c r="C1000" s="824">
        <f>HČe!D39</f>
        <v>0</v>
      </c>
      <c r="D1000" s="1664">
        <f>HČe!E39</f>
        <v>0</v>
      </c>
      <c r="E1000" s="824" t="str">
        <f>HČe!F39</f>
        <v>H</v>
      </c>
      <c r="F1000" s="824" t="s">
        <v>925</v>
      </c>
      <c r="G1000" s="823">
        <f t="shared" si="648"/>
        <v>0.5</v>
      </c>
      <c r="H1000" s="824">
        <f t="shared" si="649"/>
        <v>2</v>
      </c>
      <c r="I1000" s="824">
        <f t="shared" si="650"/>
        <v>0</v>
      </c>
      <c r="J1000" s="824">
        <f t="shared" si="651"/>
        <v>1</v>
      </c>
      <c r="K1000" s="825">
        <f t="shared" si="652"/>
        <v>1</v>
      </c>
      <c r="L1000" s="826">
        <f t="shared" si="653"/>
        <v>0</v>
      </c>
      <c r="O1000" s="827"/>
      <c r="P1000" s="824"/>
      <c r="Q1000" s="824"/>
      <c r="R1000" s="824"/>
      <c r="S1000" s="824">
        <v>0</v>
      </c>
      <c r="T1000" s="826"/>
      <c r="U1000" s="824">
        <v>0</v>
      </c>
      <c r="V1000" s="827"/>
      <c r="W1000" s="824"/>
      <c r="X1000" s="824"/>
      <c r="Y1000" s="824"/>
      <c r="Z1000" s="824"/>
      <c r="AA1000" s="824"/>
      <c r="AB1000" s="824"/>
      <c r="AC1000" s="824"/>
      <c r="AD1000" s="824"/>
      <c r="AE1000" s="824"/>
      <c r="AF1000" s="824"/>
      <c r="AG1000" s="824"/>
      <c r="AH1000" s="824"/>
      <c r="AI1000" s="34"/>
      <c r="AJ1000" s="824"/>
      <c r="AK1000" s="824"/>
      <c r="AL1000" s="824"/>
      <c r="AM1000" s="824"/>
      <c r="AN1000" s="824">
        <v>1</v>
      </c>
      <c r="AO1000" s="824"/>
      <c r="AP1000" s="824">
        <v>0</v>
      </c>
      <c r="AQ1000" s="824"/>
      <c r="AR1000" s="824"/>
      <c r="AS1000" s="824"/>
      <c r="AT1000" s="824"/>
      <c r="AU1000" s="824"/>
      <c r="AV1000" s="824"/>
      <c r="AW1000" s="824"/>
      <c r="AX1000" s="824"/>
      <c r="AY1000" s="824"/>
      <c r="AZ1000" s="824"/>
      <c r="BA1000" s="824"/>
      <c r="BB1000" s="824"/>
      <c r="BC1000" s="824"/>
      <c r="BE1000" s="828"/>
      <c r="BF1000" s="828"/>
      <c r="BG1000" s="828"/>
      <c r="BH1000" s="828"/>
      <c r="BI1000" s="828"/>
      <c r="BJ1000" s="828"/>
      <c r="BK1000" s="828"/>
      <c r="BL1000" s="828"/>
      <c r="BM1000" s="828"/>
      <c r="BN1000" s="828"/>
      <c r="BO1000" s="828"/>
      <c r="BP1000" s="828"/>
      <c r="BQ1000" s="828"/>
      <c r="BR1000" s="828"/>
      <c r="BS1000" s="828"/>
      <c r="BT1000" s="828"/>
      <c r="BU1000" s="828"/>
      <c r="BV1000" s="828"/>
      <c r="BW1000" s="828"/>
      <c r="BX1000" s="828"/>
    </row>
    <row r="1001" spans="1:76" ht="15.75">
      <c r="A1001" s="840">
        <f>HČe!B40</f>
        <v>0</v>
      </c>
      <c r="B1001" s="824" t="str">
        <f>HČe!C40</f>
        <v>Klouček</v>
      </c>
      <c r="C1001" s="824" t="str">
        <f>HČe!D40</f>
        <v>Michal</v>
      </c>
      <c r="D1001" s="1664">
        <f>HČe!E40</f>
        <v>0</v>
      </c>
      <c r="E1001" s="824" t="str">
        <f>HČe!F40</f>
        <v>H</v>
      </c>
      <c r="F1001" s="824" t="s">
        <v>925</v>
      </c>
      <c r="G1001" s="823">
        <f t="shared" si="648"/>
        <v>2</v>
      </c>
      <c r="H1001" s="824">
        <f t="shared" si="649"/>
        <v>1</v>
      </c>
      <c r="I1001" s="824">
        <f t="shared" si="650"/>
        <v>2</v>
      </c>
      <c r="J1001" s="824">
        <f t="shared" si="651"/>
        <v>0</v>
      </c>
      <c r="K1001" s="825">
        <f t="shared" si="652"/>
        <v>2</v>
      </c>
      <c r="L1001" s="826">
        <f t="shared" si="653"/>
        <v>0</v>
      </c>
      <c r="O1001" s="827"/>
      <c r="P1001" s="824"/>
      <c r="Q1001" s="824"/>
      <c r="R1001" s="824"/>
      <c r="S1001" s="824">
        <v>2</v>
      </c>
      <c r="T1001" s="826"/>
      <c r="U1001" s="824"/>
      <c r="V1001" s="827"/>
      <c r="W1001" s="824"/>
      <c r="X1001" s="824"/>
      <c r="Y1001" s="824"/>
      <c r="Z1001" s="824"/>
      <c r="AA1001" s="824"/>
      <c r="AB1001" s="824"/>
      <c r="AC1001" s="824"/>
      <c r="AD1001" s="824"/>
      <c r="AE1001" s="824"/>
      <c r="AF1001" s="824"/>
      <c r="AG1001" s="824"/>
      <c r="AH1001" s="824"/>
      <c r="AI1001" s="34"/>
      <c r="AJ1001" s="824"/>
      <c r="AK1001" s="824"/>
      <c r="AL1001" s="824"/>
      <c r="AM1001" s="824"/>
      <c r="AN1001" s="824">
        <v>0</v>
      </c>
      <c r="AO1001" s="824"/>
      <c r="AP1001" s="824"/>
      <c r="AQ1001" s="824"/>
      <c r="AR1001" s="824"/>
      <c r="AS1001" s="824"/>
      <c r="AT1001" s="824"/>
      <c r="AU1001" s="824"/>
      <c r="AV1001" s="824"/>
      <c r="AW1001" s="824"/>
      <c r="AX1001" s="824"/>
      <c r="AY1001" s="824"/>
      <c r="AZ1001" s="824"/>
      <c r="BA1001" s="824"/>
      <c r="BB1001" s="824"/>
      <c r="BC1001" s="824"/>
      <c r="BE1001" s="828"/>
      <c r="BF1001" s="828"/>
      <c r="BG1001" s="828"/>
      <c r="BH1001" s="828"/>
      <c r="BI1001" s="828"/>
      <c r="BJ1001" s="828"/>
      <c r="BK1001" s="828"/>
      <c r="BL1001" s="828"/>
      <c r="BM1001" s="828"/>
      <c r="BN1001" s="828"/>
      <c r="BO1001" s="828"/>
      <c r="BP1001" s="828"/>
      <c r="BQ1001" s="828"/>
      <c r="BR1001" s="828"/>
      <c r="BS1001" s="828"/>
      <c r="BT1001" s="828"/>
      <c r="BU1001" s="828"/>
      <c r="BV1001" s="828"/>
      <c r="BW1001" s="828"/>
      <c r="BX1001" s="828"/>
    </row>
    <row r="1002" spans="1:76" ht="15.75">
      <c r="A1002" s="840">
        <f>HČe!B41</f>
        <v>0</v>
      </c>
      <c r="B1002" s="824" t="str">
        <f>HČe!C41</f>
        <v>Jureček</v>
      </c>
      <c r="C1002" s="824" t="str">
        <f>HČe!D41</f>
        <v>Dominik</v>
      </c>
      <c r="D1002" s="1664">
        <f>HČe!E41</f>
        <v>0</v>
      </c>
      <c r="E1002" s="824" t="str">
        <f>HČe!F41</f>
        <v>H</v>
      </c>
      <c r="F1002" s="824" t="s">
        <v>157</v>
      </c>
      <c r="G1002" s="823">
        <f t="shared" ref="G1002" si="654">K1002/H1002</f>
        <v>0</v>
      </c>
      <c r="H1002" s="824">
        <f t="shared" ref="H1002" si="655">COUNT(O1002:AH1002)</f>
        <v>1</v>
      </c>
      <c r="I1002" s="824">
        <f t="shared" ref="I1002" si="656">SUM(O1002+P1002+Q1002+R1002+S1002+T1002+V1002+U1002+W1002+X1002+Y1002+Z1002+AA1002+AB1002+AC1002+AD1002+AE1002+AF1002+AG1002+AH1002)</f>
        <v>0</v>
      </c>
      <c r="J1002" s="824">
        <f t="shared" ref="J1002" si="657">AJ1002+AK1002+AL1002+AM1002+AN1002+AO1002+AP1002+AQ1002+AR1002+AS1002+AT1002+AU1002+AV1002+AW1002+AX1002+AY1002+AZ1002+BA1002+BB1002+BC1002</f>
        <v>0</v>
      </c>
      <c r="K1002" s="825">
        <f t="shared" ref="K1002" si="658">I1002+J1002</f>
        <v>0</v>
      </c>
      <c r="L1002" s="826">
        <f t="shared" ref="L1002" si="659">BE1002+BF1002+BG1002+BH1002+BI1002+BJ1002+BK1002+BL1002+BM1002+BN1002+BO1002+BP1002+BR1002+BQ1002+BS1002+BT1002+BU1002+BV1002+BW1002+BX1002</f>
        <v>0</v>
      </c>
      <c r="O1002" s="866"/>
      <c r="P1002" s="865"/>
      <c r="Q1002" s="865"/>
      <c r="R1002" s="865"/>
      <c r="S1002" s="865"/>
      <c r="T1002" s="867"/>
      <c r="U1002" s="865"/>
      <c r="V1002" s="866"/>
      <c r="W1002" s="865"/>
      <c r="X1002" s="865"/>
      <c r="Y1002" s="865">
        <v>0</v>
      </c>
      <c r="Z1002" s="865"/>
      <c r="AA1002" s="865"/>
      <c r="AB1002" s="865"/>
      <c r="AC1002" s="865"/>
      <c r="AD1002" s="865"/>
      <c r="AE1002" s="865"/>
      <c r="AF1002" s="865"/>
      <c r="AG1002" s="865"/>
      <c r="AH1002" s="865"/>
      <c r="AI1002" s="34"/>
      <c r="AJ1002" s="865"/>
      <c r="AK1002" s="865"/>
      <c r="AL1002" s="865"/>
      <c r="AM1002" s="865"/>
      <c r="AN1002" s="865"/>
      <c r="AO1002" s="865"/>
      <c r="AP1002" s="865"/>
      <c r="AQ1002" s="865"/>
      <c r="AR1002" s="865"/>
      <c r="AS1002" s="865"/>
      <c r="AT1002" s="865">
        <v>0</v>
      </c>
      <c r="AU1002" s="865"/>
      <c r="AV1002" s="865"/>
      <c r="AW1002" s="865"/>
      <c r="AX1002" s="865"/>
      <c r="AY1002" s="865"/>
      <c r="AZ1002" s="865"/>
      <c r="BA1002" s="865"/>
      <c r="BB1002" s="865"/>
      <c r="BC1002" s="865"/>
      <c r="BE1002" s="868"/>
      <c r="BF1002" s="868"/>
      <c r="BG1002" s="868"/>
      <c r="BH1002" s="868"/>
      <c r="BI1002" s="868"/>
      <c r="BJ1002" s="868"/>
      <c r="BK1002" s="868"/>
      <c r="BL1002" s="868"/>
      <c r="BM1002" s="868"/>
      <c r="BN1002" s="868"/>
      <c r="BO1002" s="868"/>
      <c r="BP1002" s="868"/>
      <c r="BQ1002" s="868"/>
      <c r="BR1002" s="868"/>
      <c r="BS1002" s="868"/>
      <c r="BT1002" s="868"/>
      <c r="BU1002" s="868"/>
      <c r="BV1002" s="868"/>
      <c r="BW1002" s="868"/>
      <c r="BX1002" s="868"/>
    </row>
    <row r="1003" spans="1:76" ht="15.75">
      <c r="A1003" s="840">
        <f>HČe!B42</f>
        <v>0</v>
      </c>
      <c r="B1003" s="824" t="str">
        <f>HČe!C42</f>
        <v>Pecháček</v>
      </c>
      <c r="C1003" s="824" t="str">
        <f>HČe!D42</f>
        <v>Robin</v>
      </c>
      <c r="D1003" s="1664">
        <f>HČe!E42</f>
        <v>0</v>
      </c>
      <c r="E1003" s="824">
        <f>HČe!F42</f>
        <v>0</v>
      </c>
      <c r="F1003" s="824" t="s">
        <v>157</v>
      </c>
      <c r="G1003" s="823">
        <f t="shared" ref="G1003:G1004" si="660">K1003/H1003</f>
        <v>3</v>
      </c>
      <c r="H1003" s="824">
        <f t="shared" ref="H1003:H1004" si="661">COUNT(O1003:AH1003)</f>
        <v>2</v>
      </c>
      <c r="I1003" s="824">
        <f t="shared" ref="I1003:I1004" si="662">SUM(O1003+P1003+Q1003+R1003+S1003+T1003+V1003+U1003+W1003+X1003+Y1003+Z1003+AA1003+AB1003+AC1003+AD1003+AE1003+AF1003+AG1003+AH1003)</f>
        <v>6</v>
      </c>
      <c r="J1003" s="824">
        <f t="shared" ref="J1003:J1004" si="663">AJ1003+AK1003+AL1003+AM1003+AN1003+AO1003+AP1003+AQ1003+AR1003+AS1003+AT1003+AU1003+AV1003+AW1003+AX1003+AY1003+AZ1003+BA1003+BB1003+BC1003</f>
        <v>0</v>
      </c>
      <c r="K1003" s="825">
        <f t="shared" ref="K1003:K1004" si="664">I1003+J1003</f>
        <v>6</v>
      </c>
      <c r="L1003" s="826">
        <f t="shared" ref="L1003:L1004" si="665">BE1003+BF1003+BG1003+BH1003+BI1003+BJ1003+BK1003+BL1003+BM1003+BN1003+BO1003+BP1003+BR1003+BQ1003+BS1003+BT1003+BU1003+BV1003+BW1003+BX1003</f>
        <v>0</v>
      </c>
      <c r="O1003" s="866"/>
      <c r="P1003" s="865"/>
      <c r="Q1003" s="865"/>
      <c r="R1003" s="865"/>
      <c r="S1003" s="865"/>
      <c r="T1003" s="867"/>
      <c r="U1003" s="865"/>
      <c r="V1003" s="866"/>
      <c r="W1003" s="865"/>
      <c r="X1003" s="865"/>
      <c r="Y1003" s="865"/>
      <c r="Z1003" s="865"/>
      <c r="AA1003" s="865"/>
      <c r="AB1003" s="865">
        <v>2</v>
      </c>
      <c r="AC1003" s="865">
        <v>4</v>
      </c>
      <c r="AD1003" s="865"/>
      <c r="AE1003" s="865"/>
      <c r="AF1003" s="865"/>
      <c r="AG1003" s="865"/>
      <c r="AH1003" s="865"/>
      <c r="AI1003" s="34"/>
      <c r="AJ1003" s="865"/>
      <c r="AK1003" s="865"/>
      <c r="AL1003" s="865"/>
      <c r="AM1003" s="865"/>
      <c r="AN1003" s="865"/>
      <c r="AO1003" s="865"/>
      <c r="AP1003" s="865"/>
      <c r="AQ1003" s="865"/>
      <c r="AR1003" s="865"/>
      <c r="AS1003" s="865"/>
      <c r="AT1003" s="865"/>
      <c r="AU1003" s="865"/>
      <c r="AV1003" s="865"/>
      <c r="AW1003" s="865">
        <v>0</v>
      </c>
      <c r="AX1003" s="865">
        <v>0</v>
      </c>
      <c r="AY1003" s="865"/>
      <c r="AZ1003" s="865"/>
      <c r="BA1003" s="865"/>
      <c r="BB1003" s="865"/>
      <c r="BC1003" s="865"/>
      <c r="BE1003" s="868"/>
      <c r="BF1003" s="868"/>
      <c r="BG1003" s="868"/>
      <c r="BH1003" s="868"/>
      <c r="BI1003" s="868"/>
      <c r="BJ1003" s="868"/>
      <c r="BK1003" s="868"/>
      <c r="BL1003" s="868"/>
      <c r="BM1003" s="868"/>
      <c r="BN1003" s="868"/>
      <c r="BO1003" s="868"/>
      <c r="BP1003" s="868"/>
      <c r="BQ1003" s="868"/>
      <c r="BR1003" s="868"/>
      <c r="BS1003" s="868"/>
      <c r="BT1003" s="868"/>
      <c r="BU1003" s="868"/>
      <c r="BV1003" s="868"/>
      <c r="BW1003" s="868"/>
      <c r="BX1003" s="868"/>
    </row>
    <row r="1004" spans="1:76" ht="15.75">
      <c r="A1004" s="840">
        <f>HČe!B43</f>
        <v>0</v>
      </c>
      <c r="B1004" s="824">
        <f>HČe!C43</f>
        <v>0</v>
      </c>
      <c r="C1004" s="824">
        <f>HČe!D43</f>
        <v>0</v>
      </c>
      <c r="D1004" s="1664">
        <f>HČe!E43</f>
        <v>0</v>
      </c>
      <c r="E1004" s="824">
        <f>HČe!F43</f>
        <v>0</v>
      </c>
      <c r="F1004" s="824" t="s">
        <v>157</v>
      </c>
      <c r="G1004" s="823" t="e">
        <f t="shared" si="660"/>
        <v>#DIV/0!</v>
      </c>
      <c r="H1004" s="824">
        <f t="shared" si="661"/>
        <v>0</v>
      </c>
      <c r="I1004" s="824">
        <f t="shared" si="662"/>
        <v>0</v>
      </c>
      <c r="J1004" s="824">
        <f t="shared" si="663"/>
        <v>0</v>
      </c>
      <c r="K1004" s="825">
        <f t="shared" si="664"/>
        <v>0</v>
      </c>
      <c r="L1004" s="826">
        <f t="shared" si="665"/>
        <v>0</v>
      </c>
      <c r="O1004" s="866"/>
      <c r="P1004" s="865"/>
      <c r="Q1004" s="865"/>
      <c r="R1004" s="865"/>
      <c r="S1004" s="865"/>
      <c r="T1004" s="867"/>
      <c r="U1004" s="865"/>
      <c r="V1004" s="866"/>
      <c r="W1004" s="865"/>
      <c r="X1004" s="865"/>
      <c r="Y1004" s="865"/>
      <c r="Z1004" s="865"/>
      <c r="AA1004" s="865"/>
      <c r="AB1004" s="865"/>
      <c r="AC1004" s="865"/>
      <c r="AD1004" s="865"/>
      <c r="AE1004" s="865"/>
      <c r="AF1004" s="865"/>
      <c r="AG1004" s="865"/>
      <c r="AH1004" s="865"/>
      <c r="AI1004" s="34"/>
      <c r="AJ1004" s="865"/>
      <c r="AK1004" s="865"/>
      <c r="AL1004" s="865"/>
      <c r="AM1004" s="865"/>
      <c r="AN1004" s="865"/>
      <c r="AO1004" s="865"/>
      <c r="AP1004" s="865"/>
      <c r="AQ1004" s="865"/>
      <c r="AR1004" s="865"/>
      <c r="AS1004" s="865"/>
      <c r="AT1004" s="865"/>
      <c r="AU1004" s="865"/>
      <c r="AV1004" s="865"/>
      <c r="AW1004" s="865"/>
      <c r="AX1004" s="865"/>
      <c r="AY1004" s="865"/>
      <c r="AZ1004" s="865"/>
      <c r="BA1004" s="865"/>
      <c r="BB1004" s="865"/>
      <c r="BC1004" s="865"/>
      <c r="BE1004" s="868"/>
      <c r="BF1004" s="868"/>
      <c r="BG1004" s="868"/>
      <c r="BH1004" s="868"/>
      <c r="BI1004" s="868"/>
      <c r="BJ1004" s="868"/>
      <c r="BK1004" s="868"/>
      <c r="BL1004" s="868"/>
      <c r="BM1004" s="868"/>
      <c r="BN1004" s="868"/>
      <c r="BO1004" s="868"/>
      <c r="BP1004" s="868"/>
      <c r="BQ1004" s="868"/>
      <c r="BR1004" s="868"/>
      <c r="BS1004" s="868"/>
      <c r="BT1004" s="868"/>
      <c r="BU1004" s="868"/>
      <c r="BV1004" s="868"/>
      <c r="BW1004" s="868"/>
      <c r="BX1004" s="868"/>
    </row>
    <row r="1005" spans="1:76" ht="15.75">
      <c r="A1005" s="840">
        <f>HČe!B44</f>
        <v>0</v>
      </c>
      <c r="B1005" s="824">
        <f>HČe!C44</f>
        <v>0</v>
      </c>
      <c r="C1005" s="824">
        <f>HČe!D44</f>
        <v>0</v>
      </c>
      <c r="D1005" s="1664">
        <f>HČe!E44</f>
        <v>0</v>
      </c>
      <c r="E1005" s="824">
        <f>HČe!F44</f>
        <v>0</v>
      </c>
      <c r="F1005" s="824" t="s">
        <v>157</v>
      </c>
      <c r="G1005" s="823" t="e">
        <f t="shared" ref="G1005:G1006" si="666">K1005/H1005</f>
        <v>#DIV/0!</v>
      </c>
      <c r="H1005" s="824">
        <f t="shared" ref="H1005:H1006" si="667">COUNT(O1005:AH1005)</f>
        <v>0</v>
      </c>
      <c r="I1005" s="824">
        <f t="shared" ref="I1005:I1006" si="668">SUM(O1005+P1005+Q1005+R1005+S1005+T1005+V1005+U1005+W1005+X1005+Y1005+Z1005+AA1005+AB1005+AC1005+AD1005+AE1005+AF1005+AG1005+AH1005)</f>
        <v>0</v>
      </c>
      <c r="J1005" s="824">
        <f t="shared" ref="J1005:J1006" si="669">AJ1005+AK1005+AL1005+AM1005+AN1005+AO1005+AP1005+AQ1005+AR1005+AS1005+AT1005+AU1005+AV1005+AW1005+AX1005+AY1005+AZ1005+BA1005+BB1005+BC1005</f>
        <v>0</v>
      </c>
      <c r="K1005" s="825">
        <f t="shared" ref="K1005:K1006" si="670">I1005+J1005</f>
        <v>0</v>
      </c>
      <c r="L1005" s="826">
        <f t="shared" ref="L1005:L1006" si="671">BE1005+BF1005+BG1005+BH1005+BI1005+BJ1005+BK1005+BL1005+BM1005+BN1005+BO1005+BP1005+BR1005+BQ1005+BS1005+BT1005+BU1005+BV1005+BW1005+BX1005</f>
        <v>0</v>
      </c>
      <c r="O1005" s="866"/>
      <c r="P1005" s="865"/>
      <c r="Q1005" s="865"/>
      <c r="R1005" s="865"/>
      <c r="S1005" s="865"/>
      <c r="T1005" s="867"/>
      <c r="U1005" s="865"/>
      <c r="V1005" s="866"/>
      <c r="W1005" s="865"/>
      <c r="X1005" s="865"/>
      <c r="Y1005" s="865"/>
      <c r="Z1005" s="865"/>
      <c r="AA1005" s="865"/>
      <c r="AB1005" s="865"/>
      <c r="AC1005" s="865"/>
      <c r="AD1005" s="865"/>
      <c r="AE1005" s="865"/>
      <c r="AF1005" s="865"/>
      <c r="AG1005" s="865"/>
      <c r="AH1005" s="865"/>
      <c r="AI1005" s="34"/>
      <c r="AJ1005" s="865"/>
      <c r="AK1005" s="865"/>
      <c r="AL1005" s="865"/>
      <c r="AM1005" s="865"/>
      <c r="AN1005" s="865"/>
      <c r="AO1005" s="865"/>
      <c r="AP1005" s="865"/>
      <c r="AQ1005" s="865"/>
      <c r="AR1005" s="865"/>
      <c r="AS1005" s="865"/>
      <c r="AT1005" s="865"/>
      <c r="AU1005" s="865"/>
      <c r="AV1005" s="865"/>
      <c r="AW1005" s="865"/>
      <c r="AX1005" s="865"/>
      <c r="AY1005" s="865"/>
      <c r="AZ1005" s="865"/>
      <c r="BA1005" s="865"/>
      <c r="BB1005" s="865"/>
      <c r="BC1005" s="865"/>
      <c r="BE1005" s="868"/>
      <c r="BF1005" s="868"/>
      <c r="BG1005" s="868"/>
      <c r="BH1005" s="868"/>
      <c r="BI1005" s="868"/>
      <c r="BJ1005" s="868"/>
      <c r="BK1005" s="868"/>
      <c r="BL1005" s="868"/>
      <c r="BM1005" s="868"/>
      <c r="BN1005" s="868"/>
      <c r="BO1005" s="868"/>
      <c r="BP1005" s="868"/>
      <c r="BQ1005" s="868"/>
      <c r="BR1005" s="868"/>
      <c r="BS1005" s="868"/>
      <c r="BT1005" s="868"/>
      <c r="BU1005" s="868"/>
      <c r="BV1005" s="868"/>
      <c r="BW1005" s="868"/>
      <c r="BX1005" s="868"/>
    </row>
    <row r="1006" spans="1:76" ht="15.75">
      <c r="A1006" s="840">
        <f>HČe!B45</f>
        <v>0</v>
      </c>
      <c r="B1006" s="824">
        <f>HČe!C45</f>
        <v>0</v>
      </c>
      <c r="C1006" s="824">
        <f>HČe!D45</f>
        <v>0</v>
      </c>
      <c r="D1006" s="1664">
        <f>HČe!E45</f>
        <v>0</v>
      </c>
      <c r="E1006" s="824">
        <f>HČe!F45</f>
        <v>0</v>
      </c>
      <c r="F1006" s="824" t="s">
        <v>157</v>
      </c>
      <c r="G1006" s="823" t="e">
        <f t="shared" si="666"/>
        <v>#DIV/0!</v>
      </c>
      <c r="H1006" s="824">
        <f t="shared" si="667"/>
        <v>0</v>
      </c>
      <c r="I1006" s="824">
        <f t="shared" si="668"/>
        <v>0</v>
      </c>
      <c r="J1006" s="824">
        <f t="shared" si="669"/>
        <v>0</v>
      </c>
      <c r="K1006" s="825">
        <f t="shared" si="670"/>
        <v>0</v>
      </c>
      <c r="L1006" s="826">
        <f t="shared" si="671"/>
        <v>0</v>
      </c>
      <c r="O1006" s="866"/>
      <c r="P1006" s="865"/>
      <c r="Q1006" s="865"/>
      <c r="R1006" s="865"/>
      <c r="S1006" s="865"/>
      <c r="T1006" s="867"/>
      <c r="U1006" s="865"/>
      <c r="V1006" s="866"/>
      <c r="W1006" s="865"/>
      <c r="X1006" s="865"/>
      <c r="Y1006" s="865"/>
      <c r="Z1006" s="865"/>
      <c r="AA1006" s="865"/>
      <c r="AB1006" s="865"/>
      <c r="AC1006" s="865"/>
      <c r="AD1006" s="865"/>
      <c r="AE1006" s="865"/>
      <c r="AF1006" s="865"/>
      <c r="AG1006" s="865"/>
      <c r="AH1006" s="865"/>
      <c r="AI1006" s="34"/>
      <c r="AJ1006" s="865"/>
      <c r="AK1006" s="865"/>
      <c r="AL1006" s="865"/>
      <c r="AM1006" s="865"/>
      <c r="AN1006" s="865"/>
      <c r="AO1006" s="865"/>
      <c r="AP1006" s="865"/>
      <c r="AQ1006" s="865"/>
      <c r="AR1006" s="865"/>
      <c r="AS1006" s="865"/>
      <c r="AT1006" s="865"/>
      <c r="AU1006" s="865"/>
      <c r="AV1006" s="865"/>
      <c r="AW1006" s="865"/>
      <c r="AX1006" s="865"/>
      <c r="AY1006" s="865"/>
      <c r="AZ1006" s="865"/>
      <c r="BA1006" s="865"/>
      <c r="BB1006" s="865"/>
      <c r="BC1006" s="865"/>
      <c r="BE1006" s="868"/>
      <c r="BF1006" s="868"/>
      <c r="BG1006" s="868"/>
      <c r="BH1006" s="868"/>
      <c r="BI1006" s="868"/>
      <c r="BJ1006" s="868"/>
      <c r="BK1006" s="868"/>
      <c r="BL1006" s="868"/>
      <c r="BM1006" s="868"/>
      <c r="BN1006" s="868"/>
      <c r="BO1006" s="868"/>
      <c r="BP1006" s="868"/>
      <c r="BQ1006" s="868"/>
      <c r="BR1006" s="868"/>
      <c r="BS1006" s="868"/>
      <c r="BT1006" s="868"/>
      <c r="BU1006" s="868"/>
      <c r="BV1006" s="868"/>
      <c r="BW1006" s="868"/>
      <c r="BX1006" s="868"/>
    </row>
    <row r="1007" spans="1:76" ht="15.75">
      <c r="A1007" s="34"/>
      <c r="B1007" s="829" t="s">
        <v>124</v>
      </c>
      <c r="C1007" s="829" t="s">
        <v>125</v>
      </c>
      <c r="D1007" s="835"/>
      <c r="F1007" s="824" t="s">
        <v>164</v>
      </c>
      <c r="G1007" s="823">
        <f t="shared" si="642"/>
        <v>8.5</v>
      </c>
      <c r="H1007" s="824">
        <f t="shared" si="643"/>
        <v>2</v>
      </c>
      <c r="I1007" s="824">
        <f t="shared" si="644"/>
        <v>17</v>
      </c>
      <c r="J1007" s="824">
        <f t="shared" si="645"/>
        <v>0</v>
      </c>
      <c r="K1007" s="825">
        <f t="shared" si="646"/>
        <v>17</v>
      </c>
      <c r="L1007" s="826">
        <f t="shared" si="647"/>
        <v>0</v>
      </c>
      <c r="O1007" s="827">
        <v>7</v>
      </c>
      <c r="P1007" s="824"/>
      <c r="Q1007" s="824">
        <v>10</v>
      </c>
      <c r="R1007" s="824"/>
      <c r="S1007" s="824"/>
      <c r="T1007" s="826"/>
      <c r="U1007" s="824"/>
      <c r="V1007" s="827"/>
      <c r="W1007" s="824"/>
      <c r="X1007" s="824"/>
      <c r="Y1007" s="824"/>
      <c r="Z1007" s="824"/>
      <c r="AA1007" s="824"/>
      <c r="AB1007" s="824"/>
      <c r="AC1007" s="824"/>
      <c r="AD1007" s="824"/>
      <c r="AE1007" s="824"/>
      <c r="AF1007" s="824"/>
      <c r="AG1007" s="824"/>
      <c r="AH1007" s="824"/>
      <c r="AI1007" s="34"/>
      <c r="AJ1007" s="824"/>
      <c r="AK1007" s="824"/>
      <c r="AL1007" s="824"/>
      <c r="AM1007" s="824"/>
      <c r="AN1007" s="824"/>
      <c r="AO1007" s="824"/>
      <c r="AP1007" s="824"/>
      <c r="AQ1007" s="824"/>
      <c r="AR1007" s="824"/>
      <c r="AS1007" s="824"/>
      <c r="AT1007" s="824"/>
      <c r="AU1007" s="824"/>
      <c r="AV1007" s="824"/>
      <c r="AW1007" s="824"/>
      <c r="AX1007" s="824"/>
      <c r="AY1007" s="824"/>
      <c r="AZ1007" s="824"/>
      <c r="BA1007" s="824"/>
      <c r="BB1007" s="824"/>
      <c r="BC1007" s="824"/>
      <c r="BE1007" s="828"/>
      <c r="BF1007" s="828"/>
      <c r="BG1007" s="828"/>
      <c r="BH1007" s="828"/>
      <c r="BI1007" s="828"/>
      <c r="BJ1007" s="828"/>
      <c r="BK1007" s="828"/>
      <c r="BL1007" s="828"/>
      <c r="BM1007" s="828"/>
      <c r="BN1007" s="828"/>
      <c r="BO1007" s="828"/>
      <c r="BP1007" s="828"/>
      <c r="BQ1007" s="828"/>
      <c r="BR1007" s="828"/>
      <c r="BS1007" s="828"/>
      <c r="BT1007" s="828"/>
      <c r="BU1007" s="828"/>
      <c r="BV1007" s="828"/>
      <c r="BW1007" s="828"/>
      <c r="BX1007" s="828"/>
    </row>
    <row r="1008" spans="1:76" ht="15.75">
      <c r="A1008" s="34"/>
      <c r="B1008" s="829" t="s">
        <v>664</v>
      </c>
      <c r="C1008" s="829" t="s">
        <v>262</v>
      </c>
      <c r="D1008" s="835"/>
      <c r="F1008" s="824" t="s">
        <v>164</v>
      </c>
      <c r="G1008" s="823" t="e">
        <f t="shared" si="642"/>
        <v>#DIV/0!</v>
      </c>
      <c r="H1008" s="824">
        <f t="shared" si="643"/>
        <v>0</v>
      </c>
      <c r="I1008" s="824">
        <f t="shared" si="644"/>
        <v>0</v>
      </c>
      <c r="J1008" s="824">
        <f t="shared" si="645"/>
        <v>0</v>
      </c>
      <c r="K1008" s="825">
        <f t="shared" si="646"/>
        <v>0</v>
      </c>
      <c r="L1008" s="826">
        <f t="shared" si="647"/>
        <v>0</v>
      </c>
      <c r="O1008" s="827"/>
      <c r="P1008" s="824"/>
      <c r="Q1008" s="824"/>
      <c r="R1008" s="824"/>
      <c r="S1008" s="824"/>
      <c r="T1008" s="826"/>
      <c r="U1008" s="824"/>
      <c r="V1008" s="827"/>
      <c r="W1008" s="824"/>
      <c r="X1008" s="824"/>
      <c r="Y1008" s="824"/>
      <c r="Z1008" s="824"/>
      <c r="AA1008" s="824"/>
      <c r="AB1008" s="824"/>
      <c r="AC1008" s="824"/>
      <c r="AD1008" s="824"/>
      <c r="AE1008" s="824"/>
      <c r="AF1008" s="824"/>
      <c r="AG1008" s="824"/>
      <c r="AH1008" s="824"/>
      <c r="AI1008" s="34"/>
      <c r="AJ1008" s="824"/>
      <c r="AK1008" s="824"/>
      <c r="AL1008" s="824"/>
      <c r="AM1008" s="824"/>
      <c r="AN1008" s="824"/>
      <c r="AO1008" s="824"/>
      <c r="AP1008" s="824"/>
      <c r="AQ1008" s="824"/>
      <c r="AR1008" s="824"/>
      <c r="AS1008" s="824"/>
      <c r="AT1008" s="824"/>
      <c r="AU1008" s="824"/>
      <c r="AV1008" s="824"/>
      <c r="AW1008" s="824"/>
      <c r="AX1008" s="824"/>
      <c r="AY1008" s="824"/>
      <c r="AZ1008" s="824"/>
      <c r="BA1008" s="824"/>
      <c r="BB1008" s="824"/>
      <c r="BC1008" s="824"/>
      <c r="BE1008" s="828"/>
      <c r="BF1008" s="828"/>
      <c r="BG1008" s="828"/>
      <c r="BH1008" s="828"/>
      <c r="BI1008" s="828"/>
      <c r="BJ1008" s="828"/>
      <c r="BK1008" s="828"/>
      <c r="BL1008" s="828"/>
      <c r="BM1008" s="828"/>
      <c r="BN1008" s="828"/>
      <c r="BO1008" s="828"/>
      <c r="BP1008" s="828"/>
      <c r="BQ1008" s="828"/>
      <c r="BR1008" s="828"/>
      <c r="BS1008" s="828"/>
      <c r="BT1008" s="828"/>
      <c r="BU1008" s="828"/>
      <c r="BV1008" s="828"/>
      <c r="BW1008" s="828"/>
      <c r="BX1008" s="828"/>
    </row>
    <row r="1009" spans="1:76" ht="15.75">
      <c r="B1009" s="829" t="s">
        <v>805</v>
      </c>
      <c r="C1009" s="829" t="s">
        <v>163</v>
      </c>
      <c r="D1009" s="835"/>
      <c r="F1009" s="824" t="s">
        <v>164</v>
      </c>
      <c r="G1009" s="823">
        <f t="shared" si="642"/>
        <v>5.5</v>
      </c>
      <c r="H1009" s="824">
        <f t="shared" si="643"/>
        <v>12</v>
      </c>
      <c r="I1009" s="824">
        <f t="shared" si="644"/>
        <v>66</v>
      </c>
      <c r="J1009" s="824">
        <f t="shared" si="645"/>
        <v>0</v>
      </c>
      <c r="K1009" s="825">
        <f t="shared" si="646"/>
        <v>66</v>
      </c>
      <c r="L1009" s="826">
        <f t="shared" si="647"/>
        <v>0</v>
      </c>
      <c r="O1009" s="827"/>
      <c r="P1009" s="824"/>
      <c r="Q1009" s="824"/>
      <c r="R1009" s="824"/>
      <c r="S1009" s="824"/>
      <c r="T1009" s="826"/>
      <c r="U1009" s="824">
        <v>5</v>
      </c>
      <c r="V1009" s="827">
        <v>1</v>
      </c>
      <c r="W1009" s="824">
        <v>7</v>
      </c>
      <c r="X1009" s="824">
        <v>8</v>
      </c>
      <c r="Y1009" s="824">
        <v>4</v>
      </c>
      <c r="Z1009" s="824">
        <v>8</v>
      </c>
      <c r="AA1009" s="824">
        <v>11</v>
      </c>
      <c r="AB1009" s="824">
        <v>7</v>
      </c>
      <c r="AC1009" s="824">
        <v>6</v>
      </c>
      <c r="AD1009" s="824">
        <v>4</v>
      </c>
      <c r="AE1009" s="824">
        <v>4</v>
      </c>
      <c r="AF1009" s="824"/>
      <c r="AG1009" s="824"/>
      <c r="AH1009" s="824">
        <v>1</v>
      </c>
      <c r="AI1009" s="34"/>
      <c r="AJ1009" s="824"/>
      <c r="AK1009" s="824"/>
      <c r="AL1009" s="824"/>
      <c r="AM1009" s="824"/>
      <c r="AN1009" s="824"/>
      <c r="AO1009" s="824"/>
      <c r="AP1009" s="824"/>
      <c r="AQ1009" s="824"/>
      <c r="AR1009" s="824"/>
      <c r="AS1009" s="824"/>
      <c r="AT1009" s="824"/>
      <c r="AU1009" s="824"/>
      <c r="AV1009" s="824"/>
      <c r="AW1009" s="824"/>
      <c r="AX1009" s="824"/>
      <c r="AY1009" s="824"/>
      <c r="AZ1009" s="824"/>
      <c r="BA1009" s="824"/>
      <c r="BB1009" s="824"/>
      <c r="BC1009" s="824"/>
      <c r="BE1009" s="828"/>
      <c r="BF1009" s="828"/>
      <c r="BG1009" s="828"/>
      <c r="BH1009" s="828"/>
      <c r="BI1009" s="828"/>
      <c r="BJ1009" s="828"/>
      <c r="BK1009" s="828"/>
      <c r="BL1009" s="828"/>
      <c r="BM1009" s="828"/>
      <c r="BN1009" s="828"/>
      <c r="BO1009" s="828"/>
      <c r="BP1009" s="828"/>
      <c r="BQ1009" s="828"/>
      <c r="BR1009" s="828"/>
      <c r="BS1009" s="828"/>
      <c r="BT1009" s="828"/>
      <c r="BU1009" s="828"/>
      <c r="BV1009" s="828"/>
      <c r="BW1009" s="828"/>
      <c r="BX1009" s="828"/>
    </row>
    <row r="1010" spans="1:76" ht="15.75">
      <c r="A1010" s="828"/>
      <c r="B1010" s="829" t="s">
        <v>103</v>
      </c>
      <c r="C1010" s="829" t="s">
        <v>104</v>
      </c>
      <c r="D1010" s="835"/>
      <c r="F1010" s="824" t="s">
        <v>164</v>
      </c>
      <c r="G1010" s="823">
        <f t="shared" si="642"/>
        <v>2.6666666666666665</v>
      </c>
      <c r="H1010" s="824">
        <f t="shared" si="643"/>
        <v>3</v>
      </c>
      <c r="I1010" s="824">
        <f t="shared" si="644"/>
        <v>8</v>
      </c>
      <c r="J1010" s="824">
        <f t="shared" si="645"/>
        <v>0</v>
      </c>
      <c r="K1010" s="825">
        <f t="shared" si="646"/>
        <v>8</v>
      </c>
      <c r="L1010" s="826">
        <f t="shared" si="647"/>
        <v>0</v>
      </c>
      <c r="O1010" s="827"/>
      <c r="P1010" s="824">
        <v>5</v>
      </c>
      <c r="Q1010" s="824"/>
      <c r="R1010" s="824"/>
      <c r="S1010" s="824"/>
      <c r="T1010" s="826"/>
      <c r="U1010" s="824"/>
      <c r="V1010" s="827"/>
      <c r="W1010" s="824"/>
      <c r="X1010" s="824"/>
      <c r="Y1010" s="824"/>
      <c r="Z1010" s="824"/>
      <c r="AA1010" s="824"/>
      <c r="AB1010" s="824"/>
      <c r="AC1010" s="824"/>
      <c r="AD1010" s="824"/>
      <c r="AE1010" s="824"/>
      <c r="AF1010" s="824">
        <v>2</v>
      </c>
      <c r="AG1010" s="824">
        <v>1</v>
      </c>
      <c r="AH1010" s="824"/>
      <c r="AI1010" s="34"/>
      <c r="AJ1010" s="824"/>
      <c r="AK1010" s="824"/>
      <c r="AL1010" s="824"/>
      <c r="AM1010" s="824"/>
      <c r="AN1010" s="824"/>
      <c r="AO1010" s="824"/>
      <c r="AP1010" s="824"/>
      <c r="AQ1010" s="824"/>
      <c r="AR1010" s="824"/>
      <c r="AS1010" s="824"/>
      <c r="AT1010" s="824"/>
      <c r="AU1010" s="824"/>
      <c r="AV1010" s="824"/>
      <c r="AW1010" s="824"/>
      <c r="AX1010" s="824"/>
      <c r="AY1010" s="824"/>
      <c r="AZ1010" s="824"/>
      <c r="BA1010" s="824"/>
      <c r="BB1010" s="824"/>
      <c r="BC1010" s="824"/>
      <c r="BE1010" s="828"/>
      <c r="BF1010" s="828"/>
      <c r="BG1010" s="828"/>
      <c r="BH1010" s="828"/>
      <c r="BI1010" s="828"/>
      <c r="BJ1010" s="828"/>
      <c r="BK1010" s="828"/>
      <c r="BL1010" s="828"/>
      <c r="BM1010" s="828"/>
      <c r="BN1010" s="828"/>
      <c r="BO1010" s="828"/>
      <c r="BP1010" s="828"/>
      <c r="BQ1010" s="828"/>
      <c r="BR1010" s="828"/>
      <c r="BS1010" s="828"/>
      <c r="BT1010" s="828"/>
      <c r="BU1010" s="828"/>
      <c r="BV1010" s="828"/>
      <c r="BW1010" s="828"/>
      <c r="BX1010" s="828"/>
    </row>
    <row r="1011" spans="1:76" ht="15.75">
      <c r="A1011" s="833"/>
      <c r="B1011" s="830" t="s">
        <v>910</v>
      </c>
      <c r="C1011" s="830" t="s">
        <v>163</v>
      </c>
      <c r="D1011" s="1663"/>
      <c r="E1011" s="831"/>
      <c r="F1011" s="824" t="s">
        <v>164</v>
      </c>
      <c r="G1011" s="823" t="e">
        <f t="shared" si="642"/>
        <v>#DIV/0!</v>
      </c>
      <c r="H1011" s="824">
        <f t="shared" si="643"/>
        <v>0</v>
      </c>
      <c r="I1011" s="824">
        <f t="shared" si="644"/>
        <v>0</v>
      </c>
      <c r="J1011" s="824">
        <f t="shared" si="645"/>
        <v>0</v>
      </c>
      <c r="K1011" s="825">
        <f t="shared" si="646"/>
        <v>0</v>
      </c>
      <c r="L1011" s="826">
        <f t="shared" si="647"/>
        <v>0</v>
      </c>
      <c r="M1011" s="46"/>
      <c r="N1011" s="46"/>
      <c r="O1011" s="827"/>
      <c r="P1011" s="824"/>
      <c r="Q1011" s="824"/>
      <c r="R1011" s="824"/>
      <c r="S1011" s="824"/>
      <c r="T1011" s="826"/>
      <c r="U1011" s="824"/>
      <c r="V1011" s="827"/>
      <c r="W1011" s="824"/>
      <c r="X1011" s="824"/>
      <c r="Y1011" s="824"/>
      <c r="Z1011" s="824"/>
      <c r="AA1011" s="824"/>
      <c r="AB1011" s="824"/>
      <c r="AC1011" s="824"/>
      <c r="AD1011" s="824"/>
      <c r="AE1011" s="824"/>
      <c r="AF1011" s="824"/>
      <c r="AG1011" s="824"/>
      <c r="AH1011" s="824"/>
      <c r="AI1011" s="824"/>
      <c r="AJ1011" s="824"/>
      <c r="AK1011" s="824"/>
      <c r="AL1011" s="824"/>
      <c r="AM1011" s="824"/>
      <c r="AN1011" s="824"/>
      <c r="AO1011" s="824"/>
      <c r="AP1011" s="824"/>
      <c r="AQ1011" s="824"/>
      <c r="AR1011" s="824"/>
      <c r="AS1011" s="824"/>
      <c r="AT1011" s="824"/>
      <c r="AU1011" s="824"/>
      <c r="AV1011" s="824"/>
      <c r="AW1011" s="824"/>
      <c r="AX1011" s="824"/>
      <c r="AY1011" s="824"/>
      <c r="AZ1011" s="824"/>
      <c r="BA1011" s="824"/>
      <c r="BB1011" s="824"/>
      <c r="BC1011" s="824"/>
      <c r="BD1011" s="828"/>
      <c r="BE1011" s="828"/>
      <c r="BF1011" s="828"/>
      <c r="BG1011" s="828"/>
      <c r="BH1011" s="828"/>
      <c r="BI1011" s="828"/>
      <c r="BJ1011" s="828"/>
      <c r="BK1011" s="828"/>
      <c r="BL1011" s="828"/>
      <c r="BM1011" s="828"/>
      <c r="BN1011" s="828"/>
      <c r="BO1011" s="828"/>
      <c r="BP1011" s="828"/>
      <c r="BQ1011" s="828"/>
      <c r="BR1011" s="828"/>
      <c r="BS1011" s="828"/>
      <c r="BT1011" s="828"/>
      <c r="BU1011" s="828"/>
      <c r="BV1011" s="828"/>
      <c r="BW1011" s="828"/>
      <c r="BX1011" s="828"/>
    </row>
    <row r="1012" spans="1:76" ht="16.5" thickBot="1">
      <c r="A1012" s="833"/>
      <c r="B1012" s="830" t="s">
        <v>664</v>
      </c>
      <c r="C1012" s="830" t="s">
        <v>147</v>
      </c>
      <c r="D1012" s="1663"/>
      <c r="E1012" s="831"/>
      <c r="F1012" s="824" t="s">
        <v>164</v>
      </c>
      <c r="G1012" s="823">
        <f t="shared" si="642"/>
        <v>10.333333333333334</v>
      </c>
      <c r="H1012" s="824">
        <f t="shared" si="643"/>
        <v>3</v>
      </c>
      <c r="I1012" s="824">
        <f t="shared" si="644"/>
        <v>31</v>
      </c>
      <c r="J1012" s="824">
        <f t="shared" si="645"/>
        <v>0</v>
      </c>
      <c r="K1012" s="825">
        <f t="shared" si="646"/>
        <v>31</v>
      </c>
      <c r="L1012" s="826">
        <f t="shared" si="647"/>
        <v>0</v>
      </c>
      <c r="M1012" s="46"/>
      <c r="N1012" s="46"/>
      <c r="O1012" s="50"/>
      <c r="P1012" s="834"/>
      <c r="Q1012" s="834"/>
      <c r="R1012" s="834">
        <v>7</v>
      </c>
      <c r="S1012" s="834">
        <v>10</v>
      </c>
      <c r="T1012" s="409">
        <v>14</v>
      </c>
      <c r="U1012" s="834"/>
      <c r="V1012" s="50"/>
      <c r="W1012" s="834"/>
      <c r="X1012" s="834"/>
      <c r="Y1012" s="834"/>
      <c r="Z1012" s="834"/>
      <c r="AA1012" s="834"/>
      <c r="AB1012" s="834"/>
      <c r="AC1012" s="834"/>
      <c r="AD1012" s="834"/>
      <c r="AE1012" s="834"/>
      <c r="AF1012" s="834"/>
      <c r="AG1012" s="834"/>
      <c r="AH1012" s="834"/>
      <c r="AI1012" s="824"/>
      <c r="AJ1012" s="824"/>
      <c r="AK1012" s="824"/>
      <c r="AL1012" s="824"/>
      <c r="AM1012" s="824"/>
      <c r="AN1012" s="824"/>
      <c r="AO1012" s="824"/>
      <c r="AP1012" s="824"/>
      <c r="AQ1012" s="824"/>
      <c r="AR1012" s="824"/>
      <c r="AS1012" s="824"/>
      <c r="AT1012" s="824"/>
      <c r="AU1012" s="824"/>
      <c r="AV1012" s="824"/>
      <c r="AW1012" s="824"/>
      <c r="AX1012" s="824"/>
      <c r="AY1012" s="824"/>
      <c r="AZ1012" s="824"/>
      <c r="BA1012" s="824"/>
      <c r="BB1012" s="824"/>
      <c r="BC1012" s="824"/>
      <c r="BD1012" s="828"/>
      <c r="BE1012" s="828"/>
      <c r="BF1012" s="828"/>
      <c r="BG1012" s="828"/>
      <c r="BH1012" s="828"/>
      <c r="BI1012" s="828"/>
      <c r="BJ1012" s="828"/>
      <c r="BK1012" s="828"/>
      <c r="BL1012" s="828"/>
      <c r="BM1012" s="828"/>
      <c r="BN1012" s="828"/>
      <c r="BO1012" s="828"/>
      <c r="BP1012" s="828"/>
      <c r="BQ1012" s="828"/>
      <c r="BR1012" s="828"/>
      <c r="BS1012" s="828"/>
      <c r="BT1012" s="828"/>
      <c r="BU1012" s="828"/>
      <c r="BV1012" s="828"/>
      <c r="BW1012" s="828"/>
      <c r="BX1012" s="828"/>
    </row>
    <row r="1013" spans="1:76" ht="16.5" thickBot="1">
      <c r="A1013" s="41"/>
      <c r="B1013" s="42" t="s">
        <v>64</v>
      </c>
      <c r="C1013" s="42"/>
      <c r="D1013" s="960"/>
      <c r="E1013" s="43"/>
      <c r="F1013" s="34" t="s">
        <v>165</v>
      </c>
      <c r="G1013" s="823">
        <f t="shared" si="642"/>
        <v>2.8</v>
      </c>
      <c r="H1013" s="824">
        <f t="shared" si="643"/>
        <v>20</v>
      </c>
      <c r="I1013" s="824">
        <f t="shared" si="644"/>
        <v>56</v>
      </c>
      <c r="J1013" s="824">
        <f t="shared" si="645"/>
        <v>0</v>
      </c>
      <c r="K1013" s="825">
        <f t="shared" si="646"/>
        <v>56</v>
      </c>
      <c r="L1013" s="826">
        <f t="shared" si="647"/>
        <v>0</v>
      </c>
      <c r="M1013" s="46"/>
      <c r="N1013" s="46"/>
      <c r="O1013" s="47">
        <v>0</v>
      </c>
      <c r="P1013" s="48">
        <v>2</v>
      </c>
      <c r="Q1013" s="49">
        <v>2</v>
      </c>
      <c r="R1013" s="48">
        <v>2</v>
      </c>
      <c r="S1013" s="49">
        <v>2</v>
      </c>
      <c r="T1013" s="49">
        <v>4</v>
      </c>
      <c r="U1013" s="48">
        <v>0</v>
      </c>
      <c r="V1013" s="48">
        <v>2</v>
      </c>
      <c r="W1013" s="48">
        <v>4</v>
      </c>
      <c r="X1013" s="48">
        <v>4</v>
      </c>
      <c r="Y1013" s="48">
        <v>6</v>
      </c>
      <c r="Z1013" s="48">
        <v>6</v>
      </c>
      <c r="AA1013" s="48">
        <v>0</v>
      </c>
      <c r="AB1013" s="48">
        <v>2</v>
      </c>
      <c r="AC1013" s="48">
        <v>2</v>
      </c>
      <c r="AD1013" s="48">
        <v>0</v>
      </c>
      <c r="AE1013" s="48">
        <v>8</v>
      </c>
      <c r="AF1013" s="48">
        <v>4</v>
      </c>
      <c r="AG1013" s="48">
        <v>4</v>
      </c>
      <c r="AH1013" s="48">
        <v>2</v>
      </c>
      <c r="AI1013" s="34"/>
      <c r="AJ1013" s="34"/>
      <c r="AK1013" s="34"/>
      <c r="AL1013" s="34"/>
      <c r="AM1013" s="34"/>
      <c r="AN1013" s="34"/>
      <c r="AO1013" s="34"/>
      <c r="AP1013" s="34"/>
      <c r="AQ1013" s="34"/>
      <c r="AR1013" s="34"/>
      <c r="AS1013" s="34"/>
      <c r="AT1013" s="34"/>
      <c r="AU1013" s="34"/>
      <c r="AV1013" s="34"/>
      <c r="AW1013" s="34"/>
      <c r="AX1013" s="34"/>
      <c r="AY1013" s="34"/>
      <c r="AZ1013" s="34"/>
      <c r="BA1013" s="34"/>
      <c r="BB1013" s="34"/>
      <c r="BC1013" s="34"/>
    </row>
  </sheetData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0082F-738F-44FF-9DB1-B17ACB66D433}">
  <dimension ref="A1:P1163"/>
  <sheetViews>
    <sheetView topLeftCell="A28" workbookViewId="0">
      <selection activeCell="B9" sqref="B9"/>
    </sheetView>
  </sheetViews>
  <sheetFormatPr defaultRowHeight="15" customHeight="1"/>
  <cols>
    <col min="1" max="1" width="2.5703125" style="850" bestFit="1" customWidth="1"/>
    <col min="2" max="2" width="13.28515625" style="461" customWidth="1"/>
    <col min="3" max="3" width="11.5703125" style="461" customWidth="1"/>
    <col min="4" max="4" width="9" style="29" customWidth="1"/>
    <col min="5" max="5" width="4.7109375" customWidth="1"/>
    <col min="6" max="6" width="8.5703125" style="461" customWidth="1"/>
    <col min="7" max="7" width="10.42578125" style="1653" customWidth="1"/>
    <col min="8" max="8" width="7.42578125" style="478" customWidth="1"/>
    <col min="9" max="9" width="6.28515625" style="478" customWidth="1"/>
    <col min="10" max="10" width="5.42578125" style="478" customWidth="1"/>
    <col min="11" max="11" width="8.42578125" style="478" customWidth="1"/>
    <col min="12" max="12" width="0.85546875" style="478" customWidth="1"/>
    <col min="13" max="13" width="3.85546875" customWidth="1"/>
    <col min="14" max="14" width="3.7109375" hidden="1" customWidth="1"/>
    <col min="15" max="15" width="9.140625" hidden="1" customWidth="1"/>
  </cols>
  <sheetData>
    <row r="1" spans="1:16" ht="15" customHeight="1">
      <c r="A1" s="849">
        <v>1111</v>
      </c>
      <c r="B1" s="873" t="s">
        <v>927</v>
      </c>
      <c r="C1" s="479"/>
      <c r="D1" s="399"/>
      <c r="E1" s="274"/>
      <c r="F1" s="479"/>
      <c r="G1" s="1651"/>
      <c r="H1" s="416"/>
      <c r="I1" s="416"/>
      <c r="J1" s="416"/>
      <c r="K1" s="416"/>
      <c r="L1" s="416"/>
    </row>
    <row r="2" spans="1:16" ht="15" customHeight="1">
      <c r="A2" s="849">
        <v>500</v>
      </c>
      <c r="B2" s="483" t="s">
        <v>45</v>
      </c>
      <c r="C2" s="483" t="s">
        <v>46</v>
      </c>
      <c r="D2" s="484" t="s">
        <v>788</v>
      </c>
      <c r="E2" s="484" t="s">
        <v>789</v>
      </c>
      <c r="F2" s="483" t="s">
        <v>49</v>
      </c>
      <c r="G2" s="1652" t="s">
        <v>50</v>
      </c>
      <c r="H2" s="485" t="s">
        <v>51</v>
      </c>
      <c r="I2" s="485" t="s">
        <v>52</v>
      </c>
      <c r="J2" s="485" t="s">
        <v>53</v>
      </c>
      <c r="K2" s="485" t="s">
        <v>54</v>
      </c>
      <c r="L2" s="416">
        <v>501</v>
      </c>
      <c r="P2" s="851" t="s">
        <v>1093</v>
      </c>
    </row>
    <row r="3" spans="1:16" ht="15" customHeight="1">
      <c r="A3" s="849">
        <f>K3</f>
        <v>79</v>
      </c>
      <c r="B3" s="477" t="str">
        <f>stat!B6</f>
        <v>Kobza</v>
      </c>
      <c r="C3" s="477" t="str">
        <f>stat!C6</f>
        <v>Jan</v>
      </c>
      <c r="D3" s="477">
        <f>stat!D6</f>
        <v>941105</v>
      </c>
      <c r="E3" s="477" t="str">
        <f>stat!E6</f>
        <v>JH2</v>
      </c>
      <c r="F3" s="477" t="str">
        <f>stat!F6</f>
        <v>SOM</v>
      </c>
      <c r="G3" s="1654">
        <f>stat!G6</f>
        <v>4.9375</v>
      </c>
      <c r="H3" s="477">
        <f>stat!H6</f>
        <v>16</v>
      </c>
      <c r="I3" s="477">
        <f>stat!I6</f>
        <v>37</v>
      </c>
      <c r="J3" s="477">
        <f>stat!J6</f>
        <v>42</v>
      </c>
      <c r="K3" s="477">
        <f>stat!K6</f>
        <v>79</v>
      </c>
      <c r="L3" s="477">
        <f>stat!L6</f>
        <v>0</v>
      </c>
      <c r="P3" s="852"/>
    </row>
    <row r="4" spans="1:16" ht="15" customHeight="1">
      <c r="A4" s="849">
        <f>K4</f>
        <v>66</v>
      </c>
      <c r="B4" s="477" t="str">
        <f>stat!B16</f>
        <v>Kocian</v>
      </c>
      <c r="C4" s="477" t="str">
        <f>stat!C16</f>
        <v>David</v>
      </c>
      <c r="D4" s="477">
        <f>stat!D16</f>
        <v>850704</v>
      </c>
      <c r="E4" s="477" t="str">
        <f>stat!E16</f>
        <v>JH</v>
      </c>
      <c r="F4" s="477" t="str">
        <f>stat!F16</f>
        <v>SOM</v>
      </c>
      <c r="G4" s="1654">
        <f>stat!G16</f>
        <v>4.4000000000000004</v>
      </c>
      <c r="H4" s="477">
        <f>stat!H16</f>
        <v>15</v>
      </c>
      <c r="I4" s="477">
        <f>stat!I16</f>
        <v>34</v>
      </c>
      <c r="J4" s="477">
        <f>stat!J16</f>
        <v>32</v>
      </c>
      <c r="K4" s="477">
        <f>stat!K16</f>
        <v>66</v>
      </c>
      <c r="L4" s="477">
        <f>stat!L16</f>
        <v>0</v>
      </c>
    </row>
    <row r="5" spans="1:16" ht="15" customHeight="1">
      <c r="A5" s="849">
        <f>K5</f>
        <v>64</v>
      </c>
      <c r="B5" s="477" t="str">
        <f>stat!B11</f>
        <v>Langr</v>
      </c>
      <c r="C5" s="477" t="str">
        <f>stat!C11</f>
        <v>Tomáš</v>
      </c>
      <c r="D5" s="477">
        <f>stat!D11</f>
        <v>940531</v>
      </c>
      <c r="E5" s="477" t="str">
        <f>stat!E11</f>
        <v>JH</v>
      </c>
      <c r="F5" s="477" t="str">
        <f>stat!F11</f>
        <v>SOM</v>
      </c>
      <c r="G5" s="1654">
        <f>stat!G11</f>
        <v>5.333333333333333</v>
      </c>
      <c r="H5" s="477">
        <f>stat!H11</f>
        <v>12</v>
      </c>
      <c r="I5" s="477">
        <f>stat!I11</f>
        <v>28</v>
      </c>
      <c r="J5" s="477">
        <f>stat!J11</f>
        <v>36</v>
      </c>
      <c r="K5" s="477">
        <f>stat!K11</f>
        <v>64</v>
      </c>
      <c r="L5" s="477">
        <f>stat!L11</f>
        <v>0</v>
      </c>
    </row>
    <row r="6" spans="1:16" ht="15" customHeight="1">
      <c r="A6" s="849">
        <f>K6</f>
        <v>56</v>
      </c>
      <c r="B6" s="477" t="str">
        <f>stat!B224</f>
        <v>Poles</v>
      </c>
      <c r="C6" s="477" t="str">
        <f>stat!C224</f>
        <v>Jiří</v>
      </c>
      <c r="D6" s="477">
        <f>stat!D224</f>
        <v>890517</v>
      </c>
      <c r="E6" s="477" t="str">
        <f>stat!E224</f>
        <v>JH2</v>
      </c>
      <c r="F6" s="477" t="str">
        <f>stat!F224</f>
        <v>HTZ</v>
      </c>
      <c r="G6" s="1654">
        <f>stat!G224</f>
        <v>3.2941176470588234</v>
      </c>
      <c r="H6" s="477">
        <f>stat!H224</f>
        <v>17</v>
      </c>
      <c r="I6" s="477">
        <f>stat!I224</f>
        <v>27</v>
      </c>
      <c r="J6" s="477">
        <f>stat!J224</f>
        <v>29</v>
      </c>
      <c r="K6" s="477">
        <f>stat!K224</f>
        <v>56</v>
      </c>
      <c r="L6" s="477">
        <f>stat!L224</f>
        <v>0</v>
      </c>
    </row>
    <row r="7" spans="1:16" ht="15" customHeight="1">
      <c r="A7" s="849">
        <f>K7</f>
        <v>56</v>
      </c>
      <c r="B7" s="477" t="str">
        <f>stat!B12</f>
        <v xml:space="preserve">Hroch </v>
      </c>
      <c r="C7" s="477" t="str">
        <f>stat!C12</f>
        <v>Daniel</v>
      </c>
      <c r="D7" s="477">
        <f>stat!D12</f>
        <v>0</v>
      </c>
      <c r="E7" s="477" t="str">
        <f>stat!E12</f>
        <v>UOH</v>
      </c>
      <c r="F7" s="477" t="str">
        <f>stat!F12</f>
        <v>SOM</v>
      </c>
      <c r="G7" s="1654">
        <f>stat!G12</f>
        <v>4.3076923076923075</v>
      </c>
      <c r="H7" s="477">
        <f>stat!H12</f>
        <v>13</v>
      </c>
      <c r="I7" s="477">
        <f>stat!I12</f>
        <v>19</v>
      </c>
      <c r="J7" s="477">
        <f>stat!J12</f>
        <v>37</v>
      </c>
      <c r="K7" s="477">
        <f>stat!K12</f>
        <v>56</v>
      </c>
      <c r="L7" s="477">
        <f>stat!L12</f>
        <v>0</v>
      </c>
    </row>
    <row r="8" spans="1:16" ht="15" customHeight="1">
      <c r="A8" s="849">
        <f>K8</f>
        <v>55</v>
      </c>
      <c r="B8" s="477" t="str">
        <f>stat!B660</f>
        <v>Moštěk</v>
      </c>
      <c r="C8" s="477" t="str">
        <f>stat!C660</f>
        <v>Václav</v>
      </c>
      <c r="D8" s="477">
        <f>stat!D660</f>
        <v>910313</v>
      </c>
      <c r="E8" s="477" t="str">
        <f>stat!E660</f>
        <v>JH2</v>
      </c>
      <c r="F8" s="477" t="str">
        <f>stat!F660</f>
        <v>Čvo</v>
      </c>
      <c r="G8" s="1654">
        <f>stat!G660</f>
        <v>3.2352941176470589</v>
      </c>
      <c r="H8" s="477">
        <f>stat!H660</f>
        <v>17</v>
      </c>
      <c r="I8" s="477">
        <f>stat!I660</f>
        <v>40</v>
      </c>
      <c r="J8" s="477">
        <f>stat!J660</f>
        <v>15</v>
      </c>
      <c r="K8" s="477">
        <f>stat!K660</f>
        <v>55</v>
      </c>
      <c r="L8" s="477">
        <f>stat!L660</f>
        <v>0</v>
      </c>
    </row>
    <row r="9" spans="1:16" ht="15" customHeight="1">
      <c r="A9" s="849">
        <f>K9</f>
        <v>54</v>
      </c>
      <c r="B9" s="477" t="str">
        <f>stat!B109</f>
        <v>ŠULC</v>
      </c>
      <c r="C9" s="477" t="str">
        <f>stat!C109</f>
        <v>PAVEL</v>
      </c>
      <c r="D9" s="477">
        <f>stat!D109</f>
        <v>870423</v>
      </c>
      <c r="E9" s="477" t="str">
        <f>stat!E109</f>
        <v>JH</v>
      </c>
      <c r="F9" s="477" t="str">
        <f>stat!F109</f>
        <v>NEK</v>
      </c>
      <c r="G9" s="1654">
        <f>stat!G109</f>
        <v>2.8421052631578947</v>
      </c>
      <c r="H9" s="477">
        <f>stat!H109</f>
        <v>19</v>
      </c>
      <c r="I9" s="477">
        <f>stat!I109</f>
        <v>26</v>
      </c>
      <c r="J9" s="477">
        <f>stat!J109</f>
        <v>28</v>
      </c>
      <c r="K9" s="477">
        <f>stat!K109</f>
        <v>54</v>
      </c>
      <c r="L9" s="477">
        <f>stat!L109</f>
        <v>0</v>
      </c>
    </row>
    <row r="10" spans="1:16" ht="15" customHeight="1">
      <c r="A10" s="849">
        <f>K10</f>
        <v>53</v>
      </c>
      <c r="B10" s="477" t="str">
        <f>stat!B176</f>
        <v>Šrámek</v>
      </c>
      <c r="C10" s="477" t="str">
        <f>stat!C176</f>
        <v>Michal</v>
      </c>
      <c r="D10" s="477">
        <f>stat!D176</f>
        <v>911210</v>
      </c>
      <c r="E10" s="477" t="str">
        <f>stat!E176</f>
        <v>JH</v>
      </c>
      <c r="F10" s="477" t="str">
        <f>stat!F176</f>
        <v>HEA</v>
      </c>
      <c r="G10" s="1654">
        <f>stat!G176</f>
        <v>3.3125</v>
      </c>
      <c r="H10" s="477">
        <f>stat!H176</f>
        <v>16</v>
      </c>
      <c r="I10" s="477">
        <f>stat!I176</f>
        <v>32</v>
      </c>
      <c r="J10" s="477">
        <f>stat!J176</f>
        <v>21</v>
      </c>
      <c r="K10" s="477">
        <f>stat!K176</f>
        <v>53</v>
      </c>
      <c r="L10" s="477">
        <f>stat!L176</f>
        <v>0</v>
      </c>
    </row>
    <row r="11" spans="1:16" ht="15" customHeight="1">
      <c r="A11" s="849">
        <f>K11</f>
        <v>47</v>
      </c>
      <c r="B11" s="477" t="str">
        <f>stat!B596</f>
        <v>Holeček</v>
      </c>
      <c r="C11" s="477" t="str">
        <f>stat!C596</f>
        <v>Lukáš</v>
      </c>
      <c r="D11" s="477">
        <f>stat!D596</f>
        <v>1030804</v>
      </c>
      <c r="E11" s="477" t="str">
        <f>stat!E596</f>
        <v>J.H.</v>
      </c>
      <c r="F11" s="477" t="str">
        <f>stat!F596</f>
        <v>ORL</v>
      </c>
      <c r="G11" s="1654">
        <f>stat!G596</f>
        <v>2.9375</v>
      </c>
      <c r="H11" s="477">
        <f>stat!H596</f>
        <v>16</v>
      </c>
      <c r="I11" s="477">
        <f>stat!I596</f>
        <v>29</v>
      </c>
      <c r="J11" s="477">
        <f>stat!J596</f>
        <v>18</v>
      </c>
      <c r="K11" s="477">
        <f>stat!K596</f>
        <v>47</v>
      </c>
      <c r="L11" s="477">
        <f>stat!L596</f>
        <v>0</v>
      </c>
    </row>
    <row r="12" spans="1:16" ht="15" customHeight="1">
      <c r="A12" s="849">
        <f>K12</f>
        <v>46</v>
      </c>
      <c r="B12" s="477" t="str">
        <f>stat!B337</f>
        <v>Veselý</v>
      </c>
      <c r="C12" s="477" t="str">
        <f>stat!C337</f>
        <v>Ondřej</v>
      </c>
      <c r="D12" s="477">
        <f>stat!D337</f>
        <v>0</v>
      </c>
      <c r="E12" s="477" t="str">
        <f>stat!E337</f>
        <v>JH2</v>
      </c>
      <c r="F12" s="477" t="str">
        <f>stat!F337</f>
        <v>BOB</v>
      </c>
      <c r="G12" s="1654">
        <f>stat!G337</f>
        <v>2.5555555555555554</v>
      </c>
      <c r="H12" s="477">
        <f>stat!H337</f>
        <v>18</v>
      </c>
      <c r="I12" s="477">
        <f>stat!I337</f>
        <v>19</v>
      </c>
      <c r="J12" s="477">
        <f>stat!J337</f>
        <v>27</v>
      </c>
      <c r="K12" s="477">
        <f>stat!K337</f>
        <v>46</v>
      </c>
      <c r="L12" s="477">
        <f>stat!L337</f>
        <v>0</v>
      </c>
    </row>
    <row r="13" spans="1:16" ht="15" customHeight="1">
      <c r="A13" s="849">
        <f>K13</f>
        <v>46</v>
      </c>
      <c r="B13" s="477" t="str">
        <f>stat!B220</f>
        <v>Brablc</v>
      </c>
      <c r="C13" s="477" t="str">
        <f>stat!C220</f>
        <v>Tomáš</v>
      </c>
      <c r="D13" s="477">
        <f>stat!D220</f>
        <v>800806</v>
      </c>
      <c r="E13" s="477" t="str">
        <f>stat!E220</f>
        <v>JH</v>
      </c>
      <c r="F13" s="477" t="str">
        <f>stat!F220</f>
        <v>HTZ</v>
      </c>
      <c r="G13" s="1654">
        <f>stat!G220</f>
        <v>2.5555555555555554</v>
      </c>
      <c r="H13" s="477">
        <f>stat!H220</f>
        <v>18</v>
      </c>
      <c r="I13" s="477">
        <f>stat!I220</f>
        <v>27</v>
      </c>
      <c r="J13" s="477">
        <f>stat!J220</f>
        <v>19</v>
      </c>
      <c r="K13" s="477">
        <f>stat!K220</f>
        <v>46</v>
      </c>
      <c r="L13" s="477">
        <f>stat!L220</f>
        <v>0</v>
      </c>
    </row>
    <row r="14" spans="1:16" ht="15" customHeight="1">
      <c r="A14" s="849">
        <f>K14</f>
        <v>46</v>
      </c>
      <c r="B14" s="477" t="str">
        <f>stat!B667</f>
        <v>Kuběnka</v>
      </c>
      <c r="C14" s="477" t="str">
        <f>stat!C667</f>
        <v>Josef</v>
      </c>
      <c r="D14" s="477">
        <f>stat!D667</f>
        <v>920204</v>
      </c>
      <c r="E14" s="477" t="str">
        <f>stat!E667</f>
        <v>JH</v>
      </c>
      <c r="F14" s="477" t="str">
        <f>stat!F667</f>
        <v>Čvo</v>
      </c>
      <c r="G14" s="1654">
        <f>stat!G667</f>
        <v>2.875</v>
      </c>
      <c r="H14" s="477">
        <f>stat!H667</f>
        <v>16</v>
      </c>
      <c r="I14" s="477">
        <f>stat!I667</f>
        <v>23</v>
      </c>
      <c r="J14" s="477">
        <f>stat!J667</f>
        <v>23</v>
      </c>
      <c r="K14" s="477">
        <f>stat!K667</f>
        <v>46</v>
      </c>
      <c r="L14" s="477">
        <f>stat!L667</f>
        <v>0</v>
      </c>
    </row>
    <row r="15" spans="1:16" ht="15" customHeight="1">
      <c r="A15" s="849">
        <f>K15</f>
        <v>44</v>
      </c>
      <c r="B15" s="477" t="str">
        <f>stat!B24</f>
        <v>Peška</v>
      </c>
      <c r="C15" s="477" t="str">
        <f>stat!C24</f>
        <v>Michal</v>
      </c>
      <c r="D15" s="477">
        <f>stat!D24</f>
        <v>890618</v>
      </c>
      <c r="E15" s="477" t="str">
        <f>stat!E24</f>
        <v>JH</v>
      </c>
      <c r="F15" s="477" t="str">
        <f>stat!F24</f>
        <v>SOM</v>
      </c>
      <c r="G15" s="1654">
        <f>stat!G24</f>
        <v>3.1428571428571428</v>
      </c>
      <c r="H15" s="477">
        <f>stat!H24</f>
        <v>14</v>
      </c>
      <c r="I15" s="477">
        <f>stat!I24</f>
        <v>14</v>
      </c>
      <c r="J15" s="477">
        <f>stat!J24</f>
        <v>30</v>
      </c>
      <c r="K15" s="477">
        <f>stat!K24</f>
        <v>44</v>
      </c>
      <c r="L15" s="477">
        <f>stat!L24</f>
        <v>0</v>
      </c>
    </row>
    <row r="16" spans="1:16" ht="15" customHeight="1">
      <c r="A16" s="849">
        <f>K16</f>
        <v>43</v>
      </c>
      <c r="B16" s="477" t="str">
        <f>stat!B81</f>
        <v>Blecha</v>
      </c>
      <c r="C16" s="477" t="str">
        <f>stat!C81</f>
        <v>Denis</v>
      </c>
      <c r="D16" s="477">
        <f>stat!D81</f>
        <v>991107</v>
      </c>
      <c r="E16" s="477" t="str">
        <f>stat!E81</f>
        <v>UOH</v>
      </c>
      <c r="F16" s="477" t="str">
        <f>stat!F81</f>
        <v>Nug</v>
      </c>
      <c r="G16" s="1654">
        <f>stat!G81</f>
        <v>2.6875</v>
      </c>
      <c r="H16" s="477">
        <f>stat!H81</f>
        <v>16</v>
      </c>
      <c r="I16" s="477">
        <f>stat!I81</f>
        <v>23</v>
      </c>
      <c r="J16" s="477">
        <f>stat!J81</f>
        <v>20</v>
      </c>
      <c r="K16" s="477">
        <f>stat!K81</f>
        <v>43</v>
      </c>
      <c r="L16" s="477">
        <f>stat!L81</f>
        <v>0</v>
      </c>
    </row>
    <row r="17" spans="1:12" ht="15" customHeight="1">
      <c r="A17" s="849">
        <f>K17</f>
        <v>40</v>
      </c>
      <c r="B17" s="477" t="str">
        <f>stat!B53</f>
        <v xml:space="preserve">Kudrna </v>
      </c>
      <c r="C17" s="477" t="str">
        <f>stat!C53</f>
        <v>Ondřej</v>
      </c>
      <c r="D17" s="477">
        <f>stat!D53</f>
        <v>950116</v>
      </c>
      <c r="E17" s="477" t="str">
        <f>stat!E53</f>
        <v>JH</v>
      </c>
      <c r="F17" s="477" t="str">
        <f>stat!F53</f>
        <v>Tyg</v>
      </c>
      <c r="G17" s="1654">
        <f>stat!G53</f>
        <v>2.6666666666666665</v>
      </c>
      <c r="H17" s="477">
        <f>stat!H53</f>
        <v>15</v>
      </c>
      <c r="I17" s="477">
        <f>stat!I53</f>
        <v>25</v>
      </c>
      <c r="J17" s="477">
        <f>stat!J53</f>
        <v>15</v>
      </c>
      <c r="K17" s="477">
        <f>stat!K53</f>
        <v>40</v>
      </c>
      <c r="L17" s="477">
        <f>stat!L53</f>
        <v>0</v>
      </c>
    </row>
    <row r="18" spans="1:12" ht="15" customHeight="1">
      <c r="A18" s="849">
        <f>K18</f>
        <v>39</v>
      </c>
      <c r="B18" s="477" t="str">
        <f>stat!B36</f>
        <v>Pilavka</v>
      </c>
      <c r="C18" s="477" t="str">
        <f>stat!C36</f>
        <v>Rostislav</v>
      </c>
      <c r="D18" s="477">
        <f>stat!D36</f>
        <v>790228</v>
      </c>
      <c r="E18" s="477" t="str">
        <f>stat!E36</f>
        <v>JH</v>
      </c>
      <c r="F18" s="477" t="str">
        <f>stat!F36</f>
        <v>Tyg</v>
      </c>
      <c r="G18" s="1654">
        <f>stat!G36</f>
        <v>3.25</v>
      </c>
      <c r="H18" s="477">
        <f>stat!H36</f>
        <v>12</v>
      </c>
      <c r="I18" s="477">
        <f>stat!I36</f>
        <v>15</v>
      </c>
      <c r="J18" s="477">
        <f>stat!J36</f>
        <v>24</v>
      </c>
      <c r="K18" s="477">
        <f>stat!K36</f>
        <v>39</v>
      </c>
      <c r="L18" s="477">
        <f>stat!L36</f>
        <v>0</v>
      </c>
    </row>
    <row r="19" spans="1:12" ht="15" customHeight="1">
      <c r="A19" s="849">
        <f>K19</f>
        <v>39</v>
      </c>
      <c r="B19" s="477" t="str">
        <f>stat!B54</f>
        <v>Šíp</v>
      </c>
      <c r="C19" s="477" t="str">
        <f>stat!C54</f>
        <v>Libor</v>
      </c>
      <c r="D19" s="477">
        <f>stat!D54</f>
        <v>991017</v>
      </c>
      <c r="E19" s="477" t="str">
        <f>stat!E54</f>
        <v>N</v>
      </c>
      <c r="F19" s="477" t="str">
        <f>stat!F54</f>
        <v>Tyg</v>
      </c>
      <c r="G19" s="1654">
        <f>stat!G54</f>
        <v>2.6</v>
      </c>
      <c r="H19" s="477">
        <f>stat!H54</f>
        <v>15</v>
      </c>
      <c r="I19" s="477">
        <f>stat!I54</f>
        <v>17</v>
      </c>
      <c r="J19" s="477">
        <f>stat!J54</f>
        <v>22</v>
      </c>
      <c r="K19" s="477">
        <f>stat!K54</f>
        <v>39</v>
      </c>
      <c r="L19" s="477">
        <f>stat!L54</f>
        <v>0</v>
      </c>
    </row>
    <row r="20" spans="1:12" ht="15" customHeight="1">
      <c r="A20" s="849">
        <f>K20</f>
        <v>38</v>
      </c>
      <c r="B20" s="477" t="str">
        <f>stat!B785</f>
        <v>Novák</v>
      </c>
      <c r="C20" s="477" t="str">
        <f>stat!C785</f>
        <v>Petr ml.</v>
      </c>
      <c r="D20" s="477">
        <f>stat!D785</f>
        <v>970829</v>
      </c>
      <c r="E20" s="477" t="str">
        <f>stat!E785</f>
        <v>J.H.</v>
      </c>
      <c r="F20" s="477" t="str">
        <f>stat!F785</f>
        <v>Ráj</v>
      </c>
      <c r="G20" s="1654">
        <f>stat!G785</f>
        <v>1.9</v>
      </c>
      <c r="H20" s="477">
        <f>stat!H785</f>
        <v>20</v>
      </c>
      <c r="I20" s="477">
        <f>stat!I785</f>
        <v>28</v>
      </c>
      <c r="J20" s="477">
        <f>stat!J785</f>
        <v>10</v>
      </c>
      <c r="K20" s="477">
        <f>stat!K785</f>
        <v>38</v>
      </c>
      <c r="L20" s="477">
        <f>stat!L785</f>
        <v>0</v>
      </c>
    </row>
    <row r="21" spans="1:12" ht="15" customHeight="1">
      <c r="A21" s="849">
        <f>K21</f>
        <v>37</v>
      </c>
      <c r="B21" s="477" t="str">
        <f>stat!B926</f>
        <v>Nágl</v>
      </c>
      <c r="C21" s="477" t="str">
        <f>stat!C926</f>
        <v>Adam</v>
      </c>
      <c r="D21" s="477">
        <f>stat!D926</f>
        <v>921006</v>
      </c>
      <c r="E21" s="477" t="str">
        <f>stat!E926</f>
        <v>JH</v>
      </c>
      <c r="F21" s="477" t="str">
        <f>stat!F926</f>
        <v>SNA</v>
      </c>
      <c r="G21" s="1654">
        <f>stat!G926</f>
        <v>2.4666666666666668</v>
      </c>
      <c r="H21" s="477">
        <f>stat!H926</f>
        <v>15</v>
      </c>
      <c r="I21" s="477">
        <f>stat!I926</f>
        <v>21</v>
      </c>
      <c r="J21" s="477">
        <f>stat!J926</f>
        <v>16</v>
      </c>
      <c r="K21" s="477">
        <f>stat!K926</f>
        <v>37</v>
      </c>
      <c r="L21" s="477">
        <f>stat!L926</f>
        <v>0</v>
      </c>
    </row>
    <row r="22" spans="1:12" ht="15" customHeight="1">
      <c r="A22" s="849">
        <f>K22</f>
        <v>36</v>
      </c>
      <c r="B22" s="477" t="str">
        <f>stat!B41</f>
        <v>Váně</v>
      </c>
      <c r="C22" s="477" t="str">
        <f>stat!C41</f>
        <v>Miroslav</v>
      </c>
      <c r="D22" s="477">
        <f>stat!D41</f>
        <v>911018</v>
      </c>
      <c r="E22" s="477" t="str">
        <f>stat!E41</f>
        <v>N</v>
      </c>
      <c r="F22" s="477" t="str">
        <f>stat!F41</f>
        <v>Tyg</v>
      </c>
      <c r="G22" s="1654">
        <f>stat!G41</f>
        <v>2.1176470588235294</v>
      </c>
      <c r="H22" s="477">
        <f>stat!H41</f>
        <v>17</v>
      </c>
      <c r="I22" s="477">
        <f>stat!I41</f>
        <v>16</v>
      </c>
      <c r="J22" s="477">
        <f>stat!J41</f>
        <v>20</v>
      </c>
      <c r="K22" s="477">
        <f>stat!K41</f>
        <v>36</v>
      </c>
      <c r="L22" s="477">
        <f>stat!L41</f>
        <v>0</v>
      </c>
    </row>
    <row r="23" spans="1:12" ht="15" customHeight="1">
      <c r="A23" s="849">
        <f>K23</f>
        <v>36</v>
      </c>
      <c r="B23" s="477" t="str">
        <f>stat!B693</f>
        <v>Skalický</v>
      </c>
      <c r="C23" s="477" t="str">
        <f>stat!C693</f>
        <v>Martin</v>
      </c>
      <c r="D23" s="477">
        <f>stat!D693</f>
        <v>750709</v>
      </c>
      <c r="E23" s="477" t="str">
        <f>stat!E693</f>
        <v>jh</v>
      </c>
      <c r="F23" s="477" t="str">
        <f>stat!F693</f>
        <v>Srš</v>
      </c>
      <c r="G23" s="1654">
        <f>stat!G693</f>
        <v>2</v>
      </c>
      <c r="H23" s="477">
        <f>stat!H693</f>
        <v>18</v>
      </c>
      <c r="I23" s="477">
        <f>stat!I693</f>
        <v>13</v>
      </c>
      <c r="J23" s="477">
        <f>stat!J693</f>
        <v>23</v>
      </c>
      <c r="K23" s="477">
        <f>stat!K693</f>
        <v>36</v>
      </c>
      <c r="L23" s="477">
        <f>stat!L693</f>
        <v>10</v>
      </c>
    </row>
    <row r="24" spans="1:12" ht="15" customHeight="1">
      <c r="A24" s="849">
        <f>K24</f>
        <v>35</v>
      </c>
      <c r="B24" s="477" t="str">
        <f>stat!B227</f>
        <v xml:space="preserve">Ondruška </v>
      </c>
      <c r="C24" s="477" t="str">
        <f>stat!C227</f>
        <v>Petr</v>
      </c>
      <c r="D24" s="477">
        <f>stat!D227</f>
        <v>900114</v>
      </c>
      <c r="E24" s="477" t="str">
        <f>stat!E227</f>
        <v>JH</v>
      </c>
      <c r="F24" s="477" t="str">
        <f>stat!F227</f>
        <v>HTZ</v>
      </c>
      <c r="G24" s="1654">
        <f>stat!G227</f>
        <v>1.8421052631578947</v>
      </c>
      <c r="H24" s="477">
        <f>stat!H227</f>
        <v>19</v>
      </c>
      <c r="I24" s="477">
        <f>stat!I227</f>
        <v>15</v>
      </c>
      <c r="J24" s="477">
        <f>stat!J227</f>
        <v>20</v>
      </c>
      <c r="K24" s="477">
        <f>stat!K227</f>
        <v>35</v>
      </c>
      <c r="L24" s="477">
        <f>stat!L227</f>
        <v>0</v>
      </c>
    </row>
    <row r="25" spans="1:12" ht="15" customHeight="1">
      <c r="A25" s="849">
        <f>K25</f>
        <v>35</v>
      </c>
      <c r="B25" s="477" t="str">
        <f>stat!B194</f>
        <v>Čada</v>
      </c>
      <c r="C25" s="477" t="str">
        <f>stat!C194</f>
        <v>Jakub</v>
      </c>
      <c r="D25" s="477">
        <f>stat!D194</f>
        <v>0</v>
      </c>
      <c r="E25" s="477" t="str">
        <f>stat!E194</f>
        <v>H</v>
      </c>
      <c r="F25" s="477" t="str">
        <f>stat!F194</f>
        <v>HHEA</v>
      </c>
      <c r="G25" s="1654">
        <f>stat!G194</f>
        <v>2.3333333333333335</v>
      </c>
      <c r="H25" s="477">
        <f>stat!H194</f>
        <v>15</v>
      </c>
      <c r="I25" s="477">
        <f>stat!I194</f>
        <v>16</v>
      </c>
      <c r="J25" s="477">
        <f>stat!J194</f>
        <v>19</v>
      </c>
      <c r="K25" s="477">
        <f>stat!K194</f>
        <v>35</v>
      </c>
      <c r="L25" s="477">
        <f>stat!L194</f>
        <v>0</v>
      </c>
    </row>
    <row r="26" spans="1:12" ht="15" customHeight="1">
      <c r="A26" s="849">
        <f>K26</f>
        <v>34</v>
      </c>
      <c r="B26" s="477" t="str">
        <f>stat!B820</f>
        <v xml:space="preserve">Kobza </v>
      </c>
      <c r="C26" s="477" t="str">
        <f>stat!C820</f>
        <v>Jan</v>
      </c>
      <c r="D26" s="477">
        <f>stat!D820</f>
        <v>941105</v>
      </c>
      <c r="E26" s="477" t="str">
        <f>stat!E820</f>
        <v>JH2</v>
      </c>
      <c r="F26" s="477" t="str">
        <f>stat!F820</f>
        <v>Ští</v>
      </c>
      <c r="G26" s="1654">
        <f>stat!G820</f>
        <v>4.8571428571428568</v>
      </c>
      <c r="H26" s="477">
        <f>stat!H820</f>
        <v>7</v>
      </c>
      <c r="I26" s="477">
        <f>stat!I820</f>
        <v>18</v>
      </c>
      <c r="J26" s="477">
        <f>stat!J820</f>
        <v>16</v>
      </c>
      <c r="K26" s="477">
        <f>stat!K820</f>
        <v>34</v>
      </c>
      <c r="L26" s="477">
        <f>stat!L820</f>
        <v>0</v>
      </c>
    </row>
    <row r="27" spans="1:12" ht="15" customHeight="1">
      <c r="A27" s="849">
        <f>K27</f>
        <v>34</v>
      </c>
      <c r="B27" s="477" t="str">
        <f>stat!B898</f>
        <v>Štěpánek</v>
      </c>
      <c r="C27" s="477" t="str">
        <f>stat!C898</f>
        <v>Přemysl</v>
      </c>
      <c r="D27" s="477">
        <f>stat!D898</f>
        <v>0</v>
      </c>
      <c r="E27" s="477" t="str">
        <f>stat!E898</f>
        <v>JH2</v>
      </c>
      <c r="F27" s="477" t="str">
        <f>stat!F898</f>
        <v>HTř</v>
      </c>
      <c r="G27" s="1654">
        <f>stat!G898</f>
        <v>2.2666666666666666</v>
      </c>
      <c r="H27" s="477">
        <f>stat!H898</f>
        <v>15</v>
      </c>
      <c r="I27" s="477">
        <f>stat!I898</f>
        <v>16</v>
      </c>
      <c r="J27" s="477">
        <f>stat!J898</f>
        <v>18</v>
      </c>
      <c r="K27" s="477">
        <f>stat!K898</f>
        <v>34</v>
      </c>
      <c r="L27" s="477">
        <f>stat!L898</f>
        <v>0</v>
      </c>
    </row>
    <row r="28" spans="1:12" ht="15" customHeight="1">
      <c r="A28" s="849">
        <f>K28</f>
        <v>33</v>
      </c>
      <c r="B28" s="477" t="str">
        <f>stat!B70</f>
        <v>Malý</v>
      </c>
      <c r="C28" s="477" t="str">
        <f>stat!C70</f>
        <v>Martin</v>
      </c>
      <c r="D28" s="477">
        <f>stat!D70</f>
        <v>940504</v>
      </c>
      <c r="E28" s="477" t="str">
        <f>stat!E70</f>
        <v>JH</v>
      </c>
      <c r="F28" s="477" t="str">
        <f>stat!F70</f>
        <v>Nug</v>
      </c>
      <c r="G28" s="1654">
        <f>stat!G70</f>
        <v>2.5384615384615383</v>
      </c>
      <c r="H28" s="477">
        <f>stat!H70</f>
        <v>13</v>
      </c>
      <c r="I28" s="477">
        <f>stat!I70</f>
        <v>20</v>
      </c>
      <c r="J28" s="477">
        <f>stat!J70</f>
        <v>13</v>
      </c>
      <c r="K28" s="477">
        <f>stat!K70</f>
        <v>33</v>
      </c>
      <c r="L28" s="477">
        <f>stat!L70</f>
        <v>0</v>
      </c>
    </row>
    <row r="29" spans="1:12" ht="15" customHeight="1">
      <c r="A29" s="849">
        <f>K29</f>
        <v>33</v>
      </c>
      <c r="B29" s="477" t="str">
        <f>stat!B704</f>
        <v>Tichý</v>
      </c>
      <c r="C29" s="477" t="str">
        <f>stat!C704</f>
        <v>David</v>
      </c>
      <c r="D29" s="477">
        <f>stat!D704</f>
        <v>0</v>
      </c>
      <c r="E29" s="477" t="str">
        <f>stat!E704</f>
        <v>JH</v>
      </c>
      <c r="F29" s="477" t="str">
        <f>stat!F704</f>
        <v>Srš</v>
      </c>
      <c r="G29" s="1654">
        <f>stat!G704</f>
        <v>2.2000000000000002</v>
      </c>
      <c r="H29" s="477">
        <f>stat!H704</f>
        <v>15</v>
      </c>
      <c r="I29" s="477">
        <f>stat!I704</f>
        <v>13</v>
      </c>
      <c r="J29" s="477">
        <f>stat!J704</f>
        <v>20</v>
      </c>
      <c r="K29" s="477">
        <f>stat!K704</f>
        <v>33</v>
      </c>
      <c r="L29" s="477">
        <f>stat!L704</f>
        <v>0</v>
      </c>
    </row>
    <row r="30" spans="1:12" ht="15" customHeight="1">
      <c r="A30" s="849">
        <f>K30</f>
        <v>30</v>
      </c>
      <c r="B30" s="477" t="str">
        <f>stat!B562</f>
        <v xml:space="preserve">Pecháček </v>
      </c>
      <c r="C30" s="477" t="str">
        <f>stat!C562</f>
        <v>Tomáš</v>
      </c>
      <c r="D30" s="477">
        <f>stat!D562</f>
        <v>900412</v>
      </c>
      <c r="E30" s="477" t="str">
        <f>stat!E562</f>
        <v>JH2</v>
      </c>
      <c r="F30" s="477" t="str">
        <f>stat!F562</f>
        <v>RAF</v>
      </c>
      <c r="G30" s="1654">
        <f>stat!G562</f>
        <v>1.875</v>
      </c>
      <c r="H30" s="477">
        <f>stat!H562</f>
        <v>16</v>
      </c>
      <c r="I30" s="477">
        <f>stat!I562</f>
        <v>20</v>
      </c>
      <c r="J30" s="477">
        <f>stat!J562</f>
        <v>10</v>
      </c>
      <c r="K30" s="477">
        <f>stat!K562</f>
        <v>30</v>
      </c>
      <c r="L30" s="477">
        <f>stat!L562</f>
        <v>0</v>
      </c>
    </row>
    <row r="31" spans="1:12" ht="15" customHeight="1">
      <c r="A31" s="849">
        <f>K31</f>
        <v>30</v>
      </c>
      <c r="B31" s="477" t="str">
        <f>stat!B439</f>
        <v>Doležal</v>
      </c>
      <c r="C31" s="477" t="str">
        <f>stat!C439</f>
        <v>David</v>
      </c>
      <c r="D31" s="477">
        <f>stat!D439</f>
        <v>0</v>
      </c>
      <c r="E31" s="477" t="str">
        <f>stat!E439</f>
        <v>JH</v>
      </c>
      <c r="F31" s="477" t="str">
        <f>stat!F439</f>
        <v>ISL</v>
      </c>
      <c r="G31" s="1654">
        <f>stat!G439</f>
        <v>2.5</v>
      </c>
      <c r="H31" s="477">
        <f>stat!H439</f>
        <v>12</v>
      </c>
      <c r="I31" s="477">
        <f>stat!I439</f>
        <v>17</v>
      </c>
      <c r="J31" s="477">
        <f>stat!J439</f>
        <v>13</v>
      </c>
      <c r="K31" s="477">
        <f>stat!K439</f>
        <v>30</v>
      </c>
      <c r="L31" s="477">
        <f>stat!L439</f>
        <v>0</v>
      </c>
    </row>
    <row r="32" spans="1:12" ht="15" customHeight="1">
      <c r="A32" s="849">
        <f>K32</f>
        <v>30</v>
      </c>
      <c r="B32" s="477" t="str">
        <f>stat!B47</f>
        <v>Kalhaus</v>
      </c>
      <c r="C32" s="477" t="str">
        <f>stat!C47</f>
        <v>Robin</v>
      </c>
      <c r="D32" s="477">
        <f>stat!D47</f>
        <v>930718</v>
      </c>
      <c r="E32" s="477" t="str">
        <f>stat!E47</f>
        <v>JH</v>
      </c>
      <c r="F32" s="477" t="str">
        <f>stat!F47</f>
        <v>Tyg</v>
      </c>
      <c r="G32" s="1654">
        <f>stat!G47</f>
        <v>2</v>
      </c>
      <c r="H32" s="477">
        <f>stat!H47</f>
        <v>15</v>
      </c>
      <c r="I32" s="477">
        <f>stat!I47</f>
        <v>12</v>
      </c>
      <c r="J32" s="477">
        <f>stat!J47</f>
        <v>18</v>
      </c>
      <c r="K32" s="477">
        <f>stat!K47</f>
        <v>30</v>
      </c>
      <c r="L32" s="477">
        <f>stat!L47</f>
        <v>0</v>
      </c>
    </row>
    <row r="33" spans="1:12" ht="15" customHeight="1">
      <c r="A33" s="849">
        <f>K33</f>
        <v>29</v>
      </c>
      <c r="B33" s="477" t="str">
        <f>stat!B631</f>
        <v>Hekele</v>
      </c>
      <c r="C33" s="477" t="str">
        <f>stat!C631</f>
        <v>David</v>
      </c>
      <c r="D33" s="477">
        <f>stat!D631</f>
        <v>1031122</v>
      </c>
      <c r="E33" s="477" t="str">
        <f>stat!E631</f>
        <v>J.H.</v>
      </c>
      <c r="F33" s="477" t="str">
        <f>stat!F631</f>
        <v>Uda</v>
      </c>
      <c r="G33" s="1654">
        <f>stat!G631</f>
        <v>1.7058823529411764</v>
      </c>
      <c r="H33" s="477">
        <f>stat!H631</f>
        <v>17</v>
      </c>
      <c r="I33" s="477">
        <f>stat!I631</f>
        <v>22</v>
      </c>
      <c r="J33" s="477">
        <f>stat!J631</f>
        <v>7</v>
      </c>
      <c r="K33" s="477">
        <f>stat!K631</f>
        <v>29</v>
      </c>
      <c r="L33" s="477">
        <f>stat!L631</f>
        <v>0</v>
      </c>
    </row>
    <row r="34" spans="1:12" ht="15" customHeight="1">
      <c r="A34" s="849">
        <f>K34</f>
        <v>29</v>
      </c>
      <c r="B34" s="477" t="str">
        <f>stat!B741</f>
        <v>Stupka</v>
      </c>
      <c r="C34" s="477" t="str">
        <f>stat!C741</f>
        <v>Ivo</v>
      </c>
      <c r="D34" s="477">
        <f>stat!D741</f>
        <v>870916</v>
      </c>
      <c r="E34" s="477" t="str">
        <f>stat!E741</f>
        <v>JH</v>
      </c>
      <c r="F34" s="477" t="str">
        <f>stat!F741</f>
        <v>Luk</v>
      </c>
      <c r="G34" s="1654">
        <f>stat!G741</f>
        <v>1.7058823529411764</v>
      </c>
      <c r="H34" s="477">
        <f>stat!H741</f>
        <v>17</v>
      </c>
      <c r="I34" s="477">
        <f>stat!I741</f>
        <v>15</v>
      </c>
      <c r="J34" s="477">
        <f>stat!J741</f>
        <v>14</v>
      </c>
      <c r="K34" s="477">
        <f>stat!K741</f>
        <v>29</v>
      </c>
      <c r="L34" s="477">
        <f>stat!L741</f>
        <v>0</v>
      </c>
    </row>
    <row r="35" spans="1:12" ht="15" customHeight="1">
      <c r="A35" s="849">
        <f>K35</f>
        <v>29</v>
      </c>
      <c r="B35" s="477" t="str">
        <f>stat!B783</f>
        <v>Černoch</v>
      </c>
      <c r="C35" s="477" t="str">
        <f>stat!C783</f>
        <v>Robert</v>
      </c>
      <c r="D35" s="477">
        <f>stat!D783</f>
        <v>840725</v>
      </c>
      <c r="E35" s="477" t="str">
        <f>stat!E783</f>
        <v>J.H.</v>
      </c>
      <c r="F35" s="477" t="str">
        <f>stat!F783</f>
        <v>Ráj</v>
      </c>
      <c r="G35" s="1654">
        <f>stat!G783</f>
        <v>1.8125</v>
      </c>
      <c r="H35" s="477">
        <f>stat!H783</f>
        <v>16</v>
      </c>
      <c r="I35" s="477">
        <f>stat!I783</f>
        <v>16</v>
      </c>
      <c r="J35" s="477">
        <f>stat!J783</f>
        <v>13</v>
      </c>
      <c r="K35" s="477">
        <f>stat!K783</f>
        <v>29</v>
      </c>
      <c r="L35" s="477">
        <f>stat!L783</f>
        <v>0</v>
      </c>
    </row>
    <row r="36" spans="1:12" ht="15" customHeight="1">
      <c r="A36" s="849">
        <f>K36</f>
        <v>28</v>
      </c>
      <c r="B36" s="477" t="str">
        <f>stat!B396</f>
        <v>Zelníček</v>
      </c>
      <c r="C36" s="477" t="str">
        <f>stat!C396</f>
        <v>Jiří</v>
      </c>
      <c r="D36" s="477">
        <f>stat!D396</f>
        <v>850818</v>
      </c>
      <c r="E36" s="477" t="str">
        <f>stat!E396</f>
        <v>JH</v>
      </c>
      <c r="F36" s="477" t="str">
        <f>stat!F396</f>
        <v>Cyk</v>
      </c>
      <c r="G36" s="1654">
        <f>stat!G396</f>
        <v>1.6470588235294117</v>
      </c>
      <c r="H36" s="477">
        <f>stat!H396</f>
        <v>17</v>
      </c>
      <c r="I36" s="477">
        <f>stat!I396</f>
        <v>15</v>
      </c>
      <c r="J36" s="477">
        <f>stat!J396</f>
        <v>13</v>
      </c>
      <c r="K36" s="477">
        <f>stat!K396</f>
        <v>28</v>
      </c>
      <c r="L36" s="477">
        <f>stat!L396</f>
        <v>0</v>
      </c>
    </row>
    <row r="37" spans="1:12" ht="15" customHeight="1">
      <c r="A37" s="849">
        <f>K37</f>
        <v>28</v>
      </c>
      <c r="B37" s="477" t="str">
        <f>stat!B445</f>
        <v>Boščík</v>
      </c>
      <c r="C37" s="477" t="str">
        <f>stat!C445</f>
        <v>Daniel</v>
      </c>
      <c r="D37" s="477">
        <f>stat!D445</f>
        <v>991130</v>
      </c>
      <c r="E37" s="477" t="str">
        <f>stat!E445</f>
        <v>JH</v>
      </c>
      <c r="F37" s="477" t="str">
        <f>stat!F445</f>
        <v>ISL</v>
      </c>
      <c r="G37" s="1654">
        <f>stat!G445</f>
        <v>1.75</v>
      </c>
      <c r="H37" s="477">
        <f>stat!H445</f>
        <v>16</v>
      </c>
      <c r="I37" s="477">
        <f>stat!I445</f>
        <v>18</v>
      </c>
      <c r="J37" s="477">
        <f>stat!J445</f>
        <v>10</v>
      </c>
      <c r="K37" s="477">
        <f>stat!K445</f>
        <v>28</v>
      </c>
      <c r="L37" s="477">
        <f>stat!L445</f>
        <v>0</v>
      </c>
    </row>
    <row r="38" spans="1:12" ht="15" customHeight="1">
      <c r="A38" s="849">
        <f>K38</f>
        <v>28</v>
      </c>
      <c r="B38" s="477" t="str">
        <f>stat!B105</f>
        <v>KREJSA</v>
      </c>
      <c r="C38" s="477" t="str">
        <f>stat!C105</f>
        <v>JIŘÍ</v>
      </c>
      <c r="D38" s="477">
        <f>stat!D105</f>
        <v>950519</v>
      </c>
      <c r="E38" s="477" t="str">
        <f>stat!E105</f>
        <v>JH</v>
      </c>
      <c r="F38" s="477" t="str">
        <f>stat!F105</f>
        <v>NEK</v>
      </c>
      <c r="G38" s="1654">
        <f>stat!G105</f>
        <v>2</v>
      </c>
      <c r="H38" s="477">
        <f>stat!H105</f>
        <v>14</v>
      </c>
      <c r="I38" s="477">
        <f>stat!I105</f>
        <v>12</v>
      </c>
      <c r="J38" s="477">
        <f>stat!J105</f>
        <v>16</v>
      </c>
      <c r="K38" s="477">
        <f>stat!K105</f>
        <v>28</v>
      </c>
      <c r="L38" s="477">
        <f>stat!L105</f>
        <v>0</v>
      </c>
    </row>
    <row r="39" spans="1:12" ht="15" customHeight="1">
      <c r="A39" s="849">
        <f>K39</f>
        <v>28</v>
      </c>
      <c r="B39" s="477" t="str">
        <f>stat!B403</f>
        <v>Smrkal</v>
      </c>
      <c r="C39" s="477" t="str">
        <f>stat!C403</f>
        <v>Martin</v>
      </c>
      <c r="D39" s="477">
        <f>stat!D403</f>
        <v>950104</v>
      </c>
      <c r="E39" s="477" t="str">
        <f>stat!E403</f>
        <v>JH2</v>
      </c>
      <c r="F39" s="477" t="str">
        <f>stat!F403</f>
        <v>Cyk</v>
      </c>
      <c r="G39" s="1654">
        <f>stat!G403</f>
        <v>1.6470588235294117</v>
      </c>
      <c r="H39" s="477">
        <f>stat!H403</f>
        <v>17</v>
      </c>
      <c r="I39" s="477">
        <f>stat!I403</f>
        <v>11</v>
      </c>
      <c r="J39" s="477">
        <f>stat!J403</f>
        <v>17</v>
      </c>
      <c r="K39" s="477">
        <f>stat!K403</f>
        <v>28</v>
      </c>
      <c r="L39" s="477">
        <f>stat!L403</f>
        <v>0</v>
      </c>
    </row>
    <row r="40" spans="1:12" ht="15" customHeight="1">
      <c r="A40" s="849">
        <f>K40</f>
        <v>28</v>
      </c>
      <c r="B40" s="477" t="str">
        <f>stat!B586</f>
        <v xml:space="preserve">Hrdina </v>
      </c>
      <c r="C40" s="477" t="str">
        <f>stat!C586</f>
        <v>Matouš</v>
      </c>
      <c r="D40" s="477">
        <f>stat!D586</f>
        <v>910411</v>
      </c>
      <c r="E40" s="477" t="str">
        <f>stat!E586</f>
        <v>J.H.</v>
      </c>
      <c r="F40" s="477" t="str">
        <f>stat!F586</f>
        <v>ORL</v>
      </c>
      <c r="G40" s="1654">
        <f>stat!G586</f>
        <v>2.3333333333333335</v>
      </c>
      <c r="H40" s="477">
        <f>stat!H586</f>
        <v>12</v>
      </c>
      <c r="I40" s="477">
        <f>stat!I586</f>
        <v>16</v>
      </c>
      <c r="J40" s="477">
        <f>stat!J586</f>
        <v>12</v>
      </c>
      <c r="K40" s="477">
        <f>stat!K586</f>
        <v>28</v>
      </c>
      <c r="L40" s="477">
        <f>stat!L586</f>
        <v>0</v>
      </c>
    </row>
    <row r="41" spans="1:12" ht="15" customHeight="1">
      <c r="A41" s="849">
        <f>K41</f>
        <v>28</v>
      </c>
      <c r="B41" s="477" t="str">
        <f>stat!B777</f>
        <v xml:space="preserve">Maixner </v>
      </c>
      <c r="C41" s="477" t="str">
        <f>stat!C777</f>
        <v>Tomáš</v>
      </c>
      <c r="D41" s="477">
        <f>stat!D777</f>
        <v>940928</v>
      </c>
      <c r="E41" s="477" t="str">
        <f>stat!E777</f>
        <v>J.H.</v>
      </c>
      <c r="F41" s="477" t="str">
        <f>stat!F777</f>
        <v>Ráj</v>
      </c>
      <c r="G41" s="1654">
        <f>stat!G777</f>
        <v>2.3333333333333335</v>
      </c>
      <c r="H41" s="477">
        <f>stat!H777</f>
        <v>12</v>
      </c>
      <c r="I41" s="477">
        <f>stat!I777</f>
        <v>11</v>
      </c>
      <c r="J41" s="477">
        <f>stat!J777</f>
        <v>17</v>
      </c>
      <c r="K41" s="477">
        <f>stat!K777</f>
        <v>28</v>
      </c>
      <c r="L41" s="477">
        <f>stat!L777</f>
        <v>0</v>
      </c>
    </row>
    <row r="42" spans="1:12" ht="15" customHeight="1">
      <c r="A42" s="849">
        <f>K42</f>
        <v>27</v>
      </c>
      <c r="B42" s="477" t="str">
        <f>stat!B919</f>
        <v>Skalický</v>
      </c>
      <c r="C42" s="477" t="str">
        <f>stat!C919</f>
        <v>Petr</v>
      </c>
      <c r="D42" s="477">
        <f>stat!D919</f>
        <v>930427</v>
      </c>
      <c r="E42" s="477" t="str">
        <f>stat!E919</f>
        <v>JH</v>
      </c>
      <c r="F42" s="477" t="str">
        <f>stat!F919</f>
        <v>SNA</v>
      </c>
      <c r="G42" s="1654">
        <f>stat!G919</f>
        <v>1.588235294117647</v>
      </c>
      <c r="H42" s="477">
        <f>stat!H919</f>
        <v>17</v>
      </c>
      <c r="I42" s="477">
        <f>stat!I919</f>
        <v>14</v>
      </c>
      <c r="J42" s="477">
        <f>stat!J919</f>
        <v>13</v>
      </c>
      <c r="K42" s="477">
        <f>stat!K919</f>
        <v>27</v>
      </c>
      <c r="L42" s="477">
        <f>stat!L919</f>
        <v>0</v>
      </c>
    </row>
    <row r="43" spans="1:12" ht="15" customHeight="1">
      <c r="A43" s="849">
        <f>K43</f>
        <v>27</v>
      </c>
      <c r="B43" s="477" t="str">
        <f>stat!B897</f>
        <v>Sedláček</v>
      </c>
      <c r="C43" s="477" t="str">
        <f>stat!C897</f>
        <v>Michal</v>
      </c>
      <c r="D43" s="477">
        <f>stat!D897</f>
        <v>0</v>
      </c>
      <c r="E43" s="477" t="str">
        <f>stat!E897</f>
        <v>UOH</v>
      </c>
      <c r="F43" s="477" t="str">
        <f>stat!F897</f>
        <v>HTř</v>
      </c>
      <c r="G43" s="1654">
        <f>stat!G897</f>
        <v>2.25</v>
      </c>
      <c r="H43" s="477">
        <f>stat!H897</f>
        <v>12</v>
      </c>
      <c r="I43" s="477">
        <f>stat!I897</f>
        <v>18</v>
      </c>
      <c r="J43" s="477">
        <f>stat!J897</f>
        <v>9</v>
      </c>
      <c r="K43" s="477">
        <f>stat!K897</f>
        <v>27</v>
      </c>
      <c r="L43" s="477">
        <f>stat!L897</f>
        <v>25</v>
      </c>
    </row>
    <row r="44" spans="1:12" ht="15" customHeight="1">
      <c r="A44" s="849">
        <f>K44</f>
        <v>27</v>
      </c>
      <c r="B44" s="477" t="str">
        <f>stat!B947</f>
        <v xml:space="preserve">Král </v>
      </c>
      <c r="C44" s="477" t="str">
        <f>stat!C947</f>
        <v>Matouš</v>
      </c>
      <c r="D44" s="477">
        <f>stat!D947</f>
        <v>1071008</v>
      </c>
      <c r="E44" s="477" t="str">
        <f>stat!E947</f>
        <v>JH</v>
      </c>
      <c r="F44" s="477" t="str">
        <f>stat!F947</f>
        <v>JED</v>
      </c>
      <c r="G44" s="1654">
        <f>stat!G947</f>
        <v>1.588235294117647</v>
      </c>
      <c r="H44" s="477">
        <f>stat!H947</f>
        <v>17</v>
      </c>
      <c r="I44" s="477">
        <f>stat!I947</f>
        <v>15</v>
      </c>
      <c r="J44" s="477">
        <f>stat!J947</f>
        <v>12</v>
      </c>
      <c r="K44" s="477">
        <f>stat!K947</f>
        <v>27</v>
      </c>
      <c r="L44" s="477">
        <f>stat!L947</f>
        <v>0</v>
      </c>
    </row>
    <row r="45" spans="1:12" ht="15" customHeight="1">
      <c r="A45" s="849">
        <f>K45</f>
        <v>27</v>
      </c>
      <c r="B45" s="477" t="str">
        <f>stat!B733</f>
        <v>Formánek</v>
      </c>
      <c r="C45" s="477" t="str">
        <f>stat!C733</f>
        <v>Petr</v>
      </c>
      <c r="D45" s="477">
        <f>stat!D733</f>
        <v>0</v>
      </c>
      <c r="E45" s="477" t="str">
        <f>stat!E733</f>
        <v>JH2</v>
      </c>
      <c r="F45" s="477" t="str">
        <f>stat!F733</f>
        <v>Luk</v>
      </c>
      <c r="G45" s="1654">
        <f>stat!G733</f>
        <v>1.4210526315789473</v>
      </c>
      <c r="H45" s="477">
        <f>stat!H733</f>
        <v>19</v>
      </c>
      <c r="I45" s="477">
        <f>stat!I733</f>
        <v>17</v>
      </c>
      <c r="J45" s="477">
        <f>stat!J733</f>
        <v>10</v>
      </c>
      <c r="K45" s="477">
        <f>stat!K733</f>
        <v>27</v>
      </c>
      <c r="L45" s="477">
        <f>stat!L733</f>
        <v>0</v>
      </c>
    </row>
    <row r="46" spans="1:12" ht="15" customHeight="1">
      <c r="A46" s="849">
        <f>K46</f>
        <v>27</v>
      </c>
      <c r="B46" s="477" t="str">
        <f>stat!B251</f>
        <v>Hrdina</v>
      </c>
      <c r="C46" s="477" t="str">
        <f>stat!C251</f>
        <v>Jakub</v>
      </c>
      <c r="D46" s="477">
        <f>stat!D251</f>
        <v>950920</v>
      </c>
      <c r="E46" s="477" t="str">
        <f>stat!E251</f>
        <v>J.H.</v>
      </c>
      <c r="F46" s="477" t="str">
        <f>stat!F251</f>
        <v>BYS</v>
      </c>
      <c r="G46" s="1654">
        <f>stat!G251</f>
        <v>1.4210526315789473</v>
      </c>
      <c r="H46" s="477">
        <f>stat!H251</f>
        <v>19</v>
      </c>
      <c r="I46" s="477">
        <f>stat!I251</f>
        <v>18</v>
      </c>
      <c r="J46" s="477">
        <f>stat!J251</f>
        <v>9</v>
      </c>
      <c r="K46" s="477">
        <f>stat!K251</f>
        <v>27</v>
      </c>
      <c r="L46" s="477">
        <f>stat!L251</f>
        <v>0</v>
      </c>
    </row>
    <row r="47" spans="1:12" ht="15" customHeight="1">
      <c r="A47" s="849">
        <f>K47</f>
        <v>26</v>
      </c>
      <c r="B47" s="477" t="str">
        <f>stat!B553</f>
        <v xml:space="preserve">Pecháček </v>
      </c>
      <c r="C47" s="477" t="str">
        <f>stat!C553</f>
        <v>Robin</v>
      </c>
      <c r="D47" s="477">
        <f>stat!D553</f>
        <v>920903</v>
      </c>
      <c r="E47" s="477" t="str">
        <f>stat!E553</f>
        <v>JH</v>
      </c>
      <c r="F47" s="477" t="str">
        <f>stat!F553</f>
        <v>RAF</v>
      </c>
      <c r="G47" s="1654">
        <f>stat!G553</f>
        <v>2.6</v>
      </c>
      <c r="H47" s="477">
        <f>stat!H553</f>
        <v>10</v>
      </c>
      <c r="I47" s="477">
        <f>stat!I553</f>
        <v>14</v>
      </c>
      <c r="J47" s="477">
        <f>stat!J553</f>
        <v>12</v>
      </c>
      <c r="K47" s="477">
        <f>stat!K553</f>
        <v>26</v>
      </c>
      <c r="L47" s="477">
        <f>stat!L553</f>
        <v>0</v>
      </c>
    </row>
    <row r="48" spans="1:12" ht="15" customHeight="1">
      <c r="A48" s="849">
        <f>K48</f>
        <v>26</v>
      </c>
      <c r="B48" s="477" t="str">
        <f>stat!B104</f>
        <v>DOLEČEK</v>
      </c>
      <c r="C48" s="477" t="str">
        <f>stat!C104</f>
        <v>JAKUB</v>
      </c>
      <c r="D48" s="477">
        <f>stat!D104</f>
        <v>860603</v>
      </c>
      <c r="E48" s="477" t="str">
        <f>stat!E104</f>
        <v>JH</v>
      </c>
      <c r="F48" s="477" t="str">
        <f>stat!F104</f>
        <v>NEK</v>
      </c>
      <c r="G48" s="1654">
        <f>stat!G104</f>
        <v>1.4444444444444444</v>
      </c>
      <c r="H48" s="477">
        <f>stat!H104</f>
        <v>18</v>
      </c>
      <c r="I48" s="477">
        <f>stat!I104</f>
        <v>7</v>
      </c>
      <c r="J48" s="477">
        <f>stat!J104</f>
        <v>19</v>
      </c>
      <c r="K48" s="477">
        <f>stat!K104</f>
        <v>26</v>
      </c>
      <c r="L48" s="477">
        <f>stat!L104</f>
        <v>0</v>
      </c>
    </row>
    <row r="49" spans="1:12" ht="15" customHeight="1">
      <c r="A49" s="849">
        <f>K49</f>
        <v>26</v>
      </c>
      <c r="B49" s="477" t="str">
        <f>stat!B410</f>
        <v>Formánek</v>
      </c>
      <c r="C49" s="477" t="str">
        <f>stat!C410</f>
        <v>Petr</v>
      </c>
      <c r="D49" s="477">
        <f>stat!D410</f>
        <v>0</v>
      </c>
      <c r="E49" s="477" t="str">
        <f>stat!E410</f>
        <v>JH2</v>
      </c>
      <c r="F49" s="477" t="str">
        <f>stat!F410</f>
        <v>Cyk</v>
      </c>
      <c r="G49" s="1654">
        <f>stat!G410</f>
        <v>1.7333333333333334</v>
      </c>
      <c r="H49" s="477">
        <f>stat!H410</f>
        <v>15</v>
      </c>
      <c r="I49" s="477">
        <f>stat!I410</f>
        <v>16</v>
      </c>
      <c r="J49" s="477">
        <f>stat!J410</f>
        <v>10</v>
      </c>
      <c r="K49" s="477">
        <f>stat!K410</f>
        <v>26</v>
      </c>
      <c r="L49" s="477">
        <f>stat!L410</f>
        <v>0</v>
      </c>
    </row>
    <row r="50" spans="1:12" ht="15" customHeight="1">
      <c r="A50" s="849">
        <f>K50</f>
        <v>26</v>
      </c>
      <c r="B50" s="477" t="str">
        <f>stat!B590</f>
        <v>Lehký</v>
      </c>
      <c r="C50" s="477" t="str">
        <f>stat!C590</f>
        <v>Jan</v>
      </c>
      <c r="D50" s="477">
        <f>stat!D590</f>
        <v>940305</v>
      </c>
      <c r="E50" s="477" t="str">
        <f>stat!E590</f>
        <v>J.H.</v>
      </c>
      <c r="F50" s="477" t="str">
        <f>stat!F590</f>
        <v>ORL</v>
      </c>
      <c r="G50" s="1654">
        <f>stat!G590</f>
        <v>1.625</v>
      </c>
      <c r="H50" s="477">
        <f>stat!H590</f>
        <v>16</v>
      </c>
      <c r="I50" s="477">
        <f>stat!I590</f>
        <v>16</v>
      </c>
      <c r="J50" s="477">
        <f>stat!J590</f>
        <v>10</v>
      </c>
      <c r="K50" s="477">
        <f>stat!K590</f>
        <v>26</v>
      </c>
      <c r="L50" s="477">
        <f>stat!L590</f>
        <v>0</v>
      </c>
    </row>
    <row r="51" spans="1:12" ht="15" customHeight="1">
      <c r="A51" s="849">
        <f>K51</f>
        <v>26</v>
      </c>
      <c r="B51" s="477" t="str">
        <f>stat!B891</f>
        <v>Veselý</v>
      </c>
      <c r="C51" s="477" t="str">
        <f>stat!C891</f>
        <v>Dominik</v>
      </c>
      <c r="D51" s="477">
        <f>stat!D891</f>
        <v>0</v>
      </c>
      <c r="E51" s="477" t="str">
        <f>stat!E891</f>
        <v>JH2</v>
      </c>
      <c r="F51" s="477" t="str">
        <f>stat!F891</f>
        <v>HTř</v>
      </c>
      <c r="G51" s="1654">
        <f>stat!G891</f>
        <v>2.3636363636363638</v>
      </c>
      <c r="H51" s="477">
        <f>stat!H891</f>
        <v>11</v>
      </c>
      <c r="I51" s="477">
        <f>stat!I891</f>
        <v>12</v>
      </c>
      <c r="J51" s="477">
        <f>stat!J891</f>
        <v>14</v>
      </c>
      <c r="K51" s="477">
        <f>stat!K891</f>
        <v>26</v>
      </c>
      <c r="L51" s="477">
        <f>stat!L891</f>
        <v>0</v>
      </c>
    </row>
    <row r="52" spans="1:12" ht="15" customHeight="1">
      <c r="A52" s="849">
        <f>K52</f>
        <v>25</v>
      </c>
      <c r="B52" s="477" t="str">
        <f>stat!B121</f>
        <v>VENCL</v>
      </c>
      <c r="C52" s="477" t="str">
        <f>stat!C121</f>
        <v>JAN</v>
      </c>
      <c r="D52" s="477">
        <f>stat!D121</f>
        <v>1050414</v>
      </c>
      <c r="E52" s="477" t="str">
        <f>stat!E121</f>
        <v>N</v>
      </c>
      <c r="F52" s="477" t="str">
        <f>stat!F121</f>
        <v>NEK</v>
      </c>
      <c r="G52" s="1654">
        <f>stat!G121</f>
        <v>2.2727272727272729</v>
      </c>
      <c r="H52" s="477">
        <f>stat!H121</f>
        <v>11</v>
      </c>
      <c r="I52" s="477">
        <f>stat!I121</f>
        <v>16</v>
      </c>
      <c r="J52" s="477">
        <f>stat!J121</f>
        <v>9</v>
      </c>
      <c r="K52" s="477">
        <f>stat!K121</f>
        <v>25</v>
      </c>
      <c r="L52" s="477">
        <f>stat!L121</f>
        <v>0</v>
      </c>
    </row>
    <row r="53" spans="1:12" ht="15" customHeight="1">
      <c r="A53" s="849">
        <f>K53</f>
        <v>25</v>
      </c>
      <c r="B53" s="477" t="str">
        <f>stat!B953</f>
        <v>Jureček</v>
      </c>
      <c r="C53" s="477" t="str">
        <f>stat!C953</f>
        <v>Dominik</v>
      </c>
      <c r="D53" s="477">
        <f>stat!D953</f>
        <v>1000307</v>
      </c>
      <c r="E53" s="477" t="str">
        <f>stat!E953</f>
        <v>JH</v>
      </c>
      <c r="F53" s="477" t="str">
        <f>stat!F953</f>
        <v>JED</v>
      </c>
      <c r="G53" s="1654">
        <f>stat!G953</f>
        <v>1.7857142857142858</v>
      </c>
      <c r="H53" s="477">
        <f>stat!H953</f>
        <v>14</v>
      </c>
      <c r="I53" s="477">
        <f>stat!I953</f>
        <v>13</v>
      </c>
      <c r="J53" s="477">
        <f>stat!J953</f>
        <v>12</v>
      </c>
      <c r="K53" s="477">
        <f>stat!K953</f>
        <v>25</v>
      </c>
      <c r="L53" s="477">
        <f>stat!L953</f>
        <v>0</v>
      </c>
    </row>
    <row r="54" spans="1:12" ht="15" customHeight="1">
      <c r="A54" s="849">
        <f>K54</f>
        <v>25</v>
      </c>
      <c r="B54" s="477" t="str">
        <f>stat!B946</f>
        <v>Minář</v>
      </c>
      <c r="C54" s="477" t="str">
        <f>stat!C946</f>
        <v xml:space="preserve"> Šimon</v>
      </c>
      <c r="D54" s="477">
        <f>stat!D946</f>
        <v>931006</v>
      </c>
      <c r="E54" s="477" t="str">
        <f>stat!E946</f>
        <v>JH2</v>
      </c>
      <c r="F54" s="477" t="str">
        <f>stat!F946</f>
        <v>JED</v>
      </c>
      <c r="G54" s="1654">
        <f>stat!G946</f>
        <v>1.7857142857142858</v>
      </c>
      <c r="H54" s="477">
        <f>stat!H946</f>
        <v>14</v>
      </c>
      <c r="I54" s="477">
        <f>stat!I946</f>
        <v>14</v>
      </c>
      <c r="J54" s="477">
        <f>stat!J946</f>
        <v>11</v>
      </c>
      <c r="K54" s="477">
        <f>stat!K946</f>
        <v>25</v>
      </c>
      <c r="L54" s="477">
        <f>stat!L946</f>
        <v>0</v>
      </c>
    </row>
    <row r="55" spans="1:12" ht="15" customHeight="1">
      <c r="A55" s="849">
        <f>K55</f>
        <v>25</v>
      </c>
      <c r="B55" s="477" t="str">
        <f>stat!B694</f>
        <v>Gremlica</v>
      </c>
      <c r="C55" s="477" t="str">
        <f>stat!C694</f>
        <v>Filip</v>
      </c>
      <c r="D55" s="477">
        <f>stat!D694</f>
        <v>0</v>
      </c>
      <c r="E55" s="477" t="str">
        <f>stat!E694</f>
        <v>JH2</v>
      </c>
      <c r="F55" s="477" t="str">
        <f>stat!F694</f>
        <v>Srš</v>
      </c>
      <c r="G55" s="1654">
        <f>stat!G694</f>
        <v>1.3888888888888888</v>
      </c>
      <c r="H55" s="477">
        <f>stat!H694</f>
        <v>18</v>
      </c>
      <c r="I55" s="477">
        <f>stat!I694</f>
        <v>12</v>
      </c>
      <c r="J55" s="477">
        <f>stat!J694</f>
        <v>13</v>
      </c>
      <c r="K55" s="477">
        <f>stat!K694</f>
        <v>25</v>
      </c>
      <c r="L55" s="477">
        <f>stat!L694</f>
        <v>0</v>
      </c>
    </row>
    <row r="56" spans="1:12" ht="15" customHeight="1">
      <c r="A56" s="849">
        <f>K56</f>
        <v>25</v>
      </c>
      <c r="B56" s="477" t="str">
        <f>stat!B484</f>
        <v>Pávíček</v>
      </c>
      <c r="C56" s="477" t="str">
        <f>stat!C484</f>
        <v>Jiří</v>
      </c>
      <c r="D56" s="477">
        <f>stat!D484</f>
        <v>750918</v>
      </c>
      <c r="E56" s="477" t="str">
        <f>stat!E484</f>
        <v>JH</v>
      </c>
      <c r="F56" s="477" t="str">
        <f>stat!F484</f>
        <v>LDM</v>
      </c>
      <c r="G56" s="1654">
        <f>stat!G484</f>
        <v>1.3888888888888888</v>
      </c>
      <c r="H56" s="477">
        <f>stat!H484</f>
        <v>18</v>
      </c>
      <c r="I56" s="477">
        <f>stat!I484</f>
        <v>8</v>
      </c>
      <c r="J56" s="477">
        <f>stat!J484</f>
        <v>17</v>
      </c>
      <c r="K56" s="477">
        <f>stat!K484</f>
        <v>25</v>
      </c>
      <c r="L56" s="477">
        <f>stat!L484</f>
        <v>0</v>
      </c>
    </row>
    <row r="57" spans="1:12" ht="15" customHeight="1">
      <c r="A57" s="849">
        <f>K57</f>
        <v>24</v>
      </c>
      <c r="B57" s="477" t="str">
        <f>stat!B246</f>
        <v>Hrdina</v>
      </c>
      <c r="C57" s="477" t="str">
        <f>stat!C246</f>
        <v>Jiří</v>
      </c>
      <c r="D57" s="477">
        <f>stat!D246</f>
        <v>980710</v>
      </c>
      <c r="E57" s="477" t="str">
        <f>stat!E246</f>
        <v>J.H.</v>
      </c>
      <c r="F57" s="477" t="str">
        <f>stat!F246</f>
        <v>BYS</v>
      </c>
      <c r="G57" s="1654">
        <f>stat!G246</f>
        <v>1.7142857142857142</v>
      </c>
      <c r="H57" s="477">
        <f>stat!H246</f>
        <v>14</v>
      </c>
      <c r="I57" s="477">
        <f>stat!I246</f>
        <v>14</v>
      </c>
      <c r="J57" s="477">
        <f>stat!J246</f>
        <v>10</v>
      </c>
      <c r="K57" s="477">
        <f>stat!K246</f>
        <v>24</v>
      </c>
      <c r="L57" s="477">
        <f>stat!L246</f>
        <v>0</v>
      </c>
    </row>
    <row r="58" spans="1:12" ht="15" customHeight="1">
      <c r="A58" s="849">
        <f>K58</f>
        <v>24</v>
      </c>
      <c r="B58" s="477" t="str">
        <f>stat!B221</f>
        <v xml:space="preserve">Minář </v>
      </c>
      <c r="C58" s="477" t="str">
        <f>stat!C221</f>
        <v>Šimon</v>
      </c>
      <c r="D58" s="477">
        <f>stat!D221</f>
        <v>931006</v>
      </c>
      <c r="E58" s="477" t="str">
        <f>stat!E221</f>
        <v>JH2</v>
      </c>
      <c r="F58" s="477" t="str">
        <f>stat!F221</f>
        <v>HTZ</v>
      </c>
      <c r="G58" s="1654">
        <f>stat!G221</f>
        <v>1.411764705882353</v>
      </c>
      <c r="H58" s="477">
        <f>stat!H221</f>
        <v>17</v>
      </c>
      <c r="I58" s="477">
        <f>stat!I221</f>
        <v>11</v>
      </c>
      <c r="J58" s="477">
        <f>stat!J221</f>
        <v>13</v>
      </c>
      <c r="K58" s="477">
        <f>stat!K221</f>
        <v>24</v>
      </c>
      <c r="L58" s="477">
        <f>stat!L221</f>
        <v>0</v>
      </c>
    </row>
    <row r="59" spans="1:12" ht="15" customHeight="1">
      <c r="A59" s="849">
        <f>K59</f>
        <v>23</v>
      </c>
      <c r="B59" s="477" t="str">
        <f>stat!B522</f>
        <v>Moravec</v>
      </c>
      <c r="C59" s="477" t="str">
        <f>stat!C522</f>
        <v>Zdeněk</v>
      </c>
      <c r="D59" s="477">
        <f>stat!D522</f>
        <v>1020201</v>
      </c>
      <c r="E59" s="477" t="str">
        <f>stat!E522</f>
        <v>JH</v>
      </c>
      <c r="F59" s="477" t="str">
        <f>stat!F522</f>
        <v>SLO</v>
      </c>
      <c r="G59" s="1654">
        <f>stat!G522</f>
        <v>2.2999999999999998</v>
      </c>
      <c r="H59" s="477">
        <f>stat!H522</f>
        <v>10</v>
      </c>
      <c r="I59" s="477">
        <f>stat!I522</f>
        <v>14</v>
      </c>
      <c r="J59" s="477">
        <f>stat!J522</f>
        <v>9</v>
      </c>
      <c r="K59" s="477">
        <f>stat!K522</f>
        <v>23</v>
      </c>
      <c r="L59" s="477">
        <f>stat!L522</f>
        <v>0</v>
      </c>
    </row>
    <row r="60" spans="1:12" ht="15" customHeight="1">
      <c r="A60" s="849">
        <f>K60</f>
        <v>22</v>
      </c>
      <c r="B60" s="477" t="str">
        <f>stat!B560</f>
        <v>Ešpandr</v>
      </c>
      <c r="C60" s="477" t="str">
        <f>stat!C560</f>
        <v>Josef ml.</v>
      </c>
      <c r="D60" s="477">
        <f>stat!D560</f>
        <v>790916</v>
      </c>
      <c r="E60" s="477" t="str">
        <f>stat!E560</f>
        <v>JH</v>
      </c>
      <c r="F60" s="477" t="str">
        <f>stat!F560</f>
        <v>RAF</v>
      </c>
      <c r="G60" s="1654">
        <f>stat!G560</f>
        <v>1.4666666666666666</v>
      </c>
      <c r="H60" s="477">
        <f>stat!H560</f>
        <v>15</v>
      </c>
      <c r="I60" s="477">
        <f>stat!I560</f>
        <v>18</v>
      </c>
      <c r="J60" s="477">
        <f>stat!J560</f>
        <v>4</v>
      </c>
      <c r="K60" s="477">
        <f>stat!K560</f>
        <v>22</v>
      </c>
      <c r="L60" s="477">
        <f>stat!L560</f>
        <v>0</v>
      </c>
    </row>
    <row r="61" spans="1:12" ht="15" customHeight="1">
      <c r="A61" s="849">
        <f>K61</f>
        <v>22</v>
      </c>
      <c r="B61" s="477" t="str">
        <f>stat!B18</f>
        <v>Kilčický</v>
      </c>
      <c r="C61" s="477" t="str">
        <f>stat!C18</f>
        <v>Michal</v>
      </c>
      <c r="D61" s="477">
        <f>stat!D18</f>
        <v>801227</v>
      </c>
      <c r="E61" s="477" t="str">
        <f>stat!E18</f>
        <v>UOH</v>
      </c>
      <c r="F61" s="477" t="str">
        <f>stat!F18</f>
        <v>SOM</v>
      </c>
      <c r="G61" s="1654">
        <f>stat!G18</f>
        <v>3.1428571428571428</v>
      </c>
      <c r="H61" s="477">
        <f>stat!H18</f>
        <v>7</v>
      </c>
      <c r="I61" s="477">
        <f>stat!I18</f>
        <v>12</v>
      </c>
      <c r="J61" s="477">
        <f>stat!J18</f>
        <v>10</v>
      </c>
      <c r="K61" s="477">
        <f>stat!K18</f>
        <v>22</v>
      </c>
      <c r="L61" s="477">
        <f>stat!L18</f>
        <v>0</v>
      </c>
    </row>
    <row r="62" spans="1:12" ht="15" customHeight="1">
      <c r="A62" s="849">
        <f>K62</f>
        <v>21</v>
      </c>
      <c r="B62" s="477" t="str">
        <f>stat!B669</f>
        <v>Diblík</v>
      </c>
      <c r="C62" s="477" t="str">
        <f>stat!C669</f>
        <v>Tomáš</v>
      </c>
      <c r="D62" s="477">
        <f>stat!D669</f>
        <v>811101</v>
      </c>
      <c r="E62" s="477" t="str">
        <f>stat!E669</f>
        <v>JH</v>
      </c>
      <c r="F62" s="477" t="str">
        <f>stat!F669</f>
        <v>Čvo</v>
      </c>
      <c r="G62" s="1654">
        <f>stat!G669</f>
        <v>1.9090909090909092</v>
      </c>
      <c r="H62" s="477">
        <f>stat!H669</f>
        <v>11</v>
      </c>
      <c r="I62" s="477">
        <f>stat!I669</f>
        <v>10</v>
      </c>
      <c r="J62" s="477">
        <f>stat!J669</f>
        <v>11</v>
      </c>
      <c r="K62" s="477">
        <f>stat!K669</f>
        <v>21</v>
      </c>
      <c r="L62" s="477">
        <f>stat!L669</f>
        <v>0</v>
      </c>
    </row>
    <row r="63" spans="1:12" ht="15" customHeight="1">
      <c r="A63" s="849">
        <f>K63</f>
        <v>21</v>
      </c>
      <c r="B63" s="477" t="str">
        <f>stat!B447</f>
        <v xml:space="preserve">Krystl </v>
      </c>
      <c r="C63" s="477" t="str">
        <f>stat!C447</f>
        <v>Filip</v>
      </c>
      <c r="D63" s="477">
        <f>stat!D447</f>
        <v>911017</v>
      </c>
      <c r="E63" s="477" t="str">
        <f>stat!E447</f>
        <v>JH</v>
      </c>
      <c r="F63" s="477" t="str">
        <f>stat!F447</f>
        <v>ISL</v>
      </c>
      <c r="G63" s="1654">
        <f>stat!G447</f>
        <v>1.4</v>
      </c>
      <c r="H63" s="477">
        <f>stat!H447</f>
        <v>15</v>
      </c>
      <c r="I63" s="477">
        <f>stat!I447</f>
        <v>17</v>
      </c>
      <c r="J63" s="477">
        <f>stat!J447</f>
        <v>4</v>
      </c>
      <c r="K63" s="477">
        <f>stat!K447</f>
        <v>21</v>
      </c>
      <c r="L63" s="477">
        <f>stat!L447</f>
        <v>0</v>
      </c>
    </row>
    <row r="64" spans="1:12" ht="15" customHeight="1">
      <c r="A64" s="849">
        <f>K64</f>
        <v>21</v>
      </c>
      <c r="B64" s="477" t="str">
        <f>stat!B137</f>
        <v xml:space="preserve">Matyáš </v>
      </c>
      <c r="C64" s="477" t="str">
        <f>stat!C137</f>
        <v>Josef</v>
      </c>
      <c r="D64" s="477">
        <f>stat!D137</f>
        <v>860223</v>
      </c>
      <c r="E64" s="477" t="str">
        <f>stat!E137</f>
        <v>JH</v>
      </c>
      <c r="F64" s="477" t="str">
        <f>stat!F137</f>
        <v>Těch</v>
      </c>
      <c r="G64" s="1654">
        <f>stat!G137</f>
        <v>1.2352941176470589</v>
      </c>
      <c r="H64" s="477">
        <f>stat!H137</f>
        <v>17</v>
      </c>
      <c r="I64" s="477">
        <f>stat!I137</f>
        <v>9</v>
      </c>
      <c r="J64" s="477">
        <f>stat!J137</f>
        <v>12</v>
      </c>
      <c r="K64" s="477">
        <f>stat!K137</f>
        <v>21</v>
      </c>
      <c r="L64" s="477">
        <f>stat!L137</f>
        <v>0</v>
      </c>
    </row>
    <row r="65" spans="1:12" ht="15" customHeight="1">
      <c r="A65" s="849">
        <f>K65</f>
        <v>21</v>
      </c>
      <c r="B65" s="477" t="str">
        <f>stat!B554</f>
        <v xml:space="preserve">Steidl </v>
      </c>
      <c r="C65" s="477" t="str">
        <f>stat!C554</f>
        <v>Jan</v>
      </c>
      <c r="D65" s="477">
        <f>stat!D554</f>
        <v>850510</v>
      </c>
      <c r="E65" s="477" t="str">
        <f>stat!E554</f>
        <v>JH</v>
      </c>
      <c r="F65" s="477" t="str">
        <f>stat!F554</f>
        <v>RAF</v>
      </c>
      <c r="G65" s="1654">
        <f>stat!G554</f>
        <v>1.1666666666666667</v>
      </c>
      <c r="H65" s="477">
        <f>stat!H554</f>
        <v>18</v>
      </c>
      <c r="I65" s="477">
        <f>stat!I554</f>
        <v>10</v>
      </c>
      <c r="J65" s="477">
        <f>stat!J554</f>
        <v>11</v>
      </c>
      <c r="K65" s="477">
        <f>stat!K554</f>
        <v>21</v>
      </c>
      <c r="L65" s="477">
        <f>stat!L554</f>
        <v>0</v>
      </c>
    </row>
    <row r="66" spans="1:12" ht="15" customHeight="1">
      <c r="A66" s="849">
        <f>K66</f>
        <v>21</v>
      </c>
      <c r="B66" s="477" t="str">
        <f>stat!B821</f>
        <v>Kocián</v>
      </c>
      <c r="C66" s="477" t="str">
        <f>stat!C821</f>
        <v>David</v>
      </c>
      <c r="D66" s="477">
        <f>stat!D821</f>
        <v>850704</v>
      </c>
      <c r="E66" s="477" t="str">
        <f>stat!E821</f>
        <v>JH2</v>
      </c>
      <c r="F66" s="477" t="str">
        <f>stat!F821</f>
        <v>Ští</v>
      </c>
      <c r="G66" s="1654">
        <f>stat!G821</f>
        <v>7</v>
      </c>
      <c r="H66" s="477">
        <f>stat!H821</f>
        <v>3</v>
      </c>
      <c r="I66" s="477">
        <f>stat!I821</f>
        <v>14</v>
      </c>
      <c r="J66" s="477">
        <f>stat!J821</f>
        <v>7</v>
      </c>
      <c r="K66" s="477">
        <f>stat!K821</f>
        <v>21</v>
      </c>
      <c r="L66" s="477">
        <f>stat!L821</f>
        <v>0</v>
      </c>
    </row>
    <row r="67" spans="1:12" ht="15" customHeight="1">
      <c r="A67" s="849">
        <f>K67</f>
        <v>20</v>
      </c>
      <c r="B67" s="477" t="str">
        <f>stat!B925</f>
        <v>Václavek</v>
      </c>
      <c r="C67" s="477" t="str">
        <f>stat!C925</f>
        <v>Ondra</v>
      </c>
      <c r="D67" s="477">
        <f>stat!D925</f>
        <v>871026</v>
      </c>
      <c r="E67" s="477" t="str">
        <f>stat!E925</f>
        <v>JH</v>
      </c>
      <c r="F67" s="477" t="str">
        <f>stat!F925</f>
        <v>SNA</v>
      </c>
      <c r="G67" s="1654">
        <f>stat!G925</f>
        <v>1.6666666666666667</v>
      </c>
      <c r="H67" s="477">
        <f>stat!H925</f>
        <v>12</v>
      </c>
      <c r="I67" s="477">
        <f>stat!I925</f>
        <v>7</v>
      </c>
      <c r="J67" s="477">
        <f>stat!J925</f>
        <v>13</v>
      </c>
      <c r="K67" s="477">
        <f>stat!K925</f>
        <v>20</v>
      </c>
      <c r="L67" s="477">
        <f>stat!L925</f>
        <v>0</v>
      </c>
    </row>
    <row r="68" spans="1:12" ht="15" customHeight="1">
      <c r="A68" s="849">
        <f>K68</f>
        <v>20</v>
      </c>
      <c r="B68" s="477" t="str">
        <f>stat!B367</f>
        <v xml:space="preserve">Marek </v>
      </c>
      <c r="C68" s="477" t="str">
        <f>stat!C367</f>
        <v>Leoš</v>
      </c>
      <c r="D68" s="477">
        <f>stat!D367</f>
        <v>871016</v>
      </c>
      <c r="E68" s="477" t="str">
        <f>stat!E367</f>
        <v>JH</v>
      </c>
      <c r="F68" s="477" t="str">
        <f>stat!F367</f>
        <v>PET</v>
      </c>
      <c r="G68" s="1654">
        <f>stat!G367</f>
        <v>1.8181818181818181</v>
      </c>
      <c r="H68" s="477">
        <f>stat!H367</f>
        <v>11</v>
      </c>
      <c r="I68" s="477">
        <f>stat!I367</f>
        <v>12</v>
      </c>
      <c r="J68" s="477">
        <f>stat!J367</f>
        <v>8</v>
      </c>
      <c r="K68" s="477">
        <f>stat!K367</f>
        <v>20</v>
      </c>
      <c r="L68" s="477">
        <f>stat!L367</f>
        <v>10</v>
      </c>
    </row>
    <row r="69" spans="1:12" ht="15" customHeight="1">
      <c r="A69" s="849">
        <f>K69</f>
        <v>20</v>
      </c>
      <c r="B69" s="477" t="str">
        <f>stat!B620</f>
        <v xml:space="preserve">Coufal </v>
      </c>
      <c r="C69" s="477" t="str">
        <f>stat!C620</f>
        <v>Jan</v>
      </c>
      <c r="D69" s="477">
        <f>stat!D620</f>
        <v>910205</v>
      </c>
      <c r="E69" s="477" t="str">
        <f>stat!E620</f>
        <v>J.H.</v>
      </c>
      <c r="F69" s="477" t="str">
        <f>stat!F620</f>
        <v>Uda</v>
      </c>
      <c r="G69" s="1654">
        <f>stat!G620</f>
        <v>2</v>
      </c>
      <c r="H69" s="477">
        <f>stat!H620</f>
        <v>10</v>
      </c>
      <c r="I69" s="477">
        <f>stat!I620</f>
        <v>11</v>
      </c>
      <c r="J69" s="477">
        <f>stat!J620</f>
        <v>9</v>
      </c>
      <c r="K69" s="477">
        <f>stat!K620</f>
        <v>20</v>
      </c>
      <c r="L69" s="477">
        <f>stat!L620</f>
        <v>10</v>
      </c>
    </row>
    <row r="70" spans="1:12" ht="15" customHeight="1">
      <c r="A70" s="849">
        <f>K70</f>
        <v>20</v>
      </c>
      <c r="B70" s="477" t="str">
        <f>stat!B591</f>
        <v>Vencl</v>
      </c>
      <c r="C70" s="477" t="str">
        <f>stat!C591</f>
        <v>František</v>
      </c>
      <c r="D70" s="477">
        <f>stat!D591</f>
        <v>951025</v>
      </c>
      <c r="E70" s="477" t="str">
        <f>stat!E591</f>
        <v>J.H.</v>
      </c>
      <c r="F70" s="477" t="str">
        <f>stat!F591</f>
        <v>ORL</v>
      </c>
      <c r="G70" s="1654">
        <f>stat!G591</f>
        <v>1.5384615384615385</v>
      </c>
      <c r="H70" s="477">
        <f>stat!H591</f>
        <v>13</v>
      </c>
      <c r="I70" s="477">
        <f>stat!I591</f>
        <v>10</v>
      </c>
      <c r="J70" s="477">
        <f>stat!J591</f>
        <v>10</v>
      </c>
      <c r="K70" s="477">
        <f>stat!K591</f>
        <v>20</v>
      </c>
      <c r="L70" s="477">
        <f>stat!L591</f>
        <v>0</v>
      </c>
    </row>
    <row r="71" spans="1:12" ht="15" customHeight="1">
      <c r="A71" s="849">
        <f>K71</f>
        <v>20</v>
      </c>
      <c r="B71" s="477" t="str">
        <f>stat!B883</f>
        <v>Felcman</v>
      </c>
      <c r="C71" s="477" t="str">
        <f>stat!C883</f>
        <v>Martin</v>
      </c>
      <c r="D71" s="477">
        <f>stat!D883</f>
        <v>930928</v>
      </c>
      <c r="E71" s="477" t="str">
        <f>stat!E883</f>
        <v>JH2</v>
      </c>
      <c r="F71" s="477" t="str">
        <f>stat!F883</f>
        <v>HTř</v>
      </c>
      <c r="G71" s="1654">
        <f>stat!G883</f>
        <v>1.1764705882352942</v>
      </c>
      <c r="H71" s="477">
        <f>stat!H883</f>
        <v>17</v>
      </c>
      <c r="I71" s="477">
        <f>stat!I883</f>
        <v>12</v>
      </c>
      <c r="J71" s="477">
        <f>stat!J883</f>
        <v>8</v>
      </c>
      <c r="K71" s="477">
        <f>stat!K883</f>
        <v>20</v>
      </c>
      <c r="L71" s="477">
        <f>stat!L883</f>
        <v>0</v>
      </c>
    </row>
    <row r="72" spans="1:12" ht="15" customHeight="1">
      <c r="A72" s="849">
        <f>K72</f>
        <v>20</v>
      </c>
      <c r="B72" s="477" t="str">
        <f>stat!B850</f>
        <v>Harcula</v>
      </c>
      <c r="C72" s="477" t="str">
        <f>stat!C850</f>
        <v>Michal</v>
      </c>
      <c r="D72" s="477">
        <f>stat!D850</f>
        <v>1030731</v>
      </c>
      <c r="E72" s="477" t="str">
        <f>stat!E850</f>
        <v>N.</v>
      </c>
      <c r="F72" s="477" t="str">
        <f>stat!F850</f>
        <v>OMB</v>
      </c>
      <c r="G72" s="1654">
        <f>stat!G850</f>
        <v>1.4285714285714286</v>
      </c>
      <c r="H72" s="477">
        <f>stat!H850</f>
        <v>14</v>
      </c>
      <c r="I72" s="477">
        <f>stat!I850</f>
        <v>8</v>
      </c>
      <c r="J72" s="477">
        <f>stat!J850</f>
        <v>12</v>
      </c>
      <c r="K72" s="477">
        <f>stat!K850</f>
        <v>20</v>
      </c>
      <c r="L72" s="477">
        <f>stat!L850</f>
        <v>0</v>
      </c>
    </row>
    <row r="73" spans="1:12" ht="15" customHeight="1">
      <c r="A73" s="849">
        <f>K73</f>
        <v>19</v>
      </c>
      <c r="B73" s="477" t="str">
        <f>stat!B19</f>
        <v>Haluza</v>
      </c>
      <c r="C73" s="477" t="str">
        <f>stat!C19</f>
        <v>David</v>
      </c>
      <c r="D73" s="477">
        <f>stat!D19</f>
        <v>1001201</v>
      </c>
      <c r="E73" s="477" t="str">
        <f>stat!E19</f>
        <v>UOH</v>
      </c>
      <c r="F73" s="477" t="str">
        <f>stat!F19</f>
        <v>SOM</v>
      </c>
      <c r="G73" s="1654">
        <f>stat!G19</f>
        <v>1.7272727272727273</v>
      </c>
      <c r="H73" s="477">
        <f>stat!H19</f>
        <v>11</v>
      </c>
      <c r="I73" s="477">
        <f>stat!I19</f>
        <v>8</v>
      </c>
      <c r="J73" s="477">
        <f>stat!J19</f>
        <v>11</v>
      </c>
      <c r="K73" s="477">
        <f>stat!K19</f>
        <v>19</v>
      </c>
      <c r="L73" s="477">
        <f>stat!L19</f>
        <v>0</v>
      </c>
    </row>
    <row r="74" spans="1:12" ht="15" customHeight="1">
      <c r="A74" s="849">
        <f>K74</f>
        <v>19</v>
      </c>
      <c r="B74" s="477" t="str">
        <f>stat!B436</f>
        <v>Čada</v>
      </c>
      <c r="C74" s="477" t="str">
        <f>stat!C436</f>
        <v>Jakub</v>
      </c>
      <c r="D74" s="477">
        <f>stat!D436</f>
        <v>0</v>
      </c>
      <c r="E74" s="477" t="str">
        <f>stat!E436</f>
        <v>JH2</v>
      </c>
      <c r="F74" s="477" t="str">
        <f>stat!F436</f>
        <v>ISL</v>
      </c>
      <c r="G74" s="1654">
        <f>stat!G436</f>
        <v>1.5833333333333333</v>
      </c>
      <c r="H74" s="477">
        <f>stat!H436</f>
        <v>12</v>
      </c>
      <c r="I74" s="477">
        <f>stat!I436</f>
        <v>9</v>
      </c>
      <c r="J74" s="477">
        <f>stat!J436</f>
        <v>10</v>
      </c>
      <c r="K74" s="477">
        <f>stat!K436</f>
        <v>19</v>
      </c>
      <c r="L74" s="477">
        <f>stat!L436</f>
        <v>0</v>
      </c>
    </row>
    <row r="75" spans="1:12" ht="15" customHeight="1">
      <c r="A75" s="849">
        <f>K75</f>
        <v>19</v>
      </c>
      <c r="B75" s="477" t="str">
        <f>stat!B928</f>
        <v>Bednář</v>
      </c>
      <c r="C75" s="477" t="str">
        <f>stat!C928</f>
        <v>Šimon</v>
      </c>
      <c r="D75" s="477">
        <f>stat!D928</f>
        <v>930921</v>
      </c>
      <c r="E75" s="477" t="str">
        <f>stat!E928</f>
        <v>JH</v>
      </c>
      <c r="F75" s="477" t="str">
        <f>stat!F928</f>
        <v>SNA</v>
      </c>
      <c r="G75" s="1654">
        <f>stat!G928</f>
        <v>1.0555555555555556</v>
      </c>
      <c r="H75" s="477">
        <f>stat!H928</f>
        <v>18</v>
      </c>
      <c r="I75" s="477">
        <f>stat!I928</f>
        <v>14</v>
      </c>
      <c r="J75" s="477">
        <f>stat!J928</f>
        <v>5</v>
      </c>
      <c r="K75" s="477">
        <f>stat!K928</f>
        <v>19</v>
      </c>
      <c r="L75" s="477">
        <f>stat!L928</f>
        <v>0</v>
      </c>
    </row>
    <row r="76" spans="1:12" ht="15" customHeight="1">
      <c r="A76" s="849">
        <f>K76</f>
        <v>19</v>
      </c>
      <c r="B76" s="477" t="str">
        <f>stat!B778</f>
        <v>Šamalík</v>
      </c>
      <c r="C76" s="477" t="str">
        <f>stat!C778</f>
        <v>Filip</v>
      </c>
      <c r="D76" s="477">
        <f>stat!D778</f>
        <v>970930</v>
      </c>
      <c r="E76" s="477" t="str">
        <f>stat!E778</f>
        <v>J.H.</v>
      </c>
      <c r="F76" s="477" t="str">
        <f>stat!F778</f>
        <v>Ráj</v>
      </c>
      <c r="G76" s="1654">
        <f>stat!G778</f>
        <v>1.0555555555555556</v>
      </c>
      <c r="H76" s="477">
        <f>stat!H778</f>
        <v>18</v>
      </c>
      <c r="I76" s="477">
        <f>stat!I778</f>
        <v>7</v>
      </c>
      <c r="J76" s="477">
        <f>stat!J778</f>
        <v>12</v>
      </c>
      <c r="K76" s="477">
        <f>stat!K778</f>
        <v>19</v>
      </c>
      <c r="L76" s="477">
        <f>stat!L778</f>
        <v>0</v>
      </c>
    </row>
    <row r="77" spans="1:12" ht="15" customHeight="1">
      <c r="A77" s="849">
        <f>K77</f>
        <v>18</v>
      </c>
      <c r="B77" s="477" t="str">
        <f>stat!B699</f>
        <v>Čevora</v>
      </c>
      <c r="C77" s="477" t="str">
        <f>stat!C699</f>
        <v>Oldřich</v>
      </c>
      <c r="D77" s="477">
        <f>stat!D699</f>
        <v>701110</v>
      </c>
      <c r="E77" s="477" t="str">
        <f>stat!E699</f>
        <v>JH</v>
      </c>
      <c r="F77" s="477" t="str">
        <f>stat!F699</f>
        <v>Srš</v>
      </c>
      <c r="G77" s="1654">
        <f>stat!G699</f>
        <v>2</v>
      </c>
      <c r="H77" s="477">
        <f>stat!H699</f>
        <v>9</v>
      </c>
      <c r="I77" s="477">
        <f>stat!I699</f>
        <v>10</v>
      </c>
      <c r="J77" s="477">
        <f>stat!J699</f>
        <v>8</v>
      </c>
      <c r="K77" s="477">
        <f>stat!K699</f>
        <v>18</v>
      </c>
      <c r="L77" s="477">
        <f>stat!L699</f>
        <v>0</v>
      </c>
    </row>
    <row r="78" spans="1:12" ht="15" customHeight="1">
      <c r="A78" s="849">
        <f>K78</f>
        <v>18</v>
      </c>
      <c r="B78" s="477" t="str">
        <f>stat!B653</f>
        <v>Večeř</v>
      </c>
      <c r="C78" s="477" t="str">
        <f>stat!C653</f>
        <v>Filip</v>
      </c>
      <c r="D78" s="477">
        <f>stat!D653</f>
        <v>810624</v>
      </c>
      <c r="E78" s="477" t="str">
        <f>stat!E653</f>
        <v>JH</v>
      </c>
      <c r="F78" s="477" t="str">
        <f>stat!F653</f>
        <v>Čvo</v>
      </c>
      <c r="G78" s="1654">
        <f>stat!G653</f>
        <v>2.5714285714285716</v>
      </c>
      <c r="H78" s="477">
        <f>stat!H653</f>
        <v>7</v>
      </c>
      <c r="I78" s="477">
        <f>stat!I653</f>
        <v>6</v>
      </c>
      <c r="J78" s="477">
        <f>stat!J653</f>
        <v>12</v>
      </c>
      <c r="K78" s="477">
        <f>stat!K653</f>
        <v>18</v>
      </c>
      <c r="L78" s="477">
        <f>stat!L653</f>
        <v>0</v>
      </c>
    </row>
    <row r="79" spans="1:12" ht="15" customHeight="1">
      <c r="A79" s="849">
        <f>K79</f>
        <v>18</v>
      </c>
      <c r="B79" s="477" t="str">
        <f>stat!B739</f>
        <v>Klubrt</v>
      </c>
      <c r="C79" s="477" t="str">
        <f>stat!C739</f>
        <v>František</v>
      </c>
      <c r="D79" s="477">
        <f>stat!D739</f>
        <v>750226</v>
      </c>
      <c r="E79" s="477" t="str">
        <f>stat!E739</f>
        <v>JH</v>
      </c>
      <c r="F79" s="477" t="str">
        <f>stat!F739</f>
        <v>Luk</v>
      </c>
      <c r="G79" s="1654">
        <f>stat!G739</f>
        <v>0.9</v>
      </c>
      <c r="H79" s="477">
        <f>stat!H739</f>
        <v>20</v>
      </c>
      <c r="I79" s="477">
        <f>stat!I739</f>
        <v>7</v>
      </c>
      <c r="J79" s="477">
        <f>stat!J739</f>
        <v>11</v>
      </c>
      <c r="K79" s="477">
        <f>stat!K739</f>
        <v>18</v>
      </c>
      <c r="L79" s="477">
        <f>stat!L739</f>
        <v>0</v>
      </c>
    </row>
    <row r="80" spans="1:12" ht="15" customHeight="1">
      <c r="A80" s="849">
        <f>K80</f>
        <v>18</v>
      </c>
      <c r="B80" s="477" t="str">
        <f>stat!B110</f>
        <v>FIŠER</v>
      </c>
      <c r="C80" s="477" t="str">
        <f>stat!C110</f>
        <v>MILAN</v>
      </c>
      <c r="D80" s="477">
        <f>stat!D110</f>
        <v>670121</v>
      </c>
      <c r="E80" s="477" t="str">
        <f>stat!E110</f>
        <v>JH</v>
      </c>
      <c r="F80" s="477" t="str">
        <f>stat!F110</f>
        <v>NEK</v>
      </c>
      <c r="G80" s="1654">
        <f>stat!G110</f>
        <v>1</v>
      </c>
      <c r="H80" s="477">
        <f>stat!H110</f>
        <v>18</v>
      </c>
      <c r="I80" s="477">
        <f>stat!I110</f>
        <v>8</v>
      </c>
      <c r="J80" s="477">
        <f>stat!J110</f>
        <v>10</v>
      </c>
      <c r="K80" s="477">
        <f>stat!K110</f>
        <v>18</v>
      </c>
      <c r="L80" s="477">
        <f>stat!L110</f>
        <v>0</v>
      </c>
    </row>
    <row r="81" spans="1:12" ht="15" customHeight="1">
      <c r="A81" s="849">
        <f>K81</f>
        <v>18</v>
      </c>
      <c r="B81" s="477" t="str">
        <f>stat!B222</f>
        <v>Horák</v>
      </c>
      <c r="C81" s="477" t="str">
        <f>stat!C222</f>
        <v>Aleš</v>
      </c>
      <c r="D81" s="477">
        <f>stat!D222</f>
        <v>621205</v>
      </c>
      <c r="E81" s="477" t="str">
        <f>stat!E222</f>
        <v>JH</v>
      </c>
      <c r="F81" s="477" t="str">
        <f>stat!F222</f>
        <v>HTZ</v>
      </c>
      <c r="G81" s="1654">
        <f>stat!G222</f>
        <v>0.9</v>
      </c>
      <c r="H81" s="477">
        <f>stat!H222</f>
        <v>20</v>
      </c>
      <c r="I81" s="477">
        <f>stat!I222</f>
        <v>4</v>
      </c>
      <c r="J81" s="477">
        <f>stat!J222</f>
        <v>14</v>
      </c>
      <c r="K81" s="477">
        <f>stat!K222</f>
        <v>18</v>
      </c>
      <c r="L81" s="477">
        <f>stat!L222</f>
        <v>0</v>
      </c>
    </row>
    <row r="82" spans="1:12" ht="15" customHeight="1">
      <c r="A82" s="849">
        <f>K82</f>
        <v>18</v>
      </c>
      <c r="B82" s="477" t="str">
        <f>stat!B663</f>
        <v>Sagan</v>
      </c>
      <c r="C82" s="477" t="str">
        <f>stat!C663</f>
        <v>Marian</v>
      </c>
      <c r="D82" s="477">
        <f>stat!D663</f>
        <v>760512</v>
      </c>
      <c r="E82" s="477" t="str">
        <f>stat!E663</f>
        <v>JH</v>
      </c>
      <c r="F82" s="477" t="str">
        <f>stat!F663</f>
        <v>Čvo</v>
      </c>
      <c r="G82" s="1654">
        <f>stat!G663</f>
        <v>1.125</v>
      </c>
      <c r="H82" s="477">
        <f>stat!H663</f>
        <v>16</v>
      </c>
      <c r="I82" s="477">
        <f>stat!I663</f>
        <v>7</v>
      </c>
      <c r="J82" s="477">
        <f>stat!J663</f>
        <v>11</v>
      </c>
      <c r="K82" s="477">
        <f>stat!K663</f>
        <v>18</v>
      </c>
      <c r="L82" s="477">
        <f>stat!L663</f>
        <v>0</v>
      </c>
    </row>
    <row r="83" spans="1:12" ht="15" customHeight="1">
      <c r="A83" s="849">
        <f>K83</f>
        <v>17</v>
      </c>
      <c r="B83" s="477" t="str">
        <f>stat!B23</f>
        <v>Bařica</v>
      </c>
      <c r="C83" s="477" t="str">
        <f>stat!C23</f>
        <v>Patrik</v>
      </c>
      <c r="D83" s="477">
        <f>stat!D23</f>
        <v>0</v>
      </c>
      <c r="E83" s="477" t="str">
        <f>stat!E23</f>
        <v>NR</v>
      </c>
      <c r="F83" s="477" t="str">
        <f>stat!F23</f>
        <v>SOM</v>
      </c>
      <c r="G83" s="1654">
        <f>stat!G23</f>
        <v>2.125</v>
      </c>
      <c r="H83" s="477">
        <f>stat!H23</f>
        <v>8</v>
      </c>
      <c r="I83" s="477">
        <f>stat!I23</f>
        <v>6</v>
      </c>
      <c r="J83" s="477">
        <f>stat!J23</f>
        <v>11</v>
      </c>
      <c r="K83" s="477">
        <f>stat!K23</f>
        <v>17</v>
      </c>
      <c r="L83" s="477">
        <f>stat!L23</f>
        <v>0</v>
      </c>
    </row>
    <row r="84" spans="1:12" ht="15" customHeight="1">
      <c r="A84" s="849">
        <f>K84</f>
        <v>17</v>
      </c>
      <c r="B84" s="477" t="str">
        <f>stat!B48</f>
        <v>Radimecký</v>
      </c>
      <c r="C84" s="477" t="str">
        <f>stat!C48</f>
        <v>Filip</v>
      </c>
      <c r="D84" s="477">
        <f>stat!D48</f>
        <v>950730</v>
      </c>
      <c r="E84" s="477" t="str">
        <f>stat!E48</f>
        <v>JH</v>
      </c>
      <c r="F84" s="477" t="str">
        <f>stat!F48</f>
        <v>Tyg</v>
      </c>
      <c r="G84" s="1654">
        <f>stat!G48</f>
        <v>1.4166666666666667</v>
      </c>
      <c r="H84" s="477">
        <f>stat!H48</f>
        <v>12</v>
      </c>
      <c r="I84" s="477">
        <f>stat!I48</f>
        <v>11</v>
      </c>
      <c r="J84" s="477">
        <f>stat!J48</f>
        <v>6</v>
      </c>
      <c r="K84" s="477">
        <f>stat!K48</f>
        <v>17</v>
      </c>
      <c r="L84" s="477">
        <f>stat!L48</f>
        <v>0</v>
      </c>
    </row>
    <row r="85" spans="1:12" ht="15" customHeight="1">
      <c r="A85" s="849">
        <f>K85</f>
        <v>17</v>
      </c>
      <c r="B85" s="477" t="str">
        <f>stat!B76</f>
        <v>Pazourek</v>
      </c>
      <c r="C85" s="477" t="str">
        <f>stat!C76</f>
        <v>Kamil</v>
      </c>
      <c r="D85" s="477">
        <f>stat!D76</f>
        <v>790216</v>
      </c>
      <c r="E85" s="477" t="str">
        <f>stat!E76</f>
        <v>JH</v>
      </c>
      <c r="F85" s="477" t="str">
        <f>stat!F76</f>
        <v>Nug</v>
      </c>
      <c r="G85" s="1654">
        <f>stat!G76</f>
        <v>1</v>
      </c>
      <c r="H85" s="477">
        <f>stat!H76</f>
        <v>17</v>
      </c>
      <c r="I85" s="477">
        <f>stat!I76</f>
        <v>6</v>
      </c>
      <c r="J85" s="477">
        <f>stat!J76</f>
        <v>11</v>
      </c>
      <c r="K85" s="477">
        <f>stat!K76</f>
        <v>17</v>
      </c>
      <c r="L85" s="477">
        <f>stat!L76</f>
        <v>0</v>
      </c>
    </row>
    <row r="86" spans="1:12" ht="15" customHeight="1">
      <c r="A86" s="849">
        <f>K86</f>
        <v>17</v>
      </c>
      <c r="B86" s="477" t="str">
        <f>stat!B71</f>
        <v>Budina</v>
      </c>
      <c r="C86" s="477" t="str">
        <f>stat!C71</f>
        <v>Roman</v>
      </c>
      <c r="D86" s="477">
        <f>stat!D71</f>
        <v>750513</v>
      </c>
      <c r="E86" s="477" t="str">
        <f>stat!E71</f>
        <v>JH</v>
      </c>
      <c r="F86" s="477" t="str">
        <f>stat!F71</f>
        <v>Nug</v>
      </c>
      <c r="G86" s="1654">
        <f>stat!G71</f>
        <v>1.0625</v>
      </c>
      <c r="H86" s="477">
        <f>stat!H71</f>
        <v>16</v>
      </c>
      <c r="I86" s="477">
        <f>stat!I71</f>
        <v>3</v>
      </c>
      <c r="J86" s="477">
        <f>stat!J71</f>
        <v>14</v>
      </c>
      <c r="K86" s="477">
        <f>stat!K71</f>
        <v>17</v>
      </c>
      <c r="L86" s="477">
        <f>stat!L71</f>
        <v>0</v>
      </c>
    </row>
    <row r="87" spans="1:12" ht="15" customHeight="1">
      <c r="A87" s="849">
        <f>K87</f>
        <v>17</v>
      </c>
      <c r="B87" s="477" t="str">
        <f>stat!B182</f>
        <v>Mík ml</v>
      </c>
      <c r="C87" s="477" t="str">
        <f>stat!C182</f>
        <v>Petr</v>
      </c>
      <c r="D87" s="477">
        <f>stat!D182</f>
        <v>911209</v>
      </c>
      <c r="E87" s="477" t="str">
        <f>stat!E182</f>
        <v>JH</v>
      </c>
      <c r="F87" s="477" t="str">
        <f>stat!F182</f>
        <v>HEA</v>
      </c>
      <c r="G87" s="1654">
        <f>stat!G182</f>
        <v>1.1333333333333333</v>
      </c>
      <c r="H87" s="477">
        <f>stat!H182</f>
        <v>15</v>
      </c>
      <c r="I87" s="477">
        <f>stat!I182</f>
        <v>7</v>
      </c>
      <c r="J87" s="477">
        <f>stat!J182</f>
        <v>10</v>
      </c>
      <c r="K87" s="477">
        <f>stat!K182</f>
        <v>17</v>
      </c>
      <c r="L87" s="477">
        <f>stat!L182</f>
        <v>0</v>
      </c>
    </row>
    <row r="88" spans="1:12" ht="15" customHeight="1">
      <c r="A88" s="849">
        <f>K88</f>
        <v>17</v>
      </c>
      <c r="B88" s="477" t="str">
        <f>stat!B918</f>
        <v>Slavík</v>
      </c>
      <c r="C88" s="477" t="str">
        <f>stat!C918</f>
        <v>Filip</v>
      </c>
      <c r="D88" s="477">
        <f>stat!D918</f>
        <v>931023</v>
      </c>
      <c r="E88" s="477" t="str">
        <f>stat!E918</f>
        <v>JH</v>
      </c>
      <c r="F88" s="477" t="str">
        <f>stat!F918</f>
        <v>SNA</v>
      </c>
      <c r="G88" s="1654">
        <f>stat!G918</f>
        <v>0.85</v>
      </c>
      <c r="H88" s="477">
        <f>stat!H918</f>
        <v>20</v>
      </c>
      <c r="I88" s="477">
        <f>stat!I918</f>
        <v>10</v>
      </c>
      <c r="J88" s="477">
        <f>stat!J918</f>
        <v>7</v>
      </c>
      <c r="K88" s="477">
        <f>stat!K918</f>
        <v>17</v>
      </c>
      <c r="L88" s="477">
        <f>stat!L918</f>
        <v>0</v>
      </c>
    </row>
    <row r="89" spans="1:12" ht="15" customHeight="1">
      <c r="A89" s="849">
        <f>K89</f>
        <v>17</v>
      </c>
      <c r="B89" s="477" t="str">
        <f>stat!B475</f>
        <v>Gremlica</v>
      </c>
      <c r="C89" s="477" t="str">
        <f>stat!C475</f>
        <v>Dušan</v>
      </c>
      <c r="D89" s="477">
        <f>stat!D475</f>
        <v>760506</v>
      </c>
      <c r="E89" s="477" t="str">
        <f>stat!E475</f>
        <v>JH</v>
      </c>
      <c r="F89" s="477" t="str">
        <f>stat!F475</f>
        <v>LDM</v>
      </c>
      <c r="G89" s="1654">
        <f>stat!G475</f>
        <v>1.1333333333333333</v>
      </c>
      <c r="H89" s="477">
        <f>stat!H475</f>
        <v>15</v>
      </c>
      <c r="I89" s="477">
        <f>stat!I475</f>
        <v>3</v>
      </c>
      <c r="J89" s="477">
        <f>stat!J475</f>
        <v>14</v>
      </c>
      <c r="K89" s="477">
        <f>stat!K475</f>
        <v>17</v>
      </c>
      <c r="L89" s="477">
        <f>stat!L475</f>
        <v>0</v>
      </c>
    </row>
    <row r="90" spans="1:12" ht="15" customHeight="1">
      <c r="A90" s="849">
        <f>K90</f>
        <v>17</v>
      </c>
      <c r="B90" s="477" t="str">
        <f>stat!B732</f>
        <v>Sklenář</v>
      </c>
      <c r="C90" s="477" t="str">
        <f>stat!C732</f>
        <v xml:space="preserve">Jiří </v>
      </c>
      <c r="D90" s="477">
        <f>stat!D732</f>
        <v>0</v>
      </c>
      <c r="E90" s="477" t="str">
        <f>stat!E732</f>
        <v>JH</v>
      </c>
      <c r="F90" s="477" t="str">
        <f>stat!F732</f>
        <v>Luk</v>
      </c>
      <c r="G90" s="1654">
        <f>stat!G732</f>
        <v>1.8888888888888888</v>
      </c>
      <c r="H90" s="477">
        <f>stat!H732</f>
        <v>9</v>
      </c>
      <c r="I90" s="477">
        <f>stat!I732</f>
        <v>9</v>
      </c>
      <c r="J90" s="477">
        <f>stat!J732</f>
        <v>8</v>
      </c>
      <c r="K90" s="477">
        <f>stat!K732</f>
        <v>17</v>
      </c>
      <c r="L90" s="477">
        <f>stat!L732</f>
        <v>0</v>
      </c>
    </row>
    <row r="91" spans="1:12" ht="15" customHeight="1">
      <c r="A91" s="849">
        <f>K91</f>
        <v>16</v>
      </c>
      <c r="B91" s="477" t="str">
        <f>stat!B113</f>
        <v>JURCO</v>
      </c>
      <c r="C91" s="477" t="str">
        <f>stat!C113</f>
        <v>PATRIK</v>
      </c>
      <c r="D91" s="477">
        <f>stat!D113</f>
        <v>970131</v>
      </c>
      <c r="E91" s="477" t="str">
        <f>stat!E113</f>
        <v>JH</v>
      </c>
      <c r="F91" s="477" t="str">
        <f>stat!F113</f>
        <v>NEK</v>
      </c>
      <c r="G91" s="1654">
        <f>stat!G113</f>
        <v>1.4545454545454546</v>
      </c>
      <c r="H91" s="477">
        <f>stat!H113</f>
        <v>11</v>
      </c>
      <c r="I91" s="477">
        <f>stat!I113</f>
        <v>9</v>
      </c>
      <c r="J91" s="477">
        <f>stat!J113</f>
        <v>7</v>
      </c>
      <c r="K91" s="477">
        <f>stat!K113</f>
        <v>16</v>
      </c>
      <c r="L91" s="477">
        <f>stat!L113</f>
        <v>0</v>
      </c>
    </row>
    <row r="92" spans="1:12" ht="15" customHeight="1">
      <c r="A92" s="849">
        <f>K92</f>
        <v>16</v>
      </c>
      <c r="B92" s="477" t="str">
        <f>stat!B997</f>
        <v>Štěpánek</v>
      </c>
      <c r="C92" s="477" t="str">
        <f>stat!C997</f>
        <v>Přemysl</v>
      </c>
      <c r="D92" s="477">
        <f>stat!D997</f>
        <v>0</v>
      </c>
      <c r="E92" s="477" t="str">
        <f>stat!E997</f>
        <v>JH2</v>
      </c>
      <c r="F92" s="477" t="str">
        <f>stat!F997</f>
        <v>Hče</v>
      </c>
      <c r="G92" s="1654">
        <f>stat!G997</f>
        <v>1.6</v>
      </c>
      <c r="H92" s="477">
        <f>stat!H997</f>
        <v>10</v>
      </c>
      <c r="I92" s="477">
        <f>stat!I997</f>
        <v>13</v>
      </c>
      <c r="J92" s="477">
        <f>stat!J997</f>
        <v>3</v>
      </c>
      <c r="K92" s="477">
        <f>stat!K997</f>
        <v>16</v>
      </c>
      <c r="L92" s="477">
        <f>stat!L997</f>
        <v>0</v>
      </c>
    </row>
    <row r="93" spans="1:12" ht="15" customHeight="1">
      <c r="A93" s="849">
        <f>K93</f>
        <v>16</v>
      </c>
      <c r="B93" s="477" t="str">
        <f>stat!B487</f>
        <v xml:space="preserve">Stránský </v>
      </c>
      <c r="C93" s="477" t="str">
        <f>stat!C487</f>
        <v>Petr</v>
      </c>
      <c r="D93" s="477">
        <f>stat!D487</f>
        <v>780325</v>
      </c>
      <c r="E93" s="477" t="str">
        <f>stat!E487</f>
        <v>JH</v>
      </c>
      <c r="F93" s="477" t="str">
        <f>stat!F487</f>
        <v>LDM</v>
      </c>
      <c r="G93" s="1654">
        <f>stat!G487</f>
        <v>1.4545454545454546</v>
      </c>
      <c r="H93" s="477">
        <f>stat!H487</f>
        <v>11</v>
      </c>
      <c r="I93" s="477">
        <f>stat!I487</f>
        <v>10</v>
      </c>
      <c r="J93" s="477">
        <f>stat!J487</f>
        <v>6</v>
      </c>
      <c r="K93" s="477">
        <f>stat!K487</f>
        <v>16</v>
      </c>
      <c r="L93" s="477">
        <f>stat!L487</f>
        <v>0</v>
      </c>
    </row>
    <row r="94" spans="1:12" ht="15" customHeight="1">
      <c r="A94" s="849">
        <f>K94</f>
        <v>16</v>
      </c>
      <c r="B94" s="477" t="str">
        <f>stat!B963</f>
        <v>Kuběnka</v>
      </c>
      <c r="C94" s="477" t="str">
        <f>stat!C963</f>
        <v>Jan</v>
      </c>
      <c r="D94" s="477">
        <f>stat!D963</f>
        <v>0</v>
      </c>
      <c r="E94" s="477" t="str">
        <f>stat!E963</f>
        <v>H</v>
      </c>
      <c r="F94" s="477" t="str">
        <f>stat!F963</f>
        <v>JED</v>
      </c>
      <c r="G94" s="1654">
        <f>stat!G963</f>
        <v>1.2307692307692308</v>
      </c>
      <c r="H94" s="477">
        <f>stat!H963</f>
        <v>13</v>
      </c>
      <c r="I94" s="477">
        <f>stat!I963</f>
        <v>9</v>
      </c>
      <c r="J94" s="477">
        <f>stat!J963</f>
        <v>7</v>
      </c>
      <c r="K94" s="477">
        <f>stat!K963</f>
        <v>16</v>
      </c>
      <c r="L94" s="477">
        <f>stat!L963</f>
        <v>0</v>
      </c>
    </row>
    <row r="95" spans="1:12" ht="15" customHeight="1">
      <c r="A95" s="849">
        <f>K95</f>
        <v>16</v>
      </c>
      <c r="B95" s="477" t="str">
        <f>stat!B994</f>
        <v>Krahulec</v>
      </c>
      <c r="C95" s="477" t="str">
        <f>stat!C994</f>
        <v>Petr</v>
      </c>
      <c r="D95" s="477">
        <f>stat!D994</f>
        <v>0</v>
      </c>
      <c r="E95" s="477">
        <f>stat!E994</f>
        <v>0</v>
      </c>
      <c r="F95" s="477" t="str">
        <f>stat!F994</f>
        <v>Hče</v>
      </c>
      <c r="G95" s="1654">
        <f>stat!G994</f>
        <v>1</v>
      </c>
      <c r="H95" s="477">
        <f>stat!H994</f>
        <v>16</v>
      </c>
      <c r="I95" s="477">
        <f>stat!I994</f>
        <v>9</v>
      </c>
      <c r="J95" s="477">
        <f>stat!J994</f>
        <v>7</v>
      </c>
      <c r="K95" s="477">
        <f>stat!K994</f>
        <v>16</v>
      </c>
      <c r="L95" s="477">
        <f>stat!L994</f>
        <v>0</v>
      </c>
    </row>
    <row r="96" spans="1:12" ht="15" customHeight="1">
      <c r="A96" s="849">
        <f>K96</f>
        <v>16</v>
      </c>
      <c r="B96" s="477" t="str">
        <f>stat!B923</f>
        <v>Velič</v>
      </c>
      <c r="C96" s="477" t="str">
        <f>stat!C923</f>
        <v>Štefan</v>
      </c>
      <c r="D96" s="477">
        <f>stat!D923</f>
        <v>940225</v>
      </c>
      <c r="E96" s="477" t="str">
        <f>stat!E923</f>
        <v>JH</v>
      </c>
      <c r="F96" s="477" t="str">
        <f>stat!F923</f>
        <v>SNA</v>
      </c>
      <c r="G96" s="1654">
        <f>stat!G923</f>
        <v>1.4545454545454546</v>
      </c>
      <c r="H96" s="477">
        <f>stat!H923</f>
        <v>11</v>
      </c>
      <c r="I96" s="477">
        <f>stat!I923</f>
        <v>6</v>
      </c>
      <c r="J96" s="477">
        <f>stat!J923</f>
        <v>10</v>
      </c>
      <c r="K96" s="477">
        <f>stat!K923</f>
        <v>16</v>
      </c>
      <c r="L96" s="477">
        <f>stat!L923</f>
        <v>0</v>
      </c>
    </row>
    <row r="97" spans="1:12" ht="15" customHeight="1">
      <c r="A97" s="849">
        <f>K97</f>
        <v>16</v>
      </c>
      <c r="B97" s="477" t="str">
        <f>stat!B961</f>
        <v>Hendrich</v>
      </c>
      <c r="C97" s="477" t="str">
        <f>stat!C961</f>
        <v>Marek</v>
      </c>
      <c r="D97" s="477">
        <f>stat!D961</f>
        <v>820416</v>
      </c>
      <c r="E97" s="477" t="str">
        <f>stat!E961</f>
        <v>JH2</v>
      </c>
      <c r="F97" s="477" t="str">
        <f>stat!F961</f>
        <v>JED</v>
      </c>
      <c r="G97" s="1654">
        <f>stat!G961</f>
        <v>1</v>
      </c>
      <c r="H97" s="477">
        <f>stat!H961</f>
        <v>16</v>
      </c>
      <c r="I97" s="477">
        <f>stat!I961</f>
        <v>9</v>
      </c>
      <c r="J97" s="477">
        <f>stat!J961</f>
        <v>7</v>
      </c>
      <c r="K97" s="477">
        <f>stat!K961</f>
        <v>16</v>
      </c>
      <c r="L97" s="477">
        <f>stat!L961</f>
        <v>0</v>
      </c>
    </row>
    <row r="98" spans="1:12" ht="15" customHeight="1">
      <c r="A98" s="849">
        <f>K98</f>
        <v>16</v>
      </c>
      <c r="B98" s="477" t="str">
        <f>stat!B922</f>
        <v>Matějíček</v>
      </c>
      <c r="C98" s="477" t="str">
        <f>stat!C922</f>
        <v>Tomáš</v>
      </c>
      <c r="D98" s="477">
        <f>stat!D922</f>
        <v>890427</v>
      </c>
      <c r="E98" s="477" t="str">
        <f>stat!E922</f>
        <v>JH</v>
      </c>
      <c r="F98" s="477" t="str">
        <f>stat!F922</f>
        <v>SNA</v>
      </c>
      <c r="G98" s="1654">
        <f>stat!G922</f>
        <v>1.2307692307692308</v>
      </c>
      <c r="H98" s="477">
        <f>stat!H922</f>
        <v>13</v>
      </c>
      <c r="I98" s="477">
        <f>stat!I922</f>
        <v>7</v>
      </c>
      <c r="J98" s="477">
        <f>stat!J922</f>
        <v>9</v>
      </c>
      <c r="K98" s="477">
        <f>stat!K922</f>
        <v>16</v>
      </c>
      <c r="L98" s="477">
        <f>stat!L922</f>
        <v>0</v>
      </c>
    </row>
    <row r="99" spans="1:12" ht="15" customHeight="1">
      <c r="A99" s="849">
        <f>K99</f>
        <v>16</v>
      </c>
      <c r="B99" s="477" t="str">
        <f>stat!B927</f>
        <v>Veselý</v>
      </c>
      <c r="C99" s="477" t="str">
        <f>stat!C927</f>
        <v>Dominik</v>
      </c>
      <c r="D99" s="477">
        <f>stat!D927</f>
        <v>1092909</v>
      </c>
      <c r="E99" s="477" t="str">
        <f>stat!E927</f>
        <v>JH2</v>
      </c>
      <c r="F99" s="477" t="str">
        <f>stat!F927</f>
        <v>SNA</v>
      </c>
      <c r="G99" s="1654">
        <f>stat!G927</f>
        <v>2</v>
      </c>
      <c r="H99" s="477">
        <f>stat!H927</f>
        <v>8</v>
      </c>
      <c r="I99" s="477">
        <f>stat!I927</f>
        <v>8</v>
      </c>
      <c r="J99" s="477">
        <f>stat!J927</f>
        <v>8</v>
      </c>
      <c r="K99" s="477">
        <f>stat!K927</f>
        <v>16</v>
      </c>
      <c r="L99" s="477">
        <f>stat!L927</f>
        <v>0</v>
      </c>
    </row>
    <row r="100" spans="1:12" ht="15" customHeight="1">
      <c r="A100" s="849">
        <f>K100</f>
        <v>16</v>
      </c>
      <c r="B100" s="477" t="str">
        <f>stat!B480</f>
        <v>Kuda</v>
      </c>
      <c r="C100" s="477" t="str">
        <f>stat!C480</f>
        <v>Martin</v>
      </c>
      <c r="D100" s="477">
        <f>stat!D480</f>
        <v>871212</v>
      </c>
      <c r="E100" s="477" t="str">
        <f>stat!E480</f>
        <v>JH</v>
      </c>
      <c r="F100" s="477" t="str">
        <f>stat!F480</f>
        <v>LDM</v>
      </c>
      <c r="G100" s="1654">
        <f>stat!G480</f>
        <v>1.0666666666666667</v>
      </c>
      <c r="H100" s="477">
        <f>stat!H480</f>
        <v>15</v>
      </c>
      <c r="I100" s="477">
        <f>stat!I480</f>
        <v>8</v>
      </c>
      <c r="J100" s="477">
        <f>stat!J480</f>
        <v>8</v>
      </c>
      <c r="K100" s="477">
        <f>stat!K480</f>
        <v>16</v>
      </c>
      <c r="L100" s="477">
        <f>stat!L480</f>
        <v>0</v>
      </c>
    </row>
    <row r="101" spans="1:12" ht="15" customHeight="1">
      <c r="A101" s="849">
        <f>K101</f>
        <v>16</v>
      </c>
      <c r="B101" s="477" t="str">
        <f>stat!B335</f>
        <v xml:space="preserve">Stránský </v>
      </c>
      <c r="C101" s="477">
        <f>stat!C335</f>
        <v>0</v>
      </c>
      <c r="D101" s="477">
        <f>stat!D335</f>
        <v>0</v>
      </c>
      <c r="E101" s="477">
        <f>stat!E335</f>
        <v>0</v>
      </c>
      <c r="F101" s="477" t="str">
        <f>stat!F335</f>
        <v>BOB</v>
      </c>
      <c r="G101" s="1654">
        <f>stat!G335</f>
        <v>2.6666666666666665</v>
      </c>
      <c r="H101" s="477">
        <f>stat!H335</f>
        <v>6</v>
      </c>
      <c r="I101" s="477">
        <f>stat!I335</f>
        <v>13</v>
      </c>
      <c r="J101" s="477">
        <f>stat!J335</f>
        <v>3</v>
      </c>
      <c r="K101" s="477">
        <f>stat!K335</f>
        <v>16</v>
      </c>
      <c r="L101" s="477">
        <f>stat!L335</f>
        <v>0</v>
      </c>
    </row>
    <row r="102" spans="1:12" ht="15" customHeight="1">
      <c r="A102" s="849">
        <f>K102</f>
        <v>16</v>
      </c>
      <c r="B102" s="477" t="str">
        <f>stat!B856</f>
        <v>Bednář</v>
      </c>
      <c r="C102" s="477" t="str">
        <f>stat!C856</f>
        <v>Ondřej</v>
      </c>
      <c r="D102" s="477">
        <f>stat!D856</f>
        <v>911222</v>
      </c>
      <c r="E102" s="477" t="str">
        <f>stat!E856</f>
        <v>J.H.</v>
      </c>
      <c r="F102" s="477" t="str">
        <f>stat!F856</f>
        <v>OMB</v>
      </c>
      <c r="G102" s="1654">
        <f>stat!G856</f>
        <v>0.88888888888888884</v>
      </c>
      <c r="H102" s="477">
        <f>stat!H856</f>
        <v>18</v>
      </c>
      <c r="I102" s="477">
        <f>stat!I856</f>
        <v>8</v>
      </c>
      <c r="J102" s="477">
        <f>stat!J856</f>
        <v>8</v>
      </c>
      <c r="K102" s="477">
        <f>stat!K856</f>
        <v>16</v>
      </c>
      <c r="L102" s="477">
        <f>stat!L856</f>
        <v>0</v>
      </c>
    </row>
    <row r="103" spans="1:12" ht="15" customHeight="1">
      <c r="A103" s="849">
        <f>K103</f>
        <v>16</v>
      </c>
      <c r="B103" s="477" t="str">
        <f>stat!B374</f>
        <v>Klouček</v>
      </c>
      <c r="C103" s="477" t="str">
        <f>stat!C374</f>
        <v>Michal</v>
      </c>
      <c r="D103" s="477">
        <f>stat!D374</f>
        <v>1020704</v>
      </c>
      <c r="E103" s="477" t="str">
        <f>stat!E374</f>
        <v>JH2</v>
      </c>
      <c r="F103" s="477" t="str">
        <f>stat!F374</f>
        <v>PET</v>
      </c>
      <c r="G103" s="1654">
        <f>stat!G374</f>
        <v>1.3333333333333333</v>
      </c>
      <c r="H103" s="477">
        <f>stat!H374</f>
        <v>12</v>
      </c>
      <c r="I103" s="477">
        <f>stat!I374</f>
        <v>11</v>
      </c>
      <c r="J103" s="477">
        <f>stat!J374</f>
        <v>5</v>
      </c>
      <c r="K103" s="477">
        <f>stat!K374</f>
        <v>16</v>
      </c>
      <c r="L103" s="477">
        <f>stat!L374</f>
        <v>0</v>
      </c>
    </row>
    <row r="104" spans="1:12" ht="15" customHeight="1">
      <c r="A104" s="849">
        <f>K104</f>
        <v>15</v>
      </c>
      <c r="B104" s="477" t="str">
        <f>stat!B135</f>
        <v>Fišer</v>
      </c>
      <c r="C104" s="477" t="str">
        <f>stat!C135</f>
        <v>Radek ml.</v>
      </c>
      <c r="D104" s="477">
        <f>stat!D135</f>
        <v>1050831</v>
      </c>
      <c r="E104" s="477" t="str">
        <f>stat!E135</f>
        <v>UOH</v>
      </c>
      <c r="F104" s="477" t="str">
        <f>stat!F135</f>
        <v>Těch</v>
      </c>
      <c r="G104" s="1654">
        <f>stat!G135</f>
        <v>1.875</v>
      </c>
      <c r="H104" s="477">
        <f>stat!H135</f>
        <v>8</v>
      </c>
      <c r="I104" s="477">
        <f>stat!I135</f>
        <v>3</v>
      </c>
      <c r="J104" s="477">
        <f>stat!J135</f>
        <v>12</v>
      </c>
      <c r="K104" s="477">
        <f>stat!K135</f>
        <v>15</v>
      </c>
      <c r="L104" s="477">
        <f>stat!L135</f>
        <v>0</v>
      </c>
    </row>
    <row r="105" spans="1:12" ht="15" customHeight="1">
      <c r="A105" s="849">
        <f>K105</f>
        <v>15</v>
      </c>
      <c r="B105" s="477" t="str">
        <f>stat!B930</f>
        <v>Řehák</v>
      </c>
      <c r="C105" s="477" t="str">
        <f>stat!C930</f>
        <v>Jakub</v>
      </c>
      <c r="D105" s="477">
        <f>stat!D930</f>
        <v>900105</v>
      </c>
      <c r="E105" s="477" t="str">
        <f>stat!E930</f>
        <v>JH</v>
      </c>
      <c r="F105" s="477" t="str">
        <f>stat!F930</f>
        <v>SNA</v>
      </c>
      <c r="G105" s="1654">
        <f>stat!G930</f>
        <v>1.0714285714285714</v>
      </c>
      <c r="H105" s="477">
        <f>stat!H930</f>
        <v>14</v>
      </c>
      <c r="I105" s="477">
        <f>stat!I930</f>
        <v>4</v>
      </c>
      <c r="J105" s="477">
        <f>stat!J930</f>
        <v>11</v>
      </c>
      <c r="K105" s="477">
        <f>stat!K930</f>
        <v>15</v>
      </c>
      <c r="L105" s="477">
        <f>stat!L930</f>
        <v>0</v>
      </c>
    </row>
    <row r="106" spans="1:12" ht="15" customHeight="1">
      <c r="A106" s="849">
        <f>K106</f>
        <v>15</v>
      </c>
      <c r="B106" s="477" t="str">
        <f>stat!B592</f>
        <v>Hlaváček</v>
      </c>
      <c r="C106" s="477" t="str">
        <f>stat!C592</f>
        <v>Vítek</v>
      </c>
      <c r="D106" s="477">
        <f>stat!D592</f>
        <v>950713</v>
      </c>
      <c r="E106" s="477" t="str">
        <f>stat!E592</f>
        <v>J.H.</v>
      </c>
      <c r="F106" s="477" t="str">
        <f>stat!F592</f>
        <v>ORL</v>
      </c>
      <c r="G106" s="1654">
        <f>stat!G592</f>
        <v>0.9375</v>
      </c>
      <c r="H106" s="477">
        <f>stat!H592</f>
        <v>16</v>
      </c>
      <c r="I106" s="477">
        <f>stat!I592</f>
        <v>11</v>
      </c>
      <c r="J106" s="477">
        <f>stat!J592</f>
        <v>4</v>
      </c>
      <c r="K106" s="477">
        <f>stat!K592</f>
        <v>15</v>
      </c>
      <c r="L106" s="477">
        <f>stat!L592</f>
        <v>0</v>
      </c>
    </row>
    <row r="107" spans="1:12" ht="15" customHeight="1">
      <c r="A107" s="849">
        <f>K107</f>
        <v>15</v>
      </c>
      <c r="B107" s="477" t="str">
        <f>stat!B371</f>
        <v>Junek</v>
      </c>
      <c r="C107" s="477" t="str">
        <f>stat!C371</f>
        <v>Jakub</v>
      </c>
      <c r="D107" s="477">
        <f>stat!D371</f>
        <v>1021126</v>
      </c>
      <c r="E107" s="477" t="str">
        <f>stat!E371</f>
        <v>JH2</v>
      </c>
      <c r="F107" s="477" t="str">
        <f>stat!F371</f>
        <v>PET</v>
      </c>
      <c r="G107" s="1654">
        <f>stat!G371</f>
        <v>1.0714285714285714</v>
      </c>
      <c r="H107" s="477">
        <f>stat!H371</f>
        <v>14</v>
      </c>
      <c r="I107" s="477">
        <f>stat!I371</f>
        <v>5</v>
      </c>
      <c r="J107" s="477">
        <f>stat!J371</f>
        <v>10</v>
      </c>
      <c r="K107" s="477">
        <f>stat!K371</f>
        <v>15</v>
      </c>
      <c r="L107" s="477">
        <f>stat!L371</f>
        <v>0</v>
      </c>
    </row>
    <row r="108" spans="1:12" ht="15" customHeight="1">
      <c r="A108" s="849">
        <f>K108</f>
        <v>15</v>
      </c>
      <c r="B108" s="477" t="str">
        <f>stat!B43</f>
        <v>Šauer</v>
      </c>
      <c r="C108" s="477" t="str">
        <f>stat!C43</f>
        <v>Michal</v>
      </c>
      <c r="D108" s="477">
        <f>stat!D43</f>
        <v>860807</v>
      </c>
      <c r="E108" s="477" t="str">
        <f>stat!E43</f>
        <v>JH</v>
      </c>
      <c r="F108" s="477" t="str">
        <f>stat!F43</f>
        <v>Tyg</v>
      </c>
      <c r="G108" s="1654">
        <f>stat!G43</f>
        <v>1.3636363636363635</v>
      </c>
      <c r="H108" s="477">
        <f>stat!H43</f>
        <v>11</v>
      </c>
      <c r="I108" s="477">
        <f>stat!I43</f>
        <v>4</v>
      </c>
      <c r="J108" s="477">
        <f>stat!J43</f>
        <v>11</v>
      </c>
      <c r="K108" s="477">
        <f>stat!K43</f>
        <v>15</v>
      </c>
      <c r="L108" s="477">
        <f>stat!L43</f>
        <v>0</v>
      </c>
    </row>
    <row r="109" spans="1:12" ht="15" customHeight="1">
      <c r="A109" s="849">
        <f>K109</f>
        <v>15</v>
      </c>
      <c r="B109" s="477" t="str">
        <f>stat!B805</f>
        <v>Mareš</v>
      </c>
      <c r="C109" s="477" t="str">
        <f>stat!C805</f>
        <v>Marcel</v>
      </c>
      <c r="D109" s="477">
        <f>stat!D805</f>
        <v>941226</v>
      </c>
      <c r="E109" s="477" t="str">
        <f>stat!E805</f>
        <v>JH</v>
      </c>
      <c r="F109" s="477" t="str">
        <f>stat!F805</f>
        <v>Ští</v>
      </c>
      <c r="G109" s="1654">
        <f>stat!G805</f>
        <v>1.6666666666666667</v>
      </c>
      <c r="H109" s="477">
        <f>stat!H805</f>
        <v>9</v>
      </c>
      <c r="I109" s="477">
        <f>stat!I805</f>
        <v>13</v>
      </c>
      <c r="J109" s="477">
        <f>stat!J805</f>
        <v>2</v>
      </c>
      <c r="K109" s="477">
        <f>stat!K805</f>
        <v>15</v>
      </c>
      <c r="L109" s="477">
        <f>stat!L805</f>
        <v>0</v>
      </c>
    </row>
    <row r="110" spans="1:12" ht="15" customHeight="1">
      <c r="A110" s="849">
        <f>K110</f>
        <v>15</v>
      </c>
      <c r="B110" s="477" t="str">
        <f>stat!B960</f>
        <v>Hendrich</v>
      </c>
      <c r="C110" s="477" t="str">
        <f>stat!C960</f>
        <v>Jiří</v>
      </c>
      <c r="D110" s="477">
        <f>stat!D960</f>
        <v>800531</v>
      </c>
      <c r="E110" s="477" t="str">
        <f>stat!E960</f>
        <v>JH</v>
      </c>
      <c r="F110" s="477" t="str">
        <f>stat!F960</f>
        <v>JED</v>
      </c>
      <c r="G110" s="1654">
        <f>stat!G960</f>
        <v>0.9375</v>
      </c>
      <c r="H110" s="477">
        <f>stat!H960</f>
        <v>16</v>
      </c>
      <c r="I110" s="477">
        <f>stat!I960</f>
        <v>4</v>
      </c>
      <c r="J110" s="477">
        <f>stat!J960</f>
        <v>11</v>
      </c>
      <c r="K110" s="477">
        <f>stat!K960</f>
        <v>15</v>
      </c>
      <c r="L110" s="477">
        <f>stat!L960</f>
        <v>0</v>
      </c>
    </row>
    <row r="111" spans="1:12" ht="15" customHeight="1">
      <c r="A111" s="849">
        <f>K111</f>
        <v>15</v>
      </c>
      <c r="B111" s="477" t="str">
        <f>stat!B998</f>
        <v>Pecháček</v>
      </c>
      <c r="C111" s="477" t="str">
        <f>stat!C998</f>
        <v>Tomáš</v>
      </c>
      <c r="D111" s="477">
        <f>stat!D998</f>
        <v>0</v>
      </c>
      <c r="E111" s="477" t="str">
        <f>stat!E998</f>
        <v>JH2</v>
      </c>
      <c r="F111" s="477" t="str">
        <f>stat!F998</f>
        <v>Hče</v>
      </c>
      <c r="G111" s="1654">
        <f>stat!G998</f>
        <v>1.0714285714285714</v>
      </c>
      <c r="H111" s="477">
        <f>stat!H998</f>
        <v>14</v>
      </c>
      <c r="I111" s="477">
        <f>stat!I998</f>
        <v>10</v>
      </c>
      <c r="J111" s="477">
        <f>stat!J998</f>
        <v>5</v>
      </c>
      <c r="K111" s="477">
        <f>stat!K998</f>
        <v>15</v>
      </c>
      <c r="L111" s="477">
        <f>stat!L998</f>
        <v>0</v>
      </c>
    </row>
    <row r="112" spans="1:12" ht="15" customHeight="1">
      <c r="A112" s="849">
        <f>K112</f>
        <v>15</v>
      </c>
      <c r="B112" s="477" t="str">
        <f>stat!B448</f>
        <v>Schon</v>
      </c>
      <c r="C112" s="477" t="str">
        <f>stat!C448</f>
        <v>Petr</v>
      </c>
      <c r="D112" s="477">
        <f>stat!D448</f>
        <v>1020123</v>
      </c>
      <c r="E112" s="477" t="str">
        <f>stat!E448</f>
        <v>JH</v>
      </c>
      <c r="F112" s="477" t="str">
        <f>stat!F448</f>
        <v>ISL</v>
      </c>
      <c r="G112" s="1654">
        <f>stat!G448</f>
        <v>1.25</v>
      </c>
      <c r="H112" s="477">
        <f>stat!H448</f>
        <v>12</v>
      </c>
      <c r="I112" s="477">
        <f>stat!I448</f>
        <v>6</v>
      </c>
      <c r="J112" s="477">
        <f>stat!J448</f>
        <v>9</v>
      </c>
      <c r="K112" s="477">
        <f>stat!K448</f>
        <v>15</v>
      </c>
      <c r="L112" s="477">
        <f>stat!L448</f>
        <v>0</v>
      </c>
    </row>
    <row r="113" spans="1:12" ht="15" customHeight="1">
      <c r="A113" s="849">
        <f>K113</f>
        <v>15</v>
      </c>
      <c r="B113" s="477" t="str">
        <f>stat!B951</f>
        <v>Havlíček</v>
      </c>
      <c r="C113" s="477" t="str">
        <f>stat!C951</f>
        <v>Vlastimil</v>
      </c>
      <c r="D113" s="477">
        <f>stat!D951</f>
        <v>780228</v>
      </c>
      <c r="E113" s="477" t="str">
        <f>stat!E951</f>
        <v>JH2</v>
      </c>
      <c r="F113" s="477" t="str">
        <f>stat!F951</f>
        <v>JED</v>
      </c>
      <c r="G113" s="1654">
        <f>stat!G951</f>
        <v>0.78947368421052633</v>
      </c>
      <c r="H113" s="477">
        <f>stat!H951</f>
        <v>19</v>
      </c>
      <c r="I113" s="477">
        <f>stat!I951</f>
        <v>11</v>
      </c>
      <c r="J113" s="477">
        <f>stat!J951</f>
        <v>4</v>
      </c>
      <c r="K113" s="477">
        <f>stat!K951</f>
        <v>15</v>
      </c>
      <c r="L113" s="477">
        <f>stat!L951</f>
        <v>0</v>
      </c>
    </row>
    <row r="114" spans="1:12" ht="15" customHeight="1">
      <c r="A114" s="849">
        <f>K114</f>
        <v>15</v>
      </c>
      <c r="B114" s="477" t="str">
        <f>stat!B412</f>
        <v xml:space="preserve">Skalický </v>
      </c>
      <c r="C114" s="477" t="str">
        <f>stat!C412</f>
        <v>Martin</v>
      </c>
      <c r="D114" s="477">
        <f>stat!D412</f>
        <v>0</v>
      </c>
      <c r="E114" s="477" t="str">
        <f>stat!E412</f>
        <v>HS</v>
      </c>
      <c r="F114" s="477" t="str">
        <f>stat!F412</f>
        <v>Cyk</v>
      </c>
      <c r="G114" s="1654">
        <f>stat!G412</f>
        <v>2.1428571428571428</v>
      </c>
      <c r="H114" s="477">
        <f>stat!H412</f>
        <v>7</v>
      </c>
      <c r="I114" s="477">
        <f>stat!I412</f>
        <v>8</v>
      </c>
      <c r="J114" s="477">
        <f>stat!J412</f>
        <v>7</v>
      </c>
      <c r="K114" s="477">
        <f>stat!K412</f>
        <v>15</v>
      </c>
      <c r="L114" s="477">
        <f>stat!L412</f>
        <v>0</v>
      </c>
    </row>
    <row r="115" spans="1:12" ht="15" customHeight="1">
      <c r="A115" s="849">
        <f>K115</f>
        <v>15</v>
      </c>
      <c r="B115" s="477" t="str">
        <f>stat!B321</f>
        <v>Hubina</v>
      </c>
      <c r="C115" s="477" t="str">
        <f>stat!C321</f>
        <v>Michal</v>
      </c>
      <c r="D115" s="477">
        <f>stat!D321</f>
        <v>821112</v>
      </c>
      <c r="E115" s="477" t="str">
        <f>stat!E321</f>
        <v>JH2</v>
      </c>
      <c r="F115" s="477" t="str">
        <f>stat!F321</f>
        <v>BOB</v>
      </c>
      <c r="G115" s="1654">
        <f>stat!G321</f>
        <v>0.88235294117647056</v>
      </c>
      <c r="H115" s="477">
        <f>stat!H321</f>
        <v>17</v>
      </c>
      <c r="I115" s="477">
        <f>stat!I321</f>
        <v>8</v>
      </c>
      <c r="J115" s="477">
        <f>stat!J321</f>
        <v>7</v>
      </c>
      <c r="K115" s="477">
        <f>stat!K321</f>
        <v>15</v>
      </c>
      <c r="L115" s="477">
        <f>stat!L321</f>
        <v>0</v>
      </c>
    </row>
    <row r="116" spans="1:12" ht="15" customHeight="1">
      <c r="A116" s="849">
        <f>K116</f>
        <v>15</v>
      </c>
      <c r="B116" s="477" t="str">
        <f>stat!B145</f>
        <v>Kmeť</v>
      </c>
      <c r="C116" s="477" t="str">
        <f>stat!C145</f>
        <v>Michal</v>
      </c>
      <c r="D116" s="477">
        <f>stat!D145</f>
        <v>850826</v>
      </c>
      <c r="E116" s="477" t="str">
        <f>stat!E145</f>
        <v>JH</v>
      </c>
      <c r="F116" s="477" t="str">
        <f>stat!F145</f>
        <v>Těch</v>
      </c>
      <c r="G116" s="1654">
        <f>stat!G145</f>
        <v>0.78947368421052633</v>
      </c>
      <c r="H116" s="477">
        <f>stat!H145</f>
        <v>19</v>
      </c>
      <c r="I116" s="477">
        <f>stat!I145</f>
        <v>10</v>
      </c>
      <c r="J116" s="477">
        <f>stat!J145</f>
        <v>5</v>
      </c>
      <c r="K116" s="477">
        <f>stat!K145</f>
        <v>15</v>
      </c>
      <c r="L116" s="477">
        <f>stat!L145</f>
        <v>0</v>
      </c>
    </row>
    <row r="117" spans="1:12" ht="15" customHeight="1">
      <c r="A117" s="849">
        <f>K117</f>
        <v>15</v>
      </c>
      <c r="B117" s="477" t="str">
        <f>stat!B803</f>
        <v>Kulíšek</v>
      </c>
      <c r="C117" s="477" t="str">
        <f>stat!C803</f>
        <v>Tomáš</v>
      </c>
      <c r="D117" s="477">
        <f>stat!D803</f>
        <v>840804</v>
      </c>
      <c r="E117" s="477" t="str">
        <f>stat!E803</f>
        <v>JH</v>
      </c>
      <c r="F117" s="477" t="str">
        <f>stat!F803</f>
        <v>Ští</v>
      </c>
      <c r="G117" s="1654">
        <f>stat!G803</f>
        <v>1.0714285714285714</v>
      </c>
      <c r="H117" s="477">
        <f>stat!H803</f>
        <v>14</v>
      </c>
      <c r="I117" s="477">
        <f>stat!I803</f>
        <v>3</v>
      </c>
      <c r="J117" s="477">
        <f>stat!J803</f>
        <v>12</v>
      </c>
      <c r="K117" s="477">
        <f>stat!K803</f>
        <v>15</v>
      </c>
      <c r="L117" s="477">
        <f>stat!L803</f>
        <v>0</v>
      </c>
    </row>
    <row r="118" spans="1:12" ht="15" customHeight="1">
      <c r="A118" s="849">
        <f>K118</f>
        <v>15</v>
      </c>
      <c r="B118" s="477" t="str">
        <f>stat!B288</f>
        <v>Kmošek</v>
      </c>
      <c r="C118" s="477" t="str">
        <f>stat!C288</f>
        <v>Filip</v>
      </c>
      <c r="D118" s="477">
        <f>stat!D288</f>
        <v>930503</v>
      </c>
      <c r="E118" s="477" t="str">
        <f>stat!E288</f>
        <v>JH</v>
      </c>
      <c r="F118" s="477" t="str">
        <f>stat!F288</f>
        <v>FLY</v>
      </c>
      <c r="G118" s="1654">
        <f>stat!G288</f>
        <v>1.25</v>
      </c>
      <c r="H118" s="477">
        <f>stat!H288</f>
        <v>12</v>
      </c>
      <c r="I118" s="477">
        <f>stat!I288</f>
        <v>8</v>
      </c>
      <c r="J118" s="477">
        <f>stat!J288</f>
        <v>7</v>
      </c>
      <c r="K118" s="477">
        <f>stat!K288</f>
        <v>15</v>
      </c>
      <c r="L118" s="477">
        <f>stat!L288</f>
        <v>0</v>
      </c>
    </row>
    <row r="119" spans="1:12" ht="15" customHeight="1">
      <c r="A119" s="849">
        <f>K119</f>
        <v>15</v>
      </c>
      <c r="B119" s="477" t="str">
        <f>stat!B780</f>
        <v>Hatala</v>
      </c>
      <c r="C119" s="477" t="str">
        <f>stat!C780</f>
        <v>Dominik</v>
      </c>
      <c r="D119" s="477">
        <f>stat!D780</f>
        <v>900710</v>
      </c>
      <c r="E119" s="477" t="str">
        <f>stat!E780</f>
        <v>J.H.</v>
      </c>
      <c r="F119" s="477" t="str">
        <f>stat!F780</f>
        <v>Ráj</v>
      </c>
      <c r="G119" s="1654">
        <f>stat!G780</f>
        <v>2.1428571428571428</v>
      </c>
      <c r="H119" s="477">
        <f>stat!H780</f>
        <v>7</v>
      </c>
      <c r="I119" s="477">
        <f>stat!I780</f>
        <v>9</v>
      </c>
      <c r="J119" s="477">
        <f>stat!J780</f>
        <v>6</v>
      </c>
      <c r="K119" s="477">
        <f>stat!K780</f>
        <v>15</v>
      </c>
      <c r="L119" s="477">
        <f>stat!L780</f>
        <v>0</v>
      </c>
    </row>
    <row r="120" spans="1:12" ht="15" customHeight="1">
      <c r="A120" s="849">
        <f>K120</f>
        <v>14</v>
      </c>
      <c r="B120" s="477" t="str">
        <f>stat!B72</f>
        <v>Nevrlý</v>
      </c>
      <c r="C120" s="477" t="str">
        <f>stat!C72</f>
        <v>Matěj</v>
      </c>
      <c r="D120" s="477">
        <f>stat!D72</f>
        <v>0</v>
      </c>
      <c r="E120" s="477" t="str">
        <f>stat!E72</f>
        <v>UOH</v>
      </c>
      <c r="F120" s="477" t="str">
        <f>stat!F72</f>
        <v>Nug</v>
      </c>
      <c r="G120" s="1654">
        <f>stat!G72</f>
        <v>1.2727272727272727</v>
      </c>
      <c r="H120" s="477">
        <f>stat!H72</f>
        <v>11</v>
      </c>
      <c r="I120" s="477">
        <f>stat!I72</f>
        <v>5</v>
      </c>
      <c r="J120" s="477">
        <f>stat!J72</f>
        <v>9</v>
      </c>
      <c r="K120" s="477">
        <f>stat!K72</f>
        <v>14</v>
      </c>
      <c r="L120" s="477">
        <f>stat!L72</f>
        <v>0</v>
      </c>
    </row>
    <row r="121" spans="1:12" ht="15" customHeight="1">
      <c r="A121" s="849">
        <f>K121</f>
        <v>14</v>
      </c>
      <c r="B121" s="477" t="str">
        <f>stat!B564</f>
        <v>Šembera</v>
      </c>
      <c r="C121" s="477" t="str">
        <f>stat!C564</f>
        <v>Miroslav</v>
      </c>
      <c r="D121" s="477">
        <f>stat!D564</f>
        <v>0</v>
      </c>
      <c r="E121" s="477" t="str">
        <f>stat!E564</f>
        <v>JH2</v>
      </c>
      <c r="F121" s="477" t="str">
        <f>stat!F564</f>
        <v>RAFzLuk</v>
      </c>
      <c r="G121" s="1654">
        <f>stat!G564</f>
        <v>0.875</v>
      </c>
      <c r="H121" s="477">
        <f>stat!H564</f>
        <v>16</v>
      </c>
      <c r="I121" s="477">
        <f>stat!I564</f>
        <v>5</v>
      </c>
      <c r="J121" s="477">
        <f>stat!J564</f>
        <v>9</v>
      </c>
      <c r="K121" s="477">
        <f>stat!K564</f>
        <v>14</v>
      </c>
      <c r="L121" s="477">
        <f>stat!L564</f>
        <v>0</v>
      </c>
    </row>
    <row r="122" spans="1:12" ht="15" customHeight="1">
      <c r="A122" s="849">
        <f>K122</f>
        <v>14</v>
      </c>
      <c r="B122" s="477" t="str">
        <f>stat!B197</f>
        <v>Štěpánek</v>
      </c>
      <c r="C122" s="477" t="str">
        <f>stat!C197</f>
        <v>Přemysl</v>
      </c>
      <c r="D122" s="477">
        <f>stat!D197</f>
        <v>0</v>
      </c>
      <c r="E122" s="477" t="str">
        <f>stat!E197</f>
        <v>H</v>
      </c>
      <c r="F122" s="477" t="str">
        <f>stat!F197</f>
        <v>HHea</v>
      </c>
      <c r="G122" s="1654">
        <f>stat!G197</f>
        <v>1.5555555555555556</v>
      </c>
      <c r="H122" s="477">
        <f>stat!H197</f>
        <v>9</v>
      </c>
      <c r="I122" s="477">
        <f>stat!I197</f>
        <v>5</v>
      </c>
      <c r="J122" s="477">
        <f>stat!J197</f>
        <v>9</v>
      </c>
      <c r="K122" s="477">
        <f>stat!K197</f>
        <v>14</v>
      </c>
      <c r="L122" s="477">
        <f>stat!L197</f>
        <v>0</v>
      </c>
    </row>
    <row r="123" spans="1:12" ht="15" customHeight="1">
      <c r="A123" s="849">
        <f>K123</f>
        <v>14</v>
      </c>
      <c r="B123" s="477" t="str">
        <f>stat!B771</f>
        <v>Loun</v>
      </c>
      <c r="C123" s="477" t="str">
        <f>stat!C771</f>
        <v>Jan</v>
      </c>
      <c r="D123" s="477">
        <f>stat!D771</f>
        <v>880811</v>
      </c>
      <c r="E123" s="477" t="str">
        <f>stat!E771</f>
        <v>J.H.</v>
      </c>
      <c r="F123" s="477" t="str">
        <f>stat!F771</f>
        <v>Ráj</v>
      </c>
      <c r="G123" s="1654">
        <f>stat!G771</f>
        <v>1.0769230769230769</v>
      </c>
      <c r="H123" s="477">
        <f>stat!H771</f>
        <v>13</v>
      </c>
      <c r="I123" s="477">
        <f>stat!I771</f>
        <v>8</v>
      </c>
      <c r="J123" s="477">
        <f>stat!J771</f>
        <v>6</v>
      </c>
      <c r="K123" s="477">
        <f>stat!K771</f>
        <v>14</v>
      </c>
      <c r="L123" s="477">
        <f>stat!L771</f>
        <v>0</v>
      </c>
    </row>
    <row r="124" spans="1:12" ht="15" customHeight="1">
      <c r="A124" s="849">
        <f>K124</f>
        <v>14</v>
      </c>
      <c r="B124" s="477" t="str">
        <f>stat!B368</f>
        <v>Moravec</v>
      </c>
      <c r="C124" s="477" t="str">
        <f>stat!C368</f>
        <v>Karel</v>
      </c>
      <c r="D124" s="477">
        <f>stat!D368</f>
        <v>850604</v>
      </c>
      <c r="E124" s="477" t="str">
        <f>stat!E368</f>
        <v>JH</v>
      </c>
      <c r="F124" s="477" t="str">
        <f>stat!F368</f>
        <v>PET</v>
      </c>
      <c r="G124" s="1654">
        <f>stat!G368</f>
        <v>1.2727272727272727</v>
      </c>
      <c r="H124" s="477">
        <f>stat!H368</f>
        <v>11</v>
      </c>
      <c r="I124" s="477">
        <f>stat!I368</f>
        <v>12</v>
      </c>
      <c r="J124" s="477">
        <f>stat!J368</f>
        <v>2</v>
      </c>
      <c r="K124" s="477">
        <f>stat!K368</f>
        <v>14</v>
      </c>
      <c r="L124" s="477">
        <f>stat!L368</f>
        <v>0</v>
      </c>
    </row>
    <row r="125" spans="1:12" ht="15" customHeight="1">
      <c r="A125" s="849">
        <f>K125</f>
        <v>14</v>
      </c>
      <c r="B125" s="477" t="str">
        <f>stat!B329</f>
        <v>Kárský</v>
      </c>
      <c r="C125" s="477" t="str">
        <f>stat!C329</f>
        <v>Petr</v>
      </c>
      <c r="D125" s="477">
        <f>stat!D329</f>
        <v>831211</v>
      </c>
      <c r="E125" s="477" t="str">
        <f>stat!E329</f>
        <v>JH</v>
      </c>
      <c r="F125" s="477" t="str">
        <f>stat!F329</f>
        <v>BOB</v>
      </c>
      <c r="G125" s="1654">
        <f>stat!G329</f>
        <v>0.77777777777777779</v>
      </c>
      <c r="H125" s="477">
        <f>stat!H329</f>
        <v>18</v>
      </c>
      <c r="I125" s="477">
        <f>stat!I329</f>
        <v>6</v>
      </c>
      <c r="J125" s="477">
        <f>stat!J329</f>
        <v>8</v>
      </c>
      <c r="K125" s="477">
        <f>stat!K329</f>
        <v>14</v>
      </c>
      <c r="L125" s="477">
        <f>stat!L329</f>
        <v>0</v>
      </c>
    </row>
    <row r="126" spans="1:12" ht="15" customHeight="1">
      <c r="A126" s="849">
        <f>K126</f>
        <v>14</v>
      </c>
      <c r="B126" s="477" t="str">
        <f>stat!B80</f>
        <v xml:space="preserve">Zouhar </v>
      </c>
      <c r="C126" s="477" t="str">
        <f>stat!C80</f>
        <v>Martin</v>
      </c>
      <c r="D126" s="477">
        <f>stat!D80</f>
        <v>891015</v>
      </c>
      <c r="E126" s="477" t="str">
        <f>stat!E80</f>
        <v>JH</v>
      </c>
      <c r="F126" s="477" t="str">
        <f>stat!F80</f>
        <v>Nug</v>
      </c>
      <c r="G126" s="1654">
        <f>stat!G80</f>
        <v>1.1666666666666667</v>
      </c>
      <c r="H126" s="477">
        <f>stat!H80</f>
        <v>12</v>
      </c>
      <c r="I126" s="477">
        <f>stat!I80</f>
        <v>8</v>
      </c>
      <c r="J126" s="477">
        <f>stat!J80</f>
        <v>6</v>
      </c>
      <c r="K126" s="477">
        <f>stat!K80</f>
        <v>14</v>
      </c>
      <c r="L126" s="477">
        <f>stat!L80</f>
        <v>0</v>
      </c>
    </row>
    <row r="127" spans="1:12" ht="15" customHeight="1">
      <c r="A127" s="849">
        <f>K127</f>
        <v>14</v>
      </c>
      <c r="B127" s="477" t="str">
        <f>stat!B913</f>
        <v>Renčín</v>
      </c>
      <c r="C127" s="477" t="str">
        <f>stat!C913</f>
        <v>Miloslav</v>
      </c>
      <c r="D127" s="477">
        <f>stat!D913</f>
        <v>760518</v>
      </c>
      <c r="E127" s="477" t="str">
        <f>stat!E913</f>
        <v>JH</v>
      </c>
      <c r="F127" s="477" t="str">
        <f>stat!F913</f>
        <v>Sna</v>
      </c>
      <c r="G127" s="1654">
        <f>stat!G913</f>
        <v>0.875</v>
      </c>
      <c r="H127" s="477">
        <f>stat!H913</f>
        <v>16</v>
      </c>
      <c r="I127" s="477">
        <f>stat!I913</f>
        <v>7</v>
      </c>
      <c r="J127" s="477">
        <f>stat!J913</f>
        <v>7</v>
      </c>
      <c r="K127" s="477">
        <f>stat!K913</f>
        <v>14</v>
      </c>
      <c r="L127" s="477">
        <f>stat!L913</f>
        <v>0</v>
      </c>
    </row>
    <row r="128" spans="1:12" ht="15" customHeight="1">
      <c r="A128" s="849">
        <f>K128</f>
        <v>14</v>
      </c>
      <c r="B128" s="477" t="str">
        <f>stat!B737</f>
        <v>Šembera</v>
      </c>
      <c r="C128" s="477" t="str">
        <f>stat!C737</f>
        <v>Miroslav</v>
      </c>
      <c r="D128" s="477">
        <f>stat!D737</f>
        <v>810303</v>
      </c>
      <c r="E128" s="477" t="str">
        <f>stat!E737</f>
        <v>JH</v>
      </c>
      <c r="F128" s="477" t="str">
        <f>stat!F737</f>
        <v>Luk</v>
      </c>
      <c r="G128" s="1654">
        <f>stat!G737</f>
        <v>0.82352941176470584</v>
      </c>
      <c r="H128" s="477">
        <f>stat!H737</f>
        <v>17</v>
      </c>
      <c r="I128" s="477">
        <f>stat!I737</f>
        <v>8</v>
      </c>
      <c r="J128" s="477">
        <f>stat!J737</f>
        <v>6</v>
      </c>
      <c r="K128" s="477">
        <f>stat!K737</f>
        <v>14</v>
      </c>
      <c r="L128" s="477">
        <f>stat!L737</f>
        <v>0</v>
      </c>
    </row>
    <row r="129" spans="1:12" ht="15" customHeight="1">
      <c r="A129" s="849">
        <f>K129</f>
        <v>14</v>
      </c>
      <c r="B129" s="477" t="str">
        <f>stat!B286</f>
        <v xml:space="preserve">Hejč </v>
      </c>
      <c r="C129" s="477" t="str">
        <f>stat!C286</f>
        <v>Millan ml.</v>
      </c>
      <c r="D129" s="477">
        <f>stat!D286</f>
        <v>930325</v>
      </c>
      <c r="E129" s="477" t="str">
        <f>stat!E286</f>
        <v>JH</v>
      </c>
      <c r="F129" s="477" t="str">
        <f>stat!F286</f>
        <v>FLY</v>
      </c>
      <c r="G129" s="1654">
        <f>stat!G286</f>
        <v>0.875</v>
      </c>
      <c r="H129" s="477">
        <f>stat!H286</f>
        <v>16</v>
      </c>
      <c r="I129" s="477">
        <f>stat!I286</f>
        <v>7</v>
      </c>
      <c r="J129" s="477">
        <f>stat!J286</f>
        <v>7</v>
      </c>
      <c r="K129" s="477">
        <f>stat!K286</f>
        <v>14</v>
      </c>
      <c r="L129" s="477">
        <f>stat!L286</f>
        <v>0</v>
      </c>
    </row>
    <row r="130" spans="1:12" ht="15" customHeight="1">
      <c r="A130" s="849">
        <f>K130</f>
        <v>14</v>
      </c>
      <c r="B130" s="477" t="str">
        <f>stat!B218</f>
        <v>Charvát</v>
      </c>
      <c r="C130" s="477" t="str">
        <f>stat!C218</f>
        <v>Martin</v>
      </c>
      <c r="D130" s="477">
        <f>stat!D218</f>
        <v>750519</v>
      </c>
      <c r="E130" s="477" t="str">
        <f>stat!E218</f>
        <v>JH</v>
      </c>
      <c r="F130" s="477" t="str">
        <f>stat!F218</f>
        <v>HTZ</v>
      </c>
      <c r="G130" s="1654">
        <f>stat!G218</f>
        <v>0.82352941176470584</v>
      </c>
      <c r="H130" s="477">
        <f>stat!H218</f>
        <v>17</v>
      </c>
      <c r="I130" s="477">
        <f>stat!I218</f>
        <v>6</v>
      </c>
      <c r="J130" s="477">
        <f>stat!J218</f>
        <v>8</v>
      </c>
      <c r="K130" s="477">
        <f>stat!K218</f>
        <v>14</v>
      </c>
      <c r="L130" s="477">
        <f>stat!L218</f>
        <v>10</v>
      </c>
    </row>
    <row r="131" spans="1:12" ht="15" customHeight="1">
      <c r="A131" s="849">
        <f>K131</f>
        <v>14</v>
      </c>
      <c r="B131" s="477" t="str">
        <f>stat!B597</f>
        <v>Šturma</v>
      </c>
      <c r="C131" s="477" t="str">
        <f>stat!C597</f>
        <v>Jan</v>
      </c>
      <c r="D131" s="477">
        <f>stat!D597</f>
        <v>900508</v>
      </c>
      <c r="E131" s="477" t="str">
        <f>stat!E597</f>
        <v>J.H.</v>
      </c>
      <c r="F131" s="477" t="str">
        <f>stat!F597</f>
        <v>ORL</v>
      </c>
      <c r="G131" s="1654">
        <f>stat!G597</f>
        <v>1</v>
      </c>
      <c r="H131" s="477">
        <f>stat!H597</f>
        <v>14</v>
      </c>
      <c r="I131" s="477">
        <f>stat!I597</f>
        <v>5</v>
      </c>
      <c r="J131" s="477">
        <f>stat!J597</f>
        <v>9</v>
      </c>
      <c r="K131" s="477">
        <f>stat!K597</f>
        <v>14</v>
      </c>
      <c r="L131" s="477">
        <f>stat!L597</f>
        <v>0</v>
      </c>
    </row>
    <row r="132" spans="1:12" ht="15" customHeight="1">
      <c r="A132" s="849">
        <f>K132</f>
        <v>14</v>
      </c>
      <c r="B132" s="477" t="str">
        <f>stat!B675</f>
        <v xml:space="preserve">Šponar </v>
      </c>
      <c r="C132" s="477" t="str">
        <f>stat!C675</f>
        <v>Jaroslav</v>
      </c>
      <c r="D132" s="477">
        <f>stat!D675</f>
        <v>790409</v>
      </c>
      <c r="E132" s="477" t="str">
        <f>stat!E675</f>
        <v>JH2</v>
      </c>
      <c r="F132" s="477" t="str">
        <f>stat!F675</f>
        <v>Čvo</v>
      </c>
      <c r="G132" s="1654">
        <f>stat!G675</f>
        <v>2.8</v>
      </c>
      <c r="H132" s="477">
        <f>stat!H675</f>
        <v>5</v>
      </c>
      <c r="I132" s="477">
        <f>stat!I675</f>
        <v>4</v>
      </c>
      <c r="J132" s="477">
        <f>stat!J675</f>
        <v>10</v>
      </c>
      <c r="K132" s="477">
        <f>stat!K675</f>
        <v>14</v>
      </c>
      <c r="L132" s="477">
        <f>stat!L675</f>
        <v>0</v>
      </c>
    </row>
    <row r="133" spans="1:12" ht="15" customHeight="1">
      <c r="A133" s="849">
        <f>K133</f>
        <v>14</v>
      </c>
      <c r="B133" s="477" t="str">
        <f>stat!B20</f>
        <v>Zeman</v>
      </c>
      <c r="C133" s="477" t="str">
        <f>stat!C20</f>
        <v>Lukáš</v>
      </c>
      <c r="D133" s="477">
        <f>stat!D20</f>
        <v>1000129</v>
      </c>
      <c r="E133" s="477" t="str">
        <f>stat!E20</f>
        <v>JH</v>
      </c>
      <c r="F133" s="477" t="str">
        <f>stat!F20</f>
        <v>SOM</v>
      </c>
      <c r="G133" s="1654">
        <f>stat!G20</f>
        <v>1</v>
      </c>
      <c r="H133" s="477">
        <f>stat!H20</f>
        <v>14</v>
      </c>
      <c r="I133" s="477">
        <f>stat!I20</f>
        <v>6</v>
      </c>
      <c r="J133" s="477">
        <f>stat!J20</f>
        <v>8</v>
      </c>
      <c r="K133" s="477">
        <f>stat!K20</f>
        <v>14</v>
      </c>
      <c r="L133" s="477">
        <f>stat!L20</f>
        <v>0</v>
      </c>
    </row>
    <row r="134" spans="1:12" ht="15" customHeight="1">
      <c r="A134" s="849">
        <f>K134</f>
        <v>13</v>
      </c>
      <c r="B134" s="477" t="str">
        <f>stat!B323</f>
        <v>Kárský</v>
      </c>
      <c r="C134" s="477" t="str">
        <f>stat!C323</f>
        <v>Jaroslav</v>
      </c>
      <c r="D134" s="477">
        <f>stat!D323</f>
        <v>800519</v>
      </c>
      <c r="E134" s="477" t="str">
        <f>stat!E323</f>
        <v>JH</v>
      </c>
      <c r="F134" s="477" t="str">
        <f>stat!F323</f>
        <v>BOB</v>
      </c>
      <c r="G134" s="1654">
        <f>stat!G323</f>
        <v>0.72222222222222221</v>
      </c>
      <c r="H134" s="477">
        <f>stat!H323</f>
        <v>18</v>
      </c>
      <c r="I134" s="477">
        <f>stat!I323</f>
        <v>5</v>
      </c>
      <c r="J134" s="477">
        <f>stat!J323</f>
        <v>8</v>
      </c>
      <c r="K134" s="477">
        <f>stat!K323</f>
        <v>13</v>
      </c>
      <c r="L134" s="477">
        <f>stat!L323</f>
        <v>0</v>
      </c>
    </row>
    <row r="135" spans="1:12" ht="15" customHeight="1">
      <c r="A135" s="849">
        <f>K135</f>
        <v>13</v>
      </c>
      <c r="B135" s="477" t="str">
        <f>stat!B296</f>
        <v xml:space="preserve">Vlček </v>
      </c>
      <c r="C135" s="477" t="str">
        <f>stat!C296</f>
        <v>David</v>
      </c>
      <c r="D135" s="477">
        <f>stat!D296</f>
        <v>940914</v>
      </c>
      <c r="E135" s="477" t="str">
        <f>stat!E296</f>
        <v>JH2</v>
      </c>
      <c r="F135" s="477" t="str">
        <f>stat!F296</f>
        <v>FLY</v>
      </c>
      <c r="G135" s="1654">
        <f>stat!G296</f>
        <v>1.625</v>
      </c>
      <c r="H135" s="477">
        <f>stat!H296</f>
        <v>8</v>
      </c>
      <c r="I135" s="477">
        <f>stat!I296</f>
        <v>8</v>
      </c>
      <c r="J135" s="477">
        <f>stat!J296</f>
        <v>5</v>
      </c>
      <c r="K135" s="477">
        <f>stat!K296</f>
        <v>13</v>
      </c>
      <c r="L135" s="477">
        <f>stat!L296</f>
        <v>0</v>
      </c>
    </row>
    <row r="136" spans="1:12" ht="15" customHeight="1">
      <c r="A136" s="849">
        <f>K136</f>
        <v>13</v>
      </c>
      <c r="B136" s="477" t="str">
        <f>stat!B39</f>
        <v>Fikr</v>
      </c>
      <c r="C136" s="477" t="str">
        <f>stat!C39</f>
        <v>Marek</v>
      </c>
      <c r="D136" s="477">
        <f>stat!D39</f>
        <v>950803</v>
      </c>
      <c r="E136" s="477" t="str">
        <f>stat!E39</f>
        <v>N</v>
      </c>
      <c r="F136" s="477" t="str">
        <f>stat!F39</f>
        <v>Tyg</v>
      </c>
      <c r="G136" s="1654">
        <f>stat!G39</f>
        <v>1.3</v>
      </c>
      <c r="H136" s="477">
        <f>stat!H39</f>
        <v>10</v>
      </c>
      <c r="I136" s="477">
        <f>stat!I39</f>
        <v>6</v>
      </c>
      <c r="J136" s="477">
        <f>stat!J39</f>
        <v>7</v>
      </c>
      <c r="K136" s="477">
        <f>stat!K39</f>
        <v>13</v>
      </c>
      <c r="L136" s="477">
        <f>stat!L39</f>
        <v>0</v>
      </c>
    </row>
    <row r="137" spans="1:12" ht="15" customHeight="1">
      <c r="A137" s="849">
        <f>K137</f>
        <v>13</v>
      </c>
      <c r="B137" s="477" t="str">
        <f>stat!B558</f>
        <v xml:space="preserve">Vacek </v>
      </c>
      <c r="C137" s="477" t="str">
        <f>stat!C558</f>
        <v>Lukáš</v>
      </c>
      <c r="D137" s="477">
        <f>stat!D558</f>
        <v>741028</v>
      </c>
      <c r="E137" s="477" t="str">
        <f>stat!E558</f>
        <v>JH</v>
      </c>
      <c r="F137" s="477" t="str">
        <f>stat!F558</f>
        <v>RAF</v>
      </c>
      <c r="G137" s="1654">
        <f>stat!G558</f>
        <v>0.8125</v>
      </c>
      <c r="H137" s="477">
        <f>stat!H558</f>
        <v>16</v>
      </c>
      <c r="I137" s="477">
        <f>stat!I558</f>
        <v>5</v>
      </c>
      <c r="J137" s="477">
        <f>stat!J558</f>
        <v>8</v>
      </c>
      <c r="K137" s="477">
        <f>stat!K558</f>
        <v>13</v>
      </c>
      <c r="L137" s="477">
        <f>stat!L558</f>
        <v>0</v>
      </c>
    </row>
    <row r="138" spans="1:12" ht="15" customHeight="1">
      <c r="A138" s="849">
        <f>K138</f>
        <v>13</v>
      </c>
      <c r="B138" s="477" t="str">
        <f>stat!B860</f>
        <v>Hrdina</v>
      </c>
      <c r="C138" s="477" t="str">
        <f>stat!C860</f>
        <v>Josef</v>
      </c>
      <c r="D138" s="477">
        <f>stat!D860</f>
        <v>880426</v>
      </c>
      <c r="E138" s="477" t="str">
        <f>stat!E860</f>
        <v>J.H.</v>
      </c>
      <c r="F138" s="477" t="str">
        <f>stat!F860</f>
        <v>OMB</v>
      </c>
      <c r="G138" s="1654">
        <f>stat!G860</f>
        <v>1.625</v>
      </c>
      <c r="H138" s="477">
        <f>stat!H860</f>
        <v>8</v>
      </c>
      <c r="I138" s="477">
        <f>stat!I860</f>
        <v>11</v>
      </c>
      <c r="J138" s="477">
        <f>stat!J860</f>
        <v>2</v>
      </c>
      <c r="K138" s="477">
        <f>stat!K860</f>
        <v>13</v>
      </c>
      <c r="L138" s="477">
        <f>stat!L860</f>
        <v>0</v>
      </c>
    </row>
    <row r="139" spans="1:12" ht="15" customHeight="1">
      <c r="A139" s="849">
        <f>K139</f>
        <v>13</v>
      </c>
      <c r="B139" s="477" t="str">
        <f>stat!B516</f>
        <v>Zecha</v>
      </c>
      <c r="C139" s="477" t="str">
        <f>stat!C516</f>
        <v>Roman</v>
      </c>
      <c r="D139" s="477">
        <f>stat!D516</f>
        <v>761126</v>
      </c>
      <c r="E139" s="477" t="str">
        <f>stat!E516</f>
        <v>JH</v>
      </c>
      <c r="F139" s="477" t="str">
        <f>stat!F516</f>
        <v>SLO</v>
      </c>
      <c r="G139" s="1654">
        <f>stat!G516</f>
        <v>1.3</v>
      </c>
      <c r="H139" s="477">
        <f>stat!H516</f>
        <v>10</v>
      </c>
      <c r="I139" s="477">
        <f>stat!I516</f>
        <v>8</v>
      </c>
      <c r="J139" s="477">
        <f>stat!J516</f>
        <v>5</v>
      </c>
      <c r="K139" s="477">
        <f>stat!K516</f>
        <v>13</v>
      </c>
      <c r="L139" s="477">
        <f>stat!L516</f>
        <v>0</v>
      </c>
    </row>
    <row r="140" spans="1:12" ht="15" customHeight="1">
      <c r="A140" s="849">
        <f>K140</f>
        <v>13</v>
      </c>
      <c r="B140" s="477" t="str">
        <f>stat!B784</f>
        <v>Vykydal</v>
      </c>
      <c r="C140" s="477" t="str">
        <f>stat!C784</f>
        <v xml:space="preserve">Petr </v>
      </c>
      <c r="D140" s="477">
        <f>stat!D784</f>
        <v>940427</v>
      </c>
      <c r="E140" s="477" t="str">
        <f>stat!E784</f>
        <v>N</v>
      </c>
      <c r="F140" s="477" t="str">
        <f>stat!F784</f>
        <v>Ráj</v>
      </c>
      <c r="G140" s="1654">
        <f>stat!G784</f>
        <v>1.3</v>
      </c>
      <c r="H140" s="477">
        <f>stat!H784</f>
        <v>10</v>
      </c>
      <c r="I140" s="477">
        <f>stat!I784</f>
        <v>9</v>
      </c>
      <c r="J140" s="477">
        <f>stat!J784</f>
        <v>4</v>
      </c>
      <c r="K140" s="477">
        <f>stat!K784</f>
        <v>13</v>
      </c>
      <c r="L140" s="477">
        <f>stat!L784</f>
        <v>0</v>
      </c>
    </row>
    <row r="141" spans="1:12" ht="15" customHeight="1">
      <c r="A141" s="849">
        <f>K141</f>
        <v>13</v>
      </c>
      <c r="B141" s="477" t="str">
        <f>stat!B297</f>
        <v>Pleskot</v>
      </c>
      <c r="C141" s="477" t="str">
        <f>stat!C297</f>
        <v>Tomáš</v>
      </c>
      <c r="D141" s="477">
        <f>stat!D297</f>
        <v>0</v>
      </c>
      <c r="E141" s="477" t="str">
        <f>stat!E297</f>
        <v>UOH</v>
      </c>
      <c r="F141" s="477" t="str">
        <f>stat!F297</f>
        <v>FLY</v>
      </c>
      <c r="G141" s="1654">
        <f>stat!G297</f>
        <v>1</v>
      </c>
      <c r="H141" s="477">
        <f>stat!H297</f>
        <v>13</v>
      </c>
      <c r="I141" s="477">
        <f>stat!I297</f>
        <v>6</v>
      </c>
      <c r="J141" s="477">
        <f>stat!J297</f>
        <v>7</v>
      </c>
      <c r="K141" s="477">
        <f>stat!K297</f>
        <v>13</v>
      </c>
      <c r="L141" s="477">
        <f>stat!L297</f>
        <v>0</v>
      </c>
    </row>
    <row r="142" spans="1:12" ht="15" customHeight="1">
      <c r="A142" s="849">
        <f>K142</f>
        <v>13</v>
      </c>
      <c r="B142" s="477" t="str">
        <f>stat!B120</f>
        <v>VENCL</v>
      </c>
      <c r="C142" s="477" t="str">
        <f>stat!C120</f>
        <v>RADEK</v>
      </c>
      <c r="D142" s="477">
        <f>stat!D120</f>
        <v>1080131</v>
      </c>
      <c r="E142" s="477" t="str">
        <f>stat!E120</f>
        <v>N</v>
      </c>
      <c r="F142" s="477" t="str">
        <f>stat!F120</f>
        <v>NEK</v>
      </c>
      <c r="G142" s="1654">
        <f>stat!G120</f>
        <v>1.4444444444444444</v>
      </c>
      <c r="H142" s="477">
        <f>stat!H120</f>
        <v>9</v>
      </c>
      <c r="I142" s="477">
        <f>stat!I120</f>
        <v>7</v>
      </c>
      <c r="J142" s="477">
        <f>stat!J120</f>
        <v>6</v>
      </c>
      <c r="K142" s="477">
        <f>stat!K120</f>
        <v>13</v>
      </c>
      <c r="L142" s="477">
        <f>stat!L120</f>
        <v>0</v>
      </c>
    </row>
    <row r="143" spans="1:12" ht="15" customHeight="1">
      <c r="A143" s="849">
        <f>K143</f>
        <v>13</v>
      </c>
      <c r="B143" s="477" t="str">
        <f>stat!B82</f>
        <v>Viktorin</v>
      </c>
      <c r="C143" s="477" t="str">
        <f>stat!C82</f>
        <v>Marek</v>
      </c>
      <c r="D143" s="477">
        <f>stat!D82</f>
        <v>0</v>
      </c>
      <c r="E143" s="477" t="str">
        <f>stat!E82</f>
        <v>UOH</v>
      </c>
      <c r="F143" s="477" t="str">
        <f>stat!F82</f>
        <v>Nug</v>
      </c>
      <c r="G143" s="1654">
        <f>stat!G82</f>
        <v>1.0833333333333333</v>
      </c>
      <c r="H143" s="477">
        <f>stat!H82</f>
        <v>12</v>
      </c>
      <c r="I143" s="477">
        <f>stat!I82</f>
        <v>6</v>
      </c>
      <c r="J143" s="477">
        <f>stat!J82</f>
        <v>7</v>
      </c>
      <c r="K143" s="477">
        <f>stat!K82</f>
        <v>13</v>
      </c>
      <c r="L143" s="477">
        <f>stat!L82</f>
        <v>0</v>
      </c>
    </row>
    <row r="144" spans="1:12" ht="15" customHeight="1">
      <c r="A144" s="849">
        <f>K144</f>
        <v>13</v>
      </c>
      <c r="B144" s="477" t="str">
        <f>stat!B398</f>
        <v>Juruj</v>
      </c>
      <c r="C144" s="477" t="str">
        <f>stat!C398</f>
        <v>Radim</v>
      </c>
      <c r="D144" s="477">
        <f>stat!D398</f>
        <v>730120</v>
      </c>
      <c r="E144" s="477" t="str">
        <f>stat!E398</f>
        <v>JH</v>
      </c>
      <c r="F144" s="477" t="str">
        <f>stat!F398</f>
        <v>Cyk</v>
      </c>
      <c r="G144" s="1654">
        <f>stat!G398</f>
        <v>0.8125</v>
      </c>
      <c r="H144" s="477">
        <f>stat!H398</f>
        <v>16</v>
      </c>
      <c r="I144" s="477">
        <f>stat!I398</f>
        <v>4</v>
      </c>
      <c r="J144" s="477">
        <f>stat!J398</f>
        <v>9</v>
      </c>
      <c r="K144" s="477">
        <f>stat!K398</f>
        <v>13</v>
      </c>
      <c r="L144" s="477">
        <f>stat!L398</f>
        <v>0</v>
      </c>
    </row>
    <row r="145" spans="1:12" ht="15" customHeight="1">
      <c r="A145" s="849">
        <f>K145</f>
        <v>13</v>
      </c>
      <c r="B145" s="477" t="str">
        <f>stat!B899</f>
        <v>Motl</v>
      </c>
      <c r="C145" s="477" t="str">
        <f>stat!C899</f>
        <v>Jan</v>
      </c>
      <c r="D145" s="477">
        <f>stat!D899</f>
        <v>0</v>
      </c>
      <c r="E145" s="477">
        <f>stat!E899</f>
        <v>0</v>
      </c>
      <c r="F145" s="477" t="str">
        <f>stat!F899</f>
        <v>HTř</v>
      </c>
      <c r="G145" s="1654">
        <f>stat!G899</f>
        <v>0.8666666666666667</v>
      </c>
      <c r="H145" s="477">
        <f>stat!H899</f>
        <v>15</v>
      </c>
      <c r="I145" s="477">
        <f>stat!I899</f>
        <v>11</v>
      </c>
      <c r="J145" s="477">
        <f>stat!J899</f>
        <v>2</v>
      </c>
      <c r="K145" s="477">
        <f>stat!K899</f>
        <v>13</v>
      </c>
      <c r="L145" s="477">
        <f>stat!L899</f>
        <v>0</v>
      </c>
    </row>
    <row r="146" spans="1:12" ht="15" customHeight="1">
      <c r="A146" s="849">
        <f>K146</f>
        <v>13</v>
      </c>
      <c r="B146" s="477" t="str">
        <f>stat!B743</f>
        <v>Formánek</v>
      </c>
      <c r="C146" s="477" t="str">
        <f>stat!C743</f>
        <v>Vladimír</v>
      </c>
      <c r="D146" s="477">
        <f>stat!D743</f>
        <v>0</v>
      </c>
      <c r="E146" s="477">
        <f>stat!E743</f>
        <v>0</v>
      </c>
      <c r="F146" s="477" t="str">
        <f>stat!F743</f>
        <v>Luk</v>
      </c>
      <c r="G146" s="1654">
        <f>stat!G743</f>
        <v>0.76470588235294112</v>
      </c>
      <c r="H146" s="477">
        <f>stat!H743</f>
        <v>17</v>
      </c>
      <c r="I146" s="477">
        <f>stat!I743</f>
        <v>7</v>
      </c>
      <c r="J146" s="477">
        <f>stat!J743</f>
        <v>6</v>
      </c>
      <c r="K146" s="477">
        <f>stat!K743</f>
        <v>13</v>
      </c>
      <c r="L146" s="477">
        <f>stat!L743</f>
        <v>0</v>
      </c>
    </row>
    <row r="147" spans="1:12" ht="15" customHeight="1">
      <c r="A147" s="849">
        <f>K147</f>
        <v>13</v>
      </c>
      <c r="B147" s="477" t="str">
        <f>stat!B108</f>
        <v>BEDNÁŘ</v>
      </c>
      <c r="C147" s="477" t="str">
        <f>stat!C108</f>
        <v>LIBOR</v>
      </c>
      <c r="D147" s="477">
        <f>stat!D108</f>
        <v>960306</v>
      </c>
      <c r="E147" s="477" t="str">
        <f>stat!E108</f>
        <v>JH</v>
      </c>
      <c r="F147" s="477" t="str">
        <f>stat!F108</f>
        <v>NEK</v>
      </c>
      <c r="G147" s="1654">
        <f>stat!G108</f>
        <v>1.4444444444444444</v>
      </c>
      <c r="H147" s="477">
        <f>stat!H108</f>
        <v>9</v>
      </c>
      <c r="I147" s="477">
        <f>stat!I108</f>
        <v>8</v>
      </c>
      <c r="J147" s="477">
        <f>stat!J108</f>
        <v>5</v>
      </c>
      <c r="K147" s="477">
        <f>stat!K108</f>
        <v>13</v>
      </c>
      <c r="L147" s="477">
        <f>stat!L108</f>
        <v>0</v>
      </c>
    </row>
    <row r="148" spans="1:12" ht="15" customHeight="1">
      <c r="A148" s="849">
        <f>K148</f>
        <v>13</v>
      </c>
      <c r="B148" s="477" t="str">
        <f>stat!B494</f>
        <v>Voleský</v>
      </c>
      <c r="C148" s="477" t="str">
        <f>stat!C494</f>
        <v>Martin</v>
      </c>
      <c r="D148" s="477">
        <f>stat!D494</f>
        <v>910510</v>
      </c>
      <c r="E148" s="477" t="str">
        <f>stat!E494</f>
        <v>JH</v>
      </c>
      <c r="F148" s="477" t="str">
        <f>stat!F494</f>
        <v>LDM</v>
      </c>
      <c r="G148" s="1654">
        <f>stat!G494</f>
        <v>2.6</v>
      </c>
      <c r="H148" s="477">
        <f>stat!H494</f>
        <v>5</v>
      </c>
      <c r="I148" s="477">
        <f>stat!I494</f>
        <v>6</v>
      </c>
      <c r="J148" s="477">
        <f>stat!J494</f>
        <v>7</v>
      </c>
      <c r="K148" s="477">
        <f>stat!K494</f>
        <v>13</v>
      </c>
      <c r="L148" s="477">
        <f>stat!L494</f>
        <v>0</v>
      </c>
    </row>
    <row r="149" spans="1:12" ht="15" customHeight="1">
      <c r="A149" s="849">
        <f>K149</f>
        <v>13</v>
      </c>
      <c r="B149" s="477" t="str">
        <f>stat!B344</f>
        <v>Tichý</v>
      </c>
      <c r="C149" s="477" t="str">
        <f>stat!C344</f>
        <v>David</v>
      </c>
      <c r="D149" s="477">
        <f>stat!D344</f>
        <v>0</v>
      </c>
      <c r="E149" s="477">
        <f>stat!E344</f>
        <v>0</v>
      </c>
      <c r="F149" s="477" t="str">
        <f>stat!F344</f>
        <v>HBobzIsl</v>
      </c>
      <c r="G149" s="1654">
        <f>stat!G344</f>
        <v>2.6</v>
      </c>
      <c r="H149" s="477">
        <f>stat!H344</f>
        <v>5</v>
      </c>
      <c r="I149" s="477">
        <f>stat!I344</f>
        <v>6</v>
      </c>
      <c r="J149" s="477">
        <f>stat!J344</f>
        <v>7</v>
      </c>
      <c r="K149" s="477">
        <f>stat!K344</f>
        <v>13</v>
      </c>
      <c r="L149" s="477">
        <f>stat!L344</f>
        <v>0</v>
      </c>
    </row>
    <row r="150" spans="1:12" ht="15" customHeight="1">
      <c r="A150" s="849">
        <f>K150</f>
        <v>13</v>
      </c>
      <c r="B150" s="477" t="str">
        <f>stat!B78</f>
        <v xml:space="preserve">Blaháček </v>
      </c>
      <c r="C150" s="477" t="str">
        <f>stat!C78</f>
        <v>Daniel</v>
      </c>
      <c r="D150" s="477">
        <f>stat!D78</f>
        <v>931102</v>
      </c>
      <c r="E150" s="477" t="str">
        <f>stat!E78</f>
        <v>JH</v>
      </c>
      <c r="F150" s="477" t="str">
        <f>stat!F78</f>
        <v>Nug</v>
      </c>
      <c r="G150" s="1654">
        <f>stat!G78</f>
        <v>0.8666666666666667</v>
      </c>
      <c r="H150" s="477">
        <f>stat!H78</f>
        <v>15</v>
      </c>
      <c r="I150" s="477">
        <f>stat!I78</f>
        <v>5</v>
      </c>
      <c r="J150" s="477">
        <f>stat!J78</f>
        <v>8</v>
      </c>
      <c r="K150" s="477">
        <f>stat!K78</f>
        <v>13</v>
      </c>
      <c r="L150" s="477">
        <f>stat!L78</f>
        <v>0</v>
      </c>
    </row>
    <row r="151" spans="1:12" ht="15" customHeight="1">
      <c r="A151" s="849">
        <f>K151</f>
        <v>12</v>
      </c>
      <c r="B151" s="477" t="str">
        <f>stat!B74</f>
        <v>Kulhaj</v>
      </c>
      <c r="C151" s="477" t="str">
        <f>stat!C74</f>
        <v>Miloš</v>
      </c>
      <c r="D151" s="477" t="str">
        <f>stat!D74</f>
        <v xml:space="preserve"> </v>
      </c>
      <c r="E151" s="477" t="str">
        <f>stat!E74</f>
        <v>JH</v>
      </c>
      <c r="F151" s="477" t="str">
        <f>stat!F74</f>
        <v>Nug</v>
      </c>
      <c r="G151" s="1654">
        <f>stat!G74</f>
        <v>2.4</v>
      </c>
      <c r="H151" s="477">
        <f>stat!H74</f>
        <v>5</v>
      </c>
      <c r="I151" s="477">
        <f>stat!I74</f>
        <v>6</v>
      </c>
      <c r="J151" s="477">
        <f>stat!J74</f>
        <v>6</v>
      </c>
      <c r="K151" s="477">
        <f>stat!K74</f>
        <v>12</v>
      </c>
      <c r="L151" s="477">
        <f>stat!L74</f>
        <v>0</v>
      </c>
    </row>
    <row r="152" spans="1:12" ht="15" customHeight="1">
      <c r="A152" s="849">
        <f>K152</f>
        <v>12</v>
      </c>
      <c r="B152" s="477" t="str">
        <f>stat!B157</f>
        <v>Pražák</v>
      </c>
      <c r="C152" s="477" t="str">
        <f>stat!C157</f>
        <v>Ondřej</v>
      </c>
      <c r="D152" s="477">
        <f>stat!D157</f>
        <v>0</v>
      </c>
      <c r="E152" s="477" t="str">
        <f>stat!E157</f>
        <v>UOH</v>
      </c>
      <c r="F152" s="477" t="str">
        <f>stat!F157</f>
        <v>Těch</v>
      </c>
      <c r="G152" s="1654">
        <f>stat!G157</f>
        <v>2</v>
      </c>
      <c r="H152" s="477">
        <f>stat!H157</f>
        <v>6</v>
      </c>
      <c r="I152" s="477">
        <f>stat!I157</f>
        <v>11</v>
      </c>
      <c r="J152" s="477">
        <f>stat!J157</f>
        <v>1</v>
      </c>
      <c r="K152" s="477">
        <f>stat!K157</f>
        <v>12</v>
      </c>
      <c r="L152" s="477">
        <f>stat!L157</f>
        <v>0</v>
      </c>
    </row>
    <row r="153" spans="1:12" ht="15" customHeight="1">
      <c r="A153" s="849">
        <f>K153</f>
        <v>12</v>
      </c>
      <c r="B153" s="477" t="str">
        <f>stat!B866</f>
        <v>Černaj</v>
      </c>
      <c r="C153" s="477" t="str">
        <f>stat!C866</f>
        <v>Jan</v>
      </c>
      <c r="D153" s="477">
        <f>stat!D866</f>
        <v>900823</v>
      </c>
      <c r="E153" s="477" t="str">
        <f>stat!E866</f>
        <v>J.H.</v>
      </c>
      <c r="F153" s="477" t="str">
        <f>stat!F866</f>
        <v>OMB</v>
      </c>
      <c r="G153" s="1654">
        <f>stat!G866</f>
        <v>1</v>
      </c>
      <c r="H153" s="477">
        <f>stat!H866</f>
        <v>12</v>
      </c>
      <c r="I153" s="477">
        <f>stat!I866</f>
        <v>6</v>
      </c>
      <c r="J153" s="477">
        <f>stat!J866</f>
        <v>6</v>
      </c>
      <c r="K153" s="477">
        <f>stat!K866</f>
        <v>12</v>
      </c>
      <c r="L153" s="477">
        <f>stat!L866</f>
        <v>0</v>
      </c>
    </row>
    <row r="154" spans="1:12" ht="15" customHeight="1">
      <c r="A154" s="849">
        <f>K154</f>
        <v>12</v>
      </c>
      <c r="B154" s="477" t="str">
        <f>stat!B531</f>
        <v>Hlava ml.</v>
      </c>
      <c r="C154" s="477" t="str">
        <f>stat!C531</f>
        <v>Jiří</v>
      </c>
      <c r="D154" s="477">
        <f>stat!D531</f>
        <v>920602</v>
      </c>
      <c r="E154" s="477" t="str">
        <f>stat!E531</f>
        <v>JH</v>
      </c>
      <c r="F154" s="477" t="str">
        <f>stat!F531</f>
        <v>SLO</v>
      </c>
      <c r="G154" s="1654">
        <f>stat!G531</f>
        <v>1.7142857142857142</v>
      </c>
      <c r="H154" s="477">
        <f>stat!H531</f>
        <v>7</v>
      </c>
      <c r="I154" s="477">
        <f>stat!I531</f>
        <v>5</v>
      </c>
      <c r="J154" s="477">
        <f>stat!J531</f>
        <v>7</v>
      </c>
      <c r="K154" s="477">
        <f>stat!K531</f>
        <v>12</v>
      </c>
      <c r="L154" s="477">
        <f>stat!L531</f>
        <v>0</v>
      </c>
    </row>
    <row r="155" spans="1:12" ht="15" customHeight="1">
      <c r="A155" s="849">
        <f>K155</f>
        <v>12</v>
      </c>
      <c r="B155" s="477" t="str">
        <f>stat!B789</f>
        <v>Hubáček</v>
      </c>
      <c r="C155" s="477" t="str">
        <f>stat!C789</f>
        <v>Jakub</v>
      </c>
      <c r="D155" s="477">
        <f>stat!D789</f>
        <v>990302</v>
      </c>
      <c r="E155" s="477" t="str">
        <f>stat!E789</f>
        <v>N.R.P.</v>
      </c>
      <c r="F155" s="477" t="str">
        <f>stat!F789</f>
        <v>Ráj</v>
      </c>
      <c r="G155" s="1654">
        <f>stat!G789</f>
        <v>0.8</v>
      </c>
      <c r="H155" s="477">
        <f>stat!H789</f>
        <v>15</v>
      </c>
      <c r="I155" s="477">
        <f>stat!I789</f>
        <v>3</v>
      </c>
      <c r="J155" s="477">
        <f>stat!J789</f>
        <v>9</v>
      </c>
      <c r="K155" s="477">
        <f>stat!K789</f>
        <v>12</v>
      </c>
      <c r="L155" s="477">
        <f>stat!L789</f>
        <v>0</v>
      </c>
    </row>
    <row r="156" spans="1:12" ht="15" customHeight="1">
      <c r="A156" s="849">
        <f>K156</f>
        <v>12</v>
      </c>
      <c r="B156" s="477" t="str">
        <f>stat!B444</f>
        <v>Nechvíle</v>
      </c>
      <c r="C156" s="477" t="str">
        <f>stat!C444</f>
        <v>Tomáš</v>
      </c>
      <c r="D156" s="477">
        <f>stat!D444</f>
        <v>810922</v>
      </c>
      <c r="E156" s="477" t="str">
        <f>stat!E444</f>
        <v>JH</v>
      </c>
      <c r="F156" s="477" t="str">
        <f>stat!F444</f>
        <v>ISL</v>
      </c>
      <c r="G156" s="1654">
        <f>stat!G444</f>
        <v>0.92307692307692313</v>
      </c>
      <c r="H156" s="477">
        <f>stat!H444</f>
        <v>13</v>
      </c>
      <c r="I156" s="477">
        <f>stat!I444</f>
        <v>5</v>
      </c>
      <c r="J156" s="477">
        <f>stat!J444</f>
        <v>7</v>
      </c>
      <c r="K156" s="477">
        <f>stat!K444</f>
        <v>12</v>
      </c>
      <c r="L156" s="477">
        <f>stat!L444</f>
        <v>0</v>
      </c>
    </row>
    <row r="157" spans="1:12" ht="15" customHeight="1">
      <c r="A157" s="849">
        <f>K157</f>
        <v>12</v>
      </c>
      <c r="B157" s="477" t="str">
        <f>stat!B958</f>
        <v>Skála Jan</v>
      </c>
      <c r="C157" s="477" t="str">
        <f>stat!C958</f>
        <v>Jan</v>
      </c>
      <c r="D157" s="477">
        <f>stat!D958</f>
        <v>950906</v>
      </c>
      <c r="E157" s="477" t="str">
        <f>stat!E958</f>
        <v>JH</v>
      </c>
      <c r="F157" s="477" t="str">
        <f>stat!F958</f>
        <v>JED</v>
      </c>
      <c r="G157" s="1654">
        <f>stat!G958</f>
        <v>1.3333333333333333</v>
      </c>
      <c r="H157" s="477">
        <f>stat!H958</f>
        <v>9</v>
      </c>
      <c r="I157" s="477">
        <f>stat!I958</f>
        <v>8</v>
      </c>
      <c r="J157" s="477">
        <f>stat!J958</f>
        <v>4</v>
      </c>
      <c r="K157" s="477">
        <f>stat!K958</f>
        <v>12</v>
      </c>
      <c r="L157" s="477">
        <f>stat!L958</f>
        <v>25</v>
      </c>
    </row>
    <row r="158" spans="1:12" ht="15" customHeight="1">
      <c r="A158" s="849">
        <f>K158</f>
        <v>12</v>
      </c>
      <c r="B158" s="477" t="str">
        <f>stat!B143</f>
        <v>Ordoš</v>
      </c>
      <c r="C158" s="477" t="str">
        <f>stat!C143</f>
        <v>Michal</v>
      </c>
      <c r="D158" s="477">
        <f>stat!D143</f>
        <v>840606</v>
      </c>
      <c r="E158" s="477" t="str">
        <f>stat!E143</f>
        <v>JH</v>
      </c>
      <c r="F158" s="477" t="str">
        <f>stat!F143</f>
        <v>Těch</v>
      </c>
      <c r="G158" s="1654">
        <f>stat!G143</f>
        <v>0.70588235294117652</v>
      </c>
      <c r="H158" s="477">
        <f>stat!H143</f>
        <v>17</v>
      </c>
      <c r="I158" s="477">
        <f>stat!I143</f>
        <v>1</v>
      </c>
      <c r="J158" s="477">
        <f>stat!J143</f>
        <v>11</v>
      </c>
      <c r="K158" s="477">
        <f>stat!K143</f>
        <v>12</v>
      </c>
      <c r="L158" s="477">
        <f>stat!L143</f>
        <v>0</v>
      </c>
    </row>
    <row r="159" spans="1:12" ht="15" customHeight="1">
      <c r="A159" s="849">
        <f>K159</f>
        <v>12</v>
      </c>
      <c r="B159" s="477" t="str">
        <f>stat!B149</f>
        <v>Ondráček</v>
      </c>
      <c r="C159" s="477" t="str">
        <f>stat!C149</f>
        <v>Patrik</v>
      </c>
      <c r="D159" s="477">
        <f>stat!D149</f>
        <v>0</v>
      </c>
      <c r="E159" s="477" t="str">
        <f>stat!E149</f>
        <v>UOH</v>
      </c>
      <c r="F159" s="477" t="str">
        <f>stat!F149</f>
        <v>HTěch</v>
      </c>
      <c r="G159" s="1654">
        <f>stat!G149</f>
        <v>1.7142857142857142</v>
      </c>
      <c r="H159" s="477">
        <f>stat!H149</f>
        <v>7</v>
      </c>
      <c r="I159" s="477">
        <f>stat!I149</f>
        <v>6</v>
      </c>
      <c r="J159" s="477">
        <f>stat!J149</f>
        <v>6</v>
      </c>
      <c r="K159" s="477">
        <f>stat!K149</f>
        <v>12</v>
      </c>
      <c r="L159" s="477">
        <f>stat!L149</f>
        <v>0</v>
      </c>
    </row>
    <row r="160" spans="1:12" ht="15" customHeight="1">
      <c r="A160" s="849">
        <f>K160</f>
        <v>12</v>
      </c>
      <c r="B160" s="477" t="str">
        <f>stat!B854</f>
        <v>Harcula</v>
      </c>
      <c r="C160" s="477" t="str">
        <f>stat!C854</f>
        <v>Marek</v>
      </c>
      <c r="D160" s="477">
        <f>stat!D854</f>
        <v>750210</v>
      </c>
      <c r="E160" s="477" t="str">
        <f>stat!E854</f>
        <v>N.</v>
      </c>
      <c r="F160" s="477" t="str">
        <f>stat!F854</f>
        <v>OMB</v>
      </c>
      <c r="G160" s="1654">
        <f>stat!G854</f>
        <v>0.70588235294117652</v>
      </c>
      <c r="H160" s="477">
        <f>stat!H854</f>
        <v>17</v>
      </c>
      <c r="I160" s="477">
        <f>stat!I854</f>
        <v>8</v>
      </c>
      <c r="J160" s="477">
        <f>stat!J854</f>
        <v>4</v>
      </c>
      <c r="K160" s="477">
        <f>stat!K854</f>
        <v>12</v>
      </c>
      <c r="L160" s="477">
        <f>stat!L854</f>
        <v>0</v>
      </c>
    </row>
    <row r="161" spans="1:12" ht="15" customHeight="1">
      <c r="A161" s="849">
        <f>K161</f>
        <v>12</v>
      </c>
      <c r="B161" s="477" t="str">
        <f>stat!B248</f>
        <v>Hrdina</v>
      </c>
      <c r="C161" s="477" t="str">
        <f>stat!C248</f>
        <v>Matouš</v>
      </c>
      <c r="D161" s="477">
        <f>stat!D248</f>
        <v>1010505</v>
      </c>
      <c r="E161" s="477" t="str">
        <f>stat!E248</f>
        <v>J.H.</v>
      </c>
      <c r="F161" s="477" t="str">
        <f>stat!F248</f>
        <v>BYS</v>
      </c>
      <c r="G161" s="1654">
        <f>stat!G248</f>
        <v>0.66666666666666663</v>
      </c>
      <c r="H161" s="477">
        <f>stat!H248</f>
        <v>18</v>
      </c>
      <c r="I161" s="477">
        <f>stat!I248</f>
        <v>6</v>
      </c>
      <c r="J161" s="477">
        <f>stat!J248</f>
        <v>6</v>
      </c>
      <c r="K161" s="477">
        <f>stat!K248</f>
        <v>12</v>
      </c>
      <c r="L161" s="477">
        <f>stat!L248</f>
        <v>0</v>
      </c>
    </row>
    <row r="162" spans="1:12" ht="15" customHeight="1">
      <c r="A162" s="849">
        <f>K162</f>
        <v>12</v>
      </c>
      <c r="B162" s="477" t="str">
        <f>stat!B768</f>
        <v>Kočí</v>
      </c>
      <c r="C162" s="477" t="str">
        <f>stat!C768</f>
        <v xml:space="preserve">Martin </v>
      </c>
      <c r="D162" s="477">
        <f>stat!D768</f>
        <v>781007</v>
      </c>
      <c r="E162" s="477" t="str">
        <f>stat!E768</f>
        <v>N</v>
      </c>
      <c r="F162" s="477" t="str">
        <f>stat!F768</f>
        <v>Ráj</v>
      </c>
      <c r="G162" s="1654">
        <f>stat!G768</f>
        <v>0.8571428571428571</v>
      </c>
      <c r="H162" s="477">
        <f>stat!H768</f>
        <v>14</v>
      </c>
      <c r="I162" s="477">
        <f>stat!I768</f>
        <v>7</v>
      </c>
      <c r="J162" s="477">
        <f>stat!J768</f>
        <v>5</v>
      </c>
      <c r="K162" s="477">
        <f>stat!K768</f>
        <v>12</v>
      </c>
      <c r="L162" s="477">
        <f>stat!L768</f>
        <v>0</v>
      </c>
    </row>
    <row r="163" spans="1:12" ht="15" customHeight="1">
      <c r="A163" s="849">
        <f>K163</f>
        <v>12</v>
      </c>
      <c r="B163" s="477" t="str">
        <f>stat!B17</f>
        <v xml:space="preserve">Kovář </v>
      </c>
      <c r="C163" s="477" t="str">
        <f>stat!C17</f>
        <v>Jakub</v>
      </c>
      <c r="D163" s="477">
        <f>stat!D17</f>
        <v>930212</v>
      </c>
      <c r="E163" s="477" t="str">
        <f>stat!E17</f>
        <v>JH</v>
      </c>
      <c r="F163" s="477" t="str">
        <f>stat!F17</f>
        <v>SOM</v>
      </c>
      <c r="G163" s="1654">
        <f>stat!G17</f>
        <v>0.92307692307692313</v>
      </c>
      <c r="H163" s="477">
        <f>stat!H17</f>
        <v>13</v>
      </c>
      <c r="I163" s="477">
        <f>stat!I17</f>
        <v>4</v>
      </c>
      <c r="J163" s="477">
        <f>stat!J17</f>
        <v>8</v>
      </c>
      <c r="K163" s="477">
        <f>stat!K17</f>
        <v>12</v>
      </c>
      <c r="L163" s="477">
        <f>stat!L17</f>
        <v>0</v>
      </c>
    </row>
    <row r="164" spans="1:12" ht="15" customHeight="1">
      <c r="A164" s="849">
        <f>K164</f>
        <v>11</v>
      </c>
      <c r="B164" s="477" t="str">
        <f>stat!B102</f>
        <v>BEZSTAROSTI</v>
      </c>
      <c r="C164" s="477" t="str">
        <f>stat!C102</f>
        <v>DAVID</v>
      </c>
      <c r="D164" s="477">
        <f>stat!D102</f>
        <v>950628</v>
      </c>
      <c r="E164" s="477" t="str">
        <f>stat!E102</f>
        <v>JH2</v>
      </c>
      <c r="F164" s="477" t="str">
        <f>stat!F102</f>
        <v>NEK</v>
      </c>
      <c r="G164" s="1654">
        <f>stat!G102</f>
        <v>1</v>
      </c>
      <c r="H164" s="477">
        <f>stat!H102</f>
        <v>11</v>
      </c>
      <c r="I164" s="477">
        <f>stat!I102</f>
        <v>7</v>
      </c>
      <c r="J164" s="477">
        <f>stat!J102</f>
        <v>4</v>
      </c>
      <c r="K164" s="477">
        <f>stat!K102</f>
        <v>11</v>
      </c>
      <c r="L164" s="477">
        <f>stat!L102</f>
        <v>0</v>
      </c>
    </row>
    <row r="165" spans="1:12" ht="15" customHeight="1">
      <c r="A165" s="849">
        <f>K165</f>
        <v>11</v>
      </c>
      <c r="B165" s="477" t="str">
        <f>stat!B25</f>
        <v>Bařica</v>
      </c>
      <c r="C165" s="477" t="str">
        <f>stat!C25</f>
        <v>Dušan</v>
      </c>
      <c r="D165" s="477">
        <f>stat!D25</f>
        <v>750826</v>
      </c>
      <c r="E165" s="477" t="str">
        <f>stat!E25</f>
        <v>JH</v>
      </c>
      <c r="F165" s="477" t="str">
        <f>stat!F25</f>
        <v>SOM</v>
      </c>
      <c r="G165" s="1654">
        <f>stat!G25</f>
        <v>2.2000000000000002</v>
      </c>
      <c r="H165" s="477">
        <f>stat!H25</f>
        <v>5</v>
      </c>
      <c r="I165" s="477">
        <f>stat!I25</f>
        <v>2</v>
      </c>
      <c r="J165" s="477">
        <f>stat!J25</f>
        <v>9</v>
      </c>
      <c r="K165" s="477">
        <f>stat!K25</f>
        <v>11</v>
      </c>
      <c r="L165" s="477">
        <f>stat!L25</f>
        <v>0</v>
      </c>
    </row>
    <row r="166" spans="1:12" ht="15" customHeight="1">
      <c r="A166" s="849">
        <f>K166</f>
        <v>11</v>
      </c>
      <c r="B166" s="477" t="str">
        <f>stat!B483</f>
        <v>Paclík</v>
      </c>
      <c r="C166" s="477" t="str">
        <f>stat!C483</f>
        <v>Libor</v>
      </c>
      <c r="D166" s="477">
        <f>stat!D483</f>
        <v>770317</v>
      </c>
      <c r="E166" s="477" t="str">
        <f>stat!E483</f>
        <v>JH2</v>
      </c>
      <c r="F166" s="477" t="str">
        <f>stat!F483</f>
        <v>LDM</v>
      </c>
      <c r="G166" s="1654">
        <f>stat!G483</f>
        <v>2.2000000000000002</v>
      </c>
      <c r="H166" s="477">
        <f>stat!H483</f>
        <v>5</v>
      </c>
      <c r="I166" s="477">
        <f>stat!I483</f>
        <v>3</v>
      </c>
      <c r="J166" s="477">
        <f>stat!J483</f>
        <v>8</v>
      </c>
      <c r="K166" s="477">
        <f>stat!K483</f>
        <v>11</v>
      </c>
      <c r="L166" s="477">
        <f>stat!L483</f>
        <v>0</v>
      </c>
    </row>
    <row r="167" spans="1:12" ht="15" customHeight="1">
      <c r="A167" s="849">
        <f>K167</f>
        <v>11</v>
      </c>
      <c r="B167" s="477" t="str">
        <f>stat!B676</f>
        <v>Koreň</v>
      </c>
      <c r="C167" s="477" t="str">
        <f>stat!C676</f>
        <v>Jan</v>
      </c>
      <c r="D167" s="477">
        <f>stat!D676</f>
        <v>920311</v>
      </c>
      <c r="E167" s="477" t="str">
        <f>stat!E676</f>
        <v>JH2</v>
      </c>
      <c r="F167" s="477" t="str">
        <f>stat!F676</f>
        <v>Čvo</v>
      </c>
      <c r="G167" s="1654">
        <f>stat!G676</f>
        <v>3.6666666666666665</v>
      </c>
      <c r="H167" s="477">
        <f>stat!H676</f>
        <v>3</v>
      </c>
      <c r="I167" s="477">
        <f>stat!I676</f>
        <v>4</v>
      </c>
      <c r="J167" s="477">
        <f>stat!J676</f>
        <v>7</v>
      </c>
      <c r="K167" s="477">
        <f>stat!K676</f>
        <v>11</v>
      </c>
      <c r="L167" s="477">
        <f>stat!L676</f>
        <v>0</v>
      </c>
    </row>
    <row r="168" spans="1:12" ht="15" customHeight="1">
      <c r="A168" s="849">
        <f>K168</f>
        <v>11</v>
      </c>
      <c r="B168" s="477" t="str">
        <f>stat!B330</f>
        <v>Kasal</v>
      </c>
      <c r="C168" s="477" t="str">
        <f>stat!C330</f>
        <v>Zdeněk</v>
      </c>
      <c r="D168" s="477">
        <f>stat!D330</f>
        <v>770703</v>
      </c>
      <c r="E168" s="477" t="str">
        <f>stat!E330</f>
        <v>JH</v>
      </c>
      <c r="F168" s="477" t="str">
        <f>stat!F330</f>
        <v>BOB</v>
      </c>
      <c r="G168" s="1654">
        <f>stat!G330</f>
        <v>0.84615384615384615</v>
      </c>
      <c r="H168" s="477">
        <f>stat!H330</f>
        <v>13</v>
      </c>
      <c r="I168" s="477">
        <f>stat!I330</f>
        <v>6</v>
      </c>
      <c r="J168" s="477">
        <f>stat!J330</f>
        <v>5</v>
      </c>
      <c r="K168" s="477">
        <f>stat!K330</f>
        <v>11</v>
      </c>
      <c r="L168" s="477">
        <f>stat!L330</f>
        <v>0</v>
      </c>
    </row>
    <row r="169" spans="1:12" ht="15" customHeight="1">
      <c r="A169" s="849">
        <f>K169</f>
        <v>11</v>
      </c>
      <c r="B169" s="477" t="str">
        <f>stat!B983</f>
        <v>Šilar</v>
      </c>
      <c r="C169" s="477" t="str">
        <f>stat!C983</f>
        <v>Miloš   C</v>
      </c>
      <c r="D169" s="477">
        <f>stat!D983</f>
        <v>850703</v>
      </c>
      <c r="E169" s="477" t="str">
        <f>stat!E983</f>
        <v>JH</v>
      </c>
      <c r="F169" s="477" t="str">
        <f>stat!F983</f>
        <v>Hče</v>
      </c>
      <c r="G169" s="1654">
        <f>stat!G983</f>
        <v>0.91666666666666663</v>
      </c>
      <c r="H169" s="477">
        <f>stat!H983</f>
        <v>12</v>
      </c>
      <c r="I169" s="477">
        <f>stat!I983</f>
        <v>6</v>
      </c>
      <c r="J169" s="477">
        <f>stat!J983</f>
        <v>5</v>
      </c>
      <c r="K169" s="477">
        <f>stat!K983</f>
        <v>11</v>
      </c>
      <c r="L169" s="477">
        <f>stat!L983</f>
        <v>0</v>
      </c>
    </row>
    <row r="170" spans="1:12" ht="15" customHeight="1">
      <c r="A170" s="849">
        <f>K170</f>
        <v>11</v>
      </c>
      <c r="B170" s="477" t="str">
        <f>stat!B948</f>
        <v>Minář</v>
      </c>
      <c r="C170" s="477" t="str">
        <f>stat!C948</f>
        <v>Petr</v>
      </c>
      <c r="D170" s="477">
        <f>stat!D948</f>
        <v>840509</v>
      </c>
      <c r="E170" s="477" t="str">
        <f>stat!E948</f>
        <v>JH</v>
      </c>
      <c r="F170" s="477" t="str">
        <f>stat!F948</f>
        <v>JED</v>
      </c>
      <c r="G170" s="1654">
        <f>stat!G948</f>
        <v>0.73333333333333328</v>
      </c>
      <c r="H170" s="477">
        <f>stat!H948</f>
        <v>15</v>
      </c>
      <c r="I170" s="477">
        <f>stat!I948</f>
        <v>4</v>
      </c>
      <c r="J170" s="477">
        <f>stat!J948</f>
        <v>7</v>
      </c>
      <c r="K170" s="477">
        <f>stat!K948</f>
        <v>11</v>
      </c>
      <c r="L170" s="477">
        <f>stat!L948</f>
        <v>10</v>
      </c>
    </row>
    <row r="171" spans="1:12" ht="15" customHeight="1">
      <c r="A171" s="849">
        <f>K171</f>
        <v>11</v>
      </c>
      <c r="B171" s="477" t="str">
        <f>stat!B665</f>
        <v xml:space="preserve">Hecl </v>
      </c>
      <c r="C171" s="477" t="str">
        <f>stat!C665</f>
        <v>Otakar</v>
      </c>
      <c r="D171" s="477">
        <f>stat!D665</f>
        <v>810411</v>
      </c>
      <c r="E171" s="477" t="str">
        <f>stat!E665</f>
        <v>JH</v>
      </c>
      <c r="F171" s="477" t="str">
        <f>stat!F665</f>
        <v>Čvo</v>
      </c>
      <c r="G171" s="1654">
        <f>stat!G665</f>
        <v>0.57894736842105265</v>
      </c>
      <c r="H171" s="477">
        <f>stat!H665</f>
        <v>19</v>
      </c>
      <c r="I171" s="477">
        <f>stat!I665</f>
        <v>4</v>
      </c>
      <c r="J171" s="477">
        <f>stat!J665</f>
        <v>7</v>
      </c>
      <c r="K171" s="477">
        <f>stat!K665</f>
        <v>11</v>
      </c>
      <c r="L171" s="477">
        <f>stat!L665</f>
        <v>0</v>
      </c>
    </row>
    <row r="172" spans="1:12" ht="15" customHeight="1">
      <c r="A172" s="849">
        <f>K172</f>
        <v>11</v>
      </c>
      <c r="B172" s="477" t="str">
        <f>stat!B414</f>
        <v>Kollert</v>
      </c>
      <c r="C172" s="477" t="str">
        <f>stat!C414</f>
        <v>David</v>
      </c>
      <c r="D172" s="477">
        <f>stat!D414</f>
        <v>0</v>
      </c>
      <c r="E172" s="477" t="str">
        <f>stat!E414</f>
        <v>JH2</v>
      </c>
      <c r="F172" s="477" t="str">
        <f>stat!F414</f>
        <v>Cyk</v>
      </c>
      <c r="G172" s="1654">
        <f>stat!G414</f>
        <v>1.2222222222222223</v>
      </c>
      <c r="H172" s="477">
        <f>stat!H414</f>
        <v>9</v>
      </c>
      <c r="I172" s="477">
        <f>stat!I414</f>
        <v>4</v>
      </c>
      <c r="J172" s="477">
        <f>stat!J414</f>
        <v>7</v>
      </c>
      <c r="K172" s="477">
        <f>stat!K414</f>
        <v>11</v>
      </c>
      <c r="L172" s="477">
        <f>stat!L414</f>
        <v>0</v>
      </c>
    </row>
    <row r="173" spans="1:12" ht="15" customHeight="1">
      <c r="A173" s="849">
        <f>K173</f>
        <v>11</v>
      </c>
      <c r="B173" s="477" t="str">
        <f>stat!B136</f>
        <v>Richtr</v>
      </c>
      <c r="C173" s="477" t="str">
        <f>stat!C136</f>
        <v>Roman</v>
      </c>
      <c r="D173" s="477">
        <f>stat!D136</f>
        <v>951213</v>
      </c>
      <c r="E173" s="477" t="str">
        <f>stat!E136</f>
        <v>JH</v>
      </c>
      <c r="F173" s="477" t="str">
        <f>stat!F136</f>
        <v>Těch</v>
      </c>
      <c r="G173" s="1654">
        <f>stat!G136</f>
        <v>0.7857142857142857</v>
      </c>
      <c r="H173" s="477">
        <f>stat!H136</f>
        <v>14</v>
      </c>
      <c r="I173" s="477">
        <f>stat!I136</f>
        <v>6</v>
      </c>
      <c r="J173" s="477">
        <f>stat!J136</f>
        <v>5</v>
      </c>
      <c r="K173" s="477">
        <f>stat!K136</f>
        <v>11</v>
      </c>
      <c r="L173" s="477">
        <f>stat!L136</f>
        <v>0</v>
      </c>
    </row>
    <row r="174" spans="1:12" ht="15" customHeight="1">
      <c r="A174" s="849">
        <f>K174</f>
        <v>11</v>
      </c>
      <c r="B174" s="477" t="str">
        <f>stat!B895</f>
        <v>Sršeň</v>
      </c>
      <c r="C174" s="477" t="str">
        <f>stat!C895</f>
        <v>Milan</v>
      </c>
      <c r="D174" s="477">
        <f>stat!D895</f>
        <v>0</v>
      </c>
      <c r="E174" s="477">
        <f>stat!E895</f>
        <v>0</v>
      </c>
      <c r="F174" s="477" t="str">
        <f>stat!F895</f>
        <v>HTř</v>
      </c>
      <c r="G174" s="1654">
        <f>stat!G895</f>
        <v>1</v>
      </c>
      <c r="H174" s="477">
        <f>stat!H895</f>
        <v>11</v>
      </c>
      <c r="I174" s="477">
        <f>stat!I895</f>
        <v>6</v>
      </c>
      <c r="J174" s="477">
        <f>stat!J895</f>
        <v>5</v>
      </c>
      <c r="K174" s="477">
        <f>stat!K895</f>
        <v>11</v>
      </c>
      <c r="L174" s="477">
        <f>stat!L895</f>
        <v>0</v>
      </c>
    </row>
    <row r="175" spans="1:12" ht="15" customHeight="1">
      <c r="A175" s="849">
        <f>K175</f>
        <v>11</v>
      </c>
      <c r="B175" s="477" t="str">
        <f>stat!B894</f>
        <v>Černohorský</v>
      </c>
      <c r="C175" s="477" t="str">
        <f>stat!C894</f>
        <v>Petr</v>
      </c>
      <c r="D175" s="477">
        <f>stat!D894</f>
        <v>0</v>
      </c>
      <c r="E175" s="477">
        <f>stat!E894</f>
        <v>0</v>
      </c>
      <c r="F175" s="477" t="str">
        <f>stat!F894</f>
        <v>HTř</v>
      </c>
      <c r="G175" s="1654">
        <f>stat!G894</f>
        <v>0.73333333333333328</v>
      </c>
      <c r="H175" s="477">
        <f>stat!H894</f>
        <v>15</v>
      </c>
      <c r="I175" s="477">
        <f>stat!I894</f>
        <v>8</v>
      </c>
      <c r="J175" s="477">
        <f>stat!J894</f>
        <v>3</v>
      </c>
      <c r="K175" s="477">
        <f>stat!K894</f>
        <v>11</v>
      </c>
      <c r="L175" s="477">
        <f>stat!L894</f>
        <v>0</v>
      </c>
    </row>
    <row r="176" spans="1:12" ht="15" customHeight="1">
      <c r="A176" s="849">
        <f>K176</f>
        <v>11</v>
      </c>
      <c r="B176" s="477" t="str">
        <f>stat!B256</f>
        <v>Hrdina</v>
      </c>
      <c r="C176" s="477" t="str">
        <f>stat!C256</f>
        <v>František ml.</v>
      </c>
      <c r="D176" s="477">
        <f>stat!D256</f>
        <v>931128</v>
      </c>
      <c r="E176" s="477" t="str">
        <f>stat!E256</f>
        <v>J.H.</v>
      </c>
      <c r="F176" s="477" t="str">
        <f>stat!F256</f>
        <v>BYS</v>
      </c>
      <c r="G176" s="1654">
        <f>stat!G256</f>
        <v>0.6875</v>
      </c>
      <c r="H176" s="477">
        <f>stat!H256</f>
        <v>16</v>
      </c>
      <c r="I176" s="477">
        <f>stat!I256</f>
        <v>7</v>
      </c>
      <c r="J176" s="477">
        <f>stat!J256</f>
        <v>4</v>
      </c>
      <c r="K176" s="477">
        <f>stat!K256</f>
        <v>11</v>
      </c>
      <c r="L176" s="477">
        <f>stat!L256</f>
        <v>0</v>
      </c>
    </row>
    <row r="177" spans="1:12" ht="15" customHeight="1">
      <c r="A177" s="849">
        <f>K177</f>
        <v>11</v>
      </c>
      <c r="B177" s="477" t="str">
        <f>stat!B252</f>
        <v>Hrdina</v>
      </c>
      <c r="C177" s="477" t="str">
        <f>stat!C252</f>
        <v>Jan ml.</v>
      </c>
      <c r="D177" s="477">
        <f>stat!D252</f>
        <v>1001226</v>
      </c>
      <c r="E177" s="477" t="str">
        <f>stat!E252</f>
        <v>J.H.</v>
      </c>
      <c r="F177" s="477" t="str">
        <f>stat!F252</f>
        <v>BYS</v>
      </c>
      <c r="G177" s="1654">
        <f>stat!G252</f>
        <v>1.8333333333333333</v>
      </c>
      <c r="H177" s="477">
        <f>stat!H252</f>
        <v>6</v>
      </c>
      <c r="I177" s="477">
        <f>stat!I252</f>
        <v>7</v>
      </c>
      <c r="J177" s="477">
        <f>stat!J252</f>
        <v>4</v>
      </c>
      <c r="K177" s="477">
        <f>stat!K252</f>
        <v>11</v>
      </c>
      <c r="L177" s="477">
        <f>stat!L252</f>
        <v>0</v>
      </c>
    </row>
    <row r="178" spans="1:12" ht="15" customHeight="1">
      <c r="A178" s="849">
        <f>K178</f>
        <v>10</v>
      </c>
      <c r="B178" s="477" t="str">
        <f>stat!B658</f>
        <v>Podolský</v>
      </c>
      <c r="C178" s="477" t="str">
        <f>stat!C658</f>
        <v>Richard</v>
      </c>
      <c r="D178" s="477">
        <f>stat!D658</f>
        <v>731019</v>
      </c>
      <c r="E178" s="477" t="str">
        <f>stat!E658</f>
        <v>JH</v>
      </c>
      <c r="F178" s="477" t="str">
        <f>stat!F658</f>
        <v>Čvo</v>
      </c>
      <c r="G178" s="1654">
        <f>stat!G658</f>
        <v>0.66666666666666663</v>
      </c>
      <c r="H178" s="477">
        <f>stat!H658</f>
        <v>15</v>
      </c>
      <c r="I178" s="477">
        <f>stat!I658</f>
        <v>7</v>
      </c>
      <c r="J178" s="477">
        <f>stat!J658</f>
        <v>3</v>
      </c>
      <c r="K178" s="477">
        <f>stat!K658</f>
        <v>10</v>
      </c>
      <c r="L178" s="477">
        <f>stat!L658</f>
        <v>0</v>
      </c>
    </row>
    <row r="179" spans="1:12" ht="15" customHeight="1">
      <c r="A179" s="849">
        <f>K179</f>
        <v>10</v>
      </c>
      <c r="B179" s="477" t="str">
        <f>stat!B228</f>
        <v xml:space="preserve">Smolík </v>
      </c>
      <c r="C179" s="477" t="str">
        <f>stat!C228</f>
        <v>Zdenek</v>
      </c>
      <c r="D179" s="477">
        <f>stat!D228</f>
        <v>661227</v>
      </c>
      <c r="E179" s="477" t="str">
        <f>stat!E228</f>
        <v>JH</v>
      </c>
      <c r="F179" s="477" t="str">
        <f>stat!F228</f>
        <v>HTZ</v>
      </c>
      <c r="G179" s="1654">
        <f>stat!G228</f>
        <v>0.58823529411764708</v>
      </c>
      <c r="H179" s="477">
        <f>stat!H228</f>
        <v>17</v>
      </c>
      <c r="I179" s="477">
        <f>stat!I228</f>
        <v>1</v>
      </c>
      <c r="J179" s="477">
        <f>stat!J228</f>
        <v>9</v>
      </c>
      <c r="K179" s="477">
        <f>stat!K228</f>
        <v>10</v>
      </c>
      <c r="L179" s="477">
        <f>stat!L228</f>
        <v>0</v>
      </c>
    </row>
    <row r="180" spans="1:12" ht="15" customHeight="1">
      <c r="A180" s="849">
        <f>K180</f>
        <v>10</v>
      </c>
      <c r="B180" s="477" t="str">
        <f>stat!B914</f>
        <v>Krejčí</v>
      </c>
      <c r="C180" s="477" t="str">
        <f>stat!C914</f>
        <v>Lukáš</v>
      </c>
      <c r="D180" s="477">
        <f>stat!D914</f>
        <v>841119</v>
      </c>
      <c r="E180" s="477" t="str">
        <f>stat!E914</f>
        <v>JH</v>
      </c>
      <c r="F180" s="477" t="str">
        <f>stat!F914</f>
        <v>SNA</v>
      </c>
      <c r="G180" s="1654">
        <f>stat!G914</f>
        <v>0.90909090909090906</v>
      </c>
      <c r="H180" s="477">
        <f>stat!H914</f>
        <v>11</v>
      </c>
      <c r="I180" s="477">
        <f>stat!I914</f>
        <v>4</v>
      </c>
      <c r="J180" s="477">
        <f>stat!J914</f>
        <v>6</v>
      </c>
      <c r="K180" s="477">
        <f>stat!K914</f>
        <v>10</v>
      </c>
      <c r="L180" s="477">
        <f>stat!L914</f>
        <v>0</v>
      </c>
    </row>
    <row r="181" spans="1:12" ht="15" customHeight="1">
      <c r="A181" s="849">
        <f>K181</f>
        <v>10</v>
      </c>
      <c r="B181" s="477" t="str">
        <f>stat!B442</f>
        <v>Břehovský</v>
      </c>
      <c r="C181" s="477" t="str">
        <f>stat!C442</f>
        <v>Marek</v>
      </c>
      <c r="D181" s="477">
        <f>stat!D442</f>
        <v>761027</v>
      </c>
      <c r="E181" s="477" t="str">
        <f>stat!E442</f>
        <v>JH2</v>
      </c>
      <c r="F181" s="477" t="str">
        <f>stat!F442</f>
        <v>ISL</v>
      </c>
      <c r="G181" s="1654">
        <f>stat!G442</f>
        <v>0.90909090909090906</v>
      </c>
      <c r="H181" s="477">
        <f>stat!H442</f>
        <v>11</v>
      </c>
      <c r="I181" s="477">
        <f>stat!I442</f>
        <v>3</v>
      </c>
      <c r="J181" s="477">
        <f>stat!J442</f>
        <v>7</v>
      </c>
      <c r="K181" s="477">
        <f>stat!K442</f>
        <v>10</v>
      </c>
      <c r="L181" s="477">
        <f>stat!L442</f>
        <v>0</v>
      </c>
    </row>
    <row r="182" spans="1:12" ht="15" customHeight="1">
      <c r="A182" s="849">
        <f>K182</f>
        <v>10</v>
      </c>
      <c r="B182" s="477" t="str">
        <f>stat!B514</f>
        <v xml:space="preserve">Milták </v>
      </c>
      <c r="C182" s="477" t="str">
        <f>stat!C514</f>
        <v>Petr</v>
      </c>
      <c r="D182" s="477">
        <f>stat!D514</f>
        <v>840812</v>
      </c>
      <c r="E182" s="477" t="str">
        <f>stat!E514</f>
        <v>JH</v>
      </c>
      <c r="F182" s="477" t="str">
        <f>stat!F514</f>
        <v>SLO</v>
      </c>
      <c r="G182" s="1654">
        <f>stat!G514</f>
        <v>0.7142857142857143</v>
      </c>
      <c r="H182" s="477">
        <f>stat!H514</f>
        <v>14</v>
      </c>
      <c r="I182" s="477">
        <f>stat!I514</f>
        <v>5</v>
      </c>
      <c r="J182" s="477">
        <f>stat!J514</f>
        <v>5</v>
      </c>
      <c r="K182" s="477">
        <f>stat!K514</f>
        <v>10</v>
      </c>
      <c r="L182" s="477">
        <f>stat!L514</f>
        <v>0</v>
      </c>
    </row>
    <row r="183" spans="1:12" ht="15" customHeight="1">
      <c r="A183" s="849">
        <f>K183</f>
        <v>10</v>
      </c>
      <c r="B183" s="477" t="str">
        <f>stat!B520</f>
        <v>Starý ml.</v>
      </c>
      <c r="C183" s="477" t="str">
        <f>stat!C520</f>
        <v>Roman</v>
      </c>
      <c r="D183" s="477">
        <f>stat!D520</f>
        <v>881215</v>
      </c>
      <c r="E183" s="477" t="str">
        <f>stat!E520</f>
        <v>JH</v>
      </c>
      <c r="F183" s="477" t="str">
        <f>stat!F520</f>
        <v>SLO</v>
      </c>
      <c r="G183" s="1654">
        <f>stat!G520</f>
        <v>0.7142857142857143</v>
      </c>
      <c r="H183" s="477">
        <f>stat!H520</f>
        <v>14</v>
      </c>
      <c r="I183" s="477">
        <f>stat!I520</f>
        <v>6</v>
      </c>
      <c r="J183" s="477">
        <f>stat!J520</f>
        <v>4</v>
      </c>
      <c r="K183" s="477">
        <f>stat!K520</f>
        <v>10</v>
      </c>
      <c r="L183" s="477">
        <f>stat!L520</f>
        <v>0</v>
      </c>
    </row>
    <row r="184" spans="1:12" ht="15" customHeight="1">
      <c r="A184" s="849">
        <f>K184</f>
        <v>10</v>
      </c>
      <c r="B184" s="477" t="str">
        <f>stat!B73</f>
        <v xml:space="preserve">Valenta </v>
      </c>
      <c r="C184" s="477" t="str">
        <f>stat!C73</f>
        <v>Radek</v>
      </c>
      <c r="D184" s="477">
        <f>stat!D73</f>
        <v>821210</v>
      </c>
      <c r="E184" s="477" t="str">
        <f>stat!E73</f>
        <v>JH</v>
      </c>
      <c r="F184" s="477" t="str">
        <f>stat!F73</f>
        <v>Nug</v>
      </c>
      <c r="G184" s="1654">
        <f>stat!G73</f>
        <v>0.90909090909090906</v>
      </c>
      <c r="H184" s="477">
        <f>stat!H73</f>
        <v>11</v>
      </c>
      <c r="I184" s="477">
        <f>stat!I73</f>
        <v>4</v>
      </c>
      <c r="J184" s="477">
        <f>stat!J73</f>
        <v>6</v>
      </c>
      <c r="K184" s="477">
        <f>stat!K73</f>
        <v>10</v>
      </c>
      <c r="L184" s="477">
        <f>stat!L73</f>
        <v>0</v>
      </c>
    </row>
    <row r="185" spans="1:12" ht="15" customHeight="1">
      <c r="A185" s="849">
        <f>K185</f>
        <v>10</v>
      </c>
      <c r="B185" s="477" t="str">
        <f>stat!B770</f>
        <v>Plánička</v>
      </c>
      <c r="C185" s="477" t="str">
        <f>stat!C770</f>
        <v>Robert</v>
      </c>
      <c r="D185" s="477">
        <f>stat!D770</f>
        <v>760822</v>
      </c>
      <c r="E185" s="477" t="str">
        <f>stat!E770</f>
        <v>J.H.</v>
      </c>
      <c r="F185" s="477" t="str">
        <f>stat!F770</f>
        <v>Ráj</v>
      </c>
      <c r="G185" s="1654">
        <f>stat!G770</f>
        <v>0.83333333333333337</v>
      </c>
      <c r="H185" s="477">
        <f>stat!H770</f>
        <v>12</v>
      </c>
      <c r="I185" s="477">
        <f>stat!I770</f>
        <v>2</v>
      </c>
      <c r="J185" s="477">
        <f>stat!J770</f>
        <v>8</v>
      </c>
      <c r="K185" s="477">
        <f>stat!K770</f>
        <v>10</v>
      </c>
      <c r="L185" s="477">
        <f>stat!L770</f>
        <v>0</v>
      </c>
    </row>
    <row r="186" spans="1:12" ht="15" customHeight="1">
      <c r="A186" s="849">
        <f>K186</f>
        <v>10</v>
      </c>
      <c r="B186" s="477" t="str">
        <f>stat!B101</f>
        <v>JANĎOUREK</v>
      </c>
      <c r="C186" s="477" t="str">
        <f>stat!C101</f>
        <v>LEOŠ</v>
      </c>
      <c r="D186" s="477">
        <f>stat!D101</f>
        <v>870812</v>
      </c>
      <c r="E186" s="477" t="str">
        <f>stat!E101</f>
        <v>JH</v>
      </c>
      <c r="F186" s="477" t="str">
        <f>stat!F101</f>
        <v>NEK</v>
      </c>
      <c r="G186" s="1654">
        <f>stat!G101</f>
        <v>0.625</v>
      </c>
      <c r="H186" s="477">
        <f>stat!H101</f>
        <v>16</v>
      </c>
      <c r="I186" s="477">
        <f>stat!I101</f>
        <v>5</v>
      </c>
      <c r="J186" s="477">
        <f>stat!J101</f>
        <v>5</v>
      </c>
      <c r="K186" s="477">
        <f>stat!K101</f>
        <v>10</v>
      </c>
      <c r="L186" s="477">
        <f>stat!L101</f>
        <v>0</v>
      </c>
    </row>
    <row r="187" spans="1:12" ht="15" customHeight="1">
      <c r="A187" s="849">
        <f>K187</f>
        <v>10</v>
      </c>
      <c r="B187" s="477" t="str">
        <f>stat!B362</f>
        <v>Beneš</v>
      </c>
      <c r="C187" s="477" t="str">
        <f>stat!C362</f>
        <v>Petr</v>
      </c>
      <c r="D187" s="477">
        <f>stat!D362</f>
        <v>820111</v>
      </c>
      <c r="E187" s="477" t="str">
        <f>stat!E362</f>
        <v>JH</v>
      </c>
      <c r="F187" s="477" t="str">
        <f>stat!F362</f>
        <v>PET</v>
      </c>
      <c r="G187" s="1654">
        <f>stat!G362</f>
        <v>0.76923076923076927</v>
      </c>
      <c r="H187" s="477">
        <f>stat!H362</f>
        <v>13</v>
      </c>
      <c r="I187" s="477">
        <f>stat!I362</f>
        <v>4</v>
      </c>
      <c r="J187" s="477">
        <f>stat!J362</f>
        <v>6</v>
      </c>
      <c r="K187" s="477">
        <f>stat!K362</f>
        <v>10</v>
      </c>
      <c r="L187" s="477">
        <f>stat!L362</f>
        <v>0</v>
      </c>
    </row>
    <row r="188" spans="1:12" ht="15" customHeight="1">
      <c r="A188" s="849">
        <f>K188</f>
        <v>10</v>
      </c>
      <c r="B188" s="477" t="str">
        <f>stat!B661</f>
        <v xml:space="preserve">Starý </v>
      </c>
      <c r="C188" s="477" t="str">
        <f>stat!C661</f>
        <v>Bohumil</v>
      </c>
      <c r="D188" s="477">
        <f>stat!D661</f>
        <v>860324</v>
      </c>
      <c r="E188" s="477" t="str">
        <f>stat!E661</f>
        <v>JH</v>
      </c>
      <c r="F188" s="477" t="str">
        <f>stat!F661</f>
        <v>Čvo</v>
      </c>
      <c r="G188" s="1654">
        <f>stat!G661</f>
        <v>0.66666666666666663</v>
      </c>
      <c r="H188" s="477">
        <f>stat!H661</f>
        <v>15</v>
      </c>
      <c r="I188" s="477">
        <f>stat!I661</f>
        <v>3</v>
      </c>
      <c r="J188" s="477">
        <f>stat!J661</f>
        <v>7</v>
      </c>
      <c r="K188" s="477">
        <f>stat!K661</f>
        <v>10</v>
      </c>
      <c r="L188" s="477">
        <f>stat!L661</f>
        <v>0</v>
      </c>
    </row>
    <row r="189" spans="1:12" ht="15" customHeight="1">
      <c r="A189" s="849">
        <f>K189</f>
        <v>10</v>
      </c>
      <c r="B189" s="477" t="str">
        <f>stat!B981</f>
        <v>Doskočil</v>
      </c>
      <c r="C189" s="477" t="str">
        <f>stat!C981</f>
        <v>Martin ml.</v>
      </c>
      <c r="D189" s="477">
        <f>stat!D981</f>
        <v>970115</v>
      </c>
      <c r="E189" s="477" t="str">
        <f>stat!E981</f>
        <v>JH2</v>
      </c>
      <c r="F189" s="477" t="str">
        <f>stat!F981</f>
        <v>Hče</v>
      </c>
      <c r="G189" s="1654">
        <f>stat!G981</f>
        <v>0.90909090909090906</v>
      </c>
      <c r="H189" s="477">
        <f>stat!H981</f>
        <v>11</v>
      </c>
      <c r="I189" s="477">
        <f>stat!I981</f>
        <v>7</v>
      </c>
      <c r="J189" s="477">
        <f>stat!J981</f>
        <v>3</v>
      </c>
      <c r="K189" s="477">
        <f>stat!K981</f>
        <v>10</v>
      </c>
      <c r="L189" s="477">
        <f>stat!L981</f>
        <v>0</v>
      </c>
    </row>
    <row r="190" spans="1:12" ht="15" customHeight="1">
      <c r="A190" s="849">
        <f>K190</f>
        <v>10</v>
      </c>
      <c r="B190" s="477" t="str">
        <f>stat!B187</f>
        <v>Poles</v>
      </c>
      <c r="C190" s="477" t="str">
        <f>stat!C187</f>
        <v>Jiří</v>
      </c>
      <c r="D190" s="477">
        <f>stat!D187</f>
        <v>0</v>
      </c>
      <c r="E190" s="477" t="str">
        <f>stat!E187</f>
        <v>JH2</v>
      </c>
      <c r="F190" s="477" t="str">
        <f>stat!F187</f>
        <v>HEA</v>
      </c>
      <c r="G190" s="1654">
        <f>stat!G187</f>
        <v>1</v>
      </c>
      <c r="H190" s="477">
        <f>stat!H187</f>
        <v>10</v>
      </c>
      <c r="I190" s="477">
        <f>stat!I187</f>
        <v>6</v>
      </c>
      <c r="J190" s="477">
        <f>stat!J187</f>
        <v>4</v>
      </c>
      <c r="K190" s="477">
        <f>stat!K187</f>
        <v>10</v>
      </c>
      <c r="L190" s="477">
        <f>stat!L187</f>
        <v>0</v>
      </c>
    </row>
    <row r="191" spans="1:12" ht="15" customHeight="1">
      <c r="A191" s="849">
        <f>K191</f>
        <v>10</v>
      </c>
      <c r="B191" s="477" t="str">
        <f>stat!B450</f>
        <v>Skalický</v>
      </c>
      <c r="C191" s="477" t="str">
        <f>stat!C450</f>
        <v>Martin</v>
      </c>
      <c r="D191" s="477">
        <f>stat!D450</f>
        <v>0</v>
      </c>
      <c r="E191" s="477" t="str">
        <f>stat!E450</f>
        <v>HS</v>
      </c>
      <c r="F191" s="477" t="str">
        <f>stat!F450</f>
        <v>HISL</v>
      </c>
      <c r="G191" s="1654">
        <f>stat!G450</f>
        <v>2.5</v>
      </c>
      <c r="H191" s="477">
        <f>stat!H450</f>
        <v>4</v>
      </c>
      <c r="I191" s="477">
        <f>stat!I450</f>
        <v>5</v>
      </c>
      <c r="J191" s="477">
        <f>stat!J450</f>
        <v>5</v>
      </c>
      <c r="K191" s="477">
        <f>stat!K450</f>
        <v>10</v>
      </c>
      <c r="L191" s="477">
        <f>stat!L450</f>
        <v>0</v>
      </c>
    </row>
    <row r="192" spans="1:12" ht="15" customHeight="1">
      <c r="A192" s="849">
        <f>K192</f>
        <v>10</v>
      </c>
      <c r="B192" s="477" t="str">
        <f>stat!B293</f>
        <v>Mastík</v>
      </c>
      <c r="C192" s="477" t="str">
        <f>stat!C293</f>
        <v>Roman</v>
      </c>
      <c r="D192" s="477">
        <f>stat!D293</f>
        <v>750307</v>
      </c>
      <c r="E192" s="477" t="str">
        <f>stat!E293</f>
        <v>JH</v>
      </c>
      <c r="F192" s="477" t="str">
        <f>stat!F293</f>
        <v>FLY</v>
      </c>
      <c r="G192" s="1654">
        <f>stat!G293</f>
        <v>0.58823529411764708</v>
      </c>
      <c r="H192" s="477">
        <f>stat!H293</f>
        <v>17</v>
      </c>
      <c r="I192" s="477">
        <f>stat!I293</f>
        <v>4</v>
      </c>
      <c r="J192" s="477">
        <f>stat!J293</f>
        <v>6</v>
      </c>
      <c r="K192" s="477">
        <f>stat!K293</f>
        <v>10</v>
      </c>
      <c r="L192" s="477">
        <f>stat!L293</f>
        <v>0</v>
      </c>
    </row>
    <row r="193" spans="1:12" ht="15" customHeight="1">
      <c r="A193" s="849">
        <f>K193</f>
        <v>9</v>
      </c>
      <c r="B193" s="477" t="str">
        <f>stat!B746</f>
        <v>Felcman</v>
      </c>
      <c r="C193" s="477" t="str">
        <f>stat!C746</f>
        <v>Martin</v>
      </c>
      <c r="D193" s="477">
        <f>stat!D746</f>
        <v>0</v>
      </c>
      <c r="E193" s="477" t="str">
        <f>stat!E746</f>
        <v>JH2</v>
      </c>
      <c r="F193" s="477" t="str">
        <f>stat!F746</f>
        <v>Luk</v>
      </c>
      <c r="G193" s="1654">
        <f>stat!G746</f>
        <v>1.5</v>
      </c>
      <c r="H193" s="477">
        <f>stat!H746</f>
        <v>6</v>
      </c>
      <c r="I193" s="477">
        <f>stat!I746</f>
        <v>8</v>
      </c>
      <c r="J193" s="477">
        <f>stat!J746</f>
        <v>1</v>
      </c>
      <c r="K193" s="477">
        <f>stat!K746</f>
        <v>9</v>
      </c>
      <c r="L193" s="477">
        <f>stat!L746</f>
        <v>0</v>
      </c>
    </row>
    <row r="194" spans="1:12" ht="15" customHeight="1">
      <c r="A194" s="849">
        <f>K194</f>
        <v>9</v>
      </c>
      <c r="B194" s="477" t="str">
        <f>stat!B655</f>
        <v>Milták</v>
      </c>
      <c r="C194" s="477" t="str">
        <f>stat!C655</f>
        <v>Jan</v>
      </c>
      <c r="D194" s="477">
        <f>stat!D655</f>
        <v>571219</v>
      </c>
      <c r="E194" s="477" t="str">
        <f>stat!E655</f>
        <v>JH</v>
      </c>
      <c r="F194" s="477" t="str">
        <f>stat!F655</f>
        <v>Čvo</v>
      </c>
      <c r="G194" s="1654">
        <f>stat!G655</f>
        <v>0.5625</v>
      </c>
      <c r="H194" s="477">
        <f>stat!H655</f>
        <v>16</v>
      </c>
      <c r="I194" s="477">
        <f>stat!I655</f>
        <v>3</v>
      </c>
      <c r="J194" s="477">
        <f>stat!J655</f>
        <v>6</v>
      </c>
      <c r="K194" s="477">
        <f>stat!K655</f>
        <v>9</v>
      </c>
      <c r="L194" s="477">
        <f>stat!L655</f>
        <v>0</v>
      </c>
    </row>
    <row r="195" spans="1:12" ht="15" customHeight="1">
      <c r="A195" s="849">
        <f>K195</f>
        <v>9</v>
      </c>
      <c r="B195" s="477" t="str">
        <f>stat!B225</f>
        <v>Hejl</v>
      </c>
      <c r="C195" s="477" t="str">
        <f>stat!C225</f>
        <v>Pavel</v>
      </c>
      <c r="D195" s="477">
        <f>stat!D225</f>
        <v>820714</v>
      </c>
      <c r="E195" s="477" t="str">
        <f>stat!E225</f>
        <v>JH</v>
      </c>
      <c r="F195" s="477" t="str">
        <f>stat!F225</f>
        <v>HTZ</v>
      </c>
      <c r="G195" s="1654">
        <f>stat!G225</f>
        <v>0.9</v>
      </c>
      <c r="H195" s="477">
        <f>stat!H225</f>
        <v>10</v>
      </c>
      <c r="I195" s="477">
        <f>stat!I225</f>
        <v>3</v>
      </c>
      <c r="J195" s="477">
        <f>stat!J225</f>
        <v>6</v>
      </c>
      <c r="K195" s="477">
        <f>stat!K225</f>
        <v>9</v>
      </c>
      <c r="L195" s="477">
        <f>stat!L225</f>
        <v>0</v>
      </c>
    </row>
    <row r="196" spans="1:12" ht="15" customHeight="1">
      <c r="A196" s="849">
        <f>K196</f>
        <v>9</v>
      </c>
      <c r="B196" s="477" t="str">
        <f>stat!B280</f>
        <v>Bělka</v>
      </c>
      <c r="C196" s="477" t="str">
        <f>stat!C280</f>
        <v>Tomáš</v>
      </c>
      <c r="D196" s="477">
        <f>stat!D280</f>
        <v>920403</v>
      </c>
      <c r="E196" s="477" t="str">
        <f>stat!E280</f>
        <v>JH</v>
      </c>
      <c r="F196" s="477" t="str">
        <f>stat!F280</f>
        <v>FLY</v>
      </c>
      <c r="G196" s="1654">
        <f>stat!G280</f>
        <v>0.6428571428571429</v>
      </c>
      <c r="H196" s="477">
        <f>stat!H280</f>
        <v>14</v>
      </c>
      <c r="I196" s="477">
        <f>stat!I280</f>
        <v>6</v>
      </c>
      <c r="J196" s="477">
        <f>stat!J280</f>
        <v>3</v>
      </c>
      <c r="K196" s="477">
        <f>stat!K280</f>
        <v>9</v>
      </c>
      <c r="L196" s="477">
        <f>stat!L280</f>
        <v>0</v>
      </c>
    </row>
    <row r="197" spans="1:12" ht="15" customHeight="1">
      <c r="A197" s="849">
        <f>K197</f>
        <v>9</v>
      </c>
      <c r="B197" s="477" t="str">
        <f>stat!B488</f>
        <v>Šebrle</v>
      </c>
      <c r="C197" s="477" t="str">
        <f>stat!C488</f>
        <v>Jirka</v>
      </c>
      <c r="D197" s="477">
        <f>stat!D488</f>
        <v>850203</v>
      </c>
      <c r="E197" s="477" t="str">
        <f>stat!E488</f>
        <v>JH</v>
      </c>
      <c r="F197" s="477" t="str">
        <f>stat!F488</f>
        <v>LDM</v>
      </c>
      <c r="G197" s="1654">
        <f>stat!G488</f>
        <v>1.125</v>
      </c>
      <c r="H197" s="477">
        <f>stat!H488</f>
        <v>8</v>
      </c>
      <c r="I197" s="477">
        <f>stat!I488</f>
        <v>7</v>
      </c>
      <c r="J197" s="477">
        <f>stat!J488</f>
        <v>2</v>
      </c>
      <c r="K197" s="477">
        <f>stat!K488</f>
        <v>9</v>
      </c>
      <c r="L197" s="477">
        <f>stat!L488</f>
        <v>0</v>
      </c>
    </row>
    <row r="198" spans="1:12" ht="15" customHeight="1">
      <c r="A198" s="849">
        <f>K198</f>
        <v>9</v>
      </c>
      <c r="B198" s="477" t="str">
        <f>stat!B536</f>
        <v>Formánek</v>
      </c>
      <c r="C198" s="477" t="str">
        <f>stat!C536</f>
        <v>Petr</v>
      </c>
      <c r="D198" s="477">
        <f>stat!D536</f>
        <v>0</v>
      </c>
      <c r="E198" s="477" t="str">
        <f>stat!E536</f>
        <v>H</v>
      </c>
      <c r="F198" s="477" t="str">
        <f>stat!F536</f>
        <v>SLO</v>
      </c>
      <c r="G198" s="1654">
        <f>stat!G536</f>
        <v>2.25</v>
      </c>
      <c r="H198" s="477">
        <f>stat!H536</f>
        <v>4</v>
      </c>
      <c r="I198" s="477">
        <f>stat!I536</f>
        <v>2</v>
      </c>
      <c r="J198" s="477">
        <f>stat!J536</f>
        <v>7</v>
      </c>
      <c r="K198" s="477">
        <f>stat!K536</f>
        <v>9</v>
      </c>
      <c r="L198" s="477">
        <f>stat!L536</f>
        <v>0</v>
      </c>
    </row>
    <row r="199" spans="1:12" ht="15" customHeight="1">
      <c r="A199" s="849">
        <f>K199</f>
        <v>9</v>
      </c>
      <c r="B199" s="477" t="str">
        <f>stat!B623</f>
        <v>Neubauer</v>
      </c>
      <c r="C199" s="477" t="str">
        <f>stat!C623</f>
        <v>Štěpán</v>
      </c>
      <c r="D199" s="477">
        <f>stat!D623</f>
        <v>980614</v>
      </c>
      <c r="E199" s="477" t="str">
        <f>stat!E623</f>
        <v>J.H.</v>
      </c>
      <c r="F199" s="477" t="str">
        <f>stat!F623</f>
        <v>Uda</v>
      </c>
      <c r="G199" s="1654">
        <f>stat!G623</f>
        <v>0.81818181818181823</v>
      </c>
      <c r="H199" s="477">
        <f>stat!H623</f>
        <v>11</v>
      </c>
      <c r="I199" s="477">
        <f>stat!I623</f>
        <v>7</v>
      </c>
      <c r="J199" s="477">
        <f>stat!J623</f>
        <v>2</v>
      </c>
      <c r="K199" s="477">
        <f>stat!K623</f>
        <v>9</v>
      </c>
      <c r="L199" s="477">
        <f>stat!L623</f>
        <v>10</v>
      </c>
    </row>
    <row r="200" spans="1:12" ht="15" customHeight="1">
      <c r="A200" s="849">
        <f>K200</f>
        <v>9</v>
      </c>
      <c r="B200" s="477" t="str">
        <f>stat!B734</f>
        <v>Bednář</v>
      </c>
      <c r="C200" s="477" t="str">
        <f>stat!C734</f>
        <v>Jiří</v>
      </c>
      <c r="D200" s="477">
        <f>stat!D734</f>
        <v>800803</v>
      </c>
      <c r="E200" s="477" t="str">
        <f>stat!E734</f>
        <v>JH</v>
      </c>
      <c r="F200" s="477" t="str">
        <f>stat!F734</f>
        <v>Luk</v>
      </c>
      <c r="G200" s="1654">
        <f>stat!G734</f>
        <v>0.6</v>
      </c>
      <c r="H200" s="477">
        <f>stat!H734</f>
        <v>15</v>
      </c>
      <c r="I200" s="477">
        <f>stat!I734</f>
        <v>6</v>
      </c>
      <c r="J200" s="477">
        <f>stat!J734</f>
        <v>3</v>
      </c>
      <c r="K200" s="477">
        <f>stat!K734</f>
        <v>9</v>
      </c>
      <c r="L200" s="477">
        <f>stat!L734</f>
        <v>0</v>
      </c>
    </row>
    <row r="201" spans="1:12" ht="15" customHeight="1">
      <c r="A201" s="849">
        <f>K201</f>
        <v>9</v>
      </c>
      <c r="B201" s="477" t="str">
        <f>stat!B624</f>
        <v>Wolf</v>
      </c>
      <c r="C201" s="477" t="str">
        <f>stat!C624</f>
        <v>Jiří</v>
      </c>
      <c r="D201" s="477">
        <f>stat!D624</f>
        <v>860724</v>
      </c>
      <c r="E201" s="477" t="str">
        <f>stat!E624</f>
        <v>J.H.</v>
      </c>
      <c r="F201" s="477" t="str">
        <f>stat!F624</f>
        <v>Uda</v>
      </c>
      <c r="G201" s="1654">
        <f>stat!G624</f>
        <v>0.81818181818181823</v>
      </c>
      <c r="H201" s="477">
        <f>stat!H624</f>
        <v>11</v>
      </c>
      <c r="I201" s="477">
        <f>stat!I624</f>
        <v>7</v>
      </c>
      <c r="J201" s="477">
        <f>stat!J624</f>
        <v>2</v>
      </c>
      <c r="K201" s="477">
        <f>stat!K624</f>
        <v>9</v>
      </c>
      <c r="L201" s="477">
        <f>stat!L624</f>
        <v>0</v>
      </c>
    </row>
    <row r="202" spans="1:12" ht="15" customHeight="1">
      <c r="A202" s="849">
        <f>K202</f>
        <v>9</v>
      </c>
      <c r="B202" s="477" t="str">
        <f>stat!B295</f>
        <v xml:space="preserve">Palán </v>
      </c>
      <c r="C202" s="477" t="str">
        <f>stat!C295</f>
        <v>Vojtěch</v>
      </c>
      <c r="D202" s="477">
        <f>stat!D295</f>
        <v>0</v>
      </c>
      <c r="E202" s="477" t="str">
        <f>stat!E295</f>
        <v>JH</v>
      </c>
      <c r="F202" s="477" t="str">
        <f>stat!F295</f>
        <v>FLY</v>
      </c>
      <c r="G202" s="1654">
        <f>stat!G295</f>
        <v>0.9</v>
      </c>
      <c r="H202" s="477">
        <f>stat!H295</f>
        <v>10</v>
      </c>
      <c r="I202" s="477">
        <f>stat!I295</f>
        <v>6</v>
      </c>
      <c r="J202" s="477">
        <f>stat!J295</f>
        <v>3</v>
      </c>
      <c r="K202" s="477">
        <f>stat!K295</f>
        <v>9</v>
      </c>
      <c r="L202" s="477">
        <f>stat!L295</f>
        <v>0</v>
      </c>
    </row>
    <row r="203" spans="1:12" ht="15" customHeight="1">
      <c r="A203" s="849">
        <f>K203</f>
        <v>9</v>
      </c>
      <c r="B203" s="477" t="str">
        <f>stat!B769</f>
        <v xml:space="preserve">Žák </v>
      </c>
      <c r="C203" s="477" t="str">
        <f>stat!C769</f>
        <v>Roman</v>
      </c>
      <c r="D203" s="477">
        <f>stat!D769</f>
        <v>870223</v>
      </c>
      <c r="E203" s="477" t="str">
        <f>stat!E769</f>
        <v>J.H.</v>
      </c>
      <c r="F203" s="477" t="str">
        <f>stat!F769</f>
        <v>Ráj</v>
      </c>
      <c r="G203" s="1654">
        <f>stat!G769</f>
        <v>0.9</v>
      </c>
      <c r="H203" s="477">
        <f>stat!H769</f>
        <v>10</v>
      </c>
      <c r="I203" s="477">
        <f>stat!I769</f>
        <v>5</v>
      </c>
      <c r="J203" s="477">
        <f>stat!J769</f>
        <v>4</v>
      </c>
      <c r="K203" s="477">
        <f>stat!K769</f>
        <v>9</v>
      </c>
      <c r="L203" s="477">
        <f>stat!L769</f>
        <v>0</v>
      </c>
    </row>
    <row r="204" spans="1:12" ht="15" customHeight="1">
      <c r="A204" s="849">
        <f>K204</f>
        <v>9</v>
      </c>
      <c r="B204" s="477" t="str">
        <f>stat!B44</f>
        <v>Kršňák</v>
      </c>
      <c r="C204" s="477" t="str">
        <f>stat!C44</f>
        <v>David</v>
      </c>
      <c r="D204" s="477">
        <f>stat!D44</f>
        <v>930518</v>
      </c>
      <c r="E204" s="477" t="str">
        <f>stat!E44</f>
        <v>JH</v>
      </c>
      <c r="F204" s="477" t="str">
        <f>stat!F44</f>
        <v>Tyg</v>
      </c>
      <c r="G204" s="1654">
        <f>stat!G44</f>
        <v>0.52941176470588236</v>
      </c>
      <c r="H204" s="477">
        <f>stat!H44</f>
        <v>17</v>
      </c>
      <c r="I204" s="477">
        <f>stat!I44</f>
        <v>4</v>
      </c>
      <c r="J204" s="477">
        <f>stat!J44</f>
        <v>5</v>
      </c>
      <c r="K204" s="477">
        <f>stat!K44</f>
        <v>9</v>
      </c>
      <c r="L204" s="477">
        <f>stat!L44</f>
        <v>0</v>
      </c>
    </row>
    <row r="205" spans="1:12" ht="15" customHeight="1">
      <c r="A205" s="849">
        <f>K205</f>
        <v>9</v>
      </c>
      <c r="B205" s="477" t="str">
        <f>stat!B395</f>
        <v>Souček</v>
      </c>
      <c r="C205" s="477" t="str">
        <f>stat!C395</f>
        <v>Martin</v>
      </c>
      <c r="D205" s="477">
        <f>stat!D395</f>
        <v>730211</v>
      </c>
      <c r="E205" s="477" t="str">
        <f>stat!E395</f>
        <v>JH</v>
      </c>
      <c r="F205" s="477" t="str">
        <f>stat!F395</f>
        <v>Cyk</v>
      </c>
      <c r="G205" s="1654">
        <f>stat!G395</f>
        <v>0.9</v>
      </c>
      <c r="H205" s="477">
        <f>stat!H395</f>
        <v>10</v>
      </c>
      <c r="I205" s="477">
        <f>stat!I395</f>
        <v>7</v>
      </c>
      <c r="J205" s="477">
        <f>stat!J395</f>
        <v>2</v>
      </c>
      <c r="K205" s="477">
        <f>stat!K395</f>
        <v>9</v>
      </c>
      <c r="L205" s="477">
        <f>stat!L395</f>
        <v>0</v>
      </c>
    </row>
    <row r="206" spans="1:12" ht="15" customHeight="1">
      <c r="A206" s="849">
        <f>K206</f>
        <v>9</v>
      </c>
      <c r="B206" s="477" t="str">
        <f>stat!B917</f>
        <v>Schmidt</v>
      </c>
      <c r="C206" s="477" t="str">
        <f>stat!C917</f>
        <v>Rudolf</v>
      </c>
      <c r="D206" s="477">
        <f>stat!D917</f>
        <v>960127</v>
      </c>
      <c r="E206" s="477" t="str">
        <f>stat!E917</f>
        <v>JH</v>
      </c>
      <c r="F206" s="477" t="str">
        <f>stat!F917</f>
        <v>SNA</v>
      </c>
      <c r="G206" s="1654">
        <f>stat!G917</f>
        <v>1</v>
      </c>
      <c r="H206" s="477">
        <f>stat!H917</f>
        <v>9</v>
      </c>
      <c r="I206" s="477">
        <f>stat!I917</f>
        <v>4</v>
      </c>
      <c r="J206" s="477">
        <f>stat!J917</f>
        <v>5</v>
      </c>
      <c r="K206" s="477">
        <f>stat!K917</f>
        <v>9</v>
      </c>
      <c r="L206" s="477">
        <f>stat!L917</f>
        <v>0</v>
      </c>
    </row>
    <row r="207" spans="1:12" ht="15" customHeight="1">
      <c r="A207" s="849">
        <f>K207</f>
        <v>9</v>
      </c>
      <c r="B207" s="477" t="str">
        <f>stat!B496</f>
        <v>Vencl</v>
      </c>
      <c r="C207" s="477" t="str">
        <f>stat!C496</f>
        <v>Lukáš</v>
      </c>
      <c r="D207" s="477">
        <f>stat!D496</f>
        <v>0</v>
      </c>
      <c r="E207" s="477">
        <f>stat!E496</f>
        <v>0</v>
      </c>
      <c r="F207" s="477" t="str">
        <f>stat!F496</f>
        <v>LDM</v>
      </c>
      <c r="G207" s="1654">
        <f>stat!G496</f>
        <v>0.6428571428571429</v>
      </c>
      <c r="H207" s="477">
        <f>stat!H496</f>
        <v>14</v>
      </c>
      <c r="I207" s="477">
        <f>stat!I496</f>
        <v>5</v>
      </c>
      <c r="J207" s="477">
        <f>stat!J496</f>
        <v>4</v>
      </c>
      <c r="K207" s="477">
        <f>stat!K496</f>
        <v>9</v>
      </c>
      <c r="L207" s="477">
        <f>stat!L496</f>
        <v>0</v>
      </c>
    </row>
    <row r="208" spans="1:12" ht="15" customHeight="1">
      <c r="A208" s="849">
        <f>K208</f>
        <v>9</v>
      </c>
      <c r="B208" s="477" t="str">
        <f>stat!B159</f>
        <v>Macháček</v>
      </c>
      <c r="C208" s="477" t="str">
        <f>stat!C159</f>
        <v>Ondřej</v>
      </c>
      <c r="D208" s="477">
        <f>stat!D159</f>
        <v>0</v>
      </c>
      <c r="E208" s="477">
        <f>stat!E159</f>
        <v>0</v>
      </c>
      <c r="F208" s="477" t="str">
        <f>stat!F159</f>
        <v>Těch</v>
      </c>
      <c r="G208" s="1654">
        <f>stat!G159</f>
        <v>0.75</v>
      </c>
      <c r="H208" s="477">
        <f>stat!H159</f>
        <v>12</v>
      </c>
      <c r="I208" s="477">
        <f>stat!I159</f>
        <v>7</v>
      </c>
      <c r="J208" s="477">
        <f>stat!J159</f>
        <v>2</v>
      </c>
      <c r="K208" s="477">
        <f>stat!K159</f>
        <v>9</v>
      </c>
      <c r="L208" s="477">
        <f>stat!L159</f>
        <v>0</v>
      </c>
    </row>
    <row r="209" spans="1:12" ht="15" customHeight="1">
      <c r="A209" s="849">
        <f>K209</f>
        <v>9</v>
      </c>
      <c r="B209" s="477" t="str">
        <f>stat!B882</f>
        <v>Dvořák</v>
      </c>
      <c r="C209" s="477" t="str">
        <f>stat!C882</f>
        <v>Lukáš</v>
      </c>
      <c r="D209" s="477">
        <f>stat!D882</f>
        <v>0</v>
      </c>
      <c r="E209" s="477" t="str">
        <f>stat!E882</f>
        <v>JH</v>
      </c>
      <c r="F209" s="477" t="str">
        <f>stat!F882</f>
        <v>HTř</v>
      </c>
      <c r="G209" s="1654">
        <f>stat!G882</f>
        <v>0.6428571428571429</v>
      </c>
      <c r="H209" s="477">
        <f>stat!H882</f>
        <v>14</v>
      </c>
      <c r="I209" s="477">
        <f>stat!I882</f>
        <v>4</v>
      </c>
      <c r="J209" s="477">
        <f>stat!J882</f>
        <v>5</v>
      </c>
      <c r="K209" s="477">
        <f>stat!K882</f>
        <v>9</v>
      </c>
      <c r="L209" s="477">
        <f>stat!L882</f>
        <v>0</v>
      </c>
    </row>
    <row r="210" spans="1:12" ht="15" customHeight="1">
      <c r="A210" s="849">
        <f>K210</f>
        <v>9</v>
      </c>
      <c r="B210" s="477" t="str">
        <f>stat!B864</f>
        <v>Krejsa</v>
      </c>
      <c r="C210" s="477" t="str">
        <f>stat!C864</f>
        <v>David</v>
      </c>
      <c r="D210" s="477">
        <f>stat!D864</f>
        <v>761004</v>
      </c>
      <c r="E210" s="477" t="str">
        <f>stat!E864</f>
        <v>J.H.</v>
      </c>
      <c r="F210" s="477" t="str">
        <f>stat!F864</f>
        <v>OMB</v>
      </c>
      <c r="G210" s="1654">
        <f>stat!G864</f>
        <v>0.6428571428571429</v>
      </c>
      <c r="H210" s="477">
        <f>stat!H864</f>
        <v>14</v>
      </c>
      <c r="I210" s="477">
        <f>stat!I864</f>
        <v>4</v>
      </c>
      <c r="J210" s="477">
        <f>stat!J864</f>
        <v>5</v>
      </c>
      <c r="K210" s="477">
        <f>stat!K864</f>
        <v>9</v>
      </c>
      <c r="L210" s="477">
        <f>stat!L864</f>
        <v>0</v>
      </c>
    </row>
    <row r="211" spans="1:12" ht="15" customHeight="1">
      <c r="A211" s="849">
        <f>K211</f>
        <v>9</v>
      </c>
      <c r="B211" s="477" t="str">
        <f>stat!B892</f>
        <v>Černá</v>
      </c>
      <c r="C211" s="477" t="str">
        <f>stat!C892</f>
        <v>Pavla</v>
      </c>
      <c r="D211" s="477">
        <f>stat!D892</f>
        <v>0</v>
      </c>
      <c r="E211" s="477">
        <f>stat!E892</f>
        <v>0</v>
      </c>
      <c r="F211" s="477" t="str">
        <f>stat!F892</f>
        <v>HTř</v>
      </c>
      <c r="G211" s="1654">
        <f>stat!G892</f>
        <v>0.5625</v>
      </c>
      <c r="H211" s="477">
        <f>stat!H892</f>
        <v>16</v>
      </c>
      <c r="I211" s="477">
        <f>stat!I892</f>
        <v>5</v>
      </c>
      <c r="J211" s="477">
        <f>stat!J892</f>
        <v>4</v>
      </c>
      <c r="K211" s="477">
        <f>stat!K892</f>
        <v>9</v>
      </c>
      <c r="L211" s="477">
        <f>stat!L892</f>
        <v>0</v>
      </c>
    </row>
    <row r="212" spans="1:12" ht="15" customHeight="1">
      <c r="A212" s="849">
        <f>K212</f>
        <v>8</v>
      </c>
      <c r="B212" s="477" t="str">
        <f>stat!B55</f>
        <v>Husák  ml.</v>
      </c>
      <c r="C212" s="477" t="str">
        <f>stat!C55</f>
        <v>Stanislav</v>
      </c>
      <c r="D212" s="477">
        <f>stat!D55</f>
        <v>920715</v>
      </c>
      <c r="E212" s="477" t="str">
        <f>stat!E55</f>
        <v>UOH</v>
      </c>
      <c r="F212" s="477" t="str">
        <f>stat!F55</f>
        <v>Tyg</v>
      </c>
      <c r="G212" s="1654">
        <f>stat!G55</f>
        <v>2</v>
      </c>
      <c r="H212" s="477">
        <f>stat!H55</f>
        <v>4</v>
      </c>
      <c r="I212" s="477">
        <f>stat!I55</f>
        <v>5</v>
      </c>
      <c r="J212" s="477">
        <f>stat!J55</f>
        <v>3</v>
      </c>
      <c r="K212" s="477">
        <f>stat!K55</f>
        <v>8</v>
      </c>
      <c r="L212" s="477">
        <f>stat!L55</f>
        <v>20</v>
      </c>
    </row>
    <row r="213" spans="1:12" ht="15" customHeight="1">
      <c r="A213" s="849">
        <f>K213</f>
        <v>8</v>
      </c>
      <c r="B213" s="477" t="str">
        <f>stat!B304</f>
        <v>Boščík</v>
      </c>
      <c r="C213" s="477" t="str">
        <f>stat!C304</f>
        <v>Daniel</v>
      </c>
      <c r="D213" s="477">
        <f>stat!D304</f>
        <v>0</v>
      </c>
      <c r="E213" s="477">
        <f>stat!E304</f>
        <v>0</v>
      </c>
      <c r="F213" s="477" t="str">
        <f>stat!F304</f>
        <v>Hfly</v>
      </c>
      <c r="G213" s="1654">
        <f>stat!G304</f>
        <v>0.88888888888888884</v>
      </c>
      <c r="H213" s="477">
        <f>stat!H304</f>
        <v>9</v>
      </c>
      <c r="I213" s="477">
        <f>stat!I304</f>
        <v>5</v>
      </c>
      <c r="J213" s="477">
        <f>stat!J304</f>
        <v>3</v>
      </c>
      <c r="K213" s="477">
        <f>stat!K304</f>
        <v>8</v>
      </c>
      <c r="L213" s="477">
        <f>stat!L304</f>
        <v>0</v>
      </c>
    </row>
    <row r="214" spans="1:12" ht="15" customHeight="1">
      <c r="A214" s="849">
        <f>K214</f>
        <v>8</v>
      </c>
      <c r="B214" s="477" t="str">
        <f>stat!B45</f>
        <v>Morkes</v>
      </c>
      <c r="C214" s="477" t="str">
        <f>stat!C45</f>
        <v>Radek</v>
      </c>
      <c r="D214" s="477">
        <f>stat!D45</f>
        <v>790312</v>
      </c>
      <c r="E214" s="477" t="str">
        <f>stat!E45</f>
        <v>JH</v>
      </c>
      <c r="F214" s="477" t="str">
        <f>stat!F45</f>
        <v>Tyg</v>
      </c>
      <c r="G214" s="1654">
        <f>stat!G45</f>
        <v>0.72727272727272729</v>
      </c>
      <c r="H214" s="477">
        <f>stat!H45</f>
        <v>11</v>
      </c>
      <c r="I214" s="477">
        <f>stat!I45</f>
        <v>1</v>
      </c>
      <c r="J214" s="477">
        <f>stat!J45</f>
        <v>7</v>
      </c>
      <c r="K214" s="477">
        <f>stat!K45</f>
        <v>8</v>
      </c>
      <c r="L214" s="477">
        <f>stat!L45</f>
        <v>0</v>
      </c>
    </row>
    <row r="215" spans="1:12" ht="15" customHeight="1">
      <c r="A215" s="849">
        <f>K215</f>
        <v>8</v>
      </c>
      <c r="B215" s="477" t="str">
        <f>stat!B695</f>
        <v>Černý</v>
      </c>
      <c r="C215" s="477" t="str">
        <f>stat!C695</f>
        <v>Jiří</v>
      </c>
      <c r="D215" s="477">
        <f>stat!D695</f>
        <v>580122</v>
      </c>
      <c r="E215" s="477" t="str">
        <f>stat!E695</f>
        <v>JH</v>
      </c>
      <c r="F215" s="477" t="str">
        <f>stat!F695</f>
        <v>Srš</v>
      </c>
      <c r="G215" s="1654">
        <f>stat!G695</f>
        <v>0.44444444444444442</v>
      </c>
      <c r="H215" s="477">
        <f>stat!H695</f>
        <v>18</v>
      </c>
      <c r="I215" s="477">
        <f>stat!I695</f>
        <v>0</v>
      </c>
      <c r="J215" s="477">
        <f>stat!J695</f>
        <v>8</v>
      </c>
      <c r="K215" s="477">
        <f>stat!K695</f>
        <v>8</v>
      </c>
      <c r="L215" s="477">
        <f>stat!L695</f>
        <v>0</v>
      </c>
    </row>
    <row r="216" spans="1:12" ht="15" customHeight="1">
      <c r="A216" s="849">
        <f>K216</f>
        <v>8</v>
      </c>
      <c r="B216" s="477" t="str">
        <f>stat!B628</f>
        <v>Zdražil</v>
      </c>
      <c r="C216" s="477" t="str">
        <f>stat!C628</f>
        <v xml:space="preserve">Jiří </v>
      </c>
      <c r="D216" s="477">
        <f>stat!D628</f>
        <v>800426</v>
      </c>
      <c r="E216" s="477" t="str">
        <f>stat!E628</f>
        <v>J.H.</v>
      </c>
      <c r="F216" s="477" t="str">
        <f>stat!F628</f>
        <v>Uda</v>
      </c>
      <c r="G216" s="1654">
        <f>stat!G628</f>
        <v>0.61538461538461542</v>
      </c>
      <c r="H216" s="477">
        <f>stat!H628</f>
        <v>13</v>
      </c>
      <c r="I216" s="477">
        <f>stat!I628</f>
        <v>2</v>
      </c>
      <c r="J216" s="477">
        <f>stat!J628</f>
        <v>6</v>
      </c>
      <c r="K216" s="477">
        <f>stat!K628</f>
        <v>8</v>
      </c>
      <c r="L216" s="477">
        <f>stat!L628</f>
        <v>0</v>
      </c>
    </row>
    <row r="217" spans="1:12" ht="15" customHeight="1">
      <c r="A217" s="849">
        <f>K217</f>
        <v>8</v>
      </c>
      <c r="B217" s="477" t="str">
        <f>stat!B434</f>
        <v>Herynek</v>
      </c>
      <c r="C217" s="477" t="str">
        <f>stat!C434</f>
        <v>Tomáš</v>
      </c>
      <c r="D217" s="477">
        <f>stat!D434</f>
        <v>0</v>
      </c>
      <c r="E217" s="477" t="str">
        <f>stat!E434</f>
        <v>JH</v>
      </c>
      <c r="F217" s="477" t="str">
        <f>stat!F434</f>
        <v>ISL</v>
      </c>
      <c r="G217" s="1654">
        <f>stat!G434</f>
        <v>0.5714285714285714</v>
      </c>
      <c r="H217" s="477">
        <f>stat!H434</f>
        <v>14</v>
      </c>
      <c r="I217" s="477">
        <f>stat!I434</f>
        <v>2</v>
      </c>
      <c r="J217" s="477">
        <f>stat!J434</f>
        <v>6</v>
      </c>
      <c r="K217" s="477">
        <f>stat!K434</f>
        <v>8</v>
      </c>
      <c r="L217" s="477">
        <f>stat!L434</f>
        <v>0</v>
      </c>
    </row>
    <row r="218" spans="1:12" ht="15" customHeight="1">
      <c r="A218" s="849">
        <f>K218</f>
        <v>8</v>
      </c>
      <c r="B218" s="477" t="str">
        <f>stat!B818</f>
        <v>Hendrich</v>
      </c>
      <c r="C218" s="477" t="str">
        <f>stat!C818</f>
        <v>Marek</v>
      </c>
      <c r="D218" s="477">
        <f>stat!D818</f>
        <v>820814</v>
      </c>
      <c r="E218" s="477" t="str">
        <f>stat!E818</f>
        <v>JH2</v>
      </c>
      <c r="F218" s="477" t="str">
        <f>stat!F818</f>
        <v>Ští</v>
      </c>
      <c r="G218" s="1654">
        <f>stat!G818</f>
        <v>2</v>
      </c>
      <c r="H218" s="477">
        <f>stat!H818</f>
        <v>4</v>
      </c>
      <c r="I218" s="477">
        <f>stat!I818</f>
        <v>4</v>
      </c>
      <c r="J218" s="477">
        <f>stat!J818</f>
        <v>4</v>
      </c>
      <c r="K218" s="477">
        <f>stat!K818</f>
        <v>8</v>
      </c>
      <c r="L218" s="477">
        <f>stat!L818</f>
        <v>0</v>
      </c>
    </row>
    <row r="219" spans="1:12" ht="15" customHeight="1">
      <c r="A219" s="849">
        <f>K219</f>
        <v>8</v>
      </c>
      <c r="B219" s="477" t="str">
        <f>stat!B515</f>
        <v>Feranec</v>
      </c>
      <c r="C219" s="477" t="str">
        <f>stat!C515</f>
        <v>Karel</v>
      </c>
      <c r="D219" s="477">
        <f>stat!D515</f>
        <v>831231</v>
      </c>
      <c r="E219" s="477" t="str">
        <f>stat!E515</f>
        <v>JH</v>
      </c>
      <c r="F219" s="477" t="str">
        <f>stat!F515</f>
        <v>SLO</v>
      </c>
      <c r="G219" s="1654">
        <f>stat!G515</f>
        <v>0.72727272727272729</v>
      </c>
      <c r="H219" s="477">
        <f>stat!H515</f>
        <v>11</v>
      </c>
      <c r="I219" s="477">
        <f>stat!I515</f>
        <v>3</v>
      </c>
      <c r="J219" s="477">
        <f>stat!J515</f>
        <v>5</v>
      </c>
      <c r="K219" s="477">
        <f>stat!K515</f>
        <v>8</v>
      </c>
      <c r="L219" s="477">
        <f>stat!L515</f>
        <v>0</v>
      </c>
    </row>
    <row r="220" spans="1:12" ht="15" customHeight="1">
      <c r="A220" s="849">
        <f>K220</f>
        <v>8</v>
      </c>
      <c r="B220" s="477" t="str">
        <f>stat!B565</f>
        <v xml:space="preserve">Halbrštát </v>
      </c>
      <c r="C220" s="477" t="str">
        <f>stat!C565</f>
        <v>Jakub</v>
      </c>
      <c r="D220" s="477">
        <f>stat!D565</f>
        <v>0</v>
      </c>
      <c r="E220" s="477" t="str">
        <f>stat!E565</f>
        <v>jh</v>
      </c>
      <c r="F220" s="477" t="str">
        <f>stat!F565</f>
        <v>RAFzLuk</v>
      </c>
      <c r="G220" s="1654">
        <f>stat!G565</f>
        <v>0.5</v>
      </c>
      <c r="H220" s="477">
        <f>stat!H565</f>
        <v>16</v>
      </c>
      <c r="I220" s="477">
        <f>stat!I565</f>
        <v>2</v>
      </c>
      <c r="J220" s="477">
        <f>stat!J565</f>
        <v>6</v>
      </c>
      <c r="K220" s="477">
        <f>stat!K565</f>
        <v>8</v>
      </c>
      <c r="L220" s="477">
        <f>stat!L565</f>
        <v>0</v>
      </c>
    </row>
    <row r="221" spans="1:12" ht="15" customHeight="1">
      <c r="A221" s="849">
        <f>K221</f>
        <v>8</v>
      </c>
      <c r="B221" s="477" t="str">
        <f>stat!B255</f>
        <v>Hrdina</v>
      </c>
      <c r="C221" s="477" t="str">
        <f>stat!C255</f>
        <v>Jan st.</v>
      </c>
      <c r="D221" s="477">
        <f>stat!D255</f>
        <v>740806</v>
      </c>
      <c r="E221" s="477" t="str">
        <f>stat!E255</f>
        <v>J.H.</v>
      </c>
      <c r="F221" s="477" t="str">
        <f>stat!F255</f>
        <v>BYS</v>
      </c>
      <c r="G221" s="1654">
        <f>stat!G255</f>
        <v>0.42105263157894735</v>
      </c>
      <c r="H221" s="477">
        <f>stat!H255</f>
        <v>19</v>
      </c>
      <c r="I221" s="477">
        <f>stat!I255</f>
        <v>1</v>
      </c>
      <c r="J221" s="477">
        <f>stat!J255</f>
        <v>7</v>
      </c>
      <c r="K221" s="477">
        <f>stat!K255</f>
        <v>8</v>
      </c>
      <c r="L221" s="477">
        <f>stat!L255</f>
        <v>0</v>
      </c>
    </row>
    <row r="222" spans="1:12" ht="15" customHeight="1">
      <c r="A222" s="849">
        <f>K222</f>
        <v>8</v>
      </c>
      <c r="B222" s="477" t="str">
        <f>stat!B846</f>
        <v>Vaníček</v>
      </c>
      <c r="C222" s="477" t="str">
        <f>stat!C846</f>
        <v>Richard</v>
      </c>
      <c r="D222" s="477">
        <f>stat!D846</f>
        <v>890505</v>
      </c>
      <c r="E222" s="477" t="str">
        <f>stat!E846</f>
        <v>J.H.</v>
      </c>
      <c r="F222" s="477" t="str">
        <f>stat!F846</f>
        <v>OMB</v>
      </c>
      <c r="G222" s="1654">
        <f>stat!G846</f>
        <v>0.88888888888888884</v>
      </c>
      <c r="H222" s="477">
        <f>stat!H846</f>
        <v>9</v>
      </c>
      <c r="I222" s="477">
        <f>stat!I846</f>
        <v>5</v>
      </c>
      <c r="J222" s="477">
        <f>stat!J846</f>
        <v>3</v>
      </c>
      <c r="K222" s="477">
        <f>stat!K846</f>
        <v>8</v>
      </c>
      <c r="L222" s="477">
        <f>stat!L846</f>
        <v>0</v>
      </c>
    </row>
    <row r="223" spans="1:12" ht="15" customHeight="1">
      <c r="A223" s="849">
        <f>K223</f>
        <v>8</v>
      </c>
      <c r="B223" s="477" t="str">
        <f>stat!B409</f>
        <v>Ježek</v>
      </c>
      <c r="C223" s="477" t="str">
        <f>stat!C409</f>
        <v>Václav</v>
      </c>
      <c r="D223" s="477">
        <f>stat!D409</f>
        <v>0</v>
      </c>
      <c r="E223" s="477">
        <f>stat!E409</f>
        <v>0</v>
      </c>
      <c r="F223" s="477" t="str">
        <f>stat!F409</f>
        <v>Cyk</v>
      </c>
      <c r="G223" s="1654">
        <f>stat!G409</f>
        <v>0.5714285714285714</v>
      </c>
      <c r="H223" s="477">
        <f>stat!H409</f>
        <v>14</v>
      </c>
      <c r="I223" s="477">
        <f>stat!I409</f>
        <v>5</v>
      </c>
      <c r="J223" s="477">
        <f>stat!J409</f>
        <v>3</v>
      </c>
      <c r="K223" s="477">
        <f>stat!K409</f>
        <v>8</v>
      </c>
      <c r="L223" s="477">
        <f>stat!L409</f>
        <v>35</v>
      </c>
    </row>
    <row r="224" spans="1:12" ht="15" customHeight="1">
      <c r="A224" s="849">
        <f>K224</f>
        <v>8</v>
      </c>
      <c r="B224" s="477" t="str">
        <f>stat!B742</f>
        <v>Hala</v>
      </c>
      <c r="C224" s="477" t="str">
        <f>stat!C742</f>
        <v>Ondřej</v>
      </c>
      <c r="D224" s="477">
        <f>stat!D742</f>
        <v>0</v>
      </c>
      <c r="E224" s="477" t="str">
        <f>stat!E742</f>
        <v>JH</v>
      </c>
      <c r="F224" s="477" t="str">
        <f>stat!F742</f>
        <v>Luk</v>
      </c>
      <c r="G224" s="1654">
        <f>stat!G742</f>
        <v>0.66666666666666663</v>
      </c>
      <c r="H224" s="477">
        <f>stat!H742</f>
        <v>12</v>
      </c>
      <c r="I224" s="477">
        <f>stat!I742</f>
        <v>7</v>
      </c>
      <c r="J224" s="477">
        <f>stat!J742</f>
        <v>1</v>
      </c>
      <c r="K224" s="477">
        <f>stat!K742</f>
        <v>8</v>
      </c>
      <c r="L224" s="477">
        <f>stat!L742</f>
        <v>0</v>
      </c>
    </row>
    <row r="225" spans="1:12" ht="15" customHeight="1">
      <c r="A225" s="849">
        <f>K225</f>
        <v>8</v>
      </c>
      <c r="B225" s="477" t="str">
        <f>stat!B740</f>
        <v>Dušek</v>
      </c>
      <c r="C225" s="477" t="str">
        <f>stat!C740</f>
        <v>Bohuslav</v>
      </c>
      <c r="D225" s="477">
        <f>stat!D740</f>
        <v>0</v>
      </c>
      <c r="E225" s="477" t="str">
        <f>stat!E740</f>
        <v>JH</v>
      </c>
      <c r="F225" s="477" t="str">
        <f>stat!F740</f>
        <v>Luk</v>
      </c>
      <c r="G225" s="1654">
        <f>stat!G740</f>
        <v>0.5714285714285714</v>
      </c>
      <c r="H225" s="477">
        <f>stat!H740</f>
        <v>14</v>
      </c>
      <c r="I225" s="477">
        <f>stat!I740</f>
        <v>0</v>
      </c>
      <c r="J225" s="477">
        <f>stat!J740</f>
        <v>8</v>
      </c>
      <c r="K225" s="477">
        <f>stat!K740</f>
        <v>8</v>
      </c>
      <c r="L225" s="477">
        <f>stat!L740</f>
        <v>0</v>
      </c>
    </row>
    <row r="226" spans="1:12" ht="15" customHeight="1">
      <c r="A226" s="849">
        <f>K226</f>
        <v>8</v>
      </c>
      <c r="B226" s="477" t="str">
        <f>stat!B517</f>
        <v>Valčík ml.</v>
      </c>
      <c r="C226" s="477" t="str">
        <f>stat!C517</f>
        <v>Roman</v>
      </c>
      <c r="D226" s="477">
        <f>stat!D517</f>
        <v>951122</v>
      </c>
      <c r="E226" s="477" t="str">
        <f>stat!E517</f>
        <v>JH</v>
      </c>
      <c r="F226" s="477" t="str">
        <f>stat!F517</f>
        <v>SLO</v>
      </c>
      <c r="G226" s="1654">
        <f>stat!G517</f>
        <v>0.53333333333333333</v>
      </c>
      <c r="H226" s="477">
        <f>stat!H517</f>
        <v>15</v>
      </c>
      <c r="I226" s="477">
        <f>stat!I517</f>
        <v>6</v>
      </c>
      <c r="J226" s="477">
        <f>stat!J517</f>
        <v>2</v>
      </c>
      <c r="K226" s="477">
        <f>stat!K517</f>
        <v>8</v>
      </c>
      <c r="L226" s="477">
        <f>stat!L517</f>
        <v>0</v>
      </c>
    </row>
    <row r="227" spans="1:12" ht="15" customHeight="1">
      <c r="A227" s="849">
        <f>K227</f>
        <v>8</v>
      </c>
      <c r="B227" s="477" t="str">
        <f>stat!B226</f>
        <v>Hašek</v>
      </c>
      <c r="C227" s="477" t="str">
        <f>stat!C226</f>
        <v>Stanislav</v>
      </c>
      <c r="D227" s="477">
        <f>stat!D226</f>
        <v>660908</v>
      </c>
      <c r="E227" s="477" t="str">
        <f>stat!E226</f>
        <v>JH</v>
      </c>
      <c r="F227" s="477" t="str">
        <f>stat!F226</f>
        <v>HTZ</v>
      </c>
      <c r="G227" s="1654">
        <f>stat!G226</f>
        <v>0.4</v>
      </c>
      <c r="H227" s="477">
        <f>stat!H226</f>
        <v>20</v>
      </c>
      <c r="I227" s="477">
        <f>stat!I226</f>
        <v>5</v>
      </c>
      <c r="J227" s="477">
        <f>stat!J226</f>
        <v>3</v>
      </c>
      <c r="K227" s="477">
        <f>stat!K226</f>
        <v>8</v>
      </c>
      <c r="L227" s="477">
        <f>stat!L226</f>
        <v>0</v>
      </c>
    </row>
    <row r="228" spans="1:12" ht="15" customHeight="1">
      <c r="A228" s="849">
        <f>K228</f>
        <v>8</v>
      </c>
      <c r="B228" s="477" t="str">
        <f>stat!B235</f>
        <v>Barrault</v>
      </c>
      <c r="C228" s="477" t="str">
        <f>stat!C235</f>
        <v>Aimery</v>
      </c>
      <c r="D228" s="477">
        <f>stat!D235</f>
        <v>1020509</v>
      </c>
      <c r="E228" s="477" t="str">
        <f>stat!E235</f>
        <v>JH2</v>
      </c>
      <c r="F228" s="477" t="str">
        <f>stat!F235</f>
        <v>HTZ</v>
      </c>
      <c r="G228" s="1654">
        <f>stat!G235</f>
        <v>2</v>
      </c>
      <c r="H228" s="477">
        <f>stat!H235</f>
        <v>4</v>
      </c>
      <c r="I228" s="477">
        <f>stat!I235</f>
        <v>6</v>
      </c>
      <c r="J228" s="477">
        <f>stat!J235</f>
        <v>2</v>
      </c>
      <c r="K228" s="477">
        <f>stat!K235</f>
        <v>8</v>
      </c>
      <c r="L228" s="477">
        <f>stat!L235</f>
        <v>0</v>
      </c>
    </row>
    <row r="229" spans="1:12" ht="15" customHeight="1">
      <c r="A229" s="849">
        <f>K229</f>
        <v>8</v>
      </c>
      <c r="B229" s="477" t="str">
        <f>stat!B710</f>
        <v>Hubina</v>
      </c>
      <c r="C229" s="477" t="str">
        <f>stat!C710</f>
        <v>Michal</v>
      </c>
      <c r="D229" s="477">
        <f>stat!D710</f>
        <v>821112</v>
      </c>
      <c r="E229" s="477" t="str">
        <f>stat!E710</f>
        <v>JH2</v>
      </c>
      <c r="F229" s="477" t="str">
        <f>stat!F710</f>
        <v>Srš</v>
      </c>
      <c r="G229" s="1654">
        <f>stat!G710</f>
        <v>1.1428571428571428</v>
      </c>
      <c r="H229" s="477">
        <f>stat!H710</f>
        <v>7</v>
      </c>
      <c r="I229" s="477">
        <f>stat!I710</f>
        <v>7</v>
      </c>
      <c r="J229" s="477">
        <f>stat!J710</f>
        <v>1</v>
      </c>
      <c r="K229" s="477">
        <f>stat!K710</f>
        <v>8</v>
      </c>
      <c r="L229" s="477">
        <f>stat!L710</f>
        <v>0</v>
      </c>
    </row>
    <row r="230" spans="1:12" ht="15" customHeight="1">
      <c r="A230" s="849">
        <f>K230</f>
        <v>8</v>
      </c>
      <c r="B230" s="477" t="str">
        <f>stat!B259</f>
        <v>Kohl</v>
      </c>
      <c r="C230" s="477" t="str">
        <f>stat!C259</f>
        <v>Jan</v>
      </c>
      <c r="D230" s="477">
        <f>stat!D259</f>
        <v>991210</v>
      </c>
      <c r="E230" s="477" t="str">
        <f>stat!E259</f>
        <v>J.H.</v>
      </c>
      <c r="F230" s="477" t="str">
        <f>stat!F259</f>
        <v>BYS</v>
      </c>
      <c r="G230" s="1654">
        <f>stat!G259</f>
        <v>0.53333333333333333</v>
      </c>
      <c r="H230" s="477">
        <f>stat!H259</f>
        <v>15</v>
      </c>
      <c r="I230" s="477">
        <f>stat!I259</f>
        <v>5</v>
      </c>
      <c r="J230" s="477">
        <f>stat!J259</f>
        <v>3</v>
      </c>
      <c r="K230" s="477">
        <f>stat!K259</f>
        <v>8</v>
      </c>
      <c r="L230" s="477">
        <f>stat!L259</f>
        <v>0</v>
      </c>
    </row>
    <row r="231" spans="1:12" ht="15" customHeight="1">
      <c r="A231" s="849">
        <f>K231</f>
        <v>7</v>
      </c>
      <c r="B231" s="477" t="str">
        <f>stat!B463</f>
        <v>Šolc</v>
      </c>
      <c r="C231" s="477" t="str">
        <f>stat!C463</f>
        <v>Ondřej</v>
      </c>
      <c r="D231" s="477">
        <f>stat!D463</f>
        <v>0</v>
      </c>
      <c r="E231" s="477">
        <f>stat!E463</f>
        <v>0</v>
      </c>
      <c r="F231" s="477" t="str">
        <f>stat!F463</f>
        <v>golISL</v>
      </c>
      <c r="G231" s="1654">
        <f>stat!G463</f>
        <v>7</v>
      </c>
      <c r="H231" s="477">
        <f>stat!H463</f>
        <v>1</v>
      </c>
      <c r="I231" s="477">
        <f>stat!I463</f>
        <v>7</v>
      </c>
      <c r="J231" s="477">
        <f>stat!J463</f>
        <v>0</v>
      </c>
      <c r="K231" s="477">
        <f>stat!K463</f>
        <v>7</v>
      </c>
      <c r="L231" s="477">
        <f>stat!L463</f>
        <v>0</v>
      </c>
    </row>
    <row r="232" spans="1:12" ht="15" customHeight="1">
      <c r="A232" s="849">
        <f>K232</f>
        <v>7</v>
      </c>
      <c r="B232" s="477" t="str">
        <f>stat!B495</f>
        <v>Břehovský</v>
      </c>
      <c r="C232" s="477" t="str">
        <f>stat!C495</f>
        <v>Marek</v>
      </c>
      <c r="D232" s="477">
        <f>stat!D495</f>
        <v>0</v>
      </c>
      <c r="E232" s="477" t="str">
        <f>stat!E495</f>
        <v>JH2</v>
      </c>
      <c r="F232" s="477" t="str">
        <f>stat!F495</f>
        <v>LDM</v>
      </c>
      <c r="G232" s="1654">
        <f>stat!G495</f>
        <v>1.1666666666666667</v>
      </c>
      <c r="H232" s="477">
        <f>stat!H495</f>
        <v>6</v>
      </c>
      <c r="I232" s="477">
        <f>stat!I495</f>
        <v>2</v>
      </c>
      <c r="J232" s="477">
        <f>stat!J495</f>
        <v>5</v>
      </c>
      <c r="K232" s="477">
        <f>stat!K495</f>
        <v>7</v>
      </c>
      <c r="L232" s="477">
        <f>stat!L495</f>
        <v>0</v>
      </c>
    </row>
    <row r="233" spans="1:12" ht="15" customHeight="1">
      <c r="A233" s="849">
        <f>K233</f>
        <v>7</v>
      </c>
      <c r="B233" s="477" t="str">
        <f>stat!B77</f>
        <v>Pazourek</v>
      </c>
      <c r="C233" s="477" t="str">
        <f>stat!C77</f>
        <v>Lukáš</v>
      </c>
      <c r="D233" s="477">
        <f>stat!D77</f>
        <v>830402</v>
      </c>
      <c r="E233" s="477" t="str">
        <f>stat!E77</f>
        <v>JH</v>
      </c>
      <c r="F233" s="477" t="str">
        <f>stat!F77</f>
        <v>Nug</v>
      </c>
      <c r="G233" s="1654">
        <f>stat!G77</f>
        <v>0.46666666666666667</v>
      </c>
      <c r="H233" s="477">
        <f>stat!H77</f>
        <v>15</v>
      </c>
      <c r="I233" s="477">
        <f>stat!I77</f>
        <v>4</v>
      </c>
      <c r="J233" s="477">
        <f>stat!J77</f>
        <v>3</v>
      </c>
      <c r="K233" s="477">
        <f>stat!K77</f>
        <v>7</v>
      </c>
      <c r="L233" s="477">
        <f>stat!L77</f>
        <v>0</v>
      </c>
    </row>
    <row r="234" spans="1:12" ht="15" customHeight="1">
      <c r="A234" s="849">
        <f>K234</f>
        <v>7</v>
      </c>
      <c r="B234" s="477" t="str">
        <f>stat!B869</f>
        <v>Fišer</v>
      </c>
      <c r="C234" s="477" t="str">
        <f>stat!C869</f>
        <v>Radek</v>
      </c>
      <c r="D234" s="477">
        <f>stat!D869</f>
        <v>0</v>
      </c>
      <c r="E234" s="477">
        <f>stat!E869</f>
        <v>0</v>
      </c>
      <c r="F234" s="477" t="str">
        <f>stat!F869</f>
        <v>OMB</v>
      </c>
      <c r="G234" s="1654">
        <f>stat!G869</f>
        <v>7</v>
      </c>
      <c r="H234" s="477">
        <f>stat!H869</f>
        <v>1</v>
      </c>
      <c r="I234" s="477">
        <f>stat!I869</f>
        <v>5</v>
      </c>
      <c r="J234" s="477">
        <f>stat!J869</f>
        <v>2</v>
      </c>
      <c r="K234" s="477">
        <f>stat!K869</f>
        <v>7</v>
      </c>
      <c r="L234" s="477">
        <f>stat!L869</f>
        <v>0</v>
      </c>
    </row>
    <row r="235" spans="1:12" ht="15" customHeight="1">
      <c r="A235" s="849">
        <f>K235</f>
        <v>7</v>
      </c>
      <c r="B235" s="477" t="str">
        <f>stat!B183</f>
        <v>Tichý</v>
      </c>
      <c r="C235" s="477" t="str">
        <f>stat!C183</f>
        <v>David</v>
      </c>
      <c r="D235" s="477">
        <f>stat!D183</f>
        <v>0</v>
      </c>
      <c r="E235" s="477" t="str">
        <f>stat!E183</f>
        <v>HS</v>
      </c>
      <c r="F235" s="477" t="str">
        <f>stat!F183</f>
        <v>HEA</v>
      </c>
      <c r="G235" s="1654">
        <f>stat!G183</f>
        <v>0.77777777777777779</v>
      </c>
      <c r="H235" s="477">
        <f>stat!H183</f>
        <v>9</v>
      </c>
      <c r="I235" s="477">
        <f>stat!I183</f>
        <v>1</v>
      </c>
      <c r="J235" s="477">
        <f>stat!J183</f>
        <v>6</v>
      </c>
      <c r="K235" s="477">
        <f>stat!K183</f>
        <v>7</v>
      </c>
      <c r="L235" s="477">
        <f>stat!L183</f>
        <v>0</v>
      </c>
    </row>
    <row r="236" spans="1:12" ht="15" customHeight="1">
      <c r="A236" s="849">
        <f>K236</f>
        <v>7</v>
      </c>
      <c r="B236" s="477" t="str">
        <f>stat!B657</f>
        <v>Zecha</v>
      </c>
      <c r="C236" s="477" t="str">
        <f>stat!C657</f>
        <v>Roman</v>
      </c>
      <c r="D236" s="477">
        <f>stat!D657</f>
        <v>721126</v>
      </c>
      <c r="E236" s="477" t="str">
        <f>stat!E657</f>
        <v>JH</v>
      </c>
      <c r="F236" s="477" t="str">
        <f>stat!F657</f>
        <v>Čvo</v>
      </c>
      <c r="G236" s="1654">
        <f>stat!G657</f>
        <v>1.75</v>
      </c>
      <c r="H236" s="477">
        <f>stat!H657</f>
        <v>4</v>
      </c>
      <c r="I236" s="477">
        <f>stat!I657</f>
        <v>4</v>
      </c>
      <c r="J236" s="477">
        <f>stat!J657</f>
        <v>3</v>
      </c>
      <c r="K236" s="477">
        <f>stat!K657</f>
        <v>7</v>
      </c>
      <c r="L236" s="477">
        <f>stat!L657</f>
        <v>0</v>
      </c>
    </row>
    <row r="237" spans="1:12" ht="15" customHeight="1">
      <c r="A237" s="849">
        <f>K237</f>
        <v>7</v>
      </c>
      <c r="B237" s="477" t="str">
        <f>stat!B707</f>
        <v>Juřina</v>
      </c>
      <c r="C237" s="477" t="str">
        <f>stat!C707</f>
        <v>Jan</v>
      </c>
      <c r="D237" s="477">
        <f>stat!D707</f>
        <v>0</v>
      </c>
      <c r="E237" s="477">
        <f>stat!E707</f>
        <v>0</v>
      </c>
      <c r="F237" s="477" t="str">
        <f>stat!F707</f>
        <v>HSrš</v>
      </c>
      <c r="G237" s="1654">
        <f>stat!G707</f>
        <v>0.77777777777777779</v>
      </c>
      <c r="H237" s="477">
        <f>stat!H707</f>
        <v>9</v>
      </c>
      <c r="I237" s="477">
        <f>stat!I707</f>
        <v>3</v>
      </c>
      <c r="J237" s="477">
        <f>stat!J707</f>
        <v>4</v>
      </c>
      <c r="K237" s="477">
        <f>stat!K707</f>
        <v>7</v>
      </c>
      <c r="L237" s="477">
        <f>stat!L707</f>
        <v>0</v>
      </c>
    </row>
    <row r="238" spans="1:12" ht="15" customHeight="1">
      <c r="A238" s="849">
        <f>K238</f>
        <v>7</v>
      </c>
      <c r="B238" s="477" t="str">
        <f>stat!B810</f>
        <v>Wágner</v>
      </c>
      <c r="C238" s="477" t="str">
        <f>stat!C810</f>
        <v>Václav</v>
      </c>
      <c r="D238" s="477">
        <f>stat!D810</f>
        <v>931006</v>
      </c>
      <c r="E238" s="477" t="str">
        <f>stat!E810</f>
        <v>JH</v>
      </c>
      <c r="F238" s="477" t="str">
        <f>stat!F810</f>
        <v>Ští</v>
      </c>
      <c r="G238" s="1654">
        <f>stat!G810</f>
        <v>1.75</v>
      </c>
      <c r="H238" s="477">
        <f>stat!H810</f>
        <v>4</v>
      </c>
      <c r="I238" s="477">
        <f>stat!I810</f>
        <v>3</v>
      </c>
      <c r="J238" s="477">
        <f>stat!J810</f>
        <v>4</v>
      </c>
      <c r="K238" s="477">
        <f>stat!K810</f>
        <v>7</v>
      </c>
      <c r="L238" s="477">
        <f>stat!L810</f>
        <v>0</v>
      </c>
    </row>
    <row r="239" spans="1:12" ht="15" customHeight="1">
      <c r="A239" s="849">
        <f>K239</f>
        <v>7</v>
      </c>
      <c r="B239" s="477" t="str">
        <f>stat!B730</f>
        <v>Výmola</v>
      </c>
      <c r="C239" s="477" t="str">
        <f>stat!C730</f>
        <v>Radek</v>
      </c>
      <c r="D239" s="477">
        <f>stat!D730</f>
        <v>0</v>
      </c>
      <c r="E239" s="477" t="str">
        <f>stat!E730</f>
        <v>JH</v>
      </c>
      <c r="F239" s="477" t="str">
        <f>stat!F730</f>
        <v>Luk</v>
      </c>
      <c r="G239" s="1654">
        <f>stat!G730</f>
        <v>1.75</v>
      </c>
      <c r="H239" s="477">
        <f>stat!H730</f>
        <v>4</v>
      </c>
      <c r="I239" s="477">
        <f>stat!I730</f>
        <v>4</v>
      </c>
      <c r="J239" s="477">
        <f>stat!J730</f>
        <v>3</v>
      </c>
      <c r="K239" s="477">
        <f>stat!K730</f>
        <v>7</v>
      </c>
      <c r="L239" s="477">
        <f>stat!L730</f>
        <v>0</v>
      </c>
    </row>
    <row r="240" spans="1:12" ht="15" customHeight="1">
      <c r="A240" s="849">
        <f>K240</f>
        <v>7</v>
      </c>
      <c r="B240" s="477" t="str">
        <f>stat!B635</f>
        <v>Kudrna</v>
      </c>
      <c r="C240" s="477" t="str">
        <f>stat!C635</f>
        <v>Martin</v>
      </c>
      <c r="D240" s="477">
        <f>stat!D635</f>
        <v>730703</v>
      </c>
      <c r="E240" s="477" t="str">
        <f>stat!E635</f>
        <v>J.H.</v>
      </c>
      <c r="F240" s="477" t="str">
        <f>stat!F635</f>
        <v>Uda</v>
      </c>
      <c r="G240" s="1654">
        <f>stat!G635</f>
        <v>0.63636363636363635</v>
      </c>
      <c r="H240" s="477">
        <f>stat!H635</f>
        <v>11</v>
      </c>
      <c r="I240" s="477">
        <f>stat!I635</f>
        <v>3</v>
      </c>
      <c r="J240" s="477">
        <f>stat!J635</f>
        <v>4</v>
      </c>
      <c r="K240" s="477">
        <f>stat!K635</f>
        <v>7</v>
      </c>
      <c r="L240" s="477">
        <f>stat!L635</f>
        <v>0</v>
      </c>
    </row>
    <row r="241" spans="1:12" ht="15" customHeight="1">
      <c r="A241" s="849">
        <f>K241</f>
        <v>7</v>
      </c>
      <c r="B241" s="477" t="str">
        <f>stat!B594</f>
        <v>Kosek</v>
      </c>
      <c r="C241" s="477" t="str">
        <f>stat!C594</f>
        <v>Jindřich</v>
      </c>
      <c r="D241" s="477">
        <f>stat!D594</f>
        <v>861013</v>
      </c>
      <c r="E241" s="477" t="str">
        <f>stat!E594</f>
        <v>J.H.</v>
      </c>
      <c r="F241" s="477" t="str">
        <f>stat!F594</f>
        <v>ORL</v>
      </c>
      <c r="G241" s="1654">
        <f>stat!G594</f>
        <v>0.36842105263157893</v>
      </c>
      <c r="H241" s="477">
        <f>stat!H594</f>
        <v>19</v>
      </c>
      <c r="I241" s="477">
        <f>stat!I594</f>
        <v>4</v>
      </c>
      <c r="J241" s="477">
        <f>stat!J594</f>
        <v>3</v>
      </c>
      <c r="K241" s="477">
        <f>stat!K594</f>
        <v>7</v>
      </c>
      <c r="L241" s="477">
        <f>stat!L594</f>
        <v>0</v>
      </c>
    </row>
    <row r="242" spans="1:12" ht="15" customHeight="1">
      <c r="A242" s="849">
        <f>K242</f>
        <v>7</v>
      </c>
      <c r="B242" s="477" t="str">
        <f>stat!B387</f>
        <v>Hejč</v>
      </c>
      <c r="C242" s="477" t="str">
        <f>stat!C387</f>
        <v>Matek</v>
      </c>
      <c r="D242" s="477">
        <f>stat!D387</f>
        <v>0</v>
      </c>
      <c r="E242" s="477">
        <f>stat!E387</f>
        <v>0</v>
      </c>
      <c r="F242" s="477" t="str">
        <f>stat!F387</f>
        <v>golPet</v>
      </c>
      <c r="G242" s="1654">
        <f>stat!G387</f>
        <v>3.5</v>
      </c>
      <c r="H242" s="477">
        <f>stat!H387</f>
        <v>2</v>
      </c>
      <c r="I242" s="477">
        <f>stat!I387</f>
        <v>7</v>
      </c>
      <c r="J242" s="477">
        <f>stat!J387</f>
        <v>0</v>
      </c>
      <c r="K242" s="477">
        <f>stat!K387</f>
        <v>7</v>
      </c>
      <c r="L242" s="477">
        <f>stat!L387</f>
        <v>0</v>
      </c>
    </row>
    <row r="243" spans="1:12" ht="15" customHeight="1">
      <c r="A243" s="849">
        <f>K243</f>
        <v>7</v>
      </c>
      <c r="B243" s="477" t="str">
        <f>stat!B231</f>
        <v>Tomášek</v>
      </c>
      <c r="C243" s="477" t="str">
        <f>stat!C231</f>
        <v>Richard</v>
      </c>
      <c r="D243" s="477">
        <f>stat!D231</f>
        <v>790116</v>
      </c>
      <c r="E243" s="477" t="str">
        <f>stat!E231</f>
        <v>JH</v>
      </c>
      <c r="F243" s="477" t="str">
        <f>stat!F231</f>
        <v>HTZ</v>
      </c>
      <c r="G243" s="1654">
        <f>stat!G231</f>
        <v>1.4</v>
      </c>
      <c r="H243" s="477">
        <f>stat!H231</f>
        <v>5</v>
      </c>
      <c r="I243" s="477">
        <f>stat!I231</f>
        <v>3</v>
      </c>
      <c r="J243" s="477">
        <f>stat!J231</f>
        <v>4</v>
      </c>
      <c r="K243" s="477">
        <f>stat!K231</f>
        <v>7</v>
      </c>
      <c r="L243" s="477">
        <f>stat!L231</f>
        <v>0</v>
      </c>
    </row>
    <row r="244" spans="1:12" ht="15" customHeight="1">
      <c r="A244" s="849">
        <f>K244</f>
        <v>7</v>
      </c>
      <c r="B244" s="477" t="str">
        <f>stat!B556</f>
        <v>Mareš</v>
      </c>
      <c r="C244" s="477" t="str">
        <f>stat!C556</f>
        <v>Michal</v>
      </c>
      <c r="D244" s="477">
        <f>stat!D556</f>
        <v>780823</v>
      </c>
      <c r="E244" s="477" t="str">
        <f>stat!E556</f>
        <v>JH</v>
      </c>
      <c r="F244" s="477" t="str">
        <f>stat!F556</f>
        <v>RAF</v>
      </c>
      <c r="G244" s="1654">
        <f>stat!G556</f>
        <v>0.63636363636363635</v>
      </c>
      <c r="H244" s="477">
        <f>stat!H556</f>
        <v>11</v>
      </c>
      <c r="I244" s="477">
        <f>stat!I556</f>
        <v>2</v>
      </c>
      <c r="J244" s="477">
        <f>stat!J556</f>
        <v>5</v>
      </c>
      <c r="K244" s="477">
        <f>stat!K556</f>
        <v>7</v>
      </c>
      <c r="L244" s="477">
        <f>stat!L556</f>
        <v>0</v>
      </c>
    </row>
    <row r="245" spans="1:12" ht="15" customHeight="1">
      <c r="A245" s="849">
        <f>K245</f>
        <v>7</v>
      </c>
      <c r="B245" s="477" t="str">
        <f>stat!B979</f>
        <v>Šilar</v>
      </c>
      <c r="C245" s="477" t="str">
        <f>stat!C979</f>
        <v>Robin</v>
      </c>
      <c r="D245" s="477">
        <f>stat!D979</f>
        <v>1080220</v>
      </c>
      <c r="E245" s="477" t="str">
        <f>stat!E979</f>
        <v>JH</v>
      </c>
      <c r="F245" s="477" t="str">
        <f>stat!F979</f>
        <v>Hče</v>
      </c>
      <c r="G245" s="1654">
        <f>stat!G979</f>
        <v>0.41176470588235292</v>
      </c>
      <c r="H245" s="477">
        <f>stat!H979</f>
        <v>17</v>
      </c>
      <c r="I245" s="477">
        <f>stat!I979</f>
        <v>4</v>
      </c>
      <c r="J245" s="477">
        <f>stat!J979</f>
        <v>3</v>
      </c>
      <c r="K245" s="477">
        <f>stat!K979</f>
        <v>7</v>
      </c>
      <c r="L245" s="477">
        <f>stat!L979</f>
        <v>0</v>
      </c>
    </row>
    <row r="246" spans="1:12" ht="15" customHeight="1">
      <c r="A246" s="849">
        <f>K246</f>
        <v>7</v>
      </c>
      <c r="B246" s="477" t="str">
        <f>stat!B585</f>
        <v>Brandejs</v>
      </c>
      <c r="C246" s="477" t="str">
        <f>stat!C585</f>
        <v>Michal</v>
      </c>
      <c r="D246" s="477">
        <f>stat!D585</f>
        <v>871215</v>
      </c>
      <c r="E246" s="477" t="str">
        <f>stat!E585</f>
        <v>JH2</v>
      </c>
      <c r="F246" s="477" t="str">
        <f>stat!F585</f>
        <v>ORL</v>
      </c>
      <c r="G246" s="1654">
        <f>stat!G585</f>
        <v>0.41176470588235292</v>
      </c>
      <c r="H246" s="477">
        <f>stat!H585</f>
        <v>17</v>
      </c>
      <c r="I246" s="477">
        <f>stat!I585</f>
        <v>0</v>
      </c>
      <c r="J246" s="477">
        <f>stat!J585</f>
        <v>7</v>
      </c>
      <c r="K246" s="477">
        <f>stat!K585</f>
        <v>7</v>
      </c>
      <c r="L246" s="477">
        <f>stat!L585</f>
        <v>0</v>
      </c>
    </row>
    <row r="247" spans="1:12" ht="15" customHeight="1">
      <c r="A247" s="849">
        <f>K247</f>
        <v>7</v>
      </c>
      <c r="B247" s="477" t="str">
        <f>stat!B952</f>
        <v>Bartášek</v>
      </c>
      <c r="C247" s="477" t="str">
        <f>stat!C952</f>
        <v>Jozef</v>
      </c>
      <c r="D247" s="477">
        <f>stat!D952</f>
        <v>880909</v>
      </c>
      <c r="E247" s="477" t="str">
        <f>stat!E952</f>
        <v>JH</v>
      </c>
      <c r="F247" s="477" t="str">
        <f>stat!F952</f>
        <v>JED</v>
      </c>
      <c r="G247" s="1654">
        <f>stat!G952</f>
        <v>0.46666666666666667</v>
      </c>
      <c r="H247" s="477">
        <f>stat!H952</f>
        <v>15</v>
      </c>
      <c r="I247" s="477">
        <f>stat!I952</f>
        <v>3</v>
      </c>
      <c r="J247" s="477">
        <f>stat!J952</f>
        <v>4</v>
      </c>
      <c r="K247" s="477">
        <f>stat!K952</f>
        <v>7</v>
      </c>
      <c r="L247" s="477">
        <f>stat!L952</f>
        <v>0</v>
      </c>
    </row>
    <row r="248" spans="1:12" ht="15" customHeight="1">
      <c r="A248" s="849">
        <f>K248</f>
        <v>7</v>
      </c>
      <c r="B248" s="477" t="str">
        <f>stat!B394</f>
        <v>Jirků</v>
      </c>
      <c r="C248" s="477" t="str">
        <f>stat!C394</f>
        <v>Pavel</v>
      </c>
      <c r="D248" s="477">
        <f>stat!D394</f>
        <v>730615</v>
      </c>
      <c r="E248" s="477" t="str">
        <f>stat!E394</f>
        <v>HS</v>
      </c>
      <c r="F248" s="477" t="str">
        <f>stat!F394</f>
        <v>Cyk</v>
      </c>
      <c r="G248" s="1654">
        <f>stat!G394</f>
        <v>0.7</v>
      </c>
      <c r="H248" s="477">
        <f>stat!H394</f>
        <v>10</v>
      </c>
      <c r="I248" s="477">
        <f>stat!I394</f>
        <v>2</v>
      </c>
      <c r="J248" s="477">
        <f>stat!J394</f>
        <v>5</v>
      </c>
      <c r="K248" s="477">
        <f>stat!K394</f>
        <v>7</v>
      </c>
      <c r="L248" s="477">
        <f>stat!L394</f>
        <v>0</v>
      </c>
    </row>
    <row r="249" spans="1:12" ht="15" customHeight="1">
      <c r="A249" s="849">
        <f>K249</f>
        <v>7</v>
      </c>
      <c r="B249" s="477" t="str">
        <f>stat!B600</f>
        <v>Junek</v>
      </c>
      <c r="C249" s="477" t="str">
        <f>stat!C600</f>
        <v>Jakub</v>
      </c>
      <c r="D249" s="477">
        <f>stat!D600</f>
        <v>0</v>
      </c>
      <c r="E249" s="477">
        <f>stat!E600</f>
        <v>0</v>
      </c>
      <c r="F249" s="477" t="str">
        <f>stat!F600</f>
        <v>HORL</v>
      </c>
      <c r="G249" s="1654">
        <f>stat!G600</f>
        <v>1</v>
      </c>
      <c r="H249" s="477">
        <f>stat!H600</f>
        <v>7</v>
      </c>
      <c r="I249" s="477">
        <f>stat!I600</f>
        <v>4</v>
      </c>
      <c r="J249" s="477">
        <f>stat!J600</f>
        <v>3</v>
      </c>
      <c r="K249" s="477">
        <f>stat!K600</f>
        <v>7</v>
      </c>
      <c r="L249" s="477">
        <f>stat!L600</f>
        <v>0</v>
      </c>
    </row>
    <row r="250" spans="1:12" ht="15" customHeight="1">
      <c r="A250" s="849">
        <f>K250</f>
        <v>7</v>
      </c>
      <c r="B250" s="477" t="str">
        <f>stat!B364</f>
        <v>Baumgartl</v>
      </c>
      <c r="C250" s="477" t="str">
        <f>stat!C364</f>
        <v>Tomáš</v>
      </c>
      <c r="D250" s="477">
        <f>stat!D364</f>
        <v>880930</v>
      </c>
      <c r="E250" s="477" t="str">
        <f>stat!E364</f>
        <v>JH</v>
      </c>
      <c r="F250" s="477" t="str">
        <f>stat!F364</f>
        <v>PET</v>
      </c>
      <c r="G250" s="1654">
        <f>stat!G364</f>
        <v>0.46666666666666667</v>
      </c>
      <c r="H250" s="477">
        <f>stat!H364</f>
        <v>15</v>
      </c>
      <c r="I250" s="477">
        <f>stat!I364</f>
        <v>0</v>
      </c>
      <c r="J250" s="477">
        <f>stat!J364</f>
        <v>7</v>
      </c>
      <c r="K250" s="477">
        <f>stat!K364</f>
        <v>7</v>
      </c>
      <c r="L250" s="477">
        <f>stat!L364</f>
        <v>0</v>
      </c>
    </row>
    <row r="251" spans="1:12" ht="15" customHeight="1">
      <c r="A251" s="849">
        <f>K251</f>
        <v>7</v>
      </c>
      <c r="B251" s="477" t="str">
        <f>stat!B52</f>
        <v xml:space="preserve">Zeman </v>
      </c>
      <c r="C251" s="477" t="str">
        <f>stat!C52</f>
        <v>Vít</v>
      </c>
      <c r="D251" s="477">
        <f>stat!D52</f>
        <v>970625</v>
      </c>
      <c r="E251" s="477" t="str">
        <f>stat!E52</f>
        <v>JH</v>
      </c>
      <c r="F251" s="477" t="str">
        <f>stat!F52</f>
        <v>Tyg</v>
      </c>
      <c r="G251" s="1654">
        <f>stat!G52</f>
        <v>1</v>
      </c>
      <c r="H251" s="477">
        <f>stat!H52</f>
        <v>7</v>
      </c>
      <c r="I251" s="477">
        <f>stat!I52</f>
        <v>2</v>
      </c>
      <c r="J251" s="477">
        <f>stat!J52</f>
        <v>5</v>
      </c>
      <c r="K251" s="477">
        <f>stat!K52</f>
        <v>7</v>
      </c>
      <c r="L251" s="477">
        <f>stat!L52</f>
        <v>0</v>
      </c>
    </row>
    <row r="252" spans="1:12" ht="15" customHeight="1">
      <c r="A252" s="849">
        <f>K252</f>
        <v>7</v>
      </c>
      <c r="B252" s="477" t="str">
        <f>stat!B5</f>
        <v>Zeman</v>
      </c>
      <c r="C252" s="477" t="str">
        <f>stat!C5</f>
        <v>Břetislav</v>
      </c>
      <c r="D252" s="477">
        <f>stat!D5</f>
        <v>750522</v>
      </c>
      <c r="E252" s="477" t="str">
        <f>stat!E5</f>
        <v>JH</v>
      </c>
      <c r="F252" s="477" t="str">
        <f>stat!F5</f>
        <v>SOM</v>
      </c>
      <c r="G252" s="1654">
        <f>stat!G5</f>
        <v>0.875</v>
      </c>
      <c r="H252" s="477">
        <f>stat!H5</f>
        <v>8</v>
      </c>
      <c r="I252" s="477">
        <f>stat!I5</f>
        <v>2</v>
      </c>
      <c r="J252" s="477">
        <f>stat!J5</f>
        <v>5</v>
      </c>
      <c r="K252" s="477">
        <f>stat!K5</f>
        <v>7</v>
      </c>
      <c r="L252" s="477">
        <f>stat!L5</f>
        <v>0</v>
      </c>
    </row>
    <row r="253" spans="1:12" ht="15" customHeight="1">
      <c r="A253" s="849">
        <f>K253</f>
        <v>7</v>
      </c>
      <c r="B253" s="477" t="str">
        <f>stat!B506</f>
        <v>Pávek</v>
      </c>
      <c r="C253" s="477" t="str">
        <f>stat!C506</f>
        <v>Josef</v>
      </c>
      <c r="D253" s="477">
        <f>stat!D506</f>
        <v>0</v>
      </c>
      <c r="E253" s="477">
        <f>stat!E506</f>
        <v>0</v>
      </c>
      <c r="F253" s="477" t="str">
        <f>stat!F506</f>
        <v>golLDM</v>
      </c>
      <c r="G253" s="1654">
        <f>stat!G506</f>
        <v>7</v>
      </c>
      <c r="H253" s="477">
        <f>stat!H506</f>
        <v>1</v>
      </c>
      <c r="I253" s="477">
        <f>stat!I506</f>
        <v>7</v>
      </c>
      <c r="J253" s="477">
        <f>stat!J506</f>
        <v>0</v>
      </c>
      <c r="K253" s="477">
        <f>stat!K506</f>
        <v>7</v>
      </c>
      <c r="L253" s="477">
        <f>stat!L506</f>
        <v>0</v>
      </c>
    </row>
    <row r="254" spans="1:12" ht="15" customHeight="1">
      <c r="A254" s="849">
        <f>K254</f>
        <v>7</v>
      </c>
      <c r="B254" s="477" t="str">
        <f>stat!B521</f>
        <v xml:space="preserve">Moravec </v>
      </c>
      <c r="C254" s="477" t="str">
        <f>stat!C521</f>
        <v>Aleš</v>
      </c>
      <c r="D254" s="477">
        <f>stat!D521</f>
        <v>1010313</v>
      </c>
      <c r="E254" s="477" t="str">
        <f>stat!E521</f>
        <v>JH</v>
      </c>
      <c r="F254" s="477" t="str">
        <f>stat!F521</f>
        <v>SLO</v>
      </c>
      <c r="G254" s="1654">
        <f>stat!G521</f>
        <v>1</v>
      </c>
      <c r="H254" s="477">
        <f>stat!H521</f>
        <v>7</v>
      </c>
      <c r="I254" s="477">
        <f>stat!I521</f>
        <v>2</v>
      </c>
      <c r="J254" s="477">
        <f>stat!J521</f>
        <v>5</v>
      </c>
      <c r="K254" s="477">
        <f>stat!K521</f>
        <v>7</v>
      </c>
      <c r="L254" s="477">
        <f>stat!L521</f>
        <v>0</v>
      </c>
    </row>
    <row r="255" spans="1:12" ht="15" customHeight="1">
      <c r="A255" s="849">
        <f>K255</f>
        <v>7</v>
      </c>
      <c r="B255" s="477" t="str">
        <f>stat!B569</f>
        <v>Sklenář</v>
      </c>
      <c r="C255" s="477" t="str">
        <f>stat!C569</f>
        <v>Jiří</v>
      </c>
      <c r="D255" s="477">
        <f>stat!D569</f>
        <v>0</v>
      </c>
      <c r="E255" s="477" t="str">
        <f>stat!E569</f>
        <v>JH2</v>
      </c>
      <c r="F255" s="477" t="str">
        <f>stat!F569</f>
        <v>HRAF</v>
      </c>
      <c r="G255" s="1654">
        <f>stat!G569</f>
        <v>0.7</v>
      </c>
      <c r="H255" s="477">
        <f>stat!H569</f>
        <v>10</v>
      </c>
      <c r="I255" s="477">
        <f>stat!I569</f>
        <v>5</v>
      </c>
      <c r="J255" s="477">
        <f>stat!J569</f>
        <v>2</v>
      </c>
      <c r="K255" s="477">
        <f>stat!K569</f>
        <v>7</v>
      </c>
      <c r="L255" s="477">
        <f>stat!L569</f>
        <v>0</v>
      </c>
    </row>
    <row r="256" spans="1:12" ht="15" customHeight="1">
      <c r="A256" s="849">
        <f>K256</f>
        <v>7</v>
      </c>
      <c r="B256" s="477" t="str">
        <f>stat!B281</f>
        <v>Sršeň</v>
      </c>
      <c r="C256" s="477" t="str">
        <f>stat!C281</f>
        <v>Milan</v>
      </c>
      <c r="D256" s="477">
        <f>stat!D281</f>
        <v>1010608</v>
      </c>
      <c r="E256" s="477" t="str">
        <f>stat!E281</f>
        <v>JH</v>
      </c>
      <c r="F256" s="477" t="str">
        <f>stat!F281</f>
        <v>FLY</v>
      </c>
      <c r="G256" s="1654">
        <f>stat!G281</f>
        <v>0.53846153846153844</v>
      </c>
      <c r="H256" s="477">
        <f>stat!H281</f>
        <v>13</v>
      </c>
      <c r="I256" s="477">
        <f>stat!I281</f>
        <v>2</v>
      </c>
      <c r="J256" s="477">
        <f>stat!J281</f>
        <v>5</v>
      </c>
      <c r="K256" s="477">
        <f>stat!K281</f>
        <v>7</v>
      </c>
      <c r="L256" s="477">
        <f>stat!L281</f>
        <v>0</v>
      </c>
    </row>
    <row r="257" spans="1:12" ht="15" customHeight="1">
      <c r="A257" s="849">
        <f>K257</f>
        <v>7</v>
      </c>
      <c r="B257" s="477" t="str">
        <f>stat!B247</f>
        <v>Tomeš</v>
      </c>
      <c r="C257" s="477" t="str">
        <f>stat!C247</f>
        <v>Martin</v>
      </c>
      <c r="D257" s="477">
        <f>stat!D247</f>
        <v>751019</v>
      </c>
      <c r="E257" s="477" t="str">
        <f>stat!E247</f>
        <v>J.H.</v>
      </c>
      <c r="F257" s="477" t="str">
        <f>stat!F247</f>
        <v>BYS</v>
      </c>
      <c r="G257" s="1654">
        <f>stat!G247</f>
        <v>0.46666666666666667</v>
      </c>
      <c r="H257" s="477">
        <f>stat!H247</f>
        <v>15</v>
      </c>
      <c r="I257" s="477">
        <f>stat!I247</f>
        <v>2</v>
      </c>
      <c r="J257" s="477">
        <f>stat!J247</f>
        <v>5</v>
      </c>
      <c r="K257" s="477">
        <f>stat!K247</f>
        <v>7</v>
      </c>
      <c r="L257" s="477">
        <f>stat!L247</f>
        <v>0</v>
      </c>
    </row>
    <row r="258" spans="1:12" ht="15" customHeight="1">
      <c r="A258" s="849">
        <f>K258</f>
        <v>7</v>
      </c>
      <c r="B258" s="477" t="str">
        <f>stat!B261</f>
        <v>Hrdina</v>
      </c>
      <c r="C258" s="477" t="str">
        <f>stat!C261</f>
        <v>Jaroslav</v>
      </c>
      <c r="D258" s="477">
        <f>stat!D261</f>
        <v>1030226</v>
      </c>
      <c r="E258" s="477" t="str">
        <f>stat!E261</f>
        <v>UOH</v>
      </c>
      <c r="F258" s="477" t="str">
        <f>stat!F261</f>
        <v>BYS</v>
      </c>
      <c r="G258" s="1654">
        <f>stat!G261</f>
        <v>1.1666666666666667</v>
      </c>
      <c r="H258" s="477">
        <f>stat!H261</f>
        <v>6</v>
      </c>
      <c r="I258" s="477">
        <f>stat!I261</f>
        <v>2</v>
      </c>
      <c r="J258" s="477">
        <f>stat!J261</f>
        <v>5</v>
      </c>
      <c r="K258" s="477">
        <f>stat!K261</f>
        <v>7</v>
      </c>
      <c r="L258" s="477">
        <f>stat!L261</f>
        <v>0</v>
      </c>
    </row>
    <row r="259" spans="1:12" ht="15" customHeight="1">
      <c r="A259" s="849">
        <f>K259</f>
        <v>7</v>
      </c>
      <c r="B259" s="477" t="str">
        <f>stat!B14</f>
        <v>Alka</v>
      </c>
      <c r="C259" s="477" t="str">
        <f>stat!C14</f>
        <v>Radek</v>
      </c>
      <c r="D259" s="477">
        <f>stat!D14</f>
        <v>860528</v>
      </c>
      <c r="E259" s="477" t="str">
        <f>stat!E14</f>
        <v>JH</v>
      </c>
      <c r="F259" s="477" t="str">
        <f>stat!F14</f>
        <v>SOM</v>
      </c>
      <c r="G259" s="1654">
        <f>stat!G14</f>
        <v>1</v>
      </c>
      <c r="H259" s="477">
        <f>stat!H14</f>
        <v>7</v>
      </c>
      <c r="I259" s="477">
        <f>stat!I14</f>
        <v>2</v>
      </c>
      <c r="J259" s="477">
        <f>stat!J14</f>
        <v>5</v>
      </c>
      <c r="K259" s="477">
        <f>stat!K14</f>
        <v>7</v>
      </c>
      <c r="L259" s="477">
        <f>stat!L14</f>
        <v>0</v>
      </c>
    </row>
    <row r="260" spans="1:12" ht="15" customHeight="1">
      <c r="A260" s="849">
        <f>K260</f>
        <v>6</v>
      </c>
      <c r="B260" s="477" t="str">
        <f>stat!B42</f>
        <v>Andrle</v>
      </c>
      <c r="C260" s="477" t="str">
        <f>stat!C42</f>
        <v>René</v>
      </c>
      <c r="D260" s="477">
        <f>stat!D42</f>
        <v>740401</v>
      </c>
      <c r="E260" s="477" t="str">
        <f>stat!E42</f>
        <v>JH</v>
      </c>
      <c r="F260" s="477" t="str">
        <f>stat!F42</f>
        <v>Tyg</v>
      </c>
      <c r="G260" s="1654">
        <f>stat!G42</f>
        <v>1</v>
      </c>
      <c r="H260" s="477">
        <f>stat!H42</f>
        <v>6</v>
      </c>
      <c r="I260" s="477">
        <f>stat!I42</f>
        <v>2</v>
      </c>
      <c r="J260" s="477">
        <f>stat!J42</f>
        <v>4</v>
      </c>
      <c r="K260" s="477">
        <f>stat!K42</f>
        <v>6</v>
      </c>
      <c r="L260" s="477">
        <f>stat!L42</f>
        <v>0</v>
      </c>
    </row>
    <row r="261" spans="1:12" ht="15" customHeight="1">
      <c r="A261" s="849">
        <f>K261</f>
        <v>6</v>
      </c>
      <c r="B261" s="477" t="str">
        <f>stat!B111</f>
        <v>BAIER</v>
      </c>
      <c r="C261" s="477" t="str">
        <f>stat!C111</f>
        <v>DAVID</v>
      </c>
      <c r="D261" s="477">
        <f>stat!D111</f>
        <v>850319</v>
      </c>
      <c r="E261" s="477" t="str">
        <f>stat!E111</f>
        <v>JH</v>
      </c>
      <c r="F261" s="477" t="str">
        <f>stat!F111</f>
        <v>NEK</v>
      </c>
      <c r="G261" s="1654">
        <f>stat!G111</f>
        <v>0.8571428571428571</v>
      </c>
      <c r="H261" s="477">
        <f>stat!H111</f>
        <v>7</v>
      </c>
      <c r="I261" s="477">
        <f>stat!I111</f>
        <v>1</v>
      </c>
      <c r="J261" s="477">
        <f>stat!J111</f>
        <v>5</v>
      </c>
      <c r="K261" s="477">
        <f>stat!K111</f>
        <v>6</v>
      </c>
      <c r="L261" s="477">
        <f>stat!L111</f>
        <v>0</v>
      </c>
    </row>
    <row r="262" spans="1:12" ht="15" customHeight="1">
      <c r="A262" s="849">
        <f>K262</f>
        <v>6</v>
      </c>
      <c r="B262" s="477" t="str">
        <f>stat!B550</f>
        <v>Janků</v>
      </c>
      <c r="C262" s="477" t="str">
        <f>stat!C550</f>
        <v>Robert</v>
      </c>
      <c r="D262" s="477">
        <f>stat!D550</f>
        <v>740704</v>
      </c>
      <c r="E262" s="477" t="str">
        <f>stat!E550</f>
        <v>JH</v>
      </c>
      <c r="F262" s="477" t="str">
        <f>stat!F550</f>
        <v>RAF</v>
      </c>
      <c r="G262" s="1654">
        <f>stat!G550</f>
        <v>0.8571428571428571</v>
      </c>
      <c r="H262" s="477">
        <f>stat!H550</f>
        <v>7</v>
      </c>
      <c r="I262" s="477">
        <f>stat!I550</f>
        <v>1</v>
      </c>
      <c r="J262" s="477">
        <f>stat!J550</f>
        <v>5</v>
      </c>
      <c r="K262" s="477">
        <f>stat!K550</f>
        <v>6</v>
      </c>
      <c r="L262" s="477">
        <f>stat!L550</f>
        <v>0</v>
      </c>
    </row>
    <row r="263" spans="1:12" ht="15" customHeight="1">
      <c r="A263" s="849">
        <f>K263</f>
        <v>6</v>
      </c>
      <c r="B263" s="477" t="str">
        <f>stat!B195</f>
        <v>Andrle</v>
      </c>
      <c r="C263" s="477" t="str">
        <f>stat!C195</f>
        <v>René</v>
      </c>
      <c r="D263" s="477">
        <f>stat!D195</f>
        <v>0</v>
      </c>
      <c r="E263" s="477" t="str">
        <f>stat!E195</f>
        <v>HS</v>
      </c>
      <c r="F263" s="477" t="str">
        <f>stat!F195</f>
        <v>HS</v>
      </c>
      <c r="G263" s="1654">
        <f>stat!G195</f>
        <v>1.2</v>
      </c>
      <c r="H263" s="477">
        <f>stat!H195</f>
        <v>5</v>
      </c>
      <c r="I263" s="477">
        <f>stat!I195</f>
        <v>3</v>
      </c>
      <c r="J263" s="477">
        <f>stat!J195</f>
        <v>3</v>
      </c>
      <c r="K263" s="477">
        <f>stat!K195</f>
        <v>6</v>
      </c>
      <c r="L263" s="477">
        <f>stat!L195</f>
        <v>0</v>
      </c>
    </row>
    <row r="264" spans="1:12" ht="15" customHeight="1">
      <c r="A264" s="849">
        <f>K264</f>
        <v>6</v>
      </c>
      <c r="B264" s="477" t="str">
        <f>stat!B627</f>
        <v>Myslikovjan</v>
      </c>
      <c r="C264" s="477" t="str">
        <f>stat!C627</f>
        <v>Matěj</v>
      </c>
      <c r="D264" s="477">
        <f>stat!D627</f>
        <v>1030414</v>
      </c>
      <c r="E264" s="477" t="str">
        <f>stat!E627</f>
        <v>J.H.</v>
      </c>
      <c r="F264" s="477" t="str">
        <f>stat!F627</f>
        <v>Uda</v>
      </c>
      <c r="G264" s="1654">
        <f>stat!G627</f>
        <v>0.46153846153846156</v>
      </c>
      <c r="H264" s="477">
        <f>stat!H627</f>
        <v>13</v>
      </c>
      <c r="I264" s="477">
        <f>stat!I627</f>
        <v>2</v>
      </c>
      <c r="J264" s="477">
        <f>stat!J627</f>
        <v>4</v>
      </c>
      <c r="K264" s="477">
        <f>stat!K627</f>
        <v>6</v>
      </c>
      <c r="L264" s="477">
        <f>stat!L627</f>
        <v>0</v>
      </c>
    </row>
    <row r="265" spans="1:12" ht="15" customHeight="1">
      <c r="A265" s="849">
        <f>K265</f>
        <v>6</v>
      </c>
      <c r="B265" s="477" t="str">
        <f>stat!B134</f>
        <v>Ordoš</v>
      </c>
      <c r="C265" s="477" t="str">
        <f>stat!C134</f>
        <v>David</v>
      </c>
      <c r="D265" s="477">
        <f>stat!D134</f>
        <v>860410</v>
      </c>
      <c r="E265" s="477" t="str">
        <f>stat!E134</f>
        <v>JH</v>
      </c>
      <c r="F265" s="477" t="str">
        <f>stat!F134</f>
        <v>Těch</v>
      </c>
      <c r="G265" s="1654">
        <f>stat!G134</f>
        <v>0.31578947368421051</v>
      </c>
      <c r="H265" s="477">
        <f>stat!H134</f>
        <v>19</v>
      </c>
      <c r="I265" s="477">
        <f>stat!I134</f>
        <v>1</v>
      </c>
      <c r="J265" s="477">
        <f>stat!J134</f>
        <v>5</v>
      </c>
      <c r="K265" s="477">
        <f>stat!K134</f>
        <v>6</v>
      </c>
      <c r="L265" s="477">
        <f>stat!L134</f>
        <v>0</v>
      </c>
    </row>
    <row r="266" spans="1:12" ht="15" customHeight="1">
      <c r="A266" s="849">
        <f>K266</f>
        <v>6</v>
      </c>
      <c r="B266" s="477" t="str">
        <f>stat!B526</f>
        <v>Málek</v>
      </c>
      <c r="C266" s="477" t="str">
        <f>stat!C526</f>
        <v>Jan</v>
      </c>
      <c r="D266" s="477">
        <f>stat!D526</f>
        <v>950827</v>
      </c>
      <c r="E266" s="477" t="str">
        <f>stat!E526</f>
        <v>JH</v>
      </c>
      <c r="F266" s="477" t="str">
        <f>stat!F526</f>
        <v>SLO</v>
      </c>
      <c r="G266" s="1654">
        <f>stat!G526</f>
        <v>1</v>
      </c>
      <c r="H266" s="477">
        <f>stat!H526</f>
        <v>6</v>
      </c>
      <c r="I266" s="477">
        <f>stat!I526</f>
        <v>3</v>
      </c>
      <c r="J266" s="477">
        <f>stat!J526</f>
        <v>3</v>
      </c>
      <c r="K266" s="477">
        <f>stat!K526</f>
        <v>6</v>
      </c>
      <c r="L266" s="477">
        <f>stat!L526</f>
        <v>0</v>
      </c>
    </row>
    <row r="267" spans="1:12" ht="15" customHeight="1">
      <c r="A267" s="849">
        <f>K267</f>
        <v>6</v>
      </c>
      <c r="B267" s="477" t="str">
        <f>stat!B863</f>
        <v>Vávra</v>
      </c>
      <c r="C267" s="477" t="str">
        <f>stat!C863</f>
        <v>Vlastimil</v>
      </c>
      <c r="D267" s="477">
        <f>stat!D863</f>
        <v>910328</v>
      </c>
      <c r="E267" s="477" t="str">
        <f>stat!E863</f>
        <v>J.H.</v>
      </c>
      <c r="F267" s="477" t="str">
        <f>stat!F863</f>
        <v>OMB</v>
      </c>
      <c r="G267" s="1654">
        <f>stat!G863</f>
        <v>2</v>
      </c>
      <c r="H267" s="477">
        <f>stat!H863</f>
        <v>3</v>
      </c>
      <c r="I267" s="477">
        <f>stat!I863</f>
        <v>2</v>
      </c>
      <c r="J267" s="477">
        <f>stat!J863</f>
        <v>4</v>
      </c>
      <c r="K267" s="477">
        <f>stat!K863</f>
        <v>6</v>
      </c>
      <c r="L267" s="477">
        <f>stat!L863</f>
        <v>0</v>
      </c>
    </row>
    <row r="268" spans="1:12" ht="15" customHeight="1">
      <c r="A268" s="849">
        <f>K268</f>
        <v>6</v>
      </c>
      <c r="B268" s="477" t="str">
        <f>stat!B1003</f>
        <v>Pecháček</v>
      </c>
      <c r="C268" s="477" t="str">
        <f>stat!C1003</f>
        <v>Robin</v>
      </c>
      <c r="D268" s="477">
        <f>stat!D1003</f>
        <v>0</v>
      </c>
      <c r="E268" s="477">
        <f>stat!E1003</f>
        <v>0</v>
      </c>
      <c r="F268" s="477" t="str">
        <f>stat!F1003</f>
        <v>Hče</v>
      </c>
      <c r="G268" s="1654">
        <f>stat!G1003</f>
        <v>3</v>
      </c>
      <c r="H268" s="477">
        <f>stat!H1003</f>
        <v>2</v>
      </c>
      <c r="I268" s="477">
        <f>stat!I1003</f>
        <v>6</v>
      </c>
      <c r="J268" s="477">
        <f>stat!J1003</f>
        <v>0</v>
      </c>
      <c r="K268" s="477">
        <f>stat!K1003</f>
        <v>6</v>
      </c>
      <c r="L268" s="477">
        <f>stat!L1003</f>
        <v>0</v>
      </c>
    </row>
    <row r="269" spans="1:12" ht="15" customHeight="1">
      <c r="A269" s="849">
        <f>K269</f>
        <v>6</v>
      </c>
      <c r="B269" s="477" t="str">
        <f>stat!B801</f>
        <v>Doležel</v>
      </c>
      <c r="C269" s="477" t="str">
        <f>stat!C801</f>
        <v>Lukáš</v>
      </c>
      <c r="D269" s="477">
        <f>stat!D801</f>
        <v>851001</v>
      </c>
      <c r="E269" s="477" t="str">
        <f>stat!E801</f>
        <v>JH</v>
      </c>
      <c r="F269" s="477" t="str">
        <f>stat!F801</f>
        <v>Ští</v>
      </c>
      <c r="G269" s="1654">
        <f>stat!G801</f>
        <v>0.6</v>
      </c>
      <c r="H269" s="477">
        <f>stat!H801</f>
        <v>10</v>
      </c>
      <c r="I269" s="477">
        <f>stat!I801</f>
        <v>4</v>
      </c>
      <c r="J269" s="477">
        <f>stat!J801</f>
        <v>2</v>
      </c>
      <c r="K269" s="477">
        <f>stat!K801</f>
        <v>6</v>
      </c>
      <c r="L269" s="477">
        <f>stat!L801</f>
        <v>0</v>
      </c>
    </row>
    <row r="270" spans="1:12" ht="15" customHeight="1">
      <c r="A270" s="849">
        <f>K270</f>
        <v>6</v>
      </c>
      <c r="B270" s="477" t="str">
        <f>stat!B893</f>
        <v>Veselý</v>
      </c>
      <c r="C270" s="477" t="str">
        <f>stat!C893</f>
        <v>Ondřej</v>
      </c>
      <c r="D270" s="477">
        <f>stat!D893</f>
        <v>0</v>
      </c>
      <c r="E270" s="477" t="str">
        <f>stat!E893</f>
        <v>JH2</v>
      </c>
      <c r="F270" s="477" t="str">
        <f>stat!F893</f>
        <v>HTř</v>
      </c>
      <c r="G270" s="1654">
        <f>stat!G893</f>
        <v>2</v>
      </c>
      <c r="H270" s="477">
        <f>stat!H893</f>
        <v>3</v>
      </c>
      <c r="I270" s="477">
        <f>stat!I893</f>
        <v>2</v>
      </c>
      <c r="J270" s="477">
        <f>stat!J893</f>
        <v>4</v>
      </c>
      <c r="K270" s="477">
        <f>stat!K893</f>
        <v>6</v>
      </c>
      <c r="L270" s="477">
        <f>stat!L893</f>
        <v>0</v>
      </c>
    </row>
    <row r="271" spans="1:12" ht="15" customHeight="1">
      <c r="A271" s="849">
        <f>K271</f>
        <v>6</v>
      </c>
      <c r="B271" s="477" t="str">
        <f>stat!B112</f>
        <v>MAZURKIEWICZ</v>
      </c>
      <c r="C271" s="477" t="str">
        <f>stat!C112</f>
        <v>MARTIN</v>
      </c>
      <c r="D271" s="477">
        <f>stat!D112</f>
        <v>811021</v>
      </c>
      <c r="E271" s="477" t="str">
        <f>stat!E112</f>
        <v>JH</v>
      </c>
      <c r="F271" s="477" t="str">
        <f>stat!F112</f>
        <v>NEK</v>
      </c>
      <c r="G271" s="1654">
        <f>stat!G112</f>
        <v>0.54545454545454541</v>
      </c>
      <c r="H271" s="477">
        <f>stat!H112</f>
        <v>11</v>
      </c>
      <c r="I271" s="477">
        <f>stat!I112</f>
        <v>3</v>
      </c>
      <c r="J271" s="477">
        <f>stat!J112</f>
        <v>3</v>
      </c>
      <c r="K271" s="477">
        <f>stat!K112</f>
        <v>6</v>
      </c>
      <c r="L271" s="477">
        <f>stat!L112</f>
        <v>0</v>
      </c>
    </row>
    <row r="272" spans="1:12" ht="15" customHeight="1">
      <c r="A272" s="849">
        <f>K272</f>
        <v>6</v>
      </c>
      <c r="B272" s="477" t="str">
        <f>stat!B408</f>
        <v>Šrůtek</v>
      </c>
      <c r="C272" s="477" t="str">
        <f>stat!C408</f>
        <v>David</v>
      </c>
      <c r="D272" s="477">
        <f>stat!D408</f>
        <v>840713</v>
      </c>
      <c r="E272" s="477" t="str">
        <f>stat!E408</f>
        <v>N</v>
      </c>
      <c r="F272" s="477" t="str">
        <f>stat!F408</f>
        <v>Cyk</v>
      </c>
      <c r="G272" s="1654">
        <f>stat!G408</f>
        <v>1.5</v>
      </c>
      <c r="H272" s="477">
        <f>stat!H408</f>
        <v>4</v>
      </c>
      <c r="I272" s="477">
        <f>stat!I408</f>
        <v>5</v>
      </c>
      <c r="J272" s="477">
        <f>stat!J408</f>
        <v>1</v>
      </c>
      <c r="K272" s="477">
        <f>stat!K408</f>
        <v>6</v>
      </c>
      <c r="L272" s="477">
        <f>stat!L408</f>
        <v>0</v>
      </c>
    </row>
    <row r="273" spans="1:12" ht="15" customHeight="1">
      <c r="A273" s="849">
        <f>K273</f>
        <v>6</v>
      </c>
      <c r="B273" s="477" t="str">
        <f>stat!B146</f>
        <v>Kunc</v>
      </c>
      <c r="C273" s="477" t="str">
        <f>stat!C146</f>
        <v>Petr</v>
      </c>
      <c r="D273" s="477">
        <f>stat!D146</f>
        <v>910812</v>
      </c>
      <c r="E273" s="477" t="str">
        <f>stat!E146</f>
        <v>UOH</v>
      </c>
      <c r="F273" s="477" t="str">
        <f>stat!F146</f>
        <v>Těch</v>
      </c>
      <c r="G273" s="1654">
        <f>stat!G146</f>
        <v>0.375</v>
      </c>
      <c r="H273" s="477">
        <f>stat!H146</f>
        <v>16</v>
      </c>
      <c r="I273" s="477">
        <f>stat!I146</f>
        <v>2</v>
      </c>
      <c r="J273" s="477">
        <f>stat!J146</f>
        <v>4</v>
      </c>
      <c r="K273" s="477">
        <f>stat!K146</f>
        <v>6</v>
      </c>
      <c r="L273" s="477">
        <f>stat!L146</f>
        <v>0</v>
      </c>
    </row>
    <row r="274" spans="1:12" ht="15" customHeight="1">
      <c r="A274" s="849">
        <f>K274</f>
        <v>6</v>
      </c>
      <c r="B274" s="477" t="str">
        <f>stat!B700</f>
        <v>Paclík</v>
      </c>
      <c r="C274" s="477" t="str">
        <f>stat!C700</f>
        <v>Libor</v>
      </c>
      <c r="D274" s="477">
        <f>stat!D700</f>
        <v>770317</v>
      </c>
      <c r="E274" s="477" t="str">
        <f>stat!E700</f>
        <v>JH</v>
      </c>
      <c r="F274" s="477" t="str">
        <f>stat!F700</f>
        <v>Srš</v>
      </c>
      <c r="G274" s="1654">
        <f>stat!G700</f>
        <v>0.66666666666666663</v>
      </c>
      <c r="H274" s="477">
        <f>stat!H700</f>
        <v>9</v>
      </c>
      <c r="I274" s="477">
        <f>stat!I700</f>
        <v>2</v>
      </c>
      <c r="J274" s="477">
        <f>stat!J700</f>
        <v>4</v>
      </c>
      <c r="K274" s="477">
        <f>stat!K700</f>
        <v>6</v>
      </c>
      <c r="L274" s="477">
        <f>stat!L700</f>
        <v>0</v>
      </c>
    </row>
    <row r="275" spans="1:12" ht="15" customHeight="1">
      <c r="A275" s="849">
        <f>K275</f>
        <v>6</v>
      </c>
      <c r="B275" s="477" t="str">
        <f>stat!B862</f>
        <v>Pavlík</v>
      </c>
      <c r="C275" s="477" t="str">
        <f>stat!C862</f>
        <v>Radek</v>
      </c>
      <c r="D275" s="477">
        <f>stat!D862</f>
        <v>730626</v>
      </c>
      <c r="E275" s="477" t="str">
        <f>stat!E862</f>
        <v>J.H.</v>
      </c>
      <c r="F275" s="477" t="str">
        <f>stat!F862</f>
        <v>OMB</v>
      </c>
      <c r="G275" s="1654">
        <f>stat!G862</f>
        <v>0.46153846153846156</v>
      </c>
      <c r="H275" s="477">
        <f>stat!H862</f>
        <v>13</v>
      </c>
      <c r="I275" s="477">
        <f>stat!I862</f>
        <v>3</v>
      </c>
      <c r="J275" s="477">
        <f>stat!J862</f>
        <v>3</v>
      </c>
      <c r="K275" s="477">
        <f>stat!K862</f>
        <v>6</v>
      </c>
      <c r="L275" s="477">
        <f>stat!L862</f>
        <v>0</v>
      </c>
    </row>
    <row r="276" spans="1:12" ht="15" customHeight="1">
      <c r="A276" s="849">
        <f>K276</f>
        <v>6</v>
      </c>
      <c r="B276" s="477" t="str">
        <f>stat!B69</f>
        <v>Daněk</v>
      </c>
      <c r="C276" s="477" t="str">
        <f>stat!C69</f>
        <v>Petr</v>
      </c>
      <c r="D276" s="477">
        <f>stat!D69</f>
        <v>840529</v>
      </c>
      <c r="E276" s="477" t="str">
        <f>stat!E69</f>
        <v>JH</v>
      </c>
      <c r="F276" s="477" t="str">
        <f>stat!F69</f>
        <v>Nug</v>
      </c>
      <c r="G276" s="1654">
        <f>stat!G69</f>
        <v>1</v>
      </c>
      <c r="H276" s="477">
        <f>stat!H69</f>
        <v>6</v>
      </c>
      <c r="I276" s="477">
        <f>stat!I69</f>
        <v>3</v>
      </c>
      <c r="J276" s="477">
        <f>stat!J69</f>
        <v>3</v>
      </c>
      <c r="K276" s="477">
        <f>stat!K69</f>
        <v>6</v>
      </c>
      <c r="L276" s="477">
        <f>stat!L69</f>
        <v>0</v>
      </c>
    </row>
    <row r="277" spans="1:12" ht="15" customHeight="1">
      <c r="A277" s="849">
        <f>K277</f>
        <v>6</v>
      </c>
      <c r="B277" s="477" t="str">
        <f>stat!B376</f>
        <v>Šťovíček</v>
      </c>
      <c r="C277" s="477" t="str">
        <f>stat!C376</f>
        <v>Tomáš</v>
      </c>
      <c r="D277" s="477">
        <f>stat!D376</f>
        <v>1050831</v>
      </c>
      <c r="E277" s="477" t="str">
        <f>stat!E376</f>
        <v>JH</v>
      </c>
      <c r="F277" s="477" t="str">
        <f>stat!F376</f>
        <v>PET</v>
      </c>
      <c r="G277" s="1654">
        <f>stat!G376</f>
        <v>1</v>
      </c>
      <c r="H277" s="477">
        <f>stat!H376</f>
        <v>6</v>
      </c>
      <c r="I277" s="477">
        <f>stat!I376</f>
        <v>2</v>
      </c>
      <c r="J277" s="477">
        <f>stat!J376</f>
        <v>4</v>
      </c>
      <c r="K277" s="477">
        <f>stat!K376</f>
        <v>6</v>
      </c>
      <c r="L277" s="477">
        <f>stat!L376</f>
        <v>0</v>
      </c>
    </row>
    <row r="278" spans="1:12" ht="15" customHeight="1">
      <c r="A278" s="849">
        <f>K278</f>
        <v>6</v>
      </c>
      <c r="B278" s="477" t="str">
        <f>stat!B343</f>
        <v>Skalický</v>
      </c>
      <c r="C278" s="477" t="str">
        <f>stat!C343</f>
        <v>Martin</v>
      </c>
      <c r="D278" s="477">
        <f>stat!D343</f>
        <v>0</v>
      </c>
      <c r="E278" s="477" t="str">
        <f>stat!E343</f>
        <v>HS</v>
      </c>
      <c r="F278" s="477" t="str">
        <f>stat!F343</f>
        <v>HBOB</v>
      </c>
      <c r="G278" s="1654">
        <f>stat!G343</f>
        <v>1.2</v>
      </c>
      <c r="H278" s="477">
        <f>stat!H343</f>
        <v>5</v>
      </c>
      <c r="I278" s="477">
        <f>stat!I343</f>
        <v>5</v>
      </c>
      <c r="J278" s="477">
        <f>stat!J343</f>
        <v>1</v>
      </c>
      <c r="K278" s="477">
        <f>stat!K343</f>
        <v>6</v>
      </c>
      <c r="L278" s="477">
        <f>stat!L343</f>
        <v>0</v>
      </c>
    </row>
    <row r="279" spans="1:12" ht="15" customHeight="1">
      <c r="A279" s="849">
        <f>K279</f>
        <v>6</v>
      </c>
      <c r="B279" s="477" t="str">
        <f>stat!B986</f>
        <v>Kropáček</v>
      </c>
      <c r="C279" s="477" t="str">
        <f>stat!C986</f>
        <v>Josef</v>
      </c>
      <c r="D279" s="477">
        <f>stat!D986</f>
        <v>721022</v>
      </c>
      <c r="E279" s="477" t="str">
        <f>stat!E986</f>
        <v>JH</v>
      </c>
      <c r="F279" s="477" t="str">
        <f>stat!F986</f>
        <v>Hče</v>
      </c>
      <c r="G279" s="1654">
        <f>stat!G986</f>
        <v>0.375</v>
      </c>
      <c r="H279" s="477">
        <f>stat!H986</f>
        <v>16</v>
      </c>
      <c r="I279" s="477">
        <f>stat!I986</f>
        <v>1</v>
      </c>
      <c r="J279" s="477">
        <f>stat!J986</f>
        <v>5</v>
      </c>
      <c r="K279" s="477">
        <f>stat!K986</f>
        <v>6</v>
      </c>
      <c r="L279" s="477">
        <f>stat!L986</f>
        <v>0</v>
      </c>
    </row>
    <row r="280" spans="1:12" ht="15" customHeight="1">
      <c r="A280" s="849">
        <f>K280</f>
        <v>6</v>
      </c>
      <c r="B280" s="477" t="str">
        <f>stat!B49</f>
        <v>Vičar</v>
      </c>
      <c r="C280" s="477" t="str">
        <f>stat!C49</f>
        <v>Matěj</v>
      </c>
      <c r="D280" s="477">
        <f>stat!D49</f>
        <v>920424</v>
      </c>
      <c r="E280" s="477" t="str">
        <f>stat!E49</f>
        <v>JH</v>
      </c>
      <c r="F280" s="477" t="str">
        <f>stat!F49</f>
        <v>Tyg</v>
      </c>
      <c r="G280" s="1654">
        <f>stat!G49</f>
        <v>0.66666666666666663</v>
      </c>
      <c r="H280" s="477">
        <f>stat!H49</f>
        <v>9</v>
      </c>
      <c r="I280" s="477">
        <f>stat!I49</f>
        <v>1</v>
      </c>
      <c r="J280" s="477">
        <f>stat!J49</f>
        <v>5</v>
      </c>
      <c r="K280" s="477">
        <f>stat!K49</f>
        <v>6</v>
      </c>
      <c r="L280" s="477">
        <f>stat!L49</f>
        <v>0</v>
      </c>
    </row>
    <row r="281" spans="1:12" ht="15" customHeight="1">
      <c r="A281" s="849">
        <f>K281</f>
        <v>6</v>
      </c>
      <c r="B281" s="477" t="str">
        <f>stat!B401</f>
        <v>Spáčil</v>
      </c>
      <c r="C281" s="477" t="str">
        <f>stat!C401</f>
        <v>Václav</v>
      </c>
      <c r="D281" s="477">
        <f>stat!D401</f>
        <v>810216</v>
      </c>
      <c r="E281" s="477" t="str">
        <f>stat!E401</f>
        <v>JH</v>
      </c>
      <c r="F281" s="477" t="str">
        <f>stat!F401</f>
        <v>Cyk</v>
      </c>
      <c r="G281" s="1654">
        <f>stat!G401</f>
        <v>0.31578947368421051</v>
      </c>
      <c r="H281" s="477">
        <f>stat!H401</f>
        <v>19</v>
      </c>
      <c r="I281" s="477">
        <f>stat!I401</f>
        <v>4</v>
      </c>
      <c r="J281" s="477">
        <f>stat!J401</f>
        <v>2</v>
      </c>
      <c r="K281" s="477">
        <f>stat!K401</f>
        <v>6</v>
      </c>
      <c r="L281" s="477">
        <f>stat!L401</f>
        <v>0</v>
      </c>
    </row>
    <row r="282" spans="1:12" ht="15" customHeight="1">
      <c r="A282" s="849">
        <f>K282</f>
        <v>6</v>
      </c>
      <c r="B282" s="477" t="str">
        <f>stat!B622</f>
        <v>Rada</v>
      </c>
      <c r="C282" s="477" t="str">
        <f>stat!C622</f>
        <v>Lubomír</v>
      </c>
      <c r="D282" s="477">
        <f>stat!D622</f>
        <v>870502</v>
      </c>
      <c r="E282" s="477" t="str">
        <f>stat!E622</f>
        <v>N.</v>
      </c>
      <c r="F282" s="477" t="str">
        <f>stat!F622</f>
        <v>Uda</v>
      </c>
      <c r="G282" s="1654">
        <f>stat!G622</f>
        <v>0.54545454545454541</v>
      </c>
      <c r="H282" s="477">
        <f>stat!H622</f>
        <v>11</v>
      </c>
      <c r="I282" s="477">
        <f>stat!I622</f>
        <v>5</v>
      </c>
      <c r="J282" s="477">
        <f>stat!J622</f>
        <v>1</v>
      </c>
      <c r="K282" s="477">
        <f>stat!K622</f>
        <v>6</v>
      </c>
      <c r="L282" s="477">
        <f>stat!L622</f>
        <v>0</v>
      </c>
    </row>
    <row r="283" spans="1:12" ht="15" customHeight="1">
      <c r="A283" s="849">
        <f>K283</f>
        <v>6</v>
      </c>
      <c r="B283" s="477" t="str">
        <f>stat!B327</f>
        <v>Kasal</v>
      </c>
      <c r="C283" s="477" t="str">
        <f>stat!C327</f>
        <v>Ondřej</v>
      </c>
      <c r="D283" s="477">
        <f>stat!D327</f>
        <v>890127</v>
      </c>
      <c r="E283" s="477" t="str">
        <f>stat!E327</f>
        <v>N</v>
      </c>
      <c r="F283" s="477" t="str">
        <f>stat!F327</f>
        <v>BOB</v>
      </c>
      <c r="G283" s="1654">
        <f>stat!G327</f>
        <v>0.5</v>
      </c>
      <c r="H283" s="477">
        <f>stat!H327</f>
        <v>12</v>
      </c>
      <c r="I283" s="477">
        <f>stat!I327</f>
        <v>2</v>
      </c>
      <c r="J283" s="477">
        <f>stat!J327</f>
        <v>4</v>
      </c>
      <c r="K283" s="477">
        <f>stat!K327</f>
        <v>6</v>
      </c>
      <c r="L283" s="477">
        <f>stat!L327</f>
        <v>0</v>
      </c>
    </row>
    <row r="284" spans="1:12" ht="15" customHeight="1">
      <c r="A284" s="849">
        <f>K284</f>
        <v>6</v>
      </c>
      <c r="B284" s="477" t="str">
        <f>stat!B497</f>
        <v>Sršeň</v>
      </c>
      <c r="C284" s="477" t="str">
        <f>stat!C497</f>
        <v>Milan</v>
      </c>
      <c r="D284" s="477">
        <f>stat!D497</f>
        <v>0</v>
      </c>
      <c r="E284" s="477">
        <f>stat!E497</f>
        <v>0</v>
      </c>
      <c r="F284" s="477" t="str">
        <f>stat!F497</f>
        <v>LDM</v>
      </c>
      <c r="G284" s="1654">
        <f>stat!G497</f>
        <v>1.5</v>
      </c>
      <c r="H284" s="477">
        <f>stat!H497</f>
        <v>4</v>
      </c>
      <c r="I284" s="477">
        <f>stat!I497</f>
        <v>3</v>
      </c>
      <c r="J284" s="477">
        <f>stat!J497</f>
        <v>3</v>
      </c>
      <c r="K284" s="477">
        <f>stat!K497</f>
        <v>6</v>
      </c>
      <c r="L284" s="477">
        <f>stat!L497</f>
        <v>0</v>
      </c>
    </row>
    <row r="285" spans="1:12" ht="15" customHeight="1">
      <c r="A285" s="849">
        <f>K285</f>
        <v>6</v>
      </c>
      <c r="B285" s="477" t="str">
        <f>stat!B532</f>
        <v xml:space="preserve">Pařízek </v>
      </c>
      <c r="C285" s="477" t="str">
        <f>stat!C532</f>
        <v>Jaroslav</v>
      </c>
      <c r="D285" s="477">
        <f>stat!D532</f>
        <v>920416</v>
      </c>
      <c r="E285" s="477" t="str">
        <f>stat!E532</f>
        <v>JH</v>
      </c>
      <c r="F285" s="477" t="str">
        <f>stat!F532</f>
        <v>SLO</v>
      </c>
      <c r="G285" s="1654">
        <f>stat!G532</f>
        <v>0.8571428571428571</v>
      </c>
      <c r="H285" s="477">
        <f>stat!H532</f>
        <v>7</v>
      </c>
      <c r="I285" s="477">
        <f>stat!I532</f>
        <v>1</v>
      </c>
      <c r="J285" s="477">
        <f>stat!J532</f>
        <v>5</v>
      </c>
      <c r="K285" s="477">
        <f>stat!K532</f>
        <v>6</v>
      </c>
      <c r="L285" s="477">
        <f>stat!L532</f>
        <v>0</v>
      </c>
    </row>
    <row r="286" spans="1:12" ht="15" customHeight="1">
      <c r="A286" s="849">
        <f>K286</f>
        <v>6</v>
      </c>
      <c r="B286" s="477" t="str">
        <f>stat!B890</f>
        <v>Honiš</v>
      </c>
      <c r="C286" s="477" t="str">
        <f>stat!C890</f>
        <v>Štefan</v>
      </c>
      <c r="D286" s="477">
        <f>stat!D890</f>
        <v>0</v>
      </c>
      <c r="E286" s="477">
        <f>stat!E890</f>
        <v>0</v>
      </c>
      <c r="F286" s="477" t="str">
        <f>stat!F890</f>
        <v>HTř</v>
      </c>
      <c r="G286" s="1654">
        <f>stat!G890</f>
        <v>0.33333333333333331</v>
      </c>
      <c r="H286" s="477">
        <f>stat!H890</f>
        <v>18</v>
      </c>
      <c r="I286" s="477">
        <f>stat!I890</f>
        <v>2</v>
      </c>
      <c r="J286" s="477">
        <f>stat!J890</f>
        <v>4</v>
      </c>
      <c r="K286" s="477">
        <f>stat!K890</f>
        <v>6</v>
      </c>
      <c r="L286" s="477">
        <f>stat!L890</f>
        <v>0</v>
      </c>
    </row>
    <row r="287" spans="1:12" ht="15" customHeight="1">
      <c r="A287" s="849">
        <f>K287</f>
        <v>6</v>
      </c>
      <c r="B287" s="477" t="str">
        <f>stat!B848</f>
        <v>Veselý</v>
      </c>
      <c r="C287" s="477" t="str">
        <f>stat!C848</f>
        <v>Michal</v>
      </c>
      <c r="D287" s="477">
        <f>stat!D848</f>
        <v>960530</v>
      </c>
      <c r="E287" s="477" t="str">
        <f>stat!E848</f>
        <v>J.H.</v>
      </c>
      <c r="F287" s="477" t="str">
        <f>stat!F848</f>
        <v>OMB</v>
      </c>
      <c r="G287" s="1654">
        <f>stat!G848</f>
        <v>0.54545454545454541</v>
      </c>
      <c r="H287" s="477">
        <f>stat!H848</f>
        <v>11</v>
      </c>
      <c r="I287" s="477">
        <f>stat!I848</f>
        <v>2</v>
      </c>
      <c r="J287" s="477">
        <f>stat!J848</f>
        <v>4</v>
      </c>
      <c r="K287" s="477">
        <f>stat!K848</f>
        <v>6</v>
      </c>
      <c r="L287" s="477">
        <f>stat!L848</f>
        <v>0</v>
      </c>
    </row>
    <row r="288" spans="1:12" ht="15" customHeight="1">
      <c r="A288" s="849">
        <f>K288</f>
        <v>6</v>
      </c>
      <c r="B288" s="477" t="str">
        <f>stat!B175</f>
        <v>Preisner</v>
      </c>
      <c r="C288" s="477" t="str">
        <f>stat!C175</f>
        <v>Šimon</v>
      </c>
      <c r="D288" s="477">
        <f>stat!D175</f>
        <v>0</v>
      </c>
      <c r="E288" s="477" t="str">
        <f>stat!E175</f>
        <v>UOH</v>
      </c>
      <c r="F288" s="477" t="str">
        <f>stat!F175</f>
        <v>HEA</v>
      </c>
      <c r="G288" s="1654">
        <f>stat!G175</f>
        <v>0.66666666666666663</v>
      </c>
      <c r="H288" s="477">
        <f>stat!H175</f>
        <v>9</v>
      </c>
      <c r="I288" s="477">
        <f>stat!I175</f>
        <v>3</v>
      </c>
      <c r="J288" s="477">
        <f>stat!J175</f>
        <v>3</v>
      </c>
      <c r="K288" s="477">
        <f>stat!K175</f>
        <v>6</v>
      </c>
      <c r="L288" s="477">
        <f>stat!L175</f>
        <v>0</v>
      </c>
    </row>
    <row r="289" spans="1:12" ht="15" customHeight="1">
      <c r="A289" s="849">
        <f>K289</f>
        <v>5</v>
      </c>
      <c r="B289" s="477" t="str">
        <f>stat!B372</f>
        <v>Masopust</v>
      </c>
      <c r="C289" s="477" t="str">
        <f>stat!C372</f>
        <v>Petr</v>
      </c>
      <c r="D289" s="477">
        <f>stat!D372</f>
        <v>980331</v>
      </c>
      <c r="E289" s="477" t="str">
        <f>stat!E372</f>
        <v>JH</v>
      </c>
      <c r="F289" s="477" t="str">
        <f>stat!F372</f>
        <v>PET</v>
      </c>
      <c r="G289" s="1654">
        <f>stat!G372</f>
        <v>2.5</v>
      </c>
      <c r="H289" s="477">
        <f>stat!H372</f>
        <v>2</v>
      </c>
      <c r="I289" s="477">
        <f>stat!I372</f>
        <v>3</v>
      </c>
      <c r="J289" s="477">
        <f>stat!J372</f>
        <v>2</v>
      </c>
      <c r="K289" s="477">
        <f>stat!K372</f>
        <v>5</v>
      </c>
      <c r="L289" s="477">
        <f>stat!L372</f>
        <v>0</v>
      </c>
    </row>
    <row r="290" spans="1:12" ht="15" customHeight="1">
      <c r="A290" s="849">
        <f>K290</f>
        <v>5</v>
      </c>
      <c r="B290" s="477" t="str">
        <f>stat!B568</f>
        <v>Klubrt</v>
      </c>
      <c r="C290" s="477" t="str">
        <f>stat!C568</f>
        <v>František</v>
      </c>
      <c r="D290" s="477">
        <f>stat!D568</f>
        <v>0</v>
      </c>
      <c r="E290" s="477" t="str">
        <f>stat!E568</f>
        <v>HS</v>
      </c>
      <c r="F290" s="477" t="str">
        <f>stat!F568</f>
        <v>HRAF</v>
      </c>
      <c r="G290" s="1654">
        <f>stat!G568</f>
        <v>0.625</v>
      </c>
      <c r="H290" s="477">
        <f>stat!H568</f>
        <v>8</v>
      </c>
      <c r="I290" s="477">
        <f>stat!I568</f>
        <v>3</v>
      </c>
      <c r="J290" s="477">
        <f>stat!J568</f>
        <v>2</v>
      </c>
      <c r="K290" s="477">
        <f>stat!K568</f>
        <v>5</v>
      </c>
      <c r="L290" s="477">
        <f>stat!L568</f>
        <v>0</v>
      </c>
    </row>
    <row r="291" spans="1:12" ht="15" customHeight="1">
      <c r="A291" s="849">
        <f>K291</f>
        <v>5</v>
      </c>
      <c r="B291" s="477" t="str">
        <f>stat!B811</f>
        <v>Jureček</v>
      </c>
      <c r="C291" s="477" t="str">
        <f>stat!C811</f>
        <v>Michal</v>
      </c>
      <c r="D291" s="477">
        <f>stat!D811</f>
        <v>960115</v>
      </c>
      <c r="E291" s="477" t="str">
        <f>stat!E811</f>
        <v>JH</v>
      </c>
      <c r="F291" s="477" t="str">
        <f>stat!F811</f>
        <v>Ští</v>
      </c>
      <c r="G291" s="1654">
        <f>stat!G811</f>
        <v>2.5</v>
      </c>
      <c r="H291" s="477">
        <f>stat!H811</f>
        <v>2</v>
      </c>
      <c r="I291" s="477">
        <f>stat!I811</f>
        <v>1</v>
      </c>
      <c r="J291" s="477">
        <f>stat!J811</f>
        <v>4</v>
      </c>
      <c r="K291" s="477">
        <f>stat!K811</f>
        <v>5</v>
      </c>
      <c r="L291" s="477">
        <f>stat!L811</f>
        <v>0</v>
      </c>
    </row>
    <row r="292" spans="1:12" ht="15" customHeight="1">
      <c r="A292" s="849">
        <f>K292</f>
        <v>5</v>
      </c>
      <c r="B292" s="477" t="str">
        <f>stat!B621</f>
        <v>Hekele</v>
      </c>
      <c r="C292" s="477" t="str">
        <f>stat!C621</f>
        <v xml:space="preserve">Robin </v>
      </c>
      <c r="D292" s="477">
        <f>stat!D621</f>
        <v>1020122</v>
      </c>
      <c r="E292" s="477" t="str">
        <f>stat!E621</f>
        <v>N.</v>
      </c>
      <c r="F292" s="477" t="str">
        <f>stat!F621</f>
        <v>Uda</v>
      </c>
      <c r="G292" s="1654">
        <f>stat!G621</f>
        <v>0.5</v>
      </c>
      <c r="H292" s="477">
        <f>stat!H621</f>
        <v>10</v>
      </c>
      <c r="I292" s="477">
        <f>stat!I621</f>
        <v>2</v>
      </c>
      <c r="J292" s="477">
        <f>stat!J621</f>
        <v>3</v>
      </c>
      <c r="K292" s="477">
        <f>stat!K621</f>
        <v>5</v>
      </c>
      <c r="L292" s="477">
        <f>stat!L621</f>
        <v>0</v>
      </c>
    </row>
    <row r="293" spans="1:12" ht="15" customHeight="1">
      <c r="A293" s="849">
        <f>K293</f>
        <v>5</v>
      </c>
      <c r="B293" s="477" t="str">
        <f>stat!B232</f>
        <v>Dalloš</v>
      </c>
      <c r="C293" s="477" t="str">
        <f>stat!C232</f>
        <v>Marek</v>
      </c>
      <c r="D293" s="477">
        <f>stat!D232</f>
        <v>830705</v>
      </c>
      <c r="E293" s="477" t="str">
        <f>stat!E232</f>
        <v>JH</v>
      </c>
      <c r="F293" s="477" t="str">
        <f>stat!F232</f>
        <v>HTZ</v>
      </c>
      <c r="G293" s="1654">
        <f>stat!G232</f>
        <v>5</v>
      </c>
      <c r="H293" s="477">
        <f>stat!H232</f>
        <v>1</v>
      </c>
      <c r="I293" s="477">
        <f>stat!I232</f>
        <v>4</v>
      </c>
      <c r="J293" s="477">
        <f>stat!J232</f>
        <v>1</v>
      </c>
      <c r="K293" s="477">
        <f>stat!K232</f>
        <v>5</v>
      </c>
      <c r="L293" s="477">
        <f>stat!L232</f>
        <v>0</v>
      </c>
    </row>
    <row r="294" spans="1:12" ht="15" customHeight="1">
      <c r="A294" s="849">
        <f>K294</f>
        <v>5</v>
      </c>
      <c r="B294" s="477" t="str">
        <f>stat!B107</f>
        <v>HAUSLER</v>
      </c>
      <c r="C294" s="477" t="str">
        <f>stat!C107</f>
        <v>MIROSLAV</v>
      </c>
      <c r="D294" s="477">
        <f>stat!D107</f>
        <v>820404</v>
      </c>
      <c r="E294" s="477" t="str">
        <f>stat!E107</f>
        <v>JH</v>
      </c>
      <c r="F294" s="477" t="str">
        <f>stat!F107</f>
        <v>NEK</v>
      </c>
      <c r="G294" s="1654">
        <f>stat!G107</f>
        <v>1</v>
      </c>
      <c r="H294" s="477">
        <f>stat!H107</f>
        <v>5</v>
      </c>
      <c r="I294" s="477">
        <f>stat!I107</f>
        <v>3</v>
      </c>
      <c r="J294" s="477">
        <f>stat!J107</f>
        <v>2</v>
      </c>
      <c r="K294" s="477">
        <f>stat!K107</f>
        <v>5</v>
      </c>
      <c r="L294" s="477">
        <f>stat!L107</f>
        <v>0</v>
      </c>
    </row>
    <row r="295" spans="1:12" ht="15" customHeight="1">
      <c r="A295" s="849">
        <f>K295</f>
        <v>5</v>
      </c>
      <c r="B295" s="477" t="str">
        <f>stat!B735</f>
        <v>Štefl</v>
      </c>
      <c r="C295" s="477" t="str">
        <f>stat!C735</f>
        <v>Michal</v>
      </c>
      <c r="D295" s="477">
        <f>stat!D735</f>
        <v>740904</v>
      </c>
      <c r="E295" s="477" t="str">
        <f>stat!E735</f>
        <v>JH</v>
      </c>
      <c r="F295" s="477" t="str">
        <f>stat!F735</f>
        <v>Luk</v>
      </c>
      <c r="G295" s="1654">
        <f>stat!G735</f>
        <v>0.38461538461538464</v>
      </c>
      <c r="H295" s="477">
        <f>stat!H735</f>
        <v>13</v>
      </c>
      <c r="I295" s="477">
        <f>stat!I735</f>
        <v>2</v>
      </c>
      <c r="J295" s="477">
        <f>stat!J735</f>
        <v>3</v>
      </c>
      <c r="K295" s="477">
        <f>stat!K735</f>
        <v>5</v>
      </c>
      <c r="L295" s="477">
        <f>stat!L735</f>
        <v>0</v>
      </c>
    </row>
    <row r="296" spans="1:12" ht="15" customHeight="1">
      <c r="A296" s="849">
        <f>K296</f>
        <v>5</v>
      </c>
      <c r="B296" s="477" t="str">
        <f>stat!B370</f>
        <v xml:space="preserve">Novák </v>
      </c>
      <c r="C296" s="477" t="str">
        <f>stat!C370</f>
        <v>David</v>
      </c>
      <c r="D296" s="477">
        <f>stat!D370</f>
        <v>960126</v>
      </c>
      <c r="E296" s="477" t="str">
        <f>stat!E370</f>
        <v>JH</v>
      </c>
      <c r="F296" s="477" t="str">
        <f>stat!F370</f>
        <v>PET</v>
      </c>
      <c r="G296" s="1654">
        <f>stat!G370</f>
        <v>0.29411764705882354</v>
      </c>
      <c r="H296" s="477">
        <f>stat!H370</f>
        <v>17</v>
      </c>
      <c r="I296" s="477">
        <f>stat!I370</f>
        <v>3</v>
      </c>
      <c r="J296" s="477">
        <f>stat!J370</f>
        <v>2</v>
      </c>
      <c r="K296" s="477">
        <f>stat!K370</f>
        <v>5</v>
      </c>
      <c r="L296" s="477">
        <f>stat!L370</f>
        <v>5</v>
      </c>
    </row>
    <row r="297" spans="1:12" ht="15" customHeight="1">
      <c r="A297" s="849">
        <f>K297</f>
        <v>5</v>
      </c>
      <c r="B297" s="477" t="str">
        <f>stat!B659</f>
        <v>Jireš</v>
      </c>
      <c r="C297" s="477" t="str">
        <f>stat!C659</f>
        <v>Karel</v>
      </c>
      <c r="D297" s="477">
        <f>stat!D659</f>
        <v>890913</v>
      </c>
      <c r="E297" s="477" t="str">
        <f>stat!E659</f>
        <v>JH</v>
      </c>
      <c r="F297" s="477" t="str">
        <f>stat!F659</f>
        <v>Čvo</v>
      </c>
      <c r="G297" s="1654">
        <f>stat!G659</f>
        <v>0.35714285714285715</v>
      </c>
      <c r="H297" s="477">
        <f>stat!H659</f>
        <v>14</v>
      </c>
      <c r="I297" s="477">
        <f>stat!I659</f>
        <v>1</v>
      </c>
      <c r="J297" s="477">
        <f>stat!J659</f>
        <v>4</v>
      </c>
      <c r="K297" s="477">
        <f>stat!K659</f>
        <v>5</v>
      </c>
      <c r="L297" s="477">
        <f>stat!L659</f>
        <v>0</v>
      </c>
    </row>
    <row r="298" spans="1:12" ht="15" customHeight="1">
      <c r="A298" s="849">
        <f>K298</f>
        <v>5</v>
      </c>
      <c r="B298" s="477" t="str">
        <f>stat!B46</f>
        <v>Musil</v>
      </c>
      <c r="C298" s="477" t="str">
        <f>stat!C46</f>
        <v>Lukáš</v>
      </c>
      <c r="D298" s="477">
        <f>stat!D46</f>
        <v>831027</v>
      </c>
      <c r="E298" s="477" t="str">
        <f>stat!E46</f>
        <v>UOH</v>
      </c>
      <c r="F298" s="477" t="str">
        <f>stat!F46</f>
        <v>Tyg</v>
      </c>
      <c r="G298" s="1654">
        <f>stat!G46</f>
        <v>1.25</v>
      </c>
      <c r="H298" s="477">
        <f>stat!H46</f>
        <v>4</v>
      </c>
      <c r="I298" s="477">
        <f>stat!I46</f>
        <v>3</v>
      </c>
      <c r="J298" s="477">
        <f>stat!J46</f>
        <v>2</v>
      </c>
      <c r="K298" s="477">
        <f>stat!K46</f>
        <v>5</v>
      </c>
      <c r="L298" s="477">
        <f>stat!L46</f>
        <v>0</v>
      </c>
    </row>
    <row r="299" spans="1:12" ht="15" customHeight="1">
      <c r="A299" s="849">
        <f>K299</f>
        <v>5</v>
      </c>
      <c r="B299" s="477" t="str">
        <f>stat!B181</f>
        <v>Marek</v>
      </c>
      <c r="C299" s="477" t="str">
        <f>stat!C181</f>
        <v>Ondřej</v>
      </c>
      <c r="D299" s="477">
        <f>stat!D181</f>
        <v>0</v>
      </c>
      <c r="E299" s="477" t="str">
        <f>stat!E181</f>
        <v>NR</v>
      </c>
      <c r="F299" s="477" t="str">
        <f>stat!F181</f>
        <v>HEA</v>
      </c>
      <c r="G299" s="1654">
        <f>stat!G181</f>
        <v>0.83333333333333337</v>
      </c>
      <c r="H299" s="477">
        <f>stat!H181</f>
        <v>6</v>
      </c>
      <c r="I299" s="477">
        <f>stat!I181</f>
        <v>3</v>
      </c>
      <c r="J299" s="477">
        <f>stat!J181</f>
        <v>2</v>
      </c>
      <c r="K299" s="477">
        <f>stat!K181</f>
        <v>5</v>
      </c>
      <c r="L299" s="477">
        <f>stat!L181</f>
        <v>0</v>
      </c>
    </row>
    <row r="300" spans="1:12" ht="15" customHeight="1">
      <c r="A300" s="849">
        <f>K300</f>
        <v>5</v>
      </c>
      <c r="B300" s="477" t="str">
        <f>stat!B324</f>
        <v>Štancl ml.</v>
      </c>
      <c r="C300" s="477" t="str">
        <f>stat!C324</f>
        <v>Josef</v>
      </c>
      <c r="D300" s="477">
        <f>stat!D324</f>
        <v>991020</v>
      </c>
      <c r="E300" s="477" t="str">
        <f>stat!E324</f>
        <v>JH</v>
      </c>
      <c r="F300" s="477" t="str">
        <f>stat!F324</f>
        <v>BOB</v>
      </c>
      <c r="G300" s="1654">
        <f>stat!G324</f>
        <v>0.55555555555555558</v>
      </c>
      <c r="H300" s="477">
        <f>stat!H324</f>
        <v>9</v>
      </c>
      <c r="I300" s="477">
        <f>stat!I324</f>
        <v>3</v>
      </c>
      <c r="J300" s="477">
        <f>stat!J324</f>
        <v>2</v>
      </c>
      <c r="K300" s="477">
        <f>stat!K324</f>
        <v>5</v>
      </c>
      <c r="L300" s="477">
        <f>stat!L324</f>
        <v>0</v>
      </c>
    </row>
    <row r="301" spans="1:12" ht="15" customHeight="1">
      <c r="A301" s="849">
        <f>K301</f>
        <v>5</v>
      </c>
      <c r="B301" s="477" t="str">
        <f>stat!B87</f>
        <v>Belanis</v>
      </c>
      <c r="C301" s="477" t="str">
        <f>stat!C87</f>
        <v>Pavel</v>
      </c>
      <c r="D301" s="477">
        <f>stat!D87</f>
        <v>0</v>
      </c>
      <c r="E301" s="477" t="str">
        <f>stat!E87</f>
        <v>NR</v>
      </c>
      <c r="F301" s="477" t="str">
        <f>stat!F87</f>
        <v>Nug</v>
      </c>
      <c r="G301" s="1654">
        <f>stat!G87</f>
        <v>0.7142857142857143</v>
      </c>
      <c r="H301" s="477">
        <f>stat!H87</f>
        <v>7</v>
      </c>
      <c r="I301" s="477">
        <f>stat!I87</f>
        <v>2</v>
      </c>
      <c r="J301" s="477">
        <f>stat!J87</f>
        <v>3</v>
      </c>
      <c r="K301" s="477">
        <f>stat!K87</f>
        <v>5</v>
      </c>
      <c r="L301" s="477">
        <f>stat!L87</f>
        <v>0</v>
      </c>
    </row>
    <row r="302" spans="1:12" ht="15" customHeight="1">
      <c r="A302" s="849">
        <f>K302</f>
        <v>5</v>
      </c>
      <c r="B302" s="477" t="str">
        <f>stat!B449</f>
        <v>Faltus</v>
      </c>
      <c r="C302" s="477" t="str">
        <f>stat!C449</f>
        <v>Jan</v>
      </c>
      <c r="D302" s="477">
        <f>stat!D449</f>
        <v>990803</v>
      </c>
      <c r="E302" s="477" t="str">
        <f>stat!E449</f>
        <v>JH</v>
      </c>
      <c r="F302" s="477" t="str">
        <f>stat!F449</f>
        <v>ISL</v>
      </c>
      <c r="G302" s="1654">
        <f>stat!G449</f>
        <v>1</v>
      </c>
      <c r="H302" s="477">
        <f>stat!H449</f>
        <v>5</v>
      </c>
      <c r="I302" s="477">
        <f>stat!I449</f>
        <v>1</v>
      </c>
      <c r="J302" s="477">
        <f>stat!J449</f>
        <v>4</v>
      </c>
      <c r="K302" s="477">
        <f>stat!K449</f>
        <v>5</v>
      </c>
      <c r="L302" s="477">
        <f>stat!L449</f>
        <v>0</v>
      </c>
    </row>
    <row r="303" spans="1:12" ht="15" customHeight="1">
      <c r="A303" s="849">
        <f>K303</f>
        <v>5</v>
      </c>
      <c r="B303" s="477" t="str">
        <f>stat!B382</f>
        <v>Safínek</v>
      </c>
      <c r="C303" s="477" t="str">
        <f>stat!C382</f>
        <v>Tomáš</v>
      </c>
      <c r="D303" s="477">
        <f>stat!D382</f>
        <v>0</v>
      </c>
      <c r="E303" s="477" t="str">
        <f>stat!E382</f>
        <v>H</v>
      </c>
      <c r="F303" s="477" t="str">
        <f>stat!F382</f>
        <v>PET</v>
      </c>
      <c r="G303" s="1654">
        <f>stat!G382</f>
        <v>1</v>
      </c>
      <c r="H303" s="477">
        <f>stat!H382</f>
        <v>5</v>
      </c>
      <c r="I303" s="477">
        <f>stat!I382</f>
        <v>4</v>
      </c>
      <c r="J303" s="477">
        <f>stat!J382</f>
        <v>1</v>
      </c>
      <c r="K303" s="477">
        <f>stat!K382</f>
        <v>5</v>
      </c>
      <c r="L303" s="477">
        <f>stat!L382</f>
        <v>0</v>
      </c>
    </row>
    <row r="304" spans="1:12" ht="15" customHeight="1">
      <c r="A304" s="849">
        <f>K304</f>
        <v>5</v>
      </c>
      <c r="B304" s="477" t="str">
        <f>stat!B518</f>
        <v>Šoka</v>
      </c>
      <c r="C304" s="477" t="str">
        <f>stat!C518</f>
        <v>Emil</v>
      </c>
      <c r="D304" s="477">
        <f>stat!D518</f>
        <v>851030</v>
      </c>
      <c r="E304" s="477" t="str">
        <f>stat!E518</f>
        <v>JH</v>
      </c>
      <c r="F304" s="477" t="str">
        <f>stat!F518</f>
        <v>SLO</v>
      </c>
      <c r="G304" s="1654">
        <f>stat!G518</f>
        <v>0.5</v>
      </c>
      <c r="H304" s="477">
        <f>stat!H518</f>
        <v>10</v>
      </c>
      <c r="I304" s="477">
        <f>stat!I518</f>
        <v>3</v>
      </c>
      <c r="J304" s="477">
        <f>stat!J518</f>
        <v>2</v>
      </c>
      <c r="K304" s="477">
        <f>stat!K518</f>
        <v>5</v>
      </c>
      <c r="L304" s="477">
        <f>stat!L518</f>
        <v>0</v>
      </c>
    </row>
    <row r="305" spans="1:12" ht="15" customHeight="1">
      <c r="A305" s="849">
        <f>K305</f>
        <v>5</v>
      </c>
      <c r="B305" s="477" t="str">
        <f>stat!B697</f>
        <v>Škorpil</v>
      </c>
      <c r="C305" s="477" t="str">
        <f>stat!C697</f>
        <v>Zbyněk</v>
      </c>
      <c r="D305" s="477">
        <f>stat!D697</f>
        <v>0</v>
      </c>
      <c r="E305" s="477" t="str">
        <f>stat!E697</f>
        <v>JH</v>
      </c>
      <c r="F305" s="477" t="str">
        <f>stat!F697</f>
        <v>Srš</v>
      </c>
      <c r="G305" s="1654">
        <f>stat!G697</f>
        <v>0.33333333333333331</v>
      </c>
      <c r="H305" s="477">
        <f>stat!H697</f>
        <v>15</v>
      </c>
      <c r="I305" s="477">
        <f>stat!I697</f>
        <v>4</v>
      </c>
      <c r="J305" s="477">
        <f>stat!J697</f>
        <v>1</v>
      </c>
      <c r="K305" s="477">
        <f>stat!K697</f>
        <v>5</v>
      </c>
      <c r="L305" s="477">
        <f>stat!L697</f>
        <v>0</v>
      </c>
    </row>
    <row r="306" spans="1:12" ht="15" customHeight="1">
      <c r="A306" s="849">
        <f>K306</f>
        <v>5</v>
      </c>
      <c r="B306" s="477" t="str">
        <f>stat!B363</f>
        <v xml:space="preserve">Novák </v>
      </c>
      <c r="C306" s="477" t="str">
        <f>stat!C363</f>
        <v>Vlastimil</v>
      </c>
      <c r="D306" s="477">
        <f>stat!D363</f>
        <v>850528</v>
      </c>
      <c r="E306" s="477" t="str">
        <f>stat!E363</f>
        <v>JH</v>
      </c>
      <c r="F306" s="477" t="str">
        <f>stat!F363</f>
        <v>PET</v>
      </c>
      <c r="G306" s="1654">
        <f>stat!G363</f>
        <v>0.55555555555555558</v>
      </c>
      <c r="H306" s="477">
        <f>stat!H363</f>
        <v>9</v>
      </c>
      <c r="I306" s="477">
        <f>stat!I363</f>
        <v>4</v>
      </c>
      <c r="J306" s="477">
        <f>stat!J363</f>
        <v>1</v>
      </c>
      <c r="K306" s="477">
        <f>stat!K363</f>
        <v>5</v>
      </c>
      <c r="L306" s="477">
        <f>stat!L363</f>
        <v>0</v>
      </c>
    </row>
    <row r="307" spans="1:12" ht="15" customHeight="1">
      <c r="A307" s="849">
        <f>K307</f>
        <v>5</v>
      </c>
      <c r="B307" s="477" t="str">
        <f>stat!B888</f>
        <v>Hroch</v>
      </c>
      <c r="C307" s="477" t="str">
        <f>stat!C888</f>
        <v>Milan</v>
      </c>
      <c r="D307" s="477">
        <f>stat!D888</f>
        <v>0</v>
      </c>
      <c r="E307" s="477">
        <f>stat!E888</f>
        <v>0</v>
      </c>
      <c r="F307" s="477" t="str">
        <f>stat!F888</f>
        <v>HTř</v>
      </c>
      <c r="G307" s="1654">
        <f>stat!G888</f>
        <v>0.35714285714285715</v>
      </c>
      <c r="H307" s="477">
        <f>stat!H888</f>
        <v>14</v>
      </c>
      <c r="I307" s="477">
        <f>stat!I888</f>
        <v>3</v>
      </c>
      <c r="J307" s="477">
        <f>stat!J888</f>
        <v>2</v>
      </c>
      <c r="K307" s="477">
        <f>stat!K888</f>
        <v>5</v>
      </c>
      <c r="L307" s="477">
        <f>stat!L888</f>
        <v>0</v>
      </c>
    </row>
    <row r="308" spans="1:12" ht="15" customHeight="1">
      <c r="A308" s="849">
        <f>K308</f>
        <v>5</v>
      </c>
      <c r="B308" s="477" t="str">
        <f>stat!B552</f>
        <v>Faltejsek</v>
      </c>
      <c r="C308" s="477" t="str">
        <f>stat!C552</f>
        <v>Radim</v>
      </c>
      <c r="D308" s="477">
        <f>stat!D552</f>
        <v>750728</v>
      </c>
      <c r="E308" s="477" t="str">
        <f>stat!E552</f>
        <v>JH</v>
      </c>
      <c r="F308" s="477" t="str">
        <f>stat!F552</f>
        <v>RAF</v>
      </c>
      <c r="G308" s="1654">
        <f>stat!G552</f>
        <v>0.41666666666666669</v>
      </c>
      <c r="H308" s="477">
        <f>stat!H552</f>
        <v>12</v>
      </c>
      <c r="I308" s="477">
        <f>stat!I552</f>
        <v>2</v>
      </c>
      <c r="J308" s="477">
        <f>stat!J552</f>
        <v>3</v>
      </c>
      <c r="K308" s="477">
        <f>stat!K552</f>
        <v>5</v>
      </c>
      <c r="L308" s="477">
        <f>stat!L552</f>
        <v>0</v>
      </c>
    </row>
    <row r="309" spans="1:12" ht="15" customHeight="1">
      <c r="A309" s="849">
        <f>K309</f>
        <v>5</v>
      </c>
      <c r="B309" s="477" t="str">
        <f>stat!B375</f>
        <v xml:space="preserve">Dušek </v>
      </c>
      <c r="C309" s="477" t="str">
        <f>stat!C375</f>
        <v>Ondřej</v>
      </c>
      <c r="D309" s="477">
        <f>stat!D375</f>
        <v>1040524</v>
      </c>
      <c r="E309" s="477" t="str">
        <f>stat!E375</f>
        <v>JH</v>
      </c>
      <c r="F309" s="477" t="str">
        <f>stat!F375</f>
        <v>PET</v>
      </c>
      <c r="G309" s="1654">
        <f>stat!G375</f>
        <v>0.45454545454545453</v>
      </c>
      <c r="H309" s="477">
        <f>stat!H375</f>
        <v>11</v>
      </c>
      <c r="I309" s="477">
        <f>stat!I375</f>
        <v>3</v>
      </c>
      <c r="J309" s="477">
        <f>stat!J375</f>
        <v>2</v>
      </c>
      <c r="K309" s="477">
        <f>stat!K375</f>
        <v>5</v>
      </c>
      <c r="L309" s="477">
        <f>stat!L375</f>
        <v>0</v>
      </c>
    </row>
    <row r="310" spans="1:12" ht="15" customHeight="1">
      <c r="A310" s="849">
        <f>K310</f>
        <v>5</v>
      </c>
      <c r="B310" s="477" t="str">
        <f>stat!B978</f>
        <v>Safínek</v>
      </c>
      <c r="C310" s="477" t="str">
        <f>stat!C978</f>
        <v>Tomáš</v>
      </c>
      <c r="D310" s="477">
        <f>stat!D978</f>
        <v>860403</v>
      </c>
      <c r="E310" s="477" t="str">
        <f>stat!E978</f>
        <v>JH</v>
      </c>
      <c r="F310" s="477" t="str">
        <f>stat!F978</f>
        <v>Hče</v>
      </c>
      <c r="G310" s="1654">
        <f>stat!G978</f>
        <v>0.33333333333333331</v>
      </c>
      <c r="H310" s="477">
        <f>stat!H978</f>
        <v>15</v>
      </c>
      <c r="I310" s="477">
        <f>stat!I978</f>
        <v>2</v>
      </c>
      <c r="J310" s="477">
        <f>stat!J978</f>
        <v>3</v>
      </c>
      <c r="K310" s="477">
        <f>stat!K978</f>
        <v>5</v>
      </c>
      <c r="L310" s="477">
        <f>stat!L978</f>
        <v>0</v>
      </c>
    </row>
    <row r="311" spans="1:12" ht="15" customHeight="1">
      <c r="A311" s="849">
        <f>K311</f>
        <v>5</v>
      </c>
      <c r="B311" s="477" t="str">
        <f>stat!B885</f>
        <v>Felcman</v>
      </c>
      <c r="C311" s="477" t="str">
        <f>stat!C885</f>
        <v>Miroslav</v>
      </c>
      <c r="D311" s="477">
        <f>stat!D885</f>
        <v>900406</v>
      </c>
      <c r="E311" s="477" t="str">
        <f>stat!E885</f>
        <v>JH</v>
      </c>
      <c r="F311" s="477" t="str">
        <f>stat!F885</f>
        <v>HTř</v>
      </c>
      <c r="G311" s="1654">
        <f>stat!G885</f>
        <v>0.41666666666666669</v>
      </c>
      <c r="H311" s="477">
        <f>stat!H885</f>
        <v>12</v>
      </c>
      <c r="I311" s="477">
        <f>stat!I885</f>
        <v>1</v>
      </c>
      <c r="J311" s="477">
        <f>stat!J885</f>
        <v>4</v>
      </c>
      <c r="K311" s="477">
        <f>stat!K885</f>
        <v>5</v>
      </c>
      <c r="L311" s="477">
        <f>stat!L885</f>
        <v>0</v>
      </c>
    </row>
    <row r="312" spans="1:12" ht="15" customHeight="1">
      <c r="A312" s="849">
        <f>K312</f>
        <v>5</v>
      </c>
      <c r="B312" s="477" t="str">
        <f>stat!B249</f>
        <v>Hrdina</v>
      </c>
      <c r="C312" s="477" t="str">
        <f>stat!C249</f>
        <v>Josef</v>
      </c>
      <c r="D312" s="477">
        <f>stat!D249</f>
        <v>740806</v>
      </c>
      <c r="E312" s="477" t="str">
        <f>stat!E249</f>
        <v>J.H.</v>
      </c>
      <c r="F312" s="477" t="str">
        <f>stat!F249</f>
        <v>BYS</v>
      </c>
      <c r="G312" s="1654">
        <f>stat!G249</f>
        <v>0.27777777777777779</v>
      </c>
      <c r="H312" s="477">
        <f>stat!H249</f>
        <v>18</v>
      </c>
      <c r="I312" s="477">
        <f>stat!I249</f>
        <v>0</v>
      </c>
      <c r="J312" s="477">
        <f>stat!J249</f>
        <v>5</v>
      </c>
      <c r="K312" s="477">
        <f>stat!K249</f>
        <v>5</v>
      </c>
      <c r="L312" s="477">
        <f>stat!L249</f>
        <v>0</v>
      </c>
    </row>
    <row r="313" spans="1:12" ht="15" customHeight="1">
      <c r="A313" s="849">
        <f>K313</f>
        <v>5</v>
      </c>
      <c r="B313" s="477" t="str">
        <f>stat!B342</f>
        <v>Dušek</v>
      </c>
      <c r="C313" s="477" t="str">
        <f>stat!C342</f>
        <v>Bohuslav</v>
      </c>
      <c r="D313" s="477">
        <f>stat!D342</f>
        <v>0</v>
      </c>
      <c r="E313" s="477" t="str">
        <f>stat!E342</f>
        <v>H</v>
      </c>
      <c r="F313" s="477" t="str">
        <f>stat!F342</f>
        <v>HBOBzSrš</v>
      </c>
      <c r="G313" s="1654">
        <f>stat!G342</f>
        <v>0.35714285714285715</v>
      </c>
      <c r="H313" s="477">
        <f>stat!H342</f>
        <v>14</v>
      </c>
      <c r="I313" s="477">
        <f>stat!I342</f>
        <v>1</v>
      </c>
      <c r="J313" s="477">
        <f>stat!J342</f>
        <v>4</v>
      </c>
      <c r="K313" s="477">
        <f>stat!K342</f>
        <v>5</v>
      </c>
      <c r="L313" s="477">
        <f>stat!L342</f>
        <v>0</v>
      </c>
    </row>
    <row r="314" spans="1:12" ht="15" customHeight="1">
      <c r="A314" s="849">
        <f>K314</f>
        <v>5</v>
      </c>
      <c r="B314" s="477" t="str">
        <f>stat!B996</f>
        <v xml:space="preserve">Nerad </v>
      </c>
      <c r="C314" s="477" t="str">
        <f>stat!C996</f>
        <v>Leoš</v>
      </c>
      <c r="D314" s="477">
        <f>stat!D996</f>
        <v>801224</v>
      </c>
      <c r="E314" s="477" t="str">
        <f>stat!E996</f>
        <v>JH</v>
      </c>
      <c r="F314" s="477" t="str">
        <f>stat!F996</f>
        <v>Hče</v>
      </c>
      <c r="G314" s="1654">
        <f>stat!G996</f>
        <v>0.55555555555555558</v>
      </c>
      <c r="H314" s="477">
        <f>stat!H996</f>
        <v>9</v>
      </c>
      <c r="I314" s="477">
        <f>stat!I996</f>
        <v>2</v>
      </c>
      <c r="J314" s="477">
        <f>stat!J996</f>
        <v>3</v>
      </c>
      <c r="K314" s="477">
        <f>stat!K996</f>
        <v>5</v>
      </c>
      <c r="L314" s="477">
        <f>stat!L996</f>
        <v>0</v>
      </c>
    </row>
    <row r="315" spans="1:12" ht="15" customHeight="1">
      <c r="A315" s="849">
        <f>K315</f>
        <v>5</v>
      </c>
      <c r="B315" s="477" t="str">
        <f>stat!B634</f>
        <v>Neuman</v>
      </c>
      <c r="C315" s="477" t="str">
        <f>stat!C634</f>
        <v>Tomáš</v>
      </c>
      <c r="D315" s="477">
        <f>stat!D634</f>
        <v>970426</v>
      </c>
      <c r="E315" s="477" t="str">
        <f>stat!E634</f>
        <v>J.H.</v>
      </c>
      <c r="F315" s="477" t="str">
        <f>stat!F634</f>
        <v>Uda</v>
      </c>
      <c r="G315" s="1654">
        <f>stat!G634</f>
        <v>0.35714285714285715</v>
      </c>
      <c r="H315" s="477">
        <f>stat!H634</f>
        <v>14</v>
      </c>
      <c r="I315" s="477">
        <f>stat!I634</f>
        <v>3</v>
      </c>
      <c r="J315" s="477">
        <f>stat!J634</f>
        <v>2</v>
      </c>
      <c r="K315" s="477">
        <f>stat!K634</f>
        <v>5</v>
      </c>
      <c r="L315" s="477">
        <f>stat!L634</f>
        <v>0</v>
      </c>
    </row>
    <row r="316" spans="1:12" ht="15" customHeight="1">
      <c r="A316" s="849">
        <f>K316</f>
        <v>5</v>
      </c>
      <c r="B316" s="477" t="str">
        <f>stat!B921</f>
        <v>Havlíček</v>
      </c>
      <c r="C316" s="477" t="str">
        <f>stat!C921</f>
        <v>Tomáš</v>
      </c>
      <c r="D316" s="477">
        <f>stat!D921</f>
        <v>791123</v>
      </c>
      <c r="E316" s="477" t="str">
        <f>stat!E921</f>
        <v>JH</v>
      </c>
      <c r="F316" s="477" t="str">
        <f>stat!F921</f>
        <v>SNA</v>
      </c>
      <c r="G316" s="1654">
        <f>stat!G921</f>
        <v>0.625</v>
      </c>
      <c r="H316" s="477">
        <f>stat!H921</f>
        <v>8</v>
      </c>
      <c r="I316" s="477">
        <f>stat!I921</f>
        <v>4</v>
      </c>
      <c r="J316" s="477">
        <f>stat!J921</f>
        <v>1</v>
      </c>
      <c r="K316" s="477">
        <f>stat!K921</f>
        <v>5</v>
      </c>
      <c r="L316" s="477">
        <f>stat!L921</f>
        <v>0</v>
      </c>
    </row>
    <row r="317" spans="1:12" ht="15" customHeight="1">
      <c r="A317" s="849">
        <f>K317</f>
        <v>5</v>
      </c>
      <c r="B317" s="477" t="str">
        <f>stat!B916</f>
        <v>Exler</v>
      </c>
      <c r="C317" s="477" t="str">
        <f>stat!C916</f>
        <v>Tomáš</v>
      </c>
      <c r="D317" s="477">
        <f>stat!D916</f>
        <v>800809</v>
      </c>
      <c r="E317" s="477" t="str">
        <f>stat!E916</f>
        <v>JH</v>
      </c>
      <c r="F317" s="477" t="str">
        <f>stat!F916</f>
        <v>SNA</v>
      </c>
      <c r="G317" s="1654">
        <f>stat!G916</f>
        <v>0.7142857142857143</v>
      </c>
      <c r="H317" s="477">
        <f>stat!H916</f>
        <v>7</v>
      </c>
      <c r="I317" s="477">
        <f>stat!I916</f>
        <v>2</v>
      </c>
      <c r="J317" s="477">
        <f>stat!J916</f>
        <v>3</v>
      </c>
      <c r="K317" s="477">
        <f>stat!K916</f>
        <v>5</v>
      </c>
      <c r="L317" s="477">
        <f>stat!L916</f>
        <v>0</v>
      </c>
    </row>
    <row r="318" spans="1:12" ht="15" customHeight="1">
      <c r="A318" s="849">
        <f>K318</f>
        <v>5</v>
      </c>
      <c r="B318" s="477" t="str">
        <f>stat!B142</f>
        <v>Petr</v>
      </c>
      <c r="C318" s="477" t="str">
        <f>stat!C142</f>
        <v>Martin</v>
      </c>
      <c r="D318" s="477">
        <f>stat!D142</f>
        <v>790805</v>
      </c>
      <c r="E318" s="477" t="str">
        <f>stat!E142</f>
        <v>JH</v>
      </c>
      <c r="F318" s="477" t="str">
        <f>stat!F142</f>
        <v>Těch</v>
      </c>
      <c r="G318" s="1654">
        <f>stat!G142</f>
        <v>0.5</v>
      </c>
      <c r="H318" s="477">
        <f>stat!H142</f>
        <v>10</v>
      </c>
      <c r="I318" s="477">
        <f>stat!I142</f>
        <v>3</v>
      </c>
      <c r="J318" s="477">
        <f>stat!J142</f>
        <v>2</v>
      </c>
      <c r="K318" s="477">
        <f>stat!K142</f>
        <v>5</v>
      </c>
      <c r="L318" s="477">
        <f>stat!L142</f>
        <v>0</v>
      </c>
    </row>
    <row r="319" spans="1:12" ht="15" customHeight="1">
      <c r="A319" s="849">
        <f>K319</f>
        <v>5</v>
      </c>
      <c r="B319" s="477" t="str">
        <f>stat!B588</f>
        <v xml:space="preserve">Martinec </v>
      </c>
      <c r="C319" s="477" t="str">
        <f>stat!C588</f>
        <v>Michal</v>
      </c>
      <c r="D319" s="477">
        <f>stat!D588</f>
        <v>900216</v>
      </c>
      <c r="E319" s="477" t="str">
        <f>stat!E588</f>
        <v>J.H.</v>
      </c>
      <c r="F319" s="477" t="str">
        <f>stat!F588</f>
        <v>ORL</v>
      </c>
      <c r="G319" s="1654">
        <f>stat!G588</f>
        <v>0.29411764705882354</v>
      </c>
      <c r="H319" s="477">
        <f>stat!H588</f>
        <v>17</v>
      </c>
      <c r="I319" s="477">
        <f>stat!I588</f>
        <v>0</v>
      </c>
      <c r="J319" s="477">
        <f>stat!J588</f>
        <v>5</v>
      </c>
      <c r="K319" s="477">
        <f>stat!K588</f>
        <v>5</v>
      </c>
      <c r="L319" s="477">
        <f>stat!L588</f>
        <v>0</v>
      </c>
    </row>
    <row r="320" spans="1:12" ht="15" customHeight="1">
      <c r="A320" s="849">
        <f>K320</f>
        <v>5</v>
      </c>
      <c r="B320" s="477" t="str">
        <f>stat!B702</f>
        <v>Gremlica</v>
      </c>
      <c r="C320" s="477" t="str">
        <f>stat!C702</f>
        <v>Libor</v>
      </c>
      <c r="D320" s="477">
        <f>stat!D702</f>
        <v>731218</v>
      </c>
      <c r="E320" s="477" t="str">
        <f>stat!E702</f>
        <v>JH</v>
      </c>
      <c r="F320" s="477" t="str">
        <f>stat!F702</f>
        <v>Srš</v>
      </c>
      <c r="G320" s="1654">
        <f>stat!G702</f>
        <v>0.7142857142857143</v>
      </c>
      <c r="H320" s="477">
        <f>stat!H702</f>
        <v>7</v>
      </c>
      <c r="I320" s="477">
        <f>stat!I702</f>
        <v>1</v>
      </c>
      <c r="J320" s="477">
        <f>stat!J702</f>
        <v>4</v>
      </c>
      <c r="K320" s="477">
        <f>stat!K702</f>
        <v>5</v>
      </c>
      <c r="L320" s="477">
        <f>stat!L702</f>
        <v>0</v>
      </c>
    </row>
    <row r="321" spans="1:12" ht="15" customHeight="1">
      <c r="A321" s="849">
        <f>K321</f>
        <v>5</v>
      </c>
      <c r="B321" s="477" t="str">
        <f>stat!B861</f>
        <v>Veselý</v>
      </c>
      <c r="C321" s="477" t="str">
        <f>stat!C861</f>
        <v>Petr ml.</v>
      </c>
      <c r="D321" s="477">
        <f>stat!D861</f>
        <v>891118</v>
      </c>
      <c r="E321" s="477" t="str">
        <f>stat!E861</f>
        <v>J.H.</v>
      </c>
      <c r="F321" s="477" t="str">
        <f>stat!F861</f>
        <v>OMB</v>
      </c>
      <c r="G321" s="1654">
        <f>stat!G861</f>
        <v>0.45454545454545453</v>
      </c>
      <c r="H321" s="477">
        <f>stat!H861</f>
        <v>11</v>
      </c>
      <c r="I321" s="477">
        <f>stat!I861</f>
        <v>4</v>
      </c>
      <c r="J321" s="477">
        <f>stat!J861</f>
        <v>1</v>
      </c>
      <c r="K321" s="477">
        <f>stat!K861</f>
        <v>5</v>
      </c>
      <c r="L321" s="477">
        <f>stat!L861</f>
        <v>0</v>
      </c>
    </row>
    <row r="322" spans="1:12" ht="15" customHeight="1">
      <c r="A322" s="849">
        <f>K322</f>
        <v>5</v>
      </c>
      <c r="B322" s="477" t="str">
        <f>stat!B889</f>
        <v>Motl</v>
      </c>
      <c r="C322" s="477" t="str">
        <f>stat!C889</f>
        <v>Jakub</v>
      </c>
      <c r="D322" s="477">
        <f>stat!D889</f>
        <v>0</v>
      </c>
      <c r="E322" s="477">
        <f>stat!E889</f>
        <v>0</v>
      </c>
      <c r="F322" s="477" t="str">
        <f>stat!F889</f>
        <v>HTř</v>
      </c>
      <c r="G322" s="1654">
        <f>stat!G889</f>
        <v>0.3125</v>
      </c>
      <c r="H322" s="477">
        <f>stat!H889</f>
        <v>16</v>
      </c>
      <c r="I322" s="477">
        <f>stat!I889</f>
        <v>3</v>
      </c>
      <c r="J322" s="477">
        <f>stat!J889</f>
        <v>2</v>
      </c>
      <c r="K322" s="477">
        <f>stat!K889</f>
        <v>5</v>
      </c>
      <c r="L322" s="477">
        <f>stat!L889</f>
        <v>0</v>
      </c>
    </row>
    <row r="323" spans="1:12" ht="15" customHeight="1">
      <c r="A323" s="849">
        <f>K323</f>
        <v>5</v>
      </c>
      <c r="B323" s="477" t="str">
        <f>stat!B388</f>
        <v xml:space="preserve">Mauler </v>
      </c>
      <c r="C323" s="477" t="str">
        <f>stat!C388</f>
        <v>Jan</v>
      </c>
      <c r="D323" s="477">
        <f>stat!D388</f>
        <v>0</v>
      </c>
      <c r="E323" s="477">
        <f>stat!E388</f>
        <v>0</v>
      </c>
      <c r="F323" s="477" t="str">
        <f>stat!F388</f>
        <v>golPet</v>
      </c>
      <c r="G323" s="1654">
        <f>stat!G388</f>
        <v>5</v>
      </c>
      <c r="H323" s="477">
        <f>stat!H388</f>
        <v>1</v>
      </c>
      <c r="I323" s="477">
        <f>stat!I388</f>
        <v>5</v>
      </c>
      <c r="J323" s="477">
        <f>stat!J388</f>
        <v>0</v>
      </c>
      <c r="K323" s="477">
        <f>stat!K388</f>
        <v>5</v>
      </c>
      <c r="L323" s="477">
        <f>stat!L388</f>
        <v>0</v>
      </c>
    </row>
    <row r="324" spans="1:12" ht="15" customHeight="1">
      <c r="A324" s="849">
        <f>K324</f>
        <v>4</v>
      </c>
      <c r="B324" s="477" t="str">
        <f>stat!B282</f>
        <v>Černý</v>
      </c>
      <c r="C324" s="477" t="str">
        <f>stat!C282</f>
        <v>David</v>
      </c>
      <c r="D324" s="477">
        <f>stat!D282</f>
        <v>930817</v>
      </c>
      <c r="E324" s="477" t="str">
        <f>stat!E282</f>
        <v>JH</v>
      </c>
      <c r="F324" s="477" t="str">
        <f>stat!F282</f>
        <v>FLY</v>
      </c>
      <c r="G324" s="1654">
        <f>stat!G282</f>
        <v>4</v>
      </c>
      <c r="H324" s="477">
        <f>stat!H282</f>
        <v>1</v>
      </c>
      <c r="I324" s="477">
        <f>stat!I282</f>
        <v>2</v>
      </c>
      <c r="J324" s="477">
        <f>stat!J282</f>
        <v>2</v>
      </c>
      <c r="K324" s="477">
        <f>stat!K282</f>
        <v>4</v>
      </c>
      <c r="L324" s="477">
        <f>stat!L282</f>
        <v>0</v>
      </c>
    </row>
    <row r="325" spans="1:12" ht="15" customHeight="1">
      <c r="A325" s="849">
        <f>K325</f>
        <v>4</v>
      </c>
      <c r="B325" s="477" t="str">
        <f>stat!B455</f>
        <v>Vašíček</v>
      </c>
      <c r="C325" s="477" t="str">
        <f>stat!C455</f>
        <v>Zbyněk</v>
      </c>
      <c r="D325" s="477">
        <f>stat!D455</f>
        <v>0</v>
      </c>
      <c r="E325" s="477">
        <f>stat!E455</f>
        <v>0</v>
      </c>
      <c r="F325" s="477" t="str">
        <f>stat!F455</f>
        <v>HISL</v>
      </c>
      <c r="G325" s="1654">
        <f>stat!G455</f>
        <v>4</v>
      </c>
      <c r="H325" s="477">
        <f>stat!H455</f>
        <v>1</v>
      </c>
      <c r="I325" s="477">
        <f>stat!I455</f>
        <v>1</v>
      </c>
      <c r="J325" s="477">
        <f>stat!J455</f>
        <v>3</v>
      </c>
      <c r="K325" s="477">
        <f>stat!K455</f>
        <v>4</v>
      </c>
      <c r="L325" s="477">
        <f>stat!L455</f>
        <v>0</v>
      </c>
    </row>
    <row r="326" spans="1:12" ht="15" customHeight="1">
      <c r="A326" s="849">
        <f>K326</f>
        <v>4</v>
      </c>
      <c r="B326" s="477" t="str">
        <f>stat!B407</f>
        <v>Schlegel</v>
      </c>
      <c r="C326" s="477" t="str">
        <f>stat!C407</f>
        <v>Michal</v>
      </c>
      <c r="D326" s="477">
        <f>stat!D407</f>
        <v>910331</v>
      </c>
      <c r="E326" s="477" t="str">
        <f>stat!E407</f>
        <v>JH</v>
      </c>
      <c r="F326" s="477" t="str">
        <f>stat!F407</f>
        <v>Cyk</v>
      </c>
      <c r="G326" s="1654">
        <f>stat!G407</f>
        <v>2</v>
      </c>
      <c r="H326" s="477">
        <f>stat!H407</f>
        <v>2</v>
      </c>
      <c r="I326" s="477">
        <f>stat!I407</f>
        <v>0</v>
      </c>
      <c r="J326" s="477">
        <f>stat!J407</f>
        <v>4</v>
      </c>
      <c r="K326" s="477">
        <f>stat!K407</f>
        <v>4</v>
      </c>
      <c r="L326" s="477">
        <f>stat!L407</f>
        <v>0</v>
      </c>
    </row>
    <row r="327" spans="1:12" ht="15" customHeight="1">
      <c r="A327" s="849">
        <f>K327</f>
        <v>4</v>
      </c>
      <c r="B327" s="477" t="str">
        <f>stat!B416</f>
        <v>Marek</v>
      </c>
      <c r="C327" s="477" t="str">
        <f>stat!C416</f>
        <v>Ondřej</v>
      </c>
      <c r="D327" s="477">
        <f>stat!D416</f>
        <v>0</v>
      </c>
      <c r="E327" s="477">
        <f>stat!E416</f>
        <v>0</v>
      </c>
      <c r="F327" s="477" t="str">
        <f>stat!F416</f>
        <v>HCyk</v>
      </c>
      <c r="G327" s="1654">
        <f>stat!G416</f>
        <v>4</v>
      </c>
      <c r="H327" s="477">
        <f>stat!H416</f>
        <v>1</v>
      </c>
      <c r="I327" s="477">
        <f>stat!I416</f>
        <v>4</v>
      </c>
      <c r="J327" s="477">
        <f>stat!J416</f>
        <v>0</v>
      </c>
      <c r="K327" s="477">
        <f>stat!K416</f>
        <v>4</v>
      </c>
      <c r="L327" s="477">
        <f>stat!L416</f>
        <v>0</v>
      </c>
    </row>
    <row r="328" spans="1:12" ht="15" customHeight="1">
      <c r="A328" s="849">
        <f>K328</f>
        <v>4</v>
      </c>
      <c r="B328" s="477" t="str">
        <f>stat!B320</f>
        <v>Farkaš</v>
      </c>
      <c r="C328" s="477" t="str">
        <f>stat!C320</f>
        <v>Ondřej</v>
      </c>
      <c r="D328" s="477">
        <f>stat!D320</f>
        <v>920527</v>
      </c>
      <c r="E328" s="477" t="str">
        <f>stat!E320</f>
        <v>JH</v>
      </c>
      <c r="F328" s="477" t="str">
        <f>stat!F320</f>
        <v>BOB</v>
      </c>
      <c r="G328" s="1654">
        <f>stat!G320</f>
        <v>0.33333333333333331</v>
      </c>
      <c r="H328" s="477">
        <f>stat!H320</f>
        <v>12</v>
      </c>
      <c r="I328" s="477">
        <f>stat!I320</f>
        <v>2</v>
      </c>
      <c r="J328" s="477">
        <f>stat!J320</f>
        <v>2</v>
      </c>
      <c r="K328" s="477">
        <f>stat!K320</f>
        <v>4</v>
      </c>
      <c r="L328" s="477">
        <f>stat!L320</f>
        <v>0</v>
      </c>
    </row>
    <row r="329" spans="1:12" ht="15" customHeight="1">
      <c r="A329" s="849">
        <f>K329</f>
        <v>4</v>
      </c>
      <c r="B329" s="477" t="str">
        <f>stat!B322</f>
        <v>Dostál</v>
      </c>
      <c r="C329" s="477" t="str">
        <f>stat!C322</f>
        <v>Matěj</v>
      </c>
      <c r="D329" s="477">
        <f>stat!D322</f>
        <v>0</v>
      </c>
      <c r="E329" s="477" t="str">
        <f>stat!E322</f>
        <v>JH</v>
      </c>
      <c r="F329" s="477" t="str">
        <f>stat!F322</f>
        <v>BOB</v>
      </c>
      <c r="G329" s="1654">
        <f>stat!G322</f>
        <v>0.5</v>
      </c>
      <c r="H329" s="477">
        <f>stat!H322</f>
        <v>8</v>
      </c>
      <c r="I329" s="477">
        <f>stat!I322</f>
        <v>1</v>
      </c>
      <c r="J329" s="477">
        <f>stat!J322</f>
        <v>3</v>
      </c>
      <c r="K329" s="477">
        <f>stat!K322</f>
        <v>4</v>
      </c>
      <c r="L329" s="477">
        <f>stat!L322</f>
        <v>0</v>
      </c>
    </row>
    <row r="330" spans="1:12" ht="15" customHeight="1">
      <c r="A330" s="849">
        <f>K330</f>
        <v>4</v>
      </c>
      <c r="B330" s="477" t="str">
        <f>stat!B924</f>
        <v>Pražák</v>
      </c>
      <c r="C330" s="477" t="str">
        <f>stat!C924</f>
        <v>David</v>
      </c>
      <c r="D330" s="477">
        <f>stat!D924</f>
        <v>880516</v>
      </c>
      <c r="E330" s="477" t="str">
        <f>stat!E924</f>
        <v>JH</v>
      </c>
      <c r="F330" s="477" t="str">
        <f>stat!F924</f>
        <v>SNA</v>
      </c>
      <c r="G330" s="1654">
        <f>stat!G924</f>
        <v>0.4</v>
      </c>
      <c r="H330" s="477">
        <f>stat!H924</f>
        <v>10</v>
      </c>
      <c r="I330" s="477">
        <f>stat!I924</f>
        <v>2</v>
      </c>
      <c r="J330" s="477">
        <f>stat!J924</f>
        <v>2</v>
      </c>
      <c r="K330" s="477">
        <f>stat!K924</f>
        <v>4</v>
      </c>
      <c r="L330" s="477">
        <f>stat!L924</f>
        <v>0</v>
      </c>
    </row>
    <row r="331" spans="1:12" ht="15" customHeight="1">
      <c r="A331" s="849">
        <f>K331</f>
        <v>4</v>
      </c>
      <c r="B331" s="477" t="str">
        <f>stat!B150</f>
        <v>Doha</v>
      </c>
      <c r="C331" s="477" t="str">
        <f>stat!C150</f>
        <v>Vladimír</v>
      </c>
      <c r="D331" s="477">
        <f>stat!D150</f>
        <v>790728</v>
      </c>
      <c r="E331" s="477" t="str">
        <f>stat!E150</f>
        <v>JH</v>
      </c>
      <c r="F331" s="477" t="str">
        <f>stat!F150</f>
        <v>HTěch</v>
      </c>
      <c r="G331" s="1654">
        <f>stat!G150</f>
        <v>2</v>
      </c>
      <c r="H331" s="477">
        <f>stat!H150</f>
        <v>2</v>
      </c>
      <c r="I331" s="477">
        <f>stat!I150</f>
        <v>3</v>
      </c>
      <c r="J331" s="477">
        <f>stat!J150</f>
        <v>1</v>
      </c>
      <c r="K331" s="477">
        <f>stat!K150</f>
        <v>4</v>
      </c>
      <c r="L331" s="477">
        <f>stat!L150</f>
        <v>0</v>
      </c>
    </row>
    <row r="332" spans="1:12" ht="15" customHeight="1">
      <c r="A332" s="849">
        <f>K332</f>
        <v>4</v>
      </c>
      <c r="B332" s="477" t="str">
        <f>stat!B56</f>
        <v>Ondráček</v>
      </c>
      <c r="C332" s="477" t="str">
        <f>stat!C56</f>
        <v>Radislav</v>
      </c>
      <c r="D332" s="477">
        <f>stat!D56</f>
        <v>850823</v>
      </c>
      <c r="E332" s="477" t="str">
        <f>stat!E56</f>
        <v>JH</v>
      </c>
      <c r="F332" s="477" t="str">
        <f>stat!F56</f>
        <v>Tyg</v>
      </c>
      <c r="G332" s="1654">
        <f>stat!G56</f>
        <v>1.3333333333333333</v>
      </c>
      <c r="H332" s="477">
        <f>stat!H56</f>
        <v>3</v>
      </c>
      <c r="I332" s="477">
        <f>stat!I56</f>
        <v>2</v>
      </c>
      <c r="J332" s="477">
        <f>stat!J56</f>
        <v>2</v>
      </c>
      <c r="K332" s="477">
        <f>stat!K56</f>
        <v>4</v>
      </c>
      <c r="L332" s="477">
        <f>stat!L56</f>
        <v>0</v>
      </c>
    </row>
    <row r="333" spans="1:12" ht="15" customHeight="1">
      <c r="A333" s="849">
        <f>K333</f>
        <v>4</v>
      </c>
      <c r="B333" s="477" t="str">
        <f>stat!B365</f>
        <v xml:space="preserve">Novák </v>
      </c>
      <c r="C333" s="477" t="str">
        <f>stat!C365</f>
        <v>Jakub</v>
      </c>
      <c r="D333" s="477">
        <f>stat!D365</f>
        <v>870324</v>
      </c>
      <c r="E333" s="477" t="str">
        <f>stat!E365</f>
        <v>JH</v>
      </c>
      <c r="F333" s="477" t="str">
        <f>stat!F365</f>
        <v>PET</v>
      </c>
      <c r="G333" s="1654">
        <f>stat!G365</f>
        <v>0.33333333333333331</v>
      </c>
      <c r="H333" s="477">
        <f>stat!H365</f>
        <v>12</v>
      </c>
      <c r="I333" s="477">
        <f>stat!I365</f>
        <v>1</v>
      </c>
      <c r="J333" s="477">
        <f>stat!J365</f>
        <v>3</v>
      </c>
      <c r="K333" s="477">
        <f>stat!K365</f>
        <v>4</v>
      </c>
      <c r="L333" s="477">
        <f>stat!L365</f>
        <v>0</v>
      </c>
    </row>
    <row r="334" spans="1:12" ht="15" customHeight="1">
      <c r="A334" s="849">
        <f>K334</f>
        <v>4</v>
      </c>
      <c r="B334" s="477" t="str">
        <f>stat!B567</f>
        <v>Štefl</v>
      </c>
      <c r="C334" s="477" t="str">
        <f>stat!C567</f>
        <v>Michal</v>
      </c>
      <c r="D334" s="477">
        <f>stat!D567</f>
        <v>0</v>
      </c>
      <c r="E334" s="477">
        <f>stat!E567</f>
        <v>0</v>
      </c>
      <c r="F334" s="477" t="str">
        <f>stat!F567</f>
        <v>RAFzHTr</v>
      </c>
      <c r="G334" s="1654">
        <f>stat!G567</f>
        <v>1.3333333333333333</v>
      </c>
      <c r="H334" s="477">
        <f>stat!H567</f>
        <v>3</v>
      </c>
      <c r="I334" s="477">
        <f>stat!I567</f>
        <v>2</v>
      </c>
      <c r="J334" s="477">
        <f>stat!J567</f>
        <v>2</v>
      </c>
      <c r="K334" s="477">
        <f>stat!K567</f>
        <v>4</v>
      </c>
      <c r="L334" s="477">
        <f>stat!L567</f>
        <v>0</v>
      </c>
    </row>
    <row r="335" spans="1:12" ht="15" customHeight="1">
      <c r="A335" s="849">
        <f>K335</f>
        <v>4</v>
      </c>
      <c r="B335" s="477" t="str">
        <f>stat!B868</f>
        <v>Pražák</v>
      </c>
      <c r="C335" s="477" t="str">
        <f>stat!C868</f>
        <v>Ondřej</v>
      </c>
      <c r="D335" s="477">
        <f>stat!D868</f>
        <v>0</v>
      </c>
      <c r="E335" s="477">
        <f>stat!E868</f>
        <v>0</v>
      </c>
      <c r="F335" s="477" t="str">
        <f>stat!F868</f>
        <v>OMB</v>
      </c>
      <c r="G335" s="1654">
        <f>stat!G868</f>
        <v>4</v>
      </c>
      <c r="H335" s="477">
        <f>stat!H868</f>
        <v>1</v>
      </c>
      <c r="I335" s="477">
        <f>stat!I868</f>
        <v>1</v>
      </c>
      <c r="J335" s="477">
        <f>stat!J868</f>
        <v>3</v>
      </c>
      <c r="K335" s="477">
        <f>stat!K868</f>
        <v>4</v>
      </c>
      <c r="L335" s="477">
        <f>stat!L868</f>
        <v>0</v>
      </c>
    </row>
    <row r="336" spans="1:12" ht="15" customHeight="1">
      <c r="A336" s="849">
        <f>K336</f>
        <v>4</v>
      </c>
      <c r="B336" s="477" t="str">
        <f>stat!B174</f>
        <v>Mík st</v>
      </c>
      <c r="C336" s="477" t="str">
        <f>stat!C174</f>
        <v>Petr</v>
      </c>
      <c r="D336" s="477">
        <f>stat!D174</f>
        <v>610818</v>
      </c>
      <c r="E336" s="477" t="str">
        <f>stat!E174</f>
        <v>JH</v>
      </c>
      <c r="F336" s="477" t="str">
        <f>stat!F174</f>
        <v>HEA</v>
      </c>
      <c r="G336" s="1654">
        <f>stat!G174</f>
        <v>0.2857142857142857</v>
      </c>
      <c r="H336" s="477">
        <f>stat!H174</f>
        <v>14</v>
      </c>
      <c r="I336" s="477">
        <f>stat!I174</f>
        <v>0</v>
      </c>
      <c r="J336" s="477">
        <f>stat!J174</f>
        <v>4</v>
      </c>
      <c r="K336" s="477">
        <f>stat!K174</f>
        <v>4</v>
      </c>
      <c r="L336" s="477">
        <f>stat!L174</f>
        <v>0</v>
      </c>
    </row>
    <row r="337" spans="1:12" ht="15" customHeight="1">
      <c r="A337" s="849">
        <f>K337</f>
        <v>4</v>
      </c>
      <c r="B337" s="477" t="str">
        <f>stat!B83</f>
        <v>Řehák</v>
      </c>
      <c r="C337" s="477" t="str">
        <f>stat!C83</f>
        <v>Jan</v>
      </c>
      <c r="D337" s="477">
        <f>stat!D83</f>
        <v>0</v>
      </c>
      <c r="E337" s="477" t="str">
        <f>stat!E83</f>
        <v>JH</v>
      </c>
      <c r="F337" s="477" t="str">
        <f>stat!F83</f>
        <v>Nug</v>
      </c>
      <c r="G337" s="1654">
        <f>stat!G83</f>
        <v>2</v>
      </c>
      <c r="H337" s="477">
        <f>stat!H83</f>
        <v>2</v>
      </c>
      <c r="I337" s="477">
        <f>stat!I83</f>
        <v>2</v>
      </c>
      <c r="J337" s="477">
        <f>stat!J83</f>
        <v>2</v>
      </c>
      <c r="K337" s="477">
        <f>stat!K83</f>
        <v>4</v>
      </c>
      <c r="L337" s="477">
        <f>stat!L83</f>
        <v>0</v>
      </c>
    </row>
    <row r="338" spans="1:12" ht="15" customHeight="1">
      <c r="A338" s="849">
        <f>K338</f>
        <v>4</v>
      </c>
      <c r="B338" s="477" t="str">
        <f>stat!B196</f>
        <v>Andrle</v>
      </c>
      <c r="C338" s="477" t="str">
        <f>stat!C196</f>
        <v>David</v>
      </c>
      <c r="D338" s="477">
        <f>stat!D196</f>
        <v>0</v>
      </c>
      <c r="E338" s="477" t="str">
        <f>stat!E196</f>
        <v>H</v>
      </c>
      <c r="F338" s="477" t="str">
        <f>stat!F196</f>
        <v>HHea</v>
      </c>
      <c r="G338" s="1654">
        <f>stat!G196</f>
        <v>0.5</v>
      </c>
      <c r="H338" s="477">
        <f>stat!H196</f>
        <v>8</v>
      </c>
      <c r="I338" s="477">
        <f>stat!I196</f>
        <v>1</v>
      </c>
      <c r="J338" s="477">
        <f>stat!J196</f>
        <v>3</v>
      </c>
      <c r="K338" s="477">
        <f>stat!K196</f>
        <v>4</v>
      </c>
      <c r="L338" s="477">
        <f>stat!L196</f>
        <v>0</v>
      </c>
    </row>
    <row r="339" spans="1:12" ht="15" customHeight="1">
      <c r="A339" s="849">
        <f>K339</f>
        <v>4</v>
      </c>
      <c r="B339" s="477" t="str">
        <f>stat!B808</f>
        <v>Kubíček</v>
      </c>
      <c r="C339" s="477" t="str">
        <f>stat!C808</f>
        <v>Martin</v>
      </c>
      <c r="D339" s="477">
        <f>stat!D808</f>
        <v>1000207</v>
      </c>
      <c r="E339" s="477" t="str">
        <f>stat!E808</f>
        <v>JH</v>
      </c>
      <c r="F339" s="477" t="str">
        <f>stat!F808</f>
        <v>Ští</v>
      </c>
      <c r="G339" s="1654">
        <f>stat!G808</f>
        <v>0.5714285714285714</v>
      </c>
      <c r="H339" s="477">
        <f>stat!H808</f>
        <v>7</v>
      </c>
      <c r="I339" s="477">
        <f>stat!I808</f>
        <v>4</v>
      </c>
      <c r="J339" s="477">
        <f>stat!J808</f>
        <v>0</v>
      </c>
      <c r="K339" s="477">
        <f>stat!K808</f>
        <v>4</v>
      </c>
      <c r="L339" s="477">
        <f>stat!L808</f>
        <v>0</v>
      </c>
    </row>
    <row r="340" spans="1:12" ht="15" customHeight="1">
      <c r="A340" s="849">
        <f>K340</f>
        <v>4</v>
      </c>
      <c r="B340" s="477" t="str">
        <f>stat!B79</f>
        <v>Mazák</v>
      </c>
      <c r="C340" s="477" t="str">
        <f>stat!C79</f>
        <v>Roman</v>
      </c>
      <c r="D340" s="477">
        <f>stat!D79</f>
        <v>700305</v>
      </c>
      <c r="E340" s="477" t="str">
        <f>stat!E79</f>
        <v>JH</v>
      </c>
      <c r="F340" s="477" t="str">
        <f>stat!F79</f>
        <v>Nug</v>
      </c>
      <c r="G340" s="1654">
        <f>stat!G79</f>
        <v>0.25</v>
      </c>
      <c r="H340" s="477">
        <f>stat!H79</f>
        <v>16</v>
      </c>
      <c r="I340" s="477">
        <f>stat!I79</f>
        <v>1</v>
      </c>
      <c r="J340" s="477">
        <f>stat!J79</f>
        <v>3</v>
      </c>
      <c r="K340" s="477">
        <f>stat!K79</f>
        <v>4</v>
      </c>
      <c r="L340" s="477">
        <f>stat!L79</f>
        <v>0</v>
      </c>
    </row>
    <row r="341" spans="1:12" ht="15" customHeight="1">
      <c r="A341" s="849">
        <f>K341</f>
        <v>4</v>
      </c>
      <c r="B341" s="477" t="str">
        <f>stat!B855</f>
        <v>Marek</v>
      </c>
      <c r="C341" s="477" t="str">
        <f>stat!C855</f>
        <v>Ondřej</v>
      </c>
      <c r="D341" s="477">
        <f>stat!D855</f>
        <v>860921</v>
      </c>
      <c r="E341" s="477" t="str">
        <f>stat!E855</f>
        <v>J.H.</v>
      </c>
      <c r="F341" s="477" t="str">
        <f>stat!F855</f>
        <v>OMB</v>
      </c>
      <c r="G341" s="1654">
        <f>stat!G855</f>
        <v>0.25</v>
      </c>
      <c r="H341" s="477">
        <f>stat!H855</f>
        <v>16</v>
      </c>
      <c r="I341" s="477">
        <f>stat!I855</f>
        <v>1</v>
      </c>
      <c r="J341" s="477">
        <f>stat!J855</f>
        <v>3</v>
      </c>
      <c r="K341" s="477">
        <f>stat!K855</f>
        <v>4</v>
      </c>
      <c r="L341" s="477">
        <f>stat!L855</f>
        <v>0</v>
      </c>
    </row>
    <row r="342" spans="1:12" ht="15" customHeight="1">
      <c r="A342" s="849">
        <f>K342</f>
        <v>4</v>
      </c>
      <c r="B342" s="477" t="str">
        <f>stat!B561</f>
        <v xml:space="preserve">Nerad </v>
      </c>
      <c r="C342" s="477" t="str">
        <f>stat!C561</f>
        <v>Leoš</v>
      </c>
      <c r="D342" s="477">
        <f>stat!D561</f>
        <v>801224</v>
      </c>
      <c r="E342" s="477" t="str">
        <f>stat!E561</f>
        <v>JH</v>
      </c>
      <c r="F342" s="477" t="str">
        <f>stat!F561</f>
        <v>RAF</v>
      </c>
      <c r="G342" s="1654">
        <f>stat!G561</f>
        <v>0.5</v>
      </c>
      <c r="H342" s="477">
        <f>stat!H561</f>
        <v>8</v>
      </c>
      <c r="I342" s="477">
        <f>stat!I561</f>
        <v>0</v>
      </c>
      <c r="J342" s="477">
        <f>stat!J561</f>
        <v>4</v>
      </c>
      <c r="K342" s="477">
        <f>stat!K561</f>
        <v>4</v>
      </c>
      <c r="L342" s="477">
        <f>stat!L561</f>
        <v>0</v>
      </c>
    </row>
    <row r="343" spans="1:12" ht="15" customHeight="1">
      <c r="A343" s="849">
        <f>K343</f>
        <v>4</v>
      </c>
      <c r="B343" s="477" t="str">
        <f>stat!B404</f>
        <v>Brýdl</v>
      </c>
      <c r="C343" s="477" t="str">
        <f>stat!C404</f>
        <v>Adam</v>
      </c>
      <c r="D343" s="477">
        <f>stat!D404</f>
        <v>950715</v>
      </c>
      <c r="E343" s="477" t="str">
        <f>stat!E404</f>
        <v>JH</v>
      </c>
      <c r="F343" s="477" t="str">
        <f>stat!F404</f>
        <v>Cyk</v>
      </c>
      <c r="G343" s="1654">
        <f>stat!G404</f>
        <v>0.33333333333333331</v>
      </c>
      <c r="H343" s="477">
        <f>stat!H404</f>
        <v>12</v>
      </c>
      <c r="I343" s="477">
        <f>stat!I404</f>
        <v>1</v>
      </c>
      <c r="J343" s="477">
        <f>stat!J404</f>
        <v>3</v>
      </c>
      <c r="K343" s="477">
        <f>stat!K404</f>
        <v>4</v>
      </c>
      <c r="L343" s="477">
        <f>stat!L404</f>
        <v>0</v>
      </c>
    </row>
    <row r="344" spans="1:12" ht="15" customHeight="1">
      <c r="A344" s="849">
        <f>K344</f>
        <v>4</v>
      </c>
      <c r="B344" s="477" t="str">
        <f>stat!B530</f>
        <v>Skala</v>
      </c>
      <c r="C344" s="477" t="str">
        <f>stat!C530</f>
        <v>Jakub</v>
      </c>
      <c r="D344" s="477">
        <f>stat!D530</f>
        <v>970724</v>
      </c>
      <c r="E344" s="477" t="str">
        <f>stat!E530</f>
        <v>JH</v>
      </c>
      <c r="F344" s="477" t="str">
        <f>stat!F530</f>
        <v>SLO</v>
      </c>
      <c r="G344" s="1654">
        <f>stat!G530</f>
        <v>0.36363636363636365</v>
      </c>
      <c r="H344" s="477">
        <f>stat!H530</f>
        <v>11</v>
      </c>
      <c r="I344" s="477">
        <f>stat!I530</f>
        <v>4</v>
      </c>
      <c r="J344" s="477">
        <f>stat!J530</f>
        <v>0</v>
      </c>
      <c r="K344" s="477">
        <f>stat!K530</f>
        <v>4</v>
      </c>
      <c r="L344" s="477">
        <f>stat!L530</f>
        <v>0</v>
      </c>
    </row>
    <row r="345" spans="1:12" ht="15" customHeight="1">
      <c r="A345" s="849">
        <f>K345</f>
        <v>4</v>
      </c>
      <c r="B345" s="477" t="str">
        <f>stat!B967</f>
        <v>Benda</v>
      </c>
      <c r="C345" s="477" t="str">
        <f>stat!C967</f>
        <v>Jan</v>
      </c>
      <c r="D345" s="477">
        <f>stat!D967</f>
        <v>0</v>
      </c>
      <c r="E345" s="477">
        <f>stat!E967</f>
        <v>0</v>
      </c>
      <c r="F345" s="477" t="str">
        <f>stat!F967</f>
        <v>JED</v>
      </c>
      <c r="G345" s="1654">
        <f>stat!G967</f>
        <v>1.3333333333333333</v>
      </c>
      <c r="H345" s="477">
        <f>stat!H967</f>
        <v>3</v>
      </c>
      <c r="I345" s="477">
        <f>stat!I967</f>
        <v>2</v>
      </c>
      <c r="J345" s="477">
        <f>stat!J967</f>
        <v>2</v>
      </c>
      <c r="K345" s="477">
        <f>stat!K967</f>
        <v>4</v>
      </c>
      <c r="L345" s="477">
        <f>stat!L967</f>
        <v>0</v>
      </c>
    </row>
    <row r="346" spans="1:12" ht="15" customHeight="1">
      <c r="A346" s="849">
        <f>K346</f>
        <v>4</v>
      </c>
      <c r="B346" s="477" t="str">
        <f>stat!B437</f>
        <v>Preisner</v>
      </c>
      <c r="C346" s="477" t="str">
        <f>stat!C437</f>
        <v xml:space="preserve">Šimon </v>
      </c>
      <c r="D346" s="477">
        <f>stat!D437</f>
        <v>1010226</v>
      </c>
      <c r="E346" s="477" t="str">
        <f>stat!E437</f>
        <v>UOH</v>
      </c>
      <c r="F346" s="477" t="str">
        <f>stat!F437</f>
        <v>ISL</v>
      </c>
      <c r="G346" s="1654">
        <f>stat!G437</f>
        <v>0.5</v>
      </c>
      <c r="H346" s="477">
        <f>stat!H437</f>
        <v>8</v>
      </c>
      <c r="I346" s="477">
        <f>stat!I437</f>
        <v>1</v>
      </c>
      <c r="J346" s="477">
        <f>stat!J437</f>
        <v>3</v>
      </c>
      <c r="K346" s="477">
        <f>stat!K437</f>
        <v>4</v>
      </c>
      <c r="L346" s="477">
        <f>stat!L437</f>
        <v>0</v>
      </c>
    </row>
    <row r="347" spans="1:12" ht="15" customHeight="1">
      <c r="A347" s="849">
        <f>K347</f>
        <v>4</v>
      </c>
      <c r="B347" s="477" t="str">
        <f>stat!B68</f>
        <v xml:space="preserve">Havlíček </v>
      </c>
      <c r="C347" s="477" t="str">
        <f>stat!C68</f>
        <v>Petr</v>
      </c>
      <c r="D347" s="477">
        <f>stat!D68</f>
        <v>781212</v>
      </c>
      <c r="E347" s="477" t="str">
        <f>stat!E68</f>
        <v>JH</v>
      </c>
      <c r="F347" s="477" t="str">
        <f>stat!F68</f>
        <v>Nug</v>
      </c>
      <c r="G347" s="1654">
        <f>stat!G68</f>
        <v>0.2857142857142857</v>
      </c>
      <c r="H347" s="477">
        <f>stat!H68</f>
        <v>14</v>
      </c>
      <c r="I347" s="477">
        <f>stat!I68</f>
        <v>0</v>
      </c>
      <c r="J347" s="477">
        <f>stat!J68</f>
        <v>4</v>
      </c>
      <c r="K347" s="477">
        <f>stat!K68</f>
        <v>4</v>
      </c>
      <c r="L347" s="477">
        <f>stat!L68</f>
        <v>0</v>
      </c>
    </row>
    <row r="348" spans="1:12" ht="15" customHeight="1">
      <c r="A348" s="849">
        <f>K348</f>
        <v>4</v>
      </c>
      <c r="B348" s="477" t="str">
        <f>stat!B328</f>
        <v>Dvořák ml.</v>
      </c>
      <c r="C348" s="477" t="str">
        <f>stat!C328</f>
        <v>Jiří</v>
      </c>
      <c r="D348" s="477">
        <f>stat!D328</f>
        <v>761112</v>
      </c>
      <c r="E348" s="477" t="str">
        <f>stat!E328</f>
        <v>JH</v>
      </c>
      <c r="F348" s="477" t="str">
        <f>stat!F328</f>
        <v>BOB</v>
      </c>
      <c r="G348" s="1654">
        <f>stat!G328</f>
        <v>0.23529411764705882</v>
      </c>
      <c r="H348" s="477">
        <f>stat!H328</f>
        <v>17</v>
      </c>
      <c r="I348" s="477">
        <f>stat!I328</f>
        <v>2</v>
      </c>
      <c r="J348" s="477">
        <f>stat!J328</f>
        <v>2</v>
      </c>
      <c r="K348" s="477">
        <f>stat!K328</f>
        <v>4</v>
      </c>
      <c r="L348" s="477">
        <f>stat!L328</f>
        <v>0</v>
      </c>
    </row>
    <row r="349" spans="1:12" ht="15" customHeight="1">
      <c r="A349" s="849">
        <f>K349</f>
        <v>4</v>
      </c>
      <c r="B349" s="477" t="str">
        <f>stat!B535</f>
        <v>Moštěk</v>
      </c>
      <c r="C349" s="477" t="str">
        <f>stat!C535</f>
        <v>Václav</v>
      </c>
      <c r="D349" s="477">
        <f>stat!D535</f>
        <v>0</v>
      </c>
      <c r="E349" s="477" t="str">
        <f>stat!E535</f>
        <v>JH2</v>
      </c>
      <c r="F349" s="477" t="str">
        <f>stat!F535</f>
        <v>SLO</v>
      </c>
      <c r="G349" s="1654">
        <f>stat!G535</f>
        <v>2</v>
      </c>
      <c r="H349" s="477">
        <f>stat!H535</f>
        <v>2</v>
      </c>
      <c r="I349" s="477">
        <f>stat!I535</f>
        <v>3</v>
      </c>
      <c r="J349" s="477">
        <f>stat!J535</f>
        <v>1</v>
      </c>
      <c r="K349" s="477">
        <f>stat!K535</f>
        <v>4</v>
      </c>
      <c r="L349" s="477">
        <f>stat!L535</f>
        <v>0</v>
      </c>
    </row>
    <row r="350" spans="1:12" ht="15" customHeight="1">
      <c r="A350" s="849">
        <f>K350</f>
        <v>4</v>
      </c>
      <c r="B350" s="477" t="str">
        <f>stat!B932</f>
        <v>Pražák</v>
      </c>
      <c r="C350" s="477" t="str">
        <f>stat!C932</f>
        <v>Tomáš</v>
      </c>
      <c r="D350" s="477">
        <f>stat!D932</f>
        <v>940524</v>
      </c>
      <c r="E350" s="477" t="str">
        <f>stat!E932</f>
        <v>UOH</v>
      </c>
      <c r="F350" s="477" t="str">
        <f>stat!F932</f>
        <v>SNA</v>
      </c>
      <c r="G350" s="1654">
        <f>stat!G932</f>
        <v>0.8</v>
      </c>
      <c r="H350" s="477">
        <f>stat!H932</f>
        <v>5</v>
      </c>
      <c r="I350" s="477">
        <f>stat!I932</f>
        <v>3</v>
      </c>
      <c r="J350" s="477">
        <f>stat!J932</f>
        <v>1</v>
      </c>
      <c r="K350" s="477">
        <f>stat!K932</f>
        <v>4</v>
      </c>
      <c r="L350" s="477">
        <f>stat!L932</f>
        <v>0</v>
      </c>
    </row>
    <row r="351" spans="1:12" ht="15" customHeight="1">
      <c r="A351" s="849">
        <f>K351</f>
        <v>4</v>
      </c>
      <c r="B351" s="477" t="str">
        <f>stat!B147</f>
        <v>Plundra</v>
      </c>
      <c r="C351" s="477" t="str">
        <f>stat!C147</f>
        <v>Tomáš</v>
      </c>
      <c r="D351" s="477">
        <f>stat!D147</f>
        <v>0</v>
      </c>
      <c r="E351" s="477" t="str">
        <f>stat!E147</f>
        <v>JH</v>
      </c>
      <c r="F351" s="477" t="str">
        <f>stat!F147</f>
        <v>Těch</v>
      </c>
      <c r="G351" s="1654">
        <f>stat!G147</f>
        <v>2</v>
      </c>
      <c r="H351" s="477">
        <f>stat!H147</f>
        <v>2</v>
      </c>
      <c r="I351" s="477">
        <f>stat!I147</f>
        <v>2</v>
      </c>
      <c r="J351" s="477">
        <f>stat!J147</f>
        <v>2</v>
      </c>
      <c r="K351" s="477">
        <f>stat!K147</f>
        <v>4</v>
      </c>
      <c r="L351" s="477">
        <f>stat!L147</f>
        <v>0</v>
      </c>
    </row>
    <row r="352" spans="1:12" ht="15" customHeight="1">
      <c r="A352" s="849">
        <f>K352</f>
        <v>4</v>
      </c>
      <c r="B352" s="477" t="str">
        <f>stat!B223</f>
        <v>Hajtmar</v>
      </c>
      <c r="C352" s="477" t="str">
        <f>stat!C223</f>
        <v>Milan</v>
      </c>
      <c r="D352" s="477">
        <f>stat!D223</f>
        <v>750527</v>
      </c>
      <c r="E352" s="477" t="str">
        <f>stat!E223</f>
        <v>JH</v>
      </c>
      <c r="F352" s="477" t="str">
        <f>stat!F223</f>
        <v>HTZ</v>
      </c>
      <c r="G352" s="1654">
        <f>stat!G223</f>
        <v>0.36363636363636365</v>
      </c>
      <c r="H352" s="477">
        <f>stat!H223</f>
        <v>11</v>
      </c>
      <c r="I352" s="477">
        <f>stat!I223</f>
        <v>1</v>
      </c>
      <c r="J352" s="477">
        <f>stat!J223</f>
        <v>3</v>
      </c>
      <c r="K352" s="477">
        <f>stat!K223</f>
        <v>4</v>
      </c>
      <c r="L352" s="477">
        <f>stat!L223</f>
        <v>20</v>
      </c>
    </row>
    <row r="353" spans="1:12" ht="15" customHeight="1">
      <c r="A353" s="849">
        <f>K353</f>
        <v>4</v>
      </c>
      <c r="B353" s="477" t="str">
        <f>stat!B477</f>
        <v>Herman</v>
      </c>
      <c r="C353" s="477" t="str">
        <f>stat!C477</f>
        <v>Petr</v>
      </c>
      <c r="D353" s="477">
        <f>stat!D477</f>
        <v>761012</v>
      </c>
      <c r="E353" s="477" t="str">
        <f>stat!E477</f>
        <v>JH</v>
      </c>
      <c r="F353" s="477" t="str">
        <f>stat!F477</f>
        <v>LDM</v>
      </c>
      <c r="G353" s="1654">
        <f>stat!G477</f>
        <v>0.66666666666666663</v>
      </c>
      <c r="H353" s="477">
        <f>stat!H477</f>
        <v>6</v>
      </c>
      <c r="I353" s="477">
        <f>stat!I477</f>
        <v>3</v>
      </c>
      <c r="J353" s="477">
        <f>stat!J477</f>
        <v>1</v>
      </c>
      <c r="K353" s="477">
        <f>stat!K477</f>
        <v>4</v>
      </c>
      <c r="L353" s="477">
        <f>stat!L477</f>
        <v>0</v>
      </c>
    </row>
    <row r="354" spans="1:12" ht="15" customHeight="1">
      <c r="A354" s="849">
        <f>K354</f>
        <v>4</v>
      </c>
      <c r="B354" s="477" t="str">
        <f>stat!B853</f>
        <v>Tejkl</v>
      </c>
      <c r="C354" s="477" t="str">
        <f>stat!C853</f>
        <v>Ondřej</v>
      </c>
      <c r="D354" s="477">
        <f>stat!D853</f>
        <v>810531</v>
      </c>
      <c r="E354" s="477" t="str">
        <f>stat!E853</f>
        <v>J.H.</v>
      </c>
      <c r="F354" s="477" t="str">
        <f>stat!F853</f>
        <v>OMB</v>
      </c>
      <c r="G354" s="1654">
        <f>stat!G853</f>
        <v>0.25</v>
      </c>
      <c r="H354" s="477">
        <f>stat!H853</f>
        <v>16</v>
      </c>
      <c r="I354" s="477">
        <f>stat!I853</f>
        <v>3</v>
      </c>
      <c r="J354" s="477">
        <f>stat!J853</f>
        <v>1</v>
      </c>
      <c r="K354" s="477">
        <f>stat!K853</f>
        <v>4</v>
      </c>
      <c r="L354" s="477">
        <f>stat!L853</f>
        <v>0</v>
      </c>
    </row>
    <row r="355" spans="1:12" ht="15" customHeight="1">
      <c r="A355" s="849">
        <f>K355</f>
        <v>4</v>
      </c>
      <c r="B355" s="477" t="str">
        <f>stat!B115</f>
        <v>POMIKÁLEK</v>
      </c>
      <c r="C355" s="477" t="str">
        <f>stat!C115</f>
        <v>JAKUB</v>
      </c>
      <c r="D355" s="477">
        <f>stat!D115</f>
        <v>1010209</v>
      </c>
      <c r="E355" s="477" t="str">
        <f>stat!E115</f>
        <v>JH</v>
      </c>
      <c r="F355" s="477" t="str">
        <f>stat!F115</f>
        <v>NEK</v>
      </c>
      <c r="G355" s="1654">
        <f>stat!G115</f>
        <v>1</v>
      </c>
      <c r="H355" s="477">
        <f>stat!H115</f>
        <v>4</v>
      </c>
      <c r="I355" s="477">
        <f>stat!I115</f>
        <v>2</v>
      </c>
      <c r="J355" s="477">
        <f>stat!J115</f>
        <v>2</v>
      </c>
      <c r="K355" s="477">
        <f>stat!K115</f>
        <v>4</v>
      </c>
      <c r="L355" s="477">
        <f>stat!L115</f>
        <v>0</v>
      </c>
    </row>
    <row r="356" spans="1:12" ht="15" customHeight="1">
      <c r="A356" s="849">
        <f>K356</f>
        <v>4</v>
      </c>
      <c r="B356" s="477" t="str">
        <f>stat!B307</f>
        <v>Schon</v>
      </c>
      <c r="C356" s="477" t="str">
        <f>stat!C307</f>
        <v>Petr</v>
      </c>
      <c r="D356" s="477">
        <f>stat!D307</f>
        <v>0</v>
      </c>
      <c r="E356" s="477">
        <f>stat!E307</f>
        <v>0</v>
      </c>
      <c r="F356" s="477">
        <f>stat!F307</f>
        <v>0</v>
      </c>
      <c r="G356" s="1654">
        <f>stat!G307</f>
        <v>1.3333333333333333</v>
      </c>
      <c r="H356" s="477">
        <f>stat!H307</f>
        <v>3</v>
      </c>
      <c r="I356" s="477">
        <f>stat!I307</f>
        <v>4</v>
      </c>
      <c r="J356" s="477">
        <f>stat!J307</f>
        <v>0</v>
      </c>
      <c r="K356" s="477">
        <f>stat!K307</f>
        <v>4</v>
      </c>
      <c r="L356" s="477">
        <f>stat!L307</f>
        <v>0</v>
      </c>
    </row>
    <row r="357" spans="1:12" ht="15" customHeight="1">
      <c r="A357" s="849">
        <f>K357</f>
        <v>4</v>
      </c>
      <c r="B357" s="477" t="str">
        <f>stat!B284</f>
        <v>Dejdar</v>
      </c>
      <c r="C357" s="477" t="str">
        <f>stat!C284</f>
        <v>Miroslav</v>
      </c>
      <c r="D357" s="477">
        <f>stat!D284</f>
        <v>721229</v>
      </c>
      <c r="E357" s="477" t="str">
        <f>stat!E284</f>
        <v>JH</v>
      </c>
      <c r="F357" s="477" t="str">
        <f>stat!F284</f>
        <v>FLY</v>
      </c>
      <c r="G357" s="1654">
        <f>stat!G284</f>
        <v>0.22222222222222221</v>
      </c>
      <c r="H357" s="477">
        <f>stat!H284</f>
        <v>18</v>
      </c>
      <c r="I357" s="477">
        <f>stat!I284</f>
        <v>1</v>
      </c>
      <c r="J357" s="477">
        <f>stat!J284</f>
        <v>3</v>
      </c>
      <c r="K357" s="477">
        <f>stat!K284</f>
        <v>4</v>
      </c>
      <c r="L357" s="477">
        <f>stat!L284</f>
        <v>0</v>
      </c>
    </row>
    <row r="358" spans="1:12" ht="15" customHeight="1">
      <c r="A358" s="849">
        <f>K358</f>
        <v>4</v>
      </c>
      <c r="B358" s="477" t="str">
        <f>stat!B670</f>
        <v xml:space="preserve">Jančák </v>
      </c>
      <c r="C358" s="477" t="str">
        <f>stat!C670</f>
        <v>Dušan</v>
      </c>
      <c r="D358" s="477">
        <f>stat!D670</f>
        <v>770304</v>
      </c>
      <c r="E358" s="477" t="str">
        <f>stat!E670</f>
        <v>JH</v>
      </c>
      <c r="F358" s="477" t="str">
        <f>stat!F670</f>
        <v>Čvo</v>
      </c>
      <c r="G358" s="1654">
        <f>stat!G670</f>
        <v>1.3333333333333333</v>
      </c>
      <c r="H358" s="477">
        <f>stat!H670</f>
        <v>3</v>
      </c>
      <c r="I358" s="477">
        <f>stat!I670</f>
        <v>4</v>
      </c>
      <c r="J358" s="477">
        <f>stat!J670</f>
        <v>0</v>
      </c>
      <c r="K358" s="477">
        <f>stat!K670</f>
        <v>4</v>
      </c>
      <c r="L358" s="477">
        <f>stat!L670</f>
        <v>0</v>
      </c>
    </row>
    <row r="359" spans="1:12" ht="15" customHeight="1">
      <c r="A359" s="849">
        <f>K359</f>
        <v>4</v>
      </c>
      <c r="B359" s="477" t="str">
        <f>stat!B106</f>
        <v>HUBÁLEK</v>
      </c>
      <c r="C359" s="477" t="str">
        <f>stat!C106</f>
        <v>MILAN</v>
      </c>
      <c r="D359" s="477">
        <f>stat!D106</f>
        <v>740710</v>
      </c>
      <c r="E359" s="477" t="str">
        <f>stat!E106</f>
        <v>JH</v>
      </c>
      <c r="F359" s="477" t="str">
        <f>stat!F106</f>
        <v>NEK</v>
      </c>
      <c r="G359" s="1654">
        <f>stat!G106</f>
        <v>0.2857142857142857</v>
      </c>
      <c r="H359" s="477">
        <f>stat!H106</f>
        <v>14</v>
      </c>
      <c r="I359" s="477">
        <f>stat!I106</f>
        <v>1</v>
      </c>
      <c r="J359" s="477">
        <f>stat!J106</f>
        <v>3</v>
      </c>
      <c r="K359" s="477">
        <f>stat!K106</f>
        <v>4</v>
      </c>
      <c r="L359" s="477">
        <f>stat!L106</f>
        <v>0</v>
      </c>
    </row>
    <row r="360" spans="1:12" ht="15" customHeight="1">
      <c r="A360" s="849">
        <f>K360</f>
        <v>4</v>
      </c>
      <c r="B360" s="477" t="str">
        <f>stat!B37</f>
        <v>Pánek</v>
      </c>
      <c r="C360" s="477" t="str">
        <f>stat!C37</f>
        <v>Luboš</v>
      </c>
      <c r="D360" s="477">
        <f>stat!D37</f>
        <v>761216</v>
      </c>
      <c r="E360" s="477" t="str">
        <f>stat!E37</f>
        <v>JH</v>
      </c>
      <c r="F360" s="477" t="str">
        <f>stat!F37</f>
        <v>Tyg</v>
      </c>
      <c r="G360" s="1654">
        <f>stat!G37</f>
        <v>0.8</v>
      </c>
      <c r="H360" s="477">
        <f>stat!H37</f>
        <v>5</v>
      </c>
      <c r="I360" s="477">
        <f>stat!I37</f>
        <v>1</v>
      </c>
      <c r="J360" s="477">
        <f>stat!J37</f>
        <v>3</v>
      </c>
      <c r="K360" s="477">
        <f>stat!K37</f>
        <v>4</v>
      </c>
      <c r="L360" s="477">
        <f>stat!L37</f>
        <v>0</v>
      </c>
    </row>
    <row r="361" spans="1:12" ht="15" customHeight="1">
      <c r="A361" s="849">
        <f>K361</f>
        <v>4</v>
      </c>
      <c r="B361" s="477" t="str">
        <f>stat!B405</f>
        <v>Hanzlíček</v>
      </c>
      <c r="C361" s="477" t="str">
        <f>stat!C405</f>
        <v>Aleš</v>
      </c>
      <c r="D361" s="477">
        <f>stat!D405</f>
        <v>740411</v>
      </c>
      <c r="E361" s="477" t="str">
        <f>stat!E405</f>
        <v>JH</v>
      </c>
      <c r="F361" s="477" t="str">
        <f>stat!F405</f>
        <v>Cyk</v>
      </c>
      <c r="G361" s="1654">
        <f>stat!G405</f>
        <v>0.4</v>
      </c>
      <c r="H361" s="477">
        <f>stat!H405</f>
        <v>10</v>
      </c>
      <c r="I361" s="477">
        <f>stat!I405</f>
        <v>1</v>
      </c>
      <c r="J361" s="477">
        <f>stat!J405</f>
        <v>3</v>
      </c>
      <c r="K361" s="477">
        <f>stat!K405</f>
        <v>4</v>
      </c>
      <c r="L361" s="477">
        <f>stat!L405</f>
        <v>0</v>
      </c>
    </row>
    <row r="362" spans="1:12" ht="15" customHeight="1">
      <c r="A362" s="849">
        <f>K362</f>
        <v>4</v>
      </c>
      <c r="B362" s="477" t="str">
        <f>stat!B804</f>
        <v>Žerníček</v>
      </c>
      <c r="C362" s="477" t="str">
        <f>stat!C804</f>
        <v>Petr</v>
      </c>
      <c r="D362" s="477">
        <f>stat!D804</f>
        <v>711125</v>
      </c>
      <c r="E362" s="477" t="str">
        <f>stat!E804</f>
        <v>JH</v>
      </c>
      <c r="F362" s="477" t="str">
        <f>stat!F804</f>
        <v>Ští</v>
      </c>
      <c r="G362" s="1654">
        <f>stat!G804</f>
        <v>0.4</v>
      </c>
      <c r="H362" s="477">
        <f>stat!H804</f>
        <v>10</v>
      </c>
      <c r="I362" s="477">
        <f>stat!I804</f>
        <v>1</v>
      </c>
      <c r="J362" s="477">
        <f>stat!J804</f>
        <v>3</v>
      </c>
      <c r="K362" s="477">
        <f>stat!K804</f>
        <v>4</v>
      </c>
      <c r="L362" s="477">
        <f>stat!L804</f>
        <v>0</v>
      </c>
    </row>
    <row r="363" spans="1:12" ht="15" customHeight="1">
      <c r="A363" s="849">
        <f>K363</f>
        <v>4</v>
      </c>
      <c r="B363" s="477" t="str">
        <f>stat!B482</f>
        <v>Novák</v>
      </c>
      <c r="C363" s="477" t="str">
        <f>stat!C482</f>
        <v>Ondřej</v>
      </c>
      <c r="D363" s="477">
        <f>stat!D482</f>
        <v>911001</v>
      </c>
      <c r="E363" s="477" t="str">
        <f>stat!E482</f>
        <v>JH</v>
      </c>
      <c r="F363" s="477" t="str">
        <f>stat!F482</f>
        <v>LDM</v>
      </c>
      <c r="G363" s="1654">
        <f>stat!G482</f>
        <v>1.3333333333333333</v>
      </c>
      <c r="H363" s="477">
        <f>stat!H482</f>
        <v>3</v>
      </c>
      <c r="I363" s="477">
        <f>stat!I482</f>
        <v>3</v>
      </c>
      <c r="J363" s="477">
        <f>stat!J482</f>
        <v>1</v>
      </c>
      <c r="K363" s="477">
        <f>stat!K482</f>
        <v>4</v>
      </c>
      <c r="L363" s="477">
        <f>stat!L482</f>
        <v>0</v>
      </c>
    </row>
    <row r="364" spans="1:12" ht="15" customHeight="1">
      <c r="A364" s="849">
        <f>K364</f>
        <v>4</v>
      </c>
      <c r="B364" s="477" t="str">
        <f>stat!B180</f>
        <v>Juřina</v>
      </c>
      <c r="C364" s="477" t="str">
        <f>stat!C180</f>
        <v>Jan</v>
      </c>
      <c r="D364" s="477">
        <f>stat!D180</f>
        <v>851130</v>
      </c>
      <c r="E364" s="477" t="str">
        <f>stat!E180</f>
        <v>JH</v>
      </c>
      <c r="F364" s="477" t="str">
        <f>stat!F180</f>
        <v>HEA</v>
      </c>
      <c r="G364" s="1654">
        <f>stat!G180</f>
        <v>0.23529411764705882</v>
      </c>
      <c r="H364" s="477">
        <f>stat!H180</f>
        <v>17</v>
      </c>
      <c r="I364" s="477">
        <f>stat!I180</f>
        <v>1</v>
      </c>
      <c r="J364" s="477">
        <f>stat!J180</f>
        <v>3</v>
      </c>
      <c r="K364" s="477">
        <f>stat!K180</f>
        <v>4</v>
      </c>
      <c r="L364" s="477">
        <f>stat!L180</f>
        <v>0</v>
      </c>
    </row>
    <row r="365" spans="1:12" ht="15" customHeight="1">
      <c r="A365" s="849">
        <f>K365</f>
        <v>3</v>
      </c>
      <c r="B365" s="477" t="str">
        <f>stat!B186</f>
        <v>Kilčický</v>
      </c>
      <c r="C365" s="477" t="str">
        <f>stat!C186</f>
        <v>Michal</v>
      </c>
      <c r="D365" s="477">
        <f>stat!D186</f>
        <v>0</v>
      </c>
      <c r="E365" s="477" t="str">
        <f>stat!E186</f>
        <v xml:space="preserve">H  </v>
      </c>
      <c r="F365" s="477" t="str">
        <f>stat!F186</f>
        <v>HEA</v>
      </c>
      <c r="G365" s="1654">
        <f>stat!G186</f>
        <v>3</v>
      </c>
      <c r="H365" s="477">
        <f>stat!H186</f>
        <v>1</v>
      </c>
      <c r="I365" s="477">
        <f>stat!I186</f>
        <v>3</v>
      </c>
      <c r="J365" s="477">
        <f>stat!J186</f>
        <v>0</v>
      </c>
      <c r="K365" s="477">
        <f>stat!K186</f>
        <v>3</v>
      </c>
      <c r="L365" s="477">
        <f>stat!L186</f>
        <v>0</v>
      </c>
    </row>
    <row r="366" spans="1:12" ht="15" customHeight="1">
      <c r="A366" s="849">
        <f>K366</f>
        <v>3</v>
      </c>
      <c r="B366" s="477" t="str">
        <f>stat!B341</f>
        <v>Doležal</v>
      </c>
      <c r="C366" s="477" t="str">
        <f>stat!C341</f>
        <v>David</v>
      </c>
      <c r="D366" s="477">
        <f>stat!D341</f>
        <v>0</v>
      </c>
      <c r="E366" s="477" t="str">
        <f>stat!E341</f>
        <v>H</v>
      </c>
      <c r="F366" s="477" t="str">
        <f>stat!F341</f>
        <v>HBOBzCyk</v>
      </c>
      <c r="G366" s="1654">
        <f>stat!G341</f>
        <v>3</v>
      </c>
      <c r="H366" s="477">
        <f>stat!H341</f>
        <v>1</v>
      </c>
      <c r="I366" s="477">
        <f>stat!I341</f>
        <v>3</v>
      </c>
      <c r="J366" s="477">
        <f>stat!J341</f>
        <v>0</v>
      </c>
      <c r="K366" s="477">
        <f>stat!K341</f>
        <v>3</v>
      </c>
      <c r="L366" s="477">
        <f>stat!L341</f>
        <v>0</v>
      </c>
    </row>
    <row r="367" spans="1:12" ht="15" customHeight="1">
      <c r="A367" s="849">
        <f>K367</f>
        <v>3</v>
      </c>
      <c r="B367" s="477" t="str">
        <f>stat!B626</f>
        <v>Hons</v>
      </c>
      <c r="C367" s="477" t="str">
        <f>stat!C626</f>
        <v>Jan</v>
      </c>
      <c r="D367" s="477">
        <f>stat!D626</f>
        <v>900810</v>
      </c>
      <c r="E367" s="477" t="str">
        <f>stat!E626</f>
        <v>J.H.</v>
      </c>
      <c r="F367" s="477" t="str">
        <f>stat!F626</f>
        <v>Uda</v>
      </c>
      <c r="G367" s="1654">
        <f>stat!G626</f>
        <v>1.5</v>
      </c>
      <c r="H367" s="477">
        <f>stat!H626</f>
        <v>2</v>
      </c>
      <c r="I367" s="477">
        <f>stat!I626</f>
        <v>2</v>
      </c>
      <c r="J367" s="477">
        <f>stat!J626</f>
        <v>1</v>
      </c>
      <c r="K367" s="477">
        <f>stat!K626</f>
        <v>3</v>
      </c>
      <c r="L367" s="477">
        <f>stat!L626</f>
        <v>0</v>
      </c>
    </row>
    <row r="368" spans="1:12" ht="15" customHeight="1">
      <c r="A368" s="849">
        <f>K368</f>
        <v>3</v>
      </c>
      <c r="B368" s="477" t="str">
        <f>stat!B992</f>
        <v>Pecháček</v>
      </c>
      <c r="C368" s="477" t="str">
        <f>stat!C992</f>
        <v>Jaroslav</v>
      </c>
      <c r="D368" s="477">
        <f>stat!D992</f>
        <v>660609</v>
      </c>
      <c r="E368" s="477" t="str">
        <f>stat!E992</f>
        <v>JH</v>
      </c>
      <c r="F368" s="477" t="str">
        <f>stat!F992</f>
        <v>Hče</v>
      </c>
      <c r="G368" s="1654">
        <f>stat!G992</f>
        <v>0.17647058823529413</v>
      </c>
      <c r="H368" s="477">
        <f>stat!H992</f>
        <v>17</v>
      </c>
      <c r="I368" s="477">
        <f>stat!I992</f>
        <v>1</v>
      </c>
      <c r="J368" s="477">
        <f>stat!J992</f>
        <v>2</v>
      </c>
      <c r="K368" s="477">
        <f>stat!K992</f>
        <v>3</v>
      </c>
      <c r="L368" s="477">
        <f>stat!L992</f>
        <v>0</v>
      </c>
    </row>
    <row r="369" spans="1:12" ht="15" customHeight="1">
      <c r="A369" s="849">
        <f>K369</f>
        <v>3</v>
      </c>
      <c r="B369" s="477" t="str">
        <f>stat!B949</f>
        <v>Navrátil</v>
      </c>
      <c r="C369" s="477" t="str">
        <f>stat!C949</f>
        <v>Radek</v>
      </c>
      <c r="D369" s="477">
        <f>stat!D949</f>
        <v>670212</v>
      </c>
      <c r="E369" s="477" t="str">
        <f>stat!E949</f>
        <v>JH</v>
      </c>
      <c r="F369" s="477" t="str">
        <f>stat!F949</f>
        <v>JED</v>
      </c>
      <c r="G369" s="1654">
        <f>stat!G949</f>
        <v>0.25</v>
      </c>
      <c r="H369" s="477">
        <f>stat!H949</f>
        <v>12</v>
      </c>
      <c r="I369" s="477">
        <f>stat!I949</f>
        <v>1</v>
      </c>
      <c r="J369" s="477">
        <f>stat!J949</f>
        <v>2</v>
      </c>
      <c r="K369" s="477">
        <f>stat!K949</f>
        <v>3</v>
      </c>
      <c r="L369" s="477">
        <f>stat!L949</f>
        <v>0</v>
      </c>
    </row>
    <row r="370" spans="1:12" ht="15" customHeight="1">
      <c r="A370" s="849">
        <f>K370</f>
        <v>3</v>
      </c>
      <c r="B370" s="477" t="str">
        <f>stat!B346</f>
        <v>Doskočil</v>
      </c>
      <c r="C370" s="477" t="str">
        <f>stat!C346</f>
        <v>Martin</v>
      </c>
      <c r="D370" s="477">
        <f>stat!D346</f>
        <v>0</v>
      </c>
      <c r="E370" s="477" t="str">
        <f>stat!E346</f>
        <v>H</v>
      </c>
      <c r="F370" s="477" t="str">
        <f>stat!F346</f>
        <v>BOBzHea</v>
      </c>
      <c r="G370" s="1654">
        <f>stat!G346</f>
        <v>3</v>
      </c>
      <c r="H370" s="477">
        <f>stat!H346</f>
        <v>1</v>
      </c>
      <c r="I370" s="477">
        <f>stat!I346</f>
        <v>2</v>
      </c>
      <c r="J370" s="477">
        <f>stat!J346</f>
        <v>1</v>
      </c>
      <c r="K370" s="477">
        <f>stat!K346</f>
        <v>3</v>
      </c>
      <c r="L370" s="477">
        <f>stat!L346</f>
        <v>0</v>
      </c>
    </row>
    <row r="371" spans="1:12" ht="15" customHeight="1">
      <c r="A371" s="849">
        <f>K371</f>
        <v>3</v>
      </c>
      <c r="B371" s="477" t="str">
        <f>stat!B486</f>
        <v>Soukup</v>
      </c>
      <c r="C371" s="477" t="str">
        <f>stat!C486</f>
        <v>Michal</v>
      </c>
      <c r="D371" s="477">
        <f>stat!D486</f>
        <v>870305</v>
      </c>
      <c r="E371" s="477" t="str">
        <f>stat!E486</f>
        <v>JH</v>
      </c>
      <c r="F371" s="477" t="str">
        <f>stat!F486</f>
        <v>LDM</v>
      </c>
      <c r="G371" s="1654">
        <f>stat!G486</f>
        <v>0.75</v>
      </c>
      <c r="H371" s="477">
        <f>stat!H486</f>
        <v>4</v>
      </c>
      <c r="I371" s="477">
        <f>stat!I486</f>
        <v>1</v>
      </c>
      <c r="J371" s="477">
        <f>stat!J486</f>
        <v>2</v>
      </c>
      <c r="K371" s="477">
        <f>stat!K486</f>
        <v>3</v>
      </c>
      <c r="L371" s="477">
        <f>stat!L486</f>
        <v>0</v>
      </c>
    </row>
    <row r="372" spans="1:12" ht="15" customHeight="1">
      <c r="A372" s="849">
        <f>K372</f>
        <v>3</v>
      </c>
      <c r="B372" s="477" t="str">
        <f>stat!B38</f>
        <v>Boháček</v>
      </c>
      <c r="C372" s="477" t="str">
        <f>stat!C38</f>
        <v>Jan</v>
      </c>
      <c r="D372" s="477">
        <f>stat!D38</f>
        <v>931108</v>
      </c>
      <c r="E372" s="477" t="str">
        <f>stat!E38</f>
        <v>JH</v>
      </c>
      <c r="F372" s="477" t="str">
        <f>stat!F38</f>
        <v>Tyg</v>
      </c>
      <c r="G372" s="1654">
        <f>stat!G38</f>
        <v>0.75</v>
      </c>
      <c r="H372" s="477">
        <f>stat!H38</f>
        <v>4</v>
      </c>
      <c r="I372" s="477">
        <f>stat!I38</f>
        <v>2</v>
      </c>
      <c r="J372" s="477">
        <f>stat!J38</f>
        <v>1</v>
      </c>
      <c r="K372" s="477">
        <f>stat!K38</f>
        <v>3</v>
      </c>
      <c r="L372" s="477">
        <f>stat!L38</f>
        <v>0</v>
      </c>
    </row>
    <row r="373" spans="1:12" ht="15" customHeight="1">
      <c r="A373" s="849">
        <f>K373</f>
        <v>3</v>
      </c>
      <c r="B373" s="477" t="str">
        <f>stat!B595</f>
        <v xml:space="preserve">Melichar </v>
      </c>
      <c r="C373" s="477" t="str">
        <f>stat!C595</f>
        <v>David</v>
      </c>
      <c r="D373" s="477">
        <f>stat!D595</f>
        <v>1000723</v>
      </c>
      <c r="E373" s="477" t="str">
        <f>stat!E595</f>
        <v>J.H.</v>
      </c>
      <c r="F373" s="477" t="str">
        <f>stat!F595</f>
        <v>ORL</v>
      </c>
      <c r="G373" s="1654">
        <f>stat!G595</f>
        <v>0.42857142857142855</v>
      </c>
      <c r="H373" s="477">
        <f>stat!H595</f>
        <v>7</v>
      </c>
      <c r="I373" s="477">
        <f>stat!I595</f>
        <v>2</v>
      </c>
      <c r="J373" s="477">
        <f>stat!J595</f>
        <v>1</v>
      </c>
      <c r="K373" s="477">
        <f>stat!K595</f>
        <v>3</v>
      </c>
      <c r="L373" s="477">
        <f>stat!L595</f>
        <v>0</v>
      </c>
    </row>
    <row r="374" spans="1:12" ht="15" customHeight="1">
      <c r="A374" s="849">
        <f>K374</f>
        <v>3</v>
      </c>
      <c r="B374" s="477" t="str">
        <f>stat!B124</f>
        <v>Bečka</v>
      </c>
      <c r="C374" s="477" t="str">
        <f>stat!C124</f>
        <v>Jan</v>
      </c>
      <c r="D374" s="477">
        <f>stat!D124</f>
        <v>1010908</v>
      </c>
      <c r="E374" s="477">
        <f>stat!E124</f>
        <v>0</v>
      </c>
      <c r="F374" s="477" t="str">
        <f>stat!F124</f>
        <v>NEK</v>
      </c>
      <c r="G374" s="1654">
        <f>stat!G124</f>
        <v>1.5</v>
      </c>
      <c r="H374" s="477">
        <f>stat!H124</f>
        <v>2</v>
      </c>
      <c r="I374" s="477">
        <f>stat!I124</f>
        <v>1</v>
      </c>
      <c r="J374" s="477">
        <f>stat!J124</f>
        <v>2</v>
      </c>
      <c r="K374" s="477">
        <f>stat!K124</f>
        <v>3</v>
      </c>
      <c r="L374" s="477">
        <f>stat!L124</f>
        <v>0</v>
      </c>
    </row>
    <row r="375" spans="1:12" ht="15" customHeight="1">
      <c r="A375" s="849">
        <f>K375</f>
        <v>3</v>
      </c>
      <c r="B375" s="477" t="str">
        <f>stat!B86</f>
        <v>Brablc</v>
      </c>
      <c r="C375" s="477" t="str">
        <f>stat!C86</f>
        <v>Tomáš</v>
      </c>
      <c r="D375" s="477">
        <f>stat!D86</f>
        <v>0</v>
      </c>
      <c r="E375" s="477">
        <f>stat!E86</f>
        <v>0</v>
      </c>
      <c r="F375" s="477" t="str">
        <f>stat!F86</f>
        <v>Nug</v>
      </c>
      <c r="G375" s="1654">
        <f>stat!G86</f>
        <v>1.5</v>
      </c>
      <c r="H375" s="477">
        <f>stat!H86</f>
        <v>2</v>
      </c>
      <c r="I375" s="477">
        <f>stat!I86</f>
        <v>2</v>
      </c>
      <c r="J375" s="477">
        <f>stat!J86</f>
        <v>1</v>
      </c>
      <c r="K375" s="477">
        <f>stat!K86</f>
        <v>3</v>
      </c>
      <c r="L375" s="477">
        <f>stat!L86</f>
        <v>0</v>
      </c>
    </row>
    <row r="376" spans="1:12" ht="15" customHeight="1">
      <c r="A376" s="849">
        <f>K376</f>
        <v>3</v>
      </c>
      <c r="B376" s="477" t="str">
        <f>stat!B505</f>
        <v>Pirkl</v>
      </c>
      <c r="C376" s="477">
        <f>stat!C505</f>
        <v>0</v>
      </c>
      <c r="D376" s="477">
        <f>stat!D505</f>
        <v>0</v>
      </c>
      <c r="E376" s="477">
        <f>stat!E505</f>
        <v>0</v>
      </c>
      <c r="F376" s="477" t="str">
        <f>stat!F505</f>
        <v>golLDM</v>
      </c>
      <c r="G376" s="1654">
        <f>stat!G505</f>
        <v>3</v>
      </c>
      <c r="H376" s="477">
        <f>stat!H505</f>
        <v>1</v>
      </c>
      <c r="I376" s="477">
        <f>stat!I505</f>
        <v>3</v>
      </c>
      <c r="J376" s="477">
        <f>stat!J505</f>
        <v>0</v>
      </c>
      <c r="K376" s="477">
        <f>stat!K505</f>
        <v>3</v>
      </c>
      <c r="L376" s="477">
        <f>stat!L505</f>
        <v>0</v>
      </c>
    </row>
    <row r="377" spans="1:12" ht="15" customHeight="1">
      <c r="A377" s="849">
        <f>K377</f>
        <v>3</v>
      </c>
      <c r="B377" s="477" t="str">
        <f>stat!B438</f>
        <v>Boščík</v>
      </c>
      <c r="C377" s="477" t="str">
        <f>stat!C438</f>
        <v>Matěj</v>
      </c>
      <c r="D377" s="477">
        <f>stat!D438</f>
        <v>991130</v>
      </c>
      <c r="E377" s="477" t="str">
        <f>stat!E438</f>
        <v>JH</v>
      </c>
      <c r="F377" s="477" t="str">
        <f>stat!F438</f>
        <v>ISL</v>
      </c>
      <c r="G377" s="1654">
        <f>stat!G438</f>
        <v>0.5</v>
      </c>
      <c r="H377" s="477">
        <f>stat!H438</f>
        <v>6</v>
      </c>
      <c r="I377" s="477">
        <f>stat!I438</f>
        <v>0</v>
      </c>
      <c r="J377" s="477">
        <f>stat!J438</f>
        <v>3</v>
      </c>
      <c r="K377" s="477">
        <f>stat!K438</f>
        <v>3</v>
      </c>
      <c r="L377" s="477">
        <f>stat!L438</f>
        <v>0</v>
      </c>
    </row>
    <row r="378" spans="1:12" ht="15" customHeight="1">
      <c r="A378" s="849">
        <f>K378</f>
        <v>3</v>
      </c>
      <c r="B378" s="477" t="str">
        <f>stat!B587</f>
        <v xml:space="preserve">Lehký </v>
      </c>
      <c r="C378" s="477" t="str">
        <f>stat!C587</f>
        <v>Josef</v>
      </c>
      <c r="D378" s="477">
        <f>stat!D587</f>
        <v>920402</v>
      </c>
      <c r="E378" s="477" t="str">
        <f>stat!E587</f>
        <v>J.H.</v>
      </c>
      <c r="F378" s="477" t="str">
        <f>stat!F587</f>
        <v>ORL</v>
      </c>
      <c r="G378" s="1654">
        <f>stat!G587</f>
        <v>0.27272727272727271</v>
      </c>
      <c r="H378" s="477">
        <f>stat!H587</f>
        <v>11</v>
      </c>
      <c r="I378" s="477">
        <f>stat!I587</f>
        <v>0</v>
      </c>
      <c r="J378" s="477">
        <f>stat!J587</f>
        <v>3</v>
      </c>
      <c r="K378" s="477">
        <f>stat!K587</f>
        <v>3</v>
      </c>
      <c r="L378" s="477">
        <f>stat!L587</f>
        <v>0</v>
      </c>
    </row>
    <row r="379" spans="1:12" ht="15" customHeight="1">
      <c r="A379" s="849">
        <f>K379</f>
        <v>3</v>
      </c>
      <c r="B379" s="477" t="str">
        <f>stat!B775</f>
        <v xml:space="preserve">Žák </v>
      </c>
      <c r="C379" s="477" t="str">
        <f>stat!C775</f>
        <v>Stanislav st.</v>
      </c>
      <c r="D379" s="477">
        <f>stat!D775</f>
        <v>790212</v>
      </c>
      <c r="E379" s="477" t="str">
        <f>stat!E775</f>
        <v>J.H.</v>
      </c>
      <c r="F379" s="477" t="str">
        <f>stat!F775</f>
        <v>Ráj</v>
      </c>
      <c r="G379" s="1654">
        <f>stat!G775</f>
        <v>0.375</v>
      </c>
      <c r="H379" s="477">
        <f>stat!H775</f>
        <v>8</v>
      </c>
      <c r="I379" s="477">
        <f>stat!I775</f>
        <v>0</v>
      </c>
      <c r="J379" s="477">
        <f>stat!J775</f>
        <v>3</v>
      </c>
      <c r="K379" s="477">
        <f>stat!K775</f>
        <v>3</v>
      </c>
      <c r="L379" s="477">
        <f>stat!L775</f>
        <v>0</v>
      </c>
    </row>
    <row r="380" spans="1:12" ht="15" customHeight="1">
      <c r="A380" s="849">
        <f>K380</f>
        <v>3</v>
      </c>
      <c r="B380" s="477" t="str">
        <f>stat!B826</f>
        <v>Drlík</v>
      </c>
      <c r="C380" s="477" t="str">
        <f>stat!C826</f>
        <v>Zdeněk</v>
      </c>
      <c r="D380" s="477">
        <f>stat!D826</f>
        <v>0</v>
      </c>
      <c r="E380" s="477">
        <f>stat!E826</f>
        <v>0</v>
      </c>
      <c r="F380" s="477" t="str">
        <f>stat!F826</f>
        <v>Ští</v>
      </c>
      <c r="G380" s="1654">
        <f>stat!G826</f>
        <v>0.23076923076923078</v>
      </c>
      <c r="H380" s="477">
        <f>stat!H826</f>
        <v>13</v>
      </c>
      <c r="I380" s="477">
        <f>stat!I826</f>
        <v>2</v>
      </c>
      <c r="J380" s="477">
        <f>stat!J826</f>
        <v>1</v>
      </c>
      <c r="K380" s="477">
        <f>stat!K826</f>
        <v>3</v>
      </c>
      <c r="L380" s="477">
        <f>stat!L826</f>
        <v>0</v>
      </c>
    </row>
    <row r="381" spans="1:12" ht="15" customHeight="1">
      <c r="A381" s="849">
        <f>K381</f>
        <v>3</v>
      </c>
      <c r="B381" s="477" t="str">
        <f>stat!B934</f>
        <v>Bárta</v>
      </c>
      <c r="C381" s="477" t="str">
        <f>stat!C934</f>
        <v>Petr</v>
      </c>
      <c r="D381" s="477">
        <f>stat!D934</f>
        <v>0</v>
      </c>
      <c r="E381" s="477" t="str">
        <f>stat!E934</f>
        <v>H.</v>
      </c>
      <c r="F381" s="477" t="str">
        <f>stat!F934</f>
        <v>SNA</v>
      </c>
      <c r="G381" s="1654">
        <f>stat!G934</f>
        <v>0.6</v>
      </c>
      <c r="H381" s="477">
        <f>stat!H934</f>
        <v>5</v>
      </c>
      <c r="I381" s="477">
        <f>stat!I934</f>
        <v>2</v>
      </c>
      <c r="J381" s="477">
        <f>stat!J934</f>
        <v>1</v>
      </c>
      <c r="K381" s="477">
        <f>stat!K934</f>
        <v>3</v>
      </c>
      <c r="L381" s="477">
        <f>stat!L934</f>
        <v>0</v>
      </c>
    </row>
    <row r="382" spans="1:12" ht="15" customHeight="1">
      <c r="A382" s="849">
        <f>K382</f>
        <v>3</v>
      </c>
      <c r="B382" s="477" t="str">
        <f>stat!B493</f>
        <v>Vavřina</v>
      </c>
      <c r="C382" s="477" t="str">
        <f>stat!C493</f>
        <v>Tomáš</v>
      </c>
      <c r="D382" s="477">
        <f>stat!D493</f>
        <v>681230</v>
      </c>
      <c r="E382" s="477" t="str">
        <f>stat!E493</f>
        <v>JH</v>
      </c>
      <c r="F382" s="477" t="str">
        <f>stat!F493</f>
        <v>LDM</v>
      </c>
      <c r="G382" s="1654">
        <f>stat!G493</f>
        <v>0.5</v>
      </c>
      <c r="H382" s="477">
        <f>stat!H493</f>
        <v>6</v>
      </c>
      <c r="I382" s="477">
        <f>stat!I493</f>
        <v>2</v>
      </c>
      <c r="J382" s="477">
        <f>stat!J493</f>
        <v>1</v>
      </c>
      <c r="K382" s="477">
        <f>stat!K493</f>
        <v>3</v>
      </c>
      <c r="L382" s="477">
        <f>stat!L493</f>
        <v>0</v>
      </c>
    </row>
    <row r="383" spans="1:12" ht="15" customHeight="1">
      <c r="A383" s="849">
        <f>K383</f>
        <v>3</v>
      </c>
      <c r="B383" s="477" t="str">
        <f>stat!B152</f>
        <v xml:space="preserve">Bartoš </v>
      </c>
      <c r="C383" s="477" t="str">
        <f>stat!C152</f>
        <v>Filip</v>
      </c>
      <c r="D383" s="477">
        <f>stat!D152</f>
        <v>1000610</v>
      </c>
      <c r="E383" s="477" t="str">
        <f>stat!E152</f>
        <v>UOH</v>
      </c>
      <c r="F383" s="477" t="str">
        <f>stat!F152</f>
        <v>HTěch</v>
      </c>
      <c r="G383" s="1654">
        <f>stat!G152</f>
        <v>0.6</v>
      </c>
      <c r="H383" s="477">
        <f>stat!H152</f>
        <v>5</v>
      </c>
      <c r="I383" s="477">
        <f>stat!I152</f>
        <v>2</v>
      </c>
      <c r="J383" s="477">
        <f>stat!J152</f>
        <v>1</v>
      </c>
      <c r="K383" s="477">
        <f>stat!K152</f>
        <v>3</v>
      </c>
      <c r="L383" s="477">
        <f>stat!L152</f>
        <v>0</v>
      </c>
    </row>
    <row r="384" spans="1:12" ht="15" customHeight="1">
      <c r="A384" s="849">
        <f>K384</f>
        <v>3</v>
      </c>
      <c r="B384" s="477" t="str">
        <f>stat!B523</f>
        <v xml:space="preserve">Marinov </v>
      </c>
      <c r="C384" s="477" t="str">
        <f>stat!C523</f>
        <v>Michal</v>
      </c>
      <c r="D384" s="477">
        <f>stat!D523</f>
        <v>841120</v>
      </c>
      <c r="E384" s="477" t="str">
        <f>stat!E523</f>
        <v>JH</v>
      </c>
      <c r="F384" s="477" t="str">
        <f>stat!F523</f>
        <v>SLO</v>
      </c>
      <c r="G384" s="1654">
        <f>stat!G523</f>
        <v>0.33333333333333331</v>
      </c>
      <c r="H384" s="477">
        <f>stat!H523</f>
        <v>9</v>
      </c>
      <c r="I384" s="477">
        <f>stat!I523</f>
        <v>1</v>
      </c>
      <c r="J384" s="477">
        <f>stat!J523</f>
        <v>2</v>
      </c>
      <c r="K384" s="477">
        <f>stat!K523</f>
        <v>3</v>
      </c>
      <c r="L384" s="477">
        <f>stat!L523</f>
        <v>0</v>
      </c>
    </row>
    <row r="385" spans="1:12" ht="15" customHeight="1">
      <c r="A385" s="849">
        <f>K385</f>
        <v>3</v>
      </c>
      <c r="B385" s="477" t="str">
        <f>stat!B373</f>
        <v>Bednář</v>
      </c>
      <c r="C385" s="477" t="str">
        <f>stat!C373</f>
        <v>Michal</v>
      </c>
      <c r="D385" s="477">
        <f>stat!D373</f>
        <v>910710</v>
      </c>
      <c r="E385" s="477" t="str">
        <f>stat!E373</f>
        <v>JH</v>
      </c>
      <c r="F385" s="477" t="str">
        <f>stat!F373</f>
        <v>PET</v>
      </c>
      <c r="G385" s="1654">
        <f>stat!G373</f>
        <v>0.5</v>
      </c>
      <c r="H385" s="477">
        <f>stat!H373</f>
        <v>6</v>
      </c>
      <c r="I385" s="477">
        <f>stat!I373</f>
        <v>1</v>
      </c>
      <c r="J385" s="477">
        <f>stat!J373</f>
        <v>2</v>
      </c>
      <c r="K385" s="477">
        <f>stat!K373</f>
        <v>3</v>
      </c>
      <c r="L385" s="477">
        <f>stat!L373</f>
        <v>10</v>
      </c>
    </row>
    <row r="386" spans="1:12" ht="15" customHeight="1">
      <c r="A386" s="849">
        <f>K386</f>
        <v>3</v>
      </c>
      <c r="B386" s="477" t="str">
        <f>stat!B294</f>
        <v xml:space="preserve">Nastoupil </v>
      </c>
      <c r="C386" s="477" t="str">
        <f>stat!C294</f>
        <v>Tomáš</v>
      </c>
      <c r="D386" s="477">
        <f>stat!D294</f>
        <v>790328</v>
      </c>
      <c r="E386" s="477" t="str">
        <f>stat!E294</f>
        <v>JH</v>
      </c>
      <c r="F386" s="477" t="str">
        <f>stat!F294</f>
        <v>FLY</v>
      </c>
      <c r="G386" s="1654">
        <f>stat!G294</f>
        <v>0.1875</v>
      </c>
      <c r="H386" s="477">
        <f>stat!H294</f>
        <v>16</v>
      </c>
      <c r="I386" s="477">
        <f>stat!I294</f>
        <v>1</v>
      </c>
      <c r="J386" s="477">
        <f>stat!J294</f>
        <v>2</v>
      </c>
      <c r="K386" s="477">
        <f>stat!K294</f>
        <v>3</v>
      </c>
      <c r="L386" s="477">
        <f>stat!L294</f>
        <v>0</v>
      </c>
    </row>
    <row r="387" spans="1:12" ht="15" customHeight="1">
      <c r="A387" s="849">
        <f>K387</f>
        <v>3</v>
      </c>
      <c r="B387" s="477" t="str">
        <f>stat!B489</f>
        <v>Špatenka</v>
      </c>
      <c r="C387" s="477" t="str">
        <f>stat!C489</f>
        <v>Roman</v>
      </c>
      <c r="D387" s="477">
        <f>stat!D489</f>
        <v>690801</v>
      </c>
      <c r="E387" s="477" t="str">
        <f>stat!E489</f>
        <v>JH</v>
      </c>
      <c r="F387" s="477" t="str">
        <f>stat!F489</f>
        <v>LDM</v>
      </c>
      <c r="G387" s="1654">
        <f>stat!G489</f>
        <v>0.75</v>
      </c>
      <c r="H387" s="477">
        <f>stat!H489</f>
        <v>4</v>
      </c>
      <c r="I387" s="477">
        <f>stat!I489</f>
        <v>2</v>
      </c>
      <c r="J387" s="477">
        <f>stat!J489</f>
        <v>1</v>
      </c>
      <c r="K387" s="477">
        <f>stat!K489</f>
        <v>3</v>
      </c>
      <c r="L387" s="477">
        <f>stat!L489</f>
        <v>0</v>
      </c>
    </row>
    <row r="388" spans="1:12" ht="15" customHeight="1">
      <c r="A388" s="849">
        <f>K388</f>
        <v>3</v>
      </c>
      <c r="B388" s="477" t="str">
        <f>stat!B781</f>
        <v>Štalmach</v>
      </c>
      <c r="C388" s="477" t="str">
        <f>stat!C781</f>
        <v xml:space="preserve">Martin </v>
      </c>
      <c r="D388" s="477">
        <f>stat!D781</f>
        <v>860731</v>
      </c>
      <c r="E388" s="477" t="str">
        <f>stat!E781</f>
        <v>J.H.</v>
      </c>
      <c r="F388" s="477" t="str">
        <f>stat!F781</f>
        <v>Ráj</v>
      </c>
      <c r="G388" s="1654">
        <f>stat!G781</f>
        <v>1</v>
      </c>
      <c r="H388" s="477">
        <f>stat!H781</f>
        <v>3</v>
      </c>
      <c r="I388" s="477">
        <f>stat!I781</f>
        <v>2</v>
      </c>
      <c r="J388" s="477">
        <f>stat!J781</f>
        <v>1</v>
      </c>
      <c r="K388" s="477">
        <f>stat!K781</f>
        <v>3</v>
      </c>
      <c r="L388" s="477">
        <f>stat!L781</f>
        <v>0</v>
      </c>
    </row>
    <row r="389" spans="1:12" ht="15" customHeight="1">
      <c r="A389" s="849">
        <f>K389</f>
        <v>3</v>
      </c>
      <c r="B389" s="477" t="str">
        <f>stat!B301</f>
        <v>Žídek</v>
      </c>
      <c r="C389" s="477" t="str">
        <f>stat!C301</f>
        <v>Jaroslav</v>
      </c>
      <c r="D389" s="477">
        <f>stat!D301</f>
        <v>851217</v>
      </c>
      <c r="E389" s="477">
        <f>stat!E301</f>
        <v>0</v>
      </c>
      <c r="F389" s="477" t="str">
        <f>stat!F301</f>
        <v>FLY</v>
      </c>
      <c r="G389" s="1654">
        <f>stat!G301</f>
        <v>0.375</v>
      </c>
      <c r="H389" s="477">
        <f>stat!H301</f>
        <v>8</v>
      </c>
      <c r="I389" s="477">
        <f>stat!I301</f>
        <v>2</v>
      </c>
      <c r="J389" s="477">
        <f>stat!J301</f>
        <v>1</v>
      </c>
      <c r="K389" s="477">
        <f>stat!K301</f>
        <v>3</v>
      </c>
      <c r="L389" s="477">
        <f>stat!L301</f>
        <v>0</v>
      </c>
    </row>
    <row r="390" spans="1:12" ht="15" customHeight="1">
      <c r="A390" s="849">
        <f>K390</f>
        <v>3</v>
      </c>
      <c r="B390" s="477" t="str">
        <f>stat!B857</f>
        <v>Hubálek</v>
      </c>
      <c r="C390" s="477" t="str">
        <f>stat!C857</f>
        <v>Jan</v>
      </c>
      <c r="D390" s="477">
        <f>stat!D857</f>
        <v>790221</v>
      </c>
      <c r="E390" s="477" t="str">
        <f>stat!E857</f>
        <v>J.H.</v>
      </c>
      <c r="F390" s="477" t="str">
        <f>stat!F857</f>
        <v>OMB</v>
      </c>
      <c r="G390" s="1654">
        <f>stat!G857</f>
        <v>0.375</v>
      </c>
      <c r="H390" s="477">
        <f>stat!H857</f>
        <v>8</v>
      </c>
      <c r="I390" s="477">
        <f>stat!I857</f>
        <v>2</v>
      </c>
      <c r="J390" s="477">
        <f>stat!J857</f>
        <v>1</v>
      </c>
      <c r="K390" s="477">
        <f>stat!K857</f>
        <v>3</v>
      </c>
      <c r="L390" s="477">
        <f>stat!L857</f>
        <v>0</v>
      </c>
    </row>
    <row r="391" spans="1:12" ht="15" customHeight="1">
      <c r="A391" s="849">
        <f>K391</f>
        <v>3</v>
      </c>
      <c r="B391" s="477" t="str">
        <f>stat!B549</f>
        <v>Smejkal</v>
      </c>
      <c r="C391" s="477" t="str">
        <f>stat!C549</f>
        <v>Jakub</v>
      </c>
      <c r="D391" s="477">
        <f>stat!D549</f>
        <v>0</v>
      </c>
      <c r="E391" s="477" t="str">
        <f>stat!E549</f>
        <v>JH</v>
      </c>
      <c r="F391" s="477" t="str">
        <f>stat!F549</f>
        <v>RAF</v>
      </c>
      <c r="G391" s="1654">
        <f>stat!G549</f>
        <v>1.5</v>
      </c>
      <c r="H391" s="477">
        <f>stat!H549</f>
        <v>2</v>
      </c>
      <c r="I391" s="477">
        <f>stat!I549</f>
        <v>0</v>
      </c>
      <c r="J391" s="477">
        <f>stat!J549</f>
        <v>3</v>
      </c>
      <c r="K391" s="477">
        <f>stat!K549</f>
        <v>3</v>
      </c>
      <c r="L391" s="477">
        <f>stat!L549</f>
        <v>0</v>
      </c>
    </row>
    <row r="392" spans="1:12" ht="15" customHeight="1">
      <c r="A392" s="849">
        <f>K392</f>
        <v>3</v>
      </c>
      <c r="B392" s="477" t="str">
        <f>stat!B257</f>
        <v>Baum</v>
      </c>
      <c r="C392" s="477" t="str">
        <f>stat!C257</f>
        <v>David</v>
      </c>
      <c r="D392" s="477">
        <f>stat!D257</f>
        <v>751223</v>
      </c>
      <c r="E392" s="477" t="str">
        <f>stat!E257</f>
        <v>J.H.</v>
      </c>
      <c r="F392" s="477" t="str">
        <f>stat!F257</f>
        <v>BYS</v>
      </c>
      <c r="G392" s="1654">
        <f>stat!G257</f>
        <v>0.23076923076923078</v>
      </c>
      <c r="H392" s="477">
        <f>stat!H257</f>
        <v>13</v>
      </c>
      <c r="I392" s="477">
        <f>stat!I257</f>
        <v>2</v>
      </c>
      <c r="J392" s="477">
        <f>stat!J257</f>
        <v>1</v>
      </c>
      <c r="K392" s="477">
        <f>stat!K257</f>
        <v>3</v>
      </c>
      <c r="L392" s="477">
        <f>stat!L257</f>
        <v>0</v>
      </c>
    </row>
    <row r="393" spans="1:12" ht="15" customHeight="1">
      <c r="A393" s="849">
        <f>K393</f>
        <v>3</v>
      </c>
      <c r="B393" s="477" t="str">
        <f>stat!B599</f>
        <v>Klouček</v>
      </c>
      <c r="C393" s="477" t="str">
        <f>stat!C599</f>
        <v>Michal</v>
      </c>
      <c r="D393" s="477">
        <f>stat!D599</f>
        <v>0</v>
      </c>
      <c r="E393" s="477">
        <f>stat!E599</f>
        <v>0</v>
      </c>
      <c r="F393" s="477" t="str">
        <f>stat!F599</f>
        <v>HORL</v>
      </c>
      <c r="G393" s="1654">
        <f>stat!G599</f>
        <v>1</v>
      </c>
      <c r="H393" s="477">
        <f>stat!H599</f>
        <v>3</v>
      </c>
      <c r="I393" s="477">
        <f>stat!I599</f>
        <v>1</v>
      </c>
      <c r="J393" s="477">
        <f>stat!J599</f>
        <v>2</v>
      </c>
      <c r="K393" s="477">
        <f>stat!K599</f>
        <v>3</v>
      </c>
      <c r="L393" s="477">
        <f>stat!L599</f>
        <v>0</v>
      </c>
    </row>
    <row r="394" spans="1:12" ht="15" customHeight="1">
      <c r="A394" s="849">
        <f>K394</f>
        <v>3</v>
      </c>
      <c r="B394" s="477" t="str">
        <f>stat!B156</f>
        <v>Širous</v>
      </c>
      <c r="C394" s="477" t="str">
        <f>stat!C156</f>
        <v>Jakub</v>
      </c>
      <c r="D394" s="477">
        <f>stat!D156</f>
        <v>0</v>
      </c>
      <c r="E394" s="477">
        <f>stat!E156</f>
        <v>0</v>
      </c>
      <c r="F394" s="477" t="str">
        <f>stat!F156</f>
        <v>HTěch</v>
      </c>
      <c r="G394" s="1654">
        <f>stat!G156</f>
        <v>0.42857142857142855</v>
      </c>
      <c r="H394" s="477">
        <f>stat!H156</f>
        <v>7</v>
      </c>
      <c r="I394" s="477">
        <f>stat!I156</f>
        <v>0</v>
      </c>
      <c r="J394" s="477">
        <f>stat!J156</f>
        <v>3</v>
      </c>
      <c r="K394" s="477">
        <f>stat!K156</f>
        <v>3</v>
      </c>
      <c r="L394" s="477">
        <f>stat!L156</f>
        <v>0</v>
      </c>
    </row>
    <row r="395" spans="1:12" ht="15" customHeight="1">
      <c r="A395" s="849">
        <f>K395</f>
        <v>3</v>
      </c>
      <c r="B395" s="477" t="str">
        <f>stat!B776</f>
        <v xml:space="preserve">Žák </v>
      </c>
      <c r="C395" s="477" t="str">
        <f>stat!C776</f>
        <v>Stanislav ml.</v>
      </c>
      <c r="D395" s="477">
        <f>stat!D776</f>
        <v>1011026</v>
      </c>
      <c r="E395" s="477" t="str">
        <f>stat!E776</f>
        <v>J.H.</v>
      </c>
      <c r="F395" s="477" t="str">
        <f>stat!F776</f>
        <v>Ráj</v>
      </c>
      <c r="G395" s="1654">
        <f>stat!G776</f>
        <v>0.6</v>
      </c>
      <c r="H395" s="477">
        <f>stat!H776</f>
        <v>5</v>
      </c>
      <c r="I395" s="477">
        <f>stat!I776</f>
        <v>2</v>
      </c>
      <c r="J395" s="477">
        <f>stat!J776</f>
        <v>1</v>
      </c>
      <c r="K395" s="477">
        <f>stat!K776</f>
        <v>3</v>
      </c>
      <c r="L395" s="477">
        <f>stat!L776</f>
        <v>0</v>
      </c>
    </row>
    <row r="396" spans="1:12" ht="15" customHeight="1">
      <c r="A396" s="849">
        <f>K396</f>
        <v>3</v>
      </c>
      <c r="B396" s="477" t="str">
        <f>stat!B900</f>
        <v>Zeman</v>
      </c>
      <c r="C396" s="477" t="str">
        <f>stat!C900</f>
        <v>Lukáš</v>
      </c>
      <c r="D396" s="477">
        <f>stat!D900</f>
        <v>0</v>
      </c>
      <c r="E396" s="477">
        <f>stat!E900</f>
        <v>0</v>
      </c>
      <c r="F396" s="477" t="str">
        <f>stat!F900</f>
        <v>HHTř</v>
      </c>
      <c r="G396" s="1654">
        <f>stat!G900</f>
        <v>3</v>
      </c>
      <c r="H396" s="477">
        <f>stat!H900</f>
        <v>1</v>
      </c>
      <c r="I396" s="477">
        <f>stat!I900</f>
        <v>3</v>
      </c>
      <c r="J396" s="477">
        <f>stat!J900</f>
        <v>0</v>
      </c>
      <c r="K396" s="477">
        <f>stat!K900</f>
        <v>3</v>
      </c>
      <c r="L396" s="477">
        <f>stat!L900</f>
        <v>0</v>
      </c>
    </row>
    <row r="397" spans="1:12" ht="15" customHeight="1">
      <c r="A397" s="849">
        <f>K397</f>
        <v>3</v>
      </c>
      <c r="B397" s="477" t="str">
        <f>stat!B962</f>
        <v>Verner</v>
      </c>
      <c r="C397" s="477" t="str">
        <f>stat!C962</f>
        <v>Oldřich</v>
      </c>
      <c r="D397" s="477">
        <f>stat!D962</f>
        <v>0</v>
      </c>
      <c r="E397" s="477" t="str">
        <f>stat!E962</f>
        <v>JH2</v>
      </c>
      <c r="F397" s="477" t="str">
        <f>stat!F962</f>
        <v>JED</v>
      </c>
      <c r="G397" s="1654">
        <f>stat!G962</f>
        <v>3</v>
      </c>
      <c r="H397" s="477">
        <f>stat!H962</f>
        <v>1</v>
      </c>
      <c r="I397" s="477">
        <f>stat!I962</f>
        <v>1</v>
      </c>
      <c r="J397" s="477">
        <f>stat!J962</f>
        <v>2</v>
      </c>
      <c r="K397" s="477">
        <f>stat!K962</f>
        <v>3</v>
      </c>
      <c r="L397" s="477">
        <f>stat!L962</f>
        <v>0</v>
      </c>
    </row>
    <row r="398" spans="1:12" ht="15" customHeight="1">
      <c r="A398" s="849">
        <f>K398</f>
        <v>3</v>
      </c>
      <c r="B398" s="477" t="str">
        <f>stat!B122</f>
        <v>Faltus</v>
      </c>
      <c r="C398" s="477" t="str">
        <f>stat!C122</f>
        <v>Filip</v>
      </c>
      <c r="D398" s="477">
        <f>stat!D122</f>
        <v>1010927</v>
      </c>
      <c r="E398" s="477">
        <f>stat!E122</f>
        <v>0</v>
      </c>
      <c r="F398" s="477" t="str">
        <f>stat!F122</f>
        <v>NEK</v>
      </c>
      <c r="G398" s="1654">
        <f>stat!G122</f>
        <v>0.5</v>
      </c>
      <c r="H398" s="477">
        <f>stat!H122</f>
        <v>6</v>
      </c>
      <c r="I398" s="477">
        <f>stat!I122</f>
        <v>2</v>
      </c>
      <c r="J398" s="477">
        <f>stat!J122</f>
        <v>1</v>
      </c>
      <c r="K398" s="477">
        <f>stat!K122</f>
        <v>3</v>
      </c>
      <c r="L398" s="477">
        <f>stat!L122</f>
        <v>0</v>
      </c>
    </row>
    <row r="399" spans="1:12" ht="15" customHeight="1">
      <c r="A399" s="849">
        <f>K399</f>
        <v>3</v>
      </c>
      <c r="B399" s="477" t="str">
        <f>stat!B731</f>
        <v>Jirků</v>
      </c>
      <c r="C399" s="477" t="str">
        <f>stat!C731</f>
        <v>Pavel</v>
      </c>
      <c r="D399" s="477">
        <f>stat!D731</f>
        <v>0</v>
      </c>
      <c r="E399" s="477" t="str">
        <f>stat!E731</f>
        <v>H</v>
      </c>
      <c r="F399" s="477" t="str">
        <f>stat!F731</f>
        <v>Luk</v>
      </c>
      <c r="G399" s="1654">
        <f>stat!G731</f>
        <v>0.25</v>
      </c>
      <c r="H399" s="477">
        <f>stat!H731</f>
        <v>12</v>
      </c>
      <c r="I399" s="477">
        <f>stat!I731</f>
        <v>2</v>
      </c>
      <c r="J399" s="477">
        <f>stat!J731</f>
        <v>1</v>
      </c>
      <c r="K399" s="477">
        <f>stat!K731</f>
        <v>3</v>
      </c>
      <c r="L399" s="477">
        <f>stat!L731</f>
        <v>0</v>
      </c>
    </row>
    <row r="400" spans="1:12" ht="15" customHeight="1">
      <c r="A400" s="849">
        <f>K400</f>
        <v>3</v>
      </c>
      <c r="B400" s="477" t="str">
        <f>stat!B443</f>
        <v xml:space="preserve">Andrle </v>
      </c>
      <c r="C400" s="477" t="str">
        <f>stat!C443</f>
        <v>David</v>
      </c>
      <c r="D400" s="477">
        <f>stat!D443</f>
        <v>1001026</v>
      </c>
      <c r="E400" s="477" t="str">
        <f>stat!E443</f>
        <v>JH</v>
      </c>
      <c r="F400" s="477" t="str">
        <f>stat!F443</f>
        <v>ISL</v>
      </c>
      <c r="G400" s="1654">
        <f>stat!G443</f>
        <v>0.42857142857142855</v>
      </c>
      <c r="H400" s="477">
        <f>stat!H443</f>
        <v>7</v>
      </c>
      <c r="I400" s="477">
        <f>stat!I443</f>
        <v>1</v>
      </c>
      <c r="J400" s="477">
        <f>stat!J443</f>
        <v>2</v>
      </c>
      <c r="K400" s="477">
        <f>stat!K443</f>
        <v>3</v>
      </c>
      <c r="L400" s="477">
        <f>stat!L443</f>
        <v>0</v>
      </c>
    </row>
    <row r="401" spans="1:12" ht="15" customHeight="1">
      <c r="A401" s="849">
        <f>K401</f>
        <v>3</v>
      </c>
      <c r="B401" s="477" t="str">
        <f>stat!B886</f>
        <v>Šmika</v>
      </c>
      <c r="C401" s="477" t="str">
        <f>stat!C886</f>
        <v>Jaroslav</v>
      </c>
      <c r="D401" s="477">
        <f>stat!D886</f>
        <v>770508</v>
      </c>
      <c r="E401" s="477" t="str">
        <f>stat!E886</f>
        <v>JH</v>
      </c>
      <c r="F401" s="477" t="str">
        <f>stat!F886</f>
        <v>HTř</v>
      </c>
      <c r="G401" s="1654">
        <f>stat!G886</f>
        <v>0.15</v>
      </c>
      <c r="H401" s="477">
        <f>stat!H886</f>
        <v>20</v>
      </c>
      <c r="I401" s="477">
        <f>stat!I886</f>
        <v>1</v>
      </c>
      <c r="J401" s="477">
        <f>stat!J886</f>
        <v>2</v>
      </c>
      <c r="K401" s="477">
        <f>stat!K886</f>
        <v>3</v>
      </c>
      <c r="L401" s="477">
        <f>stat!L886</f>
        <v>0</v>
      </c>
    </row>
    <row r="402" spans="1:12" ht="15" customHeight="1">
      <c r="A402" s="849">
        <f>K402</f>
        <v>3</v>
      </c>
      <c r="B402" s="477" t="str">
        <f>stat!B999</f>
        <v>Brandejs</v>
      </c>
      <c r="C402" s="477" t="str">
        <f>stat!C999</f>
        <v>Michal</v>
      </c>
      <c r="D402" s="477">
        <f>stat!D999</f>
        <v>0</v>
      </c>
      <c r="E402" s="477" t="str">
        <f>stat!E999</f>
        <v>JH2</v>
      </c>
      <c r="F402" s="477" t="str">
        <f>stat!F999</f>
        <v>HHče</v>
      </c>
      <c r="G402" s="1654">
        <f>stat!G999</f>
        <v>0.33333333333333331</v>
      </c>
      <c r="H402" s="477">
        <f>stat!H999</f>
        <v>9</v>
      </c>
      <c r="I402" s="477">
        <f>stat!I999</f>
        <v>0</v>
      </c>
      <c r="J402" s="477">
        <f>stat!J999</f>
        <v>3</v>
      </c>
      <c r="K402" s="477">
        <f>stat!K999</f>
        <v>3</v>
      </c>
      <c r="L402" s="477">
        <f>stat!L999</f>
        <v>0</v>
      </c>
    </row>
    <row r="403" spans="1:12" ht="15" customHeight="1">
      <c r="A403" s="849">
        <f>K403</f>
        <v>3</v>
      </c>
      <c r="B403" s="477" t="str">
        <f>stat!B13</f>
        <v xml:space="preserve">Havlík </v>
      </c>
      <c r="C403" s="477" t="str">
        <f>stat!C13</f>
        <v>Josef</v>
      </c>
      <c r="D403" s="477">
        <f>stat!D13</f>
        <v>890816</v>
      </c>
      <c r="E403" s="477" t="str">
        <f>stat!E13</f>
        <v>JH</v>
      </c>
      <c r="F403" s="477" t="str">
        <f>stat!F13</f>
        <v>SOM</v>
      </c>
      <c r="G403" s="1654">
        <f>stat!G13</f>
        <v>0.6</v>
      </c>
      <c r="H403" s="477">
        <f>stat!H13</f>
        <v>5</v>
      </c>
      <c r="I403" s="477">
        <f>stat!I13</f>
        <v>0</v>
      </c>
      <c r="J403" s="477">
        <f>stat!J13</f>
        <v>3</v>
      </c>
      <c r="K403" s="477">
        <f>stat!K13</f>
        <v>3</v>
      </c>
      <c r="L403" s="477">
        <f>stat!L13</f>
        <v>0</v>
      </c>
    </row>
    <row r="404" spans="1:12" ht="15" customHeight="1">
      <c r="A404" s="849">
        <f>K404</f>
        <v>3</v>
      </c>
      <c r="B404" s="477" t="str">
        <f>stat!B633</f>
        <v>Hapala ml.</v>
      </c>
      <c r="C404" s="477" t="str">
        <f>stat!C633</f>
        <v>Martin</v>
      </c>
      <c r="D404" s="477">
        <f>stat!D633</f>
        <v>890511</v>
      </c>
      <c r="E404" s="477" t="str">
        <f>stat!E633</f>
        <v>J.H.</v>
      </c>
      <c r="F404" s="477" t="str">
        <f>stat!F633</f>
        <v>Uda</v>
      </c>
      <c r="G404" s="1654">
        <f>stat!G633</f>
        <v>0.23076923076923078</v>
      </c>
      <c r="H404" s="477">
        <f>stat!H633</f>
        <v>13</v>
      </c>
      <c r="I404" s="477">
        <f>stat!I633</f>
        <v>1</v>
      </c>
      <c r="J404" s="477">
        <f>stat!J633</f>
        <v>2</v>
      </c>
      <c r="K404" s="477">
        <f>stat!K633</f>
        <v>3</v>
      </c>
      <c r="L404" s="477">
        <f>stat!L633</f>
        <v>0</v>
      </c>
    </row>
    <row r="405" spans="1:12" ht="15" customHeight="1">
      <c r="A405" s="849">
        <f>K405</f>
        <v>3</v>
      </c>
      <c r="B405" s="477" t="str">
        <f>stat!B990</f>
        <v>Hejl</v>
      </c>
      <c r="C405" s="477" t="str">
        <f>stat!C990</f>
        <v>Martin</v>
      </c>
      <c r="D405" s="477">
        <f>stat!D990</f>
        <v>0</v>
      </c>
      <c r="E405" s="477" t="str">
        <f>stat!E990</f>
        <v>JH</v>
      </c>
      <c r="F405" s="477" t="str">
        <f>stat!F990</f>
        <v>Hče</v>
      </c>
      <c r="G405" s="1654">
        <f>stat!G990</f>
        <v>0.21428571428571427</v>
      </c>
      <c r="H405" s="477">
        <f>stat!H990</f>
        <v>14</v>
      </c>
      <c r="I405" s="477">
        <f>stat!I990</f>
        <v>1</v>
      </c>
      <c r="J405" s="477">
        <f>stat!J990</f>
        <v>2</v>
      </c>
      <c r="K405" s="477">
        <f>stat!K990</f>
        <v>3</v>
      </c>
      <c r="L405" s="477">
        <f>stat!L990</f>
        <v>0</v>
      </c>
    </row>
    <row r="406" spans="1:12" ht="15" customHeight="1">
      <c r="A406" s="849">
        <f>K406</f>
        <v>3</v>
      </c>
      <c r="B406" s="477" t="str">
        <f>stat!B706</f>
        <v>Bednář</v>
      </c>
      <c r="C406" s="477" t="str">
        <f>stat!C706</f>
        <v>Jiří</v>
      </c>
      <c r="D406" s="477">
        <f>stat!D706</f>
        <v>0</v>
      </c>
      <c r="E406" s="477">
        <f>stat!E706</f>
        <v>0</v>
      </c>
      <c r="F406" s="477" t="str">
        <f>stat!F706</f>
        <v>HSrš</v>
      </c>
      <c r="G406" s="1654">
        <f>stat!G706</f>
        <v>0.75</v>
      </c>
      <c r="H406" s="477">
        <f>stat!H706</f>
        <v>4</v>
      </c>
      <c r="I406" s="477">
        <f>stat!I706</f>
        <v>1</v>
      </c>
      <c r="J406" s="477">
        <f>stat!J706</f>
        <v>2</v>
      </c>
      <c r="K406" s="477">
        <f>stat!K706</f>
        <v>3</v>
      </c>
      <c r="L406" s="477">
        <f>stat!L706</f>
        <v>0</v>
      </c>
    </row>
    <row r="407" spans="1:12" ht="15" customHeight="1">
      <c r="A407" s="849">
        <f>K407</f>
        <v>3</v>
      </c>
      <c r="B407" s="477" t="str">
        <f>stat!B254</f>
        <v>Hrdina</v>
      </c>
      <c r="C407" s="477" t="str">
        <f>stat!C254</f>
        <v>František st.</v>
      </c>
      <c r="D407" s="477">
        <f>stat!D254</f>
        <v>690801</v>
      </c>
      <c r="E407" s="477" t="str">
        <f>stat!E254</f>
        <v>J.H.</v>
      </c>
      <c r="F407" s="477" t="str">
        <f>stat!F254</f>
        <v>BYS</v>
      </c>
      <c r="G407" s="1654">
        <f>stat!G254</f>
        <v>0.16666666666666666</v>
      </c>
      <c r="H407" s="477">
        <f>stat!H254</f>
        <v>18</v>
      </c>
      <c r="I407" s="477">
        <f>stat!I254</f>
        <v>1</v>
      </c>
      <c r="J407" s="477">
        <f>stat!J254</f>
        <v>2</v>
      </c>
      <c r="K407" s="477">
        <f>stat!K254</f>
        <v>3</v>
      </c>
      <c r="L407" s="477">
        <f>stat!L254</f>
        <v>0</v>
      </c>
    </row>
    <row r="408" spans="1:12" ht="15" customHeight="1">
      <c r="A408" s="849">
        <f>K408</f>
        <v>3</v>
      </c>
      <c r="B408" s="477" t="str">
        <f>stat!B519</f>
        <v>Valčík st.</v>
      </c>
      <c r="C408" s="477" t="str">
        <f>stat!C519</f>
        <v>Roman</v>
      </c>
      <c r="D408" s="477">
        <f>stat!D519</f>
        <v>700110</v>
      </c>
      <c r="E408" s="477" t="str">
        <f>stat!E519</f>
        <v>JH</v>
      </c>
      <c r="F408" s="477" t="str">
        <f>stat!F519</f>
        <v>SLO</v>
      </c>
      <c r="G408" s="1654">
        <f>stat!G519</f>
        <v>0.6</v>
      </c>
      <c r="H408" s="477">
        <f>stat!H519</f>
        <v>5</v>
      </c>
      <c r="I408" s="477">
        <f>stat!I519</f>
        <v>0</v>
      </c>
      <c r="J408" s="477">
        <f>stat!J519</f>
        <v>3</v>
      </c>
      <c r="K408" s="477">
        <f>stat!K519</f>
        <v>3</v>
      </c>
      <c r="L408" s="477">
        <f>stat!L519</f>
        <v>0</v>
      </c>
    </row>
    <row r="409" spans="1:12" ht="15" customHeight="1">
      <c r="A409" s="849">
        <f>K409</f>
        <v>3</v>
      </c>
      <c r="B409" s="477" t="str">
        <f>stat!B474</f>
        <v>Fečko</v>
      </c>
      <c r="C409" s="477" t="str">
        <f>stat!C474</f>
        <v>Emil</v>
      </c>
      <c r="D409" s="477">
        <f>stat!D474</f>
        <v>800405</v>
      </c>
      <c r="E409" s="477" t="str">
        <f>stat!E474</f>
        <v>JH</v>
      </c>
      <c r="F409" s="477" t="str">
        <f>stat!F474</f>
        <v>LDM</v>
      </c>
      <c r="G409" s="1654">
        <f>stat!G474</f>
        <v>3</v>
      </c>
      <c r="H409" s="477">
        <f>stat!H474</f>
        <v>1</v>
      </c>
      <c r="I409" s="477">
        <f>stat!I474</f>
        <v>3</v>
      </c>
      <c r="J409" s="477">
        <f>stat!J474</f>
        <v>0</v>
      </c>
      <c r="K409" s="477">
        <f>stat!K474</f>
        <v>3</v>
      </c>
      <c r="L409" s="477">
        <f>stat!L474</f>
        <v>0</v>
      </c>
    </row>
    <row r="410" spans="1:12" ht="15" customHeight="1">
      <c r="A410" s="849">
        <f>K410</f>
        <v>3</v>
      </c>
      <c r="B410" s="477" t="str">
        <f>stat!B305</f>
        <v>Babák</v>
      </c>
      <c r="C410" s="477" t="str">
        <f>stat!C305</f>
        <v>David</v>
      </c>
      <c r="D410" s="477">
        <f>stat!D305</f>
        <v>0</v>
      </c>
      <c r="E410" s="477">
        <f>stat!E305</f>
        <v>0</v>
      </c>
      <c r="F410" s="477" t="str">
        <f>stat!F305</f>
        <v>Fly</v>
      </c>
      <c r="G410" s="1654">
        <f>stat!G305</f>
        <v>0.75</v>
      </c>
      <c r="H410" s="477">
        <f>stat!H305</f>
        <v>4</v>
      </c>
      <c r="I410" s="477">
        <f>stat!I305</f>
        <v>2</v>
      </c>
      <c r="J410" s="477">
        <f>stat!J305</f>
        <v>1</v>
      </c>
      <c r="K410" s="477">
        <f>stat!K305</f>
        <v>3</v>
      </c>
      <c r="L410" s="477">
        <f>stat!L305</f>
        <v>0</v>
      </c>
    </row>
    <row r="411" spans="1:12" ht="15" customHeight="1">
      <c r="A411" s="849">
        <f>K411</f>
        <v>3</v>
      </c>
      <c r="B411" s="477" t="str">
        <f>stat!B250</f>
        <v>Kulhánek</v>
      </c>
      <c r="C411" s="477" t="str">
        <f>stat!C250</f>
        <v>František</v>
      </c>
      <c r="D411" s="477">
        <f>stat!D250</f>
        <v>750228</v>
      </c>
      <c r="E411" s="477" t="str">
        <f>stat!E250</f>
        <v>J.H.</v>
      </c>
      <c r="F411" s="477" t="str">
        <f>stat!F250</f>
        <v>BYS</v>
      </c>
      <c r="G411" s="1654">
        <f>stat!G250</f>
        <v>0.16666666666666666</v>
      </c>
      <c r="H411" s="477">
        <f>stat!H250</f>
        <v>18</v>
      </c>
      <c r="I411" s="477">
        <f>stat!I250</f>
        <v>0</v>
      </c>
      <c r="J411" s="477">
        <f>stat!J250</f>
        <v>3</v>
      </c>
      <c r="K411" s="477">
        <f>stat!K250</f>
        <v>3</v>
      </c>
      <c r="L411" s="477">
        <f>stat!L250</f>
        <v>10</v>
      </c>
    </row>
    <row r="412" spans="1:12" ht="15" customHeight="1">
      <c r="A412" s="849">
        <f>K412</f>
        <v>3</v>
      </c>
      <c r="B412" s="477" t="str">
        <f>stat!B435</f>
        <v>Karlík</v>
      </c>
      <c r="C412" s="477" t="str">
        <f>stat!C435</f>
        <v>Martin</v>
      </c>
      <c r="D412" s="477">
        <f>stat!D435</f>
        <v>670806</v>
      </c>
      <c r="E412" s="477" t="str">
        <f>stat!E435</f>
        <v>JH</v>
      </c>
      <c r="F412" s="477" t="str">
        <f>stat!F435</f>
        <v>ISL</v>
      </c>
      <c r="G412" s="1654">
        <f>stat!G435</f>
        <v>0.33333333333333331</v>
      </c>
      <c r="H412" s="477">
        <f>stat!H435</f>
        <v>9</v>
      </c>
      <c r="I412" s="477">
        <f>stat!I435</f>
        <v>0</v>
      </c>
      <c r="J412" s="477">
        <f>stat!J435</f>
        <v>3</v>
      </c>
      <c r="K412" s="477">
        <f>stat!K435</f>
        <v>3</v>
      </c>
      <c r="L412" s="477">
        <f>stat!L435</f>
        <v>0</v>
      </c>
    </row>
    <row r="413" spans="1:12" ht="15" customHeight="1">
      <c r="A413" s="849">
        <f>K413</f>
        <v>3</v>
      </c>
      <c r="B413" s="477" t="str">
        <f>stat!B503</f>
        <v>Pirkl</v>
      </c>
      <c r="C413" s="477" t="str">
        <f>stat!C503</f>
        <v>Michal</v>
      </c>
      <c r="D413" s="477">
        <f>stat!D503</f>
        <v>0</v>
      </c>
      <c r="E413" s="477">
        <f>stat!E503</f>
        <v>0</v>
      </c>
      <c r="F413" s="477" t="str">
        <f>stat!F503</f>
        <v>LDM</v>
      </c>
      <c r="G413" s="1654">
        <f>stat!G503</f>
        <v>1.5</v>
      </c>
      <c r="H413" s="477">
        <f>stat!H503</f>
        <v>2</v>
      </c>
      <c r="I413" s="477">
        <f>stat!I503</f>
        <v>3</v>
      </c>
      <c r="J413" s="477">
        <f>stat!J503</f>
        <v>0</v>
      </c>
      <c r="K413" s="477">
        <f>stat!K503</f>
        <v>3</v>
      </c>
      <c r="L413" s="477">
        <f>stat!L503</f>
        <v>0</v>
      </c>
    </row>
    <row r="414" spans="1:12" ht="15" customHeight="1">
      <c r="A414" s="849">
        <f>K414</f>
        <v>3</v>
      </c>
      <c r="B414" s="477" t="str">
        <f>stat!B133</f>
        <v>Šegita</v>
      </c>
      <c r="C414" s="477" t="str">
        <f>stat!C133</f>
        <v>Václav</v>
      </c>
      <c r="D414" s="477">
        <f>stat!D133</f>
        <v>760212</v>
      </c>
      <c r="E414" s="477" t="str">
        <f>stat!E133</f>
        <v>JH</v>
      </c>
      <c r="F414" s="477" t="str">
        <f>stat!F133</f>
        <v>Těch</v>
      </c>
      <c r="G414" s="1654">
        <f>stat!G133</f>
        <v>0.2</v>
      </c>
      <c r="H414" s="477">
        <f>stat!H133</f>
        <v>15</v>
      </c>
      <c r="I414" s="477">
        <f>stat!I133</f>
        <v>1</v>
      </c>
      <c r="J414" s="477">
        <f>stat!J133</f>
        <v>2</v>
      </c>
      <c r="K414" s="477">
        <f>stat!K133</f>
        <v>3</v>
      </c>
      <c r="L414" s="477">
        <f>stat!L133</f>
        <v>0</v>
      </c>
    </row>
    <row r="415" spans="1:12" ht="15" customHeight="1">
      <c r="A415" s="849">
        <f>K415</f>
        <v>3</v>
      </c>
      <c r="B415" s="477" t="str">
        <f>stat!B177</f>
        <v>Bednář</v>
      </c>
      <c r="C415" s="477" t="str">
        <f>stat!C177</f>
        <v>David</v>
      </c>
      <c r="D415" s="477">
        <f>stat!D177</f>
        <v>780408</v>
      </c>
      <c r="E415" s="477" t="str">
        <f>stat!E177</f>
        <v>JH</v>
      </c>
      <c r="F415" s="477" t="str">
        <f>stat!F177</f>
        <v>HEA</v>
      </c>
      <c r="G415" s="1654">
        <f>stat!G177</f>
        <v>1.5</v>
      </c>
      <c r="H415" s="477">
        <f>stat!H177</f>
        <v>2</v>
      </c>
      <c r="I415" s="477">
        <f>stat!I177</f>
        <v>1</v>
      </c>
      <c r="J415" s="477">
        <f>stat!J177</f>
        <v>2</v>
      </c>
      <c r="K415" s="477">
        <f>stat!K177</f>
        <v>3</v>
      </c>
      <c r="L415" s="477">
        <f>stat!L177</f>
        <v>0</v>
      </c>
    </row>
    <row r="416" spans="1:12" ht="15" customHeight="1">
      <c r="A416" s="849">
        <f>K416</f>
        <v>2</v>
      </c>
      <c r="B416" s="477" t="str">
        <f>stat!B738</f>
        <v>Kovář</v>
      </c>
      <c r="C416" s="477" t="str">
        <f>stat!C738</f>
        <v>Miroslav</v>
      </c>
      <c r="D416" s="477">
        <f>stat!D738</f>
        <v>0</v>
      </c>
      <c r="E416" s="477" t="str">
        <f>stat!E738</f>
        <v>JH</v>
      </c>
      <c r="F416" s="477" t="str">
        <f>stat!F738</f>
        <v>Luk</v>
      </c>
      <c r="G416" s="1654">
        <f>stat!G738</f>
        <v>0.5</v>
      </c>
      <c r="H416" s="477">
        <f>stat!H738</f>
        <v>4</v>
      </c>
      <c r="I416" s="477">
        <f>stat!I738</f>
        <v>0</v>
      </c>
      <c r="J416" s="477">
        <f>stat!J738</f>
        <v>2</v>
      </c>
      <c r="K416" s="477">
        <f>stat!K738</f>
        <v>2</v>
      </c>
      <c r="L416" s="477">
        <f>stat!L738</f>
        <v>0</v>
      </c>
    </row>
    <row r="417" spans="1:12" ht="15" customHeight="1">
      <c r="A417" s="849">
        <f>K417</f>
        <v>2</v>
      </c>
      <c r="B417" s="477" t="str">
        <f>stat!B822</f>
        <v>Ondráček</v>
      </c>
      <c r="C417" s="477" t="str">
        <f>stat!C822</f>
        <v>Patrik</v>
      </c>
      <c r="D417" s="477">
        <f>stat!D822</f>
        <v>0</v>
      </c>
      <c r="E417" s="477" t="str">
        <f>stat!E822</f>
        <v>UOH-př</v>
      </c>
      <c r="F417" s="477" t="str">
        <f>stat!F822</f>
        <v>Ští</v>
      </c>
      <c r="G417" s="1654">
        <f>stat!G822</f>
        <v>2</v>
      </c>
      <c r="H417" s="477">
        <f>stat!H822</f>
        <v>1</v>
      </c>
      <c r="I417" s="477">
        <f>stat!I822</f>
        <v>2</v>
      </c>
      <c r="J417" s="477">
        <f>stat!J822</f>
        <v>0</v>
      </c>
      <c r="K417" s="477">
        <f>stat!K822</f>
        <v>2</v>
      </c>
      <c r="L417" s="477">
        <f>stat!L822</f>
        <v>0</v>
      </c>
    </row>
    <row r="418" spans="1:12" ht="15" customHeight="1">
      <c r="A418" s="849">
        <f>K418</f>
        <v>2</v>
      </c>
      <c r="B418" s="477" t="str">
        <f>stat!B766</f>
        <v xml:space="preserve">Bližňák </v>
      </c>
      <c r="C418" s="477" t="str">
        <f>stat!C766</f>
        <v xml:space="preserve">Tim </v>
      </c>
      <c r="D418" s="477">
        <f>stat!D766</f>
        <v>1020430</v>
      </c>
      <c r="E418" s="477" t="str">
        <f>stat!E766</f>
        <v>J.H.</v>
      </c>
      <c r="F418" s="477" t="str">
        <f>stat!F766</f>
        <v>Ráj</v>
      </c>
      <c r="G418" s="1654">
        <f>stat!G766</f>
        <v>0.5</v>
      </c>
      <c r="H418" s="477">
        <f>stat!H766</f>
        <v>4</v>
      </c>
      <c r="I418" s="477">
        <f>stat!I766</f>
        <v>1</v>
      </c>
      <c r="J418" s="477">
        <f>stat!J766</f>
        <v>1</v>
      </c>
      <c r="K418" s="477">
        <f>stat!K766</f>
        <v>2</v>
      </c>
      <c r="L418" s="477">
        <f>stat!L766</f>
        <v>0</v>
      </c>
    </row>
    <row r="419" spans="1:12" ht="15" customHeight="1">
      <c r="A419" s="849">
        <f>K419</f>
        <v>2</v>
      </c>
      <c r="B419" s="477" t="str">
        <f>stat!B34</f>
        <v>Vičar</v>
      </c>
      <c r="C419" s="477" t="str">
        <f>stat!C34</f>
        <v>Milan</v>
      </c>
      <c r="D419" s="477">
        <f>stat!D34</f>
        <v>681218</v>
      </c>
      <c r="E419" s="477" t="str">
        <f>stat!E34</f>
        <v>JH</v>
      </c>
      <c r="F419" s="477" t="str">
        <f>stat!F34</f>
        <v>Tyg</v>
      </c>
      <c r="G419" s="1654">
        <f>stat!G34</f>
        <v>0.66666666666666663</v>
      </c>
      <c r="H419" s="477">
        <f>stat!H34</f>
        <v>3</v>
      </c>
      <c r="I419" s="477">
        <f>stat!I34</f>
        <v>1</v>
      </c>
      <c r="J419" s="477">
        <f>stat!J34</f>
        <v>1</v>
      </c>
      <c r="K419" s="477">
        <f>stat!K34</f>
        <v>2</v>
      </c>
      <c r="L419" s="477">
        <f>stat!L34</f>
        <v>0</v>
      </c>
    </row>
    <row r="420" spans="1:12" ht="15" customHeight="1">
      <c r="A420" s="849">
        <f>K420</f>
        <v>2</v>
      </c>
      <c r="B420" s="477" t="str">
        <f>stat!B50</f>
        <v>Vičar</v>
      </c>
      <c r="C420" s="477" t="str">
        <f>stat!C50</f>
        <v>Šimon</v>
      </c>
      <c r="D420" s="477">
        <f>stat!D50</f>
        <v>1040913</v>
      </c>
      <c r="E420" s="477" t="str">
        <f>stat!E50</f>
        <v>UOH</v>
      </c>
      <c r="F420" s="477" t="str">
        <f>stat!F50</f>
        <v>Tyg</v>
      </c>
      <c r="G420" s="1654">
        <f>stat!G50</f>
        <v>1</v>
      </c>
      <c r="H420" s="477">
        <f>stat!H50</f>
        <v>2</v>
      </c>
      <c r="I420" s="477">
        <f>stat!I50</f>
        <v>2</v>
      </c>
      <c r="J420" s="477">
        <f>stat!J50</f>
        <v>0</v>
      </c>
      <c r="K420" s="477">
        <f>stat!K50</f>
        <v>2</v>
      </c>
      <c r="L420" s="477">
        <f>stat!L50</f>
        <v>0</v>
      </c>
    </row>
    <row r="421" spans="1:12" ht="15" customHeight="1">
      <c r="A421" s="849">
        <f>K421</f>
        <v>2</v>
      </c>
      <c r="B421" s="477" t="str">
        <f>stat!B51</f>
        <v>Husák st.</v>
      </c>
      <c r="C421" s="477" t="str">
        <f>stat!C51</f>
        <v>Stanislav</v>
      </c>
      <c r="D421" s="477">
        <f>stat!D51</f>
        <v>720720</v>
      </c>
      <c r="E421" s="477" t="str">
        <f>stat!E51</f>
        <v>N</v>
      </c>
      <c r="F421" s="477" t="str">
        <f>stat!F51</f>
        <v>Tyg</v>
      </c>
      <c r="G421" s="1654">
        <f>stat!G51</f>
        <v>0.5</v>
      </c>
      <c r="H421" s="477">
        <f>stat!H51</f>
        <v>4</v>
      </c>
      <c r="I421" s="477">
        <f>stat!I51</f>
        <v>0</v>
      </c>
      <c r="J421" s="477">
        <f>stat!J51</f>
        <v>2</v>
      </c>
      <c r="K421" s="477">
        <f>stat!K51</f>
        <v>2</v>
      </c>
      <c r="L421" s="477">
        <f>stat!L51</f>
        <v>0</v>
      </c>
    </row>
    <row r="422" spans="1:12" ht="15" customHeight="1">
      <c r="A422" s="849">
        <f>K422</f>
        <v>2</v>
      </c>
      <c r="B422" s="477" t="str">
        <f>stat!B673</f>
        <v>Večeř</v>
      </c>
      <c r="C422" s="477" t="str">
        <f>stat!C673</f>
        <v>Martin</v>
      </c>
      <c r="D422" s="477">
        <f>stat!D673</f>
        <v>0</v>
      </c>
      <c r="E422" s="477" t="str">
        <f>stat!E673</f>
        <v>H</v>
      </c>
      <c r="F422" s="477" t="str">
        <f>stat!F673</f>
        <v>Čvo</v>
      </c>
      <c r="G422" s="1654">
        <f>stat!G673</f>
        <v>2</v>
      </c>
      <c r="H422" s="477">
        <f>stat!H673</f>
        <v>1</v>
      </c>
      <c r="I422" s="477">
        <f>stat!I673</f>
        <v>0</v>
      </c>
      <c r="J422" s="477">
        <f>stat!J673</f>
        <v>2</v>
      </c>
      <c r="K422" s="477">
        <f>stat!K673</f>
        <v>2</v>
      </c>
      <c r="L422" s="477">
        <f>stat!L673</f>
        <v>0</v>
      </c>
    </row>
    <row r="423" spans="1:12" ht="15" customHeight="1">
      <c r="A423" s="849">
        <f>K423</f>
        <v>2</v>
      </c>
      <c r="B423" s="477" t="str">
        <f>stat!B345</f>
        <v>Smrkal</v>
      </c>
      <c r="C423" s="477" t="str">
        <f>stat!C345</f>
        <v>Martin</v>
      </c>
      <c r="D423" s="477">
        <f>stat!D345</f>
        <v>950104</v>
      </c>
      <c r="E423" s="477" t="str">
        <f>stat!E345</f>
        <v>JH2</v>
      </c>
      <c r="F423" s="477">
        <f>stat!F345</f>
        <v>0</v>
      </c>
      <c r="G423" s="1654">
        <f>stat!G345</f>
        <v>2</v>
      </c>
      <c r="H423" s="477">
        <f>stat!H345</f>
        <v>1</v>
      </c>
      <c r="I423" s="477">
        <f>stat!I345</f>
        <v>2</v>
      </c>
      <c r="J423" s="477">
        <f>stat!J345</f>
        <v>0</v>
      </c>
      <c r="K423" s="477">
        <f>stat!K345</f>
        <v>2</v>
      </c>
      <c r="L423" s="477">
        <f>stat!L345</f>
        <v>0</v>
      </c>
    </row>
    <row r="424" spans="1:12" ht="15" customHeight="1">
      <c r="A424" s="849">
        <f>K424</f>
        <v>2</v>
      </c>
      <c r="B424" s="477" t="str">
        <f>stat!B192</f>
        <v>Skalický</v>
      </c>
      <c r="C424" s="477" t="str">
        <f>stat!C192</f>
        <v>Martin</v>
      </c>
      <c r="D424" s="477">
        <f>stat!D192</f>
        <v>0</v>
      </c>
      <c r="E424" s="477" t="str">
        <f>stat!E192</f>
        <v>HS</v>
      </c>
      <c r="F424" s="477" t="str">
        <f>stat!F192</f>
        <v>HHEA</v>
      </c>
      <c r="G424" s="1654">
        <f>stat!G192</f>
        <v>0.66666666666666663</v>
      </c>
      <c r="H424" s="477">
        <f>stat!H192</f>
        <v>3</v>
      </c>
      <c r="I424" s="477">
        <f>stat!I192</f>
        <v>2</v>
      </c>
      <c r="J424" s="477">
        <f>stat!J192</f>
        <v>0</v>
      </c>
      <c r="K424" s="477">
        <f>stat!K192</f>
        <v>2</v>
      </c>
      <c r="L424" s="477">
        <f>stat!L192</f>
        <v>0</v>
      </c>
    </row>
    <row r="425" spans="1:12" ht="15" customHeight="1">
      <c r="A425" s="849">
        <f>K425</f>
        <v>2</v>
      </c>
      <c r="B425" s="477" t="str">
        <f>stat!B1001</f>
        <v>Klouček</v>
      </c>
      <c r="C425" s="477" t="str">
        <f>stat!C1001</f>
        <v>Michal</v>
      </c>
      <c r="D425" s="477">
        <f>stat!D1001</f>
        <v>0</v>
      </c>
      <c r="E425" s="477" t="str">
        <f>stat!E1001</f>
        <v>H</v>
      </c>
      <c r="F425" s="477" t="str">
        <f>stat!F1001</f>
        <v>HHče</v>
      </c>
      <c r="G425" s="1654">
        <f>stat!G1001</f>
        <v>2</v>
      </c>
      <c r="H425" s="477">
        <f>stat!H1001</f>
        <v>1</v>
      </c>
      <c r="I425" s="477">
        <f>stat!I1001</f>
        <v>2</v>
      </c>
      <c r="J425" s="477">
        <f>stat!J1001</f>
        <v>0</v>
      </c>
      <c r="K425" s="477">
        <f>stat!K1001</f>
        <v>2</v>
      </c>
      <c r="L425" s="477">
        <f>stat!L1001</f>
        <v>0</v>
      </c>
    </row>
    <row r="426" spans="1:12" ht="15" customHeight="1">
      <c r="A426" s="849">
        <f>K426</f>
        <v>2</v>
      </c>
      <c r="B426" s="477" t="str">
        <f>stat!B629</f>
        <v>Mazel</v>
      </c>
      <c r="C426" s="477" t="str">
        <f>stat!C629</f>
        <v>Lubomír</v>
      </c>
      <c r="D426" s="477">
        <f>stat!D629</f>
        <v>721029</v>
      </c>
      <c r="E426" s="477" t="str">
        <f>stat!E629</f>
        <v>J.H.</v>
      </c>
      <c r="F426" s="477" t="str">
        <f>stat!F629</f>
        <v>Uda</v>
      </c>
      <c r="G426" s="1654">
        <f>stat!G629</f>
        <v>0.13333333333333333</v>
      </c>
      <c r="H426" s="477">
        <f>stat!H629</f>
        <v>15</v>
      </c>
      <c r="I426" s="477">
        <f>stat!I629</f>
        <v>0</v>
      </c>
      <c r="J426" s="477">
        <f>stat!J629</f>
        <v>2</v>
      </c>
      <c r="K426" s="477">
        <f>stat!K629</f>
        <v>2</v>
      </c>
      <c r="L426" s="477">
        <f>stat!L629</f>
        <v>0</v>
      </c>
    </row>
    <row r="427" spans="1:12" ht="15" customHeight="1">
      <c r="A427" s="849">
        <f>K427</f>
        <v>2</v>
      </c>
      <c r="B427" s="477" t="str">
        <f>stat!B537</f>
        <v xml:space="preserve">Borovička </v>
      </c>
      <c r="C427" s="477" t="str">
        <f>stat!C537</f>
        <v>Erik</v>
      </c>
      <c r="D427" s="477">
        <f>stat!D537</f>
        <v>0</v>
      </c>
      <c r="E427" s="477" t="str">
        <f>stat!E537</f>
        <v>UOH</v>
      </c>
      <c r="F427" s="477" t="str">
        <f>stat!F537</f>
        <v>SLO</v>
      </c>
      <c r="G427" s="1654">
        <f>stat!G537</f>
        <v>2</v>
      </c>
      <c r="H427" s="477">
        <f>stat!H537</f>
        <v>1</v>
      </c>
      <c r="I427" s="477">
        <f>stat!I537</f>
        <v>1</v>
      </c>
      <c r="J427" s="477">
        <f>stat!J537</f>
        <v>1</v>
      </c>
      <c r="K427" s="477">
        <f>stat!K537</f>
        <v>2</v>
      </c>
      <c r="L427" s="477">
        <f>stat!L537</f>
        <v>0</v>
      </c>
    </row>
    <row r="428" spans="1:12" ht="15" customHeight="1">
      <c r="A428" s="849">
        <f>K428</f>
        <v>2</v>
      </c>
      <c r="B428" s="477" t="str">
        <f>stat!B481</f>
        <v>Nešický</v>
      </c>
      <c r="C428" s="477" t="str">
        <f>stat!C481</f>
        <v>Jakub</v>
      </c>
      <c r="D428" s="477">
        <f>stat!D481</f>
        <v>970106</v>
      </c>
      <c r="E428" s="477" t="str">
        <f>stat!E481</f>
        <v>JH</v>
      </c>
      <c r="F428" s="477" t="str">
        <f>stat!F481</f>
        <v>LDM</v>
      </c>
      <c r="G428" s="1654">
        <f>stat!G481</f>
        <v>0.2857142857142857</v>
      </c>
      <c r="H428" s="477">
        <f>stat!H481</f>
        <v>7</v>
      </c>
      <c r="I428" s="477">
        <f>stat!I481</f>
        <v>0</v>
      </c>
      <c r="J428" s="477">
        <f>stat!J481</f>
        <v>2</v>
      </c>
      <c r="K428" s="477">
        <f>stat!K481</f>
        <v>2</v>
      </c>
      <c r="L428" s="477">
        <f>stat!L481</f>
        <v>0</v>
      </c>
    </row>
    <row r="429" spans="1:12" ht="15" customHeight="1">
      <c r="A429" s="849">
        <f>K429</f>
        <v>2</v>
      </c>
      <c r="B429" s="477" t="str">
        <f>stat!B492</f>
        <v>Tlapák</v>
      </c>
      <c r="C429" s="477" t="str">
        <f>stat!C492</f>
        <v>Jaroslav</v>
      </c>
      <c r="D429" s="477">
        <f>stat!D492</f>
        <v>870222</v>
      </c>
      <c r="E429" s="477" t="str">
        <f>stat!E492</f>
        <v>JH</v>
      </c>
      <c r="F429" s="477" t="str">
        <f>stat!F492</f>
        <v>LDM</v>
      </c>
      <c r="G429" s="1654">
        <f>stat!G492</f>
        <v>0.33333333333333331</v>
      </c>
      <c r="H429" s="477">
        <f>stat!H492</f>
        <v>6</v>
      </c>
      <c r="I429" s="477">
        <f>stat!I492</f>
        <v>1</v>
      </c>
      <c r="J429" s="477">
        <f>stat!J492</f>
        <v>1</v>
      </c>
      <c r="K429" s="477">
        <f>stat!K492</f>
        <v>2</v>
      </c>
      <c r="L429" s="477">
        <f>stat!L492</f>
        <v>0</v>
      </c>
    </row>
    <row r="430" spans="1:12" ht="15" customHeight="1">
      <c r="A430" s="849">
        <f>K430</f>
        <v>2</v>
      </c>
      <c r="B430" s="477" t="str">
        <f>stat!B625</f>
        <v>Hapala st.</v>
      </c>
      <c r="C430" s="477" t="str">
        <f>stat!C625</f>
        <v>Martin</v>
      </c>
      <c r="D430" s="477">
        <f>stat!D625</f>
        <v>661103</v>
      </c>
      <c r="E430" s="477" t="str">
        <f>stat!E625</f>
        <v>J.H.</v>
      </c>
      <c r="F430" s="477" t="str">
        <f>stat!F625</f>
        <v>Uda</v>
      </c>
      <c r="G430" s="1654">
        <f>stat!G625</f>
        <v>0.2857142857142857</v>
      </c>
      <c r="H430" s="477">
        <f>stat!H625</f>
        <v>7</v>
      </c>
      <c r="I430" s="477">
        <f>stat!I625</f>
        <v>1</v>
      </c>
      <c r="J430" s="477">
        <f>stat!J625</f>
        <v>1</v>
      </c>
      <c r="K430" s="477">
        <f>stat!K625</f>
        <v>2</v>
      </c>
      <c r="L430" s="477">
        <f>stat!L625</f>
        <v>0</v>
      </c>
    </row>
    <row r="431" spans="1:12" ht="15" customHeight="1">
      <c r="A431" s="849">
        <f>K431</f>
        <v>2</v>
      </c>
      <c r="B431" s="477" t="str">
        <f>stat!B636</f>
        <v>Mifek</v>
      </c>
      <c r="C431" s="477" t="str">
        <f>stat!C636</f>
        <v>Karel</v>
      </c>
      <c r="D431" s="477">
        <f>stat!D636</f>
        <v>0</v>
      </c>
      <c r="E431" s="477">
        <f>stat!E636</f>
        <v>0</v>
      </c>
      <c r="F431" s="477" t="str">
        <f>stat!F636</f>
        <v>Uda</v>
      </c>
      <c r="G431" s="1654">
        <f>stat!G636</f>
        <v>1</v>
      </c>
      <c r="H431" s="477">
        <f>stat!H636</f>
        <v>2</v>
      </c>
      <c r="I431" s="477">
        <f>stat!I636</f>
        <v>0</v>
      </c>
      <c r="J431" s="477">
        <f>stat!J636</f>
        <v>2</v>
      </c>
      <c r="K431" s="477">
        <f>stat!K636</f>
        <v>2</v>
      </c>
      <c r="L431" s="477">
        <f>stat!L636</f>
        <v>0</v>
      </c>
    </row>
    <row r="432" spans="1:12" ht="15" customHeight="1">
      <c r="A432" s="849">
        <f>K432</f>
        <v>2</v>
      </c>
      <c r="B432" s="477" t="str">
        <f>stat!B703</f>
        <v>Crha</v>
      </c>
      <c r="C432" s="477" t="str">
        <f>stat!C703</f>
        <v>Vlastimil</v>
      </c>
      <c r="D432" s="477">
        <f>stat!D703</f>
        <v>0</v>
      </c>
      <c r="E432" s="477" t="str">
        <f>stat!E703</f>
        <v>JH</v>
      </c>
      <c r="F432" s="477" t="str">
        <f>stat!F703</f>
        <v>Srš</v>
      </c>
      <c r="G432" s="1654">
        <f>stat!G703</f>
        <v>0.33333333333333331</v>
      </c>
      <c r="H432" s="477">
        <f>stat!H703</f>
        <v>6</v>
      </c>
      <c r="I432" s="477">
        <f>stat!I703</f>
        <v>1</v>
      </c>
      <c r="J432" s="477">
        <f>stat!J703</f>
        <v>1</v>
      </c>
      <c r="K432" s="477">
        <f>stat!K703</f>
        <v>2</v>
      </c>
      <c r="L432" s="477">
        <f>stat!L703</f>
        <v>0</v>
      </c>
    </row>
    <row r="433" spans="1:12" ht="15" customHeight="1">
      <c r="A433" s="849">
        <f>K433</f>
        <v>2</v>
      </c>
      <c r="B433" s="477" t="str">
        <f>stat!B589</f>
        <v xml:space="preserve">Melichar </v>
      </c>
      <c r="C433" s="477" t="str">
        <f>stat!C589</f>
        <v>Felix</v>
      </c>
      <c r="D433" s="477">
        <f>stat!D589</f>
        <v>870729</v>
      </c>
      <c r="E433" s="477" t="str">
        <f>stat!E589</f>
        <v>J.H.</v>
      </c>
      <c r="F433" s="477" t="str">
        <f>stat!F589</f>
        <v>ORL</v>
      </c>
      <c r="G433" s="1654">
        <f>stat!G589</f>
        <v>0.4</v>
      </c>
      <c r="H433" s="477">
        <f>stat!H589</f>
        <v>5</v>
      </c>
      <c r="I433" s="477">
        <f>stat!I589</f>
        <v>0</v>
      </c>
      <c r="J433" s="477">
        <f>stat!J589</f>
        <v>2</v>
      </c>
      <c r="K433" s="477">
        <f>stat!K589</f>
        <v>2</v>
      </c>
      <c r="L433" s="477">
        <f>stat!L589</f>
        <v>0</v>
      </c>
    </row>
    <row r="434" spans="1:12" ht="15" customHeight="1">
      <c r="A434" s="849">
        <f>K434</f>
        <v>2</v>
      </c>
      <c r="B434" s="477" t="str">
        <f>stat!B348</f>
        <v>Paclík</v>
      </c>
      <c r="C434" s="477" t="str">
        <f>stat!C348</f>
        <v>Libor</v>
      </c>
      <c r="D434" s="477">
        <f>stat!D348</f>
        <v>0</v>
      </c>
      <c r="E434" s="477">
        <f>stat!E348</f>
        <v>0</v>
      </c>
      <c r="F434" s="477">
        <f>stat!F348</f>
        <v>0</v>
      </c>
      <c r="G434" s="1654">
        <f>stat!G348</f>
        <v>1</v>
      </c>
      <c r="H434" s="477">
        <f>stat!H348</f>
        <v>2</v>
      </c>
      <c r="I434" s="477">
        <f>stat!I348</f>
        <v>1</v>
      </c>
      <c r="J434" s="477">
        <f>stat!J348</f>
        <v>1</v>
      </c>
      <c r="K434" s="477">
        <f>stat!K348</f>
        <v>2</v>
      </c>
      <c r="L434" s="477">
        <f>stat!L348</f>
        <v>0</v>
      </c>
    </row>
    <row r="435" spans="1:12" ht="15" customHeight="1">
      <c r="A435" s="849">
        <f>K435</f>
        <v>2</v>
      </c>
      <c r="B435" s="477" t="str">
        <f>stat!B378</f>
        <v>Hrdina</v>
      </c>
      <c r="C435" s="477" t="str">
        <f>stat!C378</f>
        <v>Jiří</v>
      </c>
      <c r="D435" s="477">
        <f>stat!D378</f>
        <v>0</v>
      </c>
      <c r="E435" s="477" t="str">
        <f>stat!E378</f>
        <v>H</v>
      </c>
      <c r="F435" s="477" t="str">
        <f>stat!F378</f>
        <v>PET</v>
      </c>
      <c r="G435" s="1654">
        <f>stat!G378</f>
        <v>2</v>
      </c>
      <c r="H435" s="477">
        <f>stat!H378</f>
        <v>1</v>
      </c>
      <c r="I435" s="477">
        <f>stat!I378</f>
        <v>0</v>
      </c>
      <c r="J435" s="477">
        <f>stat!J378</f>
        <v>2</v>
      </c>
      <c r="K435" s="477">
        <f>stat!K378</f>
        <v>2</v>
      </c>
      <c r="L435" s="477">
        <f>stat!L378</f>
        <v>0</v>
      </c>
    </row>
    <row r="436" spans="1:12" ht="15" customHeight="1">
      <c r="A436" s="849">
        <f>K436</f>
        <v>2</v>
      </c>
      <c r="B436" s="477" t="str">
        <f>stat!B773</f>
        <v xml:space="preserve">Kašpar </v>
      </c>
      <c r="C436" s="477" t="str">
        <f>stat!C773</f>
        <v xml:space="preserve">Jaroslav </v>
      </c>
      <c r="D436" s="477">
        <f>stat!D773</f>
        <v>740215</v>
      </c>
      <c r="E436" s="477" t="str">
        <f>stat!E773</f>
        <v>J.H.</v>
      </c>
      <c r="F436" s="477" t="str">
        <f>stat!F773</f>
        <v>Ráj</v>
      </c>
      <c r="G436" s="1654">
        <f>stat!G773</f>
        <v>0.13333333333333333</v>
      </c>
      <c r="H436" s="477">
        <f>stat!H773</f>
        <v>15</v>
      </c>
      <c r="I436" s="477">
        <f>stat!I773</f>
        <v>1</v>
      </c>
      <c r="J436" s="477">
        <f>stat!J773</f>
        <v>1</v>
      </c>
      <c r="K436" s="477">
        <f>stat!K773</f>
        <v>2</v>
      </c>
      <c r="L436" s="477">
        <f>stat!L773</f>
        <v>25</v>
      </c>
    </row>
    <row r="437" spans="1:12" ht="15" customHeight="1">
      <c r="A437" s="849">
        <f>K437</f>
        <v>2</v>
      </c>
      <c r="B437" s="477" t="str">
        <f>stat!B458</f>
        <v>Veselý</v>
      </c>
      <c r="C437" s="477" t="str">
        <f>stat!C458</f>
        <v>Dominik</v>
      </c>
      <c r="D437" s="477">
        <f>stat!D458</f>
        <v>0</v>
      </c>
      <c r="E437" s="477">
        <f>stat!E458</f>
        <v>0</v>
      </c>
      <c r="F437" s="477" t="str">
        <f>stat!F458</f>
        <v>HISL</v>
      </c>
      <c r="G437" s="1654">
        <f>stat!G458</f>
        <v>2</v>
      </c>
      <c r="H437" s="477">
        <f>stat!H458</f>
        <v>1</v>
      </c>
      <c r="I437" s="477">
        <f>stat!I458</f>
        <v>0</v>
      </c>
      <c r="J437" s="477">
        <f>stat!J458</f>
        <v>2</v>
      </c>
      <c r="K437" s="477">
        <f>stat!K458</f>
        <v>2</v>
      </c>
      <c r="L437" s="477">
        <f>stat!L458</f>
        <v>0</v>
      </c>
    </row>
    <row r="438" spans="1:12" ht="15" customHeight="1">
      <c r="A438" s="849">
        <f>K438</f>
        <v>2</v>
      </c>
      <c r="B438" s="477" t="str">
        <f>stat!B287</f>
        <v xml:space="preserve">Kašpar </v>
      </c>
      <c r="C438" s="477" t="str">
        <f>stat!C287</f>
        <v>Petr</v>
      </c>
      <c r="D438" s="477">
        <f>stat!D287</f>
        <v>880213</v>
      </c>
      <c r="E438" s="477" t="str">
        <f>stat!E287</f>
        <v>JH</v>
      </c>
      <c r="F438" s="477" t="str">
        <f>stat!F287</f>
        <v>FLY</v>
      </c>
      <c r="G438" s="1654">
        <f>stat!G287</f>
        <v>0.5</v>
      </c>
      <c r="H438" s="477">
        <f>stat!H287</f>
        <v>4</v>
      </c>
      <c r="I438" s="477">
        <f>stat!I287</f>
        <v>1</v>
      </c>
      <c r="J438" s="477">
        <f>stat!J287</f>
        <v>1</v>
      </c>
      <c r="K438" s="477">
        <f>stat!K287</f>
        <v>2</v>
      </c>
      <c r="L438" s="477">
        <f>stat!L287</f>
        <v>0</v>
      </c>
    </row>
    <row r="439" spans="1:12" ht="15" customHeight="1">
      <c r="A439" s="849">
        <f>K439</f>
        <v>2</v>
      </c>
      <c r="B439" s="477" t="str">
        <f>stat!B479</f>
        <v>Jandera</v>
      </c>
      <c r="C439" s="477" t="str">
        <f>stat!C479</f>
        <v>Jaroslav</v>
      </c>
      <c r="D439" s="477">
        <f>stat!D479</f>
        <v>770101</v>
      </c>
      <c r="E439" s="477" t="str">
        <f>stat!E479</f>
        <v>JH</v>
      </c>
      <c r="F439" s="477" t="str">
        <f>stat!F479</f>
        <v>LDM</v>
      </c>
      <c r="G439" s="1654">
        <f>stat!G479</f>
        <v>0.5</v>
      </c>
      <c r="H439" s="477">
        <f>stat!H479</f>
        <v>4</v>
      </c>
      <c r="I439" s="477">
        <f>stat!I479</f>
        <v>2</v>
      </c>
      <c r="J439" s="477">
        <f>stat!J479</f>
        <v>0</v>
      </c>
      <c r="K439" s="477">
        <f>stat!K479</f>
        <v>2</v>
      </c>
      <c r="L439" s="477">
        <f>stat!L479</f>
        <v>0</v>
      </c>
    </row>
    <row r="440" spans="1:12" ht="15" customHeight="1">
      <c r="A440" s="849">
        <f>K440</f>
        <v>2</v>
      </c>
      <c r="B440" s="477" t="str">
        <f>stat!B219</f>
        <v>Herzig</v>
      </c>
      <c r="C440" s="477" t="str">
        <f>stat!C219</f>
        <v>Zdenek</v>
      </c>
      <c r="D440" s="477">
        <f>stat!D219</f>
        <v>690822</v>
      </c>
      <c r="E440" s="477" t="str">
        <f>stat!E219</f>
        <v>JH</v>
      </c>
      <c r="F440" s="477" t="str">
        <f>stat!F219</f>
        <v>HTZ</v>
      </c>
      <c r="G440" s="1654">
        <f>stat!G219</f>
        <v>0.14285714285714285</v>
      </c>
      <c r="H440" s="477">
        <f>stat!H219</f>
        <v>14</v>
      </c>
      <c r="I440" s="477">
        <f>stat!I219</f>
        <v>0</v>
      </c>
      <c r="J440" s="477">
        <f>stat!J219</f>
        <v>2</v>
      </c>
      <c r="K440" s="477">
        <f>stat!K219</f>
        <v>2</v>
      </c>
      <c r="L440" s="477">
        <f>stat!L219</f>
        <v>0</v>
      </c>
    </row>
    <row r="441" spans="1:12" ht="15" customHeight="1">
      <c r="A441" s="849">
        <f>K441</f>
        <v>2</v>
      </c>
      <c r="B441" s="477" t="str">
        <f>stat!B844</f>
        <v>Pirkl</v>
      </c>
      <c r="C441" s="477" t="str">
        <f>stat!C844</f>
        <v>Michal</v>
      </c>
      <c r="D441" s="477">
        <f>stat!D844</f>
        <v>811101</v>
      </c>
      <c r="E441" s="477" t="str">
        <f>stat!E844</f>
        <v>J.H.</v>
      </c>
      <c r="F441" s="477" t="str">
        <f>stat!F844</f>
        <v>OMB</v>
      </c>
      <c r="G441" s="1654">
        <f>stat!G844</f>
        <v>0.25</v>
      </c>
      <c r="H441" s="477">
        <f>stat!H844</f>
        <v>8</v>
      </c>
      <c r="I441" s="477">
        <f>stat!I844</f>
        <v>1</v>
      </c>
      <c r="J441" s="477">
        <f>stat!J844</f>
        <v>1</v>
      </c>
      <c r="K441" s="477">
        <f>stat!K844</f>
        <v>2</v>
      </c>
      <c r="L441" s="477">
        <f>stat!L844</f>
        <v>0</v>
      </c>
    </row>
    <row r="442" spans="1:12" ht="15" customHeight="1">
      <c r="A442" s="849">
        <f>K442</f>
        <v>2</v>
      </c>
      <c r="B442" s="477" t="str">
        <f>stat!B308</f>
        <v>Sršeň</v>
      </c>
      <c r="C442" s="477" t="str">
        <f>stat!C308</f>
        <v>Martin</v>
      </c>
      <c r="D442" s="477">
        <f>stat!D308</f>
        <v>0</v>
      </c>
      <c r="E442" s="477">
        <f>stat!E308</f>
        <v>0</v>
      </c>
      <c r="F442" s="477">
        <f>stat!F308</f>
        <v>0</v>
      </c>
      <c r="G442" s="1654">
        <f>stat!G308</f>
        <v>2</v>
      </c>
      <c r="H442" s="477">
        <f>stat!H308</f>
        <v>1</v>
      </c>
      <c r="I442" s="477">
        <f>stat!I308</f>
        <v>1</v>
      </c>
      <c r="J442" s="477">
        <f>stat!J308</f>
        <v>1</v>
      </c>
      <c r="K442" s="477">
        <f>stat!K308</f>
        <v>2</v>
      </c>
      <c r="L442" s="477">
        <f>stat!L308</f>
        <v>0</v>
      </c>
    </row>
    <row r="443" spans="1:12" ht="15" customHeight="1">
      <c r="A443" s="849">
        <f>K443</f>
        <v>2</v>
      </c>
      <c r="B443" s="477" t="str">
        <f>stat!B812</f>
        <v>Hladil</v>
      </c>
      <c r="C443" s="477" t="str">
        <f>stat!C812</f>
        <v>Jan</v>
      </c>
      <c r="D443" s="477">
        <f>stat!D812</f>
        <v>870129</v>
      </c>
      <c r="E443" s="477" t="str">
        <f>stat!E812</f>
        <v>JH</v>
      </c>
      <c r="F443" s="477" t="str">
        <f>stat!F812</f>
        <v>Ští</v>
      </c>
      <c r="G443" s="1654">
        <f>stat!G812</f>
        <v>0.15384615384615385</v>
      </c>
      <c r="H443" s="477">
        <f>stat!H812</f>
        <v>13</v>
      </c>
      <c r="I443" s="477">
        <f>stat!I812</f>
        <v>0</v>
      </c>
      <c r="J443" s="477">
        <f>stat!J812</f>
        <v>2</v>
      </c>
      <c r="K443" s="477">
        <f>stat!K812</f>
        <v>2</v>
      </c>
      <c r="L443" s="477">
        <f>stat!L812</f>
        <v>0</v>
      </c>
    </row>
    <row r="444" spans="1:12" ht="15" customHeight="1">
      <c r="A444" s="849">
        <f>K444</f>
        <v>2</v>
      </c>
      <c r="B444" s="477" t="str">
        <f>stat!B827</f>
        <v>Kropáček</v>
      </c>
      <c r="C444" s="477" t="str">
        <f>stat!C827</f>
        <v>Jiří</v>
      </c>
      <c r="D444" s="477">
        <f>stat!D827</f>
        <v>0</v>
      </c>
      <c r="E444" s="477">
        <f>stat!E827</f>
        <v>0</v>
      </c>
      <c r="F444" s="477" t="str">
        <f>stat!F827</f>
        <v>Ští</v>
      </c>
      <c r="G444" s="1654">
        <f>stat!G827</f>
        <v>0.5</v>
      </c>
      <c r="H444" s="477">
        <f>stat!H827</f>
        <v>4</v>
      </c>
      <c r="I444" s="477">
        <f>stat!I827</f>
        <v>0</v>
      </c>
      <c r="J444" s="477">
        <f>stat!J827</f>
        <v>2</v>
      </c>
      <c r="K444" s="477">
        <f>stat!K827</f>
        <v>2</v>
      </c>
      <c r="L444" s="477">
        <f>stat!L827</f>
        <v>0</v>
      </c>
    </row>
    <row r="445" spans="1:12" ht="15" customHeight="1">
      <c r="A445" s="849">
        <f>K445</f>
        <v>2</v>
      </c>
      <c r="B445" s="477" t="str">
        <f>stat!B993</f>
        <v>Novák</v>
      </c>
      <c r="C445" s="477" t="str">
        <f>stat!C993</f>
        <v>Josef</v>
      </c>
      <c r="D445" s="477">
        <f>stat!D993</f>
        <v>0</v>
      </c>
      <c r="E445" s="477">
        <f>stat!E993</f>
        <v>0</v>
      </c>
      <c r="F445" s="477" t="str">
        <f>stat!F993</f>
        <v>Hče</v>
      </c>
      <c r="G445" s="1654">
        <f>stat!G993</f>
        <v>0.14285714285714285</v>
      </c>
      <c r="H445" s="477">
        <f>stat!H993</f>
        <v>14</v>
      </c>
      <c r="I445" s="477">
        <f>stat!I993</f>
        <v>2</v>
      </c>
      <c r="J445" s="477">
        <f>stat!J993</f>
        <v>0</v>
      </c>
      <c r="K445" s="477">
        <f>stat!K993</f>
        <v>2</v>
      </c>
      <c r="L445" s="477">
        <f>stat!L993</f>
        <v>0</v>
      </c>
    </row>
    <row r="446" spans="1:12" ht="15" customHeight="1">
      <c r="A446" s="849">
        <f>K446</f>
        <v>2</v>
      </c>
      <c r="B446" s="477" t="str">
        <f>stat!B806</f>
        <v>Kamlar</v>
      </c>
      <c r="C446" s="477" t="str">
        <f>stat!C806</f>
        <v>Ondřej</v>
      </c>
      <c r="D446" s="477">
        <f>stat!D806</f>
        <v>910809</v>
      </c>
      <c r="E446" s="477" t="str">
        <f>stat!E806</f>
        <v>JH</v>
      </c>
      <c r="F446" s="477" t="str">
        <f>stat!F806</f>
        <v>Ští</v>
      </c>
      <c r="G446" s="1654">
        <f>stat!G806</f>
        <v>0.5</v>
      </c>
      <c r="H446" s="477">
        <f>stat!H806</f>
        <v>4</v>
      </c>
      <c r="I446" s="477">
        <f>stat!I806</f>
        <v>0</v>
      </c>
      <c r="J446" s="477">
        <f>stat!J806</f>
        <v>2</v>
      </c>
      <c r="K446" s="477">
        <f>stat!K806</f>
        <v>2</v>
      </c>
      <c r="L446" s="477">
        <f>stat!L806</f>
        <v>0</v>
      </c>
    </row>
    <row r="447" spans="1:12" ht="15" customHeight="1">
      <c r="A447" s="849">
        <f>K447</f>
        <v>2</v>
      </c>
      <c r="B447" s="477" t="str">
        <f>stat!B490</f>
        <v>Šplíchal</v>
      </c>
      <c r="C447" s="477" t="str">
        <f>stat!C490</f>
        <v>Libor</v>
      </c>
      <c r="D447" s="477">
        <f>stat!D490</f>
        <v>700701</v>
      </c>
      <c r="E447" s="477" t="str">
        <f>stat!E490</f>
        <v>JH</v>
      </c>
      <c r="F447" s="477" t="str">
        <f>stat!F490</f>
        <v>LDM</v>
      </c>
      <c r="G447" s="1654">
        <f>stat!G490</f>
        <v>0.5</v>
      </c>
      <c r="H447" s="477">
        <f>stat!H490</f>
        <v>4</v>
      </c>
      <c r="I447" s="477">
        <f>stat!I490</f>
        <v>0</v>
      </c>
      <c r="J447" s="477">
        <f>stat!J490</f>
        <v>2</v>
      </c>
      <c r="K447" s="477">
        <f>stat!K490</f>
        <v>2</v>
      </c>
      <c r="L447" s="477">
        <f>stat!L490</f>
        <v>0</v>
      </c>
    </row>
    <row r="448" spans="1:12" ht="15" customHeight="1">
      <c r="A448" s="849">
        <f>K448</f>
        <v>2</v>
      </c>
      <c r="B448" s="477" t="str">
        <f>stat!B303</f>
        <v xml:space="preserve">Palán </v>
      </c>
      <c r="C448" s="477" t="str">
        <f>stat!C303</f>
        <v>Radek</v>
      </c>
      <c r="D448" s="477">
        <f>stat!D303</f>
        <v>0</v>
      </c>
      <c r="E448" s="477">
        <f>stat!E303</f>
        <v>0</v>
      </c>
      <c r="F448" s="477" t="str">
        <f>stat!F303</f>
        <v>FLY</v>
      </c>
      <c r="G448" s="1654">
        <f>stat!G303</f>
        <v>1</v>
      </c>
      <c r="H448" s="477">
        <f>stat!H303</f>
        <v>2</v>
      </c>
      <c r="I448" s="477">
        <f>stat!I303</f>
        <v>1</v>
      </c>
      <c r="J448" s="477">
        <f>stat!J303</f>
        <v>1</v>
      </c>
      <c r="K448" s="477">
        <f>stat!K303</f>
        <v>2</v>
      </c>
      <c r="L448" s="477">
        <f>stat!L303</f>
        <v>0</v>
      </c>
    </row>
    <row r="449" spans="1:12" ht="15" customHeight="1">
      <c r="A449" s="849">
        <f>K449</f>
        <v>2</v>
      </c>
      <c r="B449" s="477" t="str">
        <f>stat!B525</f>
        <v>Koreň</v>
      </c>
      <c r="C449" s="477" t="str">
        <f>stat!C525</f>
        <v>Martin</v>
      </c>
      <c r="D449" s="477">
        <f>stat!D525</f>
        <v>850209</v>
      </c>
      <c r="E449" s="477" t="str">
        <f>stat!E525</f>
        <v>JH</v>
      </c>
      <c r="F449" s="477" t="str">
        <f>stat!F525</f>
        <v>SLO</v>
      </c>
      <c r="G449" s="1654">
        <f>stat!G525</f>
        <v>0.66666666666666663</v>
      </c>
      <c r="H449" s="477">
        <f>stat!H525</f>
        <v>3</v>
      </c>
      <c r="I449" s="477">
        <f>stat!I525</f>
        <v>2</v>
      </c>
      <c r="J449" s="477">
        <f>stat!J525</f>
        <v>0</v>
      </c>
      <c r="K449" s="477">
        <f>stat!K525</f>
        <v>2</v>
      </c>
      <c r="L449" s="477">
        <f>stat!L525</f>
        <v>0</v>
      </c>
    </row>
    <row r="450" spans="1:12" ht="15" customHeight="1">
      <c r="A450" s="849">
        <f>K450</f>
        <v>2</v>
      </c>
      <c r="B450" s="477" t="str">
        <f>stat!B539</f>
        <v>Starý st</v>
      </c>
      <c r="C450" s="477" t="str">
        <f>stat!C539</f>
        <v>Roman</v>
      </c>
      <c r="D450" s="477">
        <f>stat!D539</f>
        <v>0</v>
      </c>
      <c r="E450" s="477">
        <f>stat!E539</f>
        <v>0</v>
      </c>
      <c r="F450" s="477" t="str">
        <f>stat!F539</f>
        <v>SLO</v>
      </c>
      <c r="G450" s="1654">
        <f>stat!G539</f>
        <v>0.66666666666666663</v>
      </c>
      <c r="H450" s="477">
        <f>stat!H539</f>
        <v>3</v>
      </c>
      <c r="I450" s="477">
        <f>stat!I539</f>
        <v>1</v>
      </c>
      <c r="J450" s="477">
        <f>stat!J539</f>
        <v>1</v>
      </c>
      <c r="K450" s="477">
        <f>stat!K539</f>
        <v>2</v>
      </c>
      <c r="L450" s="477">
        <f>stat!L539</f>
        <v>0</v>
      </c>
    </row>
    <row r="451" spans="1:12" ht="15" customHeight="1">
      <c r="A451" s="849">
        <f>K451</f>
        <v>2</v>
      </c>
      <c r="B451" s="477" t="str">
        <f>stat!B366</f>
        <v xml:space="preserve">Dušek </v>
      </c>
      <c r="C451" s="477" t="str">
        <f>stat!C366</f>
        <v>Martin</v>
      </c>
      <c r="D451" s="477">
        <f>stat!D366</f>
        <v>760403</v>
      </c>
      <c r="E451" s="477" t="str">
        <f>stat!E366</f>
        <v>JH</v>
      </c>
      <c r="F451" s="477" t="str">
        <f>stat!F366</f>
        <v>PET</v>
      </c>
      <c r="G451" s="1654">
        <f>stat!G366</f>
        <v>0.33333333333333331</v>
      </c>
      <c r="H451" s="477">
        <f>stat!H366</f>
        <v>6</v>
      </c>
      <c r="I451" s="477">
        <f>stat!I366</f>
        <v>0</v>
      </c>
      <c r="J451" s="477">
        <f>stat!J366</f>
        <v>2</v>
      </c>
      <c r="K451" s="477">
        <f>stat!K366</f>
        <v>2</v>
      </c>
      <c r="L451" s="477">
        <f>stat!L366</f>
        <v>0</v>
      </c>
    </row>
    <row r="452" spans="1:12" ht="15" customHeight="1">
      <c r="A452" s="849">
        <f>K452</f>
        <v>2</v>
      </c>
      <c r="B452" s="477" t="str">
        <f>stat!B381</f>
        <v>Brandejs</v>
      </c>
      <c r="C452" s="477" t="str">
        <f>stat!C381</f>
        <v>Michal</v>
      </c>
      <c r="D452" s="477">
        <f>stat!D381</f>
        <v>0</v>
      </c>
      <c r="E452" s="477" t="str">
        <f>stat!E381</f>
        <v>H</v>
      </c>
      <c r="F452" s="477" t="str">
        <f>stat!F381</f>
        <v>HPET</v>
      </c>
      <c r="G452" s="1654">
        <f>stat!G381</f>
        <v>0.2</v>
      </c>
      <c r="H452" s="477">
        <f>stat!H381</f>
        <v>10</v>
      </c>
      <c r="I452" s="477">
        <f>stat!I381</f>
        <v>1</v>
      </c>
      <c r="J452" s="477">
        <f>stat!J381</f>
        <v>1</v>
      </c>
      <c r="K452" s="477">
        <f>stat!K381</f>
        <v>2</v>
      </c>
      <c r="L452" s="477">
        <f>stat!L381</f>
        <v>0</v>
      </c>
    </row>
    <row r="453" spans="1:12" ht="15" customHeight="1">
      <c r="A453" s="849">
        <f>K453</f>
        <v>2</v>
      </c>
      <c r="B453" s="477" t="str">
        <f>stat!B672</f>
        <v>Milták</v>
      </c>
      <c r="C453" s="477" t="str">
        <f>stat!C672</f>
        <v>Petr</v>
      </c>
      <c r="D453" s="477">
        <f>stat!D672</f>
        <v>0</v>
      </c>
      <c r="E453" s="477" t="str">
        <f>stat!E672</f>
        <v>H</v>
      </c>
      <c r="F453" s="477" t="str">
        <f>stat!F672</f>
        <v>Čvo</v>
      </c>
      <c r="G453" s="1654">
        <f>stat!G672</f>
        <v>1</v>
      </c>
      <c r="H453" s="477">
        <f>stat!H672</f>
        <v>2</v>
      </c>
      <c r="I453" s="477">
        <f>stat!I672</f>
        <v>2</v>
      </c>
      <c r="J453" s="477">
        <f>stat!J672</f>
        <v>0</v>
      </c>
      <c r="K453" s="477">
        <f>stat!K672</f>
        <v>2</v>
      </c>
      <c r="L453" s="477">
        <f>stat!L672</f>
        <v>0</v>
      </c>
    </row>
    <row r="454" spans="1:12" ht="15" customHeight="1">
      <c r="A454" s="849">
        <f>K454</f>
        <v>2</v>
      </c>
      <c r="B454" s="477" t="str">
        <f>stat!B538</f>
        <v>Richtr</v>
      </c>
      <c r="C454" s="477" t="str">
        <f>stat!C538</f>
        <v>Roman</v>
      </c>
      <c r="D454" s="477">
        <f>stat!D538</f>
        <v>0</v>
      </c>
      <c r="E454" s="477">
        <f>stat!E538</f>
        <v>0</v>
      </c>
      <c r="F454" s="477" t="str">
        <f>stat!F538</f>
        <v>SLO</v>
      </c>
      <c r="G454" s="1654">
        <f>stat!G538</f>
        <v>0.2857142857142857</v>
      </c>
      <c r="H454" s="477">
        <f>stat!H538</f>
        <v>7</v>
      </c>
      <c r="I454" s="477">
        <f>stat!I538</f>
        <v>1</v>
      </c>
      <c r="J454" s="477">
        <f>stat!J538</f>
        <v>1</v>
      </c>
      <c r="K454" s="477">
        <f>stat!K538</f>
        <v>2</v>
      </c>
      <c r="L454" s="477">
        <f>stat!L538</f>
        <v>0</v>
      </c>
    </row>
    <row r="455" spans="1:12" ht="15" customHeight="1">
      <c r="A455" s="849">
        <f>K455</f>
        <v>2</v>
      </c>
      <c r="B455" s="477" t="str">
        <f>stat!B570</f>
        <v>Novák</v>
      </c>
      <c r="C455" s="477" t="str">
        <f>stat!C570</f>
        <v>Jakub</v>
      </c>
      <c r="D455" s="477">
        <f>stat!D570</f>
        <v>0</v>
      </c>
      <c r="E455" s="477" t="str">
        <f>stat!E570</f>
        <v>H</v>
      </c>
      <c r="F455" s="477" t="str">
        <f>stat!F570</f>
        <v>RAF</v>
      </c>
      <c r="G455" s="1654">
        <f>stat!G570</f>
        <v>0.66666666666666663</v>
      </c>
      <c r="H455" s="477">
        <f>stat!H570</f>
        <v>3</v>
      </c>
      <c r="I455" s="477">
        <f>stat!I570</f>
        <v>0</v>
      </c>
      <c r="J455" s="477">
        <f>stat!J570</f>
        <v>2</v>
      </c>
      <c r="K455" s="477">
        <f>stat!K570</f>
        <v>2</v>
      </c>
      <c r="L455" s="477">
        <f>stat!L570</f>
        <v>0</v>
      </c>
    </row>
    <row r="456" spans="1:12" ht="15" customHeight="1">
      <c r="A456" s="849">
        <f>K456</f>
        <v>2</v>
      </c>
      <c r="B456" s="477" t="str">
        <f>stat!B573</f>
        <v>Bednář</v>
      </c>
      <c r="C456" s="477" t="str">
        <f>stat!C573</f>
        <v>Jiří</v>
      </c>
      <c r="D456" s="477">
        <f>stat!D573</f>
        <v>0</v>
      </c>
      <c r="E456" s="477">
        <f>stat!E573</f>
        <v>0</v>
      </c>
      <c r="F456" s="477" t="str">
        <f>stat!F573</f>
        <v>HRAF</v>
      </c>
      <c r="G456" s="1654">
        <f>stat!G573</f>
        <v>2</v>
      </c>
      <c r="H456" s="477">
        <f>stat!H573</f>
        <v>1</v>
      </c>
      <c r="I456" s="477">
        <f>stat!I573</f>
        <v>1</v>
      </c>
      <c r="J456" s="477">
        <f>stat!J573</f>
        <v>1</v>
      </c>
      <c r="K456" s="477">
        <f>stat!K573</f>
        <v>2</v>
      </c>
      <c r="L456" s="477">
        <f>stat!L573</f>
        <v>0</v>
      </c>
    </row>
    <row r="457" spans="1:12" ht="15" customHeight="1">
      <c r="A457" s="849">
        <f>K457</f>
        <v>2</v>
      </c>
      <c r="B457" s="477" t="str">
        <f>stat!B852</f>
        <v>Adámek</v>
      </c>
      <c r="C457" s="477" t="str">
        <f>stat!C852</f>
        <v>Ivan</v>
      </c>
      <c r="D457" s="477">
        <f>stat!D852</f>
        <v>500516</v>
      </c>
      <c r="E457" s="477" t="str">
        <f>stat!E852</f>
        <v>J.H.</v>
      </c>
      <c r="F457" s="477" t="str">
        <f>stat!F852</f>
        <v>OMB</v>
      </c>
      <c r="G457" s="1654">
        <f>stat!G852</f>
        <v>0.2857142857142857</v>
      </c>
      <c r="H457" s="477">
        <f>stat!H852</f>
        <v>7</v>
      </c>
      <c r="I457" s="477">
        <f>stat!I852</f>
        <v>0</v>
      </c>
      <c r="J457" s="477">
        <f>stat!J852</f>
        <v>2</v>
      </c>
      <c r="K457" s="477">
        <f>stat!K852</f>
        <v>2</v>
      </c>
      <c r="L457" s="477">
        <f>stat!L852</f>
        <v>0</v>
      </c>
    </row>
    <row r="458" spans="1:12" ht="15" customHeight="1">
      <c r="A458" s="849">
        <f>K458</f>
        <v>2</v>
      </c>
      <c r="B458" s="477" t="str">
        <f>stat!B233</f>
        <v xml:space="preserve">Minář </v>
      </c>
      <c r="C458" s="477" t="str">
        <f>stat!C233</f>
        <v>Petr</v>
      </c>
      <c r="D458" s="477">
        <f>stat!D233</f>
        <v>840509</v>
      </c>
      <c r="E458" s="477" t="str">
        <f>stat!E233</f>
        <v>JH2</v>
      </c>
      <c r="F458" s="477" t="str">
        <f>stat!F233</f>
        <v>HTZ</v>
      </c>
      <c r="G458" s="1654">
        <f>stat!G233</f>
        <v>1</v>
      </c>
      <c r="H458" s="477">
        <f>stat!H233</f>
        <v>2</v>
      </c>
      <c r="I458" s="477">
        <f>stat!I233</f>
        <v>1</v>
      </c>
      <c r="J458" s="477">
        <f>stat!J233</f>
        <v>1</v>
      </c>
      <c r="K458" s="477">
        <f>stat!K233</f>
        <v>2</v>
      </c>
      <c r="L458" s="477">
        <f>stat!L233</f>
        <v>0</v>
      </c>
    </row>
    <row r="459" spans="1:12" ht="15" customHeight="1">
      <c r="A459" s="849">
        <f>K459</f>
        <v>2</v>
      </c>
      <c r="B459" s="477" t="str">
        <f>stat!B125</f>
        <v>Dostál</v>
      </c>
      <c r="C459" s="477" t="str">
        <f>stat!C125</f>
        <v>Matěj</v>
      </c>
      <c r="D459" s="477">
        <f>stat!D125</f>
        <v>0</v>
      </c>
      <c r="E459" s="477">
        <f>stat!E125</f>
        <v>0</v>
      </c>
      <c r="F459" s="477" t="str">
        <f>stat!F125</f>
        <v>NEK</v>
      </c>
      <c r="G459" s="1654">
        <f>stat!G125</f>
        <v>1</v>
      </c>
      <c r="H459" s="477">
        <f>stat!H125</f>
        <v>2</v>
      </c>
      <c r="I459" s="477">
        <f>stat!I125</f>
        <v>1</v>
      </c>
      <c r="J459" s="477">
        <f>stat!J125</f>
        <v>1</v>
      </c>
      <c r="K459" s="477">
        <f>stat!K125</f>
        <v>2</v>
      </c>
      <c r="L459" s="477">
        <f>stat!L125</f>
        <v>0</v>
      </c>
    </row>
    <row r="460" spans="1:12" ht="15" customHeight="1">
      <c r="A460" s="849">
        <f>K460</f>
        <v>2</v>
      </c>
      <c r="B460" s="477" t="str">
        <f>stat!B991</f>
        <v>Koudelka</v>
      </c>
      <c r="C460" s="477" t="str">
        <f>stat!C991</f>
        <v>Petr</v>
      </c>
      <c r="D460" s="477">
        <f>stat!D991</f>
        <v>850227</v>
      </c>
      <c r="E460" s="477" t="str">
        <f>stat!E991</f>
        <v>JH</v>
      </c>
      <c r="F460" s="477" t="str">
        <f>stat!F991</f>
        <v>Hče</v>
      </c>
      <c r="G460" s="1654">
        <f>stat!G991</f>
        <v>0.5</v>
      </c>
      <c r="H460" s="477">
        <f>stat!H991</f>
        <v>4</v>
      </c>
      <c r="I460" s="477">
        <f>stat!I991</f>
        <v>2</v>
      </c>
      <c r="J460" s="477">
        <f>stat!J991</f>
        <v>0</v>
      </c>
      <c r="K460" s="477">
        <f>stat!K991</f>
        <v>2</v>
      </c>
      <c r="L460" s="477">
        <f>stat!L991</f>
        <v>0</v>
      </c>
    </row>
    <row r="461" spans="1:12" ht="15" customHeight="1">
      <c r="A461" s="849">
        <f>K461</f>
        <v>2</v>
      </c>
      <c r="B461" s="477" t="str">
        <f>stat!B849</f>
        <v>Černohous</v>
      </c>
      <c r="C461" s="477" t="str">
        <f>stat!C849</f>
        <v>Pavel</v>
      </c>
      <c r="D461" s="477">
        <f>stat!D849</f>
        <v>610422</v>
      </c>
      <c r="E461" s="477" t="str">
        <f>stat!E849</f>
        <v>J.H.</v>
      </c>
      <c r="F461" s="477" t="str">
        <f>stat!F849</f>
        <v>OMB</v>
      </c>
      <c r="G461" s="1654">
        <f>stat!G849</f>
        <v>0.4</v>
      </c>
      <c r="H461" s="477">
        <f>stat!H849</f>
        <v>5</v>
      </c>
      <c r="I461" s="477">
        <f>stat!I849</f>
        <v>0</v>
      </c>
      <c r="J461" s="477">
        <f>stat!J849</f>
        <v>2</v>
      </c>
      <c r="K461" s="477">
        <f>stat!K849</f>
        <v>2</v>
      </c>
      <c r="L461" s="477">
        <f>stat!L849</f>
        <v>0</v>
      </c>
    </row>
    <row r="462" spans="1:12" ht="15" customHeight="1">
      <c r="A462" s="849">
        <f>K462</f>
        <v>2</v>
      </c>
      <c r="B462" s="477" t="str">
        <f>stat!B399</f>
        <v>Šembera</v>
      </c>
      <c r="C462" s="477" t="str">
        <f>stat!C399</f>
        <v>Petr</v>
      </c>
      <c r="D462" s="477">
        <f>stat!D399</f>
        <v>720606</v>
      </c>
      <c r="E462" s="477" t="str">
        <f>stat!E399</f>
        <v>JH</v>
      </c>
      <c r="F462" s="477" t="str">
        <f>stat!F399</f>
        <v>Cyk</v>
      </c>
      <c r="G462" s="1654">
        <f>stat!G399</f>
        <v>0.10526315789473684</v>
      </c>
      <c r="H462" s="477">
        <f>stat!H399</f>
        <v>19</v>
      </c>
      <c r="I462" s="477">
        <f>stat!I399</f>
        <v>0</v>
      </c>
      <c r="J462" s="477">
        <f>stat!J399</f>
        <v>2</v>
      </c>
      <c r="K462" s="477">
        <f>stat!K399</f>
        <v>2</v>
      </c>
      <c r="L462" s="477">
        <f>stat!L399</f>
        <v>0</v>
      </c>
    </row>
    <row r="463" spans="1:12" ht="15" customHeight="1">
      <c r="A463" s="849">
        <f>K463</f>
        <v>2</v>
      </c>
      <c r="B463" s="477" t="str">
        <f>stat!B859</f>
        <v>Pačínek</v>
      </c>
      <c r="C463" s="477" t="str">
        <f>stat!C859</f>
        <v>Tomáš</v>
      </c>
      <c r="D463" s="477">
        <f>stat!D859</f>
        <v>760714</v>
      </c>
      <c r="E463" s="477" t="str">
        <f>stat!E859</f>
        <v>J.H.</v>
      </c>
      <c r="F463" s="477" t="str">
        <f>stat!F859</f>
        <v>OMB</v>
      </c>
      <c r="G463" s="1654">
        <f>stat!G859</f>
        <v>0.66666666666666663</v>
      </c>
      <c r="H463" s="477">
        <f>stat!H859</f>
        <v>3</v>
      </c>
      <c r="I463" s="477">
        <f>stat!I859</f>
        <v>2</v>
      </c>
      <c r="J463" s="477">
        <f>stat!J859</f>
        <v>0</v>
      </c>
      <c r="K463" s="477">
        <f>stat!K859</f>
        <v>2</v>
      </c>
      <c r="L463" s="477">
        <f>stat!L859</f>
        <v>0</v>
      </c>
    </row>
    <row r="464" spans="1:12" ht="15" customHeight="1">
      <c r="A464" s="849">
        <f>K464</f>
        <v>1</v>
      </c>
      <c r="B464" s="477" t="str">
        <f>stat!B22</f>
        <v>Rozbroj</v>
      </c>
      <c r="C464" s="477" t="str">
        <f>stat!C22</f>
        <v>Jiří</v>
      </c>
      <c r="D464" s="477">
        <f>stat!D22</f>
        <v>980520</v>
      </c>
      <c r="E464" s="477" t="str">
        <f>stat!E22</f>
        <v>JH</v>
      </c>
      <c r="F464" s="477" t="str">
        <f>stat!F22</f>
        <v>SOM</v>
      </c>
      <c r="G464" s="1654">
        <f>stat!G22</f>
        <v>0.33333333333333331</v>
      </c>
      <c r="H464" s="477">
        <f>stat!H22</f>
        <v>3</v>
      </c>
      <c r="I464" s="477">
        <f>stat!I22</f>
        <v>1</v>
      </c>
      <c r="J464" s="477">
        <f>stat!J22</f>
        <v>0</v>
      </c>
      <c r="K464" s="477">
        <f>stat!K22</f>
        <v>1</v>
      </c>
      <c r="L464" s="477">
        <f>stat!L22</f>
        <v>0</v>
      </c>
    </row>
    <row r="465" spans="1:12" ht="15" customHeight="1">
      <c r="A465" s="849">
        <f>K465</f>
        <v>1</v>
      </c>
      <c r="B465" s="477" t="str">
        <f>stat!B333</f>
        <v>Křivohlávek</v>
      </c>
      <c r="C465" s="477" t="str">
        <f>stat!C333</f>
        <v>Jan</v>
      </c>
      <c r="D465" s="477">
        <f>stat!D333</f>
        <v>780506</v>
      </c>
      <c r="E465" s="477" t="str">
        <f>stat!E333</f>
        <v>JH</v>
      </c>
      <c r="F465" s="477" t="str">
        <f>stat!F333</f>
        <v>BOB</v>
      </c>
      <c r="G465" s="1654">
        <f>stat!G333</f>
        <v>0.33333333333333331</v>
      </c>
      <c r="H465" s="477">
        <f>stat!H333</f>
        <v>3</v>
      </c>
      <c r="I465" s="477">
        <f>stat!I333</f>
        <v>1</v>
      </c>
      <c r="J465" s="477">
        <f>stat!J333</f>
        <v>0</v>
      </c>
      <c r="K465" s="477">
        <f>stat!K333</f>
        <v>1</v>
      </c>
      <c r="L465" s="477">
        <f>stat!L333</f>
        <v>0</v>
      </c>
    </row>
    <row r="466" spans="1:12" ht="15" customHeight="1">
      <c r="A466" s="849">
        <f>K466</f>
        <v>1</v>
      </c>
      <c r="B466" s="477" t="str">
        <f>stat!B339</f>
        <v>Karlík</v>
      </c>
      <c r="C466" s="477" t="str">
        <f>stat!C339</f>
        <v>Martin</v>
      </c>
      <c r="D466" s="477">
        <f>stat!D339</f>
        <v>0</v>
      </c>
      <c r="E466" s="477" t="str">
        <f>stat!E339</f>
        <v>H</v>
      </c>
      <c r="F466" s="477" t="str">
        <f>stat!F339</f>
        <v>HBOBzSrš</v>
      </c>
      <c r="G466" s="1654">
        <f>stat!G339</f>
        <v>1</v>
      </c>
      <c r="H466" s="477">
        <f>stat!H339</f>
        <v>1</v>
      </c>
      <c r="I466" s="477">
        <f>stat!I339</f>
        <v>0</v>
      </c>
      <c r="J466" s="477">
        <f>stat!J339</f>
        <v>1</v>
      </c>
      <c r="K466" s="477">
        <f>stat!K339</f>
        <v>1</v>
      </c>
      <c r="L466" s="477">
        <f>stat!L339</f>
        <v>0</v>
      </c>
    </row>
    <row r="467" spans="1:12" ht="15" customHeight="1">
      <c r="A467" s="849">
        <f>K467</f>
        <v>1</v>
      </c>
      <c r="B467" s="477" t="str">
        <f>stat!B411</f>
        <v xml:space="preserve">Felcman </v>
      </c>
      <c r="C467" s="477" t="str">
        <f>stat!C411</f>
        <v>Martin</v>
      </c>
      <c r="D467" s="477">
        <f>stat!D411</f>
        <v>0</v>
      </c>
      <c r="E467" s="477" t="str">
        <f>stat!E411</f>
        <v>H</v>
      </c>
      <c r="F467" s="477" t="str">
        <f>stat!F411</f>
        <v>Cyk</v>
      </c>
      <c r="G467" s="1654">
        <f>stat!G411</f>
        <v>0.33333333333333331</v>
      </c>
      <c r="H467" s="477">
        <f>stat!H411</f>
        <v>3</v>
      </c>
      <c r="I467" s="477">
        <f>stat!I411</f>
        <v>1</v>
      </c>
      <c r="J467" s="477">
        <f>stat!J411</f>
        <v>0</v>
      </c>
      <c r="K467" s="477">
        <f>stat!K411</f>
        <v>1</v>
      </c>
      <c r="L467" s="477">
        <f>stat!L411</f>
        <v>0</v>
      </c>
    </row>
    <row r="468" spans="1:12" ht="15" customHeight="1">
      <c r="A468" s="849">
        <f>K468</f>
        <v>1</v>
      </c>
      <c r="B468" s="477" t="str">
        <f>stat!B478</f>
        <v>Hošpes</v>
      </c>
      <c r="C468" s="477" t="str">
        <f>stat!C478</f>
        <v>Josef</v>
      </c>
      <c r="D468" s="477">
        <f>stat!D478</f>
        <v>760124</v>
      </c>
      <c r="E468" s="477" t="str">
        <f>stat!E478</f>
        <v>JH</v>
      </c>
      <c r="F468" s="477" t="str">
        <f>stat!F478</f>
        <v>LDM</v>
      </c>
      <c r="G468" s="1654">
        <f>stat!G478</f>
        <v>1</v>
      </c>
      <c r="H468" s="477">
        <f>stat!H478</f>
        <v>1</v>
      </c>
      <c r="I468" s="477">
        <f>stat!I478</f>
        <v>1</v>
      </c>
      <c r="J468" s="477">
        <f>stat!J478</f>
        <v>0</v>
      </c>
      <c r="K468" s="477">
        <f>stat!K478</f>
        <v>1</v>
      </c>
      <c r="L468" s="477">
        <f>stat!L478</f>
        <v>0</v>
      </c>
    </row>
    <row r="469" spans="1:12" ht="15" customHeight="1">
      <c r="A469" s="849">
        <f>K469</f>
        <v>1</v>
      </c>
      <c r="B469" s="477" t="str">
        <f>stat!B815</f>
        <v>Pavlus</v>
      </c>
      <c r="C469" s="477" t="str">
        <f>stat!C815</f>
        <v>David</v>
      </c>
      <c r="D469" s="477">
        <f>stat!D815</f>
        <v>870205</v>
      </c>
      <c r="E469" s="477" t="str">
        <f>stat!E815</f>
        <v>JH</v>
      </c>
      <c r="F469" s="477" t="str">
        <f>stat!F815</f>
        <v>Ští</v>
      </c>
      <c r="G469" s="1654">
        <f>stat!G815</f>
        <v>1</v>
      </c>
      <c r="H469" s="477">
        <f>stat!H815</f>
        <v>1</v>
      </c>
      <c r="I469" s="477">
        <f>stat!I815</f>
        <v>0</v>
      </c>
      <c r="J469" s="477">
        <f>stat!J815</f>
        <v>1</v>
      </c>
      <c r="K469" s="477">
        <f>stat!K815</f>
        <v>1</v>
      </c>
      <c r="L469" s="477">
        <f>stat!L815</f>
        <v>0</v>
      </c>
    </row>
    <row r="470" spans="1:12" ht="15" customHeight="1">
      <c r="A470" s="849">
        <f>K470</f>
        <v>1</v>
      </c>
      <c r="B470" s="477" t="str">
        <f>stat!B816</f>
        <v>Havlíček</v>
      </c>
      <c r="C470" s="477" t="str">
        <f>stat!C816</f>
        <v>Vlastimil</v>
      </c>
      <c r="D470" s="477">
        <f>stat!D816</f>
        <v>780228</v>
      </c>
      <c r="E470" s="477" t="str">
        <f>stat!E816</f>
        <v>JH2</v>
      </c>
      <c r="F470" s="477" t="str">
        <f>stat!F816</f>
        <v>Ští</v>
      </c>
      <c r="G470" s="1654">
        <f>stat!G816</f>
        <v>0.33333333333333331</v>
      </c>
      <c r="H470" s="477">
        <f>stat!H816</f>
        <v>3</v>
      </c>
      <c r="I470" s="477">
        <f>stat!I816</f>
        <v>1</v>
      </c>
      <c r="J470" s="477">
        <f>stat!J816</f>
        <v>0</v>
      </c>
      <c r="K470" s="477">
        <f>stat!K816</f>
        <v>1</v>
      </c>
      <c r="L470" s="477">
        <f>stat!L816</f>
        <v>0</v>
      </c>
    </row>
    <row r="471" spans="1:12" ht="15" customHeight="1">
      <c r="A471" s="849">
        <f>K471</f>
        <v>1</v>
      </c>
      <c r="B471" s="477" t="str">
        <f>stat!B397</f>
        <v>Luka</v>
      </c>
      <c r="C471" s="477" t="str">
        <f>stat!C397</f>
        <v>Josef</v>
      </c>
      <c r="D471" s="477">
        <f>stat!D397</f>
        <v>750723</v>
      </c>
      <c r="E471" s="477" t="str">
        <f>stat!E397</f>
        <v>JH</v>
      </c>
      <c r="F471" s="477" t="str">
        <f>stat!F397</f>
        <v>Cyk</v>
      </c>
      <c r="G471" s="1654">
        <f>stat!G397</f>
        <v>0.5</v>
      </c>
      <c r="H471" s="477">
        <f>stat!H397</f>
        <v>2</v>
      </c>
      <c r="I471" s="477">
        <f>stat!I397</f>
        <v>1</v>
      </c>
      <c r="J471" s="477">
        <f>stat!J397</f>
        <v>0</v>
      </c>
      <c r="K471" s="477">
        <f>stat!K397</f>
        <v>1</v>
      </c>
      <c r="L471" s="477">
        <f>stat!L397</f>
        <v>0</v>
      </c>
    </row>
    <row r="472" spans="1:12" ht="15" customHeight="1">
      <c r="A472" s="849">
        <f>K472</f>
        <v>1</v>
      </c>
      <c r="B472" s="477" t="str">
        <f>stat!B528</f>
        <v xml:space="preserve">Šponar </v>
      </c>
      <c r="C472" s="477" t="str">
        <f>stat!C528</f>
        <v>Jaroslav</v>
      </c>
      <c r="D472" s="477">
        <f>stat!D528</f>
        <v>790409</v>
      </c>
      <c r="E472" s="477" t="str">
        <f>stat!E528</f>
        <v>JH2</v>
      </c>
      <c r="F472" s="477" t="str">
        <f>stat!F528</f>
        <v>SLO</v>
      </c>
      <c r="G472" s="1654">
        <f>stat!G528</f>
        <v>0.5</v>
      </c>
      <c r="H472" s="477">
        <f>stat!H528</f>
        <v>2</v>
      </c>
      <c r="I472" s="477">
        <f>stat!I528</f>
        <v>0</v>
      </c>
      <c r="J472" s="477">
        <f>stat!J528</f>
        <v>1</v>
      </c>
      <c r="K472" s="477">
        <f>stat!K528</f>
        <v>1</v>
      </c>
      <c r="L472" s="477">
        <f>stat!L528</f>
        <v>0</v>
      </c>
    </row>
    <row r="473" spans="1:12" ht="15" customHeight="1">
      <c r="A473" s="849">
        <f>K473</f>
        <v>1</v>
      </c>
      <c r="B473" s="477" t="str">
        <f>stat!B736</f>
        <v>Fišer</v>
      </c>
      <c r="C473" s="477" t="str">
        <f>stat!C736</f>
        <v>Zbyněk</v>
      </c>
      <c r="D473" s="477">
        <f>stat!D736</f>
        <v>630419</v>
      </c>
      <c r="E473" s="477" t="str">
        <f>stat!E736</f>
        <v>JH</v>
      </c>
      <c r="F473" s="477" t="str">
        <f>stat!F736</f>
        <v>Luk</v>
      </c>
      <c r="G473" s="1654">
        <f>stat!G736</f>
        <v>0.33333333333333331</v>
      </c>
      <c r="H473" s="477">
        <f>stat!H736</f>
        <v>3</v>
      </c>
      <c r="I473" s="477">
        <f>stat!I736</f>
        <v>0</v>
      </c>
      <c r="J473" s="477">
        <f>stat!J736</f>
        <v>1</v>
      </c>
      <c r="K473" s="477">
        <f>stat!K736</f>
        <v>1</v>
      </c>
      <c r="L473" s="477">
        <f>stat!L736</f>
        <v>0</v>
      </c>
    </row>
    <row r="474" spans="1:12" ht="15" customHeight="1">
      <c r="A474" s="849">
        <f>K474</f>
        <v>1</v>
      </c>
      <c r="B474" s="477" t="str">
        <f>stat!B662</f>
        <v>Golián</v>
      </c>
      <c r="C474" s="477" t="str">
        <f>stat!C662</f>
        <v>Marek</v>
      </c>
      <c r="D474" s="477">
        <f>stat!D662</f>
        <v>870323</v>
      </c>
      <c r="E474" s="477" t="str">
        <f>stat!E662</f>
        <v>JH</v>
      </c>
      <c r="F474" s="477" t="str">
        <f>stat!F662</f>
        <v>Čvo</v>
      </c>
      <c r="G474" s="1654">
        <f>stat!G662</f>
        <v>7.6923076923076927E-2</v>
      </c>
      <c r="H474" s="477">
        <f>stat!H662</f>
        <v>13</v>
      </c>
      <c r="I474" s="477">
        <f>stat!I662</f>
        <v>1</v>
      </c>
      <c r="J474" s="477">
        <f>stat!J662</f>
        <v>0</v>
      </c>
      <c r="K474" s="477">
        <f>stat!K662</f>
        <v>1</v>
      </c>
      <c r="L474" s="477">
        <f>stat!L662</f>
        <v>0</v>
      </c>
    </row>
    <row r="475" spans="1:12" ht="15" customHeight="1">
      <c r="A475" s="849">
        <f>K475</f>
        <v>1</v>
      </c>
      <c r="B475" s="477" t="str">
        <f>stat!B472</f>
        <v>Čečotka</v>
      </c>
      <c r="C475" s="477" t="str">
        <f>stat!C472</f>
        <v>Miroslav</v>
      </c>
      <c r="D475" s="477">
        <f>stat!D472</f>
        <v>760531</v>
      </c>
      <c r="E475" s="477" t="str">
        <f>stat!E472</f>
        <v>JH</v>
      </c>
      <c r="F475" s="477" t="str">
        <f>stat!F472</f>
        <v>LDM</v>
      </c>
      <c r="G475" s="1654">
        <f>stat!G472</f>
        <v>0.125</v>
      </c>
      <c r="H475" s="477">
        <f>stat!H472</f>
        <v>8</v>
      </c>
      <c r="I475" s="477">
        <f>stat!I472</f>
        <v>0</v>
      </c>
      <c r="J475" s="477">
        <f>stat!J472</f>
        <v>1</v>
      </c>
      <c r="K475" s="477">
        <f>stat!K472</f>
        <v>1</v>
      </c>
      <c r="L475" s="477">
        <f>stat!L472</f>
        <v>0</v>
      </c>
    </row>
    <row r="476" spans="1:12" ht="15" customHeight="1">
      <c r="A476" s="849">
        <f>K476</f>
        <v>1</v>
      </c>
      <c r="B476" s="477" t="str">
        <f>stat!B593</f>
        <v>Smola</v>
      </c>
      <c r="C476" s="477" t="str">
        <f>stat!C593</f>
        <v>Miloš</v>
      </c>
      <c r="D476" s="477">
        <f>stat!D593</f>
        <v>940305</v>
      </c>
      <c r="E476" s="477" t="str">
        <f>stat!E593</f>
        <v>J.H.</v>
      </c>
      <c r="F476" s="477" t="str">
        <f>stat!F593</f>
        <v>ORL</v>
      </c>
      <c r="G476" s="1654">
        <f>stat!G593</f>
        <v>8.3333333333333329E-2</v>
      </c>
      <c r="H476" s="477">
        <f>stat!H593</f>
        <v>12</v>
      </c>
      <c r="I476" s="477">
        <f>stat!I593</f>
        <v>1</v>
      </c>
      <c r="J476" s="477">
        <f>stat!J593</f>
        <v>0</v>
      </c>
      <c r="K476" s="477">
        <f>stat!K593</f>
        <v>1</v>
      </c>
      <c r="L476" s="477">
        <f>stat!L593</f>
        <v>0</v>
      </c>
    </row>
    <row r="477" spans="1:12" ht="15" customHeight="1">
      <c r="A477" s="849">
        <f>K477</f>
        <v>1</v>
      </c>
      <c r="B477" s="477" t="str">
        <f>stat!B656</f>
        <v>Válek</v>
      </c>
      <c r="C477" s="477" t="str">
        <f>stat!C656</f>
        <v>Radim</v>
      </c>
      <c r="D477" s="477">
        <f>stat!D656</f>
        <v>830608</v>
      </c>
      <c r="E477" s="477" t="str">
        <f>stat!E656</f>
        <v>JH</v>
      </c>
      <c r="F477" s="477" t="str">
        <f>stat!F656</f>
        <v>Čvo</v>
      </c>
      <c r="G477" s="1654">
        <f>stat!G656</f>
        <v>0.5</v>
      </c>
      <c r="H477" s="477">
        <f>stat!H656</f>
        <v>2</v>
      </c>
      <c r="I477" s="477">
        <f>stat!I656</f>
        <v>1</v>
      </c>
      <c r="J477" s="477">
        <f>stat!J656</f>
        <v>0</v>
      </c>
      <c r="K477" s="477">
        <f>stat!K656</f>
        <v>1</v>
      </c>
      <c r="L477" s="477">
        <f>stat!L656</f>
        <v>0</v>
      </c>
    </row>
    <row r="478" spans="1:12" ht="15" customHeight="1">
      <c r="A478" s="849">
        <f>K478</f>
        <v>1</v>
      </c>
      <c r="B478" s="477" t="str">
        <f>stat!B1000</f>
        <v>Junek Jakub</v>
      </c>
      <c r="C478" s="477">
        <f>stat!C1000</f>
        <v>0</v>
      </c>
      <c r="D478" s="477">
        <f>stat!D1000</f>
        <v>0</v>
      </c>
      <c r="E478" s="477" t="str">
        <f>stat!E1000</f>
        <v>H</v>
      </c>
      <c r="F478" s="477" t="str">
        <f>stat!F1000</f>
        <v>HHče</v>
      </c>
      <c r="G478" s="1654">
        <f>stat!G1000</f>
        <v>0.5</v>
      </c>
      <c r="H478" s="477">
        <f>stat!H1000</f>
        <v>2</v>
      </c>
      <c r="I478" s="477">
        <f>stat!I1000</f>
        <v>0</v>
      </c>
      <c r="J478" s="477">
        <f>stat!J1000</f>
        <v>1</v>
      </c>
      <c r="K478" s="477">
        <f>stat!K1000</f>
        <v>1</v>
      </c>
      <c r="L478" s="477">
        <f>stat!L1000</f>
        <v>0</v>
      </c>
    </row>
    <row r="479" spans="1:12" ht="15" customHeight="1">
      <c r="A479" s="849">
        <f>K479</f>
        <v>1</v>
      </c>
      <c r="B479" s="477" t="str">
        <f>stat!B10</f>
        <v>Seidl</v>
      </c>
      <c r="C479" s="477" t="str">
        <f>stat!C10</f>
        <v>Patrik</v>
      </c>
      <c r="D479" s="477">
        <f>stat!D10</f>
        <v>1090813</v>
      </c>
      <c r="E479" s="477" t="str">
        <f>stat!E10</f>
        <v>NR</v>
      </c>
      <c r="F479" s="477" t="str">
        <f>stat!F10</f>
        <v>SOM</v>
      </c>
      <c r="G479" s="1654">
        <f>stat!G10</f>
        <v>1</v>
      </c>
      <c r="H479" s="477">
        <f>stat!H10</f>
        <v>1</v>
      </c>
      <c r="I479" s="477">
        <f>stat!I10</f>
        <v>1</v>
      </c>
      <c r="J479" s="477">
        <f>stat!J10</f>
        <v>0</v>
      </c>
      <c r="K479" s="477">
        <f>stat!K10</f>
        <v>1</v>
      </c>
      <c r="L479" s="477">
        <f>stat!L10</f>
        <v>0</v>
      </c>
    </row>
    <row r="480" spans="1:12" ht="15" customHeight="1">
      <c r="A480" s="849">
        <f>K480</f>
        <v>1</v>
      </c>
      <c r="B480" s="477" t="str">
        <f>stat!B15</f>
        <v>Sedlačík</v>
      </c>
      <c r="C480" s="477" t="str">
        <f>stat!C15</f>
        <v>David</v>
      </c>
      <c r="D480" s="477">
        <f>stat!D15</f>
        <v>861121</v>
      </c>
      <c r="E480" s="477" t="str">
        <f>stat!E15</f>
        <v>JH2</v>
      </c>
      <c r="F480" s="477" t="str">
        <f>stat!F15</f>
        <v>SOM</v>
      </c>
      <c r="G480" s="1654">
        <f>stat!G15</f>
        <v>0.5</v>
      </c>
      <c r="H480" s="477">
        <f>stat!H15</f>
        <v>2</v>
      </c>
      <c r="I480" s="477">
        <f>stat!I15</f>
        <v>0</v>
      </c>
      <c r="J480" s="477">
        <f>stat!J15</f>
        <v>1</v>
      </c>
      <c r="K480" s="477">
        <f>stat!K15</f>
        <v>1</v>
      </c>
      <c r="L480" s="477">
        <f>stat!L15</f>
        <v>0</v>
      </c>
    </row>
    <row r="481" spans="1:12" ht="15" customHeight="1">
      <c r="A481" s="849">
        <f>K481</f>
        <v>1</v>
      </c>
      <c r="B481" s="477" t="str">
        <f>stat!B802</f>
        <v>Doležel</v>
      </c>
      <c r="C481" s="477" t="str">
        <f>stat!C802</f>
        <v>Vladislav</v>
      </c>
      <c r="D481" s="477">
        <f>stat!D802</f>
        <v>600120</v>
      </c>
      <c r="E481" s="477" t="str">
        <f>stat!E802</f>
        <v>JH</v>
      </c>
      <c r="F481" s="477" t="str">
        <f>stat!F802</f>
        <v>Ští</v>
      </c>
      <c r="G481" s="1654">
        <f>stat!G802</f>
        <v>6.25E-2</v>
      </c>
      <c r="H481" s="477">
        <f>stat!H802</f>
        <v>16</v>
      </c>
      <c r="I481" s="477">
        <f>stat!I802</f>
        <v>0</v>
      </c>
      <c r="J481" s="477">
        <f>stat!J802</f>
        <v>1</v>
      </c>
      <c r="K481" s="477">
        <f>stat!K802</f>
        <v>1</v>
      </c>
      <c r="L481" s="477">
        <f>stat!L802</f>
        <v>0</v>
      </c>
    </row>
    <row r="482" spans="1:12" ht="15" customHeight="1">
      <c r="A482" s="849">
        <f>K482</f>
        <v>1</v>
      </c>
      <c r="B482" s="477" t="str">
        <f>stat!B955</f>
        <v>Benda</v>
      </c>
      <c r="C482" s="477" t="str">
        <f>stat!C955</f>
        <v>František</v>
      </c>
      <c r="D482" s="477">
        <f>stat!D955</f>
        <v>870503</v>
      </c>
      <c r="E482" s="477" t="str">
        <f>stat!E955</f>
        <v>JH</v>
      </c>
      <c r="F482" s="477" t="str">
        <f>stat!F955</f>
        <v>JED</v>
      </c>
      <c r="G482" s="1654">
        <f>stat!G955</f>
        <v>0.1</v>
      </c>
      <c r="H482" s="477">
        <f>stat!H955</f>
        <v>10</v>
      </c>
      <c r="I482" s="477">
        <f>stat!I955</f>
        <v>0</v>
      </c>
      <c r="J482" s="477">
        <f>stat!J955</f>
        <v>1</v>
      </c>
      <c r="K482" s="477">
        <f>stat!K955</f>
        <v>1</v>
      </c>
      <c r="L482" s="477">
        <f>stat!L955</f>
        <v>0</v>
      </c>
    </row>
    <row r="483" spans="1:12" ht="15" customHeight="1">
      <c r="A483" s="849">
        <f>K483</f>
        <v>1</v>
      </c>
      <c r="B483" s="477" t="str">
        <f>stat!B100</f>
        <v>LEHKÝ</v>
      </c>
      <c r="C483" s="477" t="str">
        <f>stat!C100</f>
        <v>VÁCLAV</v>
      </c>
      <c r="D483" s="477">
        <f>stat!D100</f>
        <v>690218</v>
      </c>
      <c r="E483" s="477" t="str">
        <f>stat!E100</f>
        <v>JH</v>
      </c>
      <c r="F483" s="477" t="str">
        <f>stat!F100</f>
        <v>NEK</v>
      </c>
      <c r="G483" s="1654">
        <f>stat!G100</f>
        <v>5.5555555555555552E-2</v>
      </c>
      <c r="H483" s="477">
        <f>stat!H100</f>
        <v>18</v>
      </c>
      <c r="I483" s="477">
        <f>stat!I100</f>
        <v>0</v>
      </c>
      <c r="J483" s="477">
        <f>stat!J100</f>
        <v>1</v>
      </c>
      <c r="K483" s="477">
        <f>stat!K100</f>
        <v>1</v>
      </c>
      <c r="L483" s="477">
        <f>stat!L100</f>
        <v>0</v>
      </c>
    </row>
    <row r="484" spans="1:12" ht="15" customHeight="1">
      <c r="A484" s="849">
        <f>K484</f>
        <v>1</v>
      </c>
      <c r="B484" s="477" t="str">
        <f>stat!B292</f>
        <v xml:space="preserve">Kalina </v>
      </c>
      <c r="C484" s="477" t="str">
        <f>stat!C292</f>
        <v>Tomáš</v>
      </c>
      <c r="D484" s="477">
        <f>stat!D292</f>
        <v>920514</v>
      </c>
      <c r="E484" s="477" t="str">
        <f>stat!E292</f>
        <v>JH</v>
      </c>
      <c r="F484" s="477" t="str">
        <f>stat!F292</f>
        <v>FLY</v>
      </c>
      <c r="G484" s="1654">
        <f>stat!G292</f>
        <v>0.1111111111111111</v>
      </c>
      <c r="H484" s="477">
        <f>stat!H292</f>
        <v>9</v>
      </c>
      <c r="I484" s="477">
        <f>stat!I292</f>
        <v>1</v>
      </c>
      <c r="J484" s="477">
        <f>stat!J292</f>
        <v>0</v>
      </c>
      <c r="K484" s="477">
        <f>stat!K292</f>
        <v>1</v>
      </c>
      <c r="L484" s="477">
        <f>stat!L292</f>
        <v>0</v>
      </c>
    </row>
    <row r="485" spans="1:12" ht="15" customHeight="1">
      <c r="A485" s="849">
        <f>K485</f>
        <v>1</v>
      </c>
      <c r="B485" s="477" t="str">
        <f>stat!B451</f>
        <v>Vlček</v>
      </c>
      <c r="C485" s="477" t="str">
        <f>stat!C451</f>
        <v>David</v>
      </c>
      <c r="D485" s="477">
        <f>stat!D451</f>
        <v>940914</v>
      </c>
      <c r="E485" s="477" t="str">
        <f>stat!E451</f>
        <v>JH2</v>
      </c>
      <c r="F485" s="477" t="str">
        <f>stat!F451</f>
        <v>ISL</v>
      </c>
      <c r="G485" s="1654">
        <f>stat!G451</f>
        <v>1</v>
      </c>
      <c r="H485" s="477">
        <f>stat!H451</f>
        <v>1</v>
      </c>
      <c r="I485" s="477">
        <f>stat!I451</f>
        <v>0</v>
      </c>
      <c r="J485" s="477">
        <f>stat!J451</f>
        <v>1</v>
      </c>
      <c r="K485" s="477">
        <f>stat!K451</f>
        <v>1</v>
      </c>
      <c r="L485" s="477">
        <f>stat!L451</f>
        <v>0</v>
      </c>
    </row>
    <row r="486" spans="1:12" ht="15" customHeight="1">
      <c r="A486" s="849">
        <f>K486</f>
        <v>1</v>
      </c>
      <c r="B486" s="477" t="str">
        <f>stat!B299</f>
        <v>Karlík</v>
      </c>
      <c r="C486" s="477" t="str">
        <f>stat!C299</f>
        <v>Vojtěch</v>
      </c>
      <c r="D486" s="477">
        <f>stat!D299</f>
        <v>880215</v>
      </c>
      <c r="E486" s="477">
        <f>stat!E299</f>
        <v>0</v>
      </c>
      <c r="F486" s="477" t="str">
        <f>stat!F299</f>
        <v>FLY</v>
      </c>
      <c r="G486" s="1654">
        <f>stat!G299</f>
        <v>0.33333333333333331</v>
      </c>
      <c r="H486" s="477">
        <f>stat!H299</f>
        <v>3</v>
      </c>
      <c r="I486" s="477">
        <f>stat!I299</f>
        <v>1</v>
      </c>
      <c r="J486" s="477">
        <f>stat!J299</f>
        <v>0</v>
      </c>
      <c r="K486" s="477">
        <f>stat!K299</f>
        <v>1</v>
      </c>
      <c r="L486" s="477">
        <f>stat!L299</f>
        <v>0</v>
      </c>
    </row>
    <row r="487" spans="1:12" ht="15" customHeight="1">
      <c r="A487" s="849">
        <f>K487</f>
        <v>1</v>
      </c>
      <c r="B487" s="477" t="str">
        <f>stat!B476</f>
        <v>Herman</v>
      </c>
      <c r="C487" s="477" t="str">
        <f>stat!C476</f>
        <v>Pavel</v>
      </c>
      <c r="D487" s="477">
        <f>stat!D476</f>
        <v>710206</v>
      </c>
      <c r="E487" s="477" t="str">
        <f>stat!E476</f>
        <v>JH</v>
      </c>
      <c r="F487" s="477" t="str">
        <f>stat!F476</f>
        <v>LDM</v>
      </c>
      <c r="G487" s="1654">
        <f>stat!G476</f>
        <v>1</v>
      </c>
      <c r="H487" s="477">
        <f>stat!H476</f>
        <v>1</v>
      </c>
      <c r="I487" s="477">
        <f>stat!I476</f>
        <v>1</v>
      </c>
      <c r="J487" s="477">
        <f>stat!J476</f>
        <v>0</v>
      </c>
      <c r="K487" s="477">
        <f>stat!K476</f>
        <v>1</v>
      </c>
      <c r="L487" s="477">
        <f>stat!L476</f>
        <v>0</v>
      </c>
    </row>
    <row r="488" spans="1:12" ht="15" customHeight="1">
      <c r="A488" s="849">
        <f>K488</f>
        <v>1</v>
      </c>
      <c r="B488" s="477" t="str">
        <f>stat!B555</f>
        <v>Helekal</v>
      </c>
      <c r="C488" s="477" t="str">
        <f>stat!C555</f>
        <v>Martin</v>
      </c>
      <c r="D488" s="477">
        <f>stat!D555</f>
        <v>751129</v>
      </c>
      <c r="E488" s="477" t="str">
        <f>stat!E555</f>
        <v>JH</v>
      </c>
      <c r="F488" s="477" t="str">
        <f>stat!F555</f>
        <v>RAF</v>
      </c>
      <c r="G488" s="1654">
        <f>stat!G555</f>
        <v>0.16666666666666666</v>
      </c>
      <c r="H488" s="477">
        <f>stat!H555</f>
        <v>6</v>
      </c>
      <c r="I488" s="477">
        <f>stat!I555</f>
        <v>1</v>
      </c>
      <c r="J488" s="477">
        <f>stat!J555</f>
        <v>0</v>
      </c>
      <c r="K488" s="477">
        <f>stat!K555</f>
        <v>1</v>
      </c>
      <c r="L488" s="477">
        <f>stat!L555</f>
        <v>0</v>
      </c>
    </row>
    <row r="489" spans="1:12" ht="15" customHeight="1">
      <c r="A489" s="849">
        <f>K489</f>
        <v>1</v>
      </c>
      <c r="B489" s="477" t="str">
        <f>stat!B674</f>
        <v xml:space="preserve">Starý </v>
      </c>
      <c r="C489" s="477" t="str">
        <f>stat!C674</f>
        <v>Roman</v>
      </c>
      <c r="D489" s="477">
        <f>stat!D674</f>
        <v>0</v>
      </c>
      <c r="E489" s="477">
        <f>stat!E674</f>
        <v>0</v>
      </c>
      <c r="F489" s="477" t="str">
        <f>stat!F674</f>
        <v>Čvo</v>
      </c>
      <c r="G489" s="1654">
        <f>stat!G674</f>
        <v>1</v>
      </c>
      <c r="H489" s="477">
        <f>stat!H674</f>
        <v>1</v>
      </c>
      <c r="I489" s="477">
        <f>stat!I674</f>
        <v>0</v>
      </c>
      <c r="J489" s="477">
        <f>stat!J674</f>
        <v>1</v>
      </c>
      <c r="K489" s="477">
        <f>stat!K674</f>
        <v>1</v>
      </c>
      <c r="L489" s="477">
        <f>stat!L674</f>
        <v>0</v>
      </c>
    </row>
    <row r="490" spans="1:12" ht="15" customHeight="1">
      <c r="A490" s="849">
        <f>K490</f>
        <v>1</v>
      </c>
      <c r="B490" s="477" t="str">
        <f>stat!B158</f>
        <v>Hrdina</v>
      </c>
      <c r="C490" s="477" t="str">
        <f>stat!C158</f>
        <v>Matouš</v>
      </c>
      <c r="D490" s="477">
        <f>stat!D158</f>
        <v>0</v>
      </c>
      <c r="E490" s="477">
        <f>stat!E158</f>
        <v>0</v>
      </c>
      <c r="F490" s="477" t="str">
        <f>stat!F158</f>
        <v>HTěch</v>
      </c>
      <c r="G490" s="1654">
        <f>stat!G158</f>
        <v>1</v>
      </c>
      <c r="H490" s="477">
        <f>stat!H158</f>
        <v>1</v>
      </c>
      <c r="I490" s="477">
        <f>stat!I158</f>
        <v>1</v>
      </c>
      <c r="J490" s="477">
        <f>stat!J158</f>
        <v>0</v>
      </c>
      <c r="K490" s="477">
        <f>stat!K158</f>
        <v>1</v>
      </c>
      <c r="L490" s="477">
        <f>stat!L158</f>
        <v>0</v>
      </c>
    </row>
    <row r="491" spans="1:12" ht="15" customHeight="1">
      <c r="A491" s="849">
        <f>K491</f>
        <v>1</v>
      </c>
      <c r="B491" s="477" t="str">
        <f>stat!B347</f>
        <v>Veselý</v>
      </c>
      <c r="C491" s="477" t="str">
        <f>stat!C347</f>
        <v>Dominik</v>
      </c>
      <c r="D491" s="477">
        <f>stat!D347</f>
        <v>0</v>
      </c>
      <c r="E491" s="477">
        <f>stat!E347</f>
        <v>0</v>
      </c>
      <c r="F491" s="477">
        <f>stat!F347</f>
        <v>0</v>
      </c>
      <c r="G491" s="1654">
        <f>stat!G347</f>
        <v>1</v>
      </c>
      <c r="H491" s="477">
        <f>stat!H347</f>
        <v>1</v>
      </c>
      <c r="I491" s="477">
        <f>stat!I347</f>
        <v>1</v>
      </c>
      <c r="J491" s="477">
        <f>stat!J347</f>
        <v>0</v>
      </c>
      <c r="K491" s="477">
        <f>stat!K347</f>
        <v>1</v>
      </c>
      <c r="L491" s="477">
        <f>stat!L347</f>
        <v>0</v>
      </c>
    </row>
    <row r="492" spans="1:12" ht="15" customHeight="1">
      <c r="A492" s="849">
        <f>K492</f>
        <v>1</v>
      </c>
      <c r="B492" s="477" t="str">
        <f>stat!B965</f>
        <v>Bruštik</v>
      </c>
      <c r="C492" s="477" t="str">
        <f>stat!C965</f>
        <v>Pavel</v>
      </c>
      <c r="D492" s="477">
        <f>stat!D965</f>
        <v>0</v>
      </c>
      <c r="E492" s="477" t="str">
        <f>stat!E965</f>
        <v>N</v>
      </c>
      <c r="F492" s="477" t="str">
        <f>stat!F965</f>
        <v>JED</v>
      </c>
      <c r="G492" s="1654">
        <f>stat!G965</f>
        <v>1</v>
      </c>
      <c r="H492" s="477">
        <f>stat!H965</f>
        <v>1</v>
      </c>
      <c r="I492" s="477">
        <f>stat!I965</f>
        <v>1</v>
      </c>
      <c r="J492" s="477">
        <f>stat!J965</f>
        <v>0</v>
      </c>
      <c r="K492" s="477">
        <f>stat!K965</f>
        <v>1</v>
      </c>
      <c r="L492" s="477">
        <f>stat!L965</f>
        <v>0</v>
      </c>
    </row>
    <row r="493" spans="1:12" ht="15" customHeight="1">
      <c r="A493" s="849">
        <f>K493</f>
        <v>1</v>
      </c>
      <c r="B493" s="477" t="str">
        <f>stat!B935</f>
        <v>Bezstarosti</v>
      </c>
      <c r="C493" s="477" t="str">
        <f>stat!C935</f>
        <v>David</v>
      </c>
      <c r="D493" s="477">
        <f>stat!D935</f>
        <v>0</v>
      </c>
      <c r="E493" s="477">
        <f>stat!E935</f>
        <v>0</v>
      </c>
      <c r="F493" s="477" t="str">
        <f>stat!F935</f>
        <v>SNA</v>
      </c>
      <c r="G493" s="1654">
        <f>stat!G935</f>
        <v>0.5</v>
      </c>
      <c r="H493" s="477">
        <f>stat!H935</f>
        <v>2</v>
      </c>
      <c r="I493" s="477">
        <f>stat!I935</f>
        <v>0</v>
      </c>
      <c r="J493" s="477">
        <f>stat!J935</f>
        <v>1</v>
      </c>
      <c r="K493" s="477">
        <f>stat!K935</f>
        <v>1</v>
      </c>
      <c r="L493" s="477">
        <f>stat!L935</f>
        <v>0</v>
      </c>
    </row>
    <row r="494" spans="1:12" ht="15" customHeight="1">
      <c r="A494" s="849">
        <f>K494</f>
        <v>1</v>
      </c>
      <c r="B494" s="477" t="str">
        <f>stat!B692</f>
        <v>Weichsel</v>
      </c>
      <c r="C494" s="477" t="str">
        <f>stat!C692</f>
        <v>Jiří</v>
      </c>
      <c r="D494" s="477">
        <f>stat!D692</f>
        <v>870415</v>
      </c>
      <c r="E494" s="477" t="str">
        <f>stat!E692</f>
        <v>JH</v>
      </c>
      <c r="F494" s="477" t="str">
        <f>stat!F692</f>
        <v>Srš</v>
      </c>
      <c r="G494" s="1654">
        <f>stat!G692</f>
        <v>0.1</v>
      </c>
      <c r="H494" s="477">
        <f>stat!H692</f>
        <v>10</v>
      </c>
      <c r="I494" s="477">
        <f>stat!I692</f>
        <v>1</v>
      </c>
      <c r="J494" s="477">
        <f>stat!J692</f>
        <v>0</v>
      </c>
      <c r="K494" s="477">
        <f>stat!K692</f>
        <v>1</v>
      </c>
      <c r="L494" s="477">
        <f>stat!L692</f>
        <v>0</v>
      </c>
    </row>
    <row r="495" spans="1:12" ht="15" customHeight="1">
      <c r="A495" s="849">
        <f>K495</f>
        <v>1</v>
      </c>
      <c r="B495" s="477" t="str">
        <f>stat!B123</f>
        <v>Bednář</v>
      </c>
      <c r="C495" s="477" t="str">
        <f>stat!C123</f>
        <v>Šimon</v>
      </c>
      <c r="D495" s="477">
        <f>stat!D123</f>
        <v>930921</v>
      </c>
      <c r="E495" s="477">
        <f>stat!E123</f>
        <v>0</v>
      </c>
      <c r="F495" s="477" t="str">
        <f>stat!F123</f>
        <v>NEK</v>
      </c>
      <c r="G495" s="1654">
        <f>stat!G123</f>
        <v>0.5</v>
      </c>
      <c r="H495" s="477">
        <f>stat!H123</f>
        <v>2</v>
      </c>
      <c r="I495" s="477">
        <f>stat!I123</f>
        <v>1</v>
      </c>
      <c r="J495" s="477">
        <f>stat!J123</f>
        <v>0</v>
      </c>
      <c r="K495" s="477">
        <f>stat!K123</f>
        <v>1</v>
      </c>
      <c r="L495" s="477">
        <f>stat!L123</f>
        <v>0</v>
      </c>
    </row>
    <row r="496" spans="1:12" ht="15" customHeight="1">
      <c r="A496" s="849">
        <f>K496</f>
        <v>1</v>
      </c>
      <c r="B496" s="477" t="str">
        <f>stat!B601</f>
        <v xml:space="preserve">Kaška </v>
      </c>
      <c r="C496" s="477" t="str">
        <f>stat!C601</f>
        <v>Jan</v>
      </c>
      <c r="D496" s="477">
        <f>stat!D601</f>
        <v>0</v>
      </c>
      <c r="E496" s="477">
        <f>stat!E601</f>
        <v>0</v>
      </c>
      <c r="F496" s="477" t="str">
        <f>stat!F601</f>
        <v>HORL</v>
      </c>
      <c r="G496" s="1654">
        <f>stat!G601</f>
        <v>0.5</v>
      </c>
      <c r="H496" s="477">
        <f>stat!H601</f>
        <v>2</v>
      </c>
      <c r="I496" s="477">
        <f>stat!I601</f>
        <v>1</v>
      </c>
      <c r="J496" s="477">
        <f>stat!J601</f>
        <v>0</v>
      </c>
      <c r="K496" s="477">
        <f>stat!K601</f>
        <v>1</v>
      </c>
      <c r="L496" s="477">
        <f>stat!L601</f>
        <v>0</v>
      </c>
    </row>
    <row r="497" spans="1:12" ht="15" customHeight="1">
      <c r="A497" s="849">
        <f>K497</f>
        <v>1</v>
      </c>
      <c r="B497" s="477" t="str">
        <f>stat!B954</f>
        <v>Minář</v>
      </c>
      <c r="C497" s="477" t="str">
        <f>stat!C954</f>
        <v>Petr</v>
      </c>
      <c r="D497" s="477">
        <f>stat!D954</f>
        <v>720827</v>
      </c>
      <c r="E497" s="477" t="str">
        <f>stat!E954</f>
        <v>JH2</v>
      </c>
      <c r="F497" s="477" t="str">
        <f>stat!F954</f>
        <v>JED</v>
      </c>
      <c r="G497" s="1654">
        <f>stat!G954</f>
        <v>0.5</v>
      </c>
      <c r="H497" s="477">
        <f>stat!H954</f>
        <v>2</v>
      </c>
      <c r="I497" s="477">
        <f>stat!I954</f>
        <v>0</v>
      </c>
      <c r="J497" s="477">
        <f>stat!J954</f>
        <v>1</v>
      </c>
      <c r="K497" s="477">
        <f>stat!K954</f>
        <v>1</v>
      </c>
      <c r="L497" s="477">
        <f>stat!L954</f>
        <v>0</v>
      </c>
    </row>
    <row r="498" spans="1:12" ht="15" customHeight="1">
      <c r="A498" s="849">
        <f>K498</f>
        <v>1</v>
      </c>
      <c r="B498" s="477" t="str">
        <f>stat!B340</f>
        <v>Baum</v>
      </c>
      <c r="C498" s="477" t="str">
        <f>stat!C340</f>
        <v>David</v>
      </c>
      <c r="D498" s="477">
        <f>stat!D340</f>
        <v>0</v>
      </c>
      <c r="E498" s="477" t="str">
        <f>stat!E340</f>
        <v>H</v>
      </c>
      <c r="F498" s="477" t="str">
        <f>stat!F340</f>
        <v>HBOBzLuk</v>
      </c>
      <c r="G498" s="1654">
        <f>stat!G340</f>
        <v>0.25</v>
      </c>
      <c r="H498" s="477">
        <f>stat!H340</f>
        <v>4</v>
      </c>
      <c r="I498" s="477">
        <f>stat!I340</f>
        <v>0</v>
      </c>
      <c r="J498" s="477">
        <f>stat!J340</f>
        <v>1</v>
      </c>
      <c r="K498" s="477">
        <f>stat!K340</f>
        <v>1</v>
      </c>
      <c r="L498" s="477">
        <f>stat!L340</f>
        <v>25</v>
      </c>
    </row>
    <row r="499" spans="1:12" ht="15" customHeight="1">
      <c r="A499" s="849">
        <f>K499</f>
        <v>1</v>
      </c>
      <c r="B499" s="477" t="str">
        <f>stat!B141</f>
        <v>Leicht</v>
      </c>
      <c r="C499" s="477" t="str">
        <f>stat!C141</f>
        <v>Roman</v>
      </c>
      <c r="D499" s="477">
        <f>stat!D141</f>
        <v>770214</v>
      </c>
      <c r="E499" s="477" t="str">
        <f>stat!E141</f>
        <v>JH</v>
      </c>
      <c r="F499" s="477" t="str">
        <f>stat!F141</f>
        <v>Těch</v>
      </c>
      <c r="G499" s="1654">
        <f>stat!G141</f>
        <v>0.33333333333333331</v>
      </c>
      <c r="H499" s="477">
        <f>stat!H141</f>
        <v>3</v>
      </c>
      <c r="I499" s="477">
        <f>stat!I141</f>
        <v>0</v>
      </c>
      <c r="J499" s="477">
        <f>stat!J141</f>
        <v>1</v>
      </c>
      <c r="K499" s="477">
        <f>stat!K141</f>
        <v>1</v>
      </c>
      <c r="L499" s="477">
        <f>stat!L141</f>
        <v>0</v>
      </c>
    </row>
    <row r="500" spans="1:12" ht="15" customHeight="1">
      <c r="A500" s="849">
        <f>K500</f>
        <v>1</v>
      </c>
      <c r="B500" s="477" t="str">
        <f>stat!B300</f>
        <v>Žejdlík</v>
      </c>
      <c r="C500" s="477" t="str">
        <f>stat!C300</f>
        <v>Vítěslav</v>
      </c>
      <c r="D500" s="477">
        <f>stat!D300</f>
        <v>911007</v>
      </c>
      <c r="E500" s="477">
        <f>stat!E300</f>
        <v>0</v>
      </c>
      <c r="F500" s="477" t="str">
        <f>stat!F300</f>
        <v>FLY</v>
      </c>
      <c r="G500" s="1654" t="e">
        <f>stat!G300</f>
        <v>#DIV/0!</v>
      </c>
      <c r="H500" s="477">
        <f>stat!H300</f>
        <v>0</v>
      </c>
      <c r="I500" s="477">
        <f>stat!I300</f>
        <v>0</v>
      </c>
      <c r="J500" s="477">
        <f>stat!J300</f>
        <v>1</v>
      </c>
      <c r="K500" s="477">
        <f>stat!K300</f>
        <v>1</v>
      </c>
      <c r="L500" s="477">
        <f>stat!L300</f>
        <v>0</v>
      </c>
    </row>
    <row r="501" spans="1:12" ht="15" customHeight="1">
      <c r="A501" s="849">
        <f>K501</f>
        <v>1</v>
      </c>
      <c r="B501" s="477" t="str">
        <f>stat!B85</f>
        <v>Tichý</v>
      </c>
      <c r="C501" s="477" t="str">
        <f>stat!C85</f>
        <v>David</v>
      </c>
      <c r="D501" s="477">
        <f>stat!D85</f>
        <v>0</v>
      </c>
      <c r="E501" s="477">
        <f>stat!E85</f>
        <v>0</v>
      </c>
      <c r="F501" s="477" t="str">
        <f>stat!F85</f>
        <v>Nug</v>
      </c>
      <c r="G501" s="1654">
        <f>stat!G85</f>
        <v>1</v>
      </c>
      <c r="H501" s="477">
        <f>stat!H85</f>
        <v>1</v>
      </c>
      <c r="I501" s="477">
        <f>stat!I85</f>
        <v>1</v>
      </c>
      <c r="J501" s="477">
        <f>stat!J85</f>
        <v>0</v>
      </c>
      <c r="K501" s="477">
        <f>stat!K85</f>
        <v>1</v>
      </c>
      <c r="L501" s="477">
        <f>stat!L85</f>
        <v>0</v>
      </c>
    </row>
    <row r="502" spans="1:12" ht="15" customHeight="1">
      <c r="A502" s="849">
        <f>K502</f>
        <v>1</v>
      </c>
      <c r="B502" s="477" t="str">
        <f>stat!B384</f>
        <v>Doskočil</v>
      </c>
      <c r="C502" s="477" t="str">
        <f>stat!C384</f>
        <v>Martin</v>
      </c>
      <c r="D502" s="477">
        <f>stat!D384</f>
        <v>0</v>
      </c>
      <c r="E502" s="477" t="str">
        <f>stat!E384</f>
        <v>H</v>
      </c>
      <c r="F502" s="477" t="str">
        <f>stat!F384</f>
        <v>PET</v>
      </c>
      <c r="G502" s="1654">
        <f>stat!G384</f>
        <v>1</v>
      </c>
      <c r="H502" s="477">
        <f>stat!H384</f>
        <v>1</v>
      </c>
      <c r="I502" s="477">
        <f>stat!I384</f>
        <v>0</v>
      </c>
      <c r="J502" s="477">
        <f>stat!J384</f>
        <v>1</v>
      </c>
      <c r="K502" s="477">
        <f>stat!K384</f>
        <v>1</v>
      </c>
      <c r="L502" s="477">
        <f>stat!L384</f>
        <v>0</v>
      </c>
    </row>
    <row r="503" spans="1:12" ht="15" customHeight="1">
      <c r="A503" s="849">
        <f>K503</f>
        <v>1</v>
      </c>
      <c r="B503" s="477" t="str">
        <f>stat!B847</f>
        <v>Ondráček</v>
      </c>
      <c r="C503" s="477" t="str">
        <f>stat!C847</f>
        <v>Rostislav</v>
      </c>
      <c r="D503" s="477">
        <f>stat!D847</f>
        <v>640408</v>
      </c>
      <c r="E503" s="477" t="str">
        <f>stat!E847</f>
        <v>J.H.</v>
      </c>
      <c r="F503" s="477" t="str">
        <f>stat!F847</f>
        <v>OMB</v>
      </c>
      <c r="G503" s="1654">
        <f>stat!G847</f>
        <v>0.25</v>
      </c>
      <c r="H503" s="477">
        <f>stat!H847</f>
        <v>4</v>
      </c>
      <c r="I503" s="477">
        <f>stat!I847</f>
        <v>0</v>
      </c>
      <c r="J503" s="477">
        <f>stat!J847</f>
        <v>1</v>
      </c>
      <c r="K503" s="477">
        <f>stat!K847</f>
        <v>1</v>
      </c>
      <c r="L503" s="477">
        <f>stat!L847</f>
        <v>0</v>
      </c>
    </row>
    <row r="504" spans="1:12" ht="15" customHeight="1">
      <c r="A504" s="849">
        <f>K504</f>
        <v>1</v>
      </c>
      <c r="B504" s="477" t="str">
        <f>stat!B534</f>
        <v>Liepold</v>
      </c>
      <c r="C504" s="477" t="str">
        <f>stat!C534</f>
        <v>Daniel</v>
      </c>
      <c r="D504" s="477">
        <f>stat!D534</f>
        <v>920617</v>
      </c>
      <c r="E504" s="477" t="str">
        <f>stat!E534</f>
        <v>JH</v>
      </c>
      <c r="F504" s="477" t="str">
        <f>stat!F534</f>
        <v>SLO</v>
      </c>
      <c r="G504" s="1654">
        <f>stat!G534</f>
        <v>1</v>
      </c>
      <c r="H504" s="477">
        <f>stat!H534</f>
        <v>1</v>
      </c>
      <c r="I504" s="477">
        <f>stat!I534</f>
        <v>1</v>
      </c>
      <c r="J504" s="477">
        <f>stat!J534</f>
        <v>0</v>
      </c>
      <c r="K504" s="477">
        <f>stat!K534</f>
        <v>1</v>
      </c>
      <c r="L504" s="477">
        <f>stat!L534</f>
        <v>0</v>
      </c>
    </row>
    <row r="505" spans="1:12" ht="15" customHeight="1">
      <c r="A505" s="849">
        <f>K505</f>
        <v>1</v>
      </c>
      <c r="B505" s="477" t="str">
        <f>stat!B638</f>
        <v>Kuda</v>
      </c>
      <c r="C505" s="477" t="str">
        <f>stat!C638</f>
        <v>Martin</v>
      </c>
      <c r="D505" s="477">
        <f>stat!D638</f>
        <v>0</v>
      </c>
      <c r="E505" s="477" t="str">
        <f>stat!E638</f>
        <v>H</v>
      </c>
      <c r="F505" s="477" t="str">
        <f>stat!F638</f>
        <v>Uda</v>
      </c>
      <c r="G505" s="1654">
        <f>stat!G638</f>
        <v>1</v>
      </c>
      <c r="H505" s="477">
        <f>stat!H638</f>
        <v>1</v>
      </c>
      <c r="I505" s="477">
        <f>stat!I638</f>
        <v>0</v>
      </c>
      <c r="J505" s="477">
        <f>stat!J638</f>
        <v>1</v>
      </c>
      <c r="K505" s="477">
        <f>stat!K638</f>
        <v>1</v>
      </c>
      <c r="L505" s="477">
        <f>stat!L638</f>
        <v>0</v>
      </c>
    </row>
    <row r="506" spans="1:12" ht="15" customHeight="1">
      <c r="A506" s="849">
        <f>K506</f>
        <v>1</v>
      </c>
      <c r="B506" s="477" t="str">
        <f>stat!B179</f>
        <v>Brejša</v>
      </c>
      <c r="C506" s="477" t="str">
        <f>stat!C179</f>
        <v>Vít</v>
      </c>
      <c r="D506" s="477">
        <f>stat!D179</f>
        <v>0</v>
      </c>
      <c r="E506" s="477" t="str">
        <f>stat!E179</f>
        <v>UOH</v>
      </c>
      <c r="F506" s="477" t="str">
        <f>stat!F179</f>
        <v>HEA</v>
      </c>
      <c r="G506" s="1654">
        <f>stat!G179</f>
        <v>0.5</v>
      </c>
      <c r="H506" s="477">
        <f>stat!H179</f>
        <v>2</v>
      </c>
      <c r="I506" s="477">
        <f>stat!I179</f>
        <v>0</v>
      </c>
      <c r="J506" s="477">
        <f>stat!J179</f>
        <v>1</v>
      </c>
      <c r="K506" s="477">
        <f>stat!K179</f>
        <v>1</v>
      </c>
      <c r="L506" s="477">
        <f>stat!L179</f>
        <v>0</v>
      </c>
    </row>
    <row r="507" spans="1:12" ht="15" customHeight="1">
      <c r="A507" s="849">
        <f>K507</f>
        <v>1</v>
      </c>
      <c r="B507" s="477" t="str">
        <f>stat!B691</f>
        <v>Hohn</v>
      </c>
      <c r="C507" s="477" t="str">
        <f>stat!C691</f>
        <v>David</v>
      </c>
      <c r="D507" s="477">
        <f>stat!D691</f>
        <v>790927</v>
      </c>
      <c r="E507" s="477" t="str">
        <f>stat!E691</f>
        <v>JH</v>
      </c>
      <c r="F507" s="477" t="str">
        <f>stat!F691</f>
        <v>Srš</v>
      </c>
      <c r="G507" s="1654">
        <f>stat!G691</f>
        <v>7.1428571428571425E-2</v>
      </c>
      <c r="H507" s="477">
        <f>stat!H691</f>
        <v>14</v>
      </c>
      <c r="I507" s="477">
        <f>stat!I691</f>
        <v>1</v>
      </c>
      <c r="J507" s="477">
        <f>stat!J691</f>
        <v>0</v>
      </c>
      <c r="K507" s="477">
        <f>stat!K691</f>
        <v>1</v>
      </c>
      <c r="L507" s="477">
        <f>stat!L691</f>
        <v>0</v>
      </c>
    </row>
    <row r="508" spans="1:12" ht="15" customHeight="1">
      <c r="A508" s="849">
        <f>K508</f>
        <v>1</v>
      </c>
      <c r="B508" s="477" t="str">
        <f>stat!B262</f>
        <v>Junek</v>
      </c>
      <c r="C508" s="477" t="str">
        <f>stat!C262</f>
        <v>Jakub</v>
      </c>
      <c r="D508" s="477">
        <f>stat!D262</f>
        <v>1021126</v>
      </c>
      <c r="E508" s="477" t="str">
        <f>stat!E262</f>
        <v>J.H.2</v>
      </c>
      <c r="F508" s="477" t="str">
        <f>stat!F262</f>
        <v>BYS</v>
      </c>
      <c r="G508" s="1654">
        <f>stat!G262</f>
        <v>0.33333333333333331</v>
      </c>
      <c r="H508" s="477">
        <f>stat!H262</f>
        <v>3</v>
      </c>
      <c r="I508" s="477">
        <f>stat!I262</f>
        <v>1</v>
      </c>
      <c r="J508" s="477">
        <f>stat!J262</f>
        <v>0</v>
      </c>
      <c r="K508" s="477">
        <f>stat!K262</f>
        <v>1</v>
      </c>
      <c r="L508" s="477">
        <f>stat!L262</f>
        <v>0</v>
      </c>
    </row>
    <row r="509" spans="1:12" ht="15" customHeight="1">
      <c r="A509" s="849">
        <f>K509</f>
        <v>1</v>
      </c>
      <c r="B509" s="477" t="str">
        <f>stat!B103</f>
        <v>SKALICKÝ</v>
      </c>
      <c r="C509" s="477" t="str">
        <f>stat!C103</f>
        <v>LUBOŠ</v>
      </c>
      <c r="D509" s="477">
        <f>stat!D103</f>
        <v>790427</v>
      </c>
      <c r="E509" s="477" t="str">
        <f>stat!E103</f>
        <v>JH</v>
      </c>
      <c r="F509" s="477" t="str">
        <f>stat!F103</f>
        <v>NEK</v>
      </c>
      <c r="G509" s="1654">
        <f>stat!G103</f>
        <v>0.5</v>
      </c>
      <c r="H509" s="477">
        <f>stat!H103</f>
        <v>2</v>
      </c>
      <c r="I509" s="477">
        <f>stat!I103</f>
        <v>1</v>
      </c>
      <c r="J509" s="477">
        <f>stat!J103</f>
        <v>0</v>
      </c>
      <c r="K509" s="477">
        <f>stat!K103</f>
        <v>1</v>
      </c>
      <c r="L509" s="477">
        <f>stat!L103</f>
        <v>0</v>
      </c>
    </row>
    <row r="510" spans="1:12" ht="15" customHeight="1">
      <c r="A510" s="849">
        <f>K510</f>
        <v>1</v>
      </c>
      <c r="B510" s="477" t="str">
        <f>stat!B75</f>
        <v>Pavlus</v>
      </c>
      <c r="C510" s="477" t="str">
        <f>stat!C75</f>
        <v>Roman</v>
      </c>
      <c r="D510" s="477">
        <f>stat!D75</f>
        <v>781022</v>
      </c>
      <c r="E510" s="477" t="str">
        <f>stat!E75</f>
        <v>JH</v>
      </c>
      <c r="F510" s="477" t="str">
        <f>stat!F75</f>
        <v>Nug</v>
      </c>
      <c r="G510" s="1654">
        <f>stat!G75</f>
        <v>0.5</v>
      </c>
      <c r="H510" s="477">
        <f>stat!H75</f>
        <v>2</v>
      </c>
      <c r="I510" s="477">
        <f>stat!I75</f>
        <v>0</v>
      </c>
      <c r="J510" s="477">
        <f>stat!J75</f>
        <v>1</v>
      </c>
      <c r="K510" s="477">
        <f>stat!K75</f>
        <v>1</v>
      </c>
      <c r="L510" s="477">
        <f>stat!L75</f>
        <v>0</v>
      </c>
    </row>
    <row r="511" spans="1:12" ht="15" customHeight="1">
      <c r="A511" s="849">
        <f>K511</f>
        <v>1</v>
      </c>
      <c r="B511" s="477" t="str">
        <f>stat!B678</f>
        <v>Vašíček</v>
      </c>
      <c r="C511" s="477" t="str">
        <f>stat!C678</f>
        <v>Zbyněk</v>
      </c>
      <c r="D511" s="477">
        <f>stat!D678</f>
        <v>0</v>
      </c>
      <c r="E511" s="477">
        <f>stat!E678</f>
        <v>0</v>
      </c>
      <c r="F511" s="477" t="str">
        <f>stat!F678</f>
        <v>Čvo</v>
      </c>
      <c r="G511" s="1654">
        <f>stat!G678</f>
        <v>0.5</v>
      </c>
      <c r="H511" s="477">
        <f>stat!H678</f>
        <v>2</v>
      </c>
      <c r="I511" s="477">
        <f>stat!I678</f>
        <v>0</v>
      </c>
      <c r="J511" s="477">
        <f>stat!J678</f>
        <v>1</v>
      </c>
      <c r="K511" s="477">
        <f>stat!K678</f>
        <v>1</v>
      </c>
      <c r="L511" s="477">
        <f>stat!L678</f>
        <v>0</v>
      </c>
    </row>
    <row r="512" spans="1:12" ht="15" customHeight="1">
      <c r="A512" s="849">
        <f>K512</f>
        <v>1</v>
      </c>
      <c r="B512" s="477" t="str">
        <f>stat!B291</f>
        <v xml:space="preserve">Lachman </v>
      </c>
      <c r="C512" s="477" t="str">
        <f>stat!C291</f>
        <v>Michal</v>
      </c>
      <c r="D512" s="477">
        <f>stat!D291</f>
        <v>860528</v>
      </c>
      <c r="E512" s="477" t="str">
        <f>stat!E291</f>
        <v>JH</v>
      </c>
      <c r="F512" s="477" t="str">
        <f>stat!F291</f>
        <v>FLY</v>
      </c>
      <c r="G512" s="1654">
        <f>stat!G291</f>
        <v>0.5</v>
      </c>
      <c r="H512" s="477">
        <f>stat!H291</f>
        <v>2</v>
      </c>
      <c r="I512" s="477">
        <f>stat!I291</f>
        <v>0</v>
      </c>
      <c r="J512" s="477">
        <f>stat!J291</f>
        <v>1</v>
      </c>
      <c r="K512" s="477">
        <f>stat!K291</f>
        <v>1</v>
      </c>
      <c r="L512" s="477">
        <f>stat!L291</f>
        <v>0</v>
      </c>
    </row>
    <row r="513" spans="1:12" ht="15" customHeight="1">
      <c r="A513" s="849">
        <f>K513</f>
        <v>1</v>
      </c>
      <c r="B513" s="477" t="str">
        <f>stat!B745</f>
        <v>Ešpandr</v>
      </c>
      <c r="C513" s="477" t="str">
        <f>stat!C745</f>
        <v>Josef ml</v>
      </c>
      <c r="D513" s="477">
        <f>stat!D745</f>
        <v>0</v>
      </c>
      <c r="E513" s="477">
        <f>stat!E745</f>
        <v>0</v>
      </c>
      <c r="F513" s="477" t="str">
        <f>stat!F745</f>
        <v>HLuk</v>
      </c>
      <c r="G513" s="1654">
        <f>stat!G745</f>
        <v>0.5</v>
      </c>
      <c r="H513" s="477">
        <f>stat!H745</f>
        <v>2</v>
      </c>
      <c r="I513" s="477">
        <f>stat!I745</f>
        <v>1</v>
      </c>
      <c r="J513" s="477">
        <f>stat!J745</f>
        <v>0</v>
      </c>
      <c r="K513" s="477">
        <f>stat!K745</f>
        <v>1</v>
      </c>
      <c r="L513" s="477">
        <f>stat!L745</f>
        <v>0</v>
      </c>
    </row>
    <row r="514" spans="1:12" ht="15" customHeight="1">
      <c r="A514" s="849">
        <f>K514</f>
        <v>1</v>
      </c>
      <c r="B514" s="477" t="str">
        <f>stat!B630</f>
        <v>Valíček</v>
      </c>
      <c r="C514" s="477" t="str">
        <f>stat!C630</f>
        <v>Petr</v>
      </c>
      <c r="D514" s="477">
        <f>stat!D630</f>
        <v>790427</v>
      </c>
      <c r="E514" s="477" t="str">
        <f>stat!E630</f>
        <v>J.H.</v>
      </c>
      <c r="F514" s="477" t="str">
        <f>stat!F630</f>
        <v>Uda</v>
      </c>
      <c r="G514" s="1654">
        <f>stat!G630</f>
        <v>9.0909090909090912E-2</v>
      </c>
      <c r="H514" s="477">
        <f>stat!H630</f>
        <v>11</v>
      </c>
      <c r="I514" s="477">
        <f>stat!I630</f>
        <v>0</v>
      </c>
      <c r="J514" s="477">
        <f>stat!J630</f>
        <v>1</v>
      </c>
      <c r="K514" s="477">
        <f>stat!K630</f>
        <v>1</v>
      </c>
      <c r="L514" s="477">
        <f>stat!L630</f>
        <v>0</v>
      </c>
    </row>
    <row r="515" spans="1:12" ht="15" customHeight="1">
      <c r="A515" s="849">
        <f>K515</f>
        <v>1</v>
      </c>
      <c r="B515" s="477" t="str">
        <f>stat!B845</f>
        <v xml:space="preserve">Jánský </v>
      </c>
      <c r="C515" s="477" t="str">
        <f>stat!C845</f>
        <v>Bohuslav</v>
      </c>
      <c r="D515" s="477">
        <f>stat!D845</f>
        <v>780324</v>
      </c>
      <c r="E515" s="477" t="str">
        <f>stat!E845</f>
        <v>J.H.</v>
      </c>
      <c r="F515" s="477" t="str">
        <f>stat!F845</f>
        <v>OMB</v>
      </c>
      <c r="G515" s="1654">
        <f>stat!G845</f>
        <v>9.0909090909090912E-2</v>
      </c>
      <c r="H515" s="477">
        <f>stat!H845</f>
        <v>11</v>
      </c>
      <c r="I515" s="477">
        <f>stat!I845</f>
        <v>0</v>
      </c>
      <c r="J515" s="477">
        <f>stat!J845</f>
        <v>1</v>
      </c>
      <c r="K515" s="477">
        <f>stat!K845</f>
        <v>1</v>
      </c>
      <c r="L515" s="477">
        <f>stat!L845</f>
        <v>0</v>
      </c>
    </row>
    <row r="516" spans="1:12" ht="15" customHeight="1">
      <c r="A516" s="849">
        <f>K516</f>
        <v>1</v>
      </c>
      <c r="B516" s="477" t="str">
        <f>stat!B858</f>
        <v>Vaníček</v>
      </c>
      <c r="C516" s="477" t="str">
        <f>stat!C858</f>
        <v>Martin</v>
      </c>
      <c r="D516" s="477">
        <f>stat!D858</f>
        <v>930205</v>
      </c>
      <c r="E516" s="477" t="str">
        <f>stat!E858</f>
        <v>J.H.</v>
      </c>
      <c r="F516" s="477" t="str">
        <f>stat!F858</f>
        <v>OMB</v>
      </c>
      <c r="G516" s="1654">
        <f>stat!G858</f>
        <v>0.1111111111111111</v>
      </c>
      <c r="H516" s="477">
        <f>stat!H858</f>
        <v>9</v>
      </c>
      <c r="I516" s="477">
        <f>stat!I858</f>
        <v>0</v>
      </c>
      <c r="J516" s="477">
        <f>stat!J858</f>
        <v>1</v>
      </c>
      <c r="K516" s="477">
        <f>stat!K858</f>
        <v>1</v>
      </c>
      <c r="L516" s="477">
        <f>stat!L858</f>
        <v>0</v>
      </c>
    </row>
    <row r="517" spans="1:12" ht="15" customHeight="1">
      <c r="A517" s="849">
        <f>K517</f>
        <v>1</v>
      </c>
      <c r="B517" s="477" t="str">
        <f>stat!B652</f>
        <v>Řepková</v>
      </c>
      <c r="C517" s="477" t="str">
        <f>stat!C652</f>
        <v>Monika</v>
      </c>
      <c r="D517" s="477">
        <f>stat!D652</f>
        <v>710410</v>
      </c>
      <c r="E517" s="477" t="str">
        <f>stat!E652</f>
        <v>JH</v>
      </c>
      <c r="F517" s="477" t="str">
        <f>stat!F652</f>
        <v>Čvo</v>
      </c>
      <c r="G517" s="1654">
        <f>stat!G652</f>
        <v>0.5</v>
      </c>
      <c r="H517" s="477">
        <f>stat!H652</f>
        <v>2</v>
      </c>
      <c r="I517" s="477">
        <f>stat!I652</f>
        <v>0</v>
      </c>
      <c r="J517" s="477">
        <f>stat!J652</f>
        <v>1</v>
      </c>
      <c r="K517" s="477">
        <f>stat!K652</f>
        <v>1</v>
      </c>
      <c r="L517" s="477">
        <f>stat!L652</f>
        <v>0</v>
      </c>
    </row>
    <row r="518" spans="1:12" ht="15" customHeight="1">
      <c r="A518" s="849">
        <f>K518</f>
        <v>1</v>
      </c>
      <c r="B518" s="477" t="str">
        <f>stat!B446</f>
        <v>Kollert</v>
      </c>
      <c r="C518" s="477" t="str">
        <f>stat!C446</f>
        <v>David</v>
      </c>
      <c r="D518" s="477">
        <f>stat!D446</f>
        <v>920716</v>
      </c>
      <c r="E518" s="477" t="str">
        <f>stat!E446</f>
        <v>JH2</v>
      </c>
      <c r="F518" s="477" t="str">
        <f>stat!F446</f>
        <v>ISL</v>
      </c>
      <c r="G518" s="1654">
        <f>stat!G446</f>
        <v>0.5</v>
      </c>
      <c r="H518" s="477">
        <f>stat!H446</f>
        <v>2</v>
      </c>
      <c r="I518" s="477">
        <f>stat!I446</f>
        <v>0</v>
      </c>
      <c r="J518" s="477">
        <f>stat!J446</f>
        <v>1</v>
      </c>
      <c r="K518" s="477">
        <f>stat!K446</f>
        <v>1</v>
      </c>
      <c r="L518" s="477">
        <f>stat!L446</f>
        <v>0</v>
      </c>
    </row>
    <row r="519" spans="1:12" ht="15" customHeight="1">
      <c r="A519" s="849">
        <f>K519</f>
        <v>1</v>
      </c>
      <c r="B519" s="477" t="str">
        <f>stat!B749</f>
        <v>Halbrštát</v>
      </c>
      <c r="C519" s="477" t="str">
        <f>stat!C749</f>
        <v>Jakub</v>
      </c>
      <c r="D519" s="477">
        <f>stat!D749</f>
        <v>0</v>
      </c>
      <c r="E519" s="477">
        <f>stat!E749</f>
        <v>0</v>
      </c>
      <c r="F519" s="477" t="str">
        <f>stat!F749</f>
        <v>Luk</v>
      </c>
      <c r="G519" s="1654">
        <f>stat!G749</f>
        <v>8.3333333333333329E-2</v>
      </c>
      <c r="H519" s="477">
        <f>stat!H749</f>
        <v>12</v>
      </c>
      <c r="I519" s="477">
        <f>stat!I749</f>
        <v>0</v>
      </c>
      <c r="J519" s="477">
        <f>stat!J749</f>
        <v>1</v>
      </c>
      <c r="K519" s="477">
        <f>stat!K749</f>
        <v>1</v>
      </c>
      <c r="L519" s="477">
        <f>stat!L749</f>
        <v>0</v>
      </c>
    </row>
    <row r="520" spans="1:12" ht="15" customHeight="1">
      <c r="A520" s="849">
        <f>K520</f>
        <v>1</v>
      </c>
      <c r="B520" s="477" t="str">
        <f>stat!B572</f>
        <v>Dušek</v>
      </c>
      <c r="C520" s="477" t="str">
        <f>stat!C572</f>
        <v>Martin</v>
      </c>
      <c r="D520" s="477">
        <f>stat!D572</f>
        <v>0</v>
      </c>
      <c r="E520" s="477">
        <f>stat!E572</f>
        <v>0</v>
      </c>
      <c r="F520" s="477" t="str">
        <f>stat!F572</f>
        <v>HRAF</v>
      </c>
      <c r="G520" s="1654">
        <f>stat!G572</f>
        <v>0.25</v>
      </c>
      <c r="H520" s="477">
        <f>stat!H572</f>
        <v>4</v>
      </c>
      <c r="I520" s="477">
        <f>stat!I572</f>
        <v>0</v>
      </c>
      <c r="J520" s="477">
        <f>stat!J572</f>
        <v>1</v>
      </c>
      <c r="K520" s="477">
        <f>stat!K572</f>
        <v>1</v>
      </c>
      <c r="L520" s="477">
        <f>stat!L572</f>
        <v>0</v>
      </c>
    </row>
    <row r="521" spans="1:12" ht="15" customHeight="1">
      <c r="A521" s="849">
        <f>K521</f>
        <v>1</v>
      </c>
      <c r="B521" s="477" t="str">
        <f>stat!B851</f>
        <v>Vaníček</v>
      </c>
      <c r="C521" s="477" t="str">
        <f>stat!C851</f>
        <v>Václav</v>
      </c>
      <c r="D521" s="477">
        <f>stat!D851</f>
        <v>610724</v>
      </c>
      <c r="E521" s="477" t="str">
        <f>stat!E851</f>
        <v>J.H.</v>
      </c>
      <c r="F521" s="477" t="str">
        <f>stat!F851</f>
        <v>OMB</v>
      </c>
      <c r="G521" s="1654">
        <f>stat!G851</f>
        <v>0.2</v>
      </c>
      <c r="H521" s="477">
        <f>stat!H851</f>
        <v>5</v>
      </c>
      <c r="I521" s="477">
        <f>stat!I851</f>
        <v>0</v>
      </c>
      <c r="J521" s="477">
        <f>stat!J851</f>
        <v>1</v>
      </c>
      <c r="K521" s="477">
        <f>stat!K851</f>
        <v>1</v>
      </c>
      <c r="L521" s="477">
        <f>stat!L851</f>
        <v>0</v>
      </c>
    </row>
    <row r="522" spans="1:12" ht="15" customHeight="1">
      <c r="A522" s="849">
        <f>K522</f>
        <v>1</v>
      </c>
      <c r="B522" s="477" t="str">
        <f>stat!B377</f>
        <v>Matyáš</v>
      </c>
      <c r="C522" s="477" t="str">
        <f>stat!C377</f>
        <v>Martin</v>
      </c>
      <c r="D522" s="477">
        <f>stat!D377</f>
        <v>0</v>
      </c>
      <c r="E522" s="477">
        <f>stat!E377</f>
        <v>0</v>
      </c>
      <c r="F522" s="477" t="str">
        <f>stat!F377</f>
        <v>PET</v>
      </c>
      <c r="G522" s="1654">
        <f>stat!G377</f>
        <v>0.5</v>
      </c>
      <c r="H522" s="477">
        <f>stat!H377</f>
        <v>2</v>
      </c>
      <c r="I522" s="477">
        <f>stat!I377</f>
        <v>1</v>
      </c>
      <c r="J522" s="477">
        <f>stat!J377</f>
        <v>0</v>
      </c>
      <c r="K522" s="477">
        <f>stat!K377</f>
        <v>1</v>
      </c>
      <c r="L522" s="477">
        <f>stat!L377</f>
        <v>0</v>
      </c>
    </row>
    <row r="523" spans="1:12" ht="15" customHeight="1">
      <c r="A523" s="849">
        <f>K523</f>
        <v>1</v>
      </c>
      <c r="B523" s="477" t="str">
        <f>stat!B380</f>
        <v>Smetana</v>
      </c>
      <c r="C523" s="477" t="str">
        <f>stat!C380</f>
        <v>Adam</v>
      </c>
      <c r="D523" s="477">
        <f>stat!D380</f>
        <v>0</v>
      </c>
      <c r="E523" s="477" t="str">
        <f>stat!E380</f>
        <v>H</v>
      </c>
      <c r="F523" s="477" t="str">
        <f>stat!F380</f>
        <v>PET</v>
      </c>
      <c r="G523" s="1654">
        <f>stat!G380</f>
        <v>0.5</v>
      </c>
      <c r="H523" s="477">
        <f>stat!H380</f>
        <v>2</v>
      </c>
      <c r="I523" s="477">
        <f>stat!I380</f>
        <v>1</v>
      </c>
      <c r="J523" s="477">
        <f>stat!J380</f>
        <v>0</v>
      </c>
      <c r="K523" s="477">
        <f>stat!K380</f>
        <v>1</v>
      </c>
      <c r="L523" s="477">
        <f>stat!L380</f>
        <v>0</v>
      </c>
    </row>
    <row r="524" spans="1:12" ht="15" customHeight="1">
      <c r="A524" s="849">
        <f>K524</f>
        <v>1</v>
      </c>
      <c r="B524" s="477" t="str">
        <f>stat!B929</f>
        <v>Boháč</v>
      </c>
      <c r="C524" s="477" t="str">
        <f>stat!C929</f>
        <v>Libor</v>
      </c>
      <c r="D524" s="477">
        <f>stat!D929</f>
        <v>860711</v>
      </c>
      <c r="E524" s="477" t="str">
        <f>stat!E929</f>
        <v>JH</v>
      </c>
      <c r="F524" s="477" t="str">
        <f>stat!F929</f>
        <v>SNA</v>
      </c>
      <c r="G524" s="1654">
        <f>stat!G929</f>
        <v>0.25</v>
      </c>
      <c r="H524" s="477">
        <f>stat!H929</f>
        <v>4</v>
      </c>
      <c r="I524" s="477">
        <f>stat!I929</f>
        <v>1</v>
      </c>
      <c r="J524" s="477">
        <f>stat!J929</f>
        <v>0</v>
      </c>
      <c r="K524" s="477">
        <f>stat!K929</f>
        <v>1</v>
      </c>
      <c r="L524" s="477">
        <f>stat!L929</f>
        <v>0</v>
      </c>
    </row>
    <row r="525" spans="1:12" ht="15" customHeight="1">
      <c r="A525" s="849">
        <f>K525</f>
        <v>0</v>
      </c>
      <c r="B525" s="477" t="str">
        <f>stat!B825</f>
        <v>Doležel</v>
      </c>
      <c r="C525" s="477" t="str">
        <f>stat!C825</f>
        <v>Tomáš</v>
      </c>
      <c r="D525" s="477">
        <f>stat!D825</f>
        <v>0</v>
      </c>
      <c r="E525" s="477">
        <f>stat!E825</f>
        <v>0</v>
      </c>
      <c r="F525" s="477" t="str">
        <f>stat!F825</f>
        <v>Ští</v>
      </c>
      <c r="G525" s="1654">
        <f>stat!G825</f>
        <v>0</v>
      </c>
      <c r="H525" s="477">
        <f>stat!H825</f>
        <v>5</v>
      </c>
      <c r="I525" s="477">
        <f>stat!I825</f>
        <v>0</v>
      </c>
      <c r="J525" s="477">
        <f>stat!J825</f>
        <v>0</v>
      </c>
      <c r="K525" s="477">
        <f>stat!K825</f>
        <v>0</v>
      </c>
      <c r="L525" s="477">
        <f>stat!L825</f>
        <v>0</v>
      </c>
    </row>
    <row r="526" spans="1:12" ht="15" customHeight="1">
      <c r="A526" s="849">
        <f>K526</f>
        <v>0</v>
      </c>
      <c r="B526" s="477" t="str">
        <f>stat!B4</f>
        <v>Sonntag</v>
      </c>
      <c r="C526" s="477" t="str">
        <f>stat!C4</f>
        <v>Lukáš</v>
      </c>
      <c r="D526" s="477">
        <f>stat!D4</f>
        <v>820112</v>
      </c>
      <c r="E526" s="477" t="str">
        <f>stat!E4</f>
        <v>JH</v>
      </c>
      <c r="F526" s="477" t="str">
        <f>stat!F4</f>
        <v>SOM</v>
      </c>
      <c r="G526" s="1654" t="e">
        <f>stat!G4</f>
        <v>#DIV/0!</v>
      </c>
      <c r="H526" s="477">
        <f>stat!H4</f>
        <v>0</v>
      </c>
      <c r="I526" s="477">
        <f>stat!I4</f>
        <v>0</v>
      </c>
      <c r="J526" s="477">
        <f>stat!J4</f>
        <v>0</v>
      </c>
      <c r="K526" s="477">
        <f>stat!K4</f>
        <v>0</v>
      </c>
      <c r="L526" s="477">
        <f>stat!L4</f>
        <v>0</v>
      </c>
    </row>
    <row r="527" spans="1:12" ht="15" customHeight="1">
      <c r="A527" s="849">
        <f>K527</f>
        <v>0</v>
      </c>
      <c r="B527" s="477" t="str">
        <f>stat!B7</f>
        <v>Verner</v>
      </c>
      <c r="C527" s="477" t="str">
        <f>stat!C7</f>
        <v>Ladislav</v>
      </c>
      <c r="D527" s="477">
        <f>stat!D7</f>
        <v>570219</v>
      </c>
      <c r="E527" s="477" t="str">
        <f>stat!E7</f>
        <v>JH</v>
      </c>
      <c r="F527" s="477" t="str">
        <f>stat!F7</f>
        <v>SOM</v>
      </c>
      <c r="G527" s="1654" t="e">
        <f>stat!G7</f>
        <v>#DIV/0!</v>
      </c>
      <c r="H527" s="477">
        <f>stat!H7</f>
        <v>0</v>
      </c>
      <c r="I527" s="477">
        <f>stat!I7</f>
        <v>0</v>
      </c>
      <c r="J527" s="477">
        <f>stat!J7</f>
        <v>0</v>
      </c>
      <c r="K527" s="477">
        <f>stat!K7</f>
        <v>0</v>
      </c>
      <c r="L527" s="477">
        <f>stat!L7</f>
        <v>0</v>
      </c>
    </row>
    <row r="528" spans="1:12" ht="15" customHeight="1">
      <c r="A528" s="849">
        <f>K528</f>
        <v>0</v>
      </c>
      <c r="B528" s="477" t="str">
        <f>stat!B8</f>
        <v>Gereš</v>
      </c>
      <c r="C528" s="477" t="str">
        <f>stat!C8</f>
        <v>Stanislav</v>
      </c>
      <c r="D528" s="477">
        <f>stat!D8</f>
        <v>781004</v>
      </c>
      <c r="E528" s="477" t="str">
        <f>stat!E8</f>
        <v>JH</v>
      </c>
      <c r="F528" s="477" t="str">
        <f>stat!F8</f>
        <v>SOM</v>
      </c>
      <c r="G528" s="1654" t="e">
        <f>stat!G8</f>
        <v>#DIV/0!</v>
      </c>
      <c r="H528" s="477">
        <f>stat!H8</f>
        <v>0</v>
      </c>
      <c r="I528" s="477">
        <f>stat!I8</f>
        <v>0</v>
      </c>
      <c r="J528" s="477">
        <f>stat!J8</f>
        <v>0</v>
      </c>
      <c r="K528" s="477">
        <f>stat!K8</f>
        <v>0</v>
      </c>
      <c r="L528" s="477">
        <f>stat!L8</f>
        <v>0</v>
      </c>
    </row>
    <row r="529" spans="1:12" ht="15" customHeight="1">
      <c r="A529" s="849">
        <f>K529</f>
        <v>0</v>
      </c>
      <c r="B529" s="477" t="str">
        <f>stat!B9</f>
        <v>Holinka</v>
      </c>
      <c r="C529" s="477" t="str">
        <f>stat!C9</f>
        <v>Radek</v>
      </c>
      <c r="D529" s="477">
        <f>stat!D9</f>
        <v>691201</v>
      </c>
      <c r="E529" s="477" t="str">
        <f>stat!E9</f>
        <v>JH</v>
      </c>
      <c r="F529" s="477" t="str">
        <f>stat!F9</f>
        <v>SOM</v>
      </c>
      <c r="G529" s="1654" t="e">
        <f>stat!G9</f>
        <v>#DIV/0!</v>
      </c>
      <c r="H529" s="477">
        <f>stat!H9</f>
        <v>0</v>
      </c>
      <c r="I529" s="477">
        <f>stat!I9</f>
        <v>0</v>
      </c>
      <c r="J529" s="477">
        <f>stat!J9</f>
        <v>0</v>
      </c>
      <c r="K529" s="477">
        <f>stat!K9</f>
        <v>0</v>
      </c>
      <c r="L529" s="477">
        <f>stat!L9</f>
        <v>0</v>
      </c>
    </row>
    <row r="530" spans="1:12" ht="15" customHeight="1">
      <c r="A530" s="849">
        <f>K530</f>
        <v>0</v>
      </c>
      <c r="B530" s="477" t="str">
        <f>stat!B21</f>
        <v>Holinka</v>
      </c>
      <c r="C530" s="477" t="str">
        <f>stat!C21</f>
        <v>Jan</v>
      </c>
      <c r="D530" s="477">
        <f>stat!D21</f>
        <v>920807</v>
      </c>
      <c r="E530" s="477" t="str">
        <f>stat!E21</f>
        <v>JH</v>
      </c>
      <c r="F530" s="477" t="str">
        <f>stat!F21</f>
        <v>SOM</v>
      </c>
      <c r="G530" s="1654" t="e">
        <f>stat!G21</f>
        <v>#DIV/0!</v>
      </c>
      <c r="H530" s="477">
        <f>stat!H21</f>
        <v>0</v>
      </c>
      <c r="I530" s="477">
        <f>stat!I21</f>
        <v>0</v>
      </c>
      <c r="J530" s="477">
        <f>stat!J21</f>
        <v>0</v>
      </c>
      <c r="K530" s="477">
        <f>stat!K21</f>
        <v>0</v>
      </c>
      <c r="L530" s="477">
        <f>stat!L21</f>
        <v>0</v>
      </c>
    </row>
    <row r="531" spans="1:12" ht="15" customHeight="1">
      <c r="A531" s="849">
        <f>K531</f>
        <v>0</v>
      </c>
      <c r="B531" s="477" t="str">
        <f>stat!B26</f>
        <v>Axmannová</v>
      </c>
      <c r="C531" s="477" t="str">
        <f>stat!C26</f>
        <v>Darina</v>
      </c>
      <c r="D531" s="477">
        <f>stat!D26</f>
        <v>0</v>
      </c>
      <c r="E531" s="477">
        <f>stat!E26</f>
        <v>0</v>
      </c>
      <c r="F531" s="477">
        <f>stat!F26</f>
        <v>0</v>
      </c>
      <c r="G531" s="1654">
        <f>stat!G26</f>
        <v>0</v>
      </c>
      <c r="H531" s="477">
        <f>stat!H26</f>
        <v>0</v>
      </c>
      <c r="I531" s="477">
        <f>stat!I26</f>
        <v>0</v>
      </c>
      <c r="J531" s="477">
        <f>stat!J26</f>
        <v>0</v>
      </c>
      <c r="K531" s="477">
        <f>stat!K26</f>
        <v>0</v>
      </c>
      <c r="L531" s="477">
        <f>stat!L26</f>
        <v>0</v>
      </c>
    </row>
    <row r="532" spans="1:12" ht="15" customHeight="1">
      <c r="A532" s="849">
        <f>K532</f>
        <v>0</v>
      </c>
      <c r="B532" s="477">
        <f>stat!B32</f>
        <v>2</v>
      </c>
      <c r="C532" s="477">
        <f>stat!C32</f>
        <v>0</v>
      </c>
      <c r="D532" s="477">
        <f>stat!D32</f>
        <v>0</v>
      </c>
      <c r="E532" s="477">
        <f>stat!E32</f>
        <v>0</v>
      </c>
      <c r="F532" s="477">
        <f>stat!F32</f>
        <v>0</v>
      </c>
      <c r="G532" s="1654">
        <f>stat!G32</f>
        <v>0</v>
      </c>
      <c r="H532" s="477">
        <f>stat!H32</f>
        <v>0</v>
      </c>
      <c r="I532" s="477">
        <f>stat!I32</f>
        <v>0</v>
      </c>
      <c r="J532" s="477">
        <f>stat!J32</f>
        <v>0</v>
      </c>
      <c r="K532" s="477">
        <f>stat!K32</f>
        <v>0</v>
      </c>
      <c r="L532" s="477">
        <f>stat!L32</f>
        <v>0</v>
      </c>
    </row>
    <row r="533" spans="1:12" ht="15" customHeight="1">
      <c r="A533" s="849">
        <f>K533</f>
        <v>0</v>
      </c>
      <c r="B533" s="477" t="str">
        <f>stat!B35</f>
        <v xml:space="preserve">Budina </v>
      </c>
      <c r="C533" s="477" t="str">
        <f>stat!C35</f>
        <v>Michal</v>
      </c>
      <c r="D533" s="477">
        <f>stat!D35</f>
        <v>780504</v>
      </c>
      <c r="E533" s="477" t="str">
        <f>stat!E35</f>
        <v>JH</v>
      </c>
      <c r="F533" s="477" t="str">
        <f>stat!F35</f>
        <v>Tyg</v>
      </c>
      <c r="G533" s="1654" t="e">
        <f>stat!G35</f>
        <v>#DIV/0!</v>
      </c>
      <c r="H533" s="477">
        <f>stat!H35</f>
        <v>0</v>
      </c>
      <c r="I533" s="477">
        <f>stat!I35</f>
        <v>0</v>
      </c>
      <c r="J533" s="477">
        <f>stat!J35</f>
        <v>0</v>
      </c>
      <c r="K533" s="477">
        <f>stat!K35</f>
        <v>0</v>
      </c>
      <c r="L533" s="477">
        <f>stat!L35</f>
        <v>0</v>
      </c>
    </row>
    <row r="534" spans="1:12" ht="15" customHeight="1">
      <c r="A534" s="849">
        <f>K534</f>
        <v>0</v>
      </c>
      <c r="B534" s="477" t="str">
        <f>stat!B40</f>
        <v>Maršík</v>
      </c>
      <c r="C534" s="477" t="str">
        <f>stat!C40</f>
        <v>Jan</v>
      </c>
      <c r="D534" s="477">
        <f>stat!D40</f>
        <v>790813</v>
      </c>
      <c r="E534" s="477" t="str">
        <f>stat!E40</f>
        <v>JH</v>
      </c>
      <c r="F534" s="477" t="str">
        <f>stat!F40</f>
        <v>Tyg</v>
      </c>
      <c r="G534" s="1654" t="e">
        <f>stat!G40</f>
        <v>#DIV/0!</v>
      </c>
      <c r="H534" s="477">
        <f>stat!H40</f>
        <v>0</v>
      </c>
      <c r="I534" s="477">
        <f>stat!I40</f>
        <v>0</v>
      </c>
      <c r="J534" s="477">
        <f>stat!J40</f>
        <v>0</v>
      </c>
      <c r="K534" s="477">
        <f>stat!K40</f>
        <v>0</v>
      </c>
      <c r="L534" s="477">
        <f>stat!L40</f>
        <v>0</v>
      </c>
    </row>
    <row r="535" spans="1:12" ht="15" customHeight="1">
      <c r="A535" s="849">
        <f>K535</f>
        <v>0</v>
      </c>
      <c r="B535" s="477">
        <f>stat!B57</f>
        <v>0</v>
      </c>
      <c r="C535" s="477">
        <f>stat!C57</f>
        <v>0</v>
      </c>
      <c r="D535" s="477">
        <f>stat!D57</f>
        <v>0</v>
      </c>
      <c r="E535" s="477">
        <f>stat!E57</f>
        <v>0</v>
      </c>
      <c r="F535" s="477" t="str">
        <f>stat!F57</f>
        <v>Tyg</v>
      </c>
      <c r="G535" s="1654" t="e">
        <f>stat!G57</f>
        <v>#DIV/0!</v>
      </c>
      <c r="H535" s="477">
        <f>stat!H57</f>
        <v>0</v>
      </c>
      <c r="I535" s="477">
        <f>stat!I57</f>
        <v>0</v>
      </c>
      <c r="J535" s="477">
        <f>stat!J57</f>
        <v>0</v>
      </c>
      <c r="K535" s="477">
        <f>stat!K57</f>
        <v>0</v>
      </c>
      <c r="L535" s="477">
        <f>stat!L57</f>
        <v>0</v>
      </c>
    </row>
    <row r="536" spans="1:12" ht="15" customHeight="1">
      <c r="A536" s="849">
        <f>K536</f>
        <v>0</v>
      </c>
      <c r="B536" s="477">
        <f>stat!B58</f>
        <v>0</v>
      </c>
      <c r="C536" s="477">
        <f>stat!C58</f>
        <v>0</v>
      </c>
      <c r="D536" s="477">
        <f>stat!D58</f>
        <v>0</v>
      </c>
      <c r="E536" s="477">
        <f>stat!E58</f>
        <v>0</v>
      </c>
      <c r="F536" s="477" t="str">
        <f>stat!F58</f>
        <v>Tyg</v>
      </c>
      <c r="G536" s="1654" t="e">
        <f>stat!G58</f>
        <v>#DIV/0!</v>
      </c>
      <c r="H536" s="477">
        <f>stat!H58</f>
        <v>0</v>
      </c>
      <c r="I536" s="477">
        <f>stat!I58</f>
        <v>0</v>
      </c>
      <c r="J536" s="477">
        <f>stat!J58</f>
        <v>0</v>
      </c>
      <c r="K536" s="477">
        <f>stat!K58</f>
        <v>0</v>
      </c>
      <c r="L536" s="477">
        <f>stat!L58</f>
        <v>0</v>
      </c>
    </row>
    <row r="537" spans="1:12" ht="15" customHeight="1">
      <c r="A537" s="849">
        <f>K537</f>
        <v>0</v>
      </c>
      <c r="B537" s="477" t="str">
        <f>stat!B59</f>
        <v>Příjmení</v>
      </c>
      <c r="C537" s="477" t="str">
        <f>stat!C59</f>
        <v>Jméno</v>
      </c>
      <c r="D537" s="477" t="str">
        <f>stat!D59</f>
        <v>Narozen (rrmmdd)</v>
      </c>
      <c r="E537" s="477">
        <f>stat!E59</f>
        <v>0</v>
      </c>
      <c r="F537" s="477" t="str">
        <f>stat!F59</f>
        <v>Tyg</v>
      </c>
      <c r="G537" s="1654" t="e">
        <f>stat!G59</f>
        <v>#DIV/0!</v>
      </c>
      <c r="H537" s="477">
        <f>stat!H59</f>
        <v>0</v>
      </c>
      <c r="I537" s="477">
        <f>stat!I59</f>
        <v>0</v>
      </c>
      <c r="J537" s="477">
        <f>stat!J59</f>
        <v>0</v>
      </c>
      <c r="K537" s="477">
        <f>stat!K59</f>
        <v>0</v>
      </c>
      <c r="L537" s="477">
        <f>stat!L59</f>
        <v>0</v>
      </c>
    </row>
    <row r="538" spans="1:12" ht="15" customHeight="1">
      <c r="A538" s="849">
        <f>K538</f>
        <v>0</v>
      </c>
      <c r="B538" s="477" t="str">
        <f>stat!B64</f>
        <v>Ehrenberger</v>
      </c>
      <c r="C538" s="477" t="str">
        <f>stat!C64</f>
        <v>Radek</v>
      </c>
      <c r="D538" s="477">
        <f>stat!D64</f>
        <v>0</v>
      </c>
      <c r="E538" s="477">
        <f>stat!E64</f>
        <v>0</v>
      </c>
      <c r="F538" s="477" t="str">
        <f>stat!F64</f>
        <v>golTyg</v>
      </c>
      <c r="G538" s="1654" t="e">
        <f>stat!G64</f>
        <v>#DIV/0!</v>
      </c>
      <c r="H538" s="477">
        <f>stat!H64</f>
        <v>0</v>
      </c>
      <c r="I538" s="477">
        <f>stat!I64</f>
        <v>0</v>
      </c>
      <c r="J538" s="477">
        <f>stat!J64</f>
        <v>0</v>
      </c>
      <c r="K538" s="477">
        <f>stat!K64</f>
        <v>0</v>
      </c>
      <c r="L538" s="477">
        <f>stat!L64</f>
        <v>0</v>
      </c>
    </row>
    <row r="539" spans="1:12" ht="15" customHeight="1">
      <c r="A539" s="849">
        <f>K539</f>
        <v>0</v>
      </c>
      <c r="B539" s="477">
        <f>stat!B66</f>
        <v>3</v>
      </c>
      <c r="C539" s="477">
        <f>stat!C66</f>
        <v>0</v>
      </c>
      <c r="D539" s="477">
        <f>stat!D66</f>
        <v>0</v>
      </c>
      <c r="E539" s="477">
        <f>stat!E66</f>
        <v>0</v>
      </c>
      <c r="F539" s="477">
        <f>stat!F66</f>
        <v>0</v>
      </c>
      <c r="G539" s="1654">
        <f>stat!G66</f>
        <v>0</v>
      </c>
      <c r="H539" s="477">
        <f>stat!H66</f>
        <v>0</v>
      </c>
      <c r="I539" s="477">
        <f>stat!I66</f>
        <v>0</v>
      </c>
      <c r="J539" s="477">
        <f>stat!J66</f>
        <v>0</v>
      </c>
      <c r="K539" s="477">
        <f>stat!K66</f>
        <v>0</v>
      </c>
      <c r="L539" s="477">
        <f>stat!L66</f>
        <v>0</v>
      </c>
    </row>
    <row r="540" spans="1:12" ht="15" customHeight="1">
      <c r="A540" s="849">
        <f>K540</f>
        <v>0</v>
      </c>
      <c r="B540" s="477" t="str">
        <f>stat!B84</f>
        <v>Císař</v>
      </c>
      <c r="C540" s="477" t="str">
        <f>stat!C84</f>
        <v>Eduard</v>
      </c>
      <c r="D540" s="477">
        <f>stat!D84</f>
        <v>0</v>
      </c>
      <c r="E540" s="477">
        <f>stat!E84</f>
        <v>0</v>
      </c>
      <c r="F540" s="477" t="str">
        <f>stat!F84</f>
        <v>Nug</v>
      </c>
      <c r="G540" s="1654">
        <f>stat!G84</f>
        <v>0</v>
      </c>
      <c r="H540" s="477">
        <f>stat!H84</f>
        <v>1</v>
      </c>
      <c r="I540" s="477">
        <f>stat!I84</f>
        <v>0</v>
      </c>
      <c r="J540" s="477">
        <f>stat!J84</f>
        <v>0</v>
      </c>
      <c r="K540" s="477">
        <f>stat!K84</f>
        <v>0</v>
      </c>
      <c r="L540" s="477">
        <f>stat!L84</f>
        <v>0</v>
      </c>
    </row>
    <row r="541" spans="1:12" ht="15" customHeight="1">
      <c r="A541" s="849">
        <f>K541</f>
        <v>0</v>
      </c>
      <c r="B541" s="477">
        <f>stat!B88</f>
        <v>0</v>
      </c>
      <c r="C541" s="477">
        <f>stat!C88</f>
        <v>0</v>
      </c>
      <c r="D541" s="477">
        <f>stat!D88</f>
        <v>0</v>
      </c>
      <c r="E541" s="477">
        <f>stat!E88</f>
        <v>0</v>
      </c>
      <c r="F541" s="477" t="str">
        <f>stat!F88</f>
        <v>Nug</v>
      </c>
      <c r="G541" s="1654" t="e">
        <f>stat!G88</f>
        <v>#DIV/0!</v>
      </c>
      <c r="H541" s="477">
        <f>stat!H88</f>
        <v>0</v>
      </c>
      <c r="I541" s="477">
        <f>stat!I88</f>
        <v>0</v>
      </c>
      <c r="J541" s="477">
        <f>stat!J88</f>
        <v>0</v>
      </c>
      <c r="K541" s="477">
        <f>stat!K88</f>
        <v>0</v>
      </c>
      <c r="L541" s="477">
        <f>stat!L88</f>
        <v>0</v>
      </c>
    </row>
    <row r="542" spans="1:12" ht="15" customHeight="1">
      <c r="A542" s="849">
        <f>K542</f>
        <v>0</v>
      </c>
      <c r="B542" s="477">
        <f>stat!B89</f>
        <v>0</v>
      </c>
      <c r="C542" s="477">
        <f>stat!C89</f>
        <v>0</v>
      </c>
      <c r="D542" s="477">
        <f>stat!D89</f>
        <v>0</v>
      </c>
      <c r="E542" s="477">
        <f>stat!E89</f>
        <v>0</v>
      </c>
      <c r="F542" s="477" t="str">
        <f>stat!F89</f>
        <v>Nug</v>
      </c>
      <c r="G542" s="1654" t="e">
        <f>stat!G89</f>
        <v>#DIV/0!</v>
      </c>
      <c r="H542" s="477">
        <f>stat!H89</f>
        <v>0</v>
      </c>
      <c r="I542" s="477">
        <f>stat!I89</f>
        <v>0</v>
      </c>
      <c r="J542" s="477">
        <f>stat!J89</f>
        <v>0</v>
      </c>
      <c r="K542" s="477">
        <f>stat!K89</f>
        <v>0</v>
      </c>
      <c r="L542" s="477">
        <f>stat!L89</f>
        <v>0</v>
      </c>
    </row>
    <row r="543" spans="1:12" ht="15" customHeight="1">
      <c r="A543" s="849">
        <f>K543</f>
        <v>0</v>
      </c>
      <c r="B543" s="477">
        <f>stat!B90</f>
        <v>0</v>
      </c>
      <c r="C543" s="477">
        <f>stat!C90</f>
        <v>0</v>
      </c>
      <c r="D543" s="477">
        <f>stat!D90</f>
        <v>0</v>
      </c>
      <c r="E543" s="477">
        <f>stat!E90</f>
        <v>0</v>
      </c>
      <c r="F543" s="477" t="str">
        <f>stat!F90</f>
        <v>Nug</v>
      </c>
      <c r="G543" s="1654" t="e">
        <f>stat!G90</f>
        <v>#DIV/0!</v>
      </c>
      <c r="H543" s="477">
        <f>stat!H90</f>
        <v>0</v>
      </c>
      <c r="I543" s="477">
        <f>stat!I90</f>
        <v>0</v>
      </c>
      <c r="J543" s="477">
        <f>stat!J90</f>
        <v>0</v>
      </c>
      <c r="K543" s="477">
        <f>stat!K90</f>
        <v>0</v>
      </c>
      <c r="L543" s="477">
        <f>stat!L90</f>
        <v>0</v>
      </c>
    </row>
    <row r="544" spans="1:12" ht="15" customHeight="1">
      <c r="A544" s="849">
        <f>K544</f>
        <v>0</v>
      </c>
      <c r="B544" s="477">
        <f>stat!B98</f>
        <v>4</v>
      </c>
      <c r="C544" s="477">
        <f>stat!C98</f>
        <v>0</v>
      </c>
      <c r="D544" s="477">
        <f>stat!D98</f>
        <v>0</v>
      </c>
      <c r="E544" s="477">
        <f>stat!E98</f>
        <v>0</v>
      </c>
      <c r="F544" s="477">
        <f>stat!F98</f>
        <v>0</v>
      </c>
      <c r="G544" s="1654">
        <f>stat!G98</f>
        <v>0</v>
      </c>
      <c r="H544" s="477">
        <f>stat!H98</f>
        <v>0</v>
      </c>
      <c r="I544" s="477">
        <f>stat!I98</f>
        <v>0</v>
      </c>
      <c r="J544" s="477">
        <f>stat!J98</f>
        <v>0</v>
      </c>
      <c r="K544" s="477">
        <f>stat!K98</f>
        <v>0</v>
      </c>
      <c r="L544" s="477">
        <f>stat!L98</f>
        <v>0</v>
      </c>
    </row>
    <row r="545" spans="1:12" ht="15" customHeight="1">
      <c r="A545" s="849">
        <f>K545</f>
        <v>0</v>
      </c>
      <c r="B545" s="477" t="str">
        <f>stat!B114</f>
        <v xml:space="preserve">KAREŠ </v>
      </c>
      <c r="C545" s="477" t="str">
        <f>stat!C114</f>
        <v>ANTONÍN</v>
      </c>
      <c r="D545" s="477">
        <f>stat!D114</f>
        <v>1040601</v>
      </c>
      <c r="E545" s="477" t="str">
        <f>stat!E114</f>
        <v>JH</v>
      </c>
      <c r="F545" s="477" t="str">
        <f>stat!F114</f>
        <v>NEK</v>
      </c>
      <c r="G545" s="1654">
        <f>stat!G114</f>
        <v>0</v>
      </c>
      <c r="H545" s="477">
        <f>stat!H114</f>
        <v>1</v>
      </c>
      <c r="I545" s="477">
        <f>stat!I114</f>
        <v>0</v>
      </c>
      <c r="J545" s="477">
        <f>stat!J114</f>
        <v>0</v>
      </c>
      <c r="K545" s="477">
        <f>stat!K114</f>
        <v>0</v>
      </c>
      <c r="L545" s="477">
        <f>stat!L114</f>
        <v>0</v>
      </c>
    </row>
    <row r="546" spans="1:12" ht="15" customHeight="1">
      <c r="A546" s="849">
        <f>K546</f>
        <v>0</v>
      </c>
      <c r="B546" s="477" t="str">
        <f>stat!B116</f>
        <v>BEDNÁŘ</v>
      </c>
      <c r="C546" s="477" t="str">
        <f>stat!C116</f>
        <v>MICHAL</v>
      </c>
      <c r="D546" s="477">
        <f>stat!D116</f>
        <v>1010401</v>
      </c>
      <c r="E546" s="477" t="str">
        <f>stat!E116</f>
        <v>JH</v>
      </c>
      <c r="F546" s="477" t="str">
        <f>stat!F116</f>
        <v>NEK</v>
      </c>
      <c r="G546" s="1654" t="e">
        <f>stat!G116</f>
        <v>#DIV/0!</v>
      </c>
      <c r="H546" s="477">
        <f>stat!H116</f>
        <v>0</v>
      </c>
      <c r="I546" s="477">
        <f>stat!I116</f>
        <v>0</v>
      </c>
      <c r="J546" s="477">
        <f>stat!J116</f>
        <v>0</v>
      </c>
      <c r="K546" s="477">
        <f>stat!K116</f>
        <v>0</v>
      </c>
      <c r="L546" s="477">
        <f>stat!L116</f>
        <v>0</v>
      </c>
    </row>
    <row r="547" spans="1:12" ht="15" customHeight="1">
      <c r="A547" s="849">
        <f>K547</f>
        <v>0</v>
      </c>
      <c r="B547" s="477" t="str">
        <f>stat!B117</f>
        <v>HUBÁLEK</v>
      </c>
      <c r="C547" s="477" t="str">
        <f>stat!C117</f>
        <v>ONDŘEJ</v>
      </c>
      <c r="D547" s="477">
        <f>stat!D117</f>
        <v>1020912</v>
      </c>
      <c r="E547" s="477" t="str">
        <f>stat!E117</f>
        <v>JH</v>
      </c>
      <c r="F547" s="477" t="str">
        <f>stat!F117</f>
        <v>NEK</v>
      </c>
      <c r="G547" s="1654" t="e">
        <f>stat!G117</f>
        <v>#DIV/0!</v>
      </c>
      <c r="H547" s="477">
        <f>stat!H117</f>
        <v>0</v>
      </c>
      <c r="I547" s="477">
        <f>stat!I117</f>
        <v>0</v>
      </c>
      <c r="J547" s="477">
        <f>stat!J117</f>
        <v>0</v>
      </c>
      <c r="K547" s="477">
        <f>stat!K117</f>
        <v>0</v>
      </c>
      <c r="L547" s="477">
        <f>stat!L117</f>
        <v>0</v>
      </c>
    </row>
    <row r="548" spans="1:12" ht="15" customHeight="1">
      <c r="A548" s="849">
        <f>K548</f>
        <v>0</v>
      </c>
      <c r="B548" s="477" t="str">
        <f>stat!B118</f>
        <v>MACHÁČEK</v>
      </c>
      <c r="C548" s="477" t="str">
        <f>stat!C118</f>
        <v>MICHAL</v>
      </c>
      <c r="D548" s="477">
        <f>stat!D118</f>
        <v>1020608</v>
      </c>
      <c r="E548" s="477" t="str">
        <f>stat!E118</f>
        <v>JH</v>
      </c>
      <c r="F548" s="477" t="str">
        <f>stat!F118</f>
        <v>NEK</v>
      </c>
      <c r="G548" s="1654" t="e">
        <f>stat!G118</f>
        <v>#DIV/0!</v>
      </c>
      <c r="H548" s="477">
        <f>stat!H118</f>
        <v>0</v>
      </c>
      <c r="I548" s="477">
        <f>stat!I118</f>
        <v>0</v>
      </c>
      <c r="J548" s="477">
        <f>stat!J118</f>
        <v>0</v>
      </c>
      <c r="K548" s="477">
        <f>stat!K118</f>
        <v>0</v>
      </c>
      <c r="L548" s="477">
        <f>stat!L118</f>
        <v>0</v>
      </c>
    </row>
    <row r="549" spans="1:12" ht="15" customHeight="1">
      <c r="A549" s="849">
        <f>K549</f>
        <v>0</v>
      </c>
      <c r="B549" s="477" t="str">
        <f>stat!B119</f>
        <v>ŠOUREK</v>
      </c>
      <c r="C549" s="477" t="str">
        <f>stat!C119</f>
        <v>PAVEL</v>
      </c>
      <c r="D549" s="477">
        <f>stat!D119</f>
        <v>810104</v>
      </c>
      <c r="E549" s="477" t="str">
        <f>stat!E119</f>
        <v>JH</v>
      </c>
      <c r="F549" s="477" t="str">
        <f>stat!F119</f>
        <v>NEK</v>
      </c>
      <c r="G549" s="1654" t="e">
        <f>stat!G119</f>
        <v>#DIV/0!</v>
      </c>
      <c r="H549" s="477">
        <f>stat!H119</f>
        <v>0</v>
      </c>
      <c r="I549" s="477">
        <f>stat!I119</f>
        <v>0</v>
      </c>
      <c r="J549" s="477">
        <f>stat!J119</f>
        <v>0</v>
      </c>
      <c r="K549" s="477">
        <f>stat!K119</f>
        <v>0</v>
      </c>
      <c r="L549" s="477">
        <f>stat!L119</f>
        <v>0</v>
      </c>
    </row>
    <row r="550" spans="1:12" ht="15" customHeight="1">
      <c r="A550" s="849">
        <f>K550</f>
        <v>0</v>
      </c>
      <c r="B550" s="477">
        <f>stat!B126</f>
        <v>0</v>
      </c>
      <c r="C550" s="477">
        <f>stat!C126</f>
        <v>0</v>
      </c>
      <c r="D550" s="477">
        <f>stat!D126</f>
        <v>0</v>
      </c>
      <c r="E550" s="477">
        <f>stat!E126</f>
        <v>0</v>
      </c>
      <c r="F550" s="477" t="str">
        <f>stat!F126</f>
        <v>NEK</v>
      </c>
      <c r="G550" s="1654" t="e">
        <f>stat!G126</f>
        <v>#DIV/0!</v>
      </c>
      <c r="H550" s="477">
        <f>stat!H126</f>
        <v>0</v>
      </c>
      <c r="I550" s="477">
        <f>stat!I126</f>
        <v>0</v>
      </c>
      <c r="J550" s="477">
        <f>stat!J126</f>
        <v>0</v>
      </c>
      <c r="K550" s="477">
        <f>stat!K126</f>
        <v>0</v>
      </c>
      <c r="L550" s="477">
        <f>stat!L126</f>
        <v>0</v>
      </c>
    </row>
    <row r="551" spans="1:12" ht="15" customHeight="1">
      <c r="A551" s="849">
        <f>K551</f>
        <v>0</v>
      </c>
      <c r="B551" s="477">
        <f>stat!B131</f>
        <v>5</v>
      </c>
      <c r="C551" s="477">
        <f>stat!C131</f>
        <v>0</v>
      </c>
      <c r="D551" s="477">
        <f>stat!D131</f>
        <v>0</v>
      </c>
      <c r="E551" s="477">
        <f>stat!E131</f>
        <v>0</v>
      </c>
      <c r="F551" s="477">
        <f>stat!F131</f>
        <v>0</v>
      </c>
      <c r="G551" s="1654">
        <f>stat!G131</f>
        <v>0</v>
      </c>
      <c r="H551" s="477">
        <f>stat!H131</f>
        <v>0</v>
      </c>
      <c r="I551" s="477">
        <f>stat!I131</f>
        <v>0</v>
      </c>
      <c r="J551" s="477">
        <f>stat!J131</f>
        <v>0</v>
      </c>
      <c r="K551" s="477">
        <f>stat!K131</f>
        <v>0</v>
      </c>
      <c r="L551" s="477">
        <f>stat!L131</f>
        <v>0</v>
      </c>
    </row>
    <row r="552" spans="1:12" ht="15" customHeight="1">
      <c r="A552" s="849">
        <f>K552</f>
        <v>0</v>
      </c>
      <c r="B552" s="477" t="str">
        <f>stat!B138</f>
        <v>Exler</v>
      </c>
      <c r="C552" s="477" t="str">
        <f>stat!C138</f>
        <v>Ondřej</v>
      </c>
      <c r="D552" s="477">
        <f>stat!D138</f>
        <v>900329</v>
      </c>
      <c r="E552" s="477" t="str">
        <f>stat!E138</f>
        <v>JH</v>
      </c>
      <c r="F552" s="477" t="str">
        <f>stat!F138</f>
        <v>Těch</v>
      </c>
      <c r="G552" s="1654" t="e">
        <f>stat!G138</f>
        <v>#DIV/0!</v>
      </c>
      <c r="H552" s="477">
        <f>stat!H138</f>
        <v>0</v>
      </c>
      <c r="I552" s="477">
        <f>stat!I138</f>
        <v>0</v>
      </c>
      <c r="J552" s="477">
        <f>stat!J138</f>
        <v>0</v>
      </c>
      <c r="K552" s="477">
        <f>stat!K138</f>
        <v>0</v>
      </c>
      <c r="L552" s="477">
        <f>stat!L138</f>
        <v>0</v>
      </c>
    </row>
    <row r="553" spans="1:12" ht="15" customHeight="1">
      <c r="A553" s="849">
        <f>K553</f>
        <v>0</v>
      </c>
      <c r="B553" s="477" t="str">
        <f>stat!B139</f>
        <v>Šparlinek</v>
      </c>
      <c r="C553" s="477" t="str">
        <f>stat!C139</f>
        <v>Michal</v>
      </c>
      <c r="D553" s="477">
        <f>stat!D139</f>
        <v>851026</v>
      </c>
      <c r="E553" s="477" t="str">
        <f>stat!E139</f>
        <v>JH</v>
      </c>
      <c r="F553" s="477" t="str">
        <f>stat!F139</f>
        <v>Těch</v>
      </c>
      <c r="G553" s="1654" t="e">
        <f>stat!G139</f>
        <v>#DIV/0!</v>
      </c>
      <c r="H553" s="477">
        <f>stat!H139</f>
        <v>0</v>
      </c>
      <c r="I553" s="477">
        <f>stat!I139</f>
        <v>0</v>
      </c>
      <c r="J553" s="477">
        <f>stat!J139</f>
        <v>0</v>
      </c>
      <c r="K553" s="477">
        <f>stat!K139</f>
        <v>0</v>
      </c>
      <c r="L553" s="477">
        <f>stat!L139</f>
        <v>0</v>
      </c>
    </row>
    <row r="554" spans="1:12" ht="15" customHeight="1">
      <c r="A554" s="849">
        <f>K554</f>
        <v>0</v>
      </c>
      <c r="B554" s="477" t="str">
        <f>stat!B140</f>
        <v>Fišer</v>
      </c>
      <c r="C554" s="477" t="str">
        <f>stat!C140</f>
        <v>Radek st.</v>
      </c>
      <c r="D554" s="477">
        <f>stat!D140</f>
        <v>761201</v>
      </c>
      <c r="E554" s="477" t="str">
        <f>stat!E140</f>
        <v>JH</v>
      </c>
      <c r="F554" s="477" t="str">
        <f>stat!F140</f>
        <v>Těch</v>
      </c>
      <c r="G554" s="1654">
        <f>stat!G140</f>
        <v>0</v>
      </c>
      <c r="H554" s="477">
        <f>stat!H140</f>
        <v>6</v>
      </c>
      <c r="I554" s="477">
        <f>stat!I140</f>
        <v>0</v>
      </c>
      <c r="J554" s="477">
        <f>stat!J140</f>
        <v>0</v>
      </c>
      <c r="K554" s="477">
        <f>stat!K140</f>
        <v>0</v>
      </c>
      <c r="L554" s="477">
        <f>stat!L140</f>
        <v>0</v>
      </c>
    </row>
    <row r="555" spans="1:12" ht="15" customHeight="1">
      <c r="A555" s="849">
        <f>K555</f>
        <v>0</v>
      </c>
      <c r="B555" s="477" t="str">
        <f>stat!B144</f>
        <v>Vítek</v>
      </c>
      <c r="C555" s="477" t="str">
        <f>stat!C144</f>
        <v>Martin</v>
      </c>
      <c r="D555" s="477">
        <f>stat!D144</f>
        <v>830328</v>
      </c>
      <c r="E555" s="477" t="str">
        <f>stat!E144</f>
        <v>JH</v>
      </c>
      <c r="F555" s="477" t="str">
        <f>stat!F144</f>
        <v>Těch</v>
      </c>
      <c r="G555" s="1654">
        <f>stat!G144</f>
        <v>0</v>
      </c>
      <c r="H555" s="477">
        <f>stat!H144</f>
        <v>4</v>
      </c>
      <c r="I555" s="477">
        <f>stat!I144</f>
        <v>0</v>
      </c>
      <c r="J555" s="477">
        <f>stat!J144</f>
        <v>0</v>
      </c>
      <c r="K555" s="477">
        <f>stat!K144</f>
        <v>0</v>
      </c>
      <c r="L555" s="477">
        <f>stat!L144</f>
        <v>0</v>
      </c>
    </row>
    <row r="556" spans="1:12" ht="15" customHeight="1">
      <c r="A556" s="849">
        <f>K556</f>
        <v>0</v>
      </c>
      <c r="B556" s="477" t="str">
        <f>stat!B148</f>
        <v>Zecha</v>
      </c>
      <c r="C556" s="477" t="str">
        <f>stat!C148</f>
        <v>Roman</v>
      </c>
      <c r="D556" s="477">
        <f>stat!D148</f>
        <v>0</v>
      </c>
      <c r="E556" s="477" t="str">
        <f>stat!E148</f>
        <v>JH</v>
      </c>
      <c r="F556" s="477" t="str">
        <f>stat!F148</f>
        <v>Těch</v>
      </c>
      <c r="G556" s="1654">
        <f>stat!G148</f>
        <v>0</v>
      </c>
      <c r="H556" s="477">
        <f>stat!H148</f>
        <v>1</v>
      </c>
      <c r="I556" s="477">
        <f>stat!I148</f>
        <v>0</v>
      </c>
      <c r="J556" s="477">
        <f>stat!J148</f>
        <v>0</v>
      </c>
      <c r="K556" s="477">
        <f>stat!K148</f>
        <v>0</v>
      </c>
      <c r="L556" s="477">
        <f>stat!L148</f>
        <v>0</v>
      </c>
    </row>
    <row r="557" spans="1:12" ht="15" customHeight="1">
      <c r="A557" s="849">
        <f>K557</f>
        <v>0</v>
      </c>
      <c r="B557" s="477" t="str">
        <f>stat!B151</f>
        <v>Šána</v>
      </c>
      <c r="C557" s="477" t="str">
        <f>stat!C151</f>
        <v>Petr</v>
      </c>
      <c r="D557" s="477">
        <f>stat!D151</f>
        <v>830318</v>
      </c>
      <c r="E557" s="477" t="str">
        <f>stat!E151</f>
        <v>JH</v>
      </c>
      <c r="F557" s="477" t="str">
        <f>stat!F151</f>
        <v>Těch</v>
      </c>
      <c r="G557" s="1654">
        <f>stat!G151</f>
        <v>0</v>
      </c>
      <c r="H557" s="477">
        <f>stat!H151</f>
        <v>2</v>
      </c>
      <c r="I557" s="477">
        <f>stat!I151</f>
        <v>0</v>
      </c>
      <c r="J557" s="477">
        <f>stat!J151</f>
        <v>0</v>
      </c>
      <c r="K557" s="477">
        <f>stat!K151</f>
        <v>0</v>
      </c>
      <c r="L557" s="477">
        <f>stat!L151</f>
        <v>0</v>
      </c>
    </row>
    <row r="558" spans="1:12" ht="15" customHeight="1">
      <c r="A558" s="849">
        <f>K558</f>
        <v>0</v>
      </c>
      <c r="B558" s="477" t="str">
        <f>stat!B153</f>
        <v>Maivald</v>
      </c>
      <c r="C558" s="477" t="str">
        <f>stat!C153</f>
        <v>Tomáš</v>
      </c>
      <c r="D558" s="477">
        <f>stat!D153</f>
        <v>0</v>
      </c>
      <c r="E558" s="477" t="str">
        <f>stat!E153</f>
        <v>JH</v>
      </c>
      <c r="F558" s="477" t="str">
        <f>stat!F153</f>
        <v>HTěch</v>
      </c>
      <c r="G558" s="1654" t="e">
        <f>stat!G153</f>
        <v>#DIV/0!</v>
      </c>
      <c r="H558" s="477">
        <f>stat!H153</f>
        <v>0</v>
      </c>
      <c r="I558" s="477">
        <f>stat!I153</f>
        <v>0</v>
      </c>
      <c r="J558" s="477">
        <f>stat!J153</f>
        <v>0</v>
      </c>
      <c r="K558" s="477">
        <f>stat!K153</f>
        <v>0</v>
      </c>
      <c r="L558" s="477">
        <f>stat!L153</f>
        <v>0</v>
      </c>
    </row>
    <row r="559" spans="1:12" ht="15" customHeight="1">
      <c r="A559" s="849">
        <f>K559</f>
        <v>0</v>
      </c>
      <c r="B559" s="477" t="str">
        <f>stat!B154</f>
        <v>Žabka</v>
      </c>
      <c r="C559" s="477" t="str">
        <f>stat!C154</f>
        <v>Michal</v>
      </c>
      <c r="D559" s="477">
        <f>stat!D154</f>
        <v>1030628</v>
      </c>
      <c r="E559" s="477" t="str">
        <f>stat!E154</f>
        <v>UOH</v>
      </c>
      <c r="F559" s="477" t="str">
        <f>stat!F154</f>
        <v>HTěch</v>
      </c>
      <c r="G559" s="1654" t="e">
        <f>stat!G154</f>
        <v>#DIV/0!</v>
      </c>
      <c r="H559" s="477">
        <f>stat!H154</f>
        <v>0</v>
      </c>
      <c r="I559" s="477">
        <f>stat!I154</f>
        <v>0</v>
      </c>
      <c r="J559" s="477">
        <f>stat!J154</f>
        <v>0</v>
      </c>
      <c r="K559" s="477">
        <f>stat!K154</f>
        <v>0</v>
      </c>
      <c r="L559" s="477">
        <f>stat!L154</f>
        <v>0</v>
      </c>
    </row>
    <row r="560" spans="1:12" ht="15" customHeight="1">
      <c r="A560" s="849">
        <f>K560</f>
        <v>0</v>
      </c>
      <c r="B560" s="477" t="str">
        <f>stat!B155</f>
        <v>Rolínek</v>
      </c>
      <c r="C560" s="477" t="str">
        <f>stat!C155</f>
        <v>Tomáš</v>
      </c>
      <c r="D560" s="477">
        <f>stat!D155</f>
        <v>800217</v>
      </c>
      <c r="E560" s="477" t="str">
        <f>stat!E155</f>
        <v>N</v>
      </c>
      <c r="F560" s="477" t="str">
        <f>stat!F155</f>
        <v>Těch</v>
      </c>
      <c r="G560" s="1654" t="e">
        <f>stat!G155</f>
        <v>#DIV/0!</v>
      </c>
      <c r="H560" s="477">
        <f>stat!H155</f>
        <v>0</v>
      </c>
      <c r="I560" s="477">
        <f>stat!I155</f>
        <v>0</v>
      </c>
      <c r="J560" s="477">
        <f>stat!J155</f>
        <v>0</v>
      </c>
      <c r="K560" s="477">
        <f>stat!K155</f>
        <v>0</v>
      </c>
      <c r="L560" s="477">
        <f>stat!L155</f>
        <v>0</v>
      </c>
    </row>
    <row r="561" spans="1:16" ht="15" customHeight="1">
      <c r="A561" s="849">
        <f>K561</f>
        <v>0</v>
      </c>
      <c r="B561" s="477" t="str">
        <f>stat!B166</f>
        <v>Jansa</v>
      </c>
      <c r="C561" s="477" t="str">
        <f>stat!C166</f>
        <v>Tomáš</v>
      </c>
      <c r="D561" s="477">
        <f>stat!D166</f>
        <v>0</v>
      </c>
      <c r="E561" s="477">
        <f>stat!E166</f>
        <v>0</v>
      </c>
      <c r="F561" s="477" t="str">
        <f>stat!F166</f>
        <v>golTěch</v>
      </c>
      <c r="G561" s="1654" t="e">
        <f>stat!G166</f>
        <v>#DIV/0!</v>
      </c>
      <c r="H561" s="477">
        <f>stat!H166</f>
        <v>0</v>
      </c>
      <c r="I561" s="477">
        <f>stat!I166</f>
        <v>0</v>
      </c>
      <c r="J561" s="477">
        <f>stat!J166</f>
        <v>0</v>
      </c>
      <c r="K561" s="477">
        <f>stat!K166</f>
        <v>0</v>
      </c>
      <c r="L561" s="477">
        <f>stat!L166</f>
        <v>0</v>
      </c>
    </row>
    <row r="562" spans="1:16" ht="15" customHeight="1">
      <c r="A562" s="849">
        <f>K562</f>
        <v>0</v>
      </c>
      <c r="B562" s="477">
        <f>stat!B171</f>
        <v>0</v>
      </c>
      <c r="C562" s="477">
        <f>stat!C171</f>
        <v>0</v>
      </c>
      <c r="D562" s="477">
        <f>stat!D171</f>
        <v>0</v>
      </c>
      <c r="E562" s="477">
        <f>stat!E171</f>
        <v>0</v>
      </c>
      <c r="F562" s="477">
        <f>stat!F171</f>
        <v>0</v>
      </c>
      <c r="G562" s="1654">
        <f>stat!G171</f>
        <v>0</v>
      </c>
      <c r="H562" s="477">
        <f>stat!H171</f>
        <v>0</v>
      </c>
      <c r="I562" s="477">
        <f>stat!I171</f>
        <v>0</v>
      </c>
      <c r="J562" s="477">
        <f>stat!J171</f>
        <v>0</v>
      </c>
      <c r="K562" s="477">
        <f>stat!K171</f>
        <v>0</v>
      </c>
      <c r="L562" s="477">
        <f>stat!L171</f>
        <v>0</v>
      </c>
      <c r="P562" s="852"/>
    </row>
    <row r="563" spans="1:16" ht="15" customHeight="1">
      <c r="A563" s="849">
        <f>K563</f>
        <v>0</v>
      </c>
      <c r="B563" s="477">
        <f>stat!B172</f>
        <v>7</v>
      </c>
      <c r="C563" s="477">
        <f>stat!C172</f>
        <v>0</v>
      </c>
      <c r="D563" s="477">
        <f>stat!D172</f>
        <v>0</v>
      </c>
      <c r="E563" s="477">
        <f>stat!E172</f>
        <v>0</v>
      </c>
      <c r="F563" s="477">
        <f>stat!F172</f>
        <v>0</v>
      </c>
      <c r="G563" s="1654">
        <f>stat!G172</f>
        <v>0</v>
      </c>
      <c r="H563" s="477">
        <f>stat!H172</f>
        <v>0</v>
      </c>
      <c r="I563" s="477">
        <f>stat!I172</f>
        <v>0</v>
      </c>
      <c r="J563" s="477">
        <f>stat!J172</f>
        <v>0</v>
      </c>
      <c r="K563" s="477">
        <f>stat!K172</f>
        <v>0</v>
      </c>
      <c r="L563" s="477">
        <f>stat!L172</f>
        <v>0</v>
      </c>
    </row>
    <row r="564" spans="1:16" ht="15" customHeight="1">
      <c r="A564" s="849">
        <f>K564</f>
        <v>0</v>
      </c>
      <c r="B564" s="477" t="str">
        <f>stat!B178</f>
        <v>Vlček</v>
      </c>
      <c r="C564" s="477" t="str">
        <f>stat!C178</f>
        <v>Ondřej</v>
      </c>
      <c r="D564" s="477">
        <f>stat!D178</f>
        <v>820524</v>
      </c>
      <c r="E564" s="477" t="str">
        <f>stat!E178</f>
        <v>JH</v>
      </c>
      <c r="F564" s="477" t="str">
        <f>stat!F178</f>
        <v>HEA</v>
      </c>
      <c r="G564" s="1654" t="e">
        <f>stat!G178</f>
        <v>#DIV/0!</v>
      </c>
      <c r="H564" s="477">
        <f>stat!H178</f>
        <v>0</v>
      </c>
      <c r="I564" s="477">
        <f>stat!I178</f>
        <v>0</v>
      </c>
      <c r="J564" s="477">
        <f>stat!J178</f>
        <v>0</v>
      </c>
      <c r="K564" s="477">
        <f>stat!K178</f>
        <v>0</v>
      </c>
      <c r="L564" s="477">
        <f>stat!L178</f>
        <v>0</v>
      </c>
    </row>
    <row r="565" spans="1:16" ht="15" customHeight="1">
      <c r="A565" s="849">
        <f>K565</f>
        <v>0</v>
      </c>
      <c r="B565" s="477" t="str">
        <f>stat!B184</f>
        <v>Pachl</v>
      </c>
      <c r="C565" s="477" t="str">
        <f>stat!C184</f>
        <v>Tomáš</v>
      </c>
      <c r="D565" s="477">
        <f>stat!D184</f>
        <v>0</v>
      </c>
      <c r="E565" s="477" t="str">
        <f>stat!E184</f>
        <v>UOH</v>
      </c>
      <c r="F565" s="477" t="str">
        <f>stat!F184</f>
        <v>HHEA</v>
      </c>
      <c r="G565" s="1654" t="e">
        <f>stat!G184</f>
        <v>#DIV/0!</v>
      </c>
      <c r="H565" s="477">
        <f>stat!H184</f>
        <v>0</v>
      </c>
      <c r="I565" s="477">
        <f>stat!I184</f>
        <v>0</v>
      </c>
      <c r="J565" s="477">
        <f>stat!J184</f>
        <v>0</v>
      </c>
      <c r="K565" s="477">
        <f>stat!K184</f>
        <v>0</v>
      </c>
      <c r="L565" s="477">
        <f>stat!L184</f>
        <v>0</v>
      </c>
    </row>
    <row r="566" spans="1:16" ht="15" customHeight="1">
      <c r="A566" s="849">
        <f>K566</f>
        <v>0</v>
      </c>
      <c r="B566" s="477" t="str">
        <f>stat!B185</f>
        <v>Gremlica</v>
      </c>
      <c r="C566" s="477" t="str">
        <f>stat!C185</f>
        <v>Filip</v>
      </c>
      <c r="D566" s="477">
        <f>stat!D185</f>
        <v>0</v>
      </c>
      <c r="E566" s="477" t="str">
        <f>stat!E185</f>
        <v>JH2</v>
      </c>
      <c r="F566" s="477" t="str">
        <f>stat!F185</f>
        <v>HEA</v>
      </c>
      <c r="G566" s="1654" t="e">
        <f>stat!G185</f>
        <v>#DIV/0!</v>
      </c>
      <c r="H566" s="477">
        <f>stat!H185</f>
        <v>0</v>
      </c>
      <c r="I566" s="477">
        <f>stat!I185</f>
        <v>0</v>
      </c>
      <c r="J566" s="477">
        <f>stat!J185</f>
        <v>0</v>
      </c>
      <c r="K566" s="477">
        <f>stat!K185</f>
        <v>0</v>
      </c>
      <c r="L566" s="477">
        <f>stat!L185</f>
        <v>0</v>
      </c>
    </row>
    <row r="567" spans="1:16" ht="15" customHeight="1">
      <c r="A567" s="849">
        <f>K567</f>
        <v>0</v>
      </c>
      <c r="B567" s="477" t="str">
        <f>stat!B188</f>
        <v>Hepnar</v>
      </c>
      <c r="C567" s="477" t="str">
        <f>stat!C188</f>
        <v>Jiří</v>
      </c>
      <c r="D567" s="477">
        <f>stat!D188</f>
        <v>0</v>
      </c>
      <c r="E567" s="477">
        <f>stat!E188</f>
        <v>0</v>
      </c>
      <c r="F567" s="477" t="str">
        <f>stat!F188</f>
        <v>HEA</v>
      </c>
      <c r="G567" s="1654" t="e">
        <f>stat!G188</f>
        <v>#DIV/0!</v>
      </c>
      <c r="H567" s="477">
        <f>stat!H188</f>
        <v>0</v>
      </c>
      <c r="I567" s="477">
        <f>stat!I188</f>
        <v>0</v>
      </c>
      <c r="J567" s="477">
        <f>stat!J188</f>
        <v>0</v>
      </c>
      <c r="K567" s="477">
        <f>stat!K188</f>
        <v>0</v>
      </c>
      <c r="L567" s="477">
        <f>stat!L188</f>
        <v>0</v>
      </c>
    </row>
    <row r="568" spans="1:16" ht="15" customHeight="1">
      <c r="A568" s="849">
        <f>K568</f>
        <v>0</v>
      </c>
      <c r="B568" s="477" t="str">
        <f>stat!B189</f>
        <v>Axmannova</v>
      </c>
      <c r="C568" s="477" t="str">
        <f>stat!C189</f>
        <v>Darina</v>
      </c>
      <c r="D568" s="477">
        <f>stat!D189</f>
        <v>0</v>
      </c>
      <c r="E568" s="477">
        <f>stat!E189</f>
        <v>0</v>
      </c>
      <c r="F568" s="477" t="str">
        <f>stat!F189</f>
        <v>HEA</v>
      </c>
      <c r="G568" s="1654">
        <f>stat!G189</f>
        <v>0</v>
      </c>
      <c r="H568" s="477">
        <f>stat!H189</f>
        <v>1</v>
      </c>
      <c r="I568" s="477">
        <f>stat!I189</f>
        <v>0</v>
      </c>
      <c r="J568" s="477">
        <f>stat!J189</f>
        <v>0</v>
      </c>
      <c r="K568" s="477">
        <f>stat!K189</f>
        <v>0</v>
      </c>
      <c r="L568" s="477">
        <f>stat!L189</f>
        <v>0</v>
      </c>
    </row>
    <row r="569" spans="1:16" ht="15" customHeight="1">
      <c r="A569" s="849">
        <f>K569</f>
        <v>0</v>
      </c>
      <c r="B569" s="477" t="str">
        <f>stat!B190</f>
        <v>Langr</v>
      </c>
      <c r="C569" s="477" t="str">
        <f>stat!C190</f>
        <v>David</v>
      </c>
      <c r="D569" s="477">
        <f>stat!D190</f>
        <v>0</v>
      </c>
      <c r="E569" s="477">
        <f>stat!E190</f>
        <v>0</v>
      </c>
      <c r="F569" s="477" t="str">
        <f>stat!F190</f>
        <v>HEA</v>
      </c>
      <c r="G569" s="1654" t="e">
        <f>stat!G190</f>
        <v>#DIV/0!</v>
      </c>
      <c r="H569" s="477">
        <f>stat!H190</f>
        <v>0</v>
      </c>
      <c r="I569" s="477">
        <f>stat!I190</f>
        <v>0</v>
      </c>
      <c r="J569" s="477">
        <f>stat!J190</f>
        <v>0</v>
      </c>
      <c r="K569" s="477">
        <f>stat!K190</f>
        <v>0</v>
      </c>
      <c r="L569" s="477">
        <f>stat!L190</f>
        <v>0</v>
      </c>
    </row>
    <row r="570" spans="1:16" ht="15" customHeight="1">
      <c r="A570" s="849">
        <f>K570</f>
        <v>0</v>
      </c>
      <c r="B570" s="477" t="str">
        <f>stat!B191</f>
        <v>Boruch</v>
      </c>
      <c r="C570" s="477" t="str">
        <f>stat!C191</f>
        <v>Tomáš</v>
      </c>
      <c r="D570" s="477">
        <f>stat!D191</f>
        <v>0</v>
      </c>
      <c r="E570" s="477">
        <f>stat!E191</f>
        <v>0</v>
      </c>
      <c r="F570" s="477" t="str">
        <f>stat!F191</f>
        <v>HEA</v>
      </c>
      <c r="G570" s="1654" t="e">
        <f>stat!G191</f>
        <v>#DIV/0!</v>
      </c>
      <c r="H570" s="477">
        <f>stat!H191</f>
        <v>0</v>
      </c>
      <c r="I570" s="477">
        <f>stat!I191</f>
        <v>0</v>
      </c>
      <c r="J570" s="477">
        <f>stat!J191</f>
        <v>0</v>
      </c>
      <c r="K570" s="477">
        <f>stat!K191</f>
        <v>0</v>
      </c>
      <c r="L570" s="477">
        <f>stat!L191</f>
        <v>0</v>
      </c>
    </row>
    <row r="571" spans="1:16" ht="15" customHeight="1">
      <c r="A571" s="849">
        <f>K571</f>
        <v>0</v>
      </c>
      <c r="B571" s="477" t="str">
        <f>stat!B193</f>
        <v>O Braien</v>
      </c>
      <c r="C571" s="477">
        <f>stat!C193</f>
        <v>0</v>
      </c>
      <c r="D571" s="477">
        <f>stat!D193</f>
        <v>0</v>
      </c>
      <c r="E571" s="477" t="str">
        <f>stat!E193</f>
        <v>UOH</v>
      </c>
      <c r="F571" s="477" t="str">
        <f>stat!F193</f>
        <v>HEA</v>
      </c>
      <c r="G571" s="1654">
        <f>stat!G193</f>
        <v>0</v>
      </c>
      <c r="H571" s="477">
        <f>stat!H193</f>
        <v>1</v>
      </c>
      <c r="I571" s="477">
        <f>stat!I193</f>
        <v>0</v>
      </c>
      <c r="J571" s="477">
        <f>stat!J193</f>
        <v>0</v>
      </c>
      <c r="K571" s="477">
        <f>stat!K193</f>
        <v>0</v>
      </c>
      <c r="L571" s="477">
        <f>stat!L193</f>
        <v>0</v>
      </c>
    </row>
    <row r="572" spans="1:16" ht="15" customHeight="1">
      <c r="A572" s="849">
        <f>K572</f>
        <v>0</v>
      </c>
      <c r="B572" s="477" t="str">
        <f>stat!B198</f>
        <v>Faltus</v>
      </c>
      <c r="C572" s="477" t="str">
        <f>stat!C198</f>
        <v>Jan</v>
      </c>
      <c r="D572" s="477">
        <f>stat!D198</f>
        <v>0</v>
      </c>
      <c r="E572" s="477">
        <f>stat!E198</f>
        <v>0</v>
      </c>
      <c r="F572" s="477" t="str">
        <f>stat!F198</f>
        <v>HHea</v>
      </c>
      <c r="G572" s="1654">
        <f>stat!G198</f>
        <v>0</v>
      </c>
      <c r="H572" s="477">
        <f>stat!H198</f>
        <v>6</v>
      </c>
      <c r="I572" s="477">
        <f>stat!I198</f>
        <v>0</v>
      </c>
      <c r="J572" s="477">
        <f>stat!J198</f>
        <v>0</v>
      </c>
      <c r="K572" s="477">
        <f>stat!K198</f>
        <v>0</v>
      </c>
      <c r="L572" s="477">
        <f>stat!L198</f>
        <v>0</v>
      </c>
    </row>
    <row r="573" spans="1:16" ht="15" customHeight="1">
      <c r="A573" s="849">
        <f>K573</f>
        <v>0</v>
      </c>
      <c r="B573" s="477" t="str">
        <f>stat!B217</f>
        <v>Štrbík</v>
      </c>
      <c r="C573" s="477" t="str">
        <f>stat!C217</f>
        <v>Libor</v>
      </c>
      <c r="D573" s="477">
        <f>stat!D217</f>
        <v>690105</v>
      </c>
      <c r="E573" s="477" t="str">
        <f>stat!E217</f>
        <v>JH</v>
      </c>
      <c r="F573" s="477" t="str">
        <f>stat!F217</f>
        <v>HTZ</v>
      </c>
      <c r="G573" s="1654" t="e">
        <f>stat!G217</f>
        <v>#DIV/0!</v>
      </c>
      <c r="H573" s="477">
        <f>stat!H217</f>
        <v>0</v>
      </c>
      <c r="I573" s="477">
        <f>stat!I217</f>
        <v>0</v>
      </c>
      <c r="J573" s="477">
        <f>stat!J217</f>
        <v>0</v>
      </c>
      <c r="K573" s="477">
        <f>stat!K217</f>
        <v>0</v>
      </c>
      <c r="L573" s="477">
        <f>stat!L217</f>
        <v>0</v>
      </c>
    </row>
    <row r="574" spans="1:16" ht="15" customHeight="1">
      <c r="A574" s="849">
        <f>K574</f>
        <v>0</v>
      </c>
      <c r="B574" s="477" t="str">
        <f>stat!B229</f>
        <v>Sedlačík</v>
      </c>
      <c r="C574" s="477" t="str">
        <f>stat!C229</f>
        <v>David</v>
      </c>
      <c r="D574" s="477">
        <f>stat!D229</f>
        <v>861121</v>
      </c>
      <c r="E574" s="477" t="str">
        <f>stat!E229</f>
        <v>JH2</v>
      </c>
      <c r="F574" s="477" t="str">
        <f>stat!F229</f>
        <v>HTZ</v>
      </c>
      <c r="G574" s="1654" t="e">
        <f>stat!G229</f>
        <v>#DIV/0!</v>
      </c>
      <c r="H574" s="477">
        <f>stat!H229</f>
        <v>0</v>
      </c>
      <c r="I574" s="477">
        <f>stat!I229</f>
        <v>0</v>
      </c>
      <c r="J574" s="477">
        <f>stat!J229</f>
        <v>0</v>
      </c>
      <c r="K574" s="477">
        <f>stat!K229</f>
        <v>0</v>
      </c>
      <c r="L574" s="477">
        <f>stat!L229</f>
        <v>0</v>
      </c>
    </row>
    <row r="575" spans="1:16" ht="15" customHeight="1">
      <c r="A575" s="849">
        <f>K575</f>
        <v>0</v>
      </c>
      <c r="B575" s="477" t="str">
        <f>stat!B230</f>
        <v>Švéda</v>
      </c>
      <c r="C575" s="477" t="str">
        <f>stat!C230</f>
        <v>Lukáš</v>
      </c>
      <c r="D575" s="477">
        <f>stat!D230</f>
        <v>791025</v>
      </c>
      <c r="E575" s="477" t="str">
        <f>stat!E230</f>
        <v>JH2</v>
      </c>
      <c r="F575" s="477" t="str">
        <f>stat!F230</f>
        <v>HTZ</v>
      </c>
      <c r="G575" s="1654">
        <f>stat!G230</f>
        <v>0</v>
      </c>
      <c r="H575" s="477">
        <f>stat!H230</f>
        <v>2</v>
      </c>
      <c r="I575" s="477">
        <f>stat!I230</f>
        <v>0</v>
      </c>
      <c r="J575" s="477">
        <f>stat!J230</f>
        <v>0</v>
      </c>
      <c r="K575" s="477">
        <f>stat!K230</f>
        <v>0</v>
      </c>
      <c r="L575" s="477">
        <f>stat!L230</f>
        <v>0</v>
      </c>
    </row>
    <row r="576" spans="1:16" ht="15" customHeight="1">
      <c r="A576" s="849">
        <f>K576</f>
        <v>0</v>
      </c>
      <c r="B576" s="477" t="str">
        <f>stat!B234</f>
        <v>Zeman</v>
      </c>
      <c r="C576" s="477" t="str">
        <f>stat!C234</f>
        <v>Břetislav</v>
      </c>
      <c r="D576" s="477">
        <f>stat!D234</f>
        <v>0</v>
      </c>
      <c r="E576" s="477" t="str">
        <f>stat!E234</f>
        <v>H</v>
      </c>
      <c r="F576" s="477" t="str">
        <f>stat!F234</f>
        <v>HTZ</v>
      </c>
      <c r="G576" s="1654">
        <f>stat!G234</f>
        <v>0</v>
      </c>
      <c r="H576" s="477">
        <f>stat!H234</f>
        <v>2</v>
      </c>
      <c r="I576" s="477">
        <f>stat!I234</f>
        <v>0</v>
      </c>
      <c r="J576" s="477">
        <f>stat!J234</f>
        <v>0</v>
      </c>
      <c r="K576" s="477">
        <f>stat!K234</f>
        <v>0</v>
      </c>
      <c r="L576" s="477">
        <f>stat!L234</f>
        <v>0</v>
      </c>
    </row>
    <row r="577" spans="1:12" ht="15" customHeight="1">
      <c r="A577" s="849">
        <f>K577</f>
        <v>0</v>
      </c>
      <c r="B577" s="477" t="str">
        <f>stat!B236</f>
        <v>Jureček</v>
      </c>
      <c r="C577" s="477" t="str">
        <f>stat!C236</f>
        <v>Dominik</v>
      </c>
      <c r="D577" s="477">
        <f>stat!D236</f>
        <v>0</v>
      </c>
      <c r="E577" s="477">
        <f>stat!E236</f>
        <v>0</v>
      </c>
      <c r="F577" s="477" t="str">
        <f>stat!F236</f>
        <v>HTZ</v>
      </c>
      <c r="G577" s="1654">
        <f>stat!G236</f>
        <v>0</v>
      </c>
      <c r="H577" s="477">
        <f>stat!H236</f>
        <v>1</v>
      </c>
      <c r="I577" s="477">
        <f>stat!I236</f>
        <v>0</v>
      </c>
      <c r="J577" s="477">
        <f>stat!J236</f>
        <v>0</v>
      </c>
      <c r="K577" s="477">
        <f>stat!K236</f>
        <v>0</v>
      </c>
      <c r="L577" s="477">
        <f>stat!L236</f>
        <v>0</v>
      </c>
    </row>
    <row r="578" spans="1:12" ht="15" customHeight="1">
      <c r="A578" s="849">
        <f>K578</f>
        <v>0</v>
      </c>
      <c r="B578" s="477">
        <f>stat!B237</f>
        <v>0</v>
      </c>
      <c r="C578" s="477">
        <f>stat!C237</f>
        <v>0</v>
      </c>
      <c r="D578" s="477">
        <f>stat!D237</f>
        <v>0</v>
      </c>
      <c r="E578" s="477">
        <f>stat!E237</f>
        <v>0</v>
      </c>
      <c r="F578" s="477">
        <f>stat!F237</f>
        <v>0</v>
      </c>
      <c r="G578" s="1654" t="e">
        <f>stat!G237</f>
        <v>#DIV/0!</v>
      </c>
      <c r="H578" s="477">
        <f>stat!H237</f>
        <v>0</v>
      </c>
      <c r="I578" s="477">
        <f>stat!I237</f>
        <v>0</v>
      </c>
      <c r="J578" s="477">
        <f>stat!J237</f>
        <v>0</v>
      </c>
      <c r="K578" s="477">
        <f>stat!K237</f>
        <v>0</v>
      </c>
      <c r="L578" s="477">
        <f>stat!L237</f>
        <v>0</v>
      </c>
    </row>
    <row r="579" spans="1:12" ht="15" customHeight="1">
      <c r="A579" s="849">
        <f>K579</f>
        <v>0</v>
      </c>
      <c r="B579" s="477">
        <f>stat!B243</f>
        <v>0</v>
      </c>
      <c r="C579" s="477">
        <f>stat!C243</f>
        <v>0</v>
      </c>
      <c r="D579" s="477">
        <f>stat!D243</f>
        <v>0</v>
      </c>
      <c r="E579" s="477">
        <f>stat!E243</f>
        <v>0</v>
      </c>
      <c r="F579" s="477">
        <f>stat!F243</f>
        <v>0</v>
      </c>
      <c r="G579" s="1654">
        <f>stat!G243</f>
        <v>0</v>
      </c>
      <c r="H579" s="477">
        <f>stat!H243</f>
        <v>0</v>
      </c>
      <c r="I579" s="477">
        <f>stat!I243</f>
        <v>0</v>
      </c>
      <c r="J579" s="477">
        <f>stat!J243</f>
        <v>0</v>
      </c>
      <c r="K579" s="477">
        <f>stat!K243</f>
        <v>0</v>
      </c>
      <c r="L579" s="477">
        <f>stat!L243</f>
        <v>0</v>
      </c>
    </row>
    <row r="580" spans="1:12" ht="15" customHeight="1">
      <c r="A580" s="849">
        <f>K580</f>
        <v>0</v>
      </c>
      <c r="B580" s="477">
        <f>stat!B244</f>
        <v>13</v>
      </c>
      <c r="C580" s="477">
        <f>stat!C244</f>
        <v>0</v>
      </c>
      <c r="D580" s="477">
        <f>stat!D244</f>
        <v>0</v>
      </c>
      <c r="E580" s="477">
        <f>stat!E244</f>
        <v>0</v>
      </c>
      <c r="F580" s="477">
        <f>stat!F244</f>
        <v>0</v>
      </c>
      <c r="G580" s="1654">
        <f>stat!G244</f>
        <v>0</v>
      </c>
      <c r="H580" s="477">
        <f>stat!H244</f>
        <v>0</v>
      </c>
      <c r="I580" s="477">
        <f>stat!I244</f>
        <v>0</v>
      </c>
      <c r="J580" s="477">
        <f>stat!J244</f>
        <v>0</v>
      </c>
      <c r="K580" s="477">
        <f>stat!K244</f>
        <v>0</v>
      </c>
      <c r="L580" s="477">
        <f>stat!L244</f>
        <v>0</v>
      </c>
    </row>
    <row r="581" spans="1:12" ht="15" customHeight="1">
      <c r="A581" s="849">
        <f>K581</f>
        <v>0</v>
      </c>
      <c r="B581" s="477" t="str">
        <f>stat!B253</f>
        <v>Matějka</v>
      </c>
      <c r="C581" s="477" t="str">
        <f>stat!C253</f>
        <v>Jiří</v>
      </c>
      <c r="D581" s="477">
        <f>stat!D253</f>
        <v>850515</v>
      </c>
      <c r="E581" s="477" t="str">
        <f>stat!E253</f>
        <v>J.H.</v>
      </c>
      <c r="F581" s="477" t="str">
        <f>stat!F253</f>
        <v>BYS</v>
      </c>
      <c r="G581" s="1654">
        <f>stat!G253</f>
        <v>0</v>
      </c>
      <c r="H581" s="477">
        <f>stat!H253</f>
        <v>3</v>
      </c>
      <c r="I581" s="477">
        <f>stat!I253</f>
        <v>0</v>
      </c>
      <c r="J581" s="477">
        <f>stat!J253</f>
        <v>0</v>
      </c>
      <c r="K581" s="477">
        <f>stat!K253</f>
        <v>0</v>
      </c>
      <c r="L581" s="477">
        <f>stat!L253</f>
        <v>0</v>
      </c>
    </row>
    <row r="582" spans="1:12" ht="15" customHeight="1">
      <c r="A582" s="849">
        <f>K582</f>
        <v>0</v>
      </c>
      <c r="B582" s="477" t="str">
        <f>stat!B258</f>
        <v>Kalousek</v>
      </c>
      <c r="C582" s="477" t="str">
        <f>stat!C258</f>
        <v>Petr</v>
      </c>
      <c r="D582" s="477">
        <f>stat!D258</f>
        <v>690924</v>
      </c>
      <c r="E582" s="477" t="str">
        <f>stat!E258</f>
        <v>J.H.</v>
      </c>
      <c r="F582" s="477" t="str">
        <f>stat!F258</f>
        <v>BYS</v>
      </c>
      <c r="G582" s="1654">
        <f>stat!G258</f>
        <v>0</v>
      </c>
      <c r="H582" s="477">
        <f>stat!H258</f>
        <v>1</v>
      </c>
      <c r="I582" s="477">
        <f>stat!I258</f>
        <v>0</v>
      </c>
      <c r="J582" s="477">
        <f>stat!J258</f>
        <v>0</v>
      </c>
      <c r="K582" s="477">
        <f>stat!K258</f>
        <v>0</v>
      </c>
      <c r="L582" s="477">
        <f>stat!L258</f>
        <v>0</v>
      </c>
    </row>
    <row r="583" spans="1:12" ht="15" customHeight="1">
      <c r="A583" s="849">
        <f>K583</f>
        <v>0</v>
      </c>
      <c r="B583" s="477" t="str">
        <f>stat!B260</f>
        <v>Mlynář</v>
      </c>
      <c r="C583" s="477" t="str">
        <f>stat!C260</f>
        <v>Václav</v>
      </c>
      <c r="D583" s="477">
        <f>stat!D260</f>
        <v>740913</v>
      </c>
      <c r="E583" s="477" t="str">
        <f>stat!E260</f>
        <v>J.H.</v>
      </c>
      <c r="F583" s="477" t="str">
        <f>stat!F260</f>
        <v>BYS</v>
      </c>
      <c r="G583" s="1654" t="e">
        <f>stat!G260</f>
        <v>#DIV/0!</v>
      </c>
      <c r="H583" s="477">
        <f>stat!H260</f>
        <v>0</v>
      </c>
      <c r="I583" s="477">
        <f>stat!I260</f>
        <v>0</v>
      </c>
      <c r="J583" s="477">
        <f>stat!J260</f>
        <v>0</v>
      </c>
      <c r="K583" s="477">
        <f>stat!K260</f>
        <v>0</v>
      </c>
      <c r="L583" s="477">
        <f>stat!L260</f>
        <v>0</v>
      </c>
    </row>
    <row r="584" spans="1:12" ht="15" customHeight="1">
      <c r="A584" s="849">
        <f>K584</f>
        <v>0</v>
      </c>
      <c r="B584" s="477" t="str">
        <f>stat!B263</f>
        <v>Klouček</v>
      </c>
      <c r="C584" s="477" t="str">
        <f>stat!C263</f>
        <v>Michal</v>
      </c>
      <c r="D584" s="477">
        <f>stat!D263</f>
        <v>1020704</v>
      </c>
      <c r="E584" s="477" t="str">
        <f>stat!E263</f>
        <v>J.H.2</v>
      </c>
      <c r="F584" s="477" t="str">
        <f>stat!F263</f>
        <v>BYS</v>
      </c>
      <c r="G584" s="1654" t="e">
        <f>stat!G263</f>
        <v>#DIV/0!</v>
      </c>
      <c r="H584" s="477">
        <f>stat!H263</f>
        <v>0</v>
      </c>
      <c r="I584" s="477">
        <f>stat!I263</f>
        <v>0</v>
      </c>
      <c r="J584" s="477">
        <f>stat!J263</f>
        <v>0</v>
      </c>
      <c r="K584" s="477">
        <f>stat!K263</f>
        <v>0</v>
      </c>
      <c r="L584" s="477">
        <f>stat!L263</f>
        <v>0</v>
      </c>
    </row>
    <row r="585" spans="1:12" ht="15" customHeight="1">
      <c r="A585" s="849">
        <f>K585</f>
        <v>0</v>
      </c>
      <c r="B585" s="477" t="str">
        <f>stat!B264</f>
        <v>Brandejs</v>
      </c>
      <c r="C585" s="477" t="str">
        <f>stat!C264</f>
        <v>Michal</v>
      </c>
      <c r="D585" s="477">
        <f>stat!D264</f>
        <v>0</v>
      </c>
      <c r="E585" s="477" t="str">
        <f>stat!E264</f>
        <v>H</v>
      </c>
      <c r="F585" s="477" t="str">
        <f>stat!F264</f>
        <v>BYS</v>
      </c>
      <c r="G585" s="1654">
        <f>stat!G264</f>
        <v>0</v>
      </c>
      <c r="H585" s="477">
        <f>stat!H264</f>
        <v>3</v>
      </c>
      <c r="I585" s="477">
        <f>stat!I264</f>
        <v>0</v>
      </c>
      <c r="J585" s="477">
        <f>stat!J264</f>
        <v>0</v>
      </c>
      <c r="K585" s="477">
        <f>stat!K264</f>
        <v>0</v>
      </c>
      <c r="L585" s="477">
        <f>stat!L264</f>
        <v>0</v>
      </c>
    </row>
    <row r="586" spans="1:12" ht="15" customHeight="1">
      <c r="A586" s="849">
        <f>K586</f>
        <v>0</v>
      </c>
      <c r="B586" s="477">
        <f>stat!B265</f>
        <v>0</v>
      </c>
      <c r="C586" s="477">
        <f>stat!C265</f>
        <v>0</v>
      </c>
      <c r="D586" s="477">
        <f>stat!D265</f>
        <v>0</v>
      </c>
      <c r="E586" s="477">
        <f>stat!E265</f>
        <v>0</v>
      </c>
      <c r="F586" s="477" t="str">
        <f>stat!F265</f>
        <v>HBYS</v>
      </c>
      <c r="G586" s="1654" t="e">
        <f>stat!G265</f>
        <v>#DIV/0!</v>
      </c>
      <c r="H586" s="477">
        <f>stat!H265</f>
        <v>0</v>
      </c>
      <c r="I586" s="477">
        <f>stat!I265</f>
        <v>0</v>
      </c>
      <c r="J586" s="477">
        <f>stat!J265</f>
        <v>0</v>
      </c>
      <c r="K586" s="477">
        <f>stat!K265</f>
        <v>0</v>
      </c>
      <c r="L586" s="477">
        <f>stat!L265</f>
        <v>0</v>
      </c>
    </row>
    <row r="587" spans="1:12" ht="15" customHeight="1">
      <c r="A587" s="849">
        <f>K587</f>
        <v>0</v>
      </c>
      <c r="B587" s="477">
        <f>stat!B266</f>
        <v>0</v>
      </c>
      <c r="C587" s="477">
        <f>stat!C266</f>
        <v>0</v>
      </c>
      <c r="D587" s="477">
        <f>stat!D266</f>
        <v>0</v>
      </c>
      <c r="E587" s="477">
        <f>stat!E266</f>
        <v>0</v>
      </c>
      <c r="F587" s="477" t="str">
        <f>stat!F266</f>
        <v>HBYS</v>
      </c>
      <c r="G587" s="1654" t="e">
        <f>stat!G266</f>
        <v>#DIV/0!</v>
      </c>
      <c r="H587" s="477">
        <f>stat!H266</f>
        <v>0</v>
      </c>
      <c r="I587" s="477">
        <f>stat!I266</f>
        <v>0</v>
      </c>
      <c r="J587" s="477">
        <f>stat!J266</f>
        <v>0</v>
      </c>
      <c r="K587" s="477">
        <f>stat!K266</f>
        <v>0</v>
      </c>
      <c r="L587" s="477">
        <f>stat!L266</f>
        <v>0</v>
      </c>
    </row>
    <row r="588" spans="1:12" ht="15" customHeight="1">
      <c r="A588" s="849">
        <f>K588</f>
        <v>0</v>
      </c>
      <c r="B588" s="477">
        <f>stat!B267</f>
        <v>0</v>
      </c>
      <c r="C588" s="477">
        <f>stat!C267</f>
        <v>0</v>
      </c>
      <c r="D588" s="477">
        <f>stat!D267</f>
        <v>0</v>
      </c>
      <c r="E588" s="477">
        <f>stat!E267</f>
        <v>0</v>
      </c>
      <c r="F588" s="477" t="str">
        <f>stat!F267</f>
        <v>HBYS</v>
      </c>
      <c r="G588" s="1654" t="e">
        <f>stat!G267</f>
        <v>#DIV/0!</v>
      </c>
      <c r="H588" s="477">
        <f>stat!H267</f>
        <v>0</v>
      </c>
      <c r="I588" s="477">
        <f>stat!I267</f>
        <v>0</v>
      </c>
      <c r="J588" s="477">
        <f>stat!J267</f>
        <v>0</v>
      </c>
      <c r="K588" s="477">
        <f>stat!K267</f>
        <v>0</v>
      </c>
      <c r="L588" s="477">
        <f>stat!L267</f>
        <v>0</v>
      </c>
    </row>
    <row r="589" spans="1:12" ht="15" customHeight="1">
      <c r="A589" s="849">
        <f>K589</f>
        <v>0</v>
      </c>
      <c r="B589" s="477">
        <f>stat!B268</f>
        <v>0</v>
      </c>
      <c r="C589" s="477">
        <f>stat!C268</f>
        <v>0</v>
      </c>
      <c r="D589" s="477">
        <f>stat!D268</f>
        <v>0</v>
      </c>
      <c r="E589" s="477">
        <f>stat!E268</f>
        <v>0</v>
      </c>
      <c r="F589" s="477" t="str">
        <f>stat!F268</f>
        <v>HBYS</v>
      </c>
      <c r="G589" s="1654" t="e">
        <f>stat!G268</f>
        <v>#DIV/0!</v>
      </c>
      <c r="H589" s="477">
        <f>stat!H268</f>
        <v>0</v>
      </c>
      <c r="I589" s="477">
        <f>stat!I268</f>
        <v>0</v>
      </c>
      <c r="J589" s="477">
        <f>stat!J268</f>
        <v>0</v>
      </c>
      <c r="K589" s="477">
        <f>stat!K268</f>
        <v>0</v>
      </c>
      <c r="L589" s="477">
        <f>stat!L268</f>
        <v>0</v>
      </c>
    </row>
    <row r="590" spans="1:12" ht="15" customHeight="1">
      <c r="A590" s="849">
        <f>K590</f>
        <v>0</v>
      </c>
      <c r="B590" s="477">
        <f>stat!B269</f>
        <v>0</v>
      </c>
      <c r="C590" s="477">
        <f>stat!C269</f>
        <v>0</v>
      </c>
      <c r="D590" s="477">
        <f>stat!D269</f>
        <v>0</v>
      </c>
      <c r="E590" s="477">
        <f>stat!E269</f>
        <v>0</v>
      </c>
      <c r="F590" s="477" t="str">
        <f>stat!F269</f>
        <v>HBYS</v>
      </c>
      <c r="G590" s="1654" t="e">
        <f>stat!G269</f>
        <v>#DIV/0!</v>
      </c>
      <c r="H590" s="477">
        <f>stat!H269</f>
        <v>0</v>
      </c>
      <c r="I590" s="477">
        <f>stat!I269</f>
        <v>0</v>
      </c>
      <c r="J590" s="477">
        <f>stat!J269</f>
        <v>0</v>
      </c>
      <c r="K590" s="477">
        <f>stat!K269</f>
        <v>0</v>
      </c>
      <c r="L590" s="477">
        <f>stat!L269</f>
        <v>0</v>
      </c>
    </row>
    <row r="591" spans="1:12" ht="15" customHeight="1">
      <c r="A591" s="849">
        <f>K591</f>
        <v>0</v>
      </c>
      <c r="B591" s="477">
        <f>stat!B277</f>
        <v>0</v>
      </c>
      <c r="C591" s="477">
        <f>stat!C277</f>
        <v>0</v>
      </c>
      <c r="D591" s="477">
        <f>stat!D277</f>
        <v>0</v>
      </c>
      <c r="E591" s="477">
        <f>stat!E277</f>
        <v>0</v>
      </c>
      <c r="F591" s="477">
        <f>stat!F277</f>
        <v>0</v>
      </c>
      <c r="G591" s="1654">
        <f>stat!G277</f>
        <v>0</v>
      </c>
      <c r="H591" s="477">
        <f>stat!H277</f>
        <v>0</v>
      </c>
      <c r="I591" s="477">
        <f>stat!I277</f>
        <v>0</v>
      </c>
      <c r="J591" s="477">
        <f>stat!J277</f>
        <v>0</v>
      </c>
      <c r="K591" s="477">
        <f>stat!K277</f>
        <v>0</v>
      </c>
      <c r="L591" s="477">
        <f>stat!L277</f>
        <v>0</v>
      </c>
    </row>
    <row r="592" spans="1:12" ht="15" customHeight="1">
      <c r="A592" s="849">
        <f>K592</f>
        <v>0</v>
      </c>
      <c r="B592" s="477">
        <f>stat!B278</f>
        <v>15</v>
      </c>
      <c r="C592" s="477">
        <f>stat!C278</f>
        <v>0</v>
      </c>
      <c r="D592" s="477">
        <f>stat!D278</f>
        <v>0</v>
      </c>
      <c r="E592" s="477">
        <f>stat!E278</f>
        <v>0</v>
      </c>
      <c r="F592" s="477">
        <f>stat!F278</f>
        <v>0</v>
      </c>
      <c r="G592" s="1654">
        <f>stat!G278</f>
        <v>0</v>
      </c>
      <c r="H592" s="477">
        <f>stat!H278</f>
        <v>0</v>
      </c>
      <c r="I592" s="477">
        <f>stat!I278</f>
        <v>0</v>
      </c>
      <c r="J592" s="477">
        <f>stat!J278</f>
        <v>0</v>
      </c>
      <c r="K592" s="477">
        <f>stat!K278</f>
        <v>0</v>
      </c>
      <c r="L592" s="477">
        <f>stat!L278</f>
        <v>0</v>
      </c>
    </row>
    <row r="593" spans="1:12" ht="15" customHeight="1">
      <c r="A593" s="849">
        <f>K593</f>
        <v>0</v>
      </c>
      <c r="B593" s="477" t="str">
        <f>stat!B283</f>
        <v>Dejdar</v>
      </c>
      <c r="C593" s="477" t="str">
        <f>stat!C283</f>
        <v>Ondřej</v>
      </c>
      <c r="D593" s="477">
        <f>stat!D283</f>
        <v>911019</v>
      </c>
      <c r="E593" s="477" t="str">
        <f>stat!E283</f>
        <v>JH</v>
      </c>
      <c r="F593" s="477" t="str">
        <f>stat!F283</f>
        <v>FLY</v>
      </c>
      <c r="G593" s="1654" t="e">
        <f>stat!G283</f>
        <v>#DIV/0!</v>
      </c>
      <c r="H593" s="477">
        <f>stat!H283</f>
        <v>0</v>
      </c>
      <c r="I593" s="477">
        <f>stat!I283</f>
        <v>0</v>
      </c>
      <c r="J593" s="477">
        <f>stat!J283</f>
        <v>0</v>
      </c>
      <c r="K593" s="477">
        <f>stat!K283</f>
        <v>0</v>
      </c>
      <c r="L593" s="477">
        <f>stat!L283</f>
        <v>0</v>
      </c>
    </row>
    <row r="594" spans="1:12" ht="15" customHeight="1">
      <c r="A594" s="849">
        <f>K594</f>
        <v>0</v>
      </c>
      <c r="B594" s="477" t="str">
        <f>stat!B285</f>
        <v>Hejč</v>
      </c>
      <c r="C594" s="477" t="str">
        <f>stat!C285</f>
        <v>Milan st.</v>
      </c>
      <c r="D594" s="477">
        <f>stat!D285</f>
        <v>730904</v>
      </c>
      <c r="E594" s="477" t="str">
        <f>stat!E285</f>
        <v>JH</v>
      </c>
      <c r="F594" s="477" t="str">
        <f>stat!F285</f>
        <v>FLY</v>
      </c>
      <c r="G594" s="1654">
        <f>stat!G285</f>
        <v>0</v>
      </c>
      <c r="H594" s="477">
        <f>stat!H285</f>
        <v>1</v>
      </c>
      <c r="I594" s="477">
        <f>stat!I285</f>
        <v>0</v>
      </c>
      <c r="J594" s="477">
        <f>stat!J285</f>
        <v>0</v>
      </c>
      <c r="K594" s="477">
        <f>stat!K285</f>
        <v>0</v>
      </c>
      <c r="L594" s="477">
        <f>stat!L285</f>
        <v>0</v>
      </c>
    </row>
    <row r="595" spans="1:12" ht="15" customHeight="1">
      <c r="A595" s="849">
        <f>K595</f>
        <v>0</v>
      </c>
      <c r="B595" s="477" t="str">
        <f>stat!B289</f>
        <v>Kmošek</v>
      </c>
      <c r="C595" s="477" t="str">
        <f>stat!C289</f>
        <v>David</v>
      </c>
      <c r="D595" s="477">
        <f>stat!D289</f>
        <v>901007</v>
      </c>
      <c r="E595" s="477" t="str">
        <f>stat!E289</f>
        <v>JH</v>
      </c>
      <c r="F595" s="477" t="str">
        <f>stat!F289</f>
        <v>FLY</v>
      </c>
      <c r="G595" s="1654" t="e">
        <f>stat!G289</f>
        <v>#DIV/0!</v>
      </c>
      <c r="H595" s="477">
        <f>stat!H289</f>
        <v>0</v>
      </c>
      <c r="I595" s="477">
        <f>stat!I289</f>
        <v>0</v>
      </c>
      <c r="J595" s="477">
        <f>stat!J289</f>
        <v>0</v>
      </c>
      <c r="K595" s="477">
        <f>stat!K289</f>
        <v>0</v>
      </c>
      <c r="L595" s="477">
        <f>stat!L289</f>
        <v>0</v>
      </c>
    </row>
    <row r="596" spans="1:12" ht="15" customHeight="1">
      <c r="A596" s="849">
        <f>K596</f>
        <v>0</v>
      </c>
      <c r="B596" s="477" t="str">
        <f>stat!B290</f>
        <v>Knoflíček</v>
      </c>
      <c r="C596" s="477" t="str">
        <f>stat!C290</f>
        <v>Jan</v>
      </c>
      <c r="D596" s="477">
        <f>stat!D290</f>
        <v>920508</v>
      </c>
      <c r="E596" s="477" t="str">
        <f>stat!E290</f>
        <v>JH</v>
      </c>
      <c r="F596" s="477" t="str">
        <f>stat!F290</f>
        <v>FLY</v>
      </c>
      <c r="G596" s="1654" t="e">
        <f>stat!G290</f>
        <v>#DIV/0!</v>
      </c>
      <c r="H596" s="477">
        <f>stat!H290</f>
        <v>0</v>
      </c>
      <c r="I596" s="477">
        <f>stat!I290</f>
        <v>0</v>
      </c>
      <c r="J596" s="477">
        <f>stat!J290</f>
        <v>0</v>
      </c>
      <c r="K596" s="477">
        <f>stat!K290</f>
        <v>0</v>
      </c>
      <c r="L596" s="477">
        <f>stat!L290</f>
        <v>0</v>
      </c>
    </row>
    <row r="597" spans="1:12" ht="15" customHeight="1">
      <c r="A597" s="849">
        <f>K597</f>
        <v>0</v>
      </c>
      <c r="B597" s="477" t="str">
        <f>stat!B298</f>
        <v xml:space="preserve">Telecký </v>
      </c>
      <c r="C597" s="477" t="str">
        <f>stat!C298</f>
        <v>Adam</v>
      </c>
      <c r="D597" s="477">
        <f>stat!D298</f>
        <v>1050419</v>
      </c>
      <c r="E597" s="477">
        <f>stat!E298</f>
        <v>0</v>
      </c>
      <c r="F597" s="477" t="str">
        <f>stat!F298</f>
        <v>FLY</v>
      </c>
      <c r="G597" s="1654" t="e">
        <f>stat!G298</f>
        <v>#DIV/0!</v>
      </c>
      <c r="H597" s="477">
        <f>stat!H298</f>
        <v>0</v>
      </c>
      <c r="I597" s="477">
        <f>stat!I298</f>
        <v>0</v>
      </c>
      <c r="J597" s="477">
        <f>stat!J298</f>
        <v>0</v>
      </c>
      <c r="K597" s="477">
        <f>stat!K298</f>
        <v>0</v>
      </c>
      <c r="L597" s="477">
        <f>stat!L298</f>
        <v>0</v>
      </c>
    </row>
    <row r="598" spans="1:12" ht="15" customHeight="1">
      <c r="A598" s="849">
        <f>K598</f>
        <v>0</v>
      </c>
      <c r="B598" s="477" t="str">
        <f>stat!B302</f>
        <v>Pachl</v>
      </c>
      <c r="C598" s="477" t="str">
        <f>stat!C302</f>
        <v>Václav</v>
      </c>
      <c r="D598" s="477">
        <f>stat!D302</f>
        <v>0</v>
      </c>
      <c r="E598" s="477">
        <f>stat!E302</f>
        <v>0</v>
      </c>
      <c r="F598" s="477" t="str">
        <f>stat!F302</f>
        <v>FLY</v>
      </c>
      <c r="G598" s="1654">
        <f>stat!G302</f>
        <v>0</v>
      </c>
      <c r="H598" s="477">
        <f>stat!H302</f>
        <v>1</v>
      </c>
      <c r="I598" s="477">
        <f>stat!I302</f>
        <v>0</v>
      </c>
      <c r="J598" s="477">
        <f>stat!J302</f>
        <v>0</v>
      </c>
      <c r="K598" s="477">
        <f>stat!K302</f>
        <v>0</v>
      </c>
      <c r="L598" s="477">
        <f>stat!L302</f>
        <v>0</v>
      </c>
    </row>
    <row r="599" spans="1:12" ht="15" customHeight="1">
      <c r="A599" s="849">
        <f>K599</f>
        <v>0</v>
      </c>
      <c r="B599" s="477" t="str">
        <f>stat!B306</f>
        <v>Večeř</v>
      </c>
      <c r="C599" s="477" t="str">
        <f>stat!C306</f>
        <v>Filip</v>
      </c>
      <c r="D599" s="477">
        <f>stat!D306</f>
        <v>0</v>
      </c>
      <c r="E599" s="477">
        <f>stat!E306</f>
        <v>0</v>
      </c>
      <c r="F599" s="477">
        <f>stat!F306</f>
        <v>0</v>
      </c>
      <c r="G599" s="1654">
        <f>stat!G306</f>
        <v>0</v>
      </c>
      <c r="H599" s="477">
        <f>stat!H306</f>
        <v>1</v>
      </c>
      <c r="I599" s="477">
        <f>stat!I306</f>
        <v>0</v>
      </c>
      <c r="J599" s="477">
        <f>stat!J306</f>
        <v>0</v>
      </c>
      <c r="K599" s="477">
        <f>stat!K306</f>
        <v>0</v>
      </c>
      <c r="L599" s="477">
        <f>stat!L306</f>
        <v>0</v>
      </c>
    </row>
    <row r="600" spans="1:12" ht="15" customHeight="1">
      <c r="A600" s="849">
        <f>K600</f>
        <v>0</v>
      </c>
      <c r="B600" s="477">
        <f>stat!B317</f>
        <v>0</v>
      </c>
      <c r="C600" s="477">
        <f>stat!C317</f>
        <v>0</v>
      </c>
      <c r="D600" s="477">
        <f>stat!D317</f>
        <v>0</v>
      </c>
      <c r="E600" s="477">
        <f>stat!E317</f>
        <v>0</v>
      </c>
      <c r="F600" s="477">
        <f>stat!F317</f>
        <v>0</v>
      </c>
      <c r="G600" s="1654">
        <f>stat!G317</f>
        <v>0</v>
      </c>
      <c r="H600" s="477">
        <f>stat!H317</f>
        <v>0</v>
      </c>
      <c r="I600" s="477">
        <f>stat!I317</f>
        <v>0</v>
      </c>
      <c r="J600" s="477">
        <f>stat!J317</f>
        <v>0</v>
      </c>
      <c r="K600" s="477">
        <f>stat!K317</f>
        <v>0</v>
      </c>
      <c r="L600" s="477">
        <f>stat!L317</f>
        <v>0</v>
      </c>
    </row>
    <row r="601" spans="1:12" ht="15" customHeight="1">
      <c r="A601" s="849">
        <f>K601</f>
        <v>0</v>
      </c>
      <c r="B601" s="477">
        <f>stat!B318</f>
        <v>9</v>
      </c>
      <c r="C601" s="477">
        <f>stat!C318</f>
        <v>0</v>
      </c>
      <c r="D601" s="477">
        <f>stat!D318</f>
        <v>0</v>
      </c>
      <c r="E601" s="477">
        <f>stat!E318</f>
        <v>0</v>
      </c>
      <c r="F601" s="477">
        <f>stat!F318</f>
        <v>0</v>
      </c>
      <c r="G601" s="1654">
        <f>stat!G318</f>
        <v>0</v>
      </c>
      <c r="H601" s="477">
        <f>stat!H318</f>
        <v>0</v>
      </c>
      <c r="I601" s="477">
        <f>stat!I318</f>
        <v>0</v>
      </c>
      <c r="J601" s="477">
        <f>stat!J318</f>
        <v>0</v>
      </c>
      <c r="K601" s="477">
        <f>stat!K318</f>
        <v>0</v>
      </c>
      <c r="L601" s="477">
        <f>stat!L318</f>
        <v>0</v>
      </c>
    </row>
    <row r="602" spans="1:12" ht="15" customHeight="1">
      <c r="A602" s="849">
        <f>K602</f>
        <v>0</v>
      </c>
      <c r="B602" s="477" t="str">
        <f>stat!B325</f>
        <v>Štancl</v>
      </c>
      <c r="C602" s="477" t="str">
        <f>stat!C325</f>
        <v>Josef</v>
      </c>
      <c r="D602" s="477">
        <f>stat!D325</f>
        <v>730221</v>
      </c>
      <c r="E602" s="477" t="str">
        <f>stat!E325</f>
        <v>JH</v>
      </c>
      <c r="F602" s="477" t="str">
        <f>stat!F325</f>
        <v>BOB</v>
      </c>
      <c r="G602" s="1654">
        <f>stat!G325</f>
        <v>0</v>
      </c>
      <c r="H602" s="477">
        <f>stat!H325</f>
        <v>1</v>
      </c>
      <c r="I602" s="477">
        <f>stat!I325</f>
        <v>0</v>
      </c>
      <c r="J602" s="477">
        <f>stat!J325</f>
        <v>0</v>
      </c>
      <c r="K602" s="477">
        <f>stat!K325</f>
        <v>0</v>
      </c>
      <c r="L602" s="477">
        <f>stat!L325</f>
        <v>0</v>
      </c>
    </row>
    <row r="603" spans="1:12" ht="15" customHeight="1">
      <c r="A603" s="849">
        <f>K603</f>
        <v>0</v>
      </c>
      <c r="B603" s="477" t="str">
        <f>stat!B326</f>
        <v>Záleský</v>
      </c>
      <c r="C603" s="477" t="str">
        <f>stat!C326</f>
        <v>Václav</v>
      </c>
      <c r="D603" s="477">
        <f>stat!D326</f>
        <v>841020</v>
      </c>
      <c r="E603" s="477" t="str">
        <f>stat!E326</f>
        <v>JH</v>
      </c>
      <c r="F603" s="477" t="str">
        <f>stat!F326</f>
        <v>BOB</v>
      </c>
      <c r="G603" s="1654" t="e">
        <f>stat!G326</f>
        <v>#DIV/0!</v>
      </c>
      <c r="H603" s="477">
        <f>stat!H326</f>
        <v>0</v>
      </c>
      <c r="I603" s="477">
        <f>stat!I326</f>
        <v>0</v>
      </c>
      <c r="J603" s="477">
        <f>stat!J326</f>
        <v>0</v>
      </c>
      <c r="K603" s="477">
        <f>stat!K326</f>
        <v>0</v>
      </c>
      <c r="L603" s="477">
        <f>stat!L326</f>
        <v>0</v>
      </c>
    </row>
    <row r="604" spans="1:12" ht="15" customHeight="1">
      <c r="A604" s="849">
        <f>K604</f>
        <v>0</v>
      </c>
      <c r="B604" s="477" t="str">
        <f>stat!B331</f>
        <v>Dvořák</v>
      </c>
      <c r="C604" s="477" t="str">
        <f>stat!C331</f>
        <v>Jiří</v>
      </c>
      <c r="D604" s="477">
        <f>stat!D331</f>
        <v>490301</v>
      </c>
      <c r="E604" s="477" t="str">
        <f>stat!E331</f>
        <v>JH</v>
      </c>
      <c r="F604" s="477" t="str">
        <f>stat!F331</f>
        <v>BOB</v>
      </c>
      <c r="G604" s="1654">
        <f>stat!G331</f>
        <v>0</v>
      </c>
      <c r="H604" s="477">
        <f>stat!H331</f>
        <v>1</v>
      </c>
      <c r="I604" s="477">
        <f>stat!I331</f>
        <v>0</v>
      </c>
      <c r="J604" s="477">
        <f>stat!J331</f>
        <v>0</v>
      </c>
      <c r="K604" s="477">
        <f>stat!K331</f>
        <v>0</v>
      </c>
      <c r="L604" s="477">
        <f>stat!L331</f>
        <v>0</v>
      </c>
    </row>
    <row r="605" spans="1:12" ht="15" customHeight="1">
      <c r="A605" s="849">
        <f>K605</f>
        <v>0</v>
      </c>
      <c r="B605" s="477" t="str">
        <f>stat!B332</f>
        <v>Kořízek</v>
      </c>
      <c r="C605" s="477" t="str">
        <f>stat!C332</f>
        <v>Richard</v>
      </c>
      <c r="D605" s="477">
        <f>stat!D332</f>
        <v>830511</v>
      </c>
      <c r="E605" s="477" t="str">
        <f>stat!E332</f>
        <v>JH</v>
      </c>
      <c r="F605" s="477" t="str">
        <f>stat!F332</f>
        <v>BOB</v>
      </c>
      <c r="G605" s="1654" t="e">
        <f>stat!G332</f>
        <v>#DIV/0!</v>
      </c>
      <c r="H605" s="477">
        <f>stat!H332</f>
        <v>0</v>
      </c>
      <c r="I605" s="477">
        <f>stat!I332</f>
        <v>0</v>
      </c>
      <c r="J605" s="477">
        <f>stat!J332</f>
        <v>0</v>
      </c>
      <c r="K605" s="477">
        <f>stat!K332</f>
        <v>0</v>
      </c>
      <c r="L605" s="477">
        <f>stat!L332</f>
        <v>0</v>
      </c>
    </row>
    <row r="606" spans="1:12" ht="15" customHeight="1">
      <c r="A606" s="849">
        <f>K606</f>
        <v>0</v>
      </c>
      <c r="B606" s="477" t="str">
        <f>stat!B334</f>
        <v xml:space="preserve">Šášek </v>
      </c>
      <c r="C606" s="477" t="str">
        <f>stat!C334</f>
        <v>Jan</v>
      </c>
      <c r="D606" s="477">
        <f>stat!D334</f>
        <v>960406</v>
      </c>
      <c r="E606" s="477" t="str">
        <f>stat!E334</f>
        <v>JH</v>
      </c>
      <c r="F606" s="477" t="str">
        <f>stat!F334</f>
        <v>BOB</v>
      </c>
      <c r="G606" s="1654" t="e">
        <f>stat!G334</f>
        <v>#DIV/0!</v>
      </c>
      <c r="H606" s="477">
        <f>stat!H334</f>
        <v>0</v>
      </c>
      <c r="I606" s="477">
        <f>stat!I334</f>
        <v>0</v>
      </c>
      <c r="J606" s="477">
        <f>stat!J334</f>
        <v>0</v>
      </c>
      <c r="K606" s="477">
        <f>stat!K334</f>
        <v>0</v>
      </c>
      <c r="L606" s="477">
        <f>stat!L334</f>
        <v>0</v>
      </c>
    </row>
    <row r="607" spans="1:12" ht="15" customHeight="1">
      <c r="A607" s="849">
        <f>K607</f>
        <v>0</v>
      </c>
      <c r="B607" s="477" t="str">
        <f>stat!B336</f>
        <v>Prokop</v>
      </c>
      <c r="C607" s="477" t="str">
        <f>stat!C336</f>
        <v>Patrik</v>
      </c>
      <c r="D607" s="477">
        <f>stat!D336</f>
        <v>970829</v>
      </c>
      <c r="E607" s="477">
        <f>stat!E336</f>
        <v>0</v>
      </c>
      <c r="F607" s="477" t="str">
        <f>stat!F336</f>
        <v>BOB</v>
      </c>
      <c r="G607" s="1654" t="e">
        <f>stat!G336</f>
        <v>#DIV/0!</v>
      </c>
      <c r="H607" s="477">
        <f>stat!H336</f>
        <v>0</v>
      </c>
      <c r="I607" s="477">
        <f>stat!I336</f>
        <v>0</v>
      </c>
      <c r="J607" s="477">
        <f>stat!J336</f>
        <v>0</v>
      </c>
      <c r="K607" s="477">
        <f>stat!K336</f>
        <v>0</v>
      </c>
      <c r="L607" s="477">
        <f>stat!L336</f>
        <v>0</v>
      </c>
    </row>
    <row r="608" spans="1:12" ht="15" customHeight="1">
      <c r="A608" s="849">
        <f>K608</f>
        <v>0</v>
      </c>
      <c r="B608" s="477" t="str">
        <f>stat!B338</f>
        <v>Langr</v>
      </c>
      <c r="C608" s="477" t="str">
        <f>stat!C338</f>
        <v>David</v>
      </c>
      <c r="D608" s="477">
        <f>stat!D338</f>
        <v>0</v>
      </c>
      <c r="E608" s="477" t="str">
        <f>stat!E338</f>
        <v>JH2</v>
      </c>
      <c r="F608" s="477" t="str">
        <f>stat!F338</f>
        <v>HBOB</v>
      </c>
      <c r="G608" s="1654" t="e">
        <f>stat!G338</f>
        <v>#DIV/0!</v>
      </c>
      <c r="H608" s="477">
        <f>stat!H338</f>
        <v>0</v>
      </c>
      <c r="I608" s="477">
        <f>stat!I338</f>
        <v>0</v>
      </c>
      <c r="J608" s="477">
        <f>stat!J338</f>
        <v>0</v>
      </c>
      <c r="K608" s="477">
        <f>stat!K338</f>
        <v>0</v>
      </c>
      <c r="L608" s="477">
        <f>stat!L338</f>
        <v>0</v>
      </c>
    </row>
    <row r="609" spans="1:12" ht="15" customHeight="1">
      <c r="A609" s="849">
        <f>K609</f>
        <v>0</v>
      </c>
      <c r="B609" s="477">
        <f>stat!B360</f>
        <v>11</v>
      </c>
      <c r="C609" s="477">
        <f>stat!C360</f>
        <v>0</v>
      </c>
      <c r="D609" s="477">
        <f>stat!D360</f>
        <v>0</v>
      </c>
      <c r="E609" s="477">
        <f>stat!E360</f>
        <v>0</v>
      </c>
      <c r="F609" s="477">
        <f>stat!F360</f>
        <v>0</v>
      </c>
      <c r="G609" s="1654">
        <f>stat!G360</f>
        <v>0</v>
      </c>
      <c r="H609" s="477">
        <f>stat!H360</f>
        <v>0</v>
      </c>
      <c r="I609" s="477">
        <f>stat!I360</f>
        <v>0</v>
      </c>
      <c r="J609" s="477">
        <f>stat!J360</f>
        <v>0</v>
      </c>
      <c r="K609" s="477">
        <f>stat!K360</f>
        <v>0</v>
      </c>
      <c r="L609" s="477">
        <f>stat!L360</f>
        <v>0</v>
      </c>
    </row>
    <row r="610" spans="1:12" ht="15" customHeight="1">
      <c r="A610" s="849">
        <f>K610</f>
        <v>0</v>
      </c>
      <c r="B610" s="477" t="str">
        <f>stat!B369</f>
        <v>Šafář</v>
      </c>
      <c r="C610" s="477" t="str">
        <f>stat!C369</f>
        <v>Jan</v>
      </c>
      <c r="D610" s="477">
        <f>stat!D369</f>
        <v>1011221</v>
      </c>
      <c r="E610" s="477" t="str">
        <f>stat!E369</f>
        <v>JH</v>
      </c>
      <c r="F610" s="477" t="str">
        <f>stat!F369</f>
        <v>PET</v>
      </c>
      <c r="G610" s="1654" t="e">
        <f>stat!G369</f>
        <v>#DIV/0!</v>
      </c>
      <c r="H610" s="477">
        <f>stat!H369</f>
        <v>0</v>
      </c>
      <c r="I610" s="477">
        <f>stat!I369</f>
        <v>0</v>
      </c>
      <c r="J610" s="477">
        <f>stat!J369</f>
        <v>0</v>
      </c>
      <c r="K610" s="477">
        <f>stat!K369</f>
        <v>0</v>
      </c>
      <c r="L610" s="477">
        <f>stat!L369</f>
        <v>0</v>
      </c>
    </row>
    <row r="611" spans="1:12" ht="15" customHeight="1">
      <c r="A611" s="849">
        <f>K611</f>
        <v>0</v>
      </c>
      <c r="B611" s="477" t="str">
        <f>stat!B379</f>
        <v>Hrdina</v>
      </c>
      <c r="C611" s="477" t="str">
        <f>stat!C379</f>
        <v>Franta</v>
      </c>
      <c r="D611" s="477">
        <f>stat!D379</f>
        <v>0</v>
      </c>
      <c r="E611" s="477" t="str">
        <f>stat!E379</f>
        <v>H</v>
      </c>
      <c r="F611" s="477" t="str">
        <f>stat!F379</f>
        <v>PET</v>
      </c>
      <c r="G611" s="1654" t="e">
        <f>stat!G379</f>
        <v>#DIV/0!</v>
      </c>
      <c r="H611" s="477">
        <f>stat!H379</f>
        <v>0</v>
      </c>
      <c r="I611" s="477">
        <f>stat!I379</f>
        <v>0</v>
      </c>
      <c r="J611" s="477">
        <f>stat!J379</f>
        <v>0</v>
      </c>
      <c r="K611" s="477">
        <f>stat!K379</f>
        <v>0</v>
      </c>
      <c r="L611" s="477">
        <f>stat!L379</f>
        <v>0</v>
      </c>
    </row>
    <row r="612" spans="1:12" ht="15" customHeight="1">
      <c r="A612" s="849">
        <f>K612</f>
        <v>0</v>
      </c>
      <c r="B612" s="477" t="str">
        <f>stat!B383</f>
        <v>Krahulec</v>
      </c>
      <c r="C612" s="477" t="str">
        <f>stat!C383</f>
        <v>Petr</v>
      </c>
      <c r="D612" s="477">
        <f>stat!D383</f>
        <v>0</v>
      </c>
      <c r="E612" s="477" t="str">
        <f>stat!E383</f>
        <v>H</v>
      </c>
      <c r="F612" s="477" t="str">
        <f>stat!F383</f>
        <v>PET</v>
      </c>
      <c r="G612" s="1654">
        <f>stat!G383</f>
        <v>0</v>
      </c>
      <c r="H612" s="477">
        <f>stat!H383</f>
        <v>2</v>
      </c>
      <c r="I612" s="477">
        <f>stat!I383</f>
        <v>0</v>
      </c>
      <c r="J612" s="477">
        <f>stat!J383</f>
        <v>0</v>
      </c>
      <c r="K612" s="477">
        <f>stat!K383</f>
        <v>0</v>
      </c>
      <c r="L612" s="477">
        <f>stat!L383</f>
        <v>0</v>
      </c>
    </row>
    <row r="613" spans="1:12" ht="15" customHeight="1">
      <c r="A613" s="849">
        <f>K613</f>
        <v>0</v>
      </c>
      <c r="B613" s="477">
        <f>stat!B385</f>
        <v>0</v>
      </c>
      <c r="C613" s="477">
        <f>stat!C385</f>
        <v>0</v>
      </c>
      <c r="D613" s="477">
        <f>stat!D385</f>
        <v>0</v>
      </c>
      <c r="E613" s="477" t="str">
        <f>stat!E385</f>
        <v>H</v>
      </c>
      <c r="F613" s="477" t="str">
        <f>stat!F385</f>
        <v>PET</v>
      </c>
      <c r="G613" s="1654" t="e">
        <f>stat!G385</f>
        <v>#DIV/0!</v>
      </c>
      <c r="H613" s="477">
        <f>stat!H385</f>
        <v>0</v>
      </c>
      <c r="I613" s="477">
        <f>stat!I385</f>
        <v>0</v>
      </c>
      <c r="J613" s="477">
        <f>stat!J385</f>
        <v>0</v>
      </c>
      <c r="K613" s="477">
        <f>stat!K385</f>
        <v>0</v>
      </c>
      <c r="L613" s="477">
        <f>stat!L385</f>
        <v>0</v>
      </c>
    </row>
    <row r="614" spans="1:12" ht="15" customHeight="1">
      <c r="A614" s="849">
        <f>K614</f>
        <v>0</v>
      </c>
      <c r="B614" s="477" t="str">
        <f>stat!B389</f>
        <v>Zítek</v>
      </c>
      <c r="C614" s="477" t="str">
        <f>stat!C389</f>
        <v>Martin</v>
      </c>
      <c r="D614" s="477">
        <f>stat!D389</f>
        <v>0</v>
      </c>
      <c r="E614" s="477">
        <f>stat!E389</f>
        <v>0</v>
      </c>
      <c r="F614" s="477" t="str">
        <f>stat!F389</f>
        <v>golPet</v>
      </c>
      <c r="G614" s="1654" t="e">
        <f>stat!G389</f>
        <v>#DIV/0!</v>
      </c>
      <c r="H614" s="477">
        <f>stat!H389</f>
        <v>0</v>
      </c>
      <c r="I614" s="477">
        <f>stat!I389</f>
        <v>0</v>
      </c>
      <c r="J614" s="477">
        <f>stat!J389</f>
        <v>0</v>
      </c>
      <c r="K614" s="477">
        <f>stat!K389</f>
        <v>0</v>
      </c>
      <c r="L614" s="477">
        <f>stat!L389</f>
        <v>0</v>
      </c>
    </row>
    <row r="615" spans="1:12" ht="15" customHeight="1">
      <c r="A615" s="849">
        <f>K615</f>
        <v>0</v>
      </c>
      <c r="B615" s="477" t="str">
        <f>stat!B390</f>
        <v>Skalický</v>
      </c>
      <c r="C615" s="477" t="str">
        <f>stat!C390</f>
        <v>David</v>
      </c>
      <c r="D615" s="477">
        <f>stat!D390</f>
        <v>0</v>
      </c>
      <c r="E615" s="477">
        <f>stat!E390</f>
        <v>0</v>
      </c>
      <c r="F615" s="477" t="str">
        <f>stat!F390</f>
        <v>golPet</v>
      </c>
      <c r="G615" s="1654" t="e">
        <f>stat!G390</f>
        <v>#DIV/0!</v>
      </c>
      <c r="H615" s="477">
        <f>stat!H390</f>
        <v>0</v>
      </c>
      <c r="I615" s="477">
        <f>stat!I390</f>
        <v>0</v>
      </c>
      <c r="J615" s="477">
        <f>stat!J390</f>
        <v>0</v>
      </c>
      <c r="K615" s="477">
        <f>stat!K390</f>
        <v>0</v>
      </c>
      <c r="L615" s="477">
        <f>stat!L390</f>
        <v>0</v>
      </c>
    </row>
    <row r="616" spans="1:12" ht="15" customHeight="1">
      <c r="A616" s="849">
        <f>K616</f>
        <v>0</v>
      </c>
      <c r="B616" s="477">
        <f>stat!B392</f>
        <v>12</v>
      </c>
      <c r="C616" s="477">
        <f>stat!C392</f>
        <v>0</v>
      </c>
      <c r="D616" s="477">
        <f>stat!D392</f>
        <v>0</v>
      </c>
      <c r="E616" s="477">
        <f>stat!E392</f>
        <v>0</v>
      </c>
      <c r="F616" s="477">
        <f>stat!F392</f>
        <v>0</v>
      </c>
      <c r="G616" s="1654">
        <f>stat!G392</f>
        <v>0</v>
      </c>
      <c r="H616" s="477">
        <f>stat!H392</f>
        <v>0</v>
      </c>
      <c r="I616" s="477">
        <f>stat!I392</f>
        <v>0</v>
      </c>
      <c r="J616" s="477">
        <f>stat!J392</f>
        <v>0</v>
      </c>
      <c r="K616" s="477">
        <f>stat!K392</f>
        <v>0</v>
      </c>
      <c r="L616" s="477">
        <f>stat!L392</f>
        <v>0</v>
      </c>
    </row>
    <row r="617" spans="1:12" ht="15" customHeight="1">
      <c r="A617" s="849">
        <f>K617</f>
        <v>0</v>
      </c>
      <c r="B617" s="477" t="str">
        <f>stat!B400</f>
        <v>Kollert</v>
      </c>
      <c r="C617" s="477" t="str">
        <f>stat!C400</f>
        <v>Jiří ml</v>
      </c>
      <c r="D617" s="477">
        <f>stat!D400</f>
        <v>0</v>
      </c>
      <c r="E617" s="477" t="str">
        <f>stat!E400</f>
        <v>JH</v>
      </c>
      <c r="F617" s="477" t="str">
        <f>stat!F400</f>
        <v>Cyk</v>
      </c>
      <c r="G617" s="1654" t="e">
        <f>stat!G400</f>
        <v>#DIV/0!</v>
      </c>
      <c r="H617" s="477">
        <f>stat!H400</f>
        <v>0</v>
      </c>
      <c r="I617" s="477">
        <f>stat!I400</f>
        <v>0</v>
      </c>
      <c r="J617" s="477">
        <f>stat!J400</f>
        <v>0</v>
      </c>
      <c r="K617" s="477">
        <f>stat!K400</f>
        <v>0</v>
      </c>
      <c r="L617" s="477">
        <f>stat!L400</f>
        <v>0</v>
      </c>
    </row>
    <row r="618" spans="1:12" ht="15" customHeight="1">
      <c r="A618" s="849">
        <f>K618</f>
        <v>0</v>
      </c>
      <c r="B618" s="477" t="str">
        <f>stat!B402</f>
        <v>Polička</v>
      </c>
      <c r="C618" s="477" t="str">
        <f>stat!C402</f>
        <v>Martin</v>
      </c>
      <c r="D618" s="477">
        <f>stat!D402</f>
        <v>900613</v>
      </c>
      <c r="E618" s="477" t="str">
        <f>stat!E402</f>
        <v>JH</v>
      </c>
      <c r="F618" s="477" t="str">
        <f>stat!F402</f>
        <v>Cyk</v>
      </c>
      <c r="G618" s="1654" t="e">
        <f>stat!G402</f>
        <v>#DIV/0!</v>
      </c>
      <c r="H618" s="477">
        <f>stat!H402</f>
        <v>0</v>
      </c>
      <c r="I618" s="477">
        <f>stat!I402</f>
        <v>0</v>
      </c>
      <c r="J618" s="477">
        <f>stat!J402</f>
        <v>0</v>
      </c>
      <c r="K618" s="477">
        <f>stat!K402</f>
        <v>0</v>
      </c>
      <c r="L618" s="477">
        <f>stat!L402</f>
        <v>0</v>
      </c>
    </row>
    <row r="619" spans="1:12" ht="15" customHeight="1">
      <c r="A619" s="849">
        <f>K619</f>
        <v>0</v>
      </c>
      <c r="B619" s="477" t="str">
        <f>stat!B406</f>
        <v>Koubek</v>
      </c>
      <c r="C619" s="477" t="str">
        <f>stat!C406</f>
        <v>Jan</v>
      </c>
      <c r="D619" s="477">
        <f>stat!D406</f>
        <v>0</v>
      </c>
      <c r="E619" s="477" t="str">
        <f>stat!E406</f>
        <v>JH</v>
      </c>
      <c r="F619" s="477" t="str">
        <f>stat!F406</f>
        <v>Cyk</v>
      </c>
      <c r="G619" s="1654" t="e">
        <f>stat!G406</f>
        <v>#DIV/0!</v>
      </c>
      <c r="H619" s="477">
        <f>stat!H406</f>
        <v>0</v>
      </c>
      <c r="I619" s="477">
        <f>stat!I406</f>
        <v>0</v>
      </c>
      <c r="J619" s="477">
        <f>stat!J406</f>
        <v>0</v>
      </c>
      <c r="K619" s="477">
        <f>stat!K406</f>
        <v>0</v>
      </c>
      <c r="L619" s="477">
        <f>stat!L406</f>
        <v>0</v>
      </c>
    </row>
    <row r="620" spans="1:12" ht="15" customHeight="1">
      <c r="A620" s="849">
        <f>K620</f>
        <v>0</v>
      </c>
      <c r="B620" s="477" t="str">
        <f>stat!B413</f>
        <v>Dvořák</v>
      </c>
      <c r="C620" s="477" t="str">
        <f>stat!C413</f>
        <v>Lukáš</v>
      </c>
      <c r="D620" s="477">
        <f>stat!D413</f>
        <v>0</v>
      </c>
      <c r="E620" s="477">
        <f>stat!E413</f>
        <v>0</v>
      </c>
      <c r="F620" s="477" t="str">
        <f>stat!F413</f>
        <v>Cyk</v>
      </c>
      <c r="G620" s="1654">
        <f>stat!G413</f>
        <v>0</v>
      </c>
      <c r="H620" s="477">
        <f>stat!H413</f>
        <v>2</v>
      </c>
      <c r="I620" s="477">
        <f>stat!I413</f>
        <v>0</v>
      </c>
      <c r="J620" s="477">
        <f>stat!J413</f>
        <v>0</v>
      </c>
      <c r="K620" s="477">
        <f>stat!K413</f>
        <v>0</v>
      </c>
      <c r="L620" s="477">
        <f>stat!L413</f>
        <v>0</v>
      </c>
    </row>
    <row r="621" spans="1:12" ht="15" customHeight="1">
      <c r="A621" s="849">
        <f>K621</f>
        <v>0</v>
      </c>
      <c r="B621" s="477" t="str">
        <f>stat!B415</f>
        <v>Vaňous</v>
      </c>
      <c r="C621" s="477" t="str">
        <f>stat!C415</f>
        <v>Filip</v>
      </c>
      <c r="D621" s="477">
        <f>stat!D415</f>
        <v>0</v>
      </c>
      <c r="E621" s="477" t="str">
        <f>stat!E415</f>
        <v>JH2</v>
      </c>
      <c r="F621" s="477" t="str">
        <f>stat!F415</f>
        <v>Cyk</v>
      </c>
      <c r="G621" s="1654" t="e">
        <f>stat!G415</f>
        <v>#DIV/0!</v>
      </c>
      <c r="H621" s="477">
        <f>stat!H415</f>
        <v>0</v>
      </c>
      <c r="I621" s="477">
        <f>stat!I415</f>
        <v>0</v>
      </c>
      <c r="J621" s="477">
        <f>stat!J415</f>
        <v>0</v>
      </c>
      <c r="K621" s="477">
        <f>stat!K415</f>
        <v>0</v>
      </c>
      <c r="L621" s="477">
        <f>stat!L415</f>
        <v>0</v>
      </c>
    </row>
    <row r="622" spans="1:12" ht="15" customHeight="1">
      <c r="A622" s="849">
        <f>K622</f>
        <v>0</v>
      </c>
      <c r="B622" s="477" t="str">
        <f>stat!B417</f>
        <v>Kubín</v>
      </c>
      <c r="C622" s="477" t="str">
        <f>stat!C417</f>
        <v>Ondřej</v>
      </c>
      <c r="D622" s="477">
        <f>stat!D417</f>
        <v>980529</v>
      </c>
      <c r="E622" s="477">
        <f>stat!E417</f>
        <v>0</v>
      </c>
      <c r="F622" s="477" t="str">
        <f>stat!F417</f>
        <v>HCyk</v>
      </c>
      <c r="G622" s="1654">
        <f>stat!G417</f>
        <v>0</v>
      </c>
      <c r="H622" s="477">
        <f>stat!H417</f>
        <v>1</v>
      </c>
      <c r="I622" s="477">
        <f>stat!I417</f>
        <v>0</v>
      </c>
      <c r="J622" s="477">
        <f>stat!J417</f>
        <v>0</v>
      </c>
      <c r="K622" s="477">
        <f>stat!K417</f>
        <v>0</v>
      </c>
      <c r="L622" s="477">
        <f>stat!L417</f>
        <v>0</v>
      </c>
    </row>
    <row r="623" spans="1:12" ht="15" customHeight="1">
      <c r="A623" s="849">
        <f>K623</f>
        <v>0</v>
      </c>
      <c r="B623" s="477">
        <f>stat!B432</f>
        <v>14</v>
      </c>
      <c r="C623" s="477">
        <f>stat!C432</f>
        <v>0</v>
      </c>
      <c r="D623" s="477">
        <f>stat!D432</f>
        <v>0</v>
      </c>
      <c r="E623" s="477">
        <f>stat!E432</f>
        <v>0</v>
      </c>
      <c r="F623" s="477" t="e">
        <f>stat!F432</f>
        <v>#REF!</v>
      </c>
      <c r="G623" s="1654">
        <f>stat!G432</f>
        <v>0</v>
      </c>
      <c r="H623" s="477">
        <f>stat!H432</f>
        <v>0</v>
      </c>
      <c r="I623" s="477">
        <f>stat!I432</f>
        <v>0</v>
      </c>
      <c r="J623" s="477">
        <f>stat!J432</f>
        <v>0</v>
      </c>
      <c r="K623" s="477">
        <f>stat!K432</f>
        <v>0</v>
      </c>
      <c r="L623" s="477">
        <f>stat!L432</f>
        <v>0</v>
      </c>
    </row>
    <row r="624" spans="1:12" ht="15" customHeight="1">
      <c r="A624" s="849">
        <f>K624</f>
        <v>0</v>
      </c>
      <c r="B624" s="477" t="str">
        <f>stat!B440</f>
        <v xml:space="preserve">Mareš </v>
      </c>
      <c r="C624" s="477" t="str">
        <f>stat!C440</f>
        <v>Jiří ml</v>
      </c>
      <c r="D624" s="477">
        <f>stat!D440</f>
        <v>0</v>
      </c>
      <c r="E624" s="477" t="str">
        <f>stat!E440</f>
        <v>JH</v>
      </c>
      <c r="F624" s="477" t="str">
        <f>stat!F440</f>
        <v>ISL</v>
      </c>
      <c r="G624" s="1654" t="e">
        <f>stat!G440</f>
        <v>#DIV/0!</v>
      </c>
      <c r="H624" s="477">
        <f>stat!H440</f>
        <v>0</v>
      </c>
      <c r="I624" s="477">
        <f>stat!I440</f>
        <v>0</v>
      </c>
      <c r="J624" s="477">
        <f>stat!J440</f>
        <v>0</v>
      </c>
      <c r="K624" s="477">
        <f>stat!K440</f>
        <v>0</v>
      </c>
      <c r="L624" s="477">
        <f>stat!L440</f>
        <v>0</v>
      </c>
    </row>
    <row r="625" spans="1:12" ht="15" customHeight="1">
      <c r="A625" s="849">
        <f>K625</f>
        <v>0</v>
      </c>
      <c r="B625" s="477" t="str">
        <f>stat!B441</f>
        <v>Faltus</v>
      </c>
      <c r="C625" s="477" t="str">
        <f>stat!C441</f>
        <v>Serge</v>
      </c>
      <c r="D625" s="477">
        <f>stat!D441</f>
        <v>681103</v>
      </c>
      <c r="E625" s="477" t="str">
        <f>stat!E441</f>
        <v>JH</v>
      </c>
      <c r="F625" s="477" t="str">
        <f>stat!F441</f>
        <v>ISL</v>
      </c>
      <c r="G625" s="1654" t="e">
        <f>stat!G441</f>
        <v>#DIV/0!</v>
      </c>
      <c r="H625" s="477">
        <f>stat!H441</f>
        <v>0</v>
      </c>
      <c r="I625" s="477">
        <f>stat!I441</f>
        <v>0</v>
      </c>
      <c r="J625" s="477">
        <f>stat!J441</f>
        <v>0</v>
      </c>
      <c r="K625" s="477">
        <f>stat!K441</f>
        <v>0</v>
      </c>
      <c r="L625" s="477">
        <f>stat!L441</f>
        <v>0</v>
      </c>
    </row>
    <row r="626" spans="1:12" ht="15" customHeight="1">
      <c r="A626" s="849">
        <f>K626</f>
        <v>0</v>
      </c>
      <c r="B626" s="477" t="str">
        <f>stat!B452</f>
        <v>Karlík</v>
      </c>
      <c r="C626" s="477" t="str">
        <f>stat!C452</f>
        <v>Mikuláš</v>
      </c>
      <c r="D626" s="477">
        <f>stat!D452</f>
        <v>990517</v>
      </c>
      <c r="E626" s="477" t="str">
        <f>stat!E452</f>
        <v>JH</v>
      </c>
      <c r="F626" s="477" t="str">
        <f>stat!F452</f>
        <v>ISL</v>
      </c>
      <c r="G626" s="1654" t="e">
        <f>stat!G452</f>
        <v>#DIV/0!</v>
      </c>
      <c r="H626" s="477">
        <f>stat!H452</f>
        <v>0</v>
      </c>
      <c r="I626" s="477">
        <f>stat!I452</f>
        <v>0</v>
      </c>
      <c r="J626" s="477">
        <f>stat!J452</f>
        <v>0</v>
      </c>
      <c r="K626" s="477">
        <f>stat!K452</f>
        <v>0</v>
      </c>
      <c r="L626" s="477">
        <f>stat!L452</f>
        <v>0</v>
      </c>
    </row>
    <row r="627" spans="1:12" ht="15" customHeight="1">
      <c r="A627" s="849">
        <f>K627</f>
        <v>0</v>
      </c>
      <c r="B627" s="477" t="str">
        <f>stat!B453</f>
        <v>Urban</v>
      </c>
      <c r="C627" s="477" t="str">
        <f>stat!C453</f>
        <v>Martin</v>
      </c>
      <c r="D627" s="477">
        <f>stat!D453</f>
        <v>990217</v>
      </c>
      <c r="E627" s="477" t="str">
        <f>stat!E453</f>
        <v>NR</v>
      </c>
      <c r="F627" s="477" t="str">
        <f>stat!F453</f>
        <v>ISL</v>
      </c>
      <c r="G627" s="1654" t="e">
        <f>stat!G453</f>
        <v>#DIV/0!</v>
      </c>
      <c r="H627" s="477">
        <f>stat!H453</f>
        <v>0</v>
      </c>
      <c r="I627" s="477">
        <f>stat!I453</f>
        <v>0</v>
      </c>
      <c r="J627" s="477">
        <f>stat!J453</f>
        <v>0</v>
      </c>
      <c r="K627" s="477">
        <f>stat!K453</f>
        <v>0</v>
      </c>
      <c r="L627" s="477">
        <f>stat!L453</f>
        <v>0</v>
      </c>
    </row>
    <row r="628" spans="1:12" ht="15" customHeight="1">
      <c r="A628" s="849">
        <f>K628</f>
        <v>0</v>
      </c>
      <c r="B628" s="477" t="str">
        <f>stat!B454</f>
        <v>Mík st</v>
      </c>
      <c r="C628" s="477" t="str">
        <f>stat!C454</f>
        <v>Petr</v>
      </c>
      <c r="D628" s="477">
        <f>stat!D454</f>
        <v>0</v>
      </c>
      <c r="E628" s="477">
        <f>stat!E454</f>
        <v>0</v>
      </c>
      <c r="F628" s="477" t="str">
        <f>stat!F454</f>
        <v>HISL</v>
      </c>
      <c r="G628" s="1654">
        <f>stat!G454</f>
        <v>0</v>
      </c>
      <c r="H628" s="477">
        <f>stat!H454</f>
        <v>1</v>
      </c>
      <c r="I628" s="477">
        <f>stat!I454</f>
        <v>0</v>
      </c>
      <c r="J628" s="477">
        <f>stat!J454</f>
        <v>0</v>
      </c>
      <c r="K628" s="477">
        <f>stat!K454</f>
        <v>0</v>
      </c>
      <c r="L628" s="477">
        <f>stat!L454</f>
        <v>0</v>
      </c>
    </row>
    <row r="629" spans="1:12" ht="15" customHeight="1">
      <c r="A629" s="849">
        <f>K629</f>
        <v>0</v>
      </c>
      <c r="B629" s="477" t="str">
        <f>stat!B456</f>
        <v>Pleskot</v>
      </c>
      <c r="C629" s="477" t="str">
        <f>stat!C456</f>
        <v>Tomáš</v>
      </c>
      <c r="D629" s="477">
        <f>stat!D456</f>
        <v>0</v>
      </c>
      <c r="E629" s="477">
        <f>stat!E456</f>
        <v>0</v>
      </c>
      <c r="F629" s="477" t="str">
        <f>stat!F456</f>
        <v>HISL</v>
      </c>
      <c r="G629" s="1654">
        <f>stat!G456</f>
        <v>0</v>
      </c>
      <c r="H629" s="477">
        <f>stat!H456</f>
        <v>3</v>
      </c>
      <c r="I629" s="477">
        <f>stat!I456</f>
        <v>0</v>
      </c>
      <c r="J629" s="477">
        <f>stat!J456</f>
        <v>0</v>
      </c>
      <c r="K629" s="477">
        <f>stat!K456</f>
        <v>0</v>
      </c>
      <c r="L629" s="477">
        <f>stat!L456</f>
        <v>0</v>
      </c>
    </row>
    <row r="630" spans="1:12" ht="15" customHeight="1">
      <c r="A630" s="849">
        <f>K630</f>
        <v>0</v>
      </c>
      <c r="B630" s="477" t="str">
        <f>stat!B457</f>
        <v>Gremlica</v>
      </c>
      <c r="C630" s="477" t="str">
        <f>stat!C457</f>
        <v>Filip</v>
      </c>
      <c r="D630" s="477">
        <f>stat!D457</f>
        <v>0</v>
      </c>
      <c r="E630" s="477">
        <f>stat!E457</f>
        <v>0</v>
      </c>
      <c r="F630" s="477" t="str">
        <f>stat!F457</f>
        <v>HISL</v>
      </c>
      <c r="G630" s="1654">
        <f>stat!G457</f>
        <v>0</v>
      </c>
      <c r="H630" s="477">
        <f>stat!H457</f>
        <v>1</v>
      </c>
      <c r="I630" s="477">
        <f>stat!I457</f>
        <v>0</v>
      </c>
      <c r="J630" s="477">
        <f>stat!J457</f>
        <v>0</v>
      </c>
      <c r="K630" s="477">
        <f>stat!K457</f>
        <v>0</v>
      </c>
      <c r="L630" s="477">
        <f>stat!L457</f>
        <v>0</v>
      </c>
    </row>
    <row r="631" spans="1:12" ht="15" customHeight="1">
      <c r="A631" s="849">
        <f>K631</f>
        <v>0</v>
      </c>
      <c r="B631" s="477" t="str">
        <f>stat!B459</f>
        <v>Tichý</v>
      </c>
      <c r="C631" s="477" t="str">
        <f>stat!C459</f>
        <v>David</v>
      </c>
      <c r="D631" s="477">
        <f>stat!D459</f>
        <v>0</v>
      </c>
      <c r="E631" s="477">
        <f>stat!E459</f>
        <v>0</v>
      </c>
      <c r="F631" s="477" t="str">
        <f>stat!F459</f>
        <v>HISL</v>
      </c>
      <c r="G631" s="1654">
        <f>stat!G459</f>
        <v>0</v>
      </c>
      <c r="H631" s="477">
        <f>stat!H459</f>
        <v>1</v>
      </c>
      <c r="I631" s="477">
        <f>stat!I459</f>
        <v>0</v>
      </c>
      <c r="J631" s="477">
        <f>stat!J459</f>
        <v>0</v>
      </c>
      <c r="K631" s="477">
        <f>stat!K459</f>
        <v>0</v>
      </c>
      <c r="L631" s="477">
        <f>stat!L459</f>
        <v>0</v>
      </c>
    </row>
    <row r="632" spans="1:12" ht="15" customHeight="1">
      <c r="A632" s="849">
        <f>K632</f>
        <v>0</v>
      </c>
      <c r="B632" s="477" t="str">
        <f>stat!B473</f>
        <v>Dobroucký</v>
      </c>
      <c r="C632" s="477" t="str">
        <f>stat!C473</f>
        <v>Erik</v>
      </c>
      <c r="D632" s="477">
        <f>stat!D473</f>
        <v>730917</v>
      </c>
      <c r="E632" s="477" t="str">
        <f>stat!E473</f>
        <v>JH</v>
      </c>
      <c r="F632" s="477" t="str">
        <f>stat!F473</f>
        <v>LDM</v>
      </c>
      <c r="G632" s="1654">
        <f>stat!G473</f>
        <v>0</v>
      </c>
      <c r="H632" s="477">
        <f>stat!H473</f>
        <v>1</v>
      </c>
      <c r="I632" s="477">
        <f>stat!I473</f>
        <v>0</v>
      </c>
      <c r="J632" s="477">
        <f>stat!J473</f>
        <v>0</v>
      </c>
      <c r="K632" s="477">
        <f>stat!K473</f>
        <v>0</v>
      </c>
      <c r="L632" s="477">
        <f>stat!L473</f>
        <v>0</v>
      </c>
    </row>
    <row r="633" spans="1:12" ht="15" customHeight="1">
      <c r="A633" s="849">
        <f>K633</f>
        <v>0</v>
      </c>
      <c r="B633" s="477" t="str">
        <f>stat!B485</f>
        <v>Řehák</v>
      </c>
      <c r="C633" s="477" t="str">
        <f>stat!C485</f>
        <v>Zdenek</v>
      </c>
      <c r="D633" s="477">
        <f>stat!D485</f>
        <v>710526</v>
      </c>
      <c r="E633" s="477" t="str">
        <f>stat!E485</f>
        <v>JH</v>
      </c>
      <c r="F633" s="477" t="str">
        <f>stat!F485</f>
        <v>LDM</v>
      </c>
      <c r="G633" s="1654">
        <f>stat!G485</f>
        <v>0</v>
      </c>
      <c r="H633" s="477">
        <f>stat!H485</f>
        <v>4</v>
      </c>
      <c r="I633" s="477">
        <f>stat!I485</f>
        <v>0</v>
      </c>
      <c r="J633" s="477">
        <f>stat!J485</f>
        <v>0</v>
      </c>
      <c r="K633" s="477">
        <f>stat!K485</f>
        <v>0</v>
      </c>
      <c r="L633" s="477">
        <f>stat!L485</f>
        <v>0</v>
      </c>
    </row>
    <row r="634" spans="1:12" ht="15" customHeight="1">
      <c r="A634" s="849">
        <f>K634</f>
        <v>0</v>
      </c>
      <c r="B634" s="477" t="str">
        <f>stat!B491</f>
        <v>Štusák</v>
      </c>
      <c r="C634" s="477" t="str">
        <f>stat!C491</f>
        <v>Šimon</v>
      </c>
      <c r="D634" s="477">
        <f>stat!D491</f>
        <v>940805</v>
      </c>
      <c r="E634" s="477" t="str">
        <f>stat!E491</f>
        <v>JH</v>
      </c>
      <c r="F634" s="477" t="str">
        <f>stat!F491</f>
        <v>LDM</v>
      </c>
      <c r="G634" s="1654">
        <f>stat!G491</f>
        <v>0</v>
      </c>
      <c r="H634" s="477">
        <f>stat!H491</f>
        <v>2</v>
      </c>
      <c r="I634" s="477">
        <f>stat!I491</f>
        <v>0</v>
      </c>
      <c r="J634" s="477">
        <f>stat!J491</f>
        <v>0</v>
      </c>
      <c r="K634" s="477">
        <f>stat!K491</f>
        <v>0</v>
      </c>
      <c r="L634" s="477">
        <f>stat!L491</f>
        <v>0</v>
      </c>
    </row>
    <row r="635" spans="1:12" ht="15" customHeight="1">
      <c r="A635" s="849">
        <f>K635</f>
        <v>0</v>
      </c>
      <c r="B635" s="477">
        <f>stat!B512</f>
        <v>17</v>
      </c>
      <c r="C635" s="477">
        <f>stat!C512</f>
        <v>0</v>
      </c>
      <c r="D635" s="477">
        <f>stat!D512</f>
        <v>0</v>
      </c>
      <c r="E635" s="477">
        <f>stat!E512</f>
        <v>0</v>
      </c>
      <c r="F635" s="477">
        <f>stat!F512</f>
        <v>0</v>
      </c>
      <c r="G635" s="1654">
        <f>stat!G512</f>
        <v>0</v>
      </c>
      <c r="H635" s="477">
        <f>stat!H512</f>
        <v>0</v>
      </c>
      <c r="I635" s="477">
        <f>stat!I512</f>
        <v>0</v>
      </c>
      <c r="J635" s="477">
        <f>stat!J512</f>
        <v>0</v>
      </c>
      <c r="K635" s="477">
        <f>stat!K512</f>
        <v>0</v>
      </c>
      <c r="L635" s="477">
        <f>stat!L512</f>
        <v>0</v>
      </c>
    </row>
    <row r="636" spans="1:12" ht="15" customHeight="1">
      <c r="A636" s="849">
        <f>K636</f>
        <v>0</v>
      </c>
      <c r="B636" s="477" t="str">
        <f>stat!B524</f>
        <v xml:space="preserve">Kostúr </v>
      </c>
      <c r="C636" s="477" t="str">
        <f>stat!C524</f>
        <v>Jaroslav</v>
      </c>
      <c r="D636" s="477">
        <f>stat!D524</f>
        <v>870308</v>
      </c>
      <c r="E636" s="477" t="str">
        <f>stat!E524</f>
        <v>JH</v>
      </c>
      <c r="F636" s="477" t="str">
        <f>stat!F524</f>
        <v>SLO</v>
      </c>
      <c r="G636" s="1654">
        <f>stat!G524</f>
        <v>0</v>
      </c>
      <c r="H636" s="477">
        <f>stat!H524</f>
        <v>1</v>
      </c>
      <c r="I636" s="477">
        <f>stat!I524</f>
        <v>0</v>
      </c>
      <c r="J636" s="477">
        <f>stat!J524</f>
        <v>0</v>
      </c>
      <c r="K636" s="477">
        <f>stat!K524</f>
        <v>0</v>
      </c>
      <c r="L636" s="477">
        <f>stat!L524</f>
        <v>0</v>
      </c>
    </row>
    <row r="637" spans="1:12" ht="15" customHeight="1">
      <c r="A637" s="849">
        <f>K637</f>
        <v>0</v>
      </c>
      <c r="B637" s="477" t="str">
        <f>stat!B527</f>
        <v>Koreň</v>
      </c>
      <c r="C637" s="477" t="str">
        <f>stat!C527</f>
        <v>Jan</v>
      </c>
      <c r="D637" s="477">
        <f>stat!D527</f>
        <v>920311</v>
      </c>
      <c r="E637" s="477" t="str">
        <f>stat!E527</f>
        <v>JH2</v>
      </c>
      <c r="F637" s="477" t="str">
        <f>stat!F527</f>
        <v>SLO</v>
      </c>
      <c r="G637" s="1654" t="e">
        <f>stat!G527</f>
        <v>#DIV/0!</v>
      </c>
      <c r="H637" s="477">
        <f>stat!H527</f>
        <v>0</v>
      </c>
      <c r="I637" s="477">
        <f>stat!I527</f>
        <v>0</v>
      </c>
      <c r="J637" s="477">
        <f>stat!J527</f>
        <v>0</v>
      </c>
      <c r="K637" s="477">
        <f>stat!K527</f>
        <v>0</v>
      </c>
      <c r="L637" s="477">
        <f>stat!L527</f>
        <v>0</v>
      </c>
    </row>
    <row r="638" spans="1:12" ht="15" customHeight="1">
      <c r="A638" s="849">
        <f>K638</f>
        <v>0</v>
      </c>
      <c r="B638" s="477" t="str">
        <f>stat!B529</f>
        <v>Šponar</v>
      </c>
      <c r="C638" s="477" t="str">
        <f>stat!C529</f>
        <v>Martin</v>
      </c>
      <c r="D638" s="477">
        <f>stat!D529</f>
        <v>881503</v>
      </c>
      <c r="E638" s="477" t="str">
        <f>stat!E529</f>
        <v>JH2</v>
      </c>
      <c r="F638" s="477" t="str">
        <f>stat!F529</f>
        <v>SLO</v>
      </c>
      <c r="G638" s="1654">
        <f>stat!G529</f>
        <v>0</v>
      </c>
      <c r="H638" s="477">
        <f>stat!H529</f>
        <v>1</v>
      </c>
      <c r="I638" s="477">
        <f>stat!I529</f>
        <v>0</v>
      </c>
      <c r="J638" s="477">
        <f>stat!J529</f>
        <v>0</v>
      </c>
      <c r="K638" s="477">
        <f>stat!K529</f>
        <v>0</v>
      </c>
      <c r="L638" s="477">
        <f>stat!L529</f>
        <v>0</v>
      </c>
    </row>
    <row r="639" spans="1:12" ht="15" customHeight="1">
      <c r="A639" s="849">
        <f>K639</f>
        <v>0</v>
      </c>
      <c r="B639" s="477" t="str">
        <f>stat!B533</f>
        <v>Paulus</v>
      </c>
      <c r="C639" s="477" t="str">
        <f>stat!C533</f>
        <v>David</v>
      </c>
      <c r="D639" s="477">
        <f>stat!D533</f>
        <v>870205</v>
      </c>
      <c r="E639" s="477" t="str">
        <f>stat!E533</f>
        <v>JH</v>
      </c>
      <c r="F639" s="477" t="str">
        <f>stat!F533</f>
        <v>SLO</v>
      </c>
      <c r="G639" s="1654" t="e">
        <f>stat!G533</f>
        <v>#DIV/0!</v>
      </c>
      <c r="H639" s="477">
        <f>stat!H533</f>
        <v>0</v>
      </c>
      <c r="I639" s="477">
        <f>stat!I533</f>
        <v>0</v>
      </c>
      <c r="J639" s="477">
        <f>stat!J533</f>
        <v>0</v>
      </c>
      <c r="K639" s="477">
        <f>stat!K533</f>
        <v>0</v>
      </c>
      <c r="L639" s="477">
        <f>stat!L533</f>
        <v>0</v>
      </c>
    </row>
    <row r="640" spans="1:12" ht="15" customHeight="1">
      <c r="A640" s="849">
        <f>K640</f>
        <v>0</v>
      </c>
      <c r="B640" s="477">
        <f>stat!B540</f>
        <v>0</v>
      </c>
      <c r="C640" s="477">
        <f>stat!C540</f>
        <v>0</v>
      </c>
      <c r="D640" s="477">
        <f>stat!D540</f>
        <v>0</v>
      </c>
      <c r="E640" s="477">
        <f>stat!E540</f>
        <v>0</v>
      </c>
      <c r="F640" s="477" t="str">
        <f>stat!F540</f>
        <v>SLO</v>
      </c>
      <c r="G640" s="1654" t="e">
        <f>stat!G540</f>
        <v>#DIV/0!</v>
      </c>
      <c r="H640" s="477">
        <f>stat!H540</f>
        <v>0</v>
      </c>
      <c r="I640" s="477">
        <f>stat!I540</f>
        <v>0</v>
      </c>
      <c r="J640" s="477">
        <f>stat!J540</f>
        <v>0</v>
      </c>
      <c r="K640" s="477">
        <f>stat!K540</f>
        <v>0</v>
      </c>
      <c r="L640" s="477">
        <f>stat!L540</f>
        <v>0</v>
      </c>
    </row>
    <row r="641" spans="1:12" ht="15" customHeight="1">
      <c r="A641" s="849">
        <f>K641</f>
        <v>0</v>
      </c>
      <c r="B641" s="477">
        <f>stat!B547</f>
        <v>18</v>
      </c>
      <c r="C641" s="477">
        <f>stat!C547</f>
        <v>0</v>
      </c>
      <c r="D641" s="477">
        <f>stat!D547</f>
        <v>0</v>
      </c>
      <c r="E641" s="477">
        <f>stat!E547</f>
        <v>0</v>
      </c>
      <c r="F641" s="477">
        <f>stat!F547</f>
        <v>0</v>
      </c>
      <c r="G641" s="1654">
        <f>stat!G547</f>
        <v>0</v>
      </c>
      <c r="H641" s="477">
        <f>stat!H547</f>
        <v>0</v>
      </c>
      <c r="I641" s="477">
        <f>stat!I547</f>
        <v>0</v>
      </c>
      <c r="J641" s="477">
        <f>stat!J547</f>
        <v>0</v>
      </c>
      <c r="K641" s="477">
        <f>stat!K547</f>
        <v>0</v>
      </c>
      <c r="L641" s="477">
        <f>stat!L547</f>
        <v>0</v>
      </c>
    </row>
    <row r="642" spans="1:12" ht="15" customHeight="1">
      <c r="A642" s="849">
        <f>K642</f>
        <v>0</v>
      </c>
      <c r="B642" s="477" t="str">
        <f>stat!B551</f>
        <v xml:space="preserve">Blažek </v>
      </c>
      <c r="C642" s="477" t="str">
        <f>stat!C551</f>
        <v>Miroslav</v>
      </c>
      <c r="D642" s="477">
        <f>stat!D551</f>
        <v>750716</v>
      </c>
      <c r="E642" s="477" t="str">
        <f>stat!E551</f>
        <v>JH</v>
      </c>
      <c r="F642" s="477" t="str">
        <f>stat!F551</f>
        <v>RAF</v>
      </c>
      <c r="G642" s="1654" t="e">
        <f>stat!G551</f>
        <v>#DIV/0!</v>
      </c>
      <c r="H642" s="477">
        <f>stat!H551</f>
        <v>0</v>
      </c>
      <c r="I642" s="477">
        <f>stat!I551</f>
        <v>0</v>
      </c>
      <c r="J642" s="477">
        <f>stat!J551</f>
        <v>0</v>
      </c>
      <c r="K642" s="477">
        <f>stat!K551</f>
        <v>0</v>
      </c>
      <c r="L642" s="477">
        <f>stat!L551</f>
        <v>0</v>
      </c>
    </row>
    <row r="643" spans="1:12" ht="15" customHeight="1">
      <c r="A643" s="849">
        <f>K643</f>
        <v>0</v>
      </c>
      <c r="B643" s="477" t="str">
        <f>stat!B557</f>
        <v>Bedrníček</v>
      </c>
      <c r="C643" s="477" t="str">
        <f>stat!C557</f>
        <v>Kamil</v>
      </c>
      <c r="D643" s="477">
        <f>stat!D557</f>
        <v>770530</v>
      </c>
      <c r="E643" s="477" t="str">
        <f>stat!E557</f>
        <v>JH</v>
      </c>
      <c r="F643" s="477" t="str">
        <f>stat!F557</f>
        <v>RAF</v>
      </c>
      <c r="G643" s="1654" t="e">
        <f>stat!G557</f>
        <v>#DIV/0!</v>
      </c>
      <c r="H643" s="477">
        <f>stat!H557</f>
        <v>0</v>
      </c>
      <c r="I643" s="477">
        <f>stat!I557</f>
        <v>0</v>
      </c>
      <c r="J643" s="477">
        <f>stat!J557</f>
        <v>0</v>
      </c>
      <c r="K643" s="477">
        <f>stat!K557</f>
        <v>0</v>
      </c>
      <c r="L643" s="477">
        <f>stat!L557</f>
        <v>0</v>
      </c>
    </row>
    <row r="644" spans="1:12" ht="15" customHeight="1">
      <c r="A644" s="849">
        <f>K644</f>
        <v>0</v>
      </c>
      <c r="B644" s="477" t="str">
        <f>stat!B559</f>
        <v>Skalický</v>
      </c>
      <c r="C644" s="477" t="str">
        <f>stat!C559</f>
        <v>Luděk</v>
      </c>
      <c r="D644" s="477">
        <f>stat!D559</f>
        <v>811015</v>
      </c>
      <c r="E644" s="477" t="str">
        <f>stat!E559</f>
        <v>JH</v>
      </c>
      <c r="F644" s="477" t="str">
        <f>stat!F559</f>
        <v>RAF</v>
      </c>
      <c r="G644" s="1654" t="e">
        <f>stat!G559</f>
        <v>#DIV/0!</v>
      </c>
      <c r="H644" s="477">
        <f>stat!H559</f>
        <v>0</v>
      </c>
      <c r="I644" s="477">
        <f>stat!I559</f>
        <v>0</v>
      </c>
      <c r="J644" s="477">
        <f>stat!J559</f>
        <v>0</v>
      </c>
      <c r="K644" s="477">
        <f>stat!K559</f>
        <v>0</v>
      </c>
      <c r="L644" s="477">
        <f>stat!L559</f>
        <v>0</v>
      </c>
    </row>
    <row r="645" spans="1:12" ht="15" customHeight="1">
      <c r="A645" s="849">
        <f>K645</f>
        <v>0</v>
      </c>
      <c r="B645" s="477" t="str">
        <f>stat!B563</f>
        <v>Petr</v>
      </c>
      <c r="C645" s="477" t="str">
        <f>stat!C563</f>
        <v>Luboš</v>
      </c>
      <c r="D645" s="477">
        <f>stat!D563</f>
        <v>0</v>
      </c>
      <c r="E645" s="477" t="str">
        <f>stat!E563</f>
        <v>JH</v>
      </c>
      <c r="F645" s="477" t="str">
        <f>stat!F563</f>
        <v>RAF</v>
      </c>
      <c r="G645" s="1654">
        <f>stat!G563</f>
        <v>0</v>
      </c>
      <c r="H645" s="477">
        <f>stat!H563</f>
        <v>3</v>
      </c>
      <c r="I645" s="477">
        <f>stat!I563</f>
        <v>0</v>
      </c>
      <c r="J645" s="477">
        <f>stat!J563</f>
        <v>0</v>
      </c>
      <c r="K645" s="477">
        <f>stat!K563</f>
        <v>0</v>
      </c>
      <c r="L645" s="477">
        <f>stat!L563</f>
        <v>0</v>
      </c>
    </row>
    <row r="646" spans="1:12" ht="15" customHeight="1">
      <c r="A646" s="849">
        <f>K646</f>
        <v>0</v>
      </c>
      <c r="B646" s="477" t="str">
        <f>stat!B566</f>
        <v>Dušek</v>
      </c>
      <c r="C646" s="477" t="str">
        <f>stat!C566</f>
        <v>Bronislav</v>
      </c>
      <c r="D646" s="477">
        <f>stat!D566</f>
        <v>0</v>
      </c>
      <c r="E646" s="477" t="str">
        <f>stat!E566</f>
        <v>JH</v>
      </c>
      <c r="F646" s="477" t="str">
        <f>stat!F566</f>
        <v>HRAF</v>
      </c>
      <c r="G646" s="1654">
        <f>stat!G566</f>
        <v>0</v>
      </c>
      <c r="H646" s="477">
        <f>stat!H566</f>
        <v>4</v>
      </c>
      <c r="I646" s="477">
        <f>stat!I566</f>
        <v>0</v>
      </c>
      <c r="J646" s="477">
        <f>stat!J566</f>
        <v>0</v>
      </c>
      <c r="K646" s="477">
        <f>stat!K566</f>
        <v>0</v>
      </c>
      <c r="L646" s="477">
        <f>stat!L566</f>
        <v>0</v>
      </c>
    </row>
    <row r="647" spans="1:12" ht="15" customHeight="1">
      <c r="A647" s="849">
        <f>K647</f>
        <v>0</v>
      </c>
      <c r="B647" s="477" t="str">
        <f>stat!B571</f>
        <v>Baumgartner</v>
      </c>
      <c r="C647" s="477" t="str">
        <f>stat!C571</f>
        <v>Tomáš</v>
      </c>
      <c r="D647" s="477">
        <f>stat!D571</f>
        <v>0</v>
      </c>
      <c r="E647" s="477">
        <f>stat!E571</f>
        <v>0</v>
      </c>
      <c r="F647" s="477" t="str">
        <f>stat!F571</f>
        <v>HRAF</v>
      </c>
      <c r="G647" s="1654">
        <f>stat!G571</f>
        <v>0</v>
      </c>
      <c r="H647" s="477">
        <f>stat!H571</f>
        <v>1</v>
      </c>
      <c r="I647" s="477">
        <f>stat!I571</f>
        <v>0</v>
      </c>
      <c r="J647" s="477">
        <f>stat!J571</f>
        <v>0</v>
      </c>
      <c r="K647" s="477">
        <f>stat!K571</f>
        <v>0</v>
      </c>
      <c r="L647" s="477">
        <f>stat!L571</f>
        <v>0</v>
      </c>
    </row>
    <row r="648" spans="1:12" ht="15" customHeight="1">
      <c r="A648" s="849">
        <f>K648</f>
        <v>0</v>
      </c>
      <c r="B648" s="477">
        <f>stat!B583</f>
        <v>19</v>
      </c>
      <c r="C648" s="477">
        <f>stat!C583</f>
        <v>0</v>
      </c>
      <c r="D648" s="477">
        <f>stat!D583</f>
        <v>0</v>
      </c>
      <c r="E648" s="477">
        <f>stat!E583</f>
        <v>0</v>
      </c>
      <c r="F648" s="477">
        <f>stat!F583</f>
        <v>0</v>
      </c>
      <c r="G648" s="1654">
        <f>stat!G583</f>
        <v>0</v>
      </c>
      <c r="H648" s="477">
        <f>stat!H583</f>
        <v>0</v>
      </c>
      <c r="I648" s="477">
        <f>stat!I583</f>
        <v>0</v>
      </c>
      <c r="J648" s="477">
        <f>stat!J583</f>
        <v>0</v>
      </c>
      <c r="K648" s="477">
        <f>stat!K583</f>
        <v>0</v>
      </c>
      <c r="L648" s="477">
        <f>stat!L583</f>
        <v>0</v>
      </c>
    </row>
    <row r="649" spans="1:12" ht="15" customHeight="1">
      <c r="A649" s="849">
        <f>K649</f>
        <v>0</v>
      </c>
      <c r="B649" s="477" t="str">
        <f>stat!B598</f>
        <v>Řepková</v>
      </c>
      <c r="C649" s="477" t="str">
        <f>stat!C598</f>
        <v>Monika</v>
      </c>
      <c r="D649" s="477">
        <f>stat!D598</f>
        <v>0</v>
      </c>
      <c r="E649" s="477">
        <f>stat!E598</f>
        <v>0</v>
      </c>
      <c r="F649" s="477" t="str">
        <f>stat!F598</f>
        <v>ORL</v>
      </c>
      <c r="G649" s="1654">
        <f>stat!G598</f>
        <v>0</v>
      </c>
      <c r="H649" s="477">
        <f>stat!H598</f>
        <v>2</v>
      </c>
      <c r="I649" s="477">
        <f>stat!I598</f>
        <v>0</v>
      </c>
      <c r="J649" s="477">
        <f>stat!J598</f>
        <v>0</v>
      </c>
      <c r="K649" s="477">
        <f>stat!K598</f>
        <v>0</v>
      </c>
      <c r="L649" s="477">
        <f>stat!L598</f>
        <v>0</v>
      </c>
    </row>
    <row r="650" spans="1:12" ht="15" customHeight="1">
      <c r="A650" s="849">
        <f>K650</f>
        <v>0</v>
      </c>
      <c r="B650" s="477" t="str">
        <f>stat!B602</f>
        <v>Vlček</v>
      </c>
      <c r="C650" s="477" t="str">
        <f>stat!C602</f>
        <v>Stanislav</v>
      </c>
      <c r="D650" s="477">
        <f>stat!D602</f>
        <v>0</v>
      </c>
      <c r="E650" s="477">
        <f>stat!E602</f>
        <v>0</v>
      </c>
      <c r="F650" s="477" t="str">
        <f>stat!F602</f>
        <v>HORL</v>
      </c>
      <c r="G650" s="1654">
        <f>stat!G602</f>
        <v>0</v>
      </c>
      <c r="H650" s="477">
        <f>stat!H602</f>
        <v>1</v>
      </c>
      <c r="I650" s="477">
        <f>stat!I602</f>
        <v>0</v>
      </c>
      <c r="J650" s="477">
        <f>stat!J602</f>
        <v>0</v>
      </c>
      <c r="K650" s="477">
        <f>stat!K602</f>
        <v>0</v>
      </c>
      <c r="L650" s="477">
        <f>stat!L602</f>
        <v>0</v>
      </c>
    </row>
    <row r="651" spans="1:12" ht="15" customHeight="1">
      <c r="A651" s="849">
        <f>K651</f>
        <v>0</v>
      </c>
      <c r="B651" s="477">
        <f>stat!B618</f>
        <v>20</v>
      </c>
      <c r="C651" s="477">
        <f>stat!C618</f>
        <v>0</v>
      </c>
      <c r="D651" s="477">
        <f>stat!D618</f>
        <v>0</v>
      </c>
      <c r="E651" s="477">
        <f>stat!E618</f>
        <v>0</v>
      </c>
      <c r="F651" s="477">
        <f>stat!F618</f>
        <v>0</v>
      </c>
      <c r="G651" s="1654">
        <f>stat!G618</f>
        <v>0</v>
      </c>
      <c r="H651" s="477">
        <f>stat!H618</f>
        <v>0</v>
      </c>
      <c r="I651" s="477">
        <f>stat!I618</f>
        <v>0</v>
      </c>
      <c r="J651" s="477">
        <f>stat!J618</f>
        <v>0</v>
      </c>
      <c r="K651" s="477">
        <f>stat!K618</f>
        <v>0</v>
      </c>
      <c r="L651" s="477">
        <f>stat!L618</f>
        <v>0</v>
      </c>
    </row>
    <row r="652" spans="1:12" ht="15" customHeight="1">
      <c r="A652" s="849">
        <f>K652</f>
        <v>0</v>
      </c>
      <c r="B652" s="477" t="str">
        <f>stat!B632</f>
        <v>Hons</v>
      </c>
      <c r="C652" s="477" t="str">
        <f>stat!C632</f>
        <v xml:space="preserve"> Jiří</v>
      </c>
      <c r="D652" s="477">
        <f>stat!D632</f>
        <v>900810</v>
      </c>
      <c r="E652" s="477" t="str">
        <f>stat!E632</f>
        <v>J.H.</v>
      </c>
      <c r="F652" s="477" t="str">
        <f>stat!F632</f>
        <v>Uda</v>
      </c>
      <c r="G652" s="1654" t="e">
        <f>stat!G632</f>
        <v>#DIV/0!</v>
      </c>
      <c r="H652" s="477">
        <f>stat!H632</f>
        <v>0</v>
      </c>
      <c r="I652" s="477">
        <f>stat!I632</f>
        <v>0</v>
      </c>
      <c r="J652" s="477">
        <f>stat!J632</f>
        <v>0</v>
      </c>
      <c r="K652" s="477">
        <f>stat!K632</f>
        <v>0</v>
      </c>
      <c r="L652" s="477">
        <f>stat!L632</f>
        <v>0</v>
      </c>
    </row>
    <row r="653" spans="1:12" ht="15" customHeight="1">
      <c r="A653" s="849">
        <f>K653</f>
        <v>0</v>
      </c>
      <c r="B653" s="477" t="str">
        <f>stat!B637</f>
        <v>Dobeš</v>
      </c>
      <c r="C653" s="477" t="str">
        <f>stat!C637</f>
        <v>Martin</v>
      </c>
      <c r="D653" s="477">
        <f>stat!D637</f>
        <v>0</v>
      </c>
      <c r="E653" s="477">
        <f>stat!E637</f>
        <v>0</v>
      </c>
      <c r="F653" s="477" t="str">
        <f>stat!F637</f>
        <v>Uda</v>
      </c>
      <c r="G653" s="1654">
        <f>stat!G637</f>
        <v>0</v>
      </c>
      <c r="H653" s="477">
        <f>stat!H637</f>
        <v>2</v>
      </c>
      <c r="I653" s="477">
        <f>stat!I637</f>
        <v>0</v>
      </c>
      <c r="J653" s="477">
        <f>stat!J637</f>
        <v>0</v>
      </c>
      <c r="K653" s="477">
        <f>stat!K637</f>
        <v>0</v>
      </c>
      <c r="L653" s="477">
        <f>stat!L637</f>
        <v>0</v>
      </c>
    </row>
    <row r="654" spans="1:12" ht="15" customHeight="1">
      <c r="A654" s="849">
        <f>K654</f>
        <v>0</v>
      </c>
      <c r="B654" s="477" t="str">
        <f>stat!B639</f>
        <v>Jansa</v>
      </c>
      <c r="C654" s="477" t="str">
        <f>stat!C639</f>
        <v>Filip</v>
      </c>
      <c r="D654" s="477">
        <f>stat!D639</f>
        <v>0</v>
      </c>
      <c r="E654" s="477">
        <f>stat!E639</f>
        <v>0</v>
      </c>
      <c r="F654" s="477" t="str">
        <f>stat!F639</f>
        <v>Uda</v>
      </c>
      <c r="G654" s="1654">
        <f>stat!G639</f>
        <v>0</v>
      </c>
      <c r="H654" s="477">
        <f>stat!H639</f>
        <v>1</v>
      </c>
      <c r="I654" s="477">
        <f>stat!I639</f>
        <v>0</v>
      </c>
      <c r="J654" s="477">
        <f>stat!J639</f>
        <v>0</v>
      </c>
      <c r="K654" s="477">
        <f>stat!K639</f>
        <v>0</v>
      </c>
      <c r="L654" s="477">
        <f>stat!L639</f>
        <v>0</v>
      </c>
    </row>
    <row r="655" spans="1:12" ht="15" customHeight="1">
      <c r="A655" s="849">
        <f>K655</f>
        <v>0</v>
      </c>
      <c r="B655" s="477" t="str">
        <f>stat!B647</f>
        <v>Buček</v>
      </c>
      <c r="C655" s="477" t="str">
        <f>stat!C647</f>
        <v>Jan</v>
      </c>
      <c r="D655" s="477">
        <f>stat!D647</f>
        <v>0</v>
      </c>
      <c r="E655" s="477">
        <f>stat!E647</f>
        <v>0</v>
      </c>
      <c r="F655" s="477" t="str">
        <f>stat!F647</f>
        <v>golUda</v>
      </c>
      <c r="G655" s="1654">
        <f>stat!G647</f>
        <v>0</v>
      </c>
      <c r="H655" s="477">
        <f>stat!H647</f>
        <v>1</v>
      </c>
      <c r="I655" s="477">
        <f>stat!I647</f>
        <v>0</v>
      </c>
      <c r="J655" s="477">
        <f>stat!J647</f>
        <v>0</v>
      </c>
      <c r="K655" s="477">
        <f>stat!K647</f>
        <v>0</v>
      </c>
      <c r="L655" s="477">
        <f>stat!L647</f>
        <v>0</v>
      </c>
    </row>
    <row r="656" spans="1:12" ht="15" customHeight="1">
      <c r="A656" s="849">
        <f>K656</f>
        <v>0</v>
      </c>
      <c r="B656" s="477">
        <f>stat!B650</f>
        <v>21</v>
      </c>
      <c r="C656" s="477">
        <f>stat!C650</f>
        <v>0</v>
      </c>
      <c r="D656" s="477">
        <f>stat!D650</f>
        <v>0</v>
      </c>
      <c r="E656" s="477">
        <f>stat!E650</f>
        <v>0</v>
      </c>
      <c r="F656" s="477">
        <f>stat!F650</f>
        <v>0</v>
      </c>
      <c r="G656" s="1654">
        <f>stat!G650</f>
        <v>0</v>
      </c>
      <c r="H656" s="477">
        <f>stat!H650</f>
        <v>0</v>
      </c>
      <c r="I656" s="477">
        <f>stat!I650</f>
        <v>0</v>
      </c>
      <c r="J656" s="477">
        <f>stat!J650</f>
        <v>0</v>
      </c>
      <c r="K656" s="477">
        <f>stat!K650</f>
        <v>0</v>
      </c>
      <c r="L656" s="477">
        <f>stat!L650</f>
        <v>0</v>
      </c>
    </row>
    <row r="657" spans="1:12" ht="15" customHeight="1">
      <c r="A657" s="849">
        <f>K657</f>
        <v>0</v>
      </c>
      <c r="B657" s="477" t="str">
        <f>stat!B654</f>
        <v>Moštěk</v>
      </c>
      <c r="C657" s="477" t="str">
        <f>stat!C654</f>
        <v>Tomáš</v>
      </c>
      <c r="D657" s="477">
        <f>stat!D654</f>
        <v>880806</v>
      </c>
      <c r="E657" s="477" t="str">
        <f>stat!E654</f>
        <v>JH</v>
      </c>
      <c r="F657" s="477" t="str">
        <f>stat!F654</f>
        <v>Čvo</v>
      </c>
      <c r="G657" s="1654">
        <f>stat!G654</f>
        <v>0</v>
      </c>
      <c r="H657" s="477">
        <f>stat!H654</f>
        <v>3</v>
      </c>
      <c r="I657" s="477">
        <f>stat!I654</f>
        <v>0</v>
      </c>
      <c r="J657" s="477">
        <f>stat!J654</f>
        <v>0</v>
      </c>
      <c r="K657" s="477">
        <f>stat!K654</f>
        <v>0</v>
      </c>
      <c r="L657" s="477">
        <f>stat!L654</f>
        <v>0</v>
      </c>
    </row>
    <row r="658" spans="1:12" ht="15" customHeight="1">
      <c r="A658" s="849">
        <f>K658</f>
        <v>0</v>
      </c>
      <c r="B658" s="477" t="str">
        <f>stat!B664</f>
        <v>Heger</v>
      </c>
      <c r="C658" s="477" t="str">
        <f>stat!C664</f>
        <v>Miroslav</v>
      </c>
      <c r="D658" s="477">
        <f>stat!D664</f>
        <v>770814</v>
      </c>
      <c r="E658" s="477" t="str">
        <f>stat!E664</f>
        <v>JH</v>
      </c>
      <c r="F658" s="477" t="str">
        <f>stat!F664</f>
        <v>Čvo</v>
      </c>
      <c r="G658" s="1654">
        <f>stat!G664</f>
        <v>0</v>
      </c>
      <c r="H658" s="477">
        <f>stat!H664</f>
        <v>1</v>
      </c>
      <c r="I658" s="477">
        <f>stat!I664</f>
        <v>0</v>
      </c>
      <c r="J658" s="477">
        <f>stat!J664</f>
        <v>0</v>
      </c>
      <c r="K658" s="477">
        <f>stat!K664</f>
        <v>0</v>
      </c>
      <c r="L658" s="477">
        <f>stat!L664</f>
        <v>0</v>
      </c>
    </row>
    <row r="659" spans="1:12" ht="15" customHeight="1">
      <c r="A659" s="849">
        <f>K659</f>
        <v>0</v>
      </c>
      <c r="B659" s="477" t="str">
        <f>stat!B666</f>
        <v>Netušil</v>
      </c>
      <c r="C659" s="477" t="str">
        <f>stat!C666</f>
        <v>Marcel</v>
      </c>
      <c r="D659" s="477">
        <f>stat!D666</f>
        <v>780911</v>
      </c>
      <c r="E659" s="477" t="str">
        <f>stat!E666</f>
        <v>JH</v>
      </c>
      <c r="F659" s="477" t="str">
        <f>stat!F666</f>
        <v>Čvo</v>
      </c>
      <c r="G659" s="1654" t="e">
        <f>stat!G666</f>
        <v>#DIV/0!</v>
      </c>
      <c r="H659" s="477">
        <f>stat!H666</f>
        <v>0</v>
      </c>
      <c r="I659" s="477">
        <f>stat!I666</f>
        <v>0</v>
      </c>
      <c r="J659" s="477">
        <f>stat!J666</f>
        <v>0</v>
      </c>
      <c r="K659" s="477">
        <f>stat!K666</f>
        <v>0</v>
      </c>
      <c r="L659" s="477">
        <f>stat!L666</f>
        <v>0</v>
      </c>
    </row>
    <row r="660" spans="1:12" ht="15" customHeight="1">
      <c r="A660" s="849">
        <f>K660</f>
        <v>0</v>
      </c>
      <c r="B660" s="477" t="str">
        <f>stat!B668</f>
        <v>Bílý</v>
      </c>
      <c r="C660" s="477" t="str">
        <f>stat!C668</f>
        <v>Luděk</v>
      </c>
      <c r="D660" s="477">
        <f>stat!D668</f>
        <v>710119</v>
      </c>
      <c r="E660" s="477" t="str">
        <f>stat!E668</f>
        <v>JH</v>
      </c>
      <c r="F660" s="477" t="str">
        <f>stat!F668</f>
        <v>Čvo</v>
      </c>
      <c r="G660" s="1654" t="e">
        <f>stat!G668</f>
        <v>#DIV/0!</v>
      </c>
      <c r="H660" s="477">
        <f>stat!H668</f>
        <v>0</v>
      </c>
      <c r="I660" s="477">
        <f>stat!I668</f>
        <v>0</v>
      </c>
      <c r="J660" s="477">
        <f>stat!J668</f>
        <v>0</v>
      </c>
      <c r="K660" s="477">
        <f>stat!K668</f>
        <v>0</v>
      </c>
      <c r="L660" s="477">
        <f>stat!L668</f>
        <v>0</v>
      </c>
    </row>
    <row r="661" spans="1:12" ht="15" customHeight="1">
      <c r="A661" s="849">
        <f>K661</f>
        <v>0</v>
      </c>
      <c r="B661" s="477" t="str">
        <f>stat!B671</f>
        <v>Skala</v>
      </c>
      <c r="C661" s="477" t="str">
        <f>stat!C671</f>
        <v>Jakub</v>
      </c>
      <c r="D661" s="477">
        <f>stat!D671</f>
        <v>951013</v>
      </c>
      <c r="E661" s="477" t="str">
        <f>stat!E671</f>
        <v>JH</v>
      </c>
      <c r="F661" s="477" t="str">
        <f>stat!F671</f>
        <v>Čvo</v>
      </c>
      <c r="G661" s="1654" t="e">
        <f>stat!G671</f>
        <v>#DIV/0!</v>
      </c>
      <c r="H661" s="477">
        <f>stat!H671</f>
        <v>0</v>
      </c>
      <c r="I661" s="477">
        <f>stat!I671</f>
        <v>0</v>
      </c>
      <c r="J661" s="477">
        <f>stat!J671</f>
        <v>0</v>
      </c>
      <c r="K661" s="477">
        <f>stat!K671</f>
        <v>0</v>
      </c>
      <c r="L661" s="477">
        <f>stat!L671</f>
        <v>0</v>
      </c>
    </row>
    <row r="662" spans="1:12" ht="15" customHeight="1">
      <c r="A662" s="849">
        <f>K662</f>
        <v>0</v>
      </c>
      <c r="B662" s="477" t="str">
        <f>stat!B677</f>
        <v>Hájek</v>
      </c>
      <c r="C662" s="477" t="str">
        <f>stat!C677</f>
        <v>Zdeněk</v>
      </c>
      <c r="D662" s="477">
        <f>stat!D677</f>
        <v>0</v>
      </c>
      <c r="E662" s="477">
        <f>stat!E677</f>
        <v>0</v>
      </c>
      <c r="F662" s="477" t="str">
        <f>stat!F677</f>
        <v>Čvo</v>
      </c>
      <c r="G662" s="1654">
        <f>stat!G677</f>
        <v>0</v>
      </c>
      <c r="H662" s="477">
        <f>stat!H677</f>
        <v>1</v>
      </c>
      <c r="I662" s="477">
        <f>stat!I677</f>
        <v>0</v>
      </c>
      <c r="J662" s="477">
        <f>stat!J677</f>
        <v>0</v>
      </c>
      <c r="K662" s="477">
        <f>stat!K677</f>
        <v>0</v>
      </c>
      <c r="L662" s="477">
        <f>stat!L677</f>
        <v>0</v>
      </c>
    </row>
    <row r="663" spans="1:12" ht="15" customHeight="1">
      <c r="A663" s="849">
        <f>K663</f>
        <v>0</v>
      </c>
      <c r="B663" s="477">
        <f>stat!B689</f>
        <v>22</v>
      </c>
      <c r="C663" s="477">
        <f>stat!C689</f>
        <v>0</v>
      </c>
      <c r="D663" s="477">
        <f>stat!D689</f>
        <v>0</v>
      </c>
      <c r="E663" s="477">
        <f>stat!E689</f>
        <v>0</v>
      </c>
      <c r="F663" s="477">
        <f>stat!F689</f>
        <v>0</v>
      </c>
      <c r="G663" s="1654">
        <f>stat!G689</f>
        <v>0</v>
      </c>
      <c r="H663" s="477">
        <f>stat!H689</f>
        <v>0</v>
      </c>
      <c r="I663" s="477">
        <f>stat!I689</f>
        <v>0</v>
      </c>
      <c r="J663" s="477">
        <f>stat!J689</f>
        <v>0</v>
      </c>
      <c r="K663" s="477">
        <f>stat!K689</f>
        <v>0</v>
      </c>
      <c r="L663" s="477">
        <f>stat!L689</f>
        <v>0</v>
      </c>
    </row>
    <row r="664" spans="1:12" ht="15" customHeight="1">
      <c r="A664" s="849">
        <f>K664</f>
        <v>0</v>
      </c>
      <c r="B664" s="477" t="str">
        <f>stat!B696</f>
        <v>Hél</v>
      </c>
      <c r="C664" s="477" t="str">
        <f>stat!C696</f>
        <v>Miroslav</v>
      </c>
      <c r="D664" s="477">
        <f>stat!D696</f>
        <v>0</v>
      </c>
      <c r="E664" s="477" t="str">
        <f>stat!E696</f>
        <v>JH</v>
      </c>
      <c r="F664" s="477" t="str">
        <f>stat!F696</f>
        <v>Srš</v>
      </c>
      <c r="G664" s="1654" t="e">
        <f>stat!G696</f>
        <v>#DIV/0!</v>
      </c>
      <c r="H664" s="477">
        <f>stat!H696</f>
        <v>0</v>
      </c>
      <c r="I664" s="477">
        <f>stat!I696</f>
        <v>0</v>
      </c>
      <c r="J664" s="477">
        <f>stat!J696</f>
        <v>0</v>
      </c>
      <c r="K664" s="477">
        <f>stat!K696</f>
        <v>0</v>
      </c>
      <c r="L664" s="477">
        <f>stat!L696</f>
        <v>0</v>
      </c>
    </row>
    <row r="665" spans="1:12" ht="15" customHeight="1">
      <c r="A665" s="849">
        <f>K665</f>
        <v>0</v>
      </c>
      <c r="B665" s="477" t="str">
        <f>stat!B698</f>
        <v>Dohnal</v>
      </c>
      <c r="C665" s="477" t="str">
        <f>stat!C698</f>
        <v>Michal</v>
      </c>
      <c r="D665" s="477">
        <f>stat!D698</f>
        <v>970413</v>
      </c>
      <c r="E665" s="477" t="str">
        <f>stat!E698</f>
        <v>JH</v>
      </c>
      <c r="F665" s="477" t="str">
        <f>stat!F698</f>
        <v>Srš</v>
      </c>
      <c r="G665" s="1654" t="e">
        <f>stat!G698</f>
        <v>#DIV/0!</v>
      </c>
      <c r="H665" s="477">
        <f>stat!H698</f>
        <v>0</v>
      </c>
      <c r="I665" s="477">
        <f>stat!I698</f>
        <v>0</v>
      </c>
      <c r="J665" s="477">
        <f>stat!J698</f>
        <v>0</v>
      </c>
      <c r="K665" s="477">
        <f>stat!K698</f>
        <v>0</v>
      </c>
      <c r="L665" s="477">
        <f>stat!L698</f>
        <v>0</v>
      </c>
    </row>
    <row r="666" spans="1:12" ht="15" customHeight="1">
      <c r="A666" s="849">
        <f>K666</f>
        <v>0</v>
      </c>
      <c r="B666" s="477" t="str">
        <f>stat!B701</f>
        <v>Mík st.</v>
      </c>
      <c r="C666" s="477" t="str">
        <f>stat!C701</f>
        <v>Petr</v>
      </c>
      <c r="D666" s="477">
        <f>stat!D701</f>
        <v>610818</v>
      </c>
      <c r="E666" s="477" t="str">
        <f>stat!E701</f>
        <v>HS</v>
      </c>
      <c r="F666" s="477" t="str">
        <f>stat!F701</f>
        <v>HSrš</v>
      </c>
      <c r="G666" s="1654">
        <f>stat!G701</f>
        <v>0</v>
      </c>
      <c r="H666" s="477">
        <f>stat!H701</f>
        <v>1</v>
      </c>
      <c r="I666" s="477">
        <f>stat!I701</f>
        <v>0</v>
      </c>
      <c r="J666" s="477">
        <f>stat!J701</f>
        <v>0</v>
      </c>
      <c r="K666" s="477">
        <f>stat!K701</f>
        <v>0</v>
      </c>
      <c r="L666" s="477">
        <f>stat!L701</f>
        <v>0</v>
      </c>
    </row>
    <row r="667" spans="1:12" ht="15" customHeight="1">
      <c r="A667" s="849">
        <f>K667</f>
        <v>0</v>
      </c>
      <c r="B667" s="477" t="str">
        <f>stat!B705</f>
        <v>Jirků</v>
      </c>
      <c r="C667" s="477" t="str">
        <f>stat!C705</f>
        <v>Pavel</v>
      </c>
      <c r="D667" s="477">
        <f>stat!D705</f>
        <v>0</v>
      </c>
      <c r="E667" s="477">
        <f>stat!E705</f>
        <v>0</v>
      </c>
      <c r="F667" s="477" t="str">
        <f>stat!F705</f>
        <v>HSrš</v>
      </c>
      <c r="G667" s="1654" t="e">
        <f>stat!G705</f>
        <v>#DIV/0!</v>
      </c>
      <c r="H667" s="477">
        <f>stat!H705</f>
        <v>0</v>
      </c>
      <c r="I667" s="477">
        <f>stat!I705</f>
        <v>0</v>
      </c>
      <c r="J667" s="477">
        <f>stat!J705</f>
        <v>0</v>
      </c>
      <c r="K667" s="477">
        <f>stat!K705</f>
        <v>0</v>
      </c>
      <c r="L667" s="477">
        <f>stat!L705</f>
        <v>0</v>
      </c>
    </row>
    <row r="668" spans="1:12" ht="15" customHeight="1">
      <c r="A668" s="849">
        <f>K668</f>
        <v>0</v>
      </c>
      <c r="B668" s="477" t="str">
        <f>stat!B708</f>
        <v>Pachl</v>
      </c>
      <c r="C668" s="477" t="str">
        <f>stat!C708</f>
        <v>Tomáš</v>
      </c>
      <c r="D668" s="477">
        <f>stat!D708</f>
        <v>0</v>
      </c>
      <c r="E668" s="477">
        <f>stat!E708</f>
        <v>0</v>
      </c>
      <c r="F668" s="477" t="str">
        <f>stat!F708</f>
        <v>HSrš</v>
      </c>
      <c r="G668" s="1654" t="e">
        <f>stat!G708</f>
        <v>#DIV/0!</v>
      </c>
      <c r="H668" s="477">
        <f>stat!H708</f>
        <v>0</v>
      </c>
      <c r="I668" s="477">
        <f>stat!I708</f>
        <v>0</v>
      </c>
      <c r="J668" s="477">
        <f>stat!J708</f>
        <v>0</v>
      </c>
      <c r="K668" s="477">
        <f>stat!K708</f>
        <v>0</v>
      </c>
      <c r="L668" s="477">
        <f>stat!L708</f>
        <v>0</v>
      </c>
    </row>
    <row r="669" spans="1:12" ht="15" customHeight="1">
      <c r="A669" s="849">
        <f>K669</f>
        <v>0</v>
      </c>
      <c r="B669" s="477" t="str">
        <f>stat!B709</f>
        <v>Pachl</v>
      </c>
      <c r="C669" s="477" t="str">
        <f>stat!C709</f>
        <v>Miroslav</v>
      </c>
      <c r="D669" s="477">
        <f>stat!D709</f>
        <v>0</v>
      </c>
      <c r="E669" s="477">
        <f>stat!E709</f>
        <v>0</v>
      </c>
      <c r="F669" s="477" t="str">
        <f>stat!F709</f>
        <v>HSrš</v>
      </c>
      <c r="G669" s="1654">
        <f>stat!G709</f>
        <v>0</v>
      </c>
      <c r="H669" s="477">
        <f>stat!H709</f>
        <v>1</v>
      </c>
      <c r="I669" s="477">
        <f>stat!I709</f>
        <v>0</v>
      </c>
      <c r="J669" s="477">
        <f>stat!J709</f>
        <v>0</v>
      </c>
      <c r="K669" s="477">
        <f>stat!K709</f>
        <v>0</v>
      </c>
      <c r="L669" s="477">
        <f>stat!L709</f>
        <v>0</v>
      </c>
    </row>
    <row r="670" spans="1:12" ht="15" customHeight="1">
      <c r="A670" s="849">
        <f>K670</f>
        <v>0</v>
      </c>
      <c r="B670" s="477" t="str">
        <f>stat!B744</f>
        <v>Vičar</v>
      </c>
      <c r="C670" s="477" t="str">
        <f>stat!C744</f>
        <v>Matěj</v>
      </c>
      <c r="D670" s="477">
        <f>stat!D744</f>
        <v>0</v>
      </c>
      <c r="E670" s="477">
        <f>stat!E744</f>
        <v>0</v>
      </c>
      <c r="F670" s="477" t="str">
        <f>stat!F744</f>
        <v>Luk</v>
      </c>
      <c r="G670" s="1654" t="e">
        <f>stat!G744</f>
        <v>#DIV/0!</v>
      </c>
      <c r="H670" s="477">
        <f>stat!H744</f>
        <v>0</v>
      </c>
      <c r="I670" s="477">
        <f>stat!I744</f>
        <v>0</v>
      </c>
      <c r="J670" s="477">
        <f>stat!J744</f>
        <v>0</v>
      </c>
      <c r="K670" s="477">
        <f>stat!K744</f>
        <v>0</v>
      </c>
      <c r="L670" s="477">
        <f>stat!L744</f>
        <v>0</v>
      </c>
    </row>
    <row r="671" spans="1:12" ht="15" customHeight="1">
      <c r="A671" s="849">
        <f>K671</f>
        <v>0</v>
      </c>
      <c r="B671" s="477" t="str">
        <f>stat!B747</f>
        <v>Vacek</v>
      </c>
      <c r="C671" s="477" t="str">
        <f>stat!C747</f>
        <v>Lukáš</v>
      </c>
      <c r="D671" s="477">
        <f>stat!D747</f>
        <v>0</v>
      </c>
      <c r="E671" s="477">
        <f>stat!E747</f>
        <v>0</v>
      </c>
      <c r="F671" s="477" t="str">
        <f>stat!F747</f>
        <v>Luk</v>
      </c>
      <c r="G671" s="1654" t="e">
        <f>stat!G747</f>
        <v>#DIV/0!</v>
      </c>
      <c r="H671" s="477">
        <f>stat!H747</f>
        <v>0</v>
      </c>
      <c r="I671" s="477">
        <f>stat!I747</f>
        <v>0</v>
      </c>
      <c r="J671" s="477">
        <f>stat!J747</f>
        <v>0</v>
      </c>
      <c r="K671" s="477">
        <f>stat!K747</f>
        <v>0</v>
      </c>
      <c r="L671" s="477">
        <f>stat!L747</f>
        <v>0</v>
      </c>
    </row>
    <row r="672" spans="1:12" ht="15" customHeight="1">
      <c r="A672" s="849">
        <f>K672</f>
        <v>0</v>
      </c>
      <c r="B672" s="477" t="str">
        <f>stat!B748</f>
        <v>Smejkal</v>
      </c>
      <c r="C672" s="477" t="str">
        <f>stat!C748</f>
        <v>Jakub</v>
      </c>
      <c r="D672" s="477">
        <f>stat!D748</f>
        <v>0</v>
      </c>
      <c r="E672" s="477">
        <f>stat!E748</f>
        <v>0</v>
      </c>
      <c r="F672" s="477" t="str">
        <f>stat!F748</f>
        <v>Luk</v>
      </c>
      <c r="G672" s="1654">
        <f>stat!G748</f>
        <v>0</v>
      </c>
      <c r="H672" s="477">
        <f>stat!H748</f>
        <v>1</v>
      </c>
      <c r="I672" s="477">
        <f>stat!I748</f>
        <v>0</v>
      </c>
      <c r="J672" s="477">
        <f>stat!J748</f>
        <v>0</v>
      </c>
      <c r="K672" s="477">
        <f>stat!K748</f>
        <v>0</v>
      </c>
      <c r="L672" s="477">
        <f>stat!L748</f>
        <v>0</v>
      </c>
    </row>
    <row r="673" spans="1:12" ht="15" customHeight="1">
      <c r="A673" s="849">
        <f>K673</f>
        <v>0</v>
      </c>
      <c r="B673" s="477" t="str">
        <f>stat!B750</f>
        <v>Kmeť</v>
      </c>
      <c r="C673" s="477" t="str">
        <f>stat!C750</f>
        <v>Michal</v>
      </c>
      <c r="D673" s="477">
        <f>stat!D750</f>
        <v>0</v>
      </c>
      <c r="E673" s="477">
        <f>stat!E750</f>
        <v>0</v>
      </c>
      <c r="F673" s="477" t="str">
        <f>stat!F750</f>
        <v>Luk</v>
      </c>
      <c r="G673" s="1654" t="e">
        <f>stat!G750</f>
        <v>#DIV/0!</v>
      </c>
      <c r="H673" s="477">
        <f>stat!H750</f>
        <v>0</v>
      </c>
      <c r="I673" s="477">
        <f>stat!I750</f>
        <v>0</v>
      </c>
      <c r="J673" s="477">
        <f>stat!J750</f>
        <v>0</v>
      </c>
      <c r="K673" s="477">
        <f>stat!K750</f>
        <v>0</v>
      </c>
      <c r="L673" s="477">
        <f>stat!L750</f>
        <v>0</v>
      </c>
    </row>
    <row r="674" spans="1:12" ht="15" customHeight="1">
      <c r="A674" s="849">
        <f>K674</f>
        <v>0</v>
      </c>
      <c r="B674" s="477">
        <f>stat!B751</f>
        <v>0</v>
      </c>
      <c r="C674" s="477">
        <f>stat!C751</f>
        <v>0</v>
      </c>
      <c r="D674" s="477">
        <f>stat!D751</f>
        <v>0</v>
      </c>
      <c r="E674" s="477">
        <f>stat!E751</f>
        <v>0</v>
      </c>
      <c r="F674" s="477" t="str">
        <f>stat!F751</f>
        <v>Luk</v>
      </c>
      <c r="G674" s="1654" t="e">
        <f>stat!G751</f>
        <v>#DIV/0!</v>
      </c>
      <c r="H674" s="477">
        <f>stat!H751</f>
        <v>0</v>
      </c>
      <c r="I674" s="477">
        <f>stat!I751</f>
        <v>0</v>
      </c>
      <c r="J674" s="477">
        <f>stat!J751</f>
        <v>0</v>
      </c>
      <c r="K674" s="477">
        <f>stat!K751</f>
        <v>0</v>
      </c>
      <c r="L674" s="477">
        <f>stat!L751</f>
        <v>0</v>
      </c>
    </row>
    <row r="675" spans="1:12" ht="15" customHeight="1">
      <c r="A675" s="849">
        <f>K675</f>
        <v>0</v>
      </c>
      <c r="B675" s="477">
        <f>stat!B752</f>
        <v>0</v>
      </c>
      <c r="C675" s="477">
        <f>stat!C752</f>
        <v>0</v>
      </c>
      <c r="D675" s="477">
        <f>stat!D752</f>
        <v>0</v>
      </c>
      <c r="E675" s="477">
        <f>stat!E752</f>
        <v>0</v>
      </c>
      <c r="F675" s="477" t="str">
        <f>stat!F752</f>
        <v>Luk</v>
      </c>
      <c r="G675" s="1654" t="e">
        <f>stat!G752</f>
        <v>#DIV/0!</v>
      </c>
      <c r="H675" s="477">
        <f>stat!H752</f>
        <v>0</v>
      </c>
      <c r="I675" s="477">
        <f>stat!I752</f>
        <v>0</v>
      </c>
      <c r="J675" s="477">
        <f>stat!J752</f>
        <v>0</v>
      </c>
      <c r="K675" s="477">
        <f>stat!K752</f>
        <v>0</v>
      </c>
      <c r="L675" s="477">
        <f>stat!L752</f>
        <v>0</v>
      </c>
    </row>
    <row r="676" spans="1:12" ht="15" customHeight="1">
      <c r="A676" s="849">
        <f>K676</f>
        <v>0</v>
      </c>
      <c r="B676" s="477">
        <f>stat!B753</f>
        <v>0</v>
      </c>
      <c r="C676" s="477">
        <f>stat!C753</f>
        <v>0</v>
      </c>
      <c r="D676" s="477">
        <f>stat!D753</f>
        <v>0</v>
      </c>
      <c r="E676" s="477">
        <f>stat!E753</f>
        <v>0</v>
      </c>
      <c r="F676" s="477" t="str">
        <f>stat!F753</f>
        <v>Luk</v>
      </c>
      <c r="G676" s="1654" t="e">
        <f>stat!G753</f>
        <v>#DIV/0!</v>
      </c>
      <c r="H676" s="477">
        <f>stat!H753</f>
        <v>0</v>
      </c>
      <c r="I676" s="477">
        <f>stat!I753</f>
        <v>0</v>
      </c>
      <c r="J676" s="477">
        <f>stat!J753</f>
        <v>0</v>
      </c>
      <c r="K676" s="477">
        <f>stat!K753</f>
        <v>0</v>
      </c>
      <c r="L676" s="477">
        <f>stat!L753</f>
        <v>0</v>
      </c>
    </row>
    <row r="677" spans="1:12" ht="15" customHeight="1">
      <c r="A677" s="849">
        <f>K677</f>
        <v>0</v>
      </c>
      <c r="B677" s="477">
        <f>stat!B764</f>
        <v>24</v>
      </c>
      <c r="C677" s="477">
        <f>stat!C764</f>
        <v>0</v>
      </c>
      <c r="D677" s="477">
        <f>stat!D764</f>
        <v>0</v>
      </c>
      <c r="E677" s="477">
        <f>stat!E764</f>
        <v>0</v>
      </c>
      <c r="F677" s="477">
        <f>stat!F764</f>
        <v>0</v>
      </c>
      <c r="G677" s="1654">
        <f>stat!G764</f>
        <v>0</v>
      </c>
      <c r="H677" s="477">
        <f>stat!H764</f>
        <v>0</v>
      </c>
      <c r="I677" s="477">
        <f>stat!I764</f>
        <v>0</v>
      </c>
      <c r="J677" s="477">
        <f>stat!J764</f>
        <v>0</v>
      </c>
      <c r="K677" s="477">
        <f>stat!K764</f>
        <v>0</v>
      </c>
      <c r="L677" s="477">
        <f>stat!L764</f>
        <v>0</v>
      </c>
    </row>
    <row r="678" spans="1:12" ht="15" customHeight="1">
      <c r="A678" s="849">
        <f>K678</f>
        <v>0</v>
      </c>
      <c r="B678" s="477" t="str">
        <f>stat!B767</f>
        <v>Žanda</v>
      </c>
      <c r="C678" s="477" t="str">
        <f>stat!C767</f>
        <v xml:space="preserve">Leoš </v>
      </c>
      <c r="D678" s="477">
        <f>stat!D767</f>
        <v>941012</v>
      </c>
      <c r="E678" s="477" t="str">
        <f>stat!E767</f>
        <v>N</v>
      </c>
      <c r="F678" s="477" t="str">
        <f>stat!F767</f>
        <v>Ráj</v>
      </c>
      <c r="G678" s="1654">
        <f>stat!G767</f>
        <v>0</v>
      </c>
      <c r="H678" s="477">
        <f>stat!H767</f>
        <v>1</v>
      </c>
      <c r="I678" s="477">
        <f>stat!I767</f>
        <v>0</v>
      </c>
      <c r="J678" s="477">
        <f>stat!J767</f>
        <v>0</v>
      </c>
      <c r="K678" s="477">
        <f>stat!K767</f>
        <v>0</v>
      </c>
      <c r="L678" s="477">
        <f>stat!L767</f>
        <v>0</v>
      </c>
    </row>
    <row r="679" spans="1:12" ht="15" customHeight="1">
      <c r="A679" s="849">
        <f>K679</f>
        <v>0</v>
      </c>
      <c r="B679" s="477" t="str">
        <f>stat!B772</f>
        <v xml:space="preserve">Bartoň  </v>
      </c>
      <c r="C679" s="477" t="str">
        <f>stat!C772</f>
        <v>Ctirad</v>
      </c>
      <c r="D679" s="477">
        <f>stat!D772</f>
        <v>760512</v>
      </c>
      <c r="E679" s="477" t="str">
        <f>stat!E772</f>
        <v>J.H.</v>
      </c>
      <c r="F679" s="477" t="str">
        <f>stat!F772</f>
        <v>Ráj</v>
      </c>
      <c r="G679" s="1654">
        <f>stat!G772</f>
        <v>0</v>
      </c>
      <c r="H679" s="477">
        <f>stat!H772</f>
        <v>3</v>
      </c>
      <c r="I679" s="477">
        <f>stat!I772</f>
        <v>0</v>
      </c>
      <c r="J679" s="477">
        <f>stat!J772</f>
        <v>0</v>
      </c>
      <c r="K679" s="477">
        <f>stat!K772</f>
        <v>0</v>
      </c>
      <c r="L679" s="477">
        <f>stat!L772</f>
        <v>0</v>
      </c>
    </row>
    <row r="680" spans="1:12" ht="15" customHeight="1">
      <c r="A680" s="849">
        <f>K680</f>
        <v>0</v>
      </c>
      <c r="B680" s="477" t="str">
        <f>stat!B774</f>
        <v>Přichystal</v>
      </c>
      <c r="C680" s="477" t="str">
        <f>stat!C774</f>
        <v>Jiří</v>
      </c>
      <c r="D680" s="477">
        <f>stat!D774</f>
        <v>920426</v>
      </c>
      <c r="E680" s="477" t="str">
        <f>stat!E774</f>
        <v>N</v>
      </c>
      <c r="F680" s="477" t="str">
        <f>stat!F774</f>
        <v>Ráj</v>
      </c>
      <c r="G680" s="1654">
        <f>stat!G774</f>
        <v>0</v>
      </c>
      <c r="H680" s="477">
        <f>stat!H774</f>
        <v>1</v>
      </c>
      <c r="I680" s="477">
        <f>stat!I774</f>
        <v>0</v>
      </c>
      <c r="J680" s="477">
        <f>stat!J774</f>
        <v>0</v>
      </c>
      <c r="K680" s="477">
        <f>stat!K774</f>
        <v>0</v>
      </c>
      <c r="L680" s="477">
        <f>stat!L774</f>
        <v>0</v>
      </c>
    </row>
    <row r="681" spans="1:12" ht="15" customHeight="1">
      <c r="A681" s="849">
        <f>K681</f>
        <v>0</v>
      </c>
      <c r="B681" s="477" t="str">
        <f>stat!B779</f>
        <v>Bláha</v>
      </c>
      <c r="C681" s="477" t="str">
        <f>stat!C779</f>
        <v>Lukáš</v>
      </c>
      <c r="D681" s="477">
        <f>stat!D779</f>
        <v>890510</v>
      </c>
      <c r="E681" s="477" t="str">
        <f>stat!E779</f>
        <v>J.H.</v>
      </c>
      <c r="F681" s="477" t="str">
        <f>stat!F779</f>
        <v>Ráj</v>
      </c>
      <c r="G681" s="1654">
        <f>stat!G779</f>
        <v>0</v>
      </c>
      <c r="H681" s="477">
        <f>stat!H779</f>
        <v>1</v>
      </c>
      <c r="I681" s="477">
        <f>stat!I779</f>
        <v>0</v>
      </c>
      <c r="J681" s="477">
        <f>stat!J779</f>
        <v>0</v>
      </c>
      <c r="K681" s="477">
        <f>stat!K779</f>
        <v>0</v>
      </c>
      <c r="L681" s="477">
        <f>stat!L779</f>
        <v>0</v>
      </c>
    </row>
    <row r="682" spans="1:12" ht="15" customHeight="1">
      <c r="A682" s="849">
        <f>K682</f>
        <v>0</v>
      </c>
      <c r="B682" s="477" t="str">
        <f>stat!B782</f>
        <v>Lang</v>
      </c>
      <c r="C682" s="477" t="str">
        <f>stat!C782</f>
        <v>Jakub</v>
      </c>
      <c r="D682" s="477">
        <f>stat!D782</f>
        <v>930707</v>
      </c>
      <c r="E682" s="477" t="str">
        <f>stat!E782</f>
        <v>J.H.</v>
      </c>
      <c r="F682" s="477" t="str">
        <f>stat!F782</f>
        <v>Ráj</v>
      </c>
      <c r="G682" s="1654">
        <f>stat!G782</f>
        <v>0</v>
      </c>
      <c r="H682" s="477">
        <f>stat!H782</f>
        <v>2</v>
      </c>
      <c r="I682" s="477">
        <f>stat!I782</f>
        <v>0</v>
      </c>
      <c r="J682" s="477">
        <f>stat!J782</f>
        <v>0</v>
      </c>
      <c r="K682" s="477">
        <f>stat!K782</f>
        <v>0</v>
      </c>
      <c r="L682" s="477">
        <f>stat!L782</f>
        <v>0</v>
      </c>
    </row>
    <row r="683" spans="1:12" ht="15" customHeight="1">
      <c r="A683" s="849">
        <f>K683</f>
        <v>0</v>
      </c>
      <c r="B683" s="477" t="str">
        <f>stat!B786</f>
        <v>Mader</v>
      </c>
      <c r="C683" s="477" t="str">
        <f>stat!C786</f>
        <v>Petr</v>
      </c>
      <c r="D683" s="477">
        <f>stat!D786</f>
        <v>1000102</v>
      </c>
      <c r="E683" s="477" t="str">
        <f>stat!E786</f>
        <v>N.R.P.</v>
      </c>
      <c r="F683" s="477" t="str">
        <f>stat!F786</f>
        <v>Ráj</v>
      </c>
      <c r="G683" s="1654" t="e">
        <f>stat!G786</f>
        <v>#DIV/0!</v>
      </c>
      <c r="H683" s="477">
        <f>stat!H786</f>
        <v>0</v>
      </c>
      <c r="I683" s="477">
        <f>stat!I786</f>
        <v>0</v>
      </c>
      <c r="J683" s="477">
        <f>stat!J786</f>
        <v>0</v>
      </c>
      <c r="K683" s="477">
        <f>stat!K786</f>
        <v>0</v>
      </c>
      <c r="L683" s="477">
        <f>stat!L786</f>
        <v>0</v>
      </c>
    </row>
    <row r="684" spans="1:12" ht="15" customHeight="1">
      <c r="A684" s="849">
        <f>K684</f>
        <v>0</v>
      </c>
      <c r="B684" s="477" t="str">
        <f>stat!B787</f>
        <v>Mader</v>
      </c>
      <c r="C684" s="477" t="str">
        <f>stat!C787</f>
        <v>Daniel</v>
      </c>
      <c r="D684" s="477">
        <f>stat!D787</f>
        <v>1000102</v>
      </c>
      <c r="E684" s="477" t="str">
        <f>stat!E787</f>
        <v>N.R.P.</v>
      </c>
      <c r="F684" s="477" t="str">
        <f>stat!F787</f>
        <v>Ráj</v>
      </c>
      <c r="G684" s="1654" t="e">
        <f>stat!G787</f>
        <v>#DIV/0!</v>
      </c>
      <c r="H684" s="477">
        <f>stat!H787</f>
        <v>0</v>
      </c>
      <c r="I684" s="477">
        <f>stat!I787</f>
        <v>0</v>
      </c>
      <c r="J684" s="477">
        <f>stat!J787</f>
        <v>0</v>
      </c>
      <c r="K684" s="477">
        <f>stat!K787</f>
        <v>0</v>
      </c>
      <c r="L684" s="477">
        <f>stat!L787</f>
        <v>0</v>
      </c>
    </row>
    <row r="685" spans="1:12" ht="15" customHeight="1">
      <c r="A685" s="849">
        <f>K685</f>
        <v>0</v>
      </c>
      <c r="B685" s="477" t="str">
        <f>stat!B788</f>
        <v>Minář</v>
      </c>
      <c r="C685" s="477" t="str">
        <f>stat!C788</f>
        <v>Petr</v>
      </c>
      <c r="D685" s="477">
        <f>stat!D788</f>
        <v>0</v>
      </c>
      <c r="E685" s="477" t="str">
        <f>stat!E788</f>
        <v>H</v>
      </c>
      <c r="F685" s="477" t="str">
        <f>stat!F788</f>
        <v>Ráj</v>
      </c>
      <c r="G685" s="1654">
        <f>stat!G788</f>
        <v>0</v>
      </c>
      <c r="H685" s="477">
        <f>stat!H788</f>
        <v>1</v>
      </c>
      <c r="I685" s="477">
        <f>stat!I788</f>
        <v>0</v>
      </c>
      <c r="J685" s="477">
        <f>stat!J788</f>
        <v>0</v>
      </c>
      <c r="K685" s="477">
        <f>stat!K788</f>
        <v>0</v>
      </c>
      <c r="L685" s="477">
        <f>stat!L788</f>
        <v>0</v>
      </c>
    </row>
    <row r="686" spans="1:12" ht="15" customHeight="1">
      <c r="A686" s="849">
        <f>K686</f>
        <v>0</v>
      </c>
      <c r="B686" s="477" t="str">
        <f>stat!B790</f>
        <v>Hašek</v>
      </c>
      <c r="C686" s="477" t="str">
        <f>stat!C790</f>
        <v>Stanislav</v>
      </c>
      <c r="D686" s="477">
        <f>stat!D790</f>
        <v>0</v>
      </c>
      <c r="E686" s="477" t="str">
        <f>stat!E790</f>
        <v>HS</v>
      </c>
      <c r="F686" s="477" t="str">
        <f>stat!F790</f>
        <v>Ráj</v>
      </c>
      <c r="G686" s="1654">
        <f>stat!G790</f>
        <v>0</v>
      </c>
      <c r="H686" s="477">
        <f>stat!H790</f>
        <v>1</v>
      </c>
      <c r="I686" s="477">
        <f>stat!I790</f>
        <v>0</v>
      </c>
      <c r="J686" s="477">
        <f>stat!J790</f>
        <v>0</v>
      </c>
      <c r="K686" s="477">
        <f>stat!K790</f>
        <v>0</v>
      </c>
      <c r="L686" s="477">
        <f>stat!L790</f>
        <v>0</v>
      </c>
    </row>
    <row r="687" spans="1:12" ht="15" customHeight="1">
      <c r="A687" s="849">
        <f>K687</f>
        <v>0</v>
      </c>
      <c r="B687" s="477" t="str">
        <f>stat!B791</f>
        <v>Charvát</v>
      </c>
      <c r="C687" s="477" t="str">
        <f>stat!C791</f>
        <v xml:space="preserve">Martin </v>
      </c>
      <c r="D687" s="477">
        <f>stat!D791</f>
        <v>0</v>
      </c>
      <c r="E687" s="477">
        <f>stat!E791</f>
        <v>0</v>
      </c>
      <c r="F687" s="477" t="str">
        <f>stat!F791</f>
        <v>Ráj</v>
      </c>
      <c r="G687" s="1654">
        <f>stat!G791</f>
        <v>0</v>
      </c>
      <c r="H687" s="477">
        <f>stat!H791</f>
        <v>1</v>
      </c>
      <c r="I687" s="477">
        <f>stat!I791</f>
        <v>0</v>
      </c>
      <c r="J687" s="477">
        <f>stat!J791</f>
        <v>0</v>
      </c>
      <c r="K687" s="477">
        <f>stat!K791</f>
        <v>0</v>
      </c>
      <c r="L687" s="477">
        <f>stat!L791</f>
        <v>0</v>
      </c>
    </row>
    <row r="688" spans="1:12" ht="15" customHeight="1">
      <c r="A688" s="849">
        <f>K688</f>
        <v>0</v>
      </c>
      <c r="B688" s="477">
        <f>stat!B798</f>
        <v>0</v>
      </c>
      <c r="C688" s="477">
        <f>stat!C798</f>
        <v>0</v>
      </c>
      <c r="D688" s="477">
        <f>stat!D798</f>
        <v>0</v>
      </c>
      <c r="E688" s="477">
        <f>stat!E798</f>
        <v>0</v>
      </c>
      <c r="F688" s="477">
        <f>stat!F798</f>
        <v>0</v>
      </c>
      <c r="G688" s="1654">
        <f>stat!G798</f>
        <v>0</v>
      </c>
      <c r="H688" s="477">
        <f>stat!H798</f>
        <v>0</v>
      </c>
      <c r="I688" s="477">
        <f>stat!I798</f>
        <v>0</v>
      </c>
      <c r="J688" s="477">
        <f>stat!J798</f>
        <v>0</v>
      </c>
      <c r="K688" s="477">
        <f>stat!K798</f>
        <v>0</v>
      </c>
      <c r="L688" s="477">
        <f>stat!L798</f>
        <v>0</v>
      </c>
    </row>
    <row r="689" spans="1:12" ht="15" customHeight="1">
      <c r="A689" s="849">
        <f>K689</f>
        <v>0</v>
      </c>
      <c r="B689" s="477">
        <f>stat!B799</f>
        <v>25</v>
      </c>
      <c r="C689" s="477">
        <f>stat!C799</f>
        <v>0</v>
      </c>
      <c r="D689" s="477">
        <f>stat!D799</f>
        <v>0</v>
      </c>
      <c r="E689" s="477">
        <f>stat!E799</f>
        <v>0</v>
      </c>
      <c r="F689" s="477">
        <f>stat!F799</f>
        <v>0</v>
      </c>
      <c r="G689" s="1654">
        <f>stat!G799</f>
        <v>0</v>
      </c>
      <c r="H689" s="477">
        <f>stat!H799</f>
        <v>0</v>
      </c>
      <c r="I689" s="477">
        <f>stat!I799</f>
        <v>0</v>
      </c>
      <c r="J689" s="477">
        <f>stat!J799</f>
        <v>0</v>
      </c>
      <c r="K689" s="477">
        <f>stat!K799</f>
        <v>0</v>
      </c>
      <c r="L689" s="477">
        <f>stat!L799</f>
        <v>0</v>
      </c>
    </row>
    <row r="690" spans="1:12" ht="15" customHeight="1">
      <c r="A690" s="849">
        <f>K690</f>
        <v>0</v>
      </c>
      <c r="B690" s="477" t="str">
        <f>stat!B807</f>
        <v>Straka</v>
      </c>
      <c r="C690" s="477" t="str">
        <f>stat!C807</f>
        <v>Jan</v>
      </c>
      <c r="D690" s="477">
        <f>stat!D807</f>
        <v>1020313</v>
      </c>
      <c r="E690" s="477" t="str">
        <f>stat!E807</f>
        <v>JH</v>
      </c>
      <c r="F690" s="477" t="str">
        <f>stat!F807</f>
        <v>Ští</v>
      </c>
      <c r="G690" s="1654">
        <f>stat!G807</f>
        <v>0</v>
      </c>
      <c r="H690" s="477">
        <f>stat!H807</f>
        <v>8</v>
      </c>
      <c r="I690" s="477">
        <f>stat!I807</f>
        <v>0</v>
      </c>
      <c r="J690" s="477">
        <f>stat!J807</f>
        <v>0</v>
      </c>
      <c r="K690" s="477">
        <f>stat!K807</f>
        <v>0</v>
      </c>
      <c r="L690" s="477">
        <f>stat!L807</f>
        <v>0</v>
      </c>
    </row>
    <row r="691" spans="1:12" ht="15" customHeight="1">
      <c r="A691" s="849">
        <f>K691</f>
        <v>0</v>
      </c>
      <c r="B691" s="477" t="str">
        <f>stat!B809</f>
        <v>Zeman</v>
      </c>
      <c r="C691" s="477" t="str">
        <f>stat!C809</f>
        <v>Tomáš</v>
      </c>
      <c r="D691" s="477">
        <f>stat!D809</f>
        <v>780313</v>
      </c>
      <c r="E691" s="477" t="str">
        <f>stat!E809</f>
        <v>JH</v>
      </c>
      <c r="F691" s="477" t="str">
        <f>stat!F809</f>
        <v>Ští</v>
      </c>
      <c r="G691" s="1654">
        <f>stat!G809</f>
        <v>0</v>
      </c>
      <c r="H691" s="477">
        <f>stat!H809</f>
        <v>11</v>
      </c>
      <c r="I691" s="477">
        <f>stat!I809</f>
        <v>0</v>
      </c>
      <c r="J691" s="477">
        <f>stat!J809</f>
        <v>0</v>
      </c>
      <c r="K691" s="477">
        <f>stat!K809</f>
        <v>0</v>
      </c>
      <c r="L691" s="477">
        <f>stat!L809</f>
        <v>0</v>
      </c>
    </row>
    <row r="692" spans="1:12" ht="15" customHeight="1">
      <c r="A692" s="849">
        <f>K692</f>
        <v>0</v>
      </c>
      <c r="B692" s="477" t="str">
        <f>stat!B813</f>
        <v xml:space="preserve">Veselý </v>
      </c>
      <c r="C692" s="477" t="str">
        <f>stat!C813</f>
        <v>Jaroslav</v>
      </c>
      <c r="D692" s="477">
        <f>stat!D813</f>
        <v>750921</v>
      </c>
      <c r="E692" s="477" t="str">
        <f>stat!E813</f>
        <v>JH</v>
      </c>
      <c r="F692" s="477" t="str">
        <f>stat!F813</f>
        <v>Ští</v>
      </c>
      <c r="G692" s="1654">
        <f>stat!G813</f>
        <v>0</v>
      </c>
      <c r="H692" s="477">
        <f>stat!H813</f>
        <v>5</v>
      </c>
      <c r="I692" s="477">
        <f>stat!I813</f>
        <v>0</v>
      </c>
      <c r="J692" s="477">
        <f>stat!J813</f>
        <v>0</v>
      </c>
      <c r="K692" s="477">
        <f>stat!K813</f>
        <v>0</v>
      </c>
      <c r="L692" s="477">
        <f>stat!L813</f>
        <v>0</v>
      </c>
    </row>
    <row r="693" spans="1:12" ht="15" customHeight="1">
      <c r="A693" s="849">
        <f>K693</f>
        <v>0</v>
      </c>
      <c r="B693" s="477" t="str">
        <f>stat!B814</f>
        <v>Šponar</v>
      </c>
      <c r="C693" s="477" t="str">
        <f>stat!C814</f>
        <v>Matin</v>
      </c>
      <c r="D693" s="477">
        <f>stat!D814</f>
        <v>880315</v>
      </c>
      <c r="E693" s="477" t="str">
        <f>stat!E814</f>
        <v>JH</v>
      </c>
      <c r="F693" s="477" t="str">
        <f>stat!F814</f>
        <v>Ští</v>
      </c>
      <c r="G693" s="1654" t="e">
        <f>stat!G814</f>
        <v>#DIV/0!</v>
      </c>
      <c r="H693" s="477">
        <f>stat!H814</f>
        <v>0</v>
      </c>
      <c r="I693" s="477">
        <f>stat!I814</f>
        <v>0</v>
      </c>
      <c r="J693" s="477">
        <f>stat!J814</f>
        <v>0</v>
      </c>
      <c r="K693" s="477">
        <f>stat!K814</f>
        <v>0</v>
      </c>
      <c r="L693" s="477">
        <f>stat!L814</f>
        <v>0</v>
      </c>
    </row>
    <row r="694" spans="1:12" ht="15" customHeight="1">
      <c r="A694" s="849">
        <f>K694</f>
        <v>0</v>
      </c>
      <c r="B694" s="477" t="str">
        <f>stat!B817</f>
        <v>Havlíček</v>
      </c>
      <c r="C694" s="477" t="str">
        <f>stat!C817</f>
        <v>Petr</v>
      </c>
      <c r="D694" s="477">
        <f>stat!D817</f>
        <v>1050926</v>
      </c>
      <c r="E694" s="477" t="str">
        <f>stat!E817</f>
        <v>JH</v>
      </c>
      <c r="F694" s="477" t="str">
        <f>stat!F817</f>
        <v>Ští</v>
      </c>
      <c r="G694" s="1654">
        <f>stat!G817</f>
        <v>0</v>
      </c>
      <c r="H694" s="477">
        <f>stat!H817</f>
        <v>2</v>
      </c>
      <c r="I694" s="477">
        <f>stat!I817</f>
        <v>0</v>
      </c>
      <c r="J694" s="477">
        <f>stat!J817</f>
        <v>0</v>
      </c>
      <c r="K694" s="477">
        <f>stat!K817</f>
        <v>0</v>
      </c>
      <c r="L694" s="477">
        <f>stat!L817</f>
        <v>0</v>
      </c>
    </row>
    <row r="695" spans="1:12" ht="15" customHeight="1">
      <c r="A695" s="849">
        <f>K695</f>
        <v>0</v>
      </c>
      <c r="B695" s="477" t="str">
        <f>stat!B819</f>
        <v>Kuběnka</v>
      </c>
      <c r="C695" s="477" t="str">
        <f>stat!C819</f>
        <v>Jan</v>
      </c>
      <c r="D695" s="477">
        <f>stat!D819</f>
        <v>940615</v>
      </c>
      <c r="E695" s="477" t="str">
        <f>stat!E819</f>
        <v>JH2</v>
      </c>
      <c r="F695" s="477" t="str">
        <f>stat!F819</f>
        <v>Ští</v>
      </c>
      <c r="G695" s="1654">
        <f>stat!G819</f>
        <v>0</v>
      </c>
      <c r="H695" s="477">
        <f>stat!H819</f>
        <v>2</v>
      </c>
      <c r="I695" s="477">
        <f>stat!I819</f>
        <v>0</v>
      </c>
      <c r="J695" s="477">
        <f>stat!J819</f>
        <v>0</v>
      </c>
      <c r="K695" s="477">
        <f>stat!K819</f>
        <v>0</v>
      </c>
      <c r="L695" s="477">
        <f>stat!L819</f>
        <v>0</v>
      </c>
    </row>
    <row r="696" spans="1:12" ht="15" customHeight="1">
      <c r="A696" s="849">
        <f>K696</f>
        <v>0</v>
      </c>
      <c r="B696" s="477">
        <f>stat!B840</f>
        <v>0</v>
      </c>
      <c r="C696" s="477">
        <f>stat!C840</f>
        <v>0</v>
      </c>
      <c r="D696" s="477">
        <f>stat!D840</f>
        <v>0</v>
      </c>
      <c r="E696" s="477">
        <f>stat!E840</f>
        <v>0</v>
      </c>
      <c r="F696" s="477">
        <f>stat!F840</f>
        <v>0</v>
      </c>
      <c r="G696" s="1654">
        <f>stat!G840</f>
        <v>0</v>
      </c>
      <c r="H696" s="477">
        <f>stat!H840</f>
        <v>0</v>
      </c>
      <c r="I696" s="477">
        <f>stat!I840</f>
        <v>0</v>
      </c>
      <c r="J696" s="477">
        <f>stat!J840</f>
        <v>0</v>
      </c>
      <c r="K696" s="477">
        <f>stat!K840</f>
        <v>0</v>
      </c>
      <c r="L696" s="477">
        <f>stat!L840</f>
        <v>0</v>
      </c>
    </row>
    <row r="697" spans="1:12" ht="15" customHeight="1">
      <c r="A697" s="849">
        <f>K697</f>
        <v>0</v>
      </c>
      <c r="B697" s="477">
        <f>stat!B841</f>
        <v>26</v>
      </c>
      <c r="C697" s="477">
        <f>stat!C841</f>
        <v>0</v>
      </c>
      <c r="D697" s="477">
        <f>stat!D841</f>
        <v>0</v>
      </c>
      <c r="E697" s="477">
        <f>stat!E841</f>
        <v>0</v>
      </c>
      <c r="F697" s="477">
        <f>stat!F841</f>
        <v>0</v>
      </c>
      <c r="G697" s="1654">
        <f>stat!G841</f>
        <v>0</v>
      </c>
      <c r="H697" s="477">
        <f>stat!H841</f>
        <v>0</v>
      </c>
      <c r="I697" s="477">
        <f>stat!I841</f>
        <v>0</v>
      </c>
      <c r="J697" s="477">
        <f>stat!J841</f>
        <v>0</v>
      </c>
      <c r="K697" s="477">
        <f>stat!K841</f>
        <v>0</v>
      </c>
      <c r="L697" s="477">
        <f>stat!L841</f>
        <v>0</v>
      </c>
    </row>
    <row r="698" spans="1:12" ht="15" customHeight="1">
      <c r="A698" s="849">
        <f>K698</f>
        <v>0</v>
      </c>
      <c r="B698" s="477" t="str">
        <f>stat!B843</f>
        <v xml:space="preserve">Kalous </v>
      </c>
      <c r="C698" s="477" t="str">
        <f>stat!C843</f>
        <v>Jakub</v>
      </c>
      <c r="D698" s="477">
        <f>stat!D843</f>
        <v>830307</v>
      </c>
      <c r="E698" s="477" t="str">
        <f>stat!E843</f>
        <v>J.H.</v>
      </c>
      <c r="F698" s="477" t="str">
        <f>stat!F843</f>
        <v>OMB</v>
      </c>
      <c r="G698" s="1654">
        <f>stat!G843</f>
        <v>0</v>
      </c>
      <c r="H698" s="477">
        <f>stat!H843</f>
        <v>3</v>
      </c>
      <c r="I698" s="477">
        <f>stat!I843</f>
        <v>0</v>
      </c>
      <c r="J698" s="477">
        <f>stat!J843</f>
        <v>0</v>
      </c>
      <c r="K698" s="477">
        <f>stat!K843</f>
        <v>0</v>
      </c>
      <c r="L698" s="477">
        <f>stat!L843</f>
        <v>0</v>
      </c>
    </row>
    <row r="699" spans="1:12" ht="15" customHeight="1">
      <c r="A699" s="849">
        <f>K699</f>
        <v>0</v>
      </c>
      <c r="B699" s="477" t="str">
        <f>stat!B865</f>
        <v>Adler</v>
      </c>
      <c r="C699" s="477" t="str">
        <f>stat!C865</f>
        <v>Václav</v>
      </c>
      <c r="D699" s="477">
        <f>stat!D865</f>
        <v>821007</v>
      </c>
      <c r="E699" s="477" t="str">
        <f>stat!E865</f>
        <v>N.</v>
      </c>
      <c r="F699" s="477" t="str">
        <f>stat!F865</f>
        <v>OMB</v>
      </c>
      <c r="G699" s="1654">
        <f>stat!G865</f>
        <v>0</v>
      </c>
      <c r="H699" s="477">
        <f>stat!H865</f>
        <v>1</v>
      </c>
      <c r="I699" s="477">
        <f>stat!I865</f>
        <v>0</v>
      </c>
      <c r="J699" s="477">
        <f>stat!J865</f>
        <v>0</v>
      </c>
      <c r="K699" s="477">
        <f>stat!K865</f>
        <v>0</v>
      </c>
      <c r="L699" s="477">
        <f>stat!L865</f>
        <v>0</v>
      </c>
    </row>
    <row r="700" spans="1:12" ht="15" customHeight="1">
      <c r="A700" s="849">
        <f>K700</f>
        <v>0</v>
      </c>
      <c r="B700" s="477" t="str">
        <f>stat!B867</f>
        <v>Jančák</v>
      </c>
      <c r="C700" s="477" t="str">
        <f>stat!C867</f>
        <v>Dušan</v>
      </c>
      <c r="D700" s="477">
        <f>stat!D867</f>
        <v>770304</v>
      </c>
      <c r="E700" s="477" t="str">
        <f>stat!E867</f>
        <v>J.H.</v>
      </c>
      <c r="F700" s="477" t="str">
        <f>stat!F867</f>
        <v>OMB</v>
      </c>
      <c r="G700" s="1654">
        <f>stat!G867</f>
        <v>0</v>
      </c>
      <c r="H700" s="477">
        <f>stat!H867</f>
        <v>1</v>
      </c>
      <c r="I700" s="477">
        <f>stat!I867</f>
        <v>0</v>
      </c>
      <c r="J700" s="477">
        <f>stat!J867</f>
        <v>0</v>
      </c>
      <c r="K700" s="477">
        <f>stat!K867</f>
        <v>0</v>
      </c>
      <c r="L700" s="477">
        <f>stat!L867</f>
        <v>0</v>
      </c>
    </row>
    <row r="701" spans="1:12" ht="15" customHeight="1">
      <c r="A701" s="849">
        <f>K701</f>
        <v>0</v>
      </c>
      <c r="B701" s="477">
        <f>stat!B872</f>
        <v>0</v>
      </c>
      <c r="C701" s="477">
        <f>stat!C872</f>
        <v>0</v>
      </c>
      <c r="D701" s="477">
        <f>stat!D872</f>
        <v>0</v>
      </c>
      <c r="E701" s="477">
        <f>stat!E872</f>
        <v>0</v>
      </c>
      <c r="F701" s="477" t="str">
        <f>stat!F872</f>
        <v>OMB</v>
      </c>
      <c r="G701" s="1654" t="e">
        <f>stat!G872</f>
        <v>#DIV/0!</v>
      </c>
      <c r="H701" s="477">
        <f>stat!H872</f>
        <v>0</v>
      </c>
      <c r="I701" s="477">
        <f>stat!I872</f>
        <v>0</v>
      </c>
      <c r="J701" s="477">
        <f>stat!J872</f>
        <v>0</v>
      </c>
      <c r="K701" s="477">
        <f>stat!K872</f>
        <v>0</v>
      </c>
      <c r="L701" s="477">
        <f>stat!L872</f>
        <v>0</v>
      </c>
    </row>
    <row r="702" spans="1:12" ht="15" customHeight="1">
      <c r="A702" s="849">
        <f>K702</f>
        <v>0</v>
      </c>
      <c r="B702" s="477">
        <f>stat!B880</f>
        <v>1</v>
      </c>
      <c r="C702" s="477">
        <f>stat!C880</f>
        <v>0</v>
      </c>
      <c r="D702" s="477">
        <f>stat!D880</f>
        <v>0</v>
      </c>
      <c r="E702" s="477">
        <f>stat!E880</f>
        <v>0</v>
      </c>
      <c r="F702" s="477">
        <f>stat!F880</f>
        <v>0</v>
      </c>
      <c r="G702" s="1654">
        <f>stat!G880</f>
        <v>0</v>
      </c>
      <c r="H702" s="477">
        <f>stat!H880</f>
        <v>0</v>
      </c>
      <c r="I702" s="477">
        <f>stat!I880</f>
        <v>0</v>
      </c>
      <c r="J702" s="477">
        <f>stat!J880</f>
        <v>0</v>
      </c>
      <c r="K702" s="477">
        <f>stat!K880</f>
        <v>0</v>
      </c>
      <c r="L702" s="477">
        <f>stat!L880</f>
        <v>0</v>
      </c>
    </row>
    <row r="703" spans="1:12" ht="15" customHeight="1">
      <c r="A703" s="849">
        <f>K703</f>
        <v>0</v>
      </c>
      <c r="B703" s="477" t="str">
        <f>stat!B884</f>
        <v>Daniel</v>
      </c>
      <c r="C703" s="477" t="str">
        <f>stat!C884</f>
        <v>Filip</v>
      </c>
      <c r="D703" s="477">
        <f>stat!D884</f>
        <v>0</v>
      </c>
      <c r="E703" s="477">
        <f>stat!E884</f>
        <v>0</v>
      </c>
      <c r="F703" s="477" t="str">
        <f>stat!F884</f>
        <v>HTř</v>
      </c>
      <c r="G703" s="1654">
        <f>stat!G884</f>
        <v>0</v>
      </c>
      <c r="H703" s="477">
        <f>stat!H884</f>
        <v>2</v>
      </c>
      <c r="I703" s="477">
        <f>stat!I884</f>
        <v>0</v>
      </c>
      <c r="J703" s="477">
        <f>stat!J884</f>
        <v>0</v>
      </c>
      <c r="K703" s="477">
        <f>stat!K884</f>
        <v>0</v>
      </c>
      <c r="L703" s="477">
        <f>stat!L884</f>
        <v>0</v>
      </c>
    </row>
    <row r="704" spans="1:12" ht="15" customHeight="1">
      <c r="A704" s="849">
        <f>K704</f>
        <v>0</v>
      </c>
      <c r="B704" s="477" t="str">
        <f>stat!B887</f>
        <v>Dušek</v>
      </c>
      <c r="C704" s="477" t="str">
        <f>stat!C887</f>
        <v>Lukáš</v>
      </c>
      <c r="D704" s="477">
        <f>stat!D887</f>
        <v>0</v>
      </c>
      <c r="E704" s="477" t="str">
        <f>stat!E887</f>
        <v>JH</v>
      </c>
      <c r="F704" s="477" t="str">
        <f>stat!F887</f>
        <v>HTř</v>
      </c>
      <c r="G704" s="1654" t="e">
        <f>stat!G887</f>
        <v>#DIV/0!</v>
      </c>
      <c r="H704" s="477">
        <f>stat!H887</f>
        <v>0</v>
      </c>
      <c r="I704" s="477">
        <f>stat!I887</f>
        <v>0</v>
      </c>
      <c r="J704" s="477">
        <f>stat!J887</f>
        <v>0</v>
      </c>
      <c r="K704" s="477">
        <f>stat!K887</f>
        <v>0</v>
      </c>
      <c r="L704" s="477">
        <f>stat!L887</f>
        <v>0</v>
      </c>
    </row>
    <row r="705" spans="1:12" ht="15" customHeight="1">
      <c r="A705" s="849">
        <f>K705</f>
        <v>0</v>
      </c>
      <c r="B705" s="477" t="str">
        <f>stat!B896</f>
        <v>Jaroš</v>
      </c>
      <c r="C705" s="477" t="str">
        <f>stat!C896</f>
        <v>Jaroslav</v>
      </c>
      <c r="D705" s="477">
        <f>stat!D896</f>
        <v>0</v>
      </c>
      <c r="E705" s="477">
        <f>stat!E896</f>
        <v>0</v>
      </c>
      <c r="F705" s="477" t="str">
        <f>stat!F896</f>
        <v>HTř</v>
      </c>
      <c r="G705" s="1654" t="e">
        <f>stat!G896</f>
        <v>#DIV/0!</v>
      </c>
      <c r="H705" s="477">
        <f>stat!H896</f>
        <v>0</v>
      </c>
      <c r="I705" s="477">
        <f>stat!I896</f>
        <v>0</v>
      </c>
      <c r="J705" s="477">
        <f>stat!J896</f>
        <v>0</v>
      </c>
      <c r="K705" s="477">
        <f>stat!K896</f>
        <v>0</v>
      </c>
      <c r="L705" s="477">
        <f>stat!L896</f>
        <v>0</v>
      </c>
    </row>
    <row r="706" spans="1:12" ht="15" customHeight="1">
      <c r="A706" s="849">
        <f>K706</f>
        <v>0</v>
      </c>
      <c r="B706" s="477" t="str">
        <f>stat!B901</f>
        <v>Werner</v>
      </c>
      <c r="C706" s="477" t="str">
        <f>stat!C901</f>
        <v>Oldřich</v>
      </c>
      <c r="D706" s="477">
        <f>stat!D901</f>
        <v>0</v>
      </c>
      <c r="E706" s="477">
        <f>stat!E901</f>
        <v>0</v>
      </c>
      <c r="F706" s="477" t="str">
        <f>stat!F901</f>
        <v>HHTř</v>
      </c>
      <c r="G706" s="1654">
        <f>stat!G901</f>
        <v>0</v>
      </c>
      <c r="H706" s="477">
        <f>stat!H901</f>
        <v>1</v>
      </c>
      <c r="I706" s="477">
        <f>stat!I901</f>
        <v>0</v>
      </c>
      <c r="J706" s="477">
        <f>stat!J901</f>
        <v>0</v>
      </c>
      <c r="K706" s="477">
        <f>stat!K901</f>
        <v>0</v>
      </c>
      <c r="L706" s="477">
        <f>stat!L901</f>
        <v>0</v>
      </c>
    </row>
    <row r="707" spans="1:12" ht="15" customHeight="1">
      <c r="A707" s="849">
        <f>K707</f>
        <v>0</v>
      </c>
      <c r="B707" s="477">
        <f>stat!B902</f>
        <v>0</v>
      </c>
      <c r="C707" s="477">
        <f>stat!C902</f>
        <v>0</v>
      </c>
      <c r="D707" s="477">
        <f>stat!D902</f>
        <v>0</v>
      </c>
      <c r="E707" s="477">
        <f>stat!E902</f>
        <v>0</v>
      </c>
      <c r="F707" s="477" t="str">
        <f>stat!F902</f>
        <v>HHTř</v>
      </c>
      <c r="G707" s="1654" t="e">
        <f>stat!G902</f>
        <v>#DIV/0!</v>
      </c>
      <c r="H707" s="477">
        <f>stat!H902</f>
        <v>0</v>
      </c>
      <c r="I707" s="477">
        <f>stat!I902</f>
        <v>0</v>
      </c>
      <c r="J707" s="477">
        <f>stat!J902</f>
        <v>0</v>
      </c>
      <c r="K707" s="477">
        <f>stat!K902</f>
        <v>0</v>
      </c>
      <c r="L707" s="477">
        <f>stat!L902</f>
        <v>0</v>
      </c>
    </row>
    <row r="708" spans="1:12" ht="15" customHeight="1">
      <c r="A708" s="849">
        <f>K708</f>
        <v>0</v>
      </c>
      <c r="B708" s="477">
        <f>stat!B903</f>
        <v>0</v>
      </c>
      <c r="C708" s="477">
        <f>stat!C903</f>
        <v>0</v>
      </c>
      <c r="D708" s="477">
        <f>stat!D903</f>
        <v>0</v>
      </c>
      <c r="E708" s="477">
        <f>stat!E903</f>
        <v>0</v>
      </c>
      <c r="F708" s="477" t="str">
        <f>stat!F903</f>
        <v>HHTř</v>
      </c>
      <c r="G708" s="1654" t="e">
        <f>stat!G903</f>
        <v>#DIV/0!</v>
      </c>
      <c r="H708" s="477">
        <f>stat!H903</f>
        <v>0</v>
      </c>
      <c r="I708" s="477">
        <f>stat!I903</f>
        <v>0</v>
      </c>
      <c r="J708" s="477">
        <f>stat!J903</f>
        <v>0</v>
      </c>
      <c r="K708" s="477">
        <f>stat!K903</f>
        <v>0</v>
      </c>
      <c r="L708" s="477">
        <f>stat!L903</f>
        <v>0</v>
      </c>
    </row>
    <row r="709" spans="1:12" ht="15" customHeight="1">
      <c r="A709" s="849">
        <f>K709</f>
        <v>0</v>
      </c>
      <c r="B709" s="477">
        <f>stat!B904</f>
        <v>0</v>
      </c>
      <c r="C709" s="477">
        <f>stat!C904</f>
        <v>0</v>
      </c>
      <c r="D709" s="477">
        <f>stat!D904</f>
        <v>0</v>
      </c>
      <c r="E709" s="477">
        <f>stat!E904</f>
        <v>0</v>
      </c>
      <c r="F709" s="477" t="str">
        <f>stat!F904</f>
        <v>HHTř</v>
      </c>
      <c r="G709" s="1654" t="e">
        <f>stat!G904</f>
        <v>#DIV/0!</v>
      </c>
      <c r="H709" s="477">
        <f>stat!H904</f>
        <v>0</v>
      </c>
      <c r="I709" s="477">
        <f>stat!I904</f>
        <v>0</v>
      </c>
      <c r="J709" s="477">
        <f>stat!J904</f>
        <v>0</v>
      </c>
      <c r="K709" s="477">
        <f>stat!K904</f>
        <v>0</v>
      </c>
      <c r="L709" s="477">
        <f>stat!L904</f>
        <v>0</v>
      </c>
    </row>
    <row r="710" spans="1:12" ht="15" customHeight="1">
      <c r="A710" s="849">
        <f>K710</f>
        <v>0</v>
      </c>
      <c r="B710" s="477" t="str">
        <f>stat!B915</f>
        <v>Čajka</v>
      </c>
      <c r="C710" s="477" t="str">
        <f>stat!C915</f>
        <v>Vladimír</v>
      </c>
      <c r="D710" s="477">
        <f>stat!D915</f>
        <v>920319</v>
      </c>
      <c r="E710" s="477" t="str">
        <f>stat!E915</f>
        <v>JH</v>
      </c>
      <c r="F710" s="477" t="str">
        <f>stat!F915</f>
        <v>SNA</v>
      </c>
      <c r="G710" s="1654" t="e">
        <f>stat!G915</f>
        <v>#DIV/0!</v>
      </c>
      <c r="H710" s="477">
        <f>stat!H915</f>
        <v>0</v>
      </c>
      <c r="I710" s="477">
        <f>stat!I915</f>
        <v>0</v>
      </c>
      <c r="J710" s="477">
        <f>stat!J915</f>
        <v>0</v>
      </c>
      <c r="K710" s="477">
        <f>stat!K915</f>
        <v>0</v>
      </c>
      <c r="L710" s="477">
        <f>stat!L915</f>
        <v>0</v>
      </c>
    </row>
    <row r="711" spans="1:12" ht="15" customHeight="1">
      <c r="A711" s="849">
        <f>K711</f>
        <v>0</v>
      </c>
      <c r="B711" s="477" t="str">
        <f>stat!B920</f>
        <v>Lipenský</v>
      </c>
      <c r="C711" s="477" t="str">
        <f>stat!C920</f>
        <v>Lukáš</v>
      </c>
      <c r="D711" s="477">
        <f>stat!D920</f>
        <v>900715</v>
      </c>
      <c r="E711" s="477" t="str">
        <f>stat!E920</f>
        <v>JH</v>
      </c>
      <c r="F711" s="477" t="str">
        <f>stat!F920</f>
        <v>SNA</v>
      </c>
      <c r="G711" s="1654">
        <f>stat!G920</f>
        <v>0</v>
      </c>
      <c r="H711" s="477">
        <f>stat!H920</f>
        <v>1</v>
      </c>
      <c r="I711" s="477">
        <f>stat!I920</f>
        <v>0</v>
      </c>
      <c r="J711" s="477">
        <f>stat!J920</f>
        <v>0</v>
      </c>
      <c r="K711" s="477">
        <f>stat!K920</f>
        <v>0</v>
      </c>
      <c r="L711" s="477">
        <f>stat!L920</f>
        <v>0</v>
      </c>
    </row>
    <row r="712" spans="1:12" ht="15" customHeight="1">
      <c r="A712" s="849">
        <f>K712</f>
        <v>0</v>
      </c>
      <c r="B712" s="477" t="str">
        <f>stat!B931</f>
        <v>Vyčítal</v>
      </c>
      <c r="C712" s="477" t="str">
        <f>stat!C931</f>
        <v>Miloš</v>
      </c>
      <c r="D712" s="477">
        <f>stat!D931</f>
        <v>881129</v>
      </c>
      <c r="E712" s="477" t="str">
        <f>stat!E931</f>
        <v>JH</v>
      </c>
      <c r="F712" s="477" t="str">
        <f>stat!F931</f>
        <v>SNA</v>
      </c>
      <c r="G712" s="1654">
        <f>stat!G931</f>
        <v>0</v>
      </c>
      <c r="H712" s="477">
        <f>stat!H931</f>
        <v>5</v>
      </c>
      <c r="I712" s="477">
        <f>stat!I931</f>
        <v>0</v>
      </c>
      <c r="J712" s="477">
        <f>stat!J931</f>
        <v>0</v>
      </c>
      <c r="K712" s="477">
        <f>stat!K931</f>
        <v>0</v>
      </c>
      <c r="L712" s="477">
        <f>stat!L931</f>
        <v>0</v>
      </c>
    </row>
    <row r="713" spans="1:12" ht="15" customHeight="1">
      <c r="A713" s="849">
        <f>K713</f>
        <v>0</v>
      </c>
      <c r="B713" s="477" t="str">
        <f>stat!B933</f>
        <v>Černý</v>
      </c>
      <c r="C713" s="477" t="str">
        <f>stat!C933</f>
        <v>Jiří</v>
      </c>
      <c r="D713" s="477">
        <f>stat!D933</f>
        <v>0</v>
      </c>
      <c r="E713" s="477" t="str">
        <f>stat!E933</f>
        <v>HS</v>
      </c>
      <c r="F713" s="477" t="str">
        <f>stat!F933</f>
        <v>SNA</v>
      </c>
      <c r="G713" s="1654">
        <f>stat!G933</f>
        <v>0</v>
      </c>
      <c r="H713" s="477">
        <f>stat!H933</f>
        <v>1</v>
      </c>
      <c r="I713" s="477">
        <f>stat!I933</f>
        <v>0</v>
      </c>
      <c r="J713" s="477">
        <f>stat!J933</f>
        <v>0</v>
      </c>
      <c r="K713" s="477">
        <f>stat!K933</f>
        <v>0</v>
      </c>
      <c r="L713" s="477">
        <f>stat!L933</f>
        <v>0</v>
      </c>
    </row>
    <row r="714" spans="1:12" ht="15" customHeight="1">
      <c r="A714" s="849">
        <f>K714</f>
        <v>0</v>
      </c>
      <c r="B714" s="477">
        <f>stat!B936</f>
        <v>0</v>
      </c>
      <c r="C714" s="477">
        <f>stat!C936</f>
        <v>0</v>
      </c>
      <c r="D714" s="477">
        <f>stat!D936</f>
        <v>0</v>
      </c>
      <c r="E714" s="477">
        <f>stat!E936</f>
        <v>0</v>
      </c>
      <c r="F714" s="477" t="str">
        <f>stat!F936</f>
        <v>SNA</v>
      </c>
      <c r="G714" s="1654" t="e">
        <f>stat!G936</f>
        <v>#DIV/0!</v>
      </c>
      <c r="H714" s="477">
        <f>stat!H936</f>
        <v>0</v>
      </c>
      <c r="I714" s="477">
        <f>stat!I936</f>
        <v>0</v>
      </c>
      <c r="J714" s="477">
        <f>stat!J936</f>
        <v>0</v>
      </c>
      <c r="K714" s="477">
        <f>stat!K936</f>
        <v>0</v>
      </c>
      <c r="L714" s="477">
        <f>stat!L936</f>
        <v>0</v>
      </c>
    </row>
    <row r="715" spans="1:12" ht="15" customHeight="1">
      <c r="A715" s="849">
        <f>K715</f>
        <v>0</v>
      </c>
      <c r="B715" s="477">
        <f>stat!B944</f>
        <v>29</v>
      </c>
      <c r="C715" s="477">
        <f>stat!C944</f>
        <v>0</v>
      </c>
      <c r="D715" s="477">
        <f>stat!D944</f>
        <v>0</v>
      </c>
      <c r="E715" s="477">
        <f>stat!E944</f>
        <v>0</v>
      </c>
      <c r="F715" s="477">
        <f>stat!F944</f>
        <v>0</v>
      </c>
      <c r="G715" s="1654">
        <f>stat!G944</f>
        <v>0</v>
      </c>
      <c r="H715" s="477">
        <f>stat!H944</f>
        <v>0</v>
      </c>
      <c r="I715" s="477">
        <f>stat!I944</f>
        <v>0</v>
      </c>
      <c r="J715" s="477">
        <f>stat!J944</f>
        <v>0</v>
      </c>
      <c r="K715" s="477">
        <f>stat!K944</f>
        <v>0</v>
      </c>
      <c r="L715" s="477">
        <f>stat!L944</f>
        <v>0</v>
      </c>
    </row>
    <row r="716" spans="1:12" ht="15" customHeight="1">
      <c r="A716" s="849">
        <f>K716</f>
        <v>0</v>
      </c>
      <c r="B716" s="477" t="str">
        <f>stat!B950</f>
        <v xml:space="preserve">Pospíšil </v>
      </c>
      <c r="C716" s="477" t="str">
        <f>stat!C950</f>
        <v>Lukáš</v>
      </c>
      <c r="D716" s="477">
        <f>stat!D950</f>
        <v>930729</v>
      </c>
      <c r="E716" s="477" t="str">
        <f>stat!E950</f>
        <v>JH</v>
      </c>
      <c r="F716" s="477" t="str">
        <f>stat!F950</f>
        <v>JED</v>
      </c>
      <c r="G716" s="1654" t="e">
        <f>stat!G950</f>
        <v>#DIV/0!</v>
      </c>
      <c r="H716" s="477">
        <f>stat!H950</f>
        <v>0</v>
      </c>
      <c r="I716" s="477">
        <f>stat!I950</f>
        <v>0</v>
      </c>
      <c r="J716" s="477">
        <f>stat!J950</f>
        <v>0</v>
      </c>
      <c r="K716" s="477">
        <f>stat!K950</f>
        <v>0</v>
      </c>
      <c r="L716" s="477">
        <f>stat!L950</f>
        <v>0</v>
      </c>
    </row>
    <row r="717" spans="1:12" ht="15" customHeight="1">
      <c r="A717" s="849">
        <f>K717</f>
        <v>0</v>
      </c>
      <c r="B717" s="477" t="str">
        <f>stat!B956</f>
        <v xml:space="preserve">Šveda </v>
      </c>
      <c r="C717" s="477" t="str">
        <f>stat!C956</f>
        <v>Lukáš</v>
      </c>
      <c r="D717" s="477">
        <f>stat!D956</f>
        <v>791025</v>
      </c>
      <c r="E717" s="477" t="str">
        <f>stat!E956</f>
        <v xml:space="preserve">      JH2</v>
      </c>
      <c r="F717" s="477" t="str">
        <f>stat!F956</f>
        <v>JED</v>
      </c>
      <c r="G717" s="1654">
        <f>stat!G956</f>
        <v>0</v>
      </c>
      <c r="H717" s="477">
        <f>stat!H956</f>
        <v>1</v>
      </c>
      <c r="I717" s="477">
        <f>stat!I956</f>
        <v>0</v>
      </c>
      <c r="J717" s="477">
        <f>stat!J956</f>
        <v>0</v>
      </c>
      <c r="K717" s="477">
        <f>stat!K956</f>
        <v>0</v>
      </c>
      <c r="L717" s="477">
        <f>stat!L956</f>
        <v>0</v>
      </c>
    </row>
    <row r="718" spans="1:12" ht="15" customHeight="1">
      <c r="A718" s="849">
        <f>K718</f>
        <v>0</v>
      </c>
      <c r="B718" s="477" t="str">
        <f>stat!B957</f>
        <v>Havlíček</v>
      </c>
      <c r="C718" s="477" t="str">
        <f>stat!C957</f>
        <v>Petr</v>
      </c>
      <c r="D718" s="477">
        <f>stat!D957</f>
        <v>1031026</v>
      </c>
      <c r="E718" s="477" t="str">
        <f>stat!E957</f>
        <v>JH2</v>
      </c>
      <c r="F718" s="477" t="str">
        <f>stat!F957</f>
        <v>JED</v>
      </c>
      <c r="G718" s="1654" t="e">
        <f>stat!G957</f>
        <v>#DIV/0!</v>
      </c>
      <c r="H718" s="477">
        <f>stat!H957</f>
        <v>0</v>
      </c>
      <c r="I718" s="477">
        <f>stat!I957</f>
        <v>0</v>
      </c>
      <c r="J718" s="477">
        <f>stat!J957</f>
        <v>0</v>
      </c>
      <c r="K718" s="477">
        <f>stat!K957</f>
        <v>0</v>
      </c>
      <c r="L718" s="477">
        <f>stat!L957</f>
        <v>0</v>
      </c>
    </row>
    <row r="719" spans="1:12" ht="15" customHeight="1">
      <c r="A719" s="849">
        <f>K719</f>
        <v>0</v>
      </c>
      <c r="B719" s="477" t="str">
        <f>stat!B959</f>
        <v xml:space="preserve">Vašíček </v>
      </c>
      <c r="C719" s="477" t="str">
        <f>stat!C959</f>
        <v>Zbyněk</v>
      </c>
      <c r="D719" s="477">
        <f>stat!D959</f>
        <v>800409</v>
      </c>
      <c r="E719" s="477" t="str">
        <f>stat!E959</f>
        <v>JH</v>
      </c>
      <c r="F719" s="477" t="str">
        <f>stat!F959</f>
        <v>JED</v>
      </c>
      <c r="G719" s="1654">
        <f>stat!G959</f>
        <v>0</v>
      </c>
      <c r="H719" s="477">
        <f>stat!H959</f>
        <v>3</v>
      </c>
      <c r="I719" s="477">
        <f>stat!I959</f>
        <v>0</v>
      </c>
      <c r="J719" s="477">
        <f>stat!J959</f>
        <v>0</v>
      </c>
      <c r="K719" s="477">
        <f>stat!K959</f>
        <v>0</v>
      </c>
      <c r="L719" s="477">
        <f>stat!L959</f>
        <v>0</v>
      </c>
    </row>
    <row r="720" spans="1:12" ht="15" customHeight="1">
      <c r="A720" s="849">
        <f>K720</f>
        <v>0</v>
      </c>
      <c r="B720" s="477" t="str">
        <f>stat!B964</f>
        <v>Zeman</v>
      </c>
      <c r="C720" s="477" t="str">
        <f>stat!C964</f>
        <v>Tomáš</v>
      </c>
      <c r="D720" s="477">
        <f>stat!D964</f>
        <v>0</v>
      </c>
      <c r="E720" s="477" t="str">
        <f>stat!E964</f>
        <v>H</v>
      </c>
      <c r="F720" s="477" t="str">
        <f>stat!F964</f>
        <v>JED</v>
      </c>
      <c r="G720" s="1654">
        <f>stat!G964</f>
        <v>0</v>
      </c>
      <c r="H720" s="477">
        <f>stat!H964</f>
        <v>5</v>
      </c>
      <c r="I720" s="477">
        <f>stat!I964</f>
        <v>0</v>
      </c>
      <c r="J720" s="477">
        <f>stat!J964</f>
        <v>0</v>
      </c>
      <c r="K720" s="477">
        <f>stat!K964</f>
        <v>0</v>
      </c>
      <c r="L720" s="477">
        <f>stat!L964</f>
        <v>0</v>
      </c>
    </row>
    <row r="721" spans="1:12" ht="15" customHeight="1">
      <c r="A721" s="849">
        <f>K721</f>
        <v>0</v>
      </c>
      <c r="B721" s="477" t="str">
        <f>stat!B966</f>
        <v>Jirků</v>
      </c>
      <c r="C721" s="477" t="str">
        <f>stat!C966</f>
        <v>Pavel</v>
      </c>
      <c r="D721" s="477">
        <f>stat!D966</f>
        <v>0</v>
      </c>
      <c r="E721" s="477" t="str">
        <f>stat!E966</f>
        <v>HS</v>
      </c>
      <c r="F721" s="477" t="str">
        <f>stat!F966</f>
        <v>JED</v>
      </c>
      <c r="G721" s="1654">
        <f>stat!G966</f>
        <v>0</v>
      </c>
      <c r="H721" s="477">
        <f>stat!H966</f>
        <v>1</v>
      </c>
      <c r="I721" s="477">
        <f>stat!I966</f>
        <v>0</v>
      </c>
      <c r="J721" s="477">
        <f>stat!J966</f>
        <v>0</v>
      </c>
      <c r="K721" s="477">
        <f>stat!K966</f>
        <v>0</v>
      </c>
      <c r="L721" s="477">
        <f>stat!L966</f>
        <v>0</v>
      </c>
    </row>
    <row r="722" spans="1:12" ht="15" customHeight="1">
      <c r="A722" s="849">
        <f>K722</f>
        <v>0</v>
      </c>
      <c r="B722" s="477">
        <f>stat!B968</f>
        <v>0</v>
      </c>
      <c r="C722" s="477">
        <f>stat!C968</f>
        <v>0</v>
      </c>
      <c r="D722" s="477">
        <f>stat!D968</f>
        <v>0</v>
      </c>
      <c r="E722" s="477">
        <f>stat!E968</f>
        <v>0</v>
      </c>
      <c r="F722" s="477" t="str">
        <f>stat!F968</f>
        <v>JED</v>
      </c>
      <c r="G722" s="1654" t="e">
        <f>stat!G968</f>
        <v>#DIV/0!</v>
      </c>
      <c r="H722" s="477">
        <f>stat!H968</f>
        <v>0</v>
      </c>
      <c r="I722" s="477">
        <f>stat!I968</f>
        <v>0</v>
      </c>
      <c r="J722" s="477">
        <f>stat!J968</f>
        <v>0</v>
      </c>
      <c r="K722" s="477">
        <f>stat!K968</f>
        <v>0</v>
      </c>
      <c r="L722" s="477">
        <f>stat!L968</f>
        <v>0</v>
      </c>
    </row>
    <row r="723" spans="1:12" ht="15" customHeight="1">
      <c r="A723" s="849">
        <f>K723</f>
        <v>0</v>
      </c>
      <c r="B723" s="477">
        <f>stat!B969</f>
        <v>0</v>
      </c>
      <c r="C723" s="477">
        <f>stat!C969</f>
        <v>0</v>
      </c>
      <c r="D723" s="477">
        <f>stat!D969</f>
        <v>0</v>
      </c>
      <c r="E723" s="477">
        <f>stat!E969</f>
        <v>0</v>
      </c>
      <c r="F723" s="477" t="str">
        <f>stat!F969</f>
        <v>JED</v>
      </c>
      <c r="G723" s="1654" t="e">
        <f>stat!G969</f>
        <v>#DIV/0!</v>
      </c>
      <c r="H723" s="477">
        <f>stat!H969</f>
        <v>0</v>
      </c>
      <c r="I723" s="477">
        <f>stat!I969</f>
        <v>0</v>
      </c>
      <c r="J723" s="477">
        <f>stat!J969</f>
        <v>0</v>
      </c>
      <c r="K723" s="477">
        <f>stat!K969</f>
        <v>0</v>
      </c>
      <c r="L723" s="477">
        <f>stat!L969</f>
        <v>0</v>
      </c>
    </row>
    <row r="724" spans="1:12" ht="15" customHeight="1">
      <c r="A724" s="849">
        <f>K724</f>
        <v>0</v>
      </c>
      <c r="B724" s="477" t="str">
        <f>stat!B980</f>
        <v>Švec</v>
      </c>
      <c r="C724" s="477" t="str">
        <f>stat!C980</f>
        <v>Martin</v>
      </c>
      <c r="D724" s="477">
        <f>stat!D980</f>
        <v>700114</v>
      </c>
      <c r="E724" s="477" t="str">
        <f>stat!E980</f>
        <v>JH</v>
      </c>
      <c r="F724" s="477" t="str">
        <f>stat!F980</f>
        <v>Hče</v>
      </c>
      <c r="G724" s="1654" t="e">
        <f>stat!G980</f>
        <v>#DIV/0!</v>
      </c>
      <c r="H724" s="477">
        <f>stat!H980</f>
        <v>0</v>
      </c>
      <c r="I724" s="477">
        <f>stat!I980</f>
        <v>0</v>
      </c>
      <c r="J724" s="477">
        <f>stat!J980</f>
        <v>0</v>
      </c>
      <c r="K724" s="477">
        <f>stat!K980</f>
        <v>0</v>
      </c>
      <c r="L724" s="477">
        <f>stat!L980</f>
        <v>0</v>
      </c>
    </row>
    <row r="725" spans="1:12" ht="15" customHeight="1">
      <c r="A725" s="849">
        <f>K725</f>
        <v>0</v>
      </c>
      <c r="B725" s="477" t="str">
        <f>stat!B982</f>
        <v>Štěpánek</v>
      </c>
      <c r="C725" s="477" t="str">
        <f>stat!C982</f>
        <v>Radek</v>
      </c>
      <c r="D725" s="477">
        <f>stat!D982</f>
        <v>981215</v>
      </c>
      <c r="E725" s="477" t="str">
        <f>stat!E982</f>
        <v>JH</v>
      </c>
      <c r="F725" s="477" t="str">
        <f>stat!F982</f>
        <v>Hče</v>
      </c>
      <c r="G725" s="1654" t="e">
        <f>stat!G982</f>
        <v>#DIV/0!</v>
      </c>
      <c r="H725" s="477">
        <f>stat!H982</f>
        <v>0</v>
      </c>
      <c r="I725" s="477">
        <f>stat!I982</f>
        <v>0</v>
      </c>
      <c r="J725" s="477">
        <f>stat!J982</f>
        <v>0</v>
      </c>
      <c r="K725" s="477">
        <f>stat!K982</f>
        <v>0</v>
      </c>
      <c r="L725" s="477">
        <f>stat!L982</f>
        <v>0</v>
      </c>
    </row>
    <row r="726" spans="1:12" ht="15" customHeight="1">
      <c r="A726" s="849">
        <f>K726</f>
        <v>0</v>
      </c>
      <c r="B726" s="477" t="str">
        <f>stat!B984</f>
        <v>Doskočil</v>
      </c>
      <c r="C726" s="477" t="str">
        <f>stat!C984</f>
        <v>Martin</v>
      </c>
      <c r="D726" s="477">
        <f>stat!D984</f>
        <v>730308</v>
      </c>
      <c r="E726" s="477" t="str">
        <f>stat!E984</f>
        <v>JH</v>
      </c>
      <c r="F726" s="477" t="str">
        <f>stat!F984</f>
        <v>Hče</v>
      </c>
      <c r="G726" s="1654">
        <f>stat!G984</f>
        <v>0</v>
      </c>
      <c r="H726" s="477">
        <f>stat!H984</f>
        <v>2</v>
      </c>
      <c r="I726" s="477">
        <f>stat!I984</f>
        <v>0</v>
      </c>
      <c r="J726" s="477">
        <f>stat!J984</f>
        <v>0</v>
      </c>
      <c r="K726" s="477">
        <f>stat!K984</f>
        <v>0</v>
      </c>
      <c r="L726" s="477">
        <f>stat!L984</f>
        <v>0</v>
      </c>
    </row>
    <row r="727" spans="1:12" ht="15" customHeight="1">
      <c r="A727" s="849">
        <f>K727</f>
        <v>0</v>
      </c>
      <c r="B727" s="477" t="str">
        <f>stat!B985</f>
        <v>Pecháček</v>
      </c>
      <c r="C727" s="477" t="str">
        <f>stat!C985</f>
        <v>Alex</v>
      </c>
      <c r="D727" s="477">
        <f>stat!D985</f>
        <v>1080701</v>
      </c>
      <c r="E727" s="477" t="str">
        <f>stat!E985</f>
        <v>JH</v>
      </c>
      <c r="F727" s="477" t="str">
        <f>stat!F985</f>
        <v>Hče</v>
      </c>
      <c r="G727" s="1654">
        <f>stat!G985</f>
        <v>0</v>
      </c>
      <c r="H727" s="477">
        <f>stat!H985</f>
        <v>11</v>
      </c>
      <c r="I727" s="477">
        <f>stat!I985</f>
        <v>0</v>
      </c>
      <c r="J727" s="477">
        <f>stat!J985</f>
        <v>0</v>
      </c>
      <c r="K727" s="477">
        <f>stat!K985</f>
        <v>0</v>
      </c>
      <c r="L727" s="477">
        <f>stat!L985</f>
        <v>0</v>
      </c>
    </row>
    <row r="728" spans="1:12" ht="15" customHeight="1">
      <c r="A728" s="849">
        <f>K728</f>
        <v>0</v>
      </c>
      <c r="B728" s="477" t="str">
        <f>stat!B987</f>
        <v>Borkovec</v>
      </c>
      <c r="C728" s="477" t="str">
        <f>stat!C987</f>
        <v>Michal</v>
      </c>
      <c r="D728" s="477">
        <f>stat!D987</f>
        <v>881223</v>
      </c>
      <c r="E728" s="477" t="str">
        <f>stat!E987</f>
        <v>JH</v>
      </c>
      <c r="F728" s="477" t="str">
        <f>stat!F987</f>
        <v>Hče</v>
      </c>
      <c r="G728" s="1654" t="e">
        <f>stat!G987</f>
        <v>#DIV/0!</v>
      </c>
      <c r="H728" s="477">
        <f>stat!H987</f>
        <v>0</v>
      </c>
      <c r="I728" s="477">
        <f>stat!I987</f>
        <v>0</v>
      </c>
      <c r="J728" s="477">
        <f>stat!J987</f>
        <v>0</v>
      </c>
      <c r="K728" s="477">
        <f>stat!K987</f>
        <v>0</v>
      </c>
      <c r="L728" s="477">
        <f>stat!L987</f>
        <v>0</v>
      </c>
    </row>
    <row r="729" spans="1:12" ht="15" customHeight="1">
      <c r="A729" s="849">
        <f>K729</f>
        <v>0</v>
      </c>
      <c r="B729" s="477" t="str">
        <f>stat!B988</f>
        <v>Doskočil</v>
      </c>
      <c r="C729" s="477" t="str">
        <f>stat!C988</f>
        <v>Michal</v>
      </c>
      <c r="D729" s="477">
        <f>stat!D988</f>
        <v>980505</v>
      </c>
      <c r="E729" s="477" t="str">
        <f>stat!E988</f>
        <v>JH</v>
      </c>
      <c r="F729" s="477" t="str">
        <f>stat!F988</f>
        <v>Hče</v>
      </c>
      <c r="G729" s="1654">
        <f>stat!G988</f>
        <v>0</v>
      </c>
      <c r="H729" s="477">
        <f>stat!H988</f>
        <v>1</v>
      </c>
      <c r="I729" s="477">
        <f>stat!I988</f>
        <v>0</v>
      </c>
      <c r="J729" s="477">
        <f>stat!J988</f>
        <v>0</v>
      </c>
      <c r="K729" s="477">
        <f>stat!K988</f>
        <v>0</v>
      </c>
      <c r="L729" s="477">
        <f>stat!L988</f>
        <v>0</v>
      </c>
    </row>
    <row r="730" spans="1:12" ht="15" customHeight="1">
      <c r="A730" s="849">
        <f>K730</f>
        <v>0</v>
      </c>
      <c r="B730" s="477" t="str">
        <f>stat!B989</f>
        <v>Langr</v>
      </c>
      <c r="C730" s="477" t="str">
        <f>stat!C989</f>
        <v>Martin</v>
      </c>
      <c r="D730" s="477">
        <f>stat!D989</f>
        <v>870930</v>
      </c>
      <c r="E730" s="477" t="str">
        <f>stat!E989</f>
        <v>JH</v>
      </c>
      <c r="F730" s="477" t="str">
        <f>stat!F989</f>
        <v>Hče</v>
      </c>
      <c r="G730" s="1654">
        <f>stat!G989</f>
        <v>0</v>
      </c>
      <c r="H730" s="477">
        <f>stat!H989</f>
        <v>4</v>
      </c>
      <c r="I730" s="477">
        <f>stat!I989</f>
        <v>0</v>
      </c>
      <c r="J730" s="477">
        <f>stat!J989</f>
        <v>0</v>
      </c>
      <c r="K730" s="477">
        <f>stat!K989</f>
        <v>0</v>
      </c>
      <c r="L730" s="477">
        <f>stat!L989</f>
        <v>0</v>
      </c>
    </row>
    <row r="731" spans="1:12" ht="15" customHeight="1">
      <c r="A731" s="849">
        <f>K731</f>
        <v>0</v>
      </c>
      <c r="B731" s="477" t="str">
        <f>stat!B995</f>
        <v>Pávek</v>
      </c>
      <c r="C731" s="477" t="str">
        <f>stat!C995</f>
        <v>Josef</v>
      </c>
      <c r="D731" s="477">
        <f>stat!D995</f>
        <v>0</v>
      </c>
      <c r="E731" s="477" t="str">
        <f>stat!E995</f>
        <v>JH</v>
      </c>
      <c r="F731" s="477" t="str">
        <f>stat!F995</f>
        <v>Hče</v>
      </c>
      <c r="G731" s="1654" t="e">
        <f>stat!G995</f>
        <v>#DIV/0!</v>
      </c>
      <c r="H731" s="477">
        <f>stat!H995</f>
        <v>0</v>
      </c>
      <c r="I731" s="477">
        <f>stat!I995</f>
        <v>0</v>
      </c>
      <c r="J731" s="477">
        <f>stat!J995</f>
        <v>0</v>
      </c>
      <c r="K731" s="477">
        <f>stat!K995</f>
        <v>0</v>
      </c>
      <c r="L731" s="477">
        <f>stat!L995</f>
        <v>0</v>
      </c>
    </row>
    <row r="732" spans="1:12" ht="15" customHeight="1">
      <c r="A732" s="849">
        <f>K732</f>
        <v>0</v>
      </c>
      <c r="B732" s="477" t="str">
        <f>stat!B1002</f>
        <v>Jureček</v>
      </c>
      <c r="C732" s="477" t="str">
        <f>stat!C1002</f>
        <v>Dominik</v>
      </c>
      <c r="D732" s="477">
        <f>stat!D1002</f>
        <v>0</v>
      </c>
      <c r="E732" s="477" t="str">
        <f>stat!E1002</f>
        <v>H</v>
      </c>
      <c r="F732" s="477" t="str">
        <f>stat!F1002</f>
        <v>Hče</v>
      </c>
      <c r="G732" s="1654">
        <f>stat!G1002</f>
        <v>0</v>
      </c>
      <c r="H732" s="477">
        <f>stat!H1002</f>
        <v>1</v>
      </c>
      <c r="I732" s="477">
        <f>stat!I1002</f>
        <v>0</v>
      </c>
      <c r="J732" s="477">
        <f>stat!J1002</f>
        <v>0</v>
      </c>
      <c r="K732" s="477">
        <f>stat!K1002</f>
        <v>0</v>
      </c>
      <c r="L732" s="477">
        <f>stat!L1002</f>
        <v>0</v>
      </c>
    </row>
    <row r="733" spans="1:12" ht="15" customHeight="1">
      <c r="A733" s="849">
        <f>K733</f>
        <v>0</v>
      </c>
      <c r="B733" s="477">
        <f>stat!B1004</f>
        <v>0</v>
      </c>
      <c r="C733" s="477">
        <f>stat!C1004</f>
        <v>0</v>
      </c>
      <c r="D733" s="477">
        <f>stat!D1004</f>
        <v>0</v>
      </c>
      <c r="E733" s="477">
        <f>stat!E1004</f>
        <v>0</v>
      </c>
      <c r="F733" s="477" t="str">
        <f>stat!F1004</f>
        <v>Hče</v>
      </c>
      <c r="G733" s="1654" t="e">
        <f>stat!G1004</f>
        <v>#DIV/0!</v>
      </c>
      <c r="H733" s="477">
        <f>stat!H1004</f>
        <v>0</v>
      </c>
      <c r="I733" s="477">
        <f>stat!I1004</f>
        <v>0</v>
      </c>
      <c r="J733" s="477">
        <f>stat!J1004</f>
        <v>0</v>
      </c>
      <c r="K733" s="477">
        <f>stat!K1004</f>
        <v>0</v>
      </c>
      <c r="L733" s="477">
        <f>stat!L1004</f>
        <v>0</v>
      </c>
    </row>
    <row r="734" spans="1:12" ht="15" customHeight="1">
      <c r="A734" s="849">
        <f>K734</f>
        <v>0</v>
      </c>
      <c r="B734" s="477">
        <f>stat!B1005</f>
        <v>0</v>
      </c>
      <c r="C734" s="477">
        <f>stat!C1005</f>
        <v>0</v>
      </c>
      <c r="D734" s="477">
        <f>stat!D1005</f>
        <v>0</v>
      </c>
      <c r="E734" s="477">
        <f>stat!E1005</f>
        <v>0</v>
      </c>
      <c r="F734" s="477" t="str">
        <f>stat!F1005</f>
        <v>Hče</v>
      </c>
      <c r="G734" s="1654" t="e">
        <f>stat!G1005</f>
        <v>#DIV/0!</v>
      </c>
      <c r="H734" s="477">
        <f>stat!H1005</f>
        <v>0</v>
      </c>
      <c r="I734" s="477">
        <f>stat!I1005</f>
        <v>0</v>
      </c>
      <c r="J734" s="477">
        <f>stat!J1005</f>
        <v>0</v>
      </c>
      <c r="K734" s="477">
        <f>stat!K1005</f>
        <v>0</v>
      </c>
      <c r="L734" s="477">
        <f>stat!L1005</f>
        <v>0</v>
      </c>
    </row>
    <row r="735" spans="1:12" ht="15" customHeight="1">
      <c r="A735" s="849">
        <f>K735</f>
        <v>0</v>
      </c>
      <c r="B735" s="477">
        <f>stat!B1006</f>
        <v>0</v>
      </c>
      <c r="C735" s="477">
        <f>stat!C1006</f>
        <v>0</v>
      </c>
      <c r="D735" s="477">
        <f>stat!D1006</f>
        <v>0</v>
      </c>
      <c r="E735" s="477">
        <f>stat!E1006</f>
        <v>0</v>
      </c>
      <c r="F735" s="477" t="str">
        <f>stat!F1006</f>
        <v>Hče</v>
      </c>
      <c r="G735" s="1654" t="e">
        <f>stat!G1006</f>
        <v>#DIV/0!</v>
      </c>
      <c r="H735" s="477">
        <f>stat!H1006</f>
        <v>0</v>
      </c>
      <c r="I735" s="477">
        <f>stat!I1006</f>
        <v>0</v>
      </c>
      <c r="J735" s="477">
        <f>stat!J1006</f>
        <v>0</v>
      </c>
      <c r="K735" s="477">
        <f>stat!K1006</f>
        <v>0</v>
      </c>
      <c r="L735" s="477">
        <f>stat!L1006</f>
        <v>0</v>
      </c>
    </row>
    <row r="736" spans="1:12" ht="15" customHeight="1">
      <c r="A736" s="849">
        <f>K736</f>
        <v>0</v>
      </c>
      <c r="B736" s="477" t="str">
        <f>stat!B1008</f>
        <v>Havel</v>
      </c>
      <c r="C736" s="477" t="str">
        <f>stat!C1008</f>
        <v>Daniel</v>
      </c>
      <c r="D736" s="477">
        <f>stat!D1008</f>
        <v>0</v>
      </c>
      <c r="E736" s="477">
        <f>stat!E1008</f>
        <v>0</v>
      </c>
      <c r="F736" s="477" t="str">
        <f>stat!F1008</f>
        <v>golHČe</v>
      </c>
      <c r="G736" s="1654" t="e">
        <f>stat!G1008</f>
        <v>#DIV/0!</v>
      </c>
      <c r="H736" s="477">
        <f>stat!H1008</f>
        <v>0</v>
      </c>
      <c r="I736" s="477">
        <f>stat!I1008</f>
        <v>0</v>
      </c>
      <c r="J736" s="477">
        <f>stat!J1008</f>
        <v>0</v>
      </c>
      <c r="K736" s="477">
        <f>stat!K1008</f>
        <v>0</v>
      </c>
      <c r="L736" s="477">
        <f>stat!L1008</f>
        <v>0</v>
      </c>
    </row>
    <row r="737" spans="1:12" ht="15" customHeight="1">
      <c r="A737" s="849">
        <f>K737</f>
        <v>0</v>
      </c>
      <c r="B737" s="477" t="str">
        <f>stat!B1011</f>
        <v>Jošt</v>
      </c>
      <c r="C737" s="477" t="str">
        <f>stat!C1011</f>
        <v>Jakub</v>
      </c>
      <c r="D737" s="477">
        <f>stat!D1011</f>
        <v>0</v>
      </c>
      <c r="E737" s="477">
        <f>stat!E1011</f>
        <v>0</v>
      </c>
      <c r="F737" s="477" t="str">
        <f>stat!F1011</f>
        <v>golHČe</v>
      </c>
      <c r="G737" s="1654" t="e">
        <f>stat!G1011</f>
        <v>#DIV/0!</v>
      </c>
      <c r="H737" s="477">
        <f>stat!H1011</f>
        <v>0</v>
      </c>
      <c r="I737" s="477">
        <f>stat!I1011</f>
        <v>0</v>
      </c>
      <c r="J737" s="477">
        <f>stat!J1011</f>
        <v>0</v>
      </c>
      <c r="K737" s="477">
        <f>stat!K1011</f>
        <v>0</v>
      </c>
      <c r="L737" s="477">
        <f>stat!L1011</f>
        <v>0</v>
      </c>
    </row>
    <row r="738" spans="1:12" ht="15" customHeight="1">
      <c r="A738" s="849">
        <f>K738</f>
        <v>0</v>
      </c>
      <c r="B738" s="477">
        <f>stat!B1014</f>
        <v>0</v>
      </c>
      <c r="C738" s="477">
        <f>stat!C1014</f>
        <v>0</v>
      </c>
      <c r="D738" s="477">
        <f>stat!D1014</f>
        <v>0</v>
      </c>
      <c r="E738" s="477">
        <f>stat!E1014</f>
        <v>0</v>
      </c>
      <c r="F738" s="477">
        <f>stat!F1014</f>
        <v>0</v>
      </c>
      <c r="G738" s="1654">
        <f>stat!G1014</f>
        <v>0</v>
      </c>
      <c r="H738" s="477">
        <f>stat!H1014</f>
        <v>0</v>
      </c>
      <c r="I738" s="477">
        <f>stat!I1014</f>
        <v>0</v>
      </c>
      <c r="J738" s="477">
        <f>stat!J1014</f>
        <v>0</v>
      </c>
      <c r="K738" s="477">
        <f>stat!K1014</f>
        <v>0</v>
      </c>
      <c r="L738" s="477">
        <f>stat!L1014</f>
        <v>0</v>
      </c>
    </row>
    <row r="739" spans="1:12" ht="15" customHeight="1">
      <c r="A739" s="849">
        <f>K739</f>
        <v>0</v>
      </c>
      <c r="B739" s="477">
        <f>stat!B1015</f>
        <v>0</v>
      </c>
      <c r="C739" s="477">
        <f>stat!C1015</f>
        <v>0</v>
      </c>
      <c r="D739" s="477">
        <f>stat!D1015</f>
        <v>0</v>
      </c>
      <c r="E739" s="477">
        <f>stat!E1015</f>
        <v>0</v>
      </c>
      <c r="F739" s="477">
        <f>stat!F1015</f>
        <v>0</v>
      </c>
      <c r="G739" s="1654">
        <f>stat!G1015</f>
        <v>0</v>
      </c>
      <c r="H739" s="477">
        <f>stat!H1015</f>
        <v>0</v>
      </c>
      <c r="I739" s="477">
        <f>stat!I1015</f>
        <v>0</v>
      </c>
      <c r="J739" s="477">
        <f>stat!J1015</f>
        <v>0</v>
      </c>
      <c r="K739" s="477">
        <f>stat!K1015</f>
        <v>0</v>
      </c>
      <c r="L739" s="477">
        <f>stat!L1015</f>
        <v>0</v>
      </c>
    </row>
    <row r="740" spans="1:12" ht="15" customHeight="1">
      <c r="A740" s="849">
        <f>K740</f>
        <v>0</v>
      </c>
      <c r="B740" s="477">
        <f>stat!B1016</f>
        <v>0</v>
      </c>
      <c r="C740" s="477">
        <f>stat!C1016</f>
        <v>0</v>
      </c>
      <c r="D740" s="477">
        <f>stat!D1016</f>
        <v>0</v>
      </c>
      <c r="E740" s="477">
        <f>stat!E1016</f>
        <v>0</v>
      </c>
      <c r="F740" s="477">
        <f>stat!F1016</f>
        <v>0</v>
      </c>
      <c r="G740" s="1654">
        <f>stat!G1016</f>
        <v>0</v>
      </c>
      <c r="H740" s="477">
        <f>stat!H1016</f>
        <v>0</v>
      </c>
      <c r="I740" s="477">
        <f>stat!I1016</f>
        <v>0</v>
      </c>
      <c r="J740" s="477">
        <f>stat!J1016</f>
        <v>0</v>
      </c>
      <c r="K740" s="477">
        <f>stat!K1016</f>
        <v>0</v>
      </c>
      <c r="L740" s="477">
        <f>stat!L1016</f>
        <v>0</v>
      </c>
    </row>
    <row r="741" spans="1:12" ht="15" customHeight="1">
      <c r="A741" s="849">
        <f>K741</f>
        <v>0</v>
      </c>
      <c r="B741" s="477">
        <f>stat!B1017</f>
        <v>0</v>
      </c>
      <c r="C741" s="477">
        <f>stat!C1017</f>
        <v>0</v>
      </c>
      <c r="D741" s="477">
        <f>stat!D1017</f>
        <v>0</v>
      </c>
      <c r="E741" s="477">
        <f>stat!E1017</f>
        <v>0</v>
      </c>
      <c r="F741" s="477">
        <f>stat!F1017</f>
        <v>0</v>
      </c>
      <c r="G741" s="1654">
        <f>stat!G1017</f>
        <v>0</v>
      </c>
      <c r="H741" s="477">
        <f>stat!H1017</f>
        <v>0</v>
      </c>
      <c r="I741" s="477">
        <f>stat!I1017</f>
        <v>0</v>
      </c>
      <c r="J741" s="477">
        <f>stat!J1017</f>
        <v>0</v>
      </c>
      <c r="K741" s="477">
        <f>stat!K1017</f>
        <v>0</v>
      </c>
      <c r="L741" s="477">
        <f>stat!L1017</f>
        <v>0</v>
      </c>
    </row>
    <row r="742" spans="1:12" ht="15" customHeight="1">
      <c r="A742" s="849">
        <f>K742</f>
        <v>0</v>
      </c>
      <c r="B742" s="477">
        <f>stat!B1018</f>
        <v>0</v>
      </c>
      <c r="C742" s="477">
        <f>stat!C1018</f>
        <v>0</v>
      </c>
      <c r="D742" s="477">
        <f>stat!D1018</f>
        <v>0</v>
      </c>
      <c r="E742" s="477">
        <f>stat!E1018</f>
        <v>0</v>
      </c>
      <c r="F742" s="477">
        <f>stat!F1018</f>
        <v>0</v>
      </c>
      <c r="G742" s="1654">
        <f>stat!G1018</f>
        <v>0</v>
      </c>
      <c r="H742" s="477">
        <f>stat!H1018</f>
        <v>0</v>
      </c>
      <c r="I742" s="477">
        <f>stat!I1018</f>
        <v>0</v>
      </c>
      <c r="J742" s="477">
        <f>stat!J1018</f>
        <v>0</v>
      </c>
      <c r="K742" s="477">
        <f>stat!K1018</f>
        <v>0</v>
      </c>
      <c r="L742" s="477">
        <f>stat!L1018</f>
        <v>0</v>
      </c>
    </row>
    <row r="743" spans="1:12" ht="15" customHeight="1">
      <c r="A743" s="849">
        <f>K743</f>
        <v>0</v>
      </c>
      <c r="B743" s="477">
        <f>stat!B1019</f>
        <v>0</v>
      </c>
      <c r="C743" s="477">
        <f>stat!C1019</f>
        <v>0</v>
      </c>
      <c r="D743" s="477">
        <f>stat!D1019</f>
        <v>0</v>
      </c>
      <c r="E743" s="477">
        <f>stat!E1019</f>
        <v>0</v>
      </c>
      <c r="F743" s="477">
        <f>stat!F1019</f>
        <v>0</v>
      </c>
      <c r="G743" s="1654">
        <f>stat!G1019</f>
        <v>0</v>
      </c>
      <c r="H743" s="477">
        <f>stat!H1019</f>
        <v>0</v>
      </c>
      <c r="I743" s="477">
        <f>stat!I1019</f>
        <v>0</v>
      </c>
      <c r="J743" s="477">
        <f>stat!J1019</f>
        <v>0</v>
      </c>
      <c r="K743" s="477">
        <f>stat!K1019</f>
        <v>0</v>
      </c>
      <c r="L743" s="477">
        <f>stat!L1019</f>
        <v>0</v>
      </c>
    </row>
    <row r="744" spans="1:12" ht="15" customHeight="1">
      <c r="A744" s="849">
        <f>K744</f>
        <v>0</v>
      </c>
      <c r="B744" s="477">
        <f>stat!B1020</f>
        <v>0</v>
      </c>
      <c r="C744" s="477">
        <f>stat!C1020</f>
        <v>0</v>
      </c>
      <c r="D744" s="477">
        <f>stat!D1020</f>
        <v>0</v>
      </c>
      <c r="E744" s="477">
        <f>stat!E1020</f>
        <v>0</v>
      </c>
      <c r="F744" s="477">
        <f>stat!F1020</f>
        <v>0</v>
      </c>
      <c r="G744" s="1654">
        <f>stat!G1020</f>
        <v>0</v>
      </c>
      <c r="H744" s="477">
        <f>stat!H1020</f>
        <v>0</v>
      </c>
      <c r="I744" s="477">
        <f>stat!I1020</f>
        <v>0</v>
      </c>
      <c r="J744" s="477">
        <f>stat!J1020</f>
        <v>0</v>
      </c>
      <c r="K744" s="477">
        <f>stat!K1020</f>
        <v>0</v>
      </c>
      <c r="L744" s="477">
        <f>stat!L1020</f>
        <v>0</v>
      </c>
    </row>
    <row r="745" spans="1:12" ht="15" customHeight="1">
      <c r="A745" s="849">
        <f>K745</f>
        <v>0</v>
      </c>
      <c r="B745" s="477">
        <f>stat!B1021</f>
        <v>0</v>
      </c>
      <c r="C745" s="477">
        <f>stat!C1021</f>
        <v>0</v>
      </c>
      <c r="D745" s="477">
        <f>stat!D1021</f>
        <v>0</v>
      </c>
      <c r="E745" s="477">
        <f>stat!E1021</f>
        <v>0</v>
      </c>
      <c r="F745" s="477">
        <f>stat!F1021</f>
        <v>0</v>
      </c>
      <c r="G745" s="1654">
        <f>stat!G1021</f>
        <v>0</v>
      </c>
      <c r="H745" s="477">
        <f>stat!H1021</f>
        <v>0</v>
      </c>
      <c r="I745" s="477">
        <f>stat!I1021</f>
        <v>0</v>
      </c>
      <c r="J745" s="477">
        <f>stat!J1021</f>
        <v>0</v>
      </c>
      <c r="K745" s="477">
        <f>stat!K1021</f>
        <v>0</v>
      </c>
      <c r="L745" s="477">
        <f>stat!L1021</f>
        <v>0</v>
      </c>
    </row>
    <row r="746" spans="1:12" ht="15" customHeight="1">
      <c r="A746" s="849">
        <f>K746</f>
        <v>0</v>
      </c>
      <c r="B746" s="477">
        <f>stat!B1022</f>
        <v>0</v>
      </c>
      <c r="C746" s="477">
        <f>stat!C1022</f>
        <v>0</v>
      </c>
      <c r="D746" s="477">
        <f>stat!D1022</f>
        <v>0</v>
      </c>
      <c r="E746" s="477">
        <f>stat!E1022</f>
        <v>0</v>
      </c>
      <c r="F746" s="477">
        <f>stat!F1022</f>
        <v>0</v>
      </c>
      <c r="G746" s="1654">
        <f>stat!G1022</f>
        <v>0</v>
      </c>
      <c r="H746" s="477">
        <f>stat!H1022</f>
        <v>0</v>
      </c>
      <c r="I746" s="477">
        <f>stat!I1022</f>
        <v>0</v>
      </c>
      <c r="J746" s="477">
        <f>stat!J1022</f>
        <v>0</v>
      </c>
      <c r="K746" s="477">
        <f>stat!K1022</f>
        <v>0</v>
      </c>
      <c r="L746" s="477">
        <f>stat!L1022</f>
        <v>0</v>
      </c>
    </row>
    <row r="747" spans="1:12" ht="15" customHeight="1">
      <c r="A747" s="849">
        <f>K747</f>
        <v>0</v>
      </c>
      <c r="B747" s="477">
        <f>stat!B1023</f>
        <v>0</v>
      </c>
      <c r="C747" s="477">
        <f>stat!C1023</f>
        <v>0</v>
      </c>
      <c r="D747" s="477">
        <f>stat!D1023</f>
        <v>0</v>
      </c>
      <c r="E747" s="477">
        <f>stat!E1023</f>
        <v>0</v>
      </c>
      <c r="F747" s="477">
        <f>stat!F1023</f>
        <v>0</v>
      </c>
      <c r="G747" s="1654">
        <f>stat!G1023</f>
        <v>0</v>
      </c>
      <c r="H747" s="477">
        <f>stat!H1023</f>
        <v>0</v>
      </c>
      <c r="I747" s="477">
        <f>stat!I1023</f>
        <v>0</v>
      </c>
      <c r="J747" s="477">
        <f>stat!J1023</f>
        <v>0</v>
      </c>
      <c r="K747" s="477">
        <f>stat!K1023</f>
        <v>0</v>
      </c>
      <c r="L747" s="477">
        <f>stat!L1023</f>
        <v>0</v>
      </c>
    </row>
    <row r="748" spans="1:12" ht="15" customHeight="1">
      <c r="A748" s="849">
        <f>K748</f>
        <v>0</v>
      </c>
      <c r="B748" s="477">
        <f>stat!B1024</f>
        <v>0</v>
      </c>
      <c r="C748" s="477">
        <f>stat!C1024</f>
        <v>0</v>
      </c>
      <c r="D748" s="477">
        <f>stat!D1024</f>
        <v>0</v>
      </c>
      <c r="E748" s="477">
        <f>stat!E1024</f>
        <v>0</v>
      </c>
      <c r="F748" s="477">
        <f>stat!F1024</f>
        <v>0</v>
      </c>
      <c r="G748" s="1654">
        <f>stat!G1024</f>
        <v>0</v>
      </c>
      <c r="H748" s="477">
        <f>stat!H1024</f>
        <v>0</v>
      </c>
      <c r="I748" s="477">
        <f>stat!I1024</f>
        <v>0</v>
      </c>
      <c r="J748" s="477">
        <f>stat!J1024</f>
        <v>0</v>
      </c>
      <c r="K748" s="477">
        <f>stat!K1024</f>
        <v>0</v>
      </c>
      <c r="L748" s="477">
        <f>stat!L1024</f>
        <v>0</v>
      </c>
    </row>
    <row r="749" spans="1:12" ht="15" customHeight="1">
      <c r="A749" s="849">
        <f>K749</f>
        <v>0</v>
      </c>
      <c r="B749" s="477">
        <f>stat!B1025</f>
        <v>0</v>
      </c>
      <c r="C749" s="477">
        <f>stat!C1025</f>
        <v>0</v>
      </c>
      <c r="D749" s="477">
        <f>stat!D1025</f>
        <v>0</v>
      </c>
      <c r="E749" s="477">
        <f>stat!E1025</f>
        <v>0</v>
      </c>
      <c r="F749" s="477">
        <f>stat!F1025</f>
        <v>0</v>
      </c>
      <c r="G749" s="1654">
        <f>stat!G1025</f>
        <v>0</v>
      </c>
      <c r="H749" s="477">
        <f>stat!H1025</f>
        <v>0</v>
      </c>
      <c r="I749" s="477">
        <f>stat!I1025</f>
        <v>0</v>
      </c>
      <c r="J749" s="477">
        <f>stat!J1025</f>
        <v>0</v>
      </c>
      <c r="K749" s="477">
        <f>stat!K1025</f>
        <v>0</v>
      </c>
      <c r="L749" s="477">
        <f>stat!L1025</f>
        <v>0</v>
      </c>
    </row>
    <row r="750" spans="1:12" ht="15" customHeight="1">
      <c r="A750" s="849">
        <f>K750</f>
        <v>0</v>
      </c>
      <c r="B750" s="477">
        <f>stat!B1026</f>
        <v>0</v>
      </c>
      <c r="C750" s="477">
        <f>stat!C1026</f>
        <v>0</v>
      </c>
      <c r="D750" s="477">
        <f>stat!D1026</f>
        <v>0</v>
      </c>
      <c r="E750" s="477">
        <f>stat!E1026</f>
        <v>0</v>
      </c>
      <c r="F750" s="477">
        <f>stat!F1026</f>
        <v>0</v>
      </c>
      <c r="G750" s="1654">
        <f>stat!G1026</f>
        <v>0</v>
      </c>
      <c r="H750" s="477">
        <f>stat!H1026</f>
        <v>0</v>
      </c>
      <c r="I750" s="477">
        <f>stat!I1026</f>
        <v>0</v>
      </c>
      <c r="J750" s="477">
        <f>stat!J1026</f>
        <v>0</v>
      </c>
      <c r="K750" s="477">
        <f>stat!K1026</f>
        <v>0</v>
      </c>
      <c r="L750" s="477">
        <f>stat!L1026</f>
        <v>0</v>
      </c>
    </row>
    <row r="751" spans="1:12" ht="15" customHeight="1">
      <c r="A751" s="849">
        <f>K751</f>
        <v>0</v>
      </c>
      <c r="B751" s="477">
        <f>stat!B1027</f>
        <v>0</v>
      </c>
      <c r="C751" s="477">
        <f>stat!C1027</f>
        <v>0</v>
      </c>
      <c r="D751" s="477">
        <f>stat!D1027</f>
        <v>0</v>
      </c>
      <c r="E751" s="477">
        <f>stat!E1027</f>
        <v>0</v>
      </c>
      <c r="F751" s="477">
        <f>stat!F1027</f>
        <v>0</v>
      </c>
      <c r="G751" s="1654">
        <f>stat!G1027</f>
        <v>0</v>
      </c>
      <c r="H751" s="477">
        <f>stat!H1027</f>
        <v>0</v>
      </c>
      <c r="I751" s="477">
        <f>stat!I1027</f>
        <v>0</v>
      </c>
      <c r="J751" s="477">
        <f>stat!J1027</f>
        <v>0</v>
      </c>
      <c r="K751" s="477">
        <f>stat!K1027</f>
        <v>0</v>
      </c>
      <c r="L751" s="477">
        <f>stat!L1027</f>
        <v>0</v>
      </c>
    </row>
    <row r="752" spans="1:12" ht="15" customHeight="1">
      <c r="A752" s="849">
        <f>K752</f>
        <v>0</v>
      </c>
      <c r="B752" s="477">
        <f>stat!B1028</f>
        <v>0</v>
      </c>
      <c r="C752" s="477">
        <f>stat!C1028</f>
        <v>0</v>
      </c>
      <c r="D752" s="477">
        <f>stat!D1028</f>
        <v>0</v>
      </c>
      <c r="E752" s="477">
        <f>stat!E1028</f>
        <v>0</v>
      </c>
      <c r="F752" s="477">
        <f>stat!F1028</f>
        <v>0</v>
      </c>
      <c r="G752" s="1654">
        <f>stat!G1028</f>
        <v>0</v>
      </c>
      <c r="H752" s="477">
        <f>stat!H1028</f>
        <v>0</v>
      </c>
      <c r="I752" s="477">
        <f>stat!I1028</f>
        <v>0</v>
      </c>
      <c r="J752" s="477">
        <f>stat!J1028</f>
        <v>0</v>
      </c>
      <c r="K752" s="477">
        <f>stat!K1028</f>
        <v>0</v>
      </c>
      <c r="L752" s="477">
        <f>stat!L1028</f>
        <v>0</v>
      </c>
    </row>
    <row r="753" spans="1:12" ht="15" customHeight="1">
      <c r="A753" s="849">
        <f>K753</f>
        <v>0</v>
      </c>
      <c r="B753" s="477">
        <f>stat!B1029</f>
        <v>0</v>
      </c>
      <c r="C753" s="477">
        <f>stat!C1029</f>
        <v>0</v>
      </c>
      <c r="D753" s="477">
        <f>stat!D1029</f>
        <v>0</v>
      </c>
      <c r="E753" s="477">
        <f>stat!E1029</f>
        <v>0</v>
      </c>
      <c r="F753" s="477">
        <f>stat!F1029</f>
        <v>0</v>
      </c>
      <c r="G753" s="1654">
        <f>stat!G1029</f>
        <v>0</v>
      </c>
      <c r="H753" s="477">
        <f>stat!H1029</f>
        <v>0</v>
      </c>
      <c r="I753" s="477">
        <f>stat!I1029</f>
        <v>0</v>
      </c>
      <c r="J753" s="477">
        <f>stat!J1029</f>
        <v>0</v>
      </c>
      <c r="K753" s="477">
        <f>stat!K1029</f>
        <v>0</v>
      </c>
      <c r="L753" s="477">
        <f>stat!L1029</f>
        <v>0</v>
      </c>
    </row>
    <row r="754" spans="1:12" ht="15" customHeight="1">
      <c r="A754" s="849">
        <f>K754</f>
        <v>0</v>
      </c>
      <c r="B754" s="477">
        <f>stat!B1030</f>
        <v>0</v>
      </c>
      <c r="C754" s="477">
        <f>stat!C1030</f>
        <v>0</v>
      </c>
      <c r="D754" s="477">
        <f>stat!D1030</f>
        <v>0</v>
      </c>
      <c r="E754" s="477">
        <f>stat!E1030</f>
        <v>0</v>
      </c>
      <c r="F754" s="477">
        <f>stat!F1030</f>
        <v>0</v>
      </c>
      <c r="G754" s="1654">
        <f>stat!G1030</f>
        <v>0</v>
      </c>
      <c r="H754" s="477">
        <f>stat!H1030</f>
        <v>0</v>
      </c>
      <c r="I754" s="477">
        <f>stat!I1030</f>
        <v>0</v>
      </c>
      <c r="J754" s="477">
        <f>stat!J1030</f>
        <v>0</v>
      </c>
      <c r="K754" s="477">
        <f>stat!K1030</f>
        <v>0</v>
      </c>
      <c r="L754" s="477">
        <f>stat!L1030</f>
        <v>0</v>
      </c>
    </row>
    <row r="755" spans="1:12" ht="15" customHeight="1">
      <c r="A755" s="849">
        <f>K755</f>
        <v>0</v>
      </c>
      <c r="B755" s="477">
        <f>stat!B1031</f>
        <v>0</v>
      </c>
      <c r="C755" s="477">
        <f>stat!C1031</f>
        <v>0</v>
      </c>
      <c r="D755" s="477">
        <f>stat!D1031</f>
        <v>0</v>
      </c>
      <c r="E755" s="477">
        <f>stat!E1031</f>
        <v>0</v>
      </c>
      <c r="F755" s="477">
        <f>stat!F1031</f>
        <v>0</v>
      </c>
      <c r="G755" s="1654">
        <f>stat!G1031</f>
        <v>0</v>
      </c>
      <c r="H755" s="477">
        <f>stat!H1031</f>
        <v>0</v>
      </c>
      <c r="I755" s="477">
        <f>stat!I1031</f>
        <v>0</v>
      </c>
      <c r="J755" s="477">
        <f>stat!J1031</f>
        <v>0</v>
      </c>
      <c r="K755" s="477">
        <f>stat!K1031</f>
        <v>0</v>
      </c>
      <c r="L755" s="477">
        <f>stat!L1031</f>
        <v>0</v>
      </c>
    </row>
    <row r="756" spans="1:12" ht="15" customHeight="1">
      <c r="A756" s="849">
        <f>K756</f>
        <v>0</v>
      </c>
      <c r="B756" s="477">
        <f>stat!B1032</f>
        <v>0</v>
      </c>
      <c r="C756" s="477">
        <f>stat!C1032</f>
        <v>0</v>
      </c>
      <c r="D756" s="477">
        <f>stat!D1032</f>
        <v>0</v>
      </c>
      <c r="E756" s="477">
        <f>stat!E1032</f>
        <v>0</v>
      </c>
      <c r="F756" s="477">
        <f>stat!F1032</f>
        <v>0</v>
      </c>
      <c r="G756" s="1654">
        <f>stat!G1032</f>
        <v>0</v>
      </c>
      <c r="H756" s="477">
        <f>stat!H1032</f>
        <v>0</v>
      </c>
      <c r="I756" s="477">
        <f>stat!I1032</f>
        <v>0</v>
      </c>
      <c r="J756" s="477">
        <f>stat!J1032</f>
        <v>0</v>
      </c>
      <c r="K756" s="477">
        <f>stat!K1032</f>
        <v>0</v>
      </c>
      <c r="L756" s="477">
        <f>stat!L1032</f>
        <v>0</v>
      </c>
    </row>
    <row r="757" spans="1:12" ht="15" customHeight="1">
      <c r="A757" s="849">
        <f>K757</f>
        <v>0</v>
      </c>
      <c r="B757" s="477">
        <f>stat!B1033</f>
        <v>0</v>
      </c>
      <c r="C757" s="477">
        <f>stat!C1033</f>
        <v>0</v>
      </c>
      <c r="D757" s="477">
        <f>stat!D1033</f>
        <v>0</v>
      </c>
      <c r="E757" s="477">
        <f>stat!E1033</f>
        <v>0</v>
      </c>
      <c r="F757" s="477">
        <f>stat!F1033</f>
        <v>0</v>
      </c>
      <c r="G757" s="1654">
        <f>stat!G1033</f>
        <v>0</v>
      </c>
      <c r="H757" s="477">
        <f>stat!H1033</f>
        <v>0</v>
      </c>
      <c r="I757" s="477">
        <f>stat!I1033</f>
        <v>0</v>
      </c>
      <c r="J757" s="477">
        <f>stat!J1033</f>
        <v>0</v>
      </c>
      <c r="K757" s="477">
        <f>stat!K1033</f>
        <v>0</v>
      </c>
      <c r="L757" s="477">
        <f>stat!L1033</f>
        <v>0</v>
      </c>
    </row>
    <row r="758" spans="1:12" ht="15" customHeight="1">
      <c r="A758" s="849">
        <f>K758</f>
        <v>0</v>
      </c>
      <c r="B758" s="477">
        <f>stat!B1034</f>
        <v>0</v>
      </c>
      <c r="C758" s="477">
        <f>stat!C1034</f>
        <v>0</v>
      </c>
      <c r="D758" s="477">
        <f>stat!D1034</f>
        <v>0</v>
      </c>
      <c r="E758" s="477">
        <f>stat!E1034</f>
        <v>0</v>
      </c>
      <c r="F758" s="477">
        <f>stat!F1034</f>
        <v>0</v>
      </c>
      <c r="G758" s="1654">
        <f>stat!G1034</f>
        <v>0</v>
      </c>
      <c r="H758" s="477">
        <f>stat!H1034</f>
        <v>0</v>
      </c>
      <c r="I758" s="477">
        <f>stat!I1034</f>
        <v>0</v>
      </c>
      <c r="J758" s="477">
        <f>stat!J1034</f>
        <v>0</v>
      </c>
      <c r="K758" s="477">
        <f>stat!K1034</f>
        <v>0</v>
      </c>
      <c r="L758" s="477">
        <f>stat!L1034</f>
        <v>0</v>
      </c>
    </row>
    <row r="759" spans="1:12" ht="15" customHeight="1">
      <c r="A759" s="849">
        <f>K759</f>
        <v>0</v>
      </c>
      <c r="B759" s="477">
        <f>stat!B1035</f>
        <v>0</v>
      </c>
      <c r="C759" s="477">
        <f>stat!C1035</f>
        <v>0</v>
      </c>
      <c r="D759" s="477">
        <f>stat!D1035</f>
        <v>0</v>
      </c>
      <c r="E759" s="477">
        <f>stat!E1035</f>
        <v>0</v>
      </c>
      <c r="F759" s="477">
        <f>stat!F1035</f>
        <v>0</v>
      </c>
      <c r="G759" s="1654">
        <f>stat!G1035</f>
        <v>0</v>
      </c>
      <c r="H759" s="477">
        <f>stat!H1035</f>
        <v>0</v>
      </c>
      <c r="I759" s="477">
        <f>stat!I1035</f>
        <v>0</v>
      </c>
      <c r="J759" s="477">
        <f>stat!J1035</f>
        <v>0</v>
      </c>
      <c r="K759" s="477">
        <f>stat!K1035</f>
        <v>0</v>
      </c>
      <c r="L759" s="477">
        <f>stat!L1035</f>
        <v>0</v>
      </c>
    </row>
    <row r="760" spans="1:12" ht="15" customHeight="1">
      <c r="A760" s="849">
        <f>K760</f>
        <v>0</v>
      </c>
      <c r="B760" s="477">
        <f>stat!B1036</f>
        <v>0</v>
      </c>
      <c r="C760" s="477">
        <f>stat!C1036</f>
        <v>0</v>
      </c>
      <c r="D760" s="477">
        <f>stat!D1036</f>
        <v>0</v>
      </c>
      <c r="E760" s="477">
        <f>stat!E1036</f>
        <v>0</v>
      </c>
      <c r="F760" s="477">
        <f>stat!F1036</f>
        <v>0</v>
      </c>
      <c r="G760" s="1654">
        <f>stat!G1036</f>
        <v>0</v>
      </c>
      <c r="H760" s="477">
        <f>stat!H1036</f>
        <v>0</v>
      </c>
      <c r="I760" s="477">
        <f>stat!I1036</f>
        <v>0</v>
      </c>
      <c r="J760" s="477">
        <f>stat!J1036</f>
        <v>0</v>
      </c>
      <c r="K760" s="477">
        <f>stat!K1036</f>
        <v>0</v>
      </c>
      <c r="L760" s="477">
        <f>stat!L1036</f>
        <v>0</v>
      </c>
    </row>
    <row r="761" spans="1:12" ht="15" customHeight="1">
      <c r="A761" s="849">
        <f>K761</f>
        <v>0</v>
      </c>
      <c r="B761" s="477">
        <f>stat!B1037</f>
        <v>0</v>
      </c>
      <c r="C761" s="477">
        <f>stat!C1037</f>
        <v>0</v>
      </c>
      <c r="D761" s="477">
        <f>stat!D1037</f>
        <v>0</v>
      </c>
      <c r="E761" s="477">
        <f>stat!E1037</f>
        <v>0</v>
      </c>
      <c r="F761" s="477">
        <f>stat!F1037</f>
        <v>0</v>
      </c>
      <c r="G761" s="1654">
        <f>stat!G1037</f>
        <v>0</v>
      </c>
      <c r="H761" s="477">
        <f>stat!H1037</f>
        <v>0</v>
      </c>
      <c r="I761" s="477">
        <f>stat!I1037</f>
        <v>0</v>
      </c>
      <c r="J761" s="477">
        <f>stat!J1037</f>
        <v>0</v>
      </c>
      <c r="K761" s="477">
        <f>stat!K1037</f>
        <v>0</v>
      </c>
      <c r="L761" s="477">
        <f>stat!L1037</f>
        <v>0</v>
      </c>
    </row>
    <row r="762" spans="1:12" ht="15" customHeight="1">
      <c r="A762" s="849">
        <f>K762</f>
        <v>0</v>
      </c>
      <c r="B762" s="477">
        <f>stat!B1038</f>
        <v>0</v>
      </c>
      <c r="C762" s="477">
        <f>stat!C1038</f>
        <v>0</v>
      </c>
      <c r="D762" s="477">
        <f>stat!D1038</f>
        <v>0</v>
      </c>
      <c r="E762" s="477">
        <f>stat!E1038</f>
        <v>0</v>
      </c>
      <c r="F762" s="477">
        <f>stat!F1038</f>
        <v>0</v>
      </c>
      <c r="G762" s="1654">
        <f>stat!G1038</f>
        <v>0</v>
      </c>
      <c r="H762" s="477">
        <f>stat!H1038</f>
        <v>0</v>
      </c>
      <c r="I762" s="477">
        <f>stat!I1038</f>
        <v>0</v>
      </c>
      <c r="J762" s="477">
        <f>stat!J1038</f>
        <v>0</v>
      </c>
      <c r="K762" s="477">
        <f>stat!K1038</f>
        <v>0</v>
      </c>
      <c r="L762" s="477">
        <f>stat!L1038</f>
        <v>0</v>
      </c>
    </row>
    <row r="763" spans="1:12" ht="15" customHeight="1">
      <c r="A763" s="849">
        <f>K763</f>
        <v>0</v>
      </c>
      <c r="B763" s="477">
        <f>stat!B1039</f>
        <v>0</v>
      </c>
      <c r="C763" s="477">
        <f>stat!C1039</f>
        <v>0</v>
      </c>
      <c r="D763" s="477">
        <f>stat!D1039</f>
        <v>0</v>
      </c>
      <c r="E763" s="477">
        <f>stat!E1039</f>
        <v>0</v>
      </c>
      <c r="F763" s="477">
        <f>stat!F1039</f>
        <v>0</v>
      </c>
      <c r="G763" s="1654">
        <f>stat!G1039</f>
        <v>0</v>
      </c>
      <c r="H763" s="477">
        <f>stat!H1039</f>
        <v>0</v>
      </c>
      <c r="I763" s="477">
        <f>stat!I1039</f>
        <v>0</v>
      </c>
      <c r="J763" s="477">
        <f>stat!J1039</f>
        <v>0</v>
      </c>
      <c r="K763" s="477">
        <f>stat!K1039</f>
        <v>0</v>
      </c>
      <c r="L763" s="477">
        <f>stat!L1039</f>
        <v>0</v>
      </c>
    </row>
    <row r="764" spans="1:12" ht="15" customHeight="1">
      <c r="A764" s="849">
        <f>K764</f>
        <v>0</v>
      </c>
      <c r="B764" s="477">
        <f>stat!B1040</f>
        <v>0</v>
      </c>
      <c r="C764" s="477">
        <f>stat!C1040</f>
        <v>0</v>
      </c>
      <c r="D764" s="477">
        <f>stat!D1040</f>
        <v>0</v>
      </c>
      <c r="E764" s="477">
        <f>stat!E1040</f>
        <v>0</v>
      </c>
      <c r="F764" s="477">
        <f>stat!F1040</f>
        <v>0</v>
      </c>
      <c r="G764" s="1654">
        <f>stat!G1040</f>
        <v>0</v>
      </c>
      <c r="H764" s="477">
        <f>stat!H1040</f>
        <v>0</v>
      </c>
      <c r="I764" s="477">
        <f>stat!I1040</f>
        <v>0</v>
      </c>
      <c r="J764" s="477">
        <f>stat!J1040</f>
        <v>0</v>
      </c>
      <c r="K764" s="477">
        <f>stat!K1040</f>
        <v>0</v>
      </c>
      <c r="L764" s="477">
        <f>stat!L1040</f>
        <v>0</v>
      </c>
    </row>
    <row r="765" spans="1:12" ht="15" customHeight="1">
      <c r="A765" s="849">
        <f>K765</f>
        <v>0</v>
      </c>
      <c r="B765" s="477">
        <f>stat!B1041</f>
        <v>0</v>
      </c>
      <c r="C765" s="477">
        <f>stat!C1041</f>
        <v>0</v>
      </c>
      <c r="D765" s="477">
        <f>stat!D1041</f>
        <v>0</v>
      </c>
      <c r="E765" s="477">
        <f>stat!E1041</f>
        <v>0</v>
      </c>
      <c r="F765" s="477">
        <f>stat!F1041</f>
        <v>0</v>
      </c>
      <c r="G765" s="1654">
        <f>stat!G1041</f>
        <v>0</v>
      </c>
      <c r="H765" s="477">
        <f>stat!H1041</f>
        <v>0</v>
      </c>
      <c r="I765" s="477">
        <f>stat!I1041</f>
        <v>0</v>
      </c>
      <c r="J765" s="477">
        <f>stat!J1041</f>
        <v>0</v>
      </c>
      <c r="K765" s="477">
        <f>stat!K1041</f>
        <v>0</v>
      </c>
      <c r="L765" s="477">
        <f>stat!L1041</f>
        <v>0</v>
      </c>
    </row>
    <row r="766" spans="1:12" ht="15" customHeight="1">
      <c r="A766" s="849">
        <f>K766</f>
        <v>0</v>
      </c>
      <c r="B766" s="477">
        <f>stat!B1042</f>
        <v>0</v>
      </c>
      <c r="C766" s="477">
        <f>stat!C1042</f>
        <v>0</v>
      </c>
      <c r="D766" s="477">
        <f>stat!D1042</f>
        <v>0</v>
      </c>
      <c r="E766" s="477">
        <f>stat!E1042</f>
        <v>0</v>
      </c>
      <c r="F766" s="477">
        <f>stat!F1042</f>
        <v>0</v>
      </c>
      <c r="G766" s="1654">
        <f>stat!G1042</f>
        <v>0</v>
      </c>
      <c r="H766" s="477">
        <f>stat!H1042</f>
        <v>0</v>
      </c>
      <c r="I766" s="477">
        <f>stat!I1042</f>
        <v>0</v>
      </c>
      <c r="J766" s="477">
        <f>stat!J1042</f>
        <v>0</v>
      </c>
      <c r="K766" s="477">
        <f>stat!K1042</f>
        <v>0</v>
      </c>
      <c r="L766" s="477">
        <f>stat!L1042</f>
        <v>0</v>
      </c>
    </row>
    <row r="767" spans="1:12" ht="15" customHeight="1">
      <c r="A767" s="849">
        <f>K767</f>
        <v>0</v>
      </c>
      <c r="B767" s="477">
        <f>stat!B1043</f>
        <v>0</v>
      </c>
      <c r="C767" s="477">
        <f>stat!C1043</f>
        <v>0</v>
      </c>
      <c r="D767" s="477">
        <f>stat!D1043</f>
        <v>0</v>
      </c>
      <c r="E767" s="477">
        <f>stat!E1043</f>
        <v>0</v>
      </c>
      <c r="F767" s="477">
        <f>stat!F1043</f>
        <v>0</v>
      </c>
      <c r="G767" s="1654">
        <f>stat!G1043</f>
        <v>0</v>
      </c>
      <c r="H767" s="477">
        <f>stat!H1043</f>
        <v>0</v>
      </c>
      <c r="I767" s="477">
        <f>stat!I1043</f>
        <v>0</v>
      </c>
      <c r="J767" s="477">
        <f>stat!J1043</f>
        <v>0</v>
      </c>
      <c r="K767" s="477">
        <f>stat!K1043</f>
        <v>0</v>
      </c>
      <c r="L767" s="477">
        <f>stat!L1043</f>
        <v>0</v>
      </c>
    </row>
    <row r="768" spans="1:12" ht="15" customHeight="1">
      <c r="A768" s="849">
        <f>K768</f>
        <v>0</v>
      </c>
      <c r="B768" s="477">
        <f>stat!B1044</f>
        <v>0</v>
      </c>
      <c r="C768" s="477">
        <f>stat!C1044</f>
        <v>0</v>
      </c>
      <c r="D768" s="477">
        <f>stat!D1044</f>
        <v>0</v>
      </c>
      <c r="E768" s="477">
        <f>stat!E1044</f>
        <v>0</v>
      </c>
      <c r="F768" s="477">
        <f>stat!F1044</f>
        <v>0</v>
      </c>
      <c r="G768" s="1654">
        <f>stat!G1044</f>
        <v>0</v>
      </c>
      <c r="H768" s="477">
        <f>stat!H1044</f>
        <v>0</v>
      </c>
      <c r="I768" s="477">
        <f>stat!I1044</f>
        <v>0</v>
      </c>
      <c r="J768" s="477">
        <f>stat!J1044</f>
        <v>0</v>
      </c>
      <c r="K768" s="477">
        <f>stat!K1044</f>
        <v>0</v>
      </c>
      <c r="L768" s="477">
        <f>stat!L1044</f>
        <v>0</v>
      </c>
    </row>
    <row r="769" spans="1:12" ht="15" customHeight="1">
      <c r="A769" s="849">
        <f>K769</f>
        <v>0</v>
      </c>
      <c r="B769" s="477">
        <f>stat!B1045</f>
        <v>0</v>
      </c>
      <c r="C769" s="477">
        <f>stat!C1045</f>
        <v>0</v>
      </c>
      <c r="D769" s="477">
        <f>stat!D1045</f>
        <v>0</v>
      </c>
      <c r="E769" s="477">
        <f>stat!E1045</f>
        <v>0</v>
      </c>
      <c r="F769" s="477">
        <f>stat!F1045</f>
        <v>0</v>
      </c>
      <c r="G769" s="1654">
        <f>stat!G1045</f>
        <v>0</v>
      </c>
      <c r="H769" s="477">
        <f>stat!H1045</f>
        <v>0</v>
      </c>
      <c r="I769" s="477">
        <f>stat!I1045</f>
        <v>0</v>
      </c>
      <c r="J769" s="477">
        <f>stat!J1045</f>
        <v>0</v>
      </c>
      <c r="K769" s="477">
        <f>stat!K1045</f>
        <v>0</v>
      </c>
      <c r="L769" s="477">
        <f>stat!L1045</f>
        <v>0</v>
      </c>
    </row>
    <row r="770" spans="1:12" ht="15" customHeight="1">
      <c r="A770" s="849">
        <f>K770</f>
        <v>0</v>
      </c>
      <c r="B770" s="477">
        <f>stat!B1046</f>
        <v>0</v>
      </c>
      <c r="C770" s="477">
        <f>stat!C1046</f>
        <v>0</v>
      </c>
      <c r="D770" s="477">
        <f>stat!D1046</f>
        <v>0</v>
      </c>
      <c r="E770" s="477">
        <f>stat!E1046</f>
        <v>0</v>
      </c>
      <c r="F770" s="477">
        <f>stat!F1046</f>
        <v>0</v>
      </c>
      <c r="G770" s="1654">
        <f>stat!G1046</f>
        <v>0</v>
      </c>
      <c r="H770" s="477">
        <f>stat!H1046</f>
        <v>0</v>
      </c>
      <c r="I770" s="477">
        <f>stat!I1046</f>
        <v>0</v>
      </c>
      <c r="J770" s="477">
        <f>stat!J1046</f>
        <v>0</v>
      </c>
      <c r="K770" s="477">
        <f>stat!K1046</f>
        <v>0</v>
      </c>
      <c r="L770" s="477">
        <f>stat!L1046</f>
        <v>0</v>
      </c>
    </row>
    <row r="771" spans="1:12" ht="15" customHeight="1">
      <c r="A771" s="849">
        <f>K771</f>
        <v>0</v>
      </c>
      <c r="B771" s="477">
        <f>stat!B1047</f>
        <v>0</v>
      </c>
      <c r="C771" s="477">
        <f>stat!C1047</f>
        <v>0</v>
      </c>
      <c r="D771" s="477">
        <f>stat!D1047</f>
        <v>0</v>
      </c>
      <c r="E771" s="477">
        <f>stat!E1047</f>
        <v>0</v>
      </c>
      <c r="F771" s="477">
        <f>stat!F1047</f>
        <v>0</v>
      </c>
      <c r="G771" s="1654">
        <f>stat!G1047</f>
        <v>0</v>
      </c>
      <c r="H771" s="477">
        <f>stat!H1047</f>
        <v>0</v>
      </c>
      <c r="I771" s="477">
        <f>stat!I1047</f>
        <v>0</v>
      </c>
      <c r="J771" s="477">
        <f>stat!J1047</f>
        <v>0</v>
      </c>
      <c r="K771" s="477">
        <f>stat!K1047</f>
        <v>0</v>
      </c>
      <c r="L771" s="477">
        <f>stat!L1047</f>
        <v>0</v>
      </c>
    </row>
    <row r="772" spans="1:12" ht="15" customHeight="1">
      <c r="A772" s="849">
        <f>K772</f>
        <v>0</v>
      </c>
      <c r="B772" s="477">
        <f>stat!B1048</f>
        <v>0</v>
      </c>
      <c r="C772" s="477">
        <f>stat!C1048</f>
        <v>0</v>
      </c>
      <c r="D772" s="477">
        <f>stat!D1048</f>
        <v>0</v>
      </c>
      <c r="E772" s="477">
        <f>stat!E1048</f>
        <v>0</v>
      </c>
      <c r="F772" s="477">
        <f>stat!F1048</f>
        <v>0</v>
      </c>
      <c r="G772" s="1654">
        <f>stat!G1048</f>
        <v>0</v>
      </c>
      <c r="H772" s="477">
        <f>stat!H1048</f>
        <v>0</v>
      </c>
      <c r="I772" s="477">
        <f>stat!I1048</f>
        <v>0</v>
      </c>
      <c r="J772" s="477">
        <f>stat!J1048</f>
        <v>0</v>
      </c>
      <c r="K772" s="477">
        <f>stat!K1048</f>
        <v>0</v>
      </c>
      <c r="L772" s="477">
        <f>stat!L1048</f>
        <v>0</v>
      </c>
    </row>
    <row r="773" spans="1:12" ht="15" customHeight="1">
      <c r="A773" s="849">
        <f>K773</f>
        <v>0</v>
      </c>
      <c r="B773" s="477">
        <f>stat!B1049</f>
        <v>0</v>
      </c>
      <c r="C773" s="477">
        <f>stat!C1049</f>
        <v>0</v>
      </c>
      <c r="D773" s="477">
        <f>stat!D1049</f>
        <v>0</v>
      </c>
      <c r="E773" s="477">
        <f>stat!E1049</f>
        <v>0</v>
      </c>
      <c r="F773" s="477">
        <f>stat!F1049</f>
        <v>0</v>
      </c>
      <c r="G773" s="1654">
        <f>stat!G1049</f>
        <v>0</v>
      </c>
      <c r="H773" s="477">
        <f>stat!H1049</f>
        <v>0</v>
      </c>
      <c r="I773" s="477">
        <f>stat!I1049</f>
        <v>0</v>
      </c>
      <c r="J773" s="477">
        <f>stat!J1049</f>
        <v>0</v>
      </c>
      <c r="K773" s="477">
        <f>stat!K1049</f>
        <v>0</v>
      </c>
      <c r="L773" s="477">
        <f>stat!L1049</f>
        <v>0</v>
      </c>
    </row>
    <row r="774" spans="1:12" ht="15" customHeight="1">
      <c r="A774" s="849">
        <f>K774</f>
        <v>0</v>
      </c>
      <c r="B774" s="477">
        <f>stat!B1050</f>
        <v>0</v>
      </c>
      <c r="C774" s="477">
        <f>stat!C1050</f>
        <v>0</v>
      </c>
      <c r="D774" s="477">
        <f>stat!D1050</f>
        <v>0</v>
      </c>
      <c r="E774" s="477">
        <f>stat!E1050</f>
        <v>0</v>
      </c>
      <c r="F774" s="477">
        <f>stat!F1050</f>
        <v>0</v>
      </c>
      <c r="G774" s="1654">
        <f>stat!G1050</f>
        <v>0</v>
      </c>
      <c r="H774" s="477">
        <f>stat!H1050</f>
        <v>0</v>
      </c>
      <c r="I774" s="477">
        <f>stat!I1050</f>
        <v>0</v>
      </c>
      <c r="J774" s="477">
        <f>stat!J1050</f>
        <v>0</v>
      </c>
      <c r="K774" s="477">
        <f>stat!K1050</f>
        <v>0</v>
      </c>
      <c r="L774" s="477">
        <f>stat!L1050</f>
        <v>0</v>
      </c>
    </row>
    <row r="775" spans="1:12" ht="15" customHeight="1">
      <c r="A775" s="849">
        <f>K775</f>
        <v>0</v>
      </c>
      <c r="B775" s="477">
        <f>stat!B1051</f>
        <v>0</v>
      </c>
      <c r="C775" s="477">
        <f>stat!C1051</f>
        <v>0</v>
      </c>
      <c r="D775" s="477">
        <f>stat!D1051</f>
        <v>0</v>
      </c>
      <c r="E775" s="477">
        <f>stat!E1051</f>
        <v>0</v>
      </c>
      <c r="F775" s="477">
        <f>stat!F1051</f>
        <v>0</v>
      </c>
      <c r="G775" s="1654">
        <f>stat!G1051</f>
        <v>0</v>
      </c>
      <c r="H775" s="477">
        <f>stat!H1051</f>
        <v>0</v>
      </c>
      <c r="I775" s="477">
        <f>stat!I1051</f>
        <v>0</v>
      </c>
      <c r="J775" s="477">
        <f>stat!J1051</f>
        <v>0</v>
      </c>
      <c r="K775" s="477">
        <f>stat!K1051</f>
        <v>0</v>
      </c>
      <c r="L775" s="477">
        <f>stat!L1051</f>
        <v>0</v>
      </c>
    </row>
    <row r="776" spans="1:12" ht="15" customHeight="1">
      <c r="A776" s="849">
        <f>K776</f>
        <v>0</v>
      </c>
      <c r="B776" s="477">
        <f>stat!B1052</f>
        <v>0</v>
      </c>
      <c r="C776" s="477">
        <f>stat!C1052</f>
        <v>0</v>
      </c>
      <c r="D776" s="477">
        <f>stat!D1052</f>
        <v>0</v>
      </c>
      <c r="E776" s="477">
        <f>stat!E1052</f>
        <v>0</v>
      </c>
      <c r="F776" s="477">
        <f>stat!F1052</f>
        <v>0</v>
      </c>
      <c r="G776" s="1654">
        <f>stat!G1052</f>
        <v>0</v>
      </c>
      <c r="H776" s="477">
        <f>stat!H1052</f>
        <v>0</v>
      </c>
      <c r="I776" s="477">
        <f>stat!I1052</f>
        <v>0</v>
      </c>
      <c r="J776" s="477">
        <f>stat!J1052</f>
        <v>0</v>
      </c>
      <c r="K776" s="477">
        <f>stat!K1052</f>
        <v>0</v>
      </c>
      <c r="L776" s="477">
        <f>stat!L1052</f>
        <v>0</v>
      </c>
    </row>
    <row r="777" spans="1:12" ht="15" customHeight="1">
      <c r="A777" s="849">
        <f>K777</f>
        <v>0</v>
      </c>
      <c r="B777" s="477">
        <f>stat!B1053</f>
        <v>0</v>
      </c>
      <c r="C777" s="477">
        <f>stat!C1053</f>
        <v>0</v>
      </c>
      <c r="D777" s="477">
        <f>stat!D1053</f>
        <v>0</v>
      </c>
      <c r="E777" s="477">
        <f>stat!E1053</f>
        <v>0</v>
      </c>
      <c r="F777" s="477">
        <f>stat!F1053</f>
        <v>0</v>
      </c>
      <c r="G777" s="1654">
        <f>stat!G1053</f>
        <v>0</v>
      </c>
      <c r="H777" s="477">
        <f>stat!H1053</f>
        <v>0</v>
      </c>
      <c r="I777" s="477">
        <f>stat!I1053</f>
        <v>0</v>
      </c>
      <c r="J777" s="477">
        <f>stat!J1053</f>
        <v>0</v>
      </c>
      <c r="K777" s="477">
        <f>stat!K1053</f>
        <v>0</v>
      </c>
      <c r="L777" s="477">
        <f>stat!L1053</f>
        <v>0</v>
      </c>
    </row>
    <row r="778" spans="1:12" ht="15" customHeight="1">
      <c r="A778" s="849">
        <f>K778</f>
        <v>0</v>
      </c>
      <c r="B778" s="477">
        <f>stat!B1054</f>
        <v>0</v>
      </c>
      <c r="C778" s="477">
        <f>stat!C1054</f>
        <v>0</v>
      </c>
      <c r="D778" s="477">
        <f>stat!D1054</f>
        <v>0</v>
      </c>
      <c r="E778" s="477">
        <f>stat!E1054</f>
        <v>0</v>
      </c>
      <c r="F778" s="477">
        <f>stat!F1054</f>
        <v>0</v>
      </c>
      <c r="G778" s="1654">
        <f>stat!G1054</f>
        <v>0</v>
      </c>
      <c r="H778" s="477">
        <f>stat!H1054</f>
        <v>0</v>
      </c>
      <c r="I778" s="477">
        <f>stat!I1054</f>
        <v>0</v>
      </c>
      <c r="J778" s="477">
        <f>stat!J1054</f>
        <v>0</v>
      </c>
      <c r="K778" s="477">
        <f>stat!K1054</f>
        <v>0</v>
      </c>
      <c r="L778" s="477">
        <f>stat!L1054</f>
        <v>0</v>
      </c>
    </row>
    <row r="779" spans="1:12" ht="15" customHeight="1">
      <c r="A779" s="849">
        <f>K779</f>
        <v>0</v>
      </c>
      <c r="B779" s="477">
        <f>stat!B1055</f>
        <v>0</v>
      </c>
      <c r="C779" s="477">
        <f>stat!C1055</f>
        <v>0</v>
      </c>
      <c r="D779" s="477">
        <f>stat!D1055</f>
        <v>0</v>
      </c>
      <c r="E779" s="477">
        <f>stat!E1055</f>
        <v>0</v>
      </c>
      <c r="F779" s="477">
        <f>stat!F1055</f>
        <v>0</v>
      </c>
      <c r="G779" s="1654">
        <f>stat!G1055</f>
        <v>0</v>
      </c>
      <c r="H779" s="477">
        <f>stat!H1055</f>
        <v>0</v>
      </c>
      <c r="I779" s="477">
        <f>stat!I1055</f>
        <v>0</v>
      </c>
      <c r="J779" s="477">
        <f>stat!J1055</f>
        <v>0</v>
      </c>
      <c r="K779" s="477">
        <f>stat!K1055</f>
        <v>0</v>
      </c>
      <c r="L779" s="477">
        <f>stat!L1055</f>
        <v>0</v>
      </c>
    </row>
    <row r="780" spans="1:12" ht="15" customHeight="1">
      <c r="A780" s="849">
        <f>K780</f>
        <v>0</v>
      </c>
      <c r="B780" s="477">
        <f>stat!B1056</f>
        <v>0</v>
      </c>
      <c r="C780" s="477">
        <f>stat!C1056</f>
        <v>0</v>
      </c>
      <c r="D780" s="477">
        <f>stat!D1056</f>
        <v>0</v>
      </c>
      <c r="E780" s="477">
        <f>stat!E1056</f>
        <v>0</v>
      </c>
      <c r="F780" s="477">
        <f>stat!F1056</f>
        <v>0</v>
      </c>
      <c r="G780" s="1654">
        <f>stat!G1056</f>
        <v>0</v>
      </c>
      <c r="H780" s="477">
        <f>stat!H1056</f>
        <v>0</v>
      </c>
      <c r="I780" s="477">
        <f>stat!I1056</f>
        <v>0</v>
      </c>
      <c r="J780" s="477">
        <f>stat!J1056</f>
        <v>0</v>
      </c>
      <c r="K780" s="477">
        <f>stat!K1056</f>
        <v>0</v>
      </c>
      <c r="L780" s="477">
        <f>stat!L1056</f>
        <v>0</v>
      </c>
    </row>
    <row r="781" spans="1:12" ht="15" customHeight="1">
      <c r="A781" s="849">
        <f>K781</f>
        <v>0</v>
      </c>
      <c r="B781" s="477">
        <f>stat!B1057</f>
        <v>0</v>
      </c>
      <c r="C781" s="477">
        <f>stat!C1057</f>
        <v>0</v>
      </c>
      <c r="D781" s="477">
        <f>stat!D1057</f>
        <v>0</v>
      </c>
      <c r="E781" s="477">
        <f>stat!E1057</f>
        <v>0</v>
      </c>
      <c r="F781" s="477">
        <f>stat!F1057</f>
        <v>0</v>
      </c>
      <c r="G781" s="1654">
        <f>stat!G1057</f>
        <v>0</v>
      </c>
      <c r="H781" s="477">
        <f>stat!H1057</f>
        <v>0</v>
      </c>
      <c r="I781" s="477">
        <f>stat!I1057</f>
        <v>0</v>
      </c>
      <c r="J781" s="477">
        <f>stat!J1057</f>
        <v>0</v>
      </c>
      <c r="K781" s="477">
        <f>stat!K1057</f>
        <v>0</v>
      </c>
      <c r="L781" s="477">
        <f>stat!L1057</f>
        <v>0</v>
      </c>
    </row>
    <row r="782" spans="1:12" ht="15" customHeight="1">
      <c r="A782" s="849">
        <f>K782</f>
        <v>0</v>
      </c>
      <c r="B782" s="477">
        <f>stat!B1058</f>
        <v>0</v>
      </c>
      <c r="C782" s="477">
        <f>stat!C1058</f>
        <v>0</v>
      </c>
      <c r="D782" s="477">
        <f>stat!D1058</f>
        <v>0</v>
      </c>
      <c r="E782" s="477">
        <f>stat!E1058</f>
        <v>0</v>
      </c>
      <c r="F782" s="477">
        <f>stat!F1058</f>
        <v>0</v>
      </c>
      <c r="G782" s="1654">
        <f>stat!G1058</f>
        <v>0</v>
      </c>
      <c r="H782" s="477">
        <f>stat!H1058</f>
        <v>0</v>
      </c>
      <c r="I782" s="477">
        <f>stat!I1058</f>
        <v>0</v>
      </c>
      <c r="J782" s="477">
        <f>stat!J1058</f>
        <v>0</v>
      </c>
      <c r="K782" s="477">
        <f>stat!K1058</f>
        <v>0</v>
      </c>
      <c r="L782" s="477">
        <f>stat!L1058</f>
        <v>0</v>
      </c>
    </row>
    <row r="783" spans="1:12" ht="15" customHeight="1">
      <c r="A783" s="849">
        <f>K783</f>
        <v>0</v>
      </c>
      <c r="B783" s="477">
        <f>stat!B1059</f>
        <v>0</v>
      </c>
      <c r="C783" s="477">
        <f>stat!C1059</f>
        <v>0</v>
      </c>
      <c r="D783" s="477">
        <f>stat!D1059</f>
        <v>0</v>
      </c>
      <c r="E783" s="477">
        <f>stat!E1059</f>
        <v>0</v>
      </c>
      <c r="F783" s="477">
        <f>stat!F1059</f>
        <v>0</v>
      </c>
      <c r="G783" s="1654">
        <f>stat!G1059</f>
        <v>0</v>
      </c>
      <c r="H783" s="477">
        <f>stat!H1059</f>
        <v>0</v>
      </c>
      <c r="I783" s="477">
        <f>stat!I1059</f>
        <v>0</v>
      </c>
      <c r="J783" s="477">
        <f>stat!J1059</f>
        <v>0</v>
      </c>
      <c r="K783" s="477">
        <f>stat!K1059</f>
        <v>0</v>
      </c>
      <c r="L783" s="477">
        <f>stat!L1059</f>
        <v>0</v>
      </c>
    </row>
    <row r="784" spans="1:12" ht="15" customHeight="1">
      <c r="A784" s="849">
        <f>K784</f>
        <v>0</v>
      </c>
      <c r="B784" s="477">
        <f>stat!B1060</f>
        <v>0</v>
      </c>
      <c r="C784" s="477">
        <f>stat!C1060</f>
        <v>0</v>
      </c>
      <c r="D784" s="477">
        <f>stat!D1060</f>
        <v>0</v>
      </c>
      <c r="E784" s="477">
        <f>stat!E1060</f>
        <v>0</v>
      </c>
      <c r="F784" s="477">
        <f>stat!F1060</f>
        <v>0</v>
      </c>
      <c r="G784" s="1654">
        <f>stat!G1060</f>
        <v>0</v>
      </c>
      <c r="H784" s="477">
        <f>stat!H1060</f>
        <v>0</v>
      </c>
      <c r="I784" s="477">
        <f>stat!I1060</f>
        <v>0</v>
      </c>
      <c r="J784" s="477">
        <f>stat!J1060</f>
        <v>0</v>
      </c>
      <c r="K784" s="477">
        <f>stat!K1060</f>
        <v>0</v>
      </c>
      <c r="L784" s="477">
        <f>stat!L1060</f>
        <v>0</v>
      </c>
    </row>
    <row r="785" spans="1:12" ht="15" customHeight="1">
      <c r="A785" s="849">
        <f>K785</f>
        <v>0</v>
      </c>
      <c r="B785" s="477">
        <f>stat!B1061</f>
        <v>0</v>
      </c>
      <c r="C785" s="477">
        <f>stat!C1061</f>
        <v>0</v>
      </c>
      <c r="D785" s="477">
        <f>stat!D1061</f>
        <v>0</v>
      </c>
      <c r="E785" s="477">
        <f>stat!E1061</f>
        <v>0</v>
      </c>
      <c r="F785" s="477">
        <f>stat!F1061</f>
        <v>0</v>
      </c>
      <c r="G785" s="1654">
        <f>stat!G1061</f>
        <v>0</v>
      </c>
      <c r="H785" s="477">
        <f>stat!H1061</f>
        <v>0</v>
      </c>
      <c r="I785" s="477">
        <f>stat!I1061</f>
        <v>0</v>
      </c>
      <c r="J785" s="477">
        <f>stat!J1061</f>
        <v>0</v>
      </c>
      <c r="K785" s="477">
        <f>stat!K1061</f>
        <v>0</v>
      </c>
      <c r="L785" s="477">
        <f>stat!L1061</f>
        <v>0</v>
      </c>
    </row>
    <row r="786" spans="1:12" ht="15" customHeight="1">
      <c r="A786" s="849">
        <f>K786</f>
        <v>0</v>
      </c>
      <c r="B786" s="477">
        <f>stat!B1062</f>
        <v>0</v>
      </c>
      <c r="C786" s="477">
        <f>stat!C1062</f>
        <v>0</v>
      </c>
      <c r="D786" s="477">
        <f>stat!D1062</f>
        <v>0</v>
      </c>
      <c r="E786" s="477">
        <f>stat!E1062</f>
        <v>0</v>
      </c>
      <c r="F786" s="477">
        <f>stat!F1062</f>
        <v>0</v>
      </c>
      <c r="G786" s="1654">
        <f>stat!G1062</f>
        <v>0</v>
      </c>
      <c r="H786" s="477">
        <f>stat!H1062</f>
        <v>0</v>
      </c>
      <c r="I786" s="477">
        <f>stat!I1062</f>
        <v>0</v>
      </c>
      <c r="J786" s="477">
        <f>stat!J1062</f>
        <v>0</v>
      </c>
      <c r="K786" s="477">
        <f>stat!K1062</f>
        <v>0</v>
      </c>
      <c r="L786" s="477">
        <f>stat!L1062</f>
        <v>0</v>
      </c>
    </row>
    <row r="787" spans="1:12" ht="15" customHeight="1">
      <c r="A787" s="849">
        <f>K787</f>
        <v>0</v>
      </c>
      <c r="B787" s="477">
        <f>stat!B1063</f>
        <v>0</v>
      </c>
      <c r="C787" s="477">
        <f>stat!C1063</f>
        <v>0</v>
      </c>
      <c r="D787" s="477">
        <f>stat!D1063</f>
        <v>0</v>
      </c>
      <c r="E787" s="477">
        <f>stat!E1063</f>
        <v>0</v>
      </c>
      <c r="F787" s="477">
        <f>stat!F1063</f>
        <v>0</v>
      </c>
      <c r="G787" s="1654">
        <f>stat!G1063</f>
        <v>0</v>
      </c>
      <c r="H787" s="477">
        <f>stat!H1063</f>
        <v>0</v>
      </c>
      <c r="I787" s="477">
        <f>stat!I1063</f>
        <v>0</v>
      </c>
      <c r="J787" s="477">
        <f>stat!J1063</f>
        <v>0</v>
      </c>
      <c r="K787" s="477">
        <f>stat!K1063</f>
        <v>0</v>
      </c>
      <c r="L787" s="477">
        <f>stat!L1063</f>
        <v>0</v>
      </c>
    </row>
    <row r="788" spans="1:12" ht="15" customHeight="1">
      <c r="A788" s="849">
        <f>K788</f>
        <v>0</v>
      </c>
      <c r="B788" s="477">
        <f>stat!B1064</f>
        <v>0</v>
      </c>
      <c r="C788" s="477">
        <f>stat!C1064</f>
        <v>0</v>
      </c>
      <c r="D788" s="477">
        <f>stat!D1064</f>
        <v>0</v>
      </c>
      <c r="E788" s="477">
        <f>stat!E1064</f>
        <v>0</v>
      </c>
      <c r="F788" s="477">
        <f>stat!F1064</f>
        <v>0</v>
      </c>
      <c r="G788" s="1654">
        <f>stat!G1064</f>
        <v>0</v>
      </c>
      <c r="H788" s="477">
        <f>stat!H1064</f>
        <v>0</v>
      </c>
      <c r="I788" s="477">
        <f>stat!I1064</f>
        <v>0</v>
      </c>
      <c r="J788" s="477">
        <f>stat!J1064</f>
        <v>0</v>
      </c>
      <c r="K788" s="477">
        <f>stat!K1064</f>
        <v>0</v>
      </c>
      <c r="L788" s="477">
        <f>stat!L1064</f>
        <v>0</v>
      </c>
    </row>
    <row r="789" spans="1:12" ht="15" customHeight="1">
      <c r="A789" s="849">
        <f>K789</f>
        <v>0</v>
      </c>
      <c r="B789" s="477">
        <f>stat!B1065</f>
        <v>0</v>
      </c>
      <c r="C789" s="477">
        <f>stat!C1065</f>
        <v>0</v>
      </c>
      <c r="D789" s="477">
        <f>stat!D1065</f>
        <v>0</v>
      </c>
      <c r="E789" s="477">
        <f>stat!E1065</f>
        <v>0</v>
      </c>
      <c r="F789" s="477">
        <f>stat!F1065</f>
        <v>0</v>
      </c>
      <c r="G789" s="1654">
        <f>stat!G1065</f>
        <v>0</v>
      </c>
      <c r="H789" s="477">
        <f>stat!H1065</f>
        <v>0</v>
      </c>
      <c r="I789" s="477">
        <f>stat!I1065</f>
        <v>0</v>
      </c>
      <c r="J789" s="477">
        <f>stat!J1065</f>
        <v>0</v>
      </c>
      <c r="K789" s="477">
        <f>stat!K1065</f>
        <v>0</v>
      </c>
      <c r="L789" s="477">
        <f>stat!L1065</f>
        <v>0</v>
      </c>
    </row>
    <row r="790" spans="1:12" ht="15" customHeight="1">
      <c r="A790" s="849">
        <f>K790</f>
        <v>0</v>
      </c>
      <c r="B790" s="477">
        <f>stat!B1066</f>
        <v>0</v>
      </c>
      <c r="C790" s="477">
        <f>stat!C1066</f>
        <v>0</v>
      </c>
      <c r="D790" s="477">
        <f>stat!D1066</f>
        <v>0</v>
      </c>
      <c r="E790" s="477">
        <f>stat!E1066</f>
        <v>0</v>
      </c>
      <c r="F790" s="477">
        <f>stat!F1066</f>
        <v>0</v>
      </c>
      <c r="G790" s="1654">
        <f>stat!G1066</f>
        <v>0</v>
      </c>
      <c r="H790" s="477">
        <f>stat!H1066</f>
        <v>0</v>
      </c>
      <c r="I790" s="477">
        <f>stat!I1066</f>
        <v>0</v>
      </c>
      <c r="J790" s="477">
        <f>stat!J1066</f>
        <v>0</v>
      </c>
      <c r="K790" s="477">
        <f>stat!K1066</f>
        <v>0</v>
      </c>
      <c r="L790" s="477">
        <f>stat!L1066</f>
        <v>0</v>
      </c>
    </row>
    <row r="791" spans="1:12" ht="15" customHeight="1">
      <c r="A791" s="849">
        <f>K791</f>
        <v>0</v>
      </c>
      <c r="B791" s="477">
        <f>stat!B1067</f>
        <v>0</v>
      </c>
      <c r="C791" s="477">
        <f>stat!C1067</f>
        <v>0</v>
      </c>
      <c r="D791" s="477">
        <f>stat!D1067</f>
        <v>0</v>
      </c>
      <c r="E791" s="477">
        <f>stat!E1067</f>
        <v>0</v>
      </c>
      <c r="F791" s="477">
        <f>stat!F1067</f>
        <v>0</v>
      </c>
      <c r="G791" s="1654">
        <f>stat!G1067</f>
        <v>0</v>
      </c>
      <c r="H791" s="477">
        <f>stat!H1067</f>
        <v>0</v>
      </c>
      <c r="I791" s="477">
        <f>stat!I1067</f>
        <v>0</v>
      </c>
      <c r="J791" s="477">
        <f>stat!J1067</f>
        <v>0</v>
      </c>
      <c r="K791" s="477">
        <f>stat!K1067</f>
        <v>0</v>
      </c>
      <c r="L791" s="477">
        <f>stat!L1067</f>
        <v>0</v>
      </c>
    </row>
    <row r="792" spans="1:12" ht="15" customHeight="1">
      <c r="A792" s="849">
        <f>K792</f>
        <v>0</v>
      </c>
      <c r="B792" s="477">
        <f>stat!B1068</f>
        <v>0</v>
      </c>
      <c r="C792" s="477">
        <f>stat!C1068</f>
        <v>0</v>
      </c>
      <c r="D792" s="477">
        <f>stat!D1068</f>
        <v>0</v>
      </c>
      <c r="E792" s="477">
        <f>stat!E1068</f>
        <v>0</v>
      </c>
      <c r="F792" s="477">
        <f>stat!F1068</f>
        <v>0</v>
      </c>
      <c r="G792" s="1654">
        <f>stat!G1068</f>
        <v>0</v>
      </c>
      <c r="H792" s="477">
        <f>stat!H1068</f>
        <v>0</v>
      </c>
      <c r="I792" s="477">
        <f>stat!I1068</f>
        <v>0</v>
      </c>
      <c r="J792" s="477">
        <f>stat!J1068</f>
        <v>0</v>
      </c>
      <c r="K792" s="477">
        <f>stat!K1068</f>
        <v>0</v>
      </c>
      <c r="L792" s="477">
        <f>stat!L1068</f>
        <v>0</v>
      </c>
    </row>
    <row r="793" spans="1:12" ht="15" customHeight="1">
      <c r="A793" s="849">
        <f>K793</f>
        <v>0</v>
      </c>
      <c r="B793" s="477">
        <f>stat!B1069</f>
        <v>0</v>
      </c>
      <c r="C793" s="477">
        <f>stat!C1069</f>
        <v>0</v>
      </c>
      <c r="D793" s="477">
        <f>stat!D1069</f>
        <v>0</v>
      </c>
      <c r="E793" s="477">
        <f>stat!E1069</f>
        <v>0</v>
      </c>
      <c r="F793" s="477">
        <f>stat!F1069</f>
        <v>0</v>
      </c>
      <c r="G793" s="1654">
        <f>stat!G1069</f>
        <v>0</v>
      </c>
      <c r="H793" s="477">
        <f>stat!H1069</f>
        <v>0</v>
      </c>
      <c r="I793" s="477">
        <f>stat!I1069</f>
        <v>0</v>
      </c>
      <c r="J793" s="477">
        <f>stat!J1069</f>
        <v>0</v>
      </c>
      <c r="K793" s="477">
        <f>stat!K1069</f>
        <v>0</v>
      </c>
      <c r="L793" s="477">
        <f>stat!L1069</f>
        <v>0</v>
      </c>
    </row>
    <row r="794" spans="1:12" ht="15" customHeight="1">
      <c r="A794" s="849">
        <f>K794</f>
        <v>0</v>
      </c>
      <c r="B794" s="477">
        <f>stat!B1070</f>
        <v>0</v>
      </c>
      <c r="C794" s="477">
        <f>stat!C1070</f>
        <v>0</v>
      </c>
      <c r="D794" s="477">
        <f>stat!D1070</f>
        <v>0</v>
      </c>
      <c r="E794" s="477">
        <f>stat!E1070</f>
        <v>0</v>
      </c>
      <c r="F794" s="477">
        <f>stat!F1070</f>
        <v>0</v>
      </c>
      <c r="G794" s="1654">
        <f>stat!G1070</f>
        <v>0</v>
      </c>
      <c r="H794" s="477">
        <f>stat!H1070</f>
        <v>0</v>
      </c>
      <c r="I794" s="477">
        <f>stat!I1070</f>
        <v>0</v>
      </c>
      <c r="J794" s="477">
        <f>stat!J1070</f>
        <v>0</v>
      </c>
      <c r="K794" s="477">
        <f>stat!K1070</f>
        <v>0</v>
      </c>
      <c r="L794" s="477">
        <f>stat!L1070</f>
        <v>0</v>
      </c>
    </row>
    <row r="795" spans="1:12" ht="15" customHeight="1">
      <c r="A795" s="849">
        <f>K795</f>
        <v>0</v>
      </c>
      <c r="B795" s="477">
        <f>stat!B1071</f>
        <v>0</v>
      </c>
      <c r="C795" s="477">
        <f>stat!C1071</f>
        <v>0</v>
      </c>
      <c r="D795" s="477">
        <f>stat!D1071</f>
        <v>0</v>
      </c>
      <c r="E795" s="477">
        <f>stat!E1071</f>
        <v>0</v>
      </c>
      <c r="F795" s="477">
        <f>stat!F1071</f>
        <v>0</v>
      </c>
      <c r="G795" s="1654">
        <f>stat!G1071</f>
        <v>0</v>
      </c>
      <c r="H795" s="477">
        <f>stat!H1071</f>
        <v>0</v>
      </c>
      <c r="I795" s="477">
        <f>stat!I1071</f>
        <v>0</v>
      </c>
      <c r="J795" s="477">
        <f>stat!J1071</f>
        <v>0</v>
      </c>
      <c r="K795" s="477">
        <f>stat!K1071</f>
        <v>0</v>
      </c>
      <c r="L795" s="477">
        <f>stat!L1071</f>
        <v>0</v>
      </c>
    </row>
    <row r="796" spans="1:12" ht="15" customHeight="1">
      <c r="A796" s="849">
        <f>K796</f>
        <v>0</v>
      </c>
      <c r="B796" s="477">
        <f>stat!B1072</f>
        <v>0</v>
      </c>
      <c r="C796" s="477">
        <f>stat!C1072</f>
        <v>0</v>
      </c>
      <c r="D796" s="477">
        <f>stat!D1072</f>
        <v>0</v>
      </c>
      <c r="E796" s="477">
        <f>stat!E1072</f>
        <v>0</v>
      </c>
      <c r="F796" s="477">
        <f>stat!F1072</f>
        <v>0</v>
      </c>
      <c r="G796" s="1654">
        <f>stat!G1072</f>
        <v>0</v>
      </c>
      <c r="H796" s="477">
        <f>stat!H1072</f>
        <v>0</v>
      </c>
      <c r="I796" s="477">
        <f>stat!I1072</f>
        <v>0</v>
      </c>
      <c r="J796" s="477">
        <f>stat!J1072</f>
        <v>0</v>
      </c>
      <c r="K796" s="477">
        <f>stat!K1072</f>
        <v>0</v>
      </c>
      <c r="L796" s="477">
        <f>stat!L1072</f>
        <v>0</v>
      </c>
    </row>
    <row r="797" spans="1:12" ht="15" customHeight="1">
      <c r="A797" s="849">
        <f>K797</f>
        <v>0</v>
      </c>
      <c r="B797" s="477">
        <f>stat!B1073</f>
        <v>0</v>
      </c>
      <c r="C797" s="477">
        <f>stat!C1073</f>
        <v>0</v>
      </c>
      <c r="D797" s="477">
        <f>stat!D1073</f>
        <v>0</v>
      </c>
      <c r="E797" s="477">
        <f>stat!E1073</f>
        <v>0</v>
      </c>
      <c r="F797" s="477">
        <f>stat!F1073</f>
        <v>0</v>
      </c>
      <c r="G797" s="1654">
        <f>stat!G1073</f>
        <v>0</v>
      </c>
      <c r="H797" s="477">
        <f>stat!H1073</f>
        <v>0</v>
      </c>
      <c r="I797" s="477">
        <f>stat!I1073</f>
        <v>0</v>
      </c>
      <c r="J797" s="477">
        <f>stat!J1073</f>
        <v>0</v>
      </c>
      <c r="K797" s="477">
        <f>stat!K1073</f>
        <v>0</v>
      </c>
      <c r="L797" s="477">
        <f>stat!L1073</f>
        <v>0</v>
      </c>
    </row>
    <row r="798" spans="1:12" ht="15" customHeight="1">
      <c r="A798" s="849">
        <f>K798</f>
        <v>0</v>
      </c>
      <c r="B798" s="477">
        <f>stat!B1074</f>
        <v>0</v>
      </c>
      <c r="C798" s="477">
        <f>stat!C1074</f>
        <v>0</v>
      </c>
      <c r="D798" s="477">
        <f>stat!D1074</f>
        <v>0</v>
      </c>
      <c r="E798" s="477">
        <f>stat!E1074</f>
        <v>0</v>
      </c>
      <c r="F798" s="477">
        <f>stat!F1074</f>
        <v>0</v>
      </c>
      <c r="G798" s="1654">
        <f>stat!G1074</f>
        <v>0</v>
      </c>
      <c r="H798" s="477">
        <f>stat!H1074</f>
        <v>0</v>
      </c>
      <c r="I798" s="477">
        <f>stat!I1074</f>
        <v>0</v>
      </c>
      <c r="J798" s="477">
        <f>stat!J1074</f>
        <v>0</v>
      </c>
      <c r="K798" s="477">
        <f>stat!K1074</f>
        <v>0</v>
      </c>
      <c r="L798" s="477">
        <f>stat!L1074</f>
        <v>0</v>
      </c>
    </row>
    <row r="799" spans="1:12" ht="15" customHeight="1">
      <c r="A799" s="849">
        <f>K799</f>
        <v>0</v>
      </c>
      <c r="B799" s="477">
        <f>stat!B1075</f>
        <v>0</v>
      </c>
      <c r="C799" s="477">
        <f>stat!C1075</f>
        <v>0</v>
      </c>
      <c r="D799" s="477">
        <f>stat!D1075</f>
        <v>0</v>
      </c>
      <c r="E799" s="477">
        <f>stat!E1075</f>
        <v>0</v>
      </c>
      <c r="F799" s="477">
        <f>stat!F1075</f>
        <v>0</v>
      </c>
      <c r="G799" s="1654">
        <f>stat!G1075</f>
        <v>0</v>
      </c>
      <c r="H799" s="477">
        <f>stat!H1075</f>
        <v>0</v>
      </c>
      <c r="I799" s="477">
        <f>stat!I1075</f>
        <v>0</v>
      </c>
      <c r="J799" s="477">
        <f>stat!J1075</f>
        <v>0</v>
      </c>
      <c r="K799" s="477">
        <f>stat!K1075</f>
        <v>0</v>
      </c>
      <c r="L799" s="477">
        <f>stat!L1075</f>
        <v>0</v>
      </c>
    </row>
    <row r="800" spans="1:12" ht="15" customHeight="1">
      <c r="A800" s="849">
        <f>K800</f>
        <v>0</v>
      </c>
      <c r="B800" s="477">
        <f>stat!B1076</f>
        <v>0</v>
      </c>
      <c r="C800" s="477">
        <f>stat!C1076</f>
        <v>0</v>
      </c>
      <c r="D800" s="477">
        <f>stat!D1076</f>
        <v>0</v>
      </c>
      <c r="E800" s="477">
        <f>stat!E1076</f>
        <v>0</v>
      </c>
      <c r="F800" s="477">
        <f>stat!F1076</f>
        <v>0</v>
      </c>
      <c r="G800" s="1654">
        <f>stat!G1076</f>
        <v>0</v>
      </c>
      <c r="H800" s="477">
        <f>stat!H1076</f>
        <v>0</v>
      </c>
      <c r="I800" s="477">
        <f>stat!I1076</f>
        <v>0</v>
      </c>
      <c r="J800" s="477">
        <f>stat!J1076</f>
        <v>0</v>
      </c>
      <c r="K800" s="477">
        <f>stat!K1076</f>
        <v>0</v>
      </c>
      <c r="L800" s="477">
        <f>stat!L1076</f>
        <v>0</v>
      </c>
    </row>
    <row r="801" spans="1:12" ht="15" customHeight="1">
      <c r="A801" s="849">
        <f>K801</f>
        <v>0</v>
      </c>
      <c r="B801" s="477">
        <f>stat!B1077</f>
        <v>0</v>
      </c>
      <c r="C801" s="477">
        <f>stat!C1077</f>
        <v>0</v>
      </c>
      <c r="D801" s="477">
        <f>stat!D1077</f>
        <v>0</v>
      </c>
      <c r="E801" s="477">
        <f>stat!E1077</f>
        <v>0</v>
      </c>
      <c r="F801" s="477">
        <f>stat!F1077</f>
        <v>0</v>
      </c>
      <c r="G801" s="1654">
        <f>stat!G1077</f>
        <v>0</v>
      </c>
      <c r="H801" s="477">
        <f>stat!H1077</f>
        <v>0</v>
      </c>
      <c r="I801" s="477">
        <f>stat!I1077</f>
        <v>0</v>
      </c>
      <c r="J801" s="477">
        <f>stat!J1077</f>
        <v>0</v>
      </c>
      <c r="K801" s="477">
        <f>stat!K1077</f>
        <v>0</v>
      </c>
      <c r="L801" s="477">
        <f>stat!L1077</f>
        <v>0</v>
      </c>
    </row>
    <row r="802" spans="1:12" ht="15" customHeight="1">
      <c r="A802" s="849">
        <f>K802</f>
        <v>0</v>
      </c>
      <c r="B802" s="477">
        <f>stat!B1078</f>
        <v>0</v>
      </c>
      <c r="C802" s="477">
        <f>stat!C1078</f>
        <v>0</v>
      </c>
      <c r="D802" s="477">
        <f>stat!D1078</f>
        <v>0</v>
      </c>
      <c r="E802" s="477">
        <f>stat!E1078</f>
        <v>0</v>
      </c>
      <c r="F802" s="477">
        <f>stat!F1078</f>
        <v>0</v>
      </c>
      <c r="G802" s="1654">
        <f>stat!G1078</f>
        <v>0</v>
      </c>
      <c r="H802" s="477">
        <f>stat!H1078</f>
        <v>0</v>
      </c>
      <c r="I802" s="477">
        <f>stat!I1078</f>
        <v>0</v>
      </c>
      <c r="J802" s="477">
        <f>stat!J1078</f>
        <v>0</v>
      </c>
      <c r="K802" s="477">
        <f>stat!K1078</f>
        <v>0</v>
      </c>
      <c r="L802" s="477">
        <f>stat!L1078</f>
        <v>0</v>
      </c>
    </row>
    <row r="803" spans="1:12" ht="15" customHeight="1">
      <c r="A803" s="849">
        <f>K803</f>
        <v>0</v>
      </c>
      <c r="B803" s="477">
        <f>stat!B1079</f>
        <v>0</v>
      </c>
      <c r="C803" s="477">
        <f>stat!C1079</f>
        <v>0</v>
      </c>
      <c r="D803" s="477">
        <f>stat!D1079</f>
        <v>0</v>
      </c>
      <c r="E803" s="477">
        <f>stat!E1079</f>
        <v>0</v>
      </c>
      <c r="F803" s="477">
        <f>stat!F1079</f>
        <v>0</v>
      </c>
      <c r="G803" s="1654">
        <f>stat!G1079</f>
        <v>0</v>
      </c>
      <c r="H803" s="477">
        <f>stat!H1079</f>
        <v>0</v>
      </c>
      <c r="I803" s="477">
        <f>stat!I1079</f>
        <v>0</v>
      </c>
      <c r="J803" s="477">
        <f>stat!J1079</f>
        <v>0</v>
      </c>
      <c r="K803" s="477">
        <f>stat!K1079</f>
        <v>0</v>
      </c>
      <c r="L803" s="477">
        <f>stat!L1079</f>
        <v>0</v>
      </c>
    </row>
    <row r="804" spans="1:12" ht="15" customHeight="1">
      <c r="A804" s="849">
        <f>K804</f>
        <v>0</v>
      </c>
      <c r="B804" s="477">
        <f>stat!B1080</f>
        <v>0</v>
      </c>
      <c r="C804" s="477">
        <f>stat!C1080</f>
        <v>0</v>
      </c>
      <c r="D804" s="477">
        <f>stat!D1080</f>
        <v>0</v>
      </c>
      <c r="E804" s="477">
        <f>stat!E1080</f>
        <v>0</v>
      </c>
      <c r="F804" s="477">
        <f>stat!F1080</f>
        <v>0</v>
      </c>
      <c r="G804" s="1654">
        <f>stat!G1080</f>
        <v>0</v>
      </c>
      <c r="H804" s="477">
        <f>stat!H1080</f>
        <v>0</v>
      </c>
      <c r="I804" s="477">
        <f>stat!I1080</f>
        <v>0</v>
      </c>
      <c r="J804" s="477">
        <f>stat!J1080</f>
        <v>0</v>
      </c>
      <c r="K804" s="477">
        <f>stat!K1080</f>
        <v>0</v>
      </c>
      <c r="L804" s="477">
        <f>stat!L1080</f>
        <v>0</v>
      </c>
    </row>
    <row r="805" spans="1:12" ht="15" customHeight="1">
      <c r="A805" s="849">
        <f>K805</f>
        <v>0</v>
      </c>
      <c r="B805" s="477">
        <f>stat!B1081</f>
        <v>0</v>
      </c>
      <c r="C805" s="477">
        <f>stat!C1081</f>
        <v>0</v>
      </c>
      <c r="D805" s="477">
        <f>stat!D1081</f>
        <v>0</v>
      </c>
      <c r="E805" s="477">
        <f>stat!E1081</f>
        <v>0</v>
      </c>
      <c r="F805" s="477">
        <f>stat!F1081</f>
        <v>0</v>
      </c>
      <c r="G805" s="1654">
        <f>stat!G1081</f>
        <v>0</v>
      </c>
      <c r="H805" s="477">
        <f>stat!H1081</f>
        <v>0</v>
      </c>
      <c r="I805" s="477">
        <f>stat!I1081</f>
        <v>0</v>
      </c>
      <c r="J805" s="477">
        <f>stat!J1081</f>
        <v>0</v>
      </c>
      <c r="K805" s="477">
        <f>stat!K1081</f>
        <v>0</v>
      </c>
      <c r="L805" s="477">
        <f>stat!L1081</f>
        <v>0</v>
      </c>
    </row>
    <row r="806" spans="1:12" ht="15" customHeight="1">
      <c r="A806" s="849">
        <f>K806</f>
        <v>0</v>
      </c>
      <c r="B806" s="477">
        <f>stat!B1082</f>
        <v>0</v>
      </c>
      <c r="C806" s="477">
        <f>stat!C1082</f>
        <v>0</v>
      </c>
      <c r="D806" s="477">
        <f>stat!D1082</f>
        <v>0</v>
      </c>
      <c r="E806" s="477">
        <f>stat!E1082</f>
        <v>0</v>
      </c>
      <c r="F806" s="477">
        <f>stat!F1082</f>
        <v>0</v>
      </c>
      <c r="G806" s="1654">
        <f>stat!G1082</f>
        <v>0</v>
      </c>
      <c r="H806" s="477">
        <f>stat!H1082</f>
        <v>0</v>
      </c>
      <c r="I806" s="477">
        <f>stat!I1082</f>
        <v>0</v>
      </c>
      <c r="J806" s="477">
        <f>stat!J1082</f>
        <v>0</v>
      </c>
      <c r="K806" s="477">
        <f>stat!K1082</f>
        <v>0</v>
      </c>
      <c r="L806" s="477">
        <f>stat!L1082</f>
        <v>0</v>
      </c>
    </row>
    <row r="807" spans="1:12" ht="15" customHeight="1">
      <c r="A807" s="849">
        <f>K807</f>
        <v>0</v>
      </c>
      <c r="B807" s="477">
        <f>stat!B1083</f>
        <v>0</v>
      </c>
      <c r="C807" s="477">
        <f>stat!C1083</f>
        <v>0</v>
      </c>
      <c r="D807" s="477">
        <f>stat!D1083</f>
        <v>0</v>
      </c>
      <c r="E807" s="477">
        <f>stat!E1083</f>
        <v>0</v>
      </c>
      <c r="F807" s="477">
        <f>stat!F1083</f>
        <v>0</v>
      </c>
      <c r="G807" s="1654">
        <f>stat!G1083</f>
        <v>0</v>
      </c>
      <c r="H807" s="477">
        <f>stat!H1083</f>
        <v>0</v>
      </c>
      <c r="I807" s="477">
        <f>stat!I1083</f>
        <v>0</v>
      </c>
      <c r="J807" s="477">
        <f>stat!J1083</f>
        <v>0</v>
      </c>
      <c r="K807" s="477">
        <f>stat!K1083</f>
        <v>0</v>
      </c>
      <c r="L807" s="477">
        <f>stat!L1083</f>
        <v>0</v>
      </c>
    </row>
    <row r="808" spans="1:12" ht="15" customHeight="1">
      <c r="A808" s="849">
        <f>K808</f>
        <v>0</v>
      </c>
      <c r="B808" s="477">
        <f>stat!B1084</f>
        <v>0</v>
      </c>
      <c r="C808" s="477">
        <f>stat!C1084</f>
        <v>0</v>
      </c>
      <c r="D808" s="477">
        <f>stat!D1084</f>
        <v>0</v>
      </c>
      <c r="E808" s="477">
        <f>stat!E1084</f>
        <v>0</v>
      </c>
      <c r="F808" s="477">
        <f>stat!F1084</f>
        <v>0</v>
      </c>
      <c r="G808" s="1654">
        <f>stat!G1084</f>
        <v>0</v>
      </c>
      <c r="H808" s="477">
        <f>stat!H1084</f>
        <v>0</v>
      </c>
      <c r="I808" s="477">
        <f>stat!I1084</f>
        <v>0</v>
      </c>
      <c r="J808" s="477">
        <f>stat!J1084</f>
        <v>0</v>
      </c>
      <c r="K808" s="477">
        <f>stat!K1084</f>
        <v>0</v>
      </c>
      <c r="L808" s="477">
        <f>stat!L1084</f>
        <v>0</v>
      </c>
    </row>
    <row r="809" spans="1:12" ht="15" customHeight="1">
      <c r="A809" s="849">
        <f>K809</f>
        <v>0</v>
      </c>
      <c r="B809" s="477">
        <f>stat!B1085</f>
        <v>0</v>
      </c>
      <c r="C809" s="477">
        <f>stat!C1085</f>
        <v>0</v>
      </c>
      <c r="D809" s="477">
        <f>stat!D1085</f>
        <v>0</v>
      </c>
      <c r="E809" s="477">
        <f>stat!E1085</f>
        <v>0</v>
      </c>
      <c r="F809" s="477">
        <f>stat!F1085</f>
        <v>0</v>
      </c>
      <c r="G809" s="1654">
        <f>stat!G1085</f>
        <v>0</v>
      </c>
      <c r="H809" s="477">
        <f>stat!H1085</f>
        <v>0</v>
      </c>
      <c r="I809" s="477">
        <f>stat!I1085</f>
        <v>0</v>
      </c>
      <c r="J809" s="477">
        <f>stat!J1085</f>
        <v>0</v>
      </c>
      <c r="K809" s="477">
        <f>stat!K1085</f>
        <v>0</v>
      </c>
      <c r="L809" s="477">
        <f>stat!L1085</f>
        <v>0</v>
      </c>
    </row>
    <row r="810" spans="1:12" ht="15" customHeight="1">
      <c r="A810" s="849">
        <f>K810</f>
        <v>0</v>
      </c>
      <c r="B810" s="477">
        <f>stat!B1086</f>
        <v>0</v>
      </c>
      <c r="C810" s="477">
        <f>stat!C1086</f>
        <v>0</v>
      </c>
      <c r="D810" s="477">
        <f>stat!D1086</f>
        <v>0</v>
      </c>
      <c r="E810" s="477">
        <f>stat!E1086</f>
        <v>0</v>
      </c>
      <c r="F810" s="477">
        <f>stat!F1086</f>
        <v>0</v>
      </c>
      <c r="G810" s="1654">
        <f>stat!G1086</f>
        <v>0</v>
      </c>
      <c r="H810" s="477">
        <f>stat!H1086</f>
        <v>0</v>
      </c>
      <c r="I810" s="477">
        <f>stat!I1086</f>
        <v>0</v>
      </c>
      <c r="J810" s="477">
        <f>stat!J1086</f>
        <v>0</v>
      </c>
      <c r="K810" s="477">
        <f>stat!K1086</f>
        <v>0</v>
      </c>
      <c r="L810" s="477">
        <f>stat!L1086</f>
        <v>0</v>
      </c>
    </row>
    <row r="811" spans="1:12" ht="15" customHeight="1">
      <c r="A811" s="849">
        <f>K811</f>
        <v>0</v>
      </c>
      <c r="B811" s="477">
        <f>stat!B1087</f>
        <v>0</v>
      </c>
      <c r="C811" s="477">
        <f>stat!C1087</f>
        <v>0</v>
      </c>
      <c r="D811" s="477">
        <f>stat!D1087</f>
        <v>0</v>
      </c>
      <c r="E811" s="477">
        <f>stat!E1087</f>
        <v>0</v>
      </c>
      <c r="F811" s="477">
        <f>stat!F1087</f>
        <v>0</v>
      </c>
      <c r="G811" s="1654">
        <f>stat!G1087</f>
        <v>0</v>
      </c>
      <c r="H811" s="477">
        <f>stat!H1087</f>
        <v>0</v>
      </c>
      <c r="I811" s="477">
        <f>stat!I1087</f>
        <v>0</v>
      </c>
      <c r="J811" s="477">
        <f>stat!J1087</f>
        <v>0</v>
      </c>
      <c r="K811" s="477">
        <f>stat!K1087</f>
        <v>0</v>
      </c>
      <c r="L811" s="477">
        <f>stat!L1087</f>
        <v>0</v>
      </c>
    </row>
    <row r="812" spans="1:12" ht="15" customHeight="1">
      <c r="A812" s="849">
        <f>K812</f>
        <v>0</v>
      </c>
      <c r="B812" s="477">
        <f>stat!B1088</f>
        <v>0</v>
      </c>
      <c r="C812" s="477">
        <f>stat!C1088</f>
        <v>0</v>
      </c>
      <c r="D812" s="477">
        <f>stat!D1088</f>
        <v>0</v>
      </c>
      <c r="E812" s="477">
        <f>stat!E1088</f>
        <v>0</v>
      </c>
      <c r="F812" s="477">
        <f>stat!F1088</f>
        <v>0</v>
      </c>
      <c r="G812" s="1654">
        <f>stat!G1088</f>
        <v>0</v>
      </c>
      <c r="H812" s="477">
        <f>stat!H1088</f>
        <v>0</v>
      </c>
      <c r="I812" s="477">
        <f>stat!I1088</f>
        <v>0</v>
      </c>
      <c r="J812" s="477">
        <f>stat!J1088</f>
        <v>0</v>
      </c>
      <c r="K812" s="477">
        <f>stat!K1088</f>
        <v>0</v>
      </c>
      <c r="L812" s="477">
        <f>stat!L1088</f>
        <v>0</v>
      </c>
    </row>
    <row r="813" spans="1:12" ht="15" customHeight="1">
      <c r="A813" s="849">
        <f>K813</f>
        <v>0</v>
      </c>
      <c r="B813" s="477">
        <f>stat!B1089</f>
        <v>0</v>
      </c>
      <c r="C813" s="477">
        <f>stat!C1089</f>
        <v>0</v>
      </c>
      <c r="D813" s="477">
        <f>stat!D1089</f>
        <v>0</v>
      </c>
      <c r="E813" s="477">
        <f>stat!E1089</f>
        <v>0</v>
      </c>
      <c r="F813" s="477">
        <f>stat!F1089</f>
        <v>0</v>
      </c>
      <c r="G813" s="1654">
        <f>stat!G1089</f>
        <v>0</v>
      </c>
      <c r="H813" s="477">
        <f>stat!H1089</f>
        <v>0</v>
      </c>
      <c r="I813" s="477">
        <f>stat!I1089</f>
        <v>0</v>
      </c>
      <c r="J813" s="477">
        <f>stat!J1089</f>
        <v>0</v>
      </c>
      <c r="K813" s="477">
        <f>stat!K1089</f>
        <v>0</v>
      </c>
      <c r="L813" s="477">
        <f>stat!L1089</f>
        <v>0</v>
      </c>
    </row>
    <row r="814" spans="1:12" ht="15" customHeight="1">
      <c r="A814" s="849">
        <f>K814</f>
        <v>0</v>
      </c>
      <c r="B814" s="477">
        <f>stat!B1090</f>
        <v>0</v>
      </c>
      <c r="C814" s="477">
        <f>stat!C1090</f>
        <v>0</v>
      </c>
      <c r="D814" s="477">
        <f>stat!D1090</f>
        <v>0</v>
      </c>
      <c r="E814" s="477">
        <f>stat!E1090</f>
        <v>0</v>
      </c>
      <c r="F814" s="477">
        <f>stat!F1090</f>
        <v>0</v>
      </c>
      <c r="G814" s="1654">
        <f>stat!G1090</f>
        <v>0</v>
      </c>
      <c r="H814" s="477">
        <f>stat!H1090</f>
        <v>0</v>
      </c>
      <c r="I814" s="477">
        <f>stat!I1090</f>
        <v>0</v>
      </c>
      <c r="J814" s="477">
        <f>stat!J1090</f>
        <v>0</v>
      </c>
      <c r="K814" s="477">
        <f>stat!K1090</f>
        <v>0</v>
      </c>
      <c r="L814" s="477">
        <f>stat!L1090</f>
        <v>0</v>
      </c>
    </row>
    <row r="815" spans="1:12" ht="15" customHeight="1">
      <c r="A815" s="849">
        <f>K815</f>
        <v>0</v>
      </c>
      <c r="B815" s="477">
        <f>stat!B1091</f>
        <v>0</v>
      </c>
      <c r="C815" s="477">
        <f>stat!C1091</f>
        <v>0</v>
      </c>
      <c r="D815" s="477">
        <f>stat!D1091</f>
        <v>0</v>
      </c>
      <c r="E815" s="477">
        <f>stat!E1091</f>
        <v>0</v>
      </c>
      <c r="F815" s="477">
        <f>stat!F1091</f>
        <v>0</v>
      </c>
      <c r="G815" s="1654">
        <f>stat!G1091</f>
        <v>0</v>
      </c>
      <c r="H815" s="477">
        <f>stat!H1091</f>
        <v>0</v>
      </c>
      <c r="I815" s="477">
        <f>stat!I1091</f>
        <v>0</v>
      </c>
      <c r="J815" s="477">
        <f>stat!J1091</f>
        <v>0</v>
      </c>
      <c r="K815" s="477">
        <f>stat!K1091</f>
        <v>0</v>
      </c>
      <c r="L815" s="477">
        <f>stat!L1091</f>
        <v>0</v>
      </c>
    </row>
    <row r="816" spans="1:12" ht="15" customHeight="1">
      <c r="A816" s="849">
        <f>K816</f>
        <v>0</v>
      </c>
      <c r="B816" s="477">
        <f>stat!B1092</f>
        <v>0</v>
      </c>
      <c r="C816" s="477">
        <f>stat!C1092</f>
        <v>0</v>
      </c>
      <c r="D816" s="477">
        <f>stat!D1092</f>
        <v>0</v>
      </c>
      <c r="E816" s="477">
        <f>stat!E1092</f>
        <v>0</v>
      </c>
      <c r="F816" s="477">
        <f>stat!F1092</f>
        <v>0</v>
      </c>
      <c r="G816" s="1654">
        <f>stat!G1092</f>
        <v>0</v>
      </c>
      <c r="H816" s="477">
        <f>stat!H1092</f>
        <v>0</v>
      </c>
      <c r="I816" s="477">
        <f>stat!I1092</f>
        <v>0</v>
      </c>
      <c r="J816" s="477">
        <f>stat!J1092</f>
        <v>0</v>
      </c>
      <c r="K816" s="477">
        <f>stat!K1092</f>
        <v>0</v>
      </c>
      <c r="L816" s="477">
        <f>stat!L1092</f>
        <v>0</v>
      </c>
    </row>
    <row r="817" spans="1:12" ht="15" customHeight="1">
      <c r="A817" s="849">
        <f>K817</f>
        <v>0</v>
      </c>
      <c r="B817" s="477">
        <f>stat!B1093</f>
        <v>0</v>
      </c>
      <c r="C817" s="477">
        <f>stat!C1093</f>
        <v>0</v>
      </c>
      <c r="D817" s="477">
        <f>stat!D1093</f>
        <v>0</v>
      </c>
      <c r="E817" s="477">
        <f>stat!E1093</f>
        <v>0</v>
      </c>
      <c r="F817" s="477">
        <f>stat!F1093</f>
        <v>0</v>
      </c>
      <c r="G817" s="1654">
        <f>stat!G1093</f>
        <v>0</v>
      </c>
      <c r="H817" s="477">
        <f>stat!H1093</f>
        <v>0</v>
      </c>
      <c r="I817" s="477">
        <f>stat!I1093</f>
        <v>0</v>
      </c>
      <c r="J817" s="477">
        <f>stat!J1093</f>
        <v>0</v>
      </c>
      <c r="K817" s="477">
        <f>stat!K1093</f>
        <v>0</v>
      </c>
      <c r="L817" s="477">
        <f>stat!L1093</f>
        <v>0</v>
      </c>
    </row>
    <row r="818" spans="1:12" ht="15" customHeight="1">
      <c r="A818" s="849">
        <f>K818</f>
        <v>0</v>
      </c>
      <c r="B818" s="477">
        <f>stat!B1094</f>
        <v>0</v>
      </c>
      <c r="C818" s="477">
        <f>stat!C1094</f>
        <v>0</v>
      </c>
      <c r="D818" s="477">
        <f>stat!D1094</f>
        <v>0</v>
      </c>
      <c r="E818" s="477">
        <f>stat!E1094</f>
        <v>0</v>
      </c>
      <c r="F818" s="477">
        <f>stat!F1094</f>
        <v>0</v>
      </c>
      <c r="G818" s="1654">
        <f>stat!G1094</f>
        <v>0</v>
      </c>
      <c r="H818" s="477">
        <f>stat!H1094</f>
        <v>0</v>
      </c>
      <c r="I818" s="477">
        <f>stat!I1094</f>
        <v>0</v>
      </c>
      <c r="J818" s="477">
        <f>stat!J1094</f>
        <v>0</v>
      </c>
      <c r="K818" s="477">
        <f>stat!K1094</f>
        <v>0</v>
      </c>
      <c r="L818" s="477">
        <f>stat!L1094</f>
        <v>0</v>
      </c>
    </row>
    <row r="819" spans="1:12" ht="15" customHeight="1">
      <c r="A819" s="849">
        <f>K819</f>
        <v>0</v>
      </c>
      <c r="B819" s="477">
        <f>stat!B1095</f>
        <v>0</v>
      </c>
      <c r="C819" s="477">
        <f>stat!C1095</f>
        <v>0</v>
      </c>
      <c r="D819" s="477">
        <f>stat!D1095</f>
        <v>0</v>
      </c>
      <c r="E819" s="477">
        <f>stat!E1095</f>
        <v>0</v>
      </c>
      <c r="F819" s="477">
        <f>stat!F1095</f>
        <v>0</v>
      </c>
      <c r="G819" s="1654">
        <f>stat!G1095</f>
        <v>0</v>
      </c>
      <c r="H819" s="477">
        <f>stat!H1095</f>
        <v>0</v>
      </c>
      <c r="I819" s="477">
        <f>stat!I1095</f>
        <v>0</v>
      </c>
      <c r="J819" s="477">
        <f>stat!J1095</f>
        <v>0</v>
      </c>
      <c r="K819" s="477">
        <f>stat!K1095</f>
        <v>0</v>
      </c>
      <c r="L819" s="477">
        <f>stat!L1095</f>
        <v>0</v>
      </c>
    </row>
    <row r="820" spans="1:12" ht="15" customHeight="1">
      <c r="A820" s="849">
        <f>K820</f>
        <v>0</v>
      </c>
      <c r="B820" s="477">
        <f>stat!B1096</f>
        <v>0</v>
      </c>
      <c r="C820" s="477">
        <f>stat!C1096</f>
        <v>0</v>
      </c>
      <c r="D820" s="477">
        <f>stat!D1096</f>
        <v>0</v>
      </c>
      <c r="E820" s="477">
        <f>stat!E1096</f>
        <v>0</v>
      </c>
      <c r="F820" s="477">
        <f>stat!F1096</f>
        <v>0</v>
      </c>
      <c r="G820" s="1654">
        <f>stat!G1096</f>
        <v>0</v>
      </c>
      <c r="H820" s="477">
        <f>stat!H1096</f>
        <v>0</v>
      </c>
      <c r="I820" s="477">
        <f>stat!I1096</f>
        <v>0</v>
      </c>
      <c r="J820" s="477">
        <f>stat!J1096</f>
        <v>0</v>
      </c>
      <c r="K820" s="477">
        <f>stat!K1096</f>
        <v>0</v>
      </c>
      <c r="L820" s="477">
        <f>stat!L1096</f>
        <v>0</v>
      </c>
    </row>
    <row r="821" spans="1:12" ht="15" customHeight="1">
      <c r="A821" s="849">
        <f>K821</f>
        <v>0</v>
      </c>
      <c r="B821" s="477">
        <f>stat!B1097</f>
        <v>0</v>
      </c>
      <c r="C821" s="477">
        <f>stat!C1097</f>
        <v>0</v>
      </c>
      <c r="D821" s="477">
        <f>stat!D1097</f>
        <v>0</v>
      </c>
      <c r="E821" s="477">
        <f>stat!E1097</f>
        <v>0</v>
      </c>
      <c r="F821" s="477">
        <f>stat!F1097</f>
        <v>0</v>
      </c>
      <c r="G821" s="1654">
        <f>stat!G1097</f>
        <v>0</v>
      </c>
      <c r="H821" s="477">
        <f>stat!H1097</f>
        <v>0</v>
      </c>
      <c r="I821" s="477">
        <f>stat!I1097</f>
        <v>0</v>
      </c>
      <c r="J821" s="477">
        <f>stat!J1097</f>
        <v>0</v>
      </c>
      <c r="K821" s="477">
        <f>stat!K1097</f>
        <v>0</v>
      </c>
      <c r="L821" s="477">
        <f>stat!L1097</f>
        <v>0</v>
      </c>
    </row>
    <row r="822" spans="1:12" ht="15" customHeight="1">
      <c r="A822" s="849">
        <f>K822</f>
        <v>0</v>
      </c>
      <c r="B822" s="477">
        <f>stat!B1098</f>
        <v>0</v>
      </c>
      <c r="C822" s="477">
        <f>stat!C1098</f>
        <v>0</v>
      </c>
      <c r="D822" s="477">
        <f>stat!D1098</f>
        <v>0</v>
      </c>
      <c r="E822" s="477">
        <f>stat!E1098</f>
        <v>0</v>
      </c>
      <c r="F822" s="477">
        <f>stat!F1098</f>
        <v>0</v>
      </c>
      <c r="G822" s="1654">
        <f>stat!G1098</f>
        <v>0</v>
      </c>
      <c r="H822" s="477">
        <f>stat!H1098</f>
        <v>0</v>
      </c>
      <c r="I822" s="477">
        <f>stat!I1098</f>
        <v>0</v>
      </c>
      <c r="J822" s="477">
        <f>stat!J1098</f>
        <v>0</v>
      </c>
      <c r="K822" s="477">
        <f>stat!K1098</f>
        <v>0</v>
      </c>
      <c r="L822" s="477">
        <f>stat!L1098</f>
        <v>0</v>
      </c>
    </row>
    <row r="823" spans="1:12" ht="15" customHeight="1">
      <c r="A823" s="849">
        <f>K823</f>
        <v>0</v>
      </c>
      <c r="B823" s="477">
        <f>stat!B1099</f>
        <v>0</v>
      </c>
      <c r="C823" s="477">
        <f>stat!C1099</f>
        <v>0</v>
      </c>
      <c r="D823" s="477">
        <f>stat!D1099</f>
        <v>0</v>
      </c>
      <c r="E823" s="477">
        <f>stat!E1099</f>
        <v>0</v>
      </c>
      <c r="F823" s="477">
        <f>stat!F1099</f>
        <v>0</v>
      </c>
      <c r="G823" s="1654">
        <f>stat!G1099</f>
        <v>0</v>
      </c>
      <c r="H823" s="477">
        <f>stat!H1099</f>
        <v>0</v>
      </c>
      <c r="I823" s="477">
        <f>stat!I1099</f>
        <v>0</v>
      </c>
      <c r="J823" s="477">
        <f>stat!J1099</f>
        <v>0</v>
      </c>
      <c r="K823" s="477">
        <f>stat!K1099</f>
        <v>0</v>
      </c>
      <c r="L823" s="477">
        <f>stat!L1099</f>
        <v>0</v>
      </c>
    </row>
    <row r="824" spans="1:12" ht="15" customHeight="1">
      <c r="A824" s="849">
        <f>K824</f>
        <v>0</v>
      </c>
      <c r="B824" s="477">
        <f>stat!B1100</f>
        <v>0</v>
      </c>
      <c r="C824" s="477">
        <f>stat!C1100</f>
        <v>0</v>
      </c>
      <c r="D824" s="477">
        <f>stat!D1100</f>
        <v>0</v>
      </c>
      <c r="E824" s="477">
        <f>stat!E1100</f>
        <v>0</v>
      </c>
      <c r="F824" s="477">
        <f>stat!F1100</f>
        <v>0</v>
      </c>
      <c r="G824" s="1654">
        <f>stat!G1100</f>
        <v>0</v>
      </c>
      <c r="H824" s="477">
        <f>stat!H1100</f>
        <v>0</v>
      </c>
      <c r="I824" s="477">
        <f>stat!I1100</f>
        <v>0</v>
      </c>
      <c r="J824" s="477">
        <f>stat!J1100</f>
        <v>0</v>
      </c>
      <c r="K824" s="477">
        <f>stat!K1100</f>
        <v>0</v>
      </c>
      <c r="L824" s="477">
        <f>stat!L1100</f>
        <v>0</v>
      </c>
    </row>
    <row r="825" spans="1:12" ht="15" customHeight="1">
      <c r="A825" s="849">
        <f>K825</f>
        <v>0</v>
      </c>
      <c r="B825" s="477">
        <f>stat!B1101</f>
        <v>0</v>
      </c>
      <c r="C825" s="477">
        <f>stat!C1101</f>
        <v>0</v>
      </c>
      <c r="D825" s="477">
        <f>stat!D1101</f>
        <v>0</v>
      </c>
      <c r="E825" s="477">
        <f>stat!E1101</f>
        <v>0</v>
      </c>
      <c r="F825" s="477">
        <f>stat!F1101</f>
        <v>0</v>
      </c>
      <c r="G825" s="1654">
        <f>stat!G1101</f>
        <v>0</v>
      </c>
      <c r="H825" s="477">
        <f>stat!H1101</f>
        <v>0</v>
      </c>
      <c r="I825" s="477">
        <f>stat!I1101</f>
        <v>0</v>
      </c>
      <c r="J825" s="477">
        <f>stat!J1101</f>
        <v>0</v>
      </c>
      <c r="K825" s="477">
        <f>stat!K1101</f>
        <v>0</v>
      </c>
      <c r="L825" s="477">
        <f>stat!L1101</f>
        <v>0</v>
      </c>
    </row>
    <row r="826" spans="1:12" ht="15" customHeight="1">
      <c r="A826" s="849">
        <f>K826</f>
        <v>0</v>
      </c>
      <c r="B826" s="477">
        <f>stat!B1102</f>
        <v>0</v>
      </c>
      <c r="C826" s="477">
        <f>stat!C1102</f>
        <v>0</v>
      </c>
      <c r="D826" s="477">
        <f>stat!D1102</f>
        <v>0</v>
      </c>
      <c r="E826" s="477">
        <f>stat!E1102</f>
        <v>0</v>
      </c>
      <c r="F826" s="477">
        <f>stat!F1102</f>
        <v>0</v>
      </c>
      <c r="G826" s="1654">
        <f>stat!G1102</f>
        <v>0</v>
      </c>
      <c r="H826" s="477">
        <f>stat!H1102</f>
        <v>0</v>
      </c>
      <c r="I826" s="477">
        <f>stat!I1102</f>
        <v>0</v>
      </c>
      <c r="J826" s="477">
        <f>stat!J1102</f>
        <v>0</v>
      </c>
      <c r="K826" s="477">
        <f>stat!K1102</f>
        <v>0</v>
      </c>
      <c r="L826" s="477">
        <f>stat!L1102</f>
        <v>0</v>
      </c>
    </row>
    <row r="827" spans="1:12" ht="15" customHeight="1">
      <c r="A827" s="849">
        <f>K827</f>
        <v>0</v>
      </c>
      <c r="B827" s="477">
        <f>stat!B1103</f>
        <v>0</v>
      </c>
      <c r="C827" s="477">
        <f>stat!C1103</f>
        <v>0</v>
      </c>
      <c r="D827" s="477">
        <f>stat!D1103</f>
        <v>0</v>
      </c>
      <c r="E827" s="477">
        <f>stat!E1103</f>
        <v>0</v>
      </c>
      <c r="F827" s="477">
        <f>stat!F1103</f>
        <v>0</v>
      </c>
      <c r="G827" s="1654">
        <f>stat!G1103</f>
        <v>0</v>
      </c>
      <c r="H827" s="477">
        <f>stat!H1103</f>
        <v>0</v>
      </c>
      <c r="I827" s="477">
        <f>stat!I1103</f>
        <v>0</v>
      </c>
      <c r="J827" s="477">
        <f>stat!J1103</f>
        <v>0</v>
      </c>
      <c r="K827" s="477">
        <f>stat!K1103</f>
        <v>0</v>
      </c>
      <c r="L827" s="477">
        <f>stat!L1103</f>
        <v>0</v>
      </c>
    </row>
    <row r="828" spans="1:12" ht="15" customHeight="1">
      <c r="A828" s="849">
        <f>K828</f>
        <v>0</v>
      </c>
      <c r="B828" s="477">
        <f>stat!B1104</f>
        <v>0</v>
      </c>
      <c r="C828" s="477">
        <f>stat!C1104</f>
        <v>0</v>
      </c>
      <c r="D828" s="477">
        <f>stat!D1104</f>
        <v>0</v>
      </c>
      <c r="E828" s="477">
        <f>stat!E1104</f>
        <v>0</v>
      </c>
      <c r="F828" s="477">
        <f>stat!F1104</f>
        <v>0</v>
      </c>
      <c r="G828" s="1654">
        <f>stat!G1104</f>
        <v>0</v>
      </c>
      <c r="H828" s="477">
        <f>stat!H1104</f>
        <v>0</v>
      </c>
      <c r="I828" s="477">
        <f>stat!I1104</f>
        <v>0</v>
      </c>
      <c r="J828" s="477">
        <f>stat!J1104</f>
        <v>0</v>
      </c>
      <c r="K828" s="477">
        <f>stat!K1104</f>
        <v>0</v>
      </c>
      <c r="L828" s="477">
        <f>stat!L1104</f>
        <v>0</v>
      </c>
    </row>
    <row r="829" spans="1:12" ht="15" customHeight="1">
      <c r="A829" s="849">
        <f>K829</f>
        <v>0</v>
      </c>
      <c r="B829" s="477">
        <f>stat!B1105</f>
        <v>0</v>
      </c>
      <c r="C829" s="477">
        <f>stat!C1105</f>
        <v>0</v>
      </c>
      <c r="D829" s="477">
        <f>stat!D1105</f>
        <v>0</v>
      </c>
      <c r="E829" s="477">
        <f>stat!E1105</f>
        <v>0</v>
      </c>
      <c r="F829" s="477">
        <f>stat!F1105</f>
        <v>0</v>
      </c>
      <c r="G829" s="1654">
        <f>stat!G1105</f>
        <v>0</v>
      </c>
      <c r="H829" s="477">
        <f>stat!H1105</f>
        <v>0</v>
      </c>
      <c r="I829" s="477">
        <f>stat!I1105</f>
        <v>0</v>
      </c>
      <c r="J829" s="477">
        <f>stat!J1105</f>
        <v>0</v>
      </c>
      <c r="K829" s="477">
        <f>stat!K1105</f>
        <v>0</v>
      </c>
      <c r="L829" s="477">
        <f>stat!L1105</f>
        <v>0</v>
      </c>
    </row>
    <row r="830" spans="1:12" ht="15" customHeight="1">
      <c r="A830" s="849">
        <f>K830</f>
        <v>0</v>
      </c>
      <c r="B830" s="477">
        <f>stat!B1106</f>
        <v>0</v>
      </c>
      <c r="C830" s="477">
        <f>stat!C1106</f>
        <v>0</v>
      </c>
      <c r="D830" s="477">
        <f>stat!D1106</f>
        <v>0</v>
      </c>
      <c r="E830" s="477">
        <f>stat!E1106</f>
        <v>0</v>
      </c>
      <c r="F830" s="477">
        <f>stat!F1106</f>
        <v>0</v>
      </c>
      <c r="G830" s="1654">
        <f>stat!G1106</f>
        <v>0</v>
      </c>
      <c r="H830" s="477">
        <f>stat!H1106</f>
        <v>0</v>
      </c>
      <c r="I830" s="477">
        <f>stat!I1106</f>
        <v>0</v>
      </c>
      <c r="J830" s="477">
        <f>stat!J1106</f>
        <v>0</v>
      </c>
      <c r="K830" s="477">
        <f>stat!K1106</f>
        <v>0</v>
      </c>
      <c r="L830" s="477">
        <f>stat!L1106</f>
        <v>0</v>
      </c>
    </row>
    <row r="831" spans="1:12" ht="15" customHeight="1">
      <c r="A831" s="849">
        <f>K831</f>
        <v>0</v>
      </c>
      <c r="B831" s="477">
        <f>stat!B1107</f>
        <v>0</v>
      </c>
      <c r="C831" s="477">
        <f>stat!C1107</f>
        <v>0</v>
      </c>
      <c r="D831" s="477">
        <f>stat!D1107</f>
        <v>0</v>
      </c>
      <c r="E831" s="477">
        <f>stat!E1107</f>
        <v>0</v>
      </c>
      <c r="F831" s="477">
        <f>stat!F1107</f>
        <v>0</v>
      </c>
      <c r="G831" s="1654">
        <f>stat!G1107</f>
        <v>0</v>
      </c>
      <c r="H831" s="477">
        <f>stat!H1107</f>
        <v>0</v>
      </c>
      <c r="I831" s="477">
        <f>stat!I1107</f>
        <v>0</v>
      </c>
      <c r="J831" s="477">
        <f>stat!J1107</f>
        <v>0</v>
      </c>
      <c r="K831" s="477">
        <f>stat!K1107</f>
        <v>0</v>
      </c>
      <c r="L831" s="477">
        <f>stat!L1107</f>
        <v>0</v>
      </c>
    </row>
    <row r="832" spans="1:12" ht="15" customHeight="1">
      <c r="A832" s="849">
        <f>K832</f>
        <v>0</v>
      </c>
      <c r="B832" s="477">
        <f>stat!B1108</f>
        <v>0</v>
      </c>
      <c r="C832" s="477">
        <f>stat!C1108</f>
        <v>0</v>
      </c>
      <c r="D832" s="477">
        <f>stat!D1108</f>
        <v>0</v>
      </c>
      <c r="E832" s="477">
        <f>stat!E1108</f>
        <v>0</v>
      </c>
      <c r="F832" s="477">
        <f>stat!F1108</f>
        <v>0</v>
      </c>
      <c r="G832" s="1654">
        <f>stat!G1108</f>
        <v>0</v>
      </c>
      <c r="H832" s="477">
        <f>stat!H1108</f>
        <v>0</v>
      </c>
      <c r="I832" s="477">
        <f>stat!I1108</f>
        <v>0</v>
      </c>
      <c r="J832" s="477">
        <f>stat!J1108</f>
        <v>0</v>
      </c>
      <c r="K832" s="477">
        <f>stat!K1108</f>
        <v>0</v>
      </c>
      <c r="L832" s="477">
        <f>stat!L1108</f>
        <v>0</v>
      </c>
    </row>
    <row r="833" spans="1:12" ht="15" customHeight="1">
      <c r="A833" s="849">
        <f>K833</f>
        <v>0</v>
      </c>
      <c r="B833" s="477">
        <f>stat!B1109</f>
        <v>0</v>
      </c>
      <c r="C833" s="477">
        <f>stat!C1109</f>
        <v>0</v>
      </c>
      <c r="D833" s="477">
        <f>stat!D1109</f>
        <v>0</v>
      </c>
      <c r="E833" s="477">
        <f>stat!E1109</f>
        <v>0</v>
      </c>
      <c r="F833" s="477">
        <f>stat!F1109</f>
        <v>0</v>
      </c>
      <c r="G833" s="1654">
        <f>stat!G1109</f>
        <v>0</v>
      </c>
      <c r="H833" s="477">
        <f>stat!H1109</f>
        <v>0</v>
      </c>
      <c r="I833" s="477">
        <f>stat!I1109</f>
        <v>0</v>
      </c>
      <c r="J833" s="477">
        <f>stat!J1109</f>
        <v>0</v>
      </c>
      <c r="K833" s="477">
        <f>stat!K1109</f>
        <v>0</v>
      </c>
      <c r="L833" s="477">
        <f>stat!L1109</f>
        <v>0</v>
      </c>
    </row>
    <row r="834" spans="1:12" ht="15" customHeight="1">
      <c r="A834" s="849">
        <f>K834</f>
        <v>0</v>
      </c>
      <c r="B834" s="477">
        <f>stat!B1110</f>
        <v>0</v>
      </c>
      <c r="C834" s="477">
        <f>stat!C1110</f>
        <v>0</v>
      </c>
      <c r="D834" s="477">
        <f>stat!D1110</f>
        <v>0</v>
      </c>
      <c r="E834" s="477">
        <f>stat!E1110</f>
        <v>0</v>
      </c>
      <c r="F834" s="477">
        <f>stat!F1110</f>
        <v>0</v>
      </c>
      <c r="G834" s="1654">
        <f>stat!G1110</f>
        <v>0</v>
      </c>
      <c r="H834" s="477">
        <f>stat!H1110</f>
        <v>0</v>
      </c>
      <c r="I834" s="477">
        <f>stat!I1110</f>
        <v>0</v>
      </c>
      <c r="J834" s="477">
        <f>stat!J1110</f>
        <v>0</v>
      </c>
      <c r="K834" s="477">
        <f>stat!K1110</f>
        <v>0</v>
      </c>
      <c r="L834" s="477">
        <f>stat!L1110</f>
        <v>0</v>
      </c>
    </row>
    <row r="835" spans="1:12" ht="15" customHeight="1">
      <c r="A835" s="849">
        <f>K835</f>
        <v>0</v>
      </c>
      <c r="B835" s="477">
        <f>stat!B1111</f>
        <v>0</v>
      </c>
      <c r="C835" s="477">
        <f>stat!C1111</f>
        <v>0</v>
      </c>
      <c r="D835" s="477">
        <f>stat!D1111</f>
        <v>0</v>
      </c>
      <c r="E835" s="477">
        <f>stat!E1111</f>
        <v>0</v>
      </c>
      <c r="F835" s="477">
        <f>stat!F1111</f>
        <v>0</v>
      </c>
      <c r="G835" s="1654">
        <f>stat!G1111</f>
        <v>0</v>
      </c>
      <c r="H835" s="477">
        <f>stat!H1111</f>
        <v>0</v>
      </c>
      <c r="I835" s="477">
        <f>stat!I1111</f>
        <v>0</v>
      </c>
      <c r="J835" s="477">
        <f>stat!J1111</f>
        <v>0</v>
      </c>
      <c r="K835" s="477">
        <f>stat!K1111</f>
        <v>0</v>
      </c>
      <c r="L835" s="477">
        <f>stat!L1111</f>
        <v>0</v>
      </c>
    </row>
    <row r="836" spans="1:12" ht="15" customHeight="1">
      <c r="A836" s="849">
        <f>K836</f>
        <v>0</v>
      </c>
      <c r="B836" s="477">
        <f>stat!B1112</f>
        <v>0</v>
      </c>
      <c r="C836" s="477">
        <f>stat!C1112</f>
        <v>0</v>
      </c>
      <c r="D836" s="477">
        <f>stat!D1112</f>
        <v>0</v>
      </c>
      <c r="E836" s="477">
        <f>stat!E1112</f>
        <v>0</v>
      </c>
      <c r="F836" s="477">
        <f>stat!F1112</f>
        <v>0</v>
      </c>
      <c r="G836" s="1654">
        <f>stat!G1112</f>
        <v>0</v>
      </c>
      <c r="H836" s="477">
        <f>stat!H1112</f>
        <v>0</v>
      </c>
      <c r="I836" s="477">
        <f>stat!I1112</f>
        <v>0</v>
      </c>
      <c r="J836" s="477">
        <f>stat!J1112</f>
        <v>0</v>
      </c>
      <c r="K836" s="477">
        <f>stat!K1112</f>
        <v>0</v>
      </c>
      <c r="L836" s="477">
        <f>stat!L1112</f>
        <v>0</v>
      </c>
    </row>
    <row r="837" spans="1:12" ht="15" customHeight="1">
      <c r="A837" s="849">
        <f>K837</f>
        <v>0</v>
      </c>
      <c r="B837" s="477">
        <f>stat!B1113</f>
        <v>0</v>
      </c>
      <c r="C837" s="477">
        <f>stat!C1113</f>
        <v>0</v>
      </c>
      <c r="D837" s="477">
        <f>stat!D1113</f>
        <v>0</v>
      </c>
      <c r="E837" s="477">
        <f>stat!E1113</f>
        <v>0</v>
      </c>
      <c r="F837" s="477">
        <f>stat!F1113</f>
        <v>0</v>
      </c>
      <c r="G837" s="1654">
        <f>stat!G1113</f>
        <v>0</v>
      </c>
      <c r="H837" s="477">
        <f>stat!H1113</f>
        <v>0</v>
      </c>
      <c r="I837" s="477">
        <f>stat!I1113</f>
        <v>0</v>
      </c>
      <c r="J837" s="477">
        <f>stat!J1113</f>
        <v>0</v>
      </c>
      <c r="K837" s="477">
        <f>stat!K1113</f>
        <v>0</v>
      </c>
      <c r="L837" s="477">
        <f>stat!L1113</f>
        <v>0</v>
      </c>
    </row>
    <row r="838" spans="1:12" ht="15" customHeight="1">
      <c r="A838" s="849">
        <f>K838</f>
        <v>0</v>
      </c>
      <c r="B838" s="477">
        <f>stat!B1114</f>
        <v>0</v>
      </c>
      <c r="C838" s="477">
        <f>stat!C1114</f>
        <v>0</v>
      </c>
      <c r="D838" s="477">
        <f>stat!D1114</f>
        <v>0</v>
      </c>
      <c r="E838" s="477">
        <f>stat!E1114</f>
        <v>0</v>
      </c>
      <c r="F838" s="477">
        <f>stat!F1114</f>
        <v>0</v>
      </c>
      <c r="G838" s="1654">
        <f>stat!G1114</f>
        <v>0</v>
      </c>
      <c r="H838" s="477">
        <f>stat!H1114</f>
        <v>0</v>
      </c>
      <c r="I838" s="477">
        <f>stat!I1114</f>
        <v>0</v>
      </c>
      <c r="J838" s="477">
        <f>stat!J1114</f>
        <v>0</v>
      </c>
      <c r="K838" s="477">
        <f>stat!K1114</f>
        <v>0</v>
      </c>
      <c r="L838" s="477">
        <f>stat!L1114</f>
        <v>0</v>
      </c>
    </row>
    <row r="839" spans="1:12" ht="15" customHeight="1">
      <c r="A839" s="849">
        <f>K839</f>
        <v>0</v>
      </c>
      <c r="B839" s="477">
        <f>stat!B1115</f>
        <v>0</v>
      </c>
      <c r="C839" s="477">
        <f>stat!C1115</f>
        <v>0</v>
      </c>
      <c r="D839" s="477">
        <f>stat!D1115</f>
        <v>0</v>
      </c>
      <c r="E839" s="477">
        <f>stat!E1115</f>
        <v>0</v>
      </c>
      <c r="F839" s="477">
        <f>stat!F1115</f>
        <v>0</v>
      </c>
      <c r="G839" s="1654">
        <f>stat!G1115</f>
        <v>0</v>
      </c>
      <c r="H839" s="477">
        <f>stat!H1115</f>
        <v>0</v>
      </c>
      <c r="I839" s="477">
        <f>stat!I1115</f>
        <v>0</v>
      </c>
      <c r="J839" s="477">
        <f>stat!J1115</f>
        <v>0</v>
      </c>
      <c r="K839" s="477">
        <f>stat!K1115</f>
        <v>0</v>
      </c>
      <c r="L839" s="477">
        <f>stat!L1115</f>
        <v>0</v>
      </c>
    </row>
    <row r="840" spans="1:12" ht="15" customHeight="1">
      <c r="A840" s="849">
        <f>K840</f>
        <v>0</v>
      </c>
      <c r="B840" s="477">
        <f>stat!B1116</f>
        <v>0</v>
      </c>
      <c r="C840" s="477">
        <f>stat!C1116</f>
        <v>0</v>
      </c>
      <c r="D840" s="477">
        <f>stat!D1116</f>
        <v>0</v>
      </c>
      <c r="E840" s="477">
        <f>stat!E1116</f>
        <v>0</v>
      </c>
      <c r="F840" s="477">
        <f>stat!F1116</f>
        <v>0</v>
      </c>
      <c r="G840" s="1654">
        <f>stat!G1116</f>
        <v>0</v>
      </c>
      <c r="H840" s="477">
        <f>stat!H1116</f>
        <v>0</v>
      </c>
      <c r="I840" s="477">
        <f>stat!I1116</f>
        <v>0</v>
      </c>
      <c r="J840" s="477">
        <f>stat!J1116</f>
        <v>0</v>
      </c>
      <c r="K840" s="477">
        <f>stat!K1116</f>
        <v>0</v>
      </c>
      <c r="L840" s="477">
        <f>stat!L1116</f>
        <v>0</v>
      </c>
    </row>
    <row r="841" spans="1:12" ht="15" customHeight="1">
      <c r="A841" s="849">
        <f>K841</f>
        <v>0</v>
      </c>
      <c r="B841" s="477">
        <f>stat!B1117</f>
        <v>0</v>
      </c>
      <c r="C841" s="477">
        <f>stat!C1117</f>
        <v>0</v>
      </c>
      <c r="D841" s="477">
        <f>stat!D1117</f>
        <v>0</v>
      </c>
      <c r="E841" s="477">
        <f>stat!E1117</f>
        <v>0</v>
      </c>
      <c r="F841" s="477">
        <f>stat!F1117</f>
        <v>0</v>
      </c>
      <c r="G841" s="1654">
        <f>stat!G1117</f>
        <v>0</v>
      </c>
      <c r="H841" s="477">
        <f>stat!H1117</f>
        <v>0</v>
      </c>
      <c r="I841" s="477">
        <f>stat!I1117</f>
        <v>0</v>
      </c>
      <c r="J841" s="477">
        <f>stat!J1117</f>
        <v>0</v>
      </c>
      <c r="K841" s="477">
        <f>stat!K1117</f>
        <v>0</v>
      </c>
      <c r="L841" s="477">
        <f>stat!L1117</f>
        <v>0</v>
      </c>
    </row>
    <row r="842" spans="1:12" ht="15" customHeight="1">
      <c r="A842" s="849">
        <f>K842</f>
        <v>0</v>
      </c>
      <c r="B842" s="477">
        <f>stat!B1118</f>
        <v>0</v>
      </c>
      <c r="C842" s="477">
        <f>stat!C1118</f>
        <v>0</v>
      </c>
      <c r="D842" s="477">
        <f>stat!D1118</f>
        <v>0</v>
      </c>
      <c r="E842" s="477">
        <f>stat!E1118</f>
        <v>0</v>
      </c>
      <c r="F842" s="477">
        <f>stat!F1118</f>
        <v>0</v>
      </c>
      <c r="G842" s="1654">
        <f>stat!G1118</f>
        <v>0</v>
      </c>
      <c r="H842" s="477">
        <f>stat!H1118</f>
        <v>0</v>
      </c>
      <c r="I842" s="477">
        <f>stat!I1118</f>
        <v>0</v>
      </c>
      <c r="J842" s="477">
        <f>stat!J1118</f>
        <v>0</v>
      </c>
      <c r="K842" s="477">
        <f>stat!K1118</f>
        <v>0</v>
      </c>
      <c r="L842" s="477">
        <f>stat!L1118</f>
        <v>0</v>
      </c>
    </row>
    <row r="843" spans="1:12" ht="15" customHeight="1">
      <c r="A843" s="849">
        <f>K843</f>
        <v>0</v>
      </c>
      <c r="B843" s="477">
        <f>stat!B1119</f>
        <v>0</v>
      </c>
      <c r="C843" s="477">
        <f>stat!C1119</f>
        <v>0</v>
      </c>
      <c r="D843" s="477">
        <f>stat!D1119</f>
        <v>0</v>
      </c>
      <c r="E843" s="477">
        <f>stat!E1119</f>
        <v>0</v>
      </c>
      <c r="F843" s="477">
        <f>stat!F1119</f>
        <v>0</v>
      </c>
      <c r="G843" s="1654">
        <f>stat!G1119</f>
        <v>0</v>
      </c>
      <c r="H843" s="477">
        <f>stat!H1119</f>
        <v>0</v>
      </c>
      <c r="I843" s="477">
        <f>stat!I1119</f>
        <v>0</v>
      </c>
      <c r="J843" s="477">
        <f>stat!J1119</f>
        <v>0</v>
      </c>
      <c r="K843" s="477">
        <f>stat!K1119</f>
        <v>0</v>
      </c>
      <c r="L843" s="477">
        <f>stat!L1119</f>
        <v>0</v>
      </c>
    </row>
    <row r="844" spans="1:12" ht="15" customHeight="1">
      <c r="A844" s="849">
        <f>K844</f>
        <v>0</v>
      </c>
      <c r="B844" s="477">
        <f>stat!B1120</f>
        <v>0</v>
      </c>
      <c r="C844" s="477">
        <f>stat!C1120</f>
        <v>0</v>
      </c>
      <c r="D844" s="477">
        <f>stat!D1120</f>
        <v>0</v>
      </c>
      <c r="E844" s="477">
        <f>stat!E1120</f>
        <v>0</v>
      </c>
      <c r="F844" s="477">
        <f>stat!F1120</f>
        <v>0</v>
      </c>
      <c r="G844" s="1654">
        <f>stat!G1120</f>
        <v>0</v>
      </c>
      <c r="H844" s="477">
        <f>stat!H1120</f>
        <v>0</v>
      </c>
      <c r="I844" s="477">
        <f>stat!I1120</f>
        <v>0</v>
      </c>
      <c r="J844" s="477">
        <f>stat!J1120</f>
        <v>0</v>
      </c>
      <c r="K844" s="477">
        <f>stat!K1120</f>
        <v>0</v>
      </c>
      <c r="L844" s="477">
        <f>stat!L1120</f>
        <v>0</v>
      </c>
    </row>
    <row r="845" spans="1:12" ht="15" customHeight="1">
      <c r="A845" s="849">
        <f>K845</f>
        <v>0</v>
      </c>
      <c r="B845" s="477">
        <f>stat!B1121</f>
        <v>0</v>
      </c>
      <c r="C845" s="477">
        <f>stat!C1121</f>
        <v>0</v>
      </c>
      <c r="D845" s="477">
        <f>stat!D1121</f>
        <v>0</v>
      </c>
      <c r="E845" s="477">
        <f>stat!E1121</f>
        <v>0</v>
      </c>
      <c r="F845" s="477">
        <f>stat!F1121</f>
        <v>0</v>
      </c>
      <c r="G845" s="1654">
        <f>stat!G1121</f>
        <v>0</v>
      </c>
      <c r="H845" s="477">
        <f>stat!H1121</f>
        <v>0</v>
      </c>
      <c r="I845" s="477">
        <f>stat!I1121</f>
        <v>0</v>
      </c>
      <c r="J845" s="477">
        <f>stat!J1121</f>
        <v>0</v>
      </c>
      <c r="K845" s="477">
        <f>stat!K1121</f>
        <v>0</v>
      </c>
      <c r="L845" s="477">
        <f>stat!L1121</f>
        <v>0</v>
      </c>
    </row>
    <row r="846" spans="1:12" ht="15" customHeight="1">
      <c r="A846" s="849">
        <f>K846</f>
        <v>0</v>
      </c>
      <c r="B846" s="477">
        <f>stat!B1122</f>
        <v>0</v>
      </c>
      <c r="C846" s="477">
        <f>stat!C1122</f>
        <v>0</v>
      </c>
      <c r="D846" s="477">
        <f>stat!D1122</f>
        <v>0</v>
      </c>
      <c r="E846" s="477">
        <f>stat!E1122</f>
        <v>0</v>
      </c>
      <c r="F846" s="477">
        <f>stat!F1122</f>
        <v>0</v>
      </c>
      <c r="G846" s="1654">
        <f>stat!G1122</f>
        <v>0</v>
      </c>
      <c r="H846" s="477">
        <f>stat!H1122</f>
        <v>0</v>
      </c>
      <c r="I846" s="477">
        <f>stat!I1122</f>
        <v>0</v>
      </c>
      <c r="J846" s="477">
        <f>stat!J1122</f>
        <v>0</v>
      </c>
      <c r="K846" s="477">
        <f>stat!K1122</f>
        <v>0</v>
      </c>
      <c r="L846" s="477">
        <f>stat!L1122</f>
        <v>0</v>
      </c>
    </row>
    <row r="847" spans="1:12" ht="15" customHeight="1">
      <c r="A847" s="849">
        <f>K847</f>
        <v>0</v>
      </c>
      <c r="B847" s="477">
        <f>stat!B1123</f>
        <v>0</v>
      </c>
      <c r="C847" s="477">
        <f>stat!C1123</f>
        <v>0</v>
      </c>
      <c r="D847" s="477">
        <f>stat!D1123</f>
        <v>0</v>
      </c>
      <c r="E847" s="477">
        <f>stat!E1123</f>
        <v>0</v>
      </c>
      <c r="F847" s="477">
        <f>stat!F1123</f>
        <v>0</v>
      </c>
      <c r="G847" s="1654">
        <f>stat!G1123</f>
        <v>0</v>
      </c>
      <c r="H847" s="477">
        <f>stat!H1123</f>
        <v>0</v>
      </c>
      <c r="I847" s="477">
        <f>stat!I1123</f>
        <v>0</v>
      </c>
      <c r="J847" s="477">
        <f>stat!J1123</f>
        <v>0</v>
      </c>
      <c r="K847" s="477">
        <f>stat!K1123</f>
        <v>0</v>
      </c>
      <c r="L847" s="477">
        <f>stat!L1123</f>
        <v>0</v>
      </c>
    </row>
    <row r="848" spans="1:12" ht="15" customHeight="1">
      <c r="A848" s="849">
        <f>K848</f>
        <v>0</v>
      </c>
      <c r="B848" s="477">
        <f>stat!B1124</f>
        <v>0</v>
      </c>
      <c r="C848" s="477">
        <f>stat!C1124</f>
        <v>0</v>
      </c>
      <c r="D848" s="477">
        <f>stat!D1124</f>
        <v>0</v>
      </c>
      <c r="E848" s="477">
        <f>stat!E1124</f>
        <v>0</v>
      </c>
      <c r="F848" s="477">
        <f>stat!F1124</f>
        <v>0</v>
      </c>
      <c r="G848" s="1654">
        <f>stat!G1124</f>
        <v>0</v>
      </c>
      <c r="H848" s="477">
        <f>stat!H1124</f>
        <v>0</v>
      </c>
      <c r="I848" s="477">
        <f>stat!I1124</f>
        <v>0</v>
      </c>
      <c r="J848" s="477">
        <f>stat!J1124</f>
        <v>0</v>
      </c>
      <c r="K848" s="477">
        <f>stat!K1124</f>
        <v>0</v>
      </c>
      <c r="L848" s="477">
        <f>stat!L1124</f>
        <v>0</v>
      </c>
    </row>
    <row r="849" spans="1:12" ht="15" customHeight="1">
      <c r="A849" s="849">
        <f>K849</f>
        <v>0</v>
      </c>
      <c r="B849" s="477">
        <f>stat!B1125</f>
        <v>0</v>
      </c>
      <c r="C849" s="477">
        <f>stat!C1125</f>
        <v>0</v>
      </c>
      <c r="D849" s="477">
        <f>stat!D1125</f>
        <v>0</v>
      </c>
      <c r="E849" s="477">
        <f>stat!E1125</f>
        <v>0</v>
      </c>
      <c r="F849" s="477">
        <f>stat!F1125</f>
        <v>0</v>
      </c>
      <c r="G849" s="1654">
        <f>stat!G1125</f>
        <v>0</v>
      </c>
      <c r="H849" s="477">
        <f>stat!H1125</f>
        <v>0</v>
      </c>
      <c r="I849" s="477">
        <f>stat!I1125</f>
        <v>0</v>
      </c>
      <c r="J849" s="477">
        <f>stat!J1125</f>
        <v>0</v>
      </c>
      <c r="K849" s="477">
        <f>stat!K1125</f>
        <v>0</v>
      </c>
      <c r="L849" s="477">
        <f>stat!L1125</f>
        <v>0</v>
      </c>
    </row>
    <row r="850" spans="1:12" ht="15" customHeight="1">
      <c r="A850" s="849">
        <f>K850</f>
        <v>0</v>
      </c>
      <c r="B850" s="477">
        <f>stat!B1126</f>
        <v>0</v>
      </c>
      <c r="C850" s="477">
        <f>stat!C1126</f>
        <v>0</v>
      </c>
      <c r="D850" s="477">
        <f>stat!D1126</f>
        <v>0</v>
      </c>
      <c r="E850" s="477">
        <f>stat!E1126</f>
        <v>0</v>
      </c>
      <c r="F850" s="477">
        <f>stat!F1126</f>
        <v>0</v>
      </c>
      <c r="G850" s="1654">
        <f>stat!G1126</f>
        <v>0</v>
      </c>
      <c r="H850" s="477">
        <f>stat!H1126</f>
        <v>0</v>
      </c>
      <c r="I850" s="477">
        <f>stat!I1126</f>
        <v>0</v>
      </c>
      <c r="J850" s="477">
        <f>stat!J1126</f>
        <v>0</v>
      </c>
      <c r="K850" s="477">
        <f>stat!K1126</f>
        <v>0</v>
      </c>
      <c r="L850" s="477">
        <f>stat!L1126</f>
        <v>0</v>
      </c>
    </row>
    <row r="851" spans="1:12" ht="15" customHeight="1">
      <c r="A851" s="849">
        <f>K851</f>
        <v>0</v>
      </c>
      <c r="B851" s="477">
        <f>stat!B1127</f>
        <v>0</v>
      </c>
      <c r="C851" s="477">
        <f>stat!C1127</f>
        <v>0</v>
      </c>
      <c r="D851" s="477">
        <f>stat!D1127</f>
        <v>0</v>
      </c>
      <c r="E851" s="477">
        <f>stat!E1127</f>
        <v>0</v>
      </c>
      <c r="F851" s="477">
        <f>stat!F1127</f>
        <v>0</v>
      </c>
      <c r="G851" s="1654">
        <f>stat!G1127</f>
        <v>0</v>
      </c>
      <c r="H851" s="477">
        <f>stat!H1127</f>
        <v>0</v>
      </c>
      <c r="I851" s="477">
        <f>stat!I1127</f>
        <v>0</v>
      </c>
      <c r="J851" s="477">
        <f>stat!J1127</f>
        <v>0</v>
      </c>
      <c r="K851" s="477">
        <f>stat!K1127</f>
        <v>0</v>
      </c>
      <c r="L851" s="477">
        <f>stat!L1127</f>
        <v>0</v>
      </c>
    </row>
    <row r="852" spans="1:12" ht="15" customHeight="1">
      <c r="A852" s="849">
        <f>K852</f>
        <v>0</v>
      </c>
      <c r="B852" s="477">
        <f>stat!B1128</f>
        <v>0</v>
      </c>
      <c r="C852" s="477">
        <f>stat!C1128</f>
        <v>0</v>
      </c>
      <c r="D852" s="477">
        <f>stat!D1128</f>
        <v>0</v>
      </c>
      <c r="E852" s="477">
        <f>stat!E1128</f>
        <v>0</v>
      </c>
      <c r="F852" s="477">
        <f>stat!F1128</f>
        <v>0</v>
      </c>
      <c r="G852" s="1654">
        <f>stat!G1128</f>
        <v>0</v>
      </c>
      <c r="H852" s="477">
        <f>stat!H1128</f>
        <v>0</v>
      </c>
      <c r="I852" s="477">
        <f>stat!I1128</f>
        <v>0</v>
      </c>
      <c r="J852" s="477">
        <f>stat!J1128</f>
        <v>0</v>
      </c>
      <c r="K852" s="477">
        <f>stat!K1128</f>
        <v>0</v>
      </c>
      <c r="L852" s="477">
        <f>stat!L1128</f>
        <v>0</v>
      </c>
    </row>
    <row r="853" spans="1:12" ht="15" customHeight="1">
      <c r="A853" s="849">
        <f>K853</f>
        <v>0</v>
      </c>
      <c r="B853" s="477">
        <f>stat!B1129</f>
        <v>0</v>
      </c>
      <c r="C853" s="477">
        <f>stat!C1129</f>
        <v>0</v>
      </c>
      <c r="D853" s="477">
        <f>stat!D1129</f>
        <v>0</v>
      </c>
      <c r="E853" s="477">
        <f>stat!E1129</f>
        <v>0</v>
      </c>
      <c r="F853" s="477">
        <f>stat!F1129</f>
        <v>0</v>
      </c>
      <c r="G853" s="1654">
        <f>stat!G1129</f>
        <v>0</v>
      </c>
      <c r="H853" s="477">
        <f>stat!H1129</f>
        <v>0</v>
      </c>
      <c r="I853" s="477">
        <f>stat!I1129</f>
        <v>0</v>
      </c>
      <c r="J853" s="477">
        <f>stat!J1129</f>
        <v>0</v>
      </c>
      <c r="K853" s="477">
        <f>stat!K1129</f>
        <v>0</v>
      </c>
      <c r="L853" s="477">
        <f>stat!L1129</f>
        <v>0</v>
      </c>
    </row>
    <row r="854" spans="1:12" ht="15" customHeight="1">
      <c r="A854" s="849">
        <f>K854</f>
        <v>0</v>
      </c>
      <c r="B854" s="477">
        <f>stat!B1130</f>
        <v>0</v>
      </c>
      <c r="C854" s="477">
        <f>stat!C1130</f>
        <v>0</v>
      </c>
      <c r="D854" s="477">
        <f>stat!D1130</f>
        <v>0</v>
      </c>
      <c r="E854" s="477">
        <f>stat!E1130</f>
        <v>0</v>
      </c>
      <c r="F854" s="477">
        <f>stat!F1130</f>
        <v>0</v>
      </c>
      <c r="G854" s="1654">
        <f>stat!G1130</f>
        <v>0</v>
      </c>
      <c r="H854" s="477">
        <f>stat!H1130</f>
        <v>0</v>
      </c>
      <c r="I854" s="477">
        <f>stat!I1130</f>
        <v>0</v>
      </c>
      <c r="J854" s="477">
        <f>stat!J1130</f>
        <v>0</v>
      </c>
      <c r="K854" s="477">
        <f>stat!K1130</f>
        <v>0</v>
      </c>
      <c r="L854" s="477">
        <f>stat!L1130</f>
        <v>0</v>
      </c>
    </row>
    <row r="855" spans="1:12" ht="15" customHeight="1">
      <c r="A855" s="849">
        <f>K855</f>
        <v>0</v>
      </c>
      <c r="B855" s="477">
        <f>stat!B1131</f>
        <v>0</v>
      </c>
      <c r="C855" s="477">
        <f>stat!C1131</f>
        <v>0</v>
      </c>
      <c r="D855" s="477">
        <f>stat!D1131</f>
        <v>0</v>
      </c>
      <c r="E855" s="477">
        <f>stat!E1131</f>
        <v>0</v>
      </c>
      <c r="F855" s="477">
        <f>stat!F1131</f>
        <v>0</v>
      </c>
      <c r="G855" s="1654">
        <f>stat!G1131</f>
        <v>0</v>
      </c>
      <c r="H855" s="477">
        <f>stat!H1131</f>
        <v>0</v>
      </c>
      <c r="I855" s="477">
        <f>stat!I1131</f>
        <v>0</v>
      </c>
      <c r="J855" s="477">
        <f>stat!J1131</f>
        <v>0</v>
      </c>
      <c r="K855" s="477">
        <f>stat!K1131</f>
        <v>0</v>
      </c>
      <c r="L855" s="477">
        <f>stat!L1131</f>
        <v>0</v>
      </c>
    </row>
    <row r="856" spans="1:12" ht="15" customHeight="1">
      <c r="A856" s="849">
        <f>K856</f>
        <v>0</v>
      </c>
      <c r="B856" s="477">
        <f>stat!B1132</f>
        <v>0</v>
      </c>
      <c r="C856" s="477">
        <f>stat!C1132</f>
        <v>0</v>
      </c>
      <c r="D856" s="477">
        <f>stat!D1132</f>
        <v>0</v>
      </c>
      <c r="E856" s="477">
        <f>stat!E1132</f>
        <v>0</v>
      </c>
      <c r="F856" s="477">
        <f>stat!F1132</f>
        <v>0</v>
      </c>
      <c r="G856" s="1654">
        <f>stat!G1132</f>
        <v>0</v>
      </c>
      <c r="H856" s="477">
        <f>stat!H1132</f>
        <v>0</v>
      </c>
      <c r="I856" s="477">
        <f>stat!I1132</f>
        <v>0</v>
      </c>
      <c r="J856" s="477">
        <f>stat!J1132</f>
        <v>0</v>
      </c>
      <c r="K856" s="477">
        <f>stat!K1132</f>
        <v>0</v>
      </c>
      <c r="L856" s="477">
        <f>stat!L1132</f>
        <v>0</v>
      </c>
    </row>
    <row r="857" spans="1:12" ht="15" customHeight="1">
      <c r="A857" s="849">
        <f>K857</f>
        <v>0</v>
      </c>
      <c r="B857" s="477">
        <f>stat!B1133</f>
        <v>0</v>
      </c>
      <c r="C857" s="477">
        <f>stat!C1133</f>
        <v>0</v>
      </c>
      <c r="D857" s="477">
        <f>stat!D1133</f>
        <v>0</v>
      </c>
      <c r="E857" s="477">
        <f>stat!E1133</f>
        <v>0</v>
      </c>
      <c r="F857" s="477">
        <f>stat!F1133</f>
        <v>0</v>
      </c>
      <c r="G857" s="1654">
        <f>stat!G1133</f>
        <v>0</v>
      </c>
      <c r="H857" s="477">
        <f>stat!H1133</f>
        <v>0</v>
      </c>
      <c r="I857" s="477">
        <f>stat!I1133</f>
        <v>0</v>
      </c>
      <c r="J857" s="477">
        <f>stat!J1133</f>
        <v>0</v>
      </c>
      <c r="K857" s="477">
        <f>stat!K1133</f>
        <v>0</v>
      </c>
      <c r="L857" s="477">
        <f>stat!L1133</f>
        <v>0</v>
      </c>
    </row>
    <row r="858" spans="1:12" ht="15" customHeight="1">
      <c r="A858" s="849">
        <f>K858</f>
        <v>0</v>
      </c>
      <c r="B858" s="477">
        <f>stat!B1134</f>
        <v>0</v>
      </c>
      <c r="C858" s="477">
        <f>stat!C1134</f>
        <v>0</v>
      </c>
      <c r="D858" s="477">
        <f>stat!D1134</f>
        <v>0</v>
      </c>
      <c r="E858" s="477">
        <f>stat!E1134</f>
        <v>0</v>
      </c>
      <c r="F858" s="477">
        <f>stat!F1134</f>
        <v>0</v>
      </c>
      <c r="G858" s="1654">
        <f>stat!G1134</f>
        <v>0</v>
      </c>
      <c r="H858" s="477">
        <f>stat!H1134</f>
        <v>0</v>
      </c>
      <c r="I858" s="477">
        <f>stat!I1134</f>
        <v>0</v>
      </c>
      <c r="J858" s="477">
        <f>stat!J1134</f>
        <v>0</v>
      </c>
      <c r="K858" s="477">
        <f>stat!K1134</f>
        <v>0</v>
      </c>
      <c r="L858" s="477">
        <f>stat!L1134</f>
        <v>0</v>
      </c>
    </row>
    <row r="859" spans="1:12" ht="15" customHeight="1">
      <c r="A859" s="849">
        <f>K859</f>
        <v>0</v>
      </c>
      <c r="B859" s="477">
        <f>stat!B1135</f>
        <v>0</v>
      </c>
      <c r="C859" s="477">
        <f>stat!C1135</f>
        <v>0</v>
      </c>
      <c r="D859" s="477">
        <f>stat!D1135</f>
        <v>0</v>
      </c>
      <c r="E859" s="477">
        <f>stat!E1135</f>
        <v>0</v>
      </c>
      <c r="F859" s="477">
        <f>stat!F1135</f>
        <v>0</v>
      </c>
      <c r="G859" s="1654">
        <f>stat!G1135</f>
        <v>0</v>
      </c>
      <c r="H859" s="477">
        <f>stat!H1135</f>
        <v>0</v>
      </c>
      <c r="I859" s="477">
        <f>stat!I1135</f>
        <v>0</v>
      </c>
      <c r="J859" s="477">
        <f>stat!J1135</f>
        <v>0</v>
      </c>
      <c r="K859" s="477">
        <f>stat!K1135</f>
        <v>0</v>
      </c>
      <c r="L859" s="477">
        <f>stat!L1135</f>
        <v>0</v>
      </c>
    </row>
    <row r="860" spans="1:12" ht="15" customHeight="1">
      <c r="A860" s="849">
        <f>K860</f>
        <v>0</v>
      </c>
      <c r="B860" s="477">
        <f>stat!B1136</f>
        <v>0</v>
      </c>
      <c r="C860" s="477">
        <f>stat!C1136</f>
        <v>0</v>
      </c>
      <c r="D860" s="477">
        <f>stat!D1136</f>
        <v>0</v>
      </c>
      <c r="E860" s="477">
        <f>stat!E1136</f>
        <v>0</v>
      </c>
      <c r="F860" s="477">
        <f>stat!F1136</f>
        <v>0</v>
      </c>
      <c r="G860" s="1654">
        <f>stat!G1136</f>
        <v>0</v>
      </c>
      <c r="H860" s="477">
        <f>stat!H1136</f>
        <v>0</v>
      </c>
      <c r="I860" s="477">
        <f>stat!I1136</f>
        <v>0</v>
      </c>
      <c r="J860" s="477">
        <f>stat!J1136</f>
        <v>0</v>
      </c>
      <c r="K860" s="477">
        <f>stat!K1136</f>
        <v>0</v>
      </c>
      <c r="L860" s="477">
        <f>stat!L1136</f>
        <v>0</v>
      </c>
    </row>
    <row r="861" spans="1:12" ht="15" customHeight="1">
      <c r="A861" s="849">
        <f>K861</f>
        <v>0</v>
      </c>
      <c r="B861" s="477">
        <f>stat!B1137</f>
        <v>0</v>
      </c>
      <c r="C861" s="477">
        <f>stat!C1137</f>
        <v>0</v>
      </c>
      <c r="D861" s="477">
        <f>stat!D1137</f>
        <v>0</v>
      </c>
      <c r="E861" s="477">
        <f>stat!E1137</f>
        <v>0</v>
      </c>
      <c r="F861" s="477">
        <f>stat!F1137</f>
        <v>0</v>
      </c>
      <c r="G861" s="1654">
        <f>stat!G1137</f>
        <v>0</v>
      </c>
      <c r="H861" s="477">
        <f>stat!H1137</f>
        <v>0</v>
      </c>
      <c r="I861" s="477">
        <f>stat!I1137</f>
        <v>0</v>
      </c>
      <c r="J861" s="477">
        <f>stat!J1137</f>
        <v>0</v>
      </c>
      <c r="K861" s="477">
        <f>stat!K1137</f>
        <v>0</v>
      </c>
      <c r="L861" s="477">
        <f>stat!L1137</f>
        <v>0</v>
      </c>
    </row>
    <row r="862" spans="1:12" ht="15" customHeight="1">
      <c r="A862" s="849">
        <f>K862</f>
        <v>0</v>
      </c>
      <c r="B862" s="477">
        <f>stat!B1138</f>
        <v>0</v>
      </c>
      <c r="C862" s="477">
        <f>stat!C1138</f>
        <v>0</v>
      </c>
      <c r="D862" s="477">
        <f>stat!D1138</f>
        <v>0</v>
      </c>
      <c r="E862" s="477">
        <f>stat!E1138</f>
        <v>0</v>
      </c>
      <c r="F862" s="477">
        <f>stat!F1138</f>
        <v>0</v>
      </c>
      <c r="G862" s="1654">
        <f>stat!G1138</f>
        <v>0</v>
      </c>
      <c r="H862" s="477">
        <f>stat!H1138</f>
        <v>0</v>
      </c>
      <c r="I862" s="477">
        <f>stat!I1138</f>
        <v>0</v>
      </c>
      <c r="J862" s="477">
        <f>stat!J1138</f>
        <v>0</v>
      </c>
      <c r="K862" s="477">
        <f>stat!K1138</f>
        <v>0</v>
      </c>
      <c r="L862" s="477">
        <f>stat!L1138</f>
        <v>0</v>
      </c>
    </row>
    <row r="863" spans="1:12" ht="15" customHeight="1">
      <c r="A863" s="849">
        <f>K863</f>
        <v>0</v>
      </c>
      <c r="B863" s="477">
        <f>stat!B1139</f>
        <v>0</v>
      </c>
      <c r="C863" s="477">
        <f>stat!C1139</f>
        <v>0</v>
      </c>
      <c r="D863" s="477">
        <f>stat!D1139</f>
        <v>0</v>
      </c>
      <c r="E863" s="477">
        <f>stat!E1139</f>
        <v>0</v>
      </c>
      <c r="F863" s="477">
        <f>stat!F1139</f>
        <v>0</v>
      </c>
      <c r="G863" s="1654">
        <f>stat!G1139</f>
        <v>0</v>
      </c>
      <c r="H863" s="477">
        <f>stat!H1139</f>
        <v>0</v>
      </c>
      <c r="I863" s="477">
        <f>stat!I1139</f>
        <v>0</v>
      </c>
      <c r="J863" s="477">
        <f>stat!J1139</f>
        <v>0</v>
      </c>
      <c r="K863" s="477">
        <f>stat!K1139</f>
        <v>0</v>
      </c>
      <c r="L863" s="477">
        <f>stat!L1139</f>
        <v>0</v>
      </c>
    </row>
    <row r="864" spans="1:12" ht="15" customHeight="1">
      <c r="A864" s="849">
        <f>K864</f>
        <v>0</v>
      </c>
      <c r="B864" s="477">
        <f>stat!B1140</f>
        <v>0</v>
      </c>
      <c r="C864" s="477">
        <f>stat!C1140</f>
        <v>0</v>
      </c>
      <c r="D864" s="477">
        <f>stat!D1140</f>
        <v>0</v>
      </c>
      <c r="E864" s="477">
        <f>stat!E1140</f>
        <v>0</v>
      </c>
      <c r="F864" s="477">
        <f>stat!F1140</f>
        <v>0</v>
      </c>
      <c r="G864" s="1654">
        <f>stat!G1140</f>
        <v>0</v>
      </c>
      <c r="H864" s="477">
        <f>stat!H1140</f>
        <v>0</v>
      </c>
      <c r="I864" s="477">
        <f>stat!I1140</f>
        <v>0</v>
      </c>
      <c r="J864" s="477">
        <f>stat!J1140</f>
        <v>0</v>
      </c>
      <c r="K864" s="477">
        <f>stat!K1140</f>
        <v>0</v>
      </c>
      <c r="L864" s="477">
        <f>stat!L1140</f>
        <v>0</v>
      </c>
    </row>
    <row r="865" spans="1:12" ht="15" customHeight="1">
      <c r="A865" s="849">
        <f>K865</f>
        <v>0</v>
      </c>
      <c r="B865" s="477">
        <f>stat!B1141</f>
        <v>0</v>
      </c>
      <c r="C865" s="477">
        <f>stat!C1141</f>
        <v>0</v>
      </c>
      <c r="D865" s="477">
        <f>stat!D1141</f>
        <v>0</v>
      </c>
      <c r="E865" s="477">
        <f>stat!E1141</f>
        <v>0</v>
      </c>
      <c r="F865" s="477">
        <f>stat!F1141</f>
        <v>0</v>
      </c>
      <c r="G865" s="1654">
        <f>stat!G1141</f>
        <v>0</v>
      </c>
      <c r="H865" s="477">
        <f>stat!H1141</f>
        <v>0</v>
      </c>
      <c r="I865" s="477">
        <f>stat!I1141</f>
        <v>0</v>
      </c>
      <c r="J865" s="477">
        <f>stat!J1141</f>
        <v>0</v>
      </c>
      <c r="K865" s="477">
        <f>stat!K1141</f>
        <v>0</v>
      </c>
      <c r="L865" s="477">
        <f>stat!L1141</f>
        <v>0</v>
      </c>
    </row>
    <row r="866" spans="1:12" ht="15" customHeight="1">
      <c r="A866" s="849">
        <f>K866</f>
        <v>0</v>
      </c>
      <c r="B866" s="477">
        <f>stat!B1142</f>
        <v>0</v>
      </c>
      <c r="C866" s="477">
        <f>stat!C1142</f>
        <v>0</v>
      </c>
      <c r="D866" s="477">
        <f>stat!D1142</f>
        <v>0</v>
      </c>
      <c r="E866" s="477">
        <f>stat!E1142</f>
        <v>0</v>
      </c>
      <c r="F866" s="477">
        <f>stat!F1142</f>
        <v>0</v>
      </c>
      <c r="G866" s="1654">
        <f>stat!G1142</f>
        <v>0</v>
      </c>
      <c r="H866" s="477">
        <f>stat!H1142</f>
        <v>0</v>
      </c>
      <c r="I866" s="477">
        <f>stat!I1142</f>
        <v>0</v>
      </c>
      <c r="J866" s="477">
        <f>stat!J1142</f>
        <v>0</v>
      </c>
      <c r="K866" s="477">
        <f>stat!K1142</f>
        <v>0</v>
      </c>
      <c r="L866" s="477">
        <f>stat!L1142</f>
        <v>0</v>
      </c>
    </row>
    <row r="867" spans="1:12" ht="15" customHeight="1">
      <c r="A867" s="849">
        <f>K867</f>
        <v>0</v>
      </c>
      <c r="B867" s="477">
        <f>stat!B1143</f>
        <v>0</v>
      </c>
      <c r="C867" s="477">
        <f>stat!C1143</f>
        <v>0</v>
      </c>
      <c r="D867" s="477">
        <f>stat!D1143</f>
        <v>0</v>
      </c>
      <c r="E867" s="477">
        <f>stat!E1143</f>
        <v>0</v>
      </c>
      <c r="F867" s="477">
        <f>stat!F1143</f>
        <v>0</v>
      </c>
      <c r="G867" s="1654">
        <f>stat!G1143</f>
        <v>0</v>
      </c>
      <c r="H867" s="477">
        <f>stat!H1143</f>
        <v>0</v>
      </c>
      <c r="I867" s="477">
        <f>stat!I1143</f>
        <v>0</v>
      </c>
      <c r="J867" s="477">
        <f>stat!J1143</f>
        <v>0</v>
      </c>
      <c r="K867" s="477">
        <f>stat!K1143</f>
        <v>0</v>
      </c>
      <c r="L867" s="477">
        <f>stat!L1143</f>
        <v>0</v>
      </c>
    </row>
    <row r="868" spans="1:12" ht="15" customHeight="1">
      <c r="A868" s="849">
        <f>K868</f>
        <v>0</v>
      </c>
      <c r="B868" s="477">
        <f>stat!B1144</f>
        <v>0</v>
      </c>
      <c r="C868" s="477">
        <f>stat!C1144</f>
        <v>0</v>
      </c>
      <c r="D868" s="477">
        <f>stat!D1144</f>
        <v>0</v>
      </c>
      <c r="E868" s="477">
        <f>stat!E1144</f>
        <v>0</v>
      </c>
      <c r="F868" s="477">
        <f>stat!F1144</f>
        <v>0</v>
      </c>
      <c r="G868" s="1654">
        <f>stat!G1144</f>
        <v>0</v>
      </c>
      <c r="H868" s="477">
        <f>stat!H1144</f>
        <v>0</v>
      </c>
      <c r="I868" s="477">
        <f>stat!I1144</f>
        <v>0</v>
      </c>
      <c r="J868" s="477">
        <f>stat!J1144</f>
        <v>0</v>
      </c>
      <c r="K868" s="477">
        <f>stat!K1144</f>
        <v>0</v>
      </c>
      <c r="L868" s="477">
        <f>stat!L1144</f>
        <v>0</v>
      </c>
    </row>
    <row r="869" spans="1:12" ht="15" customHeight="1">
      <c r="A869" s="849">
        <f>K869</f>
        <v>0</v>
      </c>
      <c r="B869" s="477">
        <f>stat!B1145</f>
        <v>0</v>
      </c>
      <c r="C869" s="477">
        <f>stat!C1145</f>
        <v>0</v>
      </c>
      <c r="D869" s="477">
        <f>stat!D1145</f>
        <v>0</v>
      </c>
      <c r="E869" s="477">
        <f>stat!E1145</f>
        <v>0</v>
      </c>
      <c r="F869" s="477">
        <f>stat!F1145</f>
        <v>0</v>
      </c>
      <c r="G869" s="1654">
        <f>stat!G1145</f>
        <v>0</v>
      </c>
      <c r="H869" s="477">
        <f>stat!H1145</f>
        <v>0</v>
      </c>
      <c r="I869" s="477">
        <f>stat!I1145</f>
        <v>0</v>
      </c>
      <c r="J869" s="477">
        <f>stat!J1145</f>
        <v>0</v>
      </c>
      <c r="K869" s="477">
        <f>stat!K1145</f>
        <v>0</v>
      </c>
      <c r="L869" s="477">
        <f>stat!L1145</f>
        <v>0</v>
      </c>
    </row>
    <row r="870" spans="1:12" ht="15" customHeight="1">
      <c r="A870" s="849">
        <f>K870</f>
        <v>0</v>
      </c>
      <c r="B870" s="477">
        <f>stat!B1146</f>
        <v>0</v>
      </c>
      <c r="C870" s="477">
        <f>stat!C1146</f>
        <v>0</v>
      </c>
      <c r="D870" s="477">
        <f>stat!D1146</f>
        <v>0</v>
      </c>
      <c r="E870" s="477">
        <f>stat!E1146</f>
        <v>0</v>
      </c>
      <c r="F870" s="477">
        <f>stat!F1146</f>
        <v>0</v>
      </c>
      <c r="G870" s="1654">
        <f>stat!G1146</f>
        <v>0</v>
      </c>
      <c r="H870" s="477">
        <f>stat!H1146</f>
        <v>0</v>
      </c>
      <c r="I870" s="477">
        <f>stat!I1146</f>
        <v>0</v>
      </c>
      <c r="J870" s="477">
        <f>stat!J1146</f>
        <v>0</v>
      </c>
      <c r="K870" s="477">
        <f>stat!K1146</f>
        <v>0</v>
      </c>
      <c r="L870" s="477">
        <f>stat!L1146</f>
        <v>0</v>
      </c>
    </row>
    <row r="871" spans="1:12" ht="15" customHeight="1">
      <c r="A871" s="849">
        <f>K871</f>
        <v>0</v>
      </c>
      <c r="B871" s="477">
        <f>stat!B1147</f>
        <v>0</v>
      </c>
      <c r="C871" s="477">
        <f>stat!C1147</f>
        <v>0</v>
      </c>
      <c r="D871" s="477">
        <f>stat!D1147</f>
        <v>0</v>
      </c>
      <c r="E871" s="477">
        <f>stat!E1147</f>
        <v>0</v>
      </c>
      <c r="F871" s="477">
        <f>stat!F1147</f>
        <v>0</v>
      </c>
      <c r="G871" s="1654">
        <f>stat!G1147</f>
        <v>0</v>
      </c>
      <c r="H871" s="477">
        <f>stat!H1147</f>
        <v>0</v>
      </c>
      <c r="I871" s="477">
        <f>stat!I1147</f>
        <v>0</v>
      </c>
      <c r="J871" s="477">
        <f>stat!J1147</f>
        <v>0</v>
      </c>
      <c r="K871" s="477">
        <f>stat!K1147</f>
        <v>0</v>
      </c>
      <c r="L871" s="477">
        <f>stat!L1147</f>
        <v>0</v>
      </c>
    </row>
    <row r="872" spans="1:12" ht="15" customHeight="1">
      <c r="A872" s="849">
        <f>K872</f>
        <v>0</v>
      </c>
      <c r="B872" s="477">
        <f>stat!B1148</f>
        <v>0</v>
      </c>
      <c r="C872" s="477">
        <f>stat!C1148</f>
        <v>0</v>
      </c>
      <c r="D872" s="477">
        <f>stat!D1148</f>
        <v>0</v>
      </c>
      <c r="E872" s="477">
        <f>stat!E1148</f>
        <v>0</v>
      </c>
      <c r="F872" s="477">
        <f>stat!F1148</f>
        <v>0</v>
      </c>
      <c r="G872" s="1654">
        <f>stat!G1148</f>
        <v>0</v>
      </c>
      <c r="H872" s="477">
        <f>stat!H1148</f>
        <v>0</v>
      </c>
      <c r="I872" s="477">
        <f>stat!I1148</f>
        <v>0</v>
      </c>
      <c r="J872" s="477">
        <f>stat!J1148</f>
        <v>0</v>
      </c>
      <c r="K872" s="477">
        <f>stat!K1148</f>
        <v>0</v>
      </c>
      <c r="L872" s="477">
        <f>stat!L1148</f>
        <v>0</v>
      </c>
    </row>
    <row r="873" spans="1:12" ht="15" customHeight="1">
      <c r="A873" s="849">
        <f>K873</f>
        <v>0</v>
      </c>
      <c r="B873" s="477">
        <f>stat!B1149</f>
        <v>0</v>
      </c>
      <c r="C873" s="477">
        <f>stat!C1149</f>
        <v>0</v>
      </c>
      <c r="D873" s="477">
        <f>stat!D1149</f>
        <v>0</v>
      </c>
      <c r="E873" s="477">
        <f>stat!E1149</f>
        <v>0</v>
      </c>
      <c r="F873" s="477">
        <f>stat!F1149</f>
        <v>0</v>
      </c>
      <c r="G873" s="1654">
        <f>stat!G1149</f>
        <v>0</v>
      </c>
      <c r="H873" s="477">
        <f>stat!H1149</f>
        <v>0</v>
      </c>
      <c r="I873" s="477">
        <f>stat!I1149</f>
        <v>0</v>
      </c>
      <c r="J873" s="477">
        <f>stat!J1149</f>
        <v>0</v>
      </c>
      <c r="K873" s="477">
        <f>stat!K1149</f>
        <v>0</v>
      </c>
      <c r="L873" s="477">
        <f>stat!L1149</f>
        <v>0</v>
      </c>
    </row>
    <row r="874" spans="1:12" ht="15" customHeight="1">
      <c r="A874" s="849">
        <f>K874</f>
        <v>0</v>
      </c>
      <c r="B874" s="477">
        <f>stat!B1150</f>
        <v>0</v>
      </c>
      <c r="C874" s="477">
        <f>stat!C1150</f>
        <v>0</v>
      </c>
      <c r="D874" s="477">
        <f>stat!D1150</f>
        <v>0</v>
      </c>
      <c r="E874" s="477">
        <f>stat!E1150</f>
        <v>0</v>
      </c>
      <c r="F874" s="477">
        <f>stat!F1150</f>
        <v>0</v>
      </c>
      <c r="G874" s="1654">
        <f>stat!G1150</f>
        <v>0</v>
      </c>
      <c r="H874" s="477">
        <f>stat!H1150</f>
        <v>0</v>
      </c>
      <c r="I874" s="477">
        <f>stat!I1150</f>
        <v>0</v>
      </c>
      <c r="J874" s="477">
        <f>stat!J1150</f>
        <v>0</v>
      </c>
      <c r="K874" s="477">
        <f>stat!K1150</f>
        <v>0</v>
      </c>
      <c r="L874" s="477">
        <f>stat!L1150</f>
        <v>0</v>
      </c>
    </row>
    <row r="875" spans="1:12" ht="15" customHeight="1">
      <c r="A875" s="849">
        <f>K875</f>
        <v>0</v>
      </c>
      <c r="B875" s="477">
        <f>stat!B1151</f>
        <v>0</v>
      </c>
      <c r="C875" s="477">
        <f>stat!C1151</f>
        <v>0</v>
      </c>
      <c r="D875" s="477">
        <f>stat!D1151</f>
        <v>0</v>
      </c>
      <c r="E875" s="477">
        <f>stat!E1151</f>
        <v>0</v>
      </c>
      <c r="F875" s="477">
        <f>stat!F1151</f>
        <v>0</v>
      </c>
      <c r="G875" s="1654">
        <f>stat!G1151</f>
        <v>0</v>
      </c>
      <c r="H875" s="477">
        <f>stat!H1151</f>
        <v>0</v>
      </c>
      <c r="I875" s="477">
        <f>stat!I1151</f>
        <v>0</v>
      </c>
      <c r="J875" s="477">
        <f>stat!J1151</f>
        <v>0</v>
      </c>
      <c r="K875" s="477">
        <f>stat!K1151</f>
        <v>0</v>
      </c>
      <c r="L875" s="477">
        <f>stat!L1151</f>
        <v>0</v>
      </c>
    </row>
    <row r="876" spans="1:12" ht="15" customHeight="1">
      <c r="A876" s="849">
        <f>K876</f>
        <v>0</v>
      </c>
      <c r="B876" s="477">
        <f>stat!B1152</f>
        <v>0</v>
      </c>
      <c r="C876" s="477">
        <f>stat!C1152</f>
        <v>0</v>
      </c>
      <c r="D876" s="477">
        <f>stat!D1152</f>
        <v>0</v>
      </c>
      <c r="E876" s="477">
        <f>stat!E1152</f>
        <v>0</v>
      </c>
      <c r="F876" s="477">
        <f>stat!F1152</f>
        <v>0</v>
      </c>
      <c r="G876" s="1654">
        <f>stat!G1152</f>
        <v>0</v>
      </c>
      <c r="H876" s="477">
        <f>stat!H1152</f>
        <v>0</v>
      </c>
      <c r="I876" s="477">
        <f>stat!I1152</f>
        <v>0</v>
      </c>
      <c r="J876" s="477">
        <f>stat!J1152</f>
        <v>0</v>
      </c>
      <c r="K876" s="477">
        <f>stat!K1152</f>
        <v>0</v>
      </c>
      <c r="L876" s="477">
        <f>stat!L1152</f>
        <v>0</v>
      </c>
    </row>
    <row r="877" spans="1:12" ht="15" customHeight="1">
      <c r="A877" s="849">
        <f>K877</f>
        <v>0</v>
      </c>
      <c r="B877" s="477">
        <f>stat!B1153</f>
        <v>0</v>
      </c>
      <c r="C877" s="477">
        <f>stat!C1153</f>
        <v>0</v>
      </c>
      <c r="D877" s="477">
        <f>stat!D1153</f>
        <v>0</v>
      </c>
      <c r="E877" s="477">
        <f>stat!E1153</f>
        <v>0</v>
      </c>
      <c r="F877" s="477">
        <f>stat!F1153</f>
        <v>0</v>
      </c>
      <c r="G877" s="1654">
        <f>stat!G1153</f>
        <v>0</v>
      </c>
      <c r="H877" s="477">
        <f>stat!H1153</f>
        <v>0</v>
      </c>
      <c r="I877" s="477">
        <f>stat!I1153</f>
        <v>0</v>
      </c>
      <c r="J877" s="477">
        <f>stat!J1153</f>
        <v>0</v>
      </c>
      <c r="K877" s="477">
        <f>stat!K1153</f>
        <v>0</v>
      </c>
      <c r="L877" s="477">
        <f>stat!L1153</f>
        <v>0</v>
      </c>
    </row>
    <row r="878" spans="1:12" ht="15" customHeight="1">
      <c r="A878" s="849">
        <f>K878</f>
        <v>0</v>
      </c>
      <c r="B878" s="477">
        <f>stat!B1154</f>
        <v>0</v>
      </c>
      <c r="C878" s="477">
        <f>stat!C1154</f>
        <v>0</v>
      </c>
      <c r="D878" s="477">
        <f>stat!D1154</f>
        <v>0</v>
      </c>
      <c r="E878" s="477">
        <f>stat!E1154</f>
        <v>0</v>
      </c>
      <c r="F878" s="477">
        <f>stat!F1154</f>
        <v>0</v>
      </c>
      <c r="G878" s="1654">
        <f>stat!G1154</f>
        <v>0</v>
      </c>
      <c r="H878" s="477">
        <f>stat!H1154</f>
        <v>0</v>
      </c>
      <c r="I878" s="477">
        <f>stat!I1154</f>
        <v>0</v>
      </c>
      <c r="J878" s="477">
        <f>stat!J1154</f>
        <v>0</v>
      </c>
      <c r="K878" s="477">
        <f>stat!K1154</f>
        <v>0</v>
      </c>
      <c r="L878" s="477">
        <f>stat!L1154</f>
        <v>0</v>
      </c>
    </row>
    <row r="879" spans="1:12" ht="15" customHeight="1">
      <c r="A879" s="849">
        <f>K879</f>
        <v>0</v>
      </c>
      <c r="B879" s="477">
        <f>stat!B1155</f>
        <v>0</v>
      </c>
      <c r="C879" s="477">
        <f>stat!C1155</f>
        <v>0</v>
      </c>
      <c r="D879" s="477">
        <f>stat!D1155</f>
        <v>0</v>
      </c>
      <c r="E879" s="477">
        <f>stat!E1155</f>
        <v>0</v>
      </c>
      <c r="F879" s="477">
        <f>stat!F1155</f>
        <v>0</v>
      </c>
      <c r="G879" s="1654">
        <f>stat!G1155</f>
        <v>0</v>
      </c>
      <c r="H879" s="477">
        <f>stat!H1155</f>
        <v>0</v>
      </c>
      <c r="I879" s="477">
        <f>stat!I1155</f>
        <v>0</v>
      </c>
      <c r="J879" s="477">
        <f>stat!J1155</f>
        <v>0</v>
      </c>
      <c r="K879" s="477">
        <f>stat!K1155</f>
        <v>0</v>
      </c>
      <c r="L879" s="477">
        <f>stat!L1155</f>
        <v>0</v>
      </c>
    </row>
    <row r="880" spans="1:12" ht="15" customHeight="1">
      <c r="A880" s="849">
        <f>K880</f>
        <v>0</v>
      </c>
      <c r="B880" s="477">
        <f>stat!B1156</f>
        <v>0</v>
      </c>
      <c r="C880" s="477">
        <f>stat!C1156</f>
        <v>0</v>
      </c>
      <c r="D880" s="477">
        <f>stat!D1156</f>
        <v>0</v>
      </c>
      <c r="E880" s="477">
        <f>stat!E1156</f>
        <v>0</v>
      </c>
      <c r="F880" s="477">
        <f>stat!F1156</f>
        <v>0</v>
      </c>
      <c r="G880" s="1654">
        <f>stat!G1156</f>
        <v>0</v>
      </c>
      <c r="H880" s="477">
        <f>stat!H1156</f>
        <v>0</v>
      </c>
      <c r="I880" s="477">
        <f>stat!I1156</f>
        <v>0</v>
      </c>
      <c r="J880" s="477">
        <f>stat!J1156</f>
        <v>0</v>
      </c>
      <c r="K880" s="477">
        <f>stat!K1156</f>
        <v>0</v>
      </c>
      <c r="L880" s="477">
        <f>stat!L1156</f>
        <v>0</v>
      </c>
    </row>
    <row r="881" spans="1:12" ht="15" customHeight="1">
      <c r="A881" s="849">
        <f>K881</f>
        <v>0</v>
      </c>
      <c r="B881" s="477">
        <f>stat!B1157</f>
        <v>0</v>
      </c>
      <c r="C881" s="477">
        <f>stat!C1157</f>
        <v>0</v>
      </c>
      <c r="D881" s="477">
        <f>stat!D1157</f>
        <v>0</v>
      </c>
      <c r="E881" s="477">
        <f>stat!E1157</f>
        <v>0</v>
      </c>
      <c r="F881" s="477">
        <f>stat!F1157</f>
        <v>0</v>
      </c>
      <c r="G881" s="1654">
        <f>stat!G1157</f>
        <v>0</v>
      </c>
      <c r="H881" s="477">
        <f>stat!H1157</f>
        <v>0</v>
      </c>
      <c r="I881" s="477">
        <f>stat!I1157</f>
        <v>0</v>
      </c>
      <c r="J881" s="477">
        <f>stat!J1157</f>
        <v>0</v>
      </c>
      <c r="K881" s="477">
        <f>stat!K1157</f>
        <v>0</v>
      </c>
      <c r="L881" s="477">
        <f>stat!L1157</f>
        <v>0</v>
      </c>
    </row>
    <row r="882" spans="1:12" ht="15" customHeight="1">
      <c r="A882" s="849">
        <f>K882</f>
        <v>0</v>
      </c>
      <c r="B882" s="477">
        <f>stat!B1158</f>
        <v>0</v>
      </c>
      <c r="C882" s="477">
        <f>stat!C1158</f>
        <v>0</v>
      </c>
      <c r="D882" s="477">
        <f>stat!D1158</f>
        <v>0</v>
      </c>
      <c r="E882" s="477">
        <f>stat!E1158</f>
        <v>0</v>
      </c>
      <c r="F882" s="477">
        <f>stat!F1158</f>
        <v>0</v>
      </c>
      <c r="G882" s="1654">
        <f>stat!G1158</f>
        <v>0</v>
      </c>
      <c r="H882" s="477">
        <f>stat!H1158</f>
        <v>0</v>
      </c>
      <c r="I882" s="477">
        <f>stat!I1158</f>
        <v>0</v>
      </c>
      <c r="J882" s="477">
        <f>stat!J1158</f>
        <v>0</v>
      </c>
      <c r="K882" s="477">
        <f>stat!K1158</f>
        <v>0</v>
      </c>
      <c r="L882" s="477">
        <f>stat!L1158</f>
        <v>0</v>
      </c>
    </row>
    <row r="883" spans="1:12" ht="15" customHeight="1">
      <c r="A883" s="849">
        <f>K883</f>
        <v>0</v>
      </c>
      <c r="B883" s="477">
        <f>stat!B1159</f>
        <v>0</v>
      </c>
      <c r="C883" s="477">
        <f>stat!C1159</f>
        <v>0</v>
      </c>
      <c r="D883" s="477">
        <f>stat!D1159</f>
        <v>0</v>
      </c>
      <c r="E883" s="477">
        <f>stat!E1159</f>
        <v>0</v>
      </c>
      <c r="F883" s="477">
        <f>stat!F1159</f>
        <v>0</v>
      </c>
      <c r="G883" s="1654">
        <f>stat!G1159</f>
        <v>0</v>
      </c>
      <c r="H883" s="477">
        <f>stat!H1159</f>
        <v>0</v>
      </c>
      <c r="I883" s="477">
        <f>stat!I1159</f>
        <v>0</v>
      </c>
      <c r="J883" s="477">
        <f>stat!J1159</f>
        <v>0</v>
      </c>
      <c r="K883" s="477">
        <f>stat!K1159</f>
        <v>0</v>
      </c>
      <c r="L883" s="477">
        <f>stat!L1159</f>
        <v>0</v>
      </c>
    </row>
    <row r="884" spans="1:12" ht="15" customHeight="1">
      <c r="A884" s="849">
        <f>K884</f>
        <v>0</v>
      </c>
      <c r="B884" s="477">
        <f>stat!B1160</f>
        <v>0</v>
      </c>
      <c r="C884" s="477">
        <f>stat!C1160</f>
        <v>0</v>
      </c>
      <c r="D884" s="477">
        <f>stat!D1160</f>
        <v>0</v>
      </c>
      <c r="E884" s="477">
        <f>stat!E1160</f>
        <v>0</v>
      </c>
      <c r="F884" s="477">
        <f>stat!F1160</f>
        <v>0</v>
      </c>
      <c r="G884" s="1654">
        <f>stat!G1160</f>
        <v>0</v>
      </c>
      <c r="H884" s="477">
        <f>stat!H1160</f>
        <v>0</v>
      </c>
      <c r="I884" s="477">
        <f>stat!I1160</f>
        <v>0</v>
      </c>
      <c r="J884" s="477">
        <f>stat!J1160</f>
        <v>0</v>
      </c>
      <c r="K884" s="477">
        <f>stat!K1160</f>
        <v>0</v>
      </c>
      <c r="L884" s="477">
        <f>stat!L1160</f>
        <v>0</v>
      </c>
    </row>
    <row r="885" spans="1:12" ht="15" customHeight="1">
      <c r="A885" s="849">
        <f>K885</f>
        <v>0</v>
      </c>
      <c r="B885" s="477">
        <f>stat!B1161</f>
        <v>0</v>
      </c>
      <c r="C885" s="477">
        <f>stat!C1161</f>
        <v>0</v>
      </c>
      <c r="D885" s="477">
        <f>stat!D1161</f>
        <v>0</v>
      </c>
      <c r="E885" s="477">
        <f>stat!E1161</f>
        <v>0</v>
      </c>
      <c r="F885" s="477">
        <f>stat!F1161</f>
        <v>0</v>
      </c>
      <c r="G885" s="1654">
        <f>stat!G1161</f>
        <v>0</v>
      </c>
      <c r="H885" s="477">
        <f>stat!H1161</f>
        <v>0</v>
      </c>
      <c r="I885" s="477">
        <f>stat!I1161</f>
        <v>0</v>
      </c>
      <c r="J885" s="477">
        <f>stat!J1161</f>
        <v>0</v>
      </c>
      <c r="K885" s="477">
        <f>stat!K1161</f>
        <v>0</v>
      </c>
      <c r="L885" s="477">
        <f>stat!L1161</f>
        <v>0</v>
      </c>
    </row>
    <row r="886" spans="1:12" ht="15" customHeight="1">
      <c r="A886" s="849">
        <f>K886</f>
        <v>0</v>
      </c>
      <c r="B886" s="477">
        <f>stat!B1162</f>
        <v>0</v>
      </c>
      <c r="C886" s="477">
        <f>stat!C1162</f>
        <v>0</v>
      </c>
      <c r="D886" s="477">
        <f>stat!D1162</f>
        <v>0</v>
      </c>
      <c r="E886" s="477">
        <f>stat!E1162</f>
        <v>0</v>
      </c>
      <c r="F886" s="477">
        <f>stat!F1162</f>
        <v>0</v>
      </c>
      <c r="G886" s="1654">
        <f>stat!G1162</f>
        <v>0</v>
      </c>
      <c r="H886" s="477">
        <f>stat!H1162</f>
        <v>0</v>
      </c>
      <c r="I886" s="477">
        <f>stat!I1162</f>
        <v>0</v>
      </c>
      <c r="J886" s="477">
        <f>stat!J1162</f>
        <v>0</v>
      </c>
      <c r="K886" s="477">
        <f>stat!K1162</f>
        <v>0</v>
      </c>
      <c r="L886" s="477">
        <f>stat!L1162</f>
        <v>0</v>
      </c>
    </row>
    <row r="887" spans="1:12" ht="15" customHeight="1">
      <c r="A887" s="849">
        <f>K887</f>
        <v>0</v>
      </c>
      <c r="B887" s="477">
        <f>stat!B1163</f>
        <v>0</v>
      </c>
      <c r="C887" s="477">
        <f>stat!C1163</f>
        <v>0</v>
      </c>
      <c r="D887" s="477">
        <f>stat!D1163</f>
        <v>0</v>
      </c>
      <c r="E887" s="477">
        <f>stat!E1163</f>
        <v>0</v>
      </c>
      <c r="F887" s="477">
        <f>stat!F1163</f>
        <v>0</v>
      </c>
      <c r="G887" s="1654">
        <f>stat!G1163</f>
        <v>0</v>
      </c>
      <c r="H887" s="477">
        <f>stat!H1163</f>
        <v>0</v>
      </c>
      <c r="I887" s="477">
        <f>stat!I1163</f>
        <v>0</v>
      </c>
      <c r="J887" s="477">
        <f>stat!J1163</f>
        <v>0</v>
      </c>
      <c r="K887" s="477">
        <f>stat!K1163</f>
        <v>0</v>
      </c>
      <c r="L887" s="477">
        <f>stat!L1163</f>
        <v>0</v>
      </c>
    </row>
    <row r="888" spans="1:12" ht="15" customHeight="1">
      <c r="A888" s="849">
        <f>K888</f>
        <v>0</v>
      </c>
      <c r="B888" s="477">
        <f>stat!B1164</f>
        <v>0</v>
      </c>
      <c r="C888" s="477">
        <f>stat!C1164</f>
        <v>0</v>
      </c>
      <c r="D888" s="477">
        <f>stat!D1164</f>
        <v>0</v>
      </c>
      <c r="E888" s="477">
        <f>stat!E1164</f>
        <v>0</v>
      </c>
      <c r="F888" s="477">
        <f>stat!F1164</f>
        <v>0</v>
      </c>
      <c r="G888" s="1654">
        <f>stat!G1164</f>
        <v>0</v>
      </c>
      <c r="H888" s="477">
        <f>stat!H1164</f>
        <v>0</v>
      </c>
      <c r="I888" s="477">
        <f>stat!I1164</f>
        <v>0</v>
      </c>
      <c r="J888" s="477">
        <f>stat!J1164</f>
        <v>0</v>
      </c>
      <c r="K888" s="477">
        <f>stat!K1164</f>
        <v>0</v>
      </c>
      <c r="L888" s="477">
        <f>stat!L1164</f>
        <v>0</v>
      </c>
    </row>
    <row r="889" spans="1:12" ht="15" customHeight="1">
      <c r="A889" s="849">
        <f>K889</f>
        <v>0</v>
      </c>
      <c r="B889" s="477">
        <f>stat!B1165</f>
        <v>0</v>
      </c>
      <c r="C889" s="477">
        <f>stat!C1165</f>
        <v>0</v>
      </c>
      <c r="D889" s="477">
        <f>stat!D1165</f>
        <v>0</v>
      </c>
      <c r="E889" s="477">
        <f>stat!E1165</f>
        <v>0</v>
      </c>
      <c r="F889" s="477">
        <f>stat!F1165</f>
        <v>0</v>
      </c>
      <c r="G889" s="1654">
        <f>stat!G1165</f>
        <v>0</v>
      </c>
      <c r="H889" s="477">
        <f>stat!H1165</f>
        <v>0</v>
      </c>
      <c r="I889" s="477">
        <f>stat!I1165</f>
        <v>0</v>
      </c>
      <c r="J889" s="477">
        <f>stat!J1165</f>
        <v>0</v>
      </c>
      <c r="K889" s="477">
        <f>stat!K1165</f>
        <v>0</v>
      </c>
      <c r="L889" s="477">
        <f>stat!L1165</f>
        <v>0</v>
      </c>
    </row>
    <row r="890" spans="1:12" ht="15" customHeight="1">
      <c r="A890" s="849">
        <f>K890</f>
        <v>0</v>
      </c>
      <c r="B890" s="477">
        <f>stat!B1166</f>
        <v>0</v>
      </c>
      <c r="C890" s="477">
        <f>stat!C1166</f>
        <v>0</v>
      </c>
      <c r="D890" s="477">
        <f>stat!D1166</f>
        <v>0</v>
      </c>
      <c r="E890" s="477">
        <f>stat!E1166</f>
        <v>0</v>
      </c>
      <c r="F890" s="477">
        <f>stat!F1166</f>
        <v>0</v>
      </c>
      <c r="G890" s="1654">
        <f>stat!G1166</f>
        <v>0</v>
      </c>
      <c r="H890" s="477">
        <f>stat!H1166</f>
        <v>0</v>
      </c>
      <c r="I890" s="477">
        <f>stat!I1166</f>
        <v>0</v>
      </c>
      <c r="J890" s="477">
        <f>stat!J1166</f>
        <v>0</v>
      </c>
      <c r="K890" s="477">
        <f>stat!K1166</f>
        <v>0</v>
      </c>
      <c r="L890" s="477">
        <f>stat!L1166</f>
        <v>0</v>
      </c>
    </row>
    <row r="891" spans="1:12" ht="15" customHeight="1">
      <c r="A891" s="849">
        <f>K891</f>
        <v>0</v>
      </c>
      <c r="B891" s="477">
        <f>stat!B1167</f>
        <v>0</v>
      </c>
      <c r="C891" s="477">
        <f>stat!C1167</f>
        <v>0</v>
      </c>
      <c r="D891" s="477">
        <f>stat!D1167</f>
        <v>0</v>
      </c>
      <c r="E891" s="477">
        <f>stat!E1167</f>
        <v>0</v>
      </c>
      <c r="F891" s="477">
        <f>stat!F1167</f>
        <v>0</v>
      </c>
      <c r="G891" s="1654">
        <f>stat!G1167</f>
        <v>0</v>
      </c>
      <c r="H891" s="477">
        <f>stat!H1167</f>
        <v>0</v>
      </c>
      <c r="I891" s="477">
        <f>stat!I1167</f>
        <v>0</v>
      </c>
      <c r="J891" s="477">
        <f>stat!J1167</f>
        <v>0</v>
      </c>
      <c r="K891" s="477">
        <f>stat!K1167</f>
        <v>0</v>
      </c>
      <c r="L891" s="477">
        <f>stat!L1167</f>
        <v>0</v>
      </c>
    </row>
    <row r="892" spans="1:12" ht="15" customHeight="1">
      <c r="A892" s="849">
        <f>K892</f>
        <v>0</v>
      </c>
      <c r="B892" s="477">
        <f>stat!B1168</f>
        <v>0</v>
      </c>
      <c r="C892" s="477">
        <f>stat!C1168</f>
        <v>0</v>
      </c>
      <c r="D892" s="477">
        <f>stat!D1168</f>
        <v>0</v>
      </c>
      <c r="E892" s="477">
        <f>stat!E1168</f>
        <v>0</v>
      </c>
      <c r="F892" s="477">
        <f>stat!F1168</f>
        <v>0</v>
      </c>
      <c r="G892" s="1654">
        <f>stat!G1168</f>
        <v>0</v>
      </c>
      <c r="H892" s="477">
        <f>stat!H1168</f>
        <v>0</v>
      </c>
      <c r="I892" s="477">
        <f>stat!I1168</f>
        <v>0</v>
      </c>
      <c r="J892" s="477">
        <f>stat!J1168</f>
        <v>0</v>
      </c>
      <c r="K892" s="477">
        <f>stat!K1168</f>
        <v>0</v>
      </c>
      <c r="L892" s="477">
        <f>stat!L1168</f>
        <v>0</v>
      </c>
    </row>
    <row r="893" spans="1:12" ht="15" customHeight="1">
      <c r="A893" s="849">
        <f>K893</f>
        <v>0</v>
      </c>
      <c r="B893" s="477">
        <f>stat!B1169</f>
        <v>0</v>
      </c>
      <c r="C893" s="477">
        <f>stat!C1169</f>
        <v>0</v>
      </c>
      <c r="D893" s="477">
        <f>stat!D1169</f>
        <v>0</v>
      </c>
      <c r="E893" s="477">
        <f>stat!E1169</f>
        <v>0</v>
      </c>
      <c r="F893" s="477">
        <f>stat!F1169</f>
        <v>0</v>
      </c>
      <c r="G893" s="1654">
        <f>stat!G1169</f>
        <v>0</v>
      </c>
      <c r="H893" s="477">
        <f>stat!H1169</f>
        <v>0</v>
      </c>
      <c r="I893" s="477">
        <f>stat!I1169</f>
        <v>0</v>
      </c>
      <c r="J893" s="477">
        <f>stat!J1169</f>
        <v>0</v>
      </c>
      <c r="K893" s="477">
        <f>stat!K1169</f>
        <v>0</v>
      </c>
      <c r="L893" s="477">
        <f>stat!L1169</f>
        <v>0</v>
      </c>
    </row>
    <row r="894" spans="1:12" ht="15" customHeight="1">
      <c r="A894" s="849">
        <f>K894</f>
        <v>0</v>
      </c>
      <c r="B894" s="477">
        <f>stat!B1170</f>
        <v>0</v>
      </c>
      <c r="C894" s="477">
        <f>stat!C1170</f>
        <v>0</v>
      </c>
      <c r="D894" s="477">
        <f>stat!D1170</f>
        <v>0</v>
      </c>
      <c r="E894" s="477">
        <f>stat!E1170</f>
        <v>0</v>
      </c>
      <c r="F894" s="477">
        <f>stat!F1170</f>
        <v>0</v>
      </c>
      <c r="G894" s="1654">
        <f>stat!G1170</f>
        <v>0</v>
      </c>
      <c r="H894" s="477">
        <f>stat!H1170</f>
        <v>0</v>
      </c>
      <c r="I894" s="477">
        <f>stat!I1170</f>
        <v>0</v>
      </c>
      <c r="J894" s="477">
        <f>stat!J1170</f>
        <v>0</v>
      </c>
      <c r="K894" s="477">
        <f>stat!K1170</f>
        <v>0</v>
      </c>
      <c r="L894" s="477">
        <f>stat!L1170</f>
        <v>0</v>
      </c>
    </row>
    <row r="895" spans="1:12" ht="15" customHeight="1">
      <c r="A895" s="849">
        <f>K895</f>
        <v>0</v>
      </c>
      <c r="B895" s="477">
        <f>stat!B1171</f>
        <v>0</v>
      </c>
      <c r="C895" s="477">
        <f>stat!C1171</f>
        <v>0</v>
      </c>
      <c r="D895" s="477">
        <f>stat!D1171</f>
        <v>0</v>
      </c>
      <c r="E895" s="477">
        <f>stat!E1171</f>
        <v>0</v>
      </c>
      <c r="F895" s="477">
        <f>stat!F1171</f>
        <v>0</v>
      </c>
      <c r="G895" s="1654">
        <f>stat!G1171</f>
        <v>0</v>
      </c>
      <c r="H895" s="477">
        <f>stat!H1171</f>
        <v>0</v>
      </c>
      <c r="I895" s="477">
        <f>stat!I1171</f>
        <v>0</v>
      </c>
      <c r="J895" s="477">
        <f>stat!J1171</f>
        <v>0</v>
      </c>
      <c r="K895" s="477">
        <f>stat!K1171</f>
        <v>0</v>
      </c>
      <c r="L895" s="477">
        <f>stat!L1171</f>
        <v>0</v>
      </c>
    </row>
    <row r="896" spans="1:12" ht="15" customHeight="1">
      <c r="A896" s="849">
        <f>K896</f>
        <v>0</v>
      </c>
      <c r="B896" s="477">
        <f>stat!B1172</f>
        <v>0</v>
      </c>
      <c r="C896" s="477">
        <f>stat!C1172</f>
        <v>0</v>
      </c>
      <c r="D896" s="477">
        <f>stat!D1172</f>
        <v>0</v>
      </c>
      <c r="E896" s="477">
        <f>stat!E1172</f>
        <v>0</v>
      </c>
      <c r="F896" s="477">
        <f>stat!F1172</f>
        <v>0</v>
      </c>
      <c r="G896" s="1654">
        <f>stat!G1172</f>
        <v>0</v>
      </c>
      <c r="H896" s="477">
        <f>stat!H1172</f>
        <v>0</v>
      </c>
      <c r="I896" s="477">
        <f>stat!I1172</f>
        <v>0</v>
      </c>
      <c r="J896" s="477">
        <f>stat!J1172</f>
        <v>0</v>
      </c>
      <c r="K896" s="477">
        <f>stat!K1172</f>
        <v>0</v>
      </c>
      <c r="L896" s="477">
        <f>stat!L1172</f>
        <v>0</v>
      </c>
    </row>
    <row r="897" spans="1:12" ht="15" customHeight="1">
      <c r="A897" s="849">
        <f>K897</f>
        <v>0</v>
      </c>
      <c r="B897" s="477">
        <f>stat!B1173</f>
        <v>0</v>
      </c>
      <c r="C897" s="477">
        <f>stat!C1173</f>
        <v>0</v>
      </c>
      <c r="D897" s="477">
        <f>stat!D1173</f>
        <v>0</v>
      </c>
      <c r="E897" s="477">
        <f>stat!E1173</f>
        <v>0</v>
      </c>
      <c r="F897" s="477">
        <f>stat!F1173</f>
        <v>0</v>
      </c>
      <c r="G897" s="1654">
        <f>stat!G1173</f>
        <v>0</v>
      </c>
      <c r="H897" s="477">
        <f>stat!H1173</f>
        <v>0</v>
      </c>
      <c r="I897" s="477">
        <f>stat!I1173</f>
        <v>0</v>
      </c>
      <c r="J897" s="477">
        <f>stat!J1173</f>
        <v>0</v>
      </c>
      <c r="K897" s="477">
        <f>stat!K1173</f>
        <v>0</v>
      </c>
      <c r="L897" s="477">
        <f>stat!L1173</f>
        <v>0</v>
      </c>
    </row>
    <row r="898" spans="1:12" ht="15" customHeight="1">
      <c r="A898" s="849">
        <f>K898</f>
        <v>0</v>
      </c>
      <c r="B898" s="477">
        <f>stat!B1174</f>
        <v>0</v>
      </c>
      <c r="C898" s="477">
        <f>stat!C1174</f>
        <v>0</v>
      </c>
      <c r="D898" s="477">
        <f>stat!D1174</f>
        <v>0</v>
      </c>
      <c r="E898" s="477">
        <f>stat!E1174</f>
        <v>0</v>
      </c>
      <c r="F898" s="477">
        <f>stat!F1174</f>
        <v>0</v>
      </c>
      <c r="G898" s="1654">
        <f>stat!G1174</f>
        <v>0</v>
      </c>
      <c r="H898" s="477">
        <f>stat!H1174</f>
        <v>0</v>
      </c>
      <c r="I898" s="477">
        <f>stat!I1174</f>
        <v>0</v>
      </c>
      <c r="J898" s="477">
        <f>stat!J1174</f>
        <v>0</v>
      </c>
      <c r="K898" s="477">
        <f>stat!K1174</f>
        <v>0</v>
      </c>
      <c r="L898" s="477">
        <f>stat!L1174</f>
        <v>0</v>
      </c>
    </row>
    <row r="899" spans="1:12" ht="15" customHeight="1">
      <c r="A899" s="849">
        <f>K899</f>
        <v>0</v>
      </c>
      <c r="B899" s="477">
        <f>stat!B1175</f>
        <v>0</v>
      </c>
      <c r="C899" s="477">
        <f>stat!C1175</f>
        <v>0</v>
      </c>
      <c r="D899" s="477">
        <f>stat!D1175</f>
        <v>0</v>
      </c>
      <c r="E899" s="477">
        <f>stat!E1175</f>
        <v>0</v>
      </c>
      <c r="F899" s="477">
        <f>stat!F1175</f>
        <v>0</v>
      </c>
      <c r="G899" s="1654">
        <f>stat!G1175</f>
        <v>0</v>
      </c>
      <c r="H899" s="477">
        <f>stat!H1175</f>
        <v>0</v>
      </c>
      <c r="I899" s="477">
        <f>stat!I1175</f>
        <v>0</v>
      </c>
      <c r="J899" s="477">
        <f>stat!J1175</f>
        <v>0</v>
      </c>
      <c r="K899" s="477">
        <f>stat!K1175</f>
        <v>0</v>
      </c>
      <c r="L899" s="477">
        <f>stat!L1175</f>
        <v>0</v>
      </c>
    </row>
    <row r="900" spans="1:12" ht="15" customHeight="1">
      <c r="A900" s="849">
        <f>K900</f>
        <v>0</v>
      </c>
      <c r="B900" s="477">
        <f>stat!B1176</f>
        <v>0</v>
      </c>
      <c r="C900" s="477">
        <f>stat!C1176</f>
        <v>0</v>
      </c>
      <c r="D900" s="477">
        <f>stat!D1176</f>
        <v>0</v>
      </c>
      <c r="E900" s="477">
        <f>stat!E1176</f>
        <v>0</v>
      </c>
      <c r="F900" s="477">
        <f>stat!F1176</f>
        <v>0</v>
      </c>
      <c r="G900" s="1654">
        <f>stat!G1176</f>
        <v>0</v>
      </c>
      <c r="H900" s="477">
        <f>stat!H1176</f>
        <v>0</v>
      </c>
      <c r="I900" s="477">
        <f>stat!I1176</f>
        <v>0</v>
      </c>
      <c r="J900" s="477">
        <f>stat!J1176</f>
        <v>0</v>
      </c>
      <c r="K900" s="477">
        <f>stat!K1176</f>
        <v>0</v>
      </c>
      <c r="L900" s="477">
        <f>stat!L1176</f>
        <v>0</v>
      </c>
    </row>
    <row r="901" spans="1:12" ht="15" customHeight="1">
      <c r="A901" s="849">
        <f>K901</f>
        <v>0</v>
      </c>
      <c r="B901" s="477">
        <f>stat!B1177</f>
        <v>0</v>
      </c>
      <c r="C901" s="477">
        <f>stat!C1177</f>
        <v>0</v>
      </c>
      <c r="D901" s="477">
        <f>stat!D1177</f>
        <v>0</v>
      </c>
      <c r="E901" s="477">
        <f>stat!E1177</f>
        <v>0</v>
      </c>
      <c r="F901" s="477">
        <f>stat!F1177</f>
        <v>0</v>
      </c>
      <c r="G901" s="1654">
        <f>stat!G1177</f>
        <v>0</v>
      </c>
      <c r="H901" s="477">
        <f>stat!H1177</f>
        <v>0</v>
      </c>
      <c r="I901" s="477">
        <f>stat!I1177</f>
        <v>0</v>
      </c>
      <c r="J901" s="477">
        <f>stat!J1177</f>
        <v>0</v>
      </c>
      <c r="K901" s="477">
        <f>stat!K1177</f>
        <v>0</v>
      </c>
      <c r="L901" s="477">
        <f>stat!L1177</f>
        <v>0</v>
      </c>
    </row>
    <row r="902" spans="1:12" ht="15" customHeight="1">
      <c r="A902" s="849">
        <f>K902</f>
        <v>0</v>
      </c>
      <c r="B902" s="477">
        <f>stat!B1178</f>
        <v>0</v>
      </c>
      <c r="C902" s="477">
        <f>stat!C1178</f>
        <v>0</v>
      </c>
      <c r="D902" s="477">
        <f>stat!D1178</f>
        <v>0</v>
      </c>
      <c r="E902" s="477">
        <f>stat!E1178</f>
        <v>0</v>
      </c>
      <c r="F902" s="477">
        <f>stat!F1178</f>
        <v>0</v>
      </c>
      <c r="G902" s="1654">
        <f>stat!G1178</f>
        <v>0</v>
      </c>
      <c r="H902" s="477">
        <f>stat!H1178</f>
        <v>0</v>
      </c>
      <c r="I902" s="477">
        <f>stat!I1178</f>
        <v>0</v>
      </c>
      <c r="J902" s="477">
        <f>stat!J1178</f>
        <v>0</v>
      </c>
      <c r="K902" s="477">
        <f>stat!K1178</f>
        <v>0</v>
      </c>
      <c r="L902" s="477">
        <f>stat!L1178</f>
        <v>0</v>
      </c>
    </row>
    <row r="903" spans="1:12" ht="15" customHeight="1">
      <c r="A903" s="849">
        <f>K903</f>
        <v>0</v>
      </c>
      <c r="B903" s="477">
        <f>stat!B1179</f>
        <v>0</v>
      </c>
      <c r="C903" s="477">
        <f>stat!C1179</f>
        <v>0</v>
      </c>
      <c r="D903" s="477">
        <f>stat!D1179</f>
        <v>0</v>
      </c>
      <c r="E903" s="477">
        <f>stat!E1179</f>
        <v>0</v>
      </c>
      <c r="F903" s="477">
        <f>stat!F1179</f>
        <v>0</v>
      </c>
      <c r="G903" s="1654">
        <f>stat!G1179</f>
        <v>0</v>
      </c>
      <c r="H903" s="477">
        <f>stat!H1179</f>
        <v>0</v>
      </c>
      <c r="I903" s="477">
        <f>stat!I1179</f>
        <v>0</v>
      </c>
      <c r="J903" s="477">
        <f>stat!J1179</f>
        <v>0</v>
      </c>
      <c r="K903" s="477">
        <f>stat!K1179</f>
        <v>0</v>
      </c>
      <c r="L903" s="477">
        <f>stat!L1179</f>
        <v>0</v>
      </c>
    </row>
    <row r="904" spans="1:12" ht="15" customHeight="1">
      <c r="A904" s="849">
        <f>K904</f>
        <v>0</v>
      </c>
      <c r="B904" s="477">
        <f>stat!B1180</f>
        <v>0</v>
      </c>
      <c r="C904" s="477">
        <f>stat!C1180</f>
        <v>0</v>
      </c>
      <c r="D904" s="477">
        <f>stat!D1180</f>
        <v>0</v>
      </c>
      <c r="E904" s="477">
        <f>stat!E1180</f>
        <v>0</v>
      </c>
      <c r="F904" s="477">
        <f>stat!F1180</f>
        <v>0</v>
      </c>
      <c r="G904" s="1654">
        <f>stat!G1180</f>
        <v>0</v>
      </c>
      <c r="H904" s="477">
        <f>stat!H1180</f>
        <v>0</v>
      </c>
      <c r="I904" s="477">
        <f>stat!I1180</f>
        <v>0</v>
      </c>
      <c r="J904" s="477">
        <f>stat!J1180</f>
        <v>0</v>
      </c>
      <c r="K904" s="477">
        <f>stat!K1180</f>
        <v>0</v>
      </c>
      <c r="L904" s="477">
        <f>stat!L1180</f>
        <v>0</v>
      </c>
    </row>
    <row r="905" spans="1:12" ht="15" customHeight="1">
      <c r="A905" s="849">
        <f>K905</f>
        <v>0</v>
      </c>
      <c r="B905" s="477">
        <f>stat!B1181</f>
        <v>0</v>
      </c>
      <c r="C905" s="477">
        <f>stat!C1181</f>
        <v>0</v>
      </c>
      <c r="D905" s="477">
        <f>stat!D1181</f>
        <v>0</v>
      </c>
      <c r="E905" s="477">
        <f>stat!E1181</f>
        <v>0</v>
      </c>
      <c r="F905" s="477">
        <f>stat!F1181</f>
        <v>0</v>
      </c>
      <c r="G905" s="1654">
        <f>stat!G1181</f>
        <v>0</v>
      </c>
      <c r="H905" s="477">
        <f>stat!H1181</f>
        <v>0</v>
      </c>
      <c r="I905" s="477">
        <f>stat!I1181</f>
        <v>0</v>
      </c>
      <c r="J905" s="477">
        <f>stat!J1181</f>
        <v>0</v>
      </c>
      <c r="K905" s="477">
        <f>stat!K1181</f>
        <v>0</v>
      </c>
      <c r="L905" s="477">
        <f>stat!L1181</f>
        <v>0</v>
      </c>
    </row>
    <row r="906" spans="1:12" ht="15" customHeight="1">
      <c r="A906" s="849">
        <f>K906</f>
        <v>0</v>
      </c>
      <c r="B906" s="477">
        <f>stat!B1182</f>
        <v>0</v>
      </c>
      <c r="C906" s="477">
        <f>stat!C1182</f>
        <v>0</v>
      </c>
      <c r="D906" s="477">
        <f>stat!D1182</f>
        <v>0</v>
      </c>
      <c r="E906" s="477">
        <f>stat!E1182</f>
        <v>0</v>
      </c>
      <c r="F906" s="477">
        <f>stat!F1182</f>
        <v>0</v>
      </c>
      <c r="G906" s="1654">
        <f>stat!G1182</f>
        <v>0</v>
      </c>
      <c r="H906" s="477">
        <f>stat!H1182</f>
        <v>0</v>
      </c>
      <c r="I906" s="477">
        <f>stat!I1182</f>
        <v>0</v>
      </c>
      <c r="J906" s="477">
        <f>stat!J1182</f>
        <v>0</v>
      </c>
      <c r="K906" s="477">
        <f>stat!K1182</f>
        <v>0</v>
      </c>
      <c r="L906" s="477">
        <f>stat!L1182</f>
        <v>0</v>
      </c>
    </row>
    <row r="907" spans="1:12" ht="15" customHeight="1">
      <c r="A907" s="849">
        <f>K907</f>
        <v>0</v>
      </c>
      <c r="B907" s="477">
        <f>stat!B1183</f>
        <v>0</v>
      </c>
      <c r="C907" s="477">
        <f>stat!C1183</f>
        <v>0</v>
      </c>
      <c r="D907" s="477">
        <f>stat!D1183</f>
        <v>0</v>
      </c>
      <c r="E907" s="477">
        <f>stat!E1183</f>
        <v>0</v>
      </c>
      <c r="F907" s="477">
        <f>stat!F1183</f>
        <v>0</v>
      </c>
      <c r="G907" s="1654">
        <f>stat!G1183</f>
        <v>0</v>
      </c>
      <c r="H907" s="477">
        <f>stat!H1183</f>
        <v>0</v>
      </c>
      <c r="I907" s="477">
        <f>stat!I1183</f>
        <v>0</v>
      </c>
      <c r="J907" s="477">
        <f>stat!J1183</f>
        <v>0</v>
      </c>
      <c r="K907" s="477">
        <f>stat!K1183</f>
        <v>0</v>
      </c>
      <c r="L907" s="477">
        <f>stat!L1183</f>
        <v>0</v>
      </c>
    </row>
    <row r="908" spans="1:12" ht="15" customHeight="1">
      <c r="A908" s="849">
        <f>K908</f>
        <v>0</v>
      </c>
      <c r="B908" s="477">
        <f>stat!B1184</f>
        <v>0</v>
      </c>
      <c r="C908" s="477">
        <f>stat!C1184</f>
        <v>0</v>
      </c>
      <c r="D908" s="477">
        <f>stat!D1184</f>
        <v>0</v>
      </c>
      <c r="E908" s="477">
        <f>stat!E1184</f>
        <v>0</v>
      </c>
      <c r="F908" s="477">
        <f>stat!F1184</f>
        <v>0</v>
      </c>
      <c r="G908" s="1654">
        <f>stat!G1184</f>
        <v>0</v>
      </c>
      <c r="H908" s="477">
        <f>stat!H1184</f>
        <v>0</v>
      </c>
      <c r="I908" s="477">
        <f>stat!I1184</f>
        <v>0</v>
      </c>
      <c r="J908" s="477">
        <f>stat!J1184</f>
        <v>0</v>
      </c>
      <c r="K908" s="477">
        <f>stat!K1184</f>
        <v>0</v>
      </c>
      <c r="L908" s="477">
        <f>stat!L1184</f>
        <v>0</v>
      </c>
    </row>
    <row r="909" spans="1:12" ht="15" customHeight="1">
      <c r="A909" s="849">
        <f>K909</f>
        <v>0</v>
      </c>
      <c r="B909" s="477">
        <f>stat!B1185</f>
        <v>0</v>
      </c>
      <c r="C909" s="477">
        <f>stat!C1185</f>
        <v>0</v>
      </c>
      <c r="D909" s="477">
        <f>stat!D1185</f>
        <v>0</v>
      </c>
      <c r="E909" s="477">
        <f>stat!E1185</f>
        <v>0</v>
      </c>
      <c r="F909" s="477">
        <f>stat!F1185</f>
        <v>0</v>
      </c>
      <c r="G909" s="1654">
        <f>stat!G1185</f>
        <v>0</v>
      </c>
      <c r="H909" s="477">
        <f>stat!H1185</f>
        <v>0</v>
      </c>
      <c r="I909" s="477">
        <f>stat!I1185</f>
        <v>0</v>
      </c>
      <c r="J909" s="477">
        <f>stat!J1185</f>
        <v>0</v>
      </c>
      <c r="K909" s="477">
        <f>stat!K1185</f>
        <v>0</v>
      </c>
      <c r="L909" s="477">
        <f>stat!L1185</f>
        <v>0</v>
      </c>
    </row>
    <row r="910" spans="1:12" ht="15" customHeight="1">
      <c r="A910" s="849">
        <f>K910</f>
        <v>0</v>
      </c>
      <c r="B910" s="477">
        <f>stat!B1186</f>
        <v>0</v>
      </c>
      <c r="C910" s="477">
        <f>stat!C1186</f>
        <v>0</v>
      </c>
      <c r="D910" s="477">
        <f>stat!D1186</f>
        <v>0</v>
      </c>
      <c r="E910" s="477">
        <f>stat!E1186</f>
        <v>0</v>
      </c>
      <c r="F910" s="477">
        <f>stat!F1186</f>
        <v>0</v>
      </c>
      <c r="G910" s="1654">
        <f>stat!G1186</f>
        <v>0</v>
      </c>
      <c r="H910" s="477">
        <f>stat!H1186</f>
        <v>0</v>
      </c>
      <c r="I910" s="477">
        <f>stat!I1186</f>
        <v>0</v>
      </c>
      <c r="J910" s="477">
        <f>stat!J1186</f>
        <v>0</v>
      </c>
      <c r="K910" s="477">
        <f>stat!K1186</f>
        <v>0</v>
      </c>
      <c r="L910" s="477">
        <f>stat!L1186</f>
        <v>0</v>
      </c>
    </row>
    <row r="911" spans="1:12" ht="15" customHeight="1">
      <c r="A911" s="849">
        <f>K911</f>
        <v>0</v>
      </c>
      <c r="B911" s="477">
        <f>stat!B1187</f>
        <v>0</v>
      </c>
      <c r="C911" s="477">
        <f>stat!C1187</f>
        <v>0</v>
      </c>
      <c r="D911" s="477">
        <f>stat!D1187</f>
        <v>0</v>
      </c>
      <c r="E911" s="477">
        <f>stat!E1187</f>
        <v>0</v>
      </c>
      <c r="F911" s="477">
        <f>stat!F1187</f>
        <v>0</v>
      </c>
      <c r="G911" s="1654">
        <f>stat!G1187</f>
        <v>0</v>
      </c>
      <c r="H911" s="477">
        <f>stat!H1187</f>
        <v>0</v>
      </c>
      <c r="I911" s="477">
        <f>stat!I1187</f>
        <v>0</v>
      </c>
      <c r="J911" s="477">
        <f>stat!J1187</f>
        <v>0</v>
      </c>
      <c r="K911" s="477">
        <f>stat!K1187</f>
        <v>0</v>
      </c>
      <c r="L911" s="477">
        <f>stat!L1187</f>
        <v>0</v>
      </c>
    </row>
    <row r="912" spans="1:12" ht="15" customHeight="1">
      <c r="A912" s="849">
        <f>K912</f>
        <v>0</v>
      </c>
      <c r="B912" s="477">
        <f>stat!B1188</f>
        <v>0</v>
      </c>
      <c r="C912" s="477">
        <f>stat!C1188</f>
        <v>0</v>
      </c>
      <c r="D912" s="477">
        <f>stat!D1188</f>
        <v>0</v>
      </c>
      <c r="E912" s="477">
        <f>stat!E1188</f>
        <v>0</v>
      </c>
      <c r="F912" s="477">
        <f>stat!F1188</f>
        <v>0</v>
      </c>
      <c r="G912" s="1654">
        <f>stat!G1188</f>
        <v>0</v>
      </c>
      <c r="H912" s="477">
        <f>stat!H1188</f>
        <v>0</v>
      </c>
      <c r="I912" s="477">
        <f>stat!I1188</f>
        <v>0</v>
      </c>
      <c r="J912" s="477">
        <f>stat!J1188</f>
        <v>0</v>
      </c>
      <c r="K912" s="477">
        <f>stat!K1188</f>
        <v>0</v>
      </c>
      <c r="L912" s="477">
        <f>stat!L1188</f>
        <v>0</v>
      </c>
    </row>
    <row r="913" spans="1:12" ht="15" customHeight="1">
      <c r="A913" s="849">
        <f>K913</f>
        <v>0</v>
      </c>
      <c r="B913" s="477">
        <f>stat!B1189</f>
        <v>0</v>
      </c>
      <c r="C913" s="477">
        <f>stat!C1189</f>
        <v>0</v>
      </c>
      <c r="D913" s="477">
        <f>stat!D1189</f>
        <v>0</v>
      </c>
      <c r="E913" s="477">
        <f>stat!E1189</f>
        <v>0</v>
      </c>
      <c r="F913" s="477">
        <f>stat!F1189</f>
        <v>0</v>
      </c>
      <c r="G913" s="1654">
        <f>stat!G1189</f>
        <v>0</v>
      </c>
      <c r="H913" s="477">
        <f>stat!H1189</f>
        <v>0</v>
      </c>
      <c r="I913" s="477">
        <f>stat!I1189</f>
        <v>0</v>
      </c>
      <c r="J913" s="477">
        <f>stat!J1189</f>
        <v>0</v>
      </c>
      <c r="K913" s="477">
        <f>stat!K1189</f>
        <v>0</v>
      </c>
      <c r="L913" s="477">
        <f>stat!L1189</f>
        <v>0</v>
      </c>
    </row>
    <row r="914" spans="1:12" ht="15" customHeight="1">
      <c r="A914" s="849">
        <f>K914</f>
        <v>0</v>
      </c>
      <c r="B914" s="477">
        <f>stat!B1190</f>
        <v>0</v>
      </c>
      <c r="C914" s="477">
        <f>stat!C1190</f>
        <v>0</v>
      </c>
      <c r="D914" s="477">
        <f>stat!D1190</f>
        <v>0</v>
      </c>
      <c r="E914" s="477">
        <f>stat!E1190</f>
        <v>0</v>
      </c>
      <c r="F914" s="477">
        <f>stat!F1190</f>
        <v>0</v>
      </c>
      <c r="G914" s="1654">
        <f>stat!G1190</f>
        <v>0</v>
      </c>
      <c r="H914" s="477">
        <f>stat!H1190</f>
        <v>0</v>
      </c>
      <c r="I914" s="477">
        <f>stat!I1190</f>
        <v>0</v>
      </c>
      <c r="J914" s="477">
        <f>stat!J1190</f>
        <v>0</v>
      </c>
      <c r="K914" s="477">
        <f>stat!K1190</f>
        <v>0</v>
      </c>
      <c r="L914" s="477">
        <f>stat!L1190</f>
        <v>0</v>
      </c>
    </row>
    <row r="915" spans="1:12" ht="15" customHeight="1">
      <c r="A915" s="849">
        <f>K915</f>
        <v>0</v>
      </c>
      <c r="B915" s="477">
        <f>stat!B1191</f>
        <v>0</v>
      </c>
      <c r="C915" s="477">
        <f>stat!C1191</f>
        <v>0</v>
      </c>
      <c r="D915" s="477">
        <f>stat!D1191</f>
        <v>0</v>
      </c>
      <c r="E915" s="477">
        <f>stat!E1191</f>
        <v>0</v>
      </c>
      <c r="F915" s="477">
        <f>stat!F1191</f>
        <v>0</v>
      </c>
      <c r="G915" s="1654">
        <f>stat!G1191</f>
        <v>0</v>
      </c>
      <c r="H915" s="477">
        <f>stat!H1191</f>
        <v>0</v>
      </c>
      <c r="I915" s="477">
        <f>stat!I1191</f>
        <v>0</v>
      </c>
      <c r="J915" s="477">
        <f>stat!J1191</f>
        <v>0</v>
      </c>
      <c r="K915" s="477">
        <f>stat!K1191</f>
        <v>0</v>
      </c>
      <c r="L915" s="477">
        <f>stat!L1191</f>
        <v>0</v>
      </c>
    </row>
    <row r="916" spans="1:12" ht="15" customHeight="1">
      <c r="A916" s="849">
        <f>K916</f>
        <v>0</v>
      </c>
      <c r="B916" s="477">
        <f>stat!B1192</f>
        <v>0</v>
      </c>
      <c r="C916" s="477">
        <f>stat!C1192</f>
        <v>0</v>
      </c>
      <c r="D916" s="477">
        <f>stat!D1192</f>
        <v>0</v>
      </c>
      <c r="E916" s="477">
        <f>stat!E1192</f>
        <v>0</v>
      </c>
      <c r="F916" s="477">
        <f>stat!F1192</f>
        <v>0</v>
      </c>
      <c r="G916" s="1654">
        <f>stat!G1192</f>
        <v>0</v>
      </c>
      <c r="H916" s="477">
        <f>stat!H1192</f>
        <v>0</v>
      </c>
      <c r="I916" s="477">
        <f>stat!I1192</f>
        <v>0</v>
      </c>
      <c r="J916" s="477">
        <f>stat!J1192</f>
        <v>0</v>
      </c>
      <c r="K916" s="477">
        <f>stat!K1192</f>
        <v>0</v>
      </c>
      <c r="L916" s="477">
        <f>stat!L1192</f>
        <v>0</v>
      </c>
    </row>
    <row r="917" spans="1:12" ht="15" customHeight="1">
      <c r="A917" s="849">
        <f>K917</f>
        <v>0</v>
      </c>
      <c r="B917" s="477">
        <f>stat!B1193</f>
        <v>0</v>
      </c>
      <c r="C917" s="477">
        <f>stat!C1193</f>
        <v>0</v>
      </c>
      <c r="D917" s="477">
        <f>stat!D1193</f>
        <v>0</v>
      </c>
      <c r="E917" s="477">
        <f>stat!E1193</f>
        <v>0</v>
      </c>
      <c r="F917" s="477">
        <f>stat!F1193</f>
        <v>0</v>
      </c>
      <c r="G917" s="1654">
        <f>stat!G1193</f>
        <v>0</v>
      </c>
      <c r="H917" s="477">
        <f>stat!H1193</f>
        <v>0</v>
      </c>
      <c r="I917" s="477">
        <f>stat!I1193</f>
        <v>0</v>
      </c>
      <c r="J917" s="477">
        <f>stat!J1193</f>
        <v>0</v>
      </c>
      <c r="K917" s="477">
        <f>stat!K1193</f>
        <v>0</v>
      </c>
      <c r="L917" s="477">
        <f>stat!L1193</f>
        <v>0</v>
      </c>
    </row>
    <row r="918" spans="1:12" ht="15" customHeight="1">
      <c r="A918" s="849">
        <f>K918</f>
        <v>0</v>
      </c>
      <c r="B918" s="477">
        <f>stat!B1194</f>
        <v>0</v>
      </c>
      <c r="C918" s="477">
        <f>stat!C1194</f>
        <v>0</v>
      </c>
      <c r="D918" s="477">
        <f>stat!D1194</f>
        <v>0</v>
      </c>
      <c r="E918" s="477">
        <f>stat!E1194</f>
        <v>0</v>
      </c>
      <c r="F918" s="477">
        <f>stat!F1194</f>
        <v>0</v>
      </c>
      <c r="G918" s="1654">
        <f>stat!G1194</f>
        <v>0</v>
      </c>
      <c r="H918" s="477">
        <f>stat!H1194</f>
        <v>0</v>
      </c>
      <c r="I918" s="477">
        <f>stat!I1194</f>
        <v>0</v>
      </c>
      <c r="J918" s="477">
        <f>stat!J1194</f>
        <v>0</v>
      </c>
      <c r="K918" s="477">
        <f>stat!K1194</f>
        <v>0</v>
      </c>
      <c r="L918" s="477">
        <f>stat!L1194</f>
        <v>0</v>
      </c>
    </row>
    <row r="919" spans="1:12" ht="15" customHeight="1">
      <c r="A919" s="849">
        <f>K919</f>
        <v>0</v>
      </c>
      <c r="B919" s="477">
        <f>stat!B1195</f>
        <v>0</v>
      </c>
      <c r="C919" s="477">
        <f>stat!C1195</f>
        <v>0</v>
      </c>
      <c r="D919" s="477">
        <f>stat!D1195</f>
        <v>0</v>
      </c>
      <c r="E919" s="477">
        <f>stat!E1195</f>
        <v>0</v>
      </c>
      <c r="F919" s="477">
        <f>stat!F1195</f>
        <v>0</v>
      </c>
      <c r="G919" s="1654">
        <f>stat!G1195</f>
        <v>0</v>
      </c>
      <c r="H919" s="477">
        <f>stat!H1195</f>
        <v>0</v>
      </c>
      <c r="I919" s="477">
        <f>stat!I1195</f>
        <v>0</v>
      </c>
      <c r="J919" s="477">
        <f>stat!J1195</f>
        <v>0</v>
      </c>
      <c r="K919" s="477">
        <f>stat!K1195</f>
        <v>0</v>
      </c>
      <c r="L919" s="477">
        <f>stat!L1195</f>
        <v>0</v>
      </c>
    </row>
    <row r="920" spans="1:12" ht="15" customHeight="1">
      <c r="A920" s="849">
        <f>K920</f>
        <v>0</v>
      </c>
      <c r="B920" s="477">
        <f>stat!B1196</f>
        <v>0</v>
      </c>
      <c r="C920" s="477">
        <f>stat!C1196</f>
        <v>0</v>
      </c>
      <c r="D920" s="477">
        <f>stat!D1196</f>
        <v>0</v>
      </c>
      <c r="E920" s="477">
        <f>stat!E1196</f>
        <v>0</v>
      </c>
      <c r="F920" s="477">
        <f>stat!F1196</f>
        <v>0</v>
      </c>
      <c r="G920" s="1654">
        <f>stat!G1196</f>
        <v>0</v>
      </c>
      <c r="H920" s="477">
        <f>stat!H1196</f>
        <v>0</v>
      </c>
      <c r="I920" s="477">
        <f>stat!I1196</f>
        <v>0</v>
      </c>
      <c r="J920" s="477">
        <f>stat!J1196</f>
        <v>0</v>
      </c>
      <c r="K920" s="477">
        <f>stat!K1196</f>
        <v>0</v>
      </c>
      <c r="L920" s="477">
        <f>stat!L1196</f>
        <v>0</v>
      </c>
    </row>
    <row r="921" spans="1:12" ht="15" customHeight="1">
      <c r="A921" s="849">
        <f>K921</f>
        <v>0</v>
      </c>
      <c r="B921" s="477">
        <f>stat!B1197</f>
        <v>0</v>
      </c>
      <c r="C921" s="477">
        <f>stat!C1197</f>
        <v>0</v>
      </c>
      <c r="D921" s="477">
        <f>stat!D1197</f>
        <v>0</v>
      </c>
      <c r="E921" s="477">
        <f>stat!E1197</f>
        <v>0</v>
      </c>
      <c r="F921" s="477">
        <f>stat!F1197</f>
        <v>0</v>
      </c>
      <c r="G921" s="1654">
        <f>stat!G1197</f>
        <v>0</v>
      </c>
      <c r="H921" s="477">
        <f>stat!H1197</f>
        <v>0</v>
      </c>
      <c r="I921" s="477">
        <f>stat!I1197</f>
        <v>0</v>
      </c>
      <c r="J921" s="477">
        <f>stat!J1197</f>
        <v>0</v>
      </c>
      <c r="K921" s="477">
        <f>stat!K1197</f>
        <v>0</v>
      </c>
      <c r="L921" s="477">
        <f>stat!L1197</f>
        <v>0</v>
      </c>
    </row>
    <row r="922" spans="1:12" ht="15" customHeight="1">
      <c r="A922" s="849">
        <f>K922</f>
        <v>0</v>
      </c>
      <c r="B922" s="477">
        <f>stat!B1198</f>
        <v>0</v>
      </c>
      <c r="C922" s="477">
        <f>stat!C1198</f>
        <v>0</v>
      </c>
      <c r="D922" s="477">
        <f>stat!D1198</f>
        <v>0</v>
      </c>
      <c r="E922" s="477">
        <f>stat!E1198</f>
        <v>0</v>
      </c>
      <c r="F922" s="477">
        <f>stat!F1198</f>
        <v>0</v>
      </c>
      <c r="G922" s="1654">
        <f>stat!G1198</f>
        <v>0</v>
      </c>
      <c r="H922" s="477">
        <f>stat!H1198</f>
        <v>0</v>
      </c>
      <c r="I922" s="477">
        <f>stat!I1198</f>
        <v>0</v>
      </c>
      <c r="J922" s="477">
        <f>stat!J1198</f>
        <v>0</v>
      </c>
      <c r="K922" s="477">
        <f>stat!K1198</f>
        <v>0</v>
      </c>
      <c r="L922" s="477">
        <f>stat!L1198</f>
        <v>0</v>
      </c>
    </row>
    <row r="923" spans="1:12" ht="15" customHeight="1">
      <c r="A923" s="849">
        <f>K923</f>
        <v>0</v>
      </c>
      <c r="B923" s="477">
        <f>stat!B1199</f>
        <v>0</v>
      </c>
      <c r="C923" s="477">
        <f>stat!C1199</f>
        <v>0</v>
      </c>
      <c r="D923" s="477">
        <f>stat!D1199</f>
        <v>0</v>
      </c>
      <c r="E923" s="477">
        <f>stat!E1199</f>
        <v>0</v>
      </c>
      <c r="F923" s="477">
        <f>stat!F1199</f>
        <v>0</v>
      </c>
      <c r="G923" s="1654">
        <f>stat!G1199</f>
        <v>0</v>
      </c>
      <c r="H923" s="477">
        <f>stat!H1199</f>
        <v>0</v>
      </c>
      <c r="I923" s="477">
        <f>stat!I1199</f>
        <v>0</v>
      </c>
      <c r="J923" s="477">
        <f>stat!J1199</f>
        <v>0</v>
      </c>
      <c r="K923" s="477">
        <f>stat!K1199</f>
        <v>0</v>
      </c>
      <c r="L923" s="477">
        <f>stat!L1199</f>
        <v>0</v>
      </c>
    </row>
    <row r="924" spans="1:12" ht="15" customHeight="1">
      <c r="A924" s="849">
        <f>K924</f>
        <v>0</v>
      </c>
      <c r="B924" s="477">
        <f>stat!B1200</f>
        <v>0</v>
      </c>
      <c r="C924" s="477">
        <f>stat!C1200</f>
        <v>0</v>
      </c>
      <c r="D924" s="477">
        <f>stat!D1200</f>
        <v>0</v>
      </c>
      <c r="E924" s="477">
        <f>stat!E1200</f>
        <v>0</v>
      </c>
      <c r="F924" s="477">
        <f>stat!F1200</f>
        <v>0</v>
      </c>
      <c r="G924" s="1654">
        <f>stat!G1200</f>
        <v>0</v>
      </c>
      <c r="H924" s="477">
        <f>stat!H1200</f>
        <v>0</v>
      </c>
      <c r="I924" s="477">
        <f>stat!I1200</f>
        <v>0</v>
      </c>
      <c r="J924" s="477">
        <f>stat!J1200</f>
        <v>0</v>
      </c>
      <c r="K924" s="477">
        <f>stat!K1200</f>
        <v>0</v>
      </c>
      <c r="L924" s="477">
        <f>stat!L1200</f>
        <v>0</v>
      </c>
    </row>
    <row r="925" spans="1:12" ht="15" customHeight="1">
      <c r="A925" s="849">
        <f>K925</f>
        <v>0</v>
      </c>
      <c r="B925" s="477">
        <f>stat!B1201</f>
        <v>0</v>
      </c>
      <c r="C925" s="477">
        <f>stat!C1201</f>
        <v>0</v>
      </c>
      <c r="D925" s="477">
        <f>stat!D1201</f>
        <v>0</v>
      </c>
      <c r="E925" s="477">
        <f>stat!E1201</f>
        <v>0</v>
      </c>
      <c r="F925" s="477">
        <f>stat!F1201</f>
        <v>0</v>
      </c>
      <c r="G925" s="1654">
        <f>stat!G1201</f>
        <v>0</v>
      </c>
      <c r="H925" s="477">
        <f>stat!H1201</f>
        <v>0</v>
      </c>
      <c r="I925" s="477">
        <f>stat!I1201</f>
        <v>0</v>
      </c>
      <c r="J925" s="477">
        <f>stat!J1201</f>
        <v>0</v>
      </c>
      <c r="K925" s="477">
        <f>stat!K1201</f>
        <v>0</v>
      </c>
      <c r="L925" s="477">
        <f>stat!L1201</f>
        <v>0</v>
      </c>
    </row>
    <row r="926" spans="1:12" ht="15" customHeight="1">
      <c r="A926" s="849">
        <f>K926</f>
        <v>0</v>
      </c>
      <c r="B926" s="477">
        <f>stat!B1202</f>
        <v>0</v>
      </c>
      <c r="C926" s="477">
        <f>stat!C1202</f>
        <v>0</v>
      </c>
      <c r="D926" s="477">
        <f>stat!D1202</f>
        <v>0</v>
      </c>
      <c r="E926" s="477">
        <f>stat!E1202</f>
        <v>0</v>
      </c>
      <c r="F926" s="477">
        <f>stat!F1202</f>
        <v>0</v>
      </c>
      <c r="G926" s="1654">
        <f>stat!G1202</f>
        <v>0</v>
      </c>
      <c r="H926" s="477">
        <f>stat!H1202</f>
        <v>0</v>
      </c>
      <c r="I926" s="477">
        <f>stat!I1202</f>
        <v>0</v>
      </c>
      <c r="J926" s="477">
        <f>stat!J1202</f>
        <v>0</v>
      </c>
      <c r="K926" s="477">
        <f>stat!K1202</f>
        <v>0</v>
      </c>
      <c r="L926" s="477">
        <f>stat!L1202</f>
        <v>0</v>
      </c>
    </row>
    <row r="927" spans="1:12" ht="15" customHeight="1">
      <c r="A927" s="849">
        <f>K927</f>
        <v>0</v>
      </c>
      <c r="B927" s="477">
        <f>stat!B1203</f>
        <v>0</v>
      </c>
      <c r="C927" s="477">
        <f>stat!C1203</f>
        <v>0</v>
      </c>
      <c r="D927" s="477">
        <f>stat!D1203</f>
        <v>0</v>
      </c>
      <c r="E927" s="477">
        <f>stat!E1203</f>
        <v>0</v>
      </c>
      <c r="F927" s="477">
        <f>stat!F1203</f>
        <v>0</v>
      </c>
      <c r="G927" s="1654">
        <f>stat!G1203</f>
        <v>0</v>
      </c>
      <c r="H927" s="477">
        <f>stat!H1203</f>
        <v>0</v>
      </c>
      <c r="I927" s="477">
        <f>stat!I1203</f>
        <v>0</v>
      </c>
      <c r="J927" s="477">
        <f>stat!J1203</f>
        <v>0</v>
      </c>
      <c r="K927" s="477">
        <f>stat!K1203</f>
        <v>0</v>
      </c>
      <c r="L927" s="477">
        <f>stat!L1203</f>
        <v>0</v>
      </c>
    </row>
    <row r="928" spans="1:12" ht="15" customHeight="1">
      <c r="A928" s="849">
        <f>K928</f>
        <v>0</v>
      </c>
      <c r="B928" s="477">
        <f>stat!B1204</f>
        <v>0</v>
      </c>
      <c r="C928" s="477">
        <f>stat!C1204</f>
        <v>0</v>
      </c>
      <c r="D928" s="477">
        <f>stat!D1204</f>
        <v>0</v>
      </c>
      <c r="E928" s="477">
        <f>stat!E1204</f>
        <v>0</v>
      </c>
      <c r="F928" s="477">
        <f>stat!F1204</f>
        <v>0</v>
      </c>
      <c r="G928" s="1654">
        <f>stat!G1204</f>
        <v>0</v>
      </c>
      <c r="H928" s="477">
        <f>stat!H1204</f>
        <v>0</v>
      </c>
      <c r="I928" s="477">
        <f>stat!I1204</f>
        <v>0</v>
      </c>
      <c r="J928" s="477">
        <f>stat!J1204</f>
        <v>0</v>
      </c>
      <c r="K928" s="477">
        <f>stat!K1204</f>
        <v>0</v>
      </c>
      <c r="L928" s="477">
        <f>stat!L1204</f>
        <v>0</v>
      </c>
    </row>
    <row r="929" spans="1:12" ht="15" customHeight="1">
      <c r="A929" s="849">
        <f>K929</f>
        <v>0</v>
      </c>
      <c r="B929" s="477">
        <f>stat!B1205</f>
        <v>0</v>
      </c>
      <c r="C929" s="477">
        <f>stat!C1205</f>
        <v>0</v>
      </c>
      <c r="D929" s="477">
        <f>stat!D1205</f>
        <v>0</v>
      </c>
      <c r="E929" s="477">
        <f>stat!E1205</f>
        <v>0</v>
      </c>
      <c r="F929" s="477">
        <f>stat!F1205</f>
        <v>0</v>
      </c>
      <c r="G929" s="1654">
        <f>stat!G1205</f>
        <v>0</v>
      </c>
      <c r="H929" s="477">
        <f>stat!H1205</f>
        <v>0</v>
      </c>
      <c r="I929" s="477">
        <f>stat!I1205</f>
        <v>0</v>
      </c>
      <c r="J929" s="477">
        <f>stat!J1205</f>
        <v>0</v>
      </c>
      <c r="K929" s="477">
        <f>stat!K1205</f>
        <v>0</v>
      </c>
      <c r="L929" s="477">
        <f>stat!L1205</f>
        <v>0</v>
      </c>
    </row>
    <row r="930" spans="1:12" ht="15" customHeight="1">
      <c r="A930" s="849">
        <f>K930</f>
        <v>0</v>
      </c>
      <c r="B930" s="477">
        <f>stat!B1206</f>
        <v>0</v>
      </c>
      <c r="C930" s="477">
        <f>stat!C1206</f>
        <v>0</v>
      </c>
      <c r="D930" s="477">
        <f>stat!D1206</f>
        <v>0</v>
      </c>
      <c r="E930" s="477">
        <f>stat!E1206</f>
        <v>0</v>
      </c>
      <c r="F930" s="477">
        <f>stat!F1206</f>
        <v>0</v>
      </c>
      <c r="G930" s="1654">
        <f>stat!G1206</f>
        <v>0</v>
      </c>
      <c r="H930" s="477">
        <f>stat!H1206</f>
        <v>0</v>
      </c>
      <c r="I930" s="477">
        <f>stat!I1206</f>
        <v>0</v>
      </c>
      <c r="J930" s="477">
        <f>stat!J1206</f>
        <v>0</v>
      </c>
      <c r="K930" s="477">
        <f>stat!K1206</f>
        <v>0</v>
      </c>
      <c r="L930" s="477">
        <f>stat!L1206</f>
        <v>0</v>
      </c>
    </row>
    <row r="931" spans="1:12" ht="15" customHeight="1">
      <c r="A931" s="849">
        <f>K931</f>
        <v>0</v>
      </c>
      <c r="B931" s="477">
        <f>stat!B1207</f>
        <v>0</v>
      </c>
      <c r="C931" s="477">
        <f>stat!C1207</f>
        <v>0</v>
      </c>
      <c r="D931" s="477">
        <f>stat!D1207</f>
        <v>0</v>
      </c>
      <c r="E931" s="477">
        <f>stat!E1207</f>
        <v>0</v>
      </c>
      <c r="F931" s="477">
        <f>stat!F1207</f>
        <v>0</v>
      </c>
      <c r="G931" s="1654">
        <f>stat!G1207</f>
        <v>0</v>
      </c>
      <c r="H931" s="477">
        <f>stat!H1207</f>
        <v>0</v>
      </c>
      <c r="I931" s="477">
        <f>stat!I1207</f>
        <v>0</v>
      </c>
      <c r="J931" s="477">
        <f>stat!J1207</f>
        <v>0</v>
      </c>
      <c r="K931" s="477">
        <f>stat!K1207</f>
        <v>0</v>
      </c>
      <c r="L931" s="477">
        <f>stat!L1207</f>
        <v>0</v>
      </c>
    </row>
    <row r="932" spans="1:12" ht="15" customHeight="1">
      <c r="A932" s="849">
        <f>K932</f>
        <v>0</v>
      </c>
      <c r="B932" s="477">
        <f>stat!B1208</f>
        <v>0</v>
      </c>
      <c r="C932" s="477">
        <f>stat!C1208</f>
        <v>0</v>
      </c>
      <c r="D932" s="477">
        <f>stat!D1208</f>
        <v>0</v>
      </c>
      <c r="E932" s="477">
        <f>stat!E1208</f>
        <v>0</v>
      </c>
      <c r="F932" s="477">
        <f>stat!F1208</f>
        <v>0</v>
      </c>
      <c r="G932" s="1654">
        <f>stat!G1208</f>
        <v>0</v>
      </c>
      <c r="H932" s="477">
        <f>stat!H1208</f>
        <v>0</v>
      </c>
      <c r="I932" s="477">
        <f>stat!I1208</f>
        <v>0</v>
      </c>
      <c r="J932" s="477">
        <f>stat!J1208</f>
        <v>0</v>
      </c>
      <c r="K932" s="477">
        <f>stat!K1208</f>
        <v>0</v>
      </c>
      <c r="L932" s="477">
        <f>stat!L1208</f>
        <v>0</v>
      </c>
    </row>
    <row r="933" spans="1:12" ht="15" customHeight="1">
      <c r="A933" s="849">
        <f>K933</f>
        <v>0</v>
      </c>
      <c r="B933" s="477">
        <f>stat!B1209</f>
        <v>0</v>
      </c>
      <c r="C933" s="477">
        <f>stat!C1209</f>
        <v>0</v>
      </c>
      <c r="D933" s="477">
        <f>stat!D1209</f>
        <v>0</v>
      </c>
      <c r="E933" s="477">
        <f>stat!E1209</f>
        <v>0</v>
      </c>
      <c r="F933" s="477">
        <f>stat!F1209</f>
        <v>0</v>
      </c>
      <c r="G933" s="1654">
        <f>stat!G1209</f>
        <v>0</v>
      </c>
      <c r="H933" s="477">
        <f>stat!H1209</f>
        <v>0</v>
      </c>
      <c r="I933" s="477">
        <f>stat!I1209</f>
        <v>0</v>
      </c>
      <c r="J933" s="477">
        <f>stat!J1209</f>
        <v>0</v>
      </c>
      <c r="K933" s="477">
        <f>stat!K1209</f>
        <v>0</v>
      </c>
      <c r="L933" s="477">
        <f>stat!L1209</f>
        <v>0</v>
      </c>
    </row>
    <row r="934" spans="1:12" ht="15" customHeight="1">
      <c r="A934" s="849">
        <f>K934</f>
        <v>0</v>
      </c>
      <c r="B934" s="477">
        <f>stat!B1210</f>
        <v>0</v>
      </c>
      <c r="C934" s="477">
        <f>stat!C1210</f>
        <v>0</v>
      </c>
      <c r="D934" s="477">
        <f>stat!D1210</f>
        <v>0</v>
      </c>
      <c r="E934" s="477">
        <f>stat!E1210</f>
        <v>0</v>
      </c>
      <c r="F934" s="477">
        <f>stat!F1210</f>
        <v>0</v>
      </c>
      <c r="G934" s="1654">
        <f>stat!G1210</f>
        <v>0</v>
      </c>
      <c r="H934" s="477">
        <f>stat!H1210</f>
        <v>0</v>
      </c>
      <c r="I934" s="477">
        <f>stat!I1210</f>
        <v>0</v>
      </c>
      <c r="J934" s="477">
        <f>stat!J1210</f>
        <v>0</v>
      </c>
      <c r="K934" s="477">
        <f>stat!K1210</f>
        <v>0</v>
      </c>
      <c r="L934" s="477">
        <f>stat!L1210</f>
        <v>0</v>
      </c>
    </row>
    <row r="935" spans="1:12" ht="15" customHeight="1">
      <c r="A935" s="849">
        <f>K935</f>
        <v>0</v>
      </c>
      <c r="B935" s="477">
        <f>stat!B1211</f>
        <v>0</v>
      </c>
      <c r="C935" s="477">
        <f>stat!C1211</f>
        <v>0</v>
      </c>
      <c r="D935" s="477">
        <f>stat!D1211</f>
        <v>0</v>
      </c>
      <c r="E935" s="477">
        <f>stat!E1211</f>
        <v>0</v>
      </c>
      <c r="F935" s="477">
        <f>stat!F1211</f>
        <v>0</v>
      </c>
      <c r="G935" s="1654">
        <f>stat!G1211</f>
        <v>0</v>
      </c>
      <c r="H935" s="477">
        <f>stat!H1211</f>
        <v>0</v>
      </c>
      <c r="I935" s="477">
        <f>stat!I1211</f>
        <v>0</v>
      </c>
      <c r="J935" s="477">
        <f>stat!J1211</f>
        <v>0</v>
      </c>
      <c r="K935" s="477">
        <f>stat!K1211</f>
        <v>0</v>
      </c>
      <c r="L935" s="477">
        <f>stat!L1211</f>
        <v>0</v>
      </c>
    </row>
    <row r="936" spans="1:12" ht="15" customHeight="1">
      <c r="A936" s="849">
        <f>K936</f>
        <v>0</v>
      </c>
      <c r="B936" s="477">
        <f>stat!B1212</f>
        <v>0</v>
      </c>
      <c r="C936" s="477">
        <f>stat!C1212</f>
        <v>0</v>
      </c>
      <c r="D936" s="477">
        <f>stat!D1212</f>
        <v>0</v>
      </c>
      <c r="E936" s="477">
        <f>stat!E1212</f>
        <v>0</v>
      </c>
      <c r="F936" s="477">
        <f>stat!F1212</f>
        <v>0</v>
      </c>
      <c r="G936" s="1654">
        <f>stat!G1212</f>
        <v>0</v>
      </c>
      <c r="H936" s="477">
        <f>stat!H1212</f>
        <v>0</v>
      </c>
      <c r="I936" s="477">
        <f>stat!I1212</f>
        <v>0</v>
      </c>
      <c r="J936" s="477">
        <f>stat!J1212</f>
        <v>0</v>
      </c>
      <c r="K936" s="477">
        <f>stat!K1212</f>
        <v>0</v>
      </c>
      <c r="L936" s="477">
        <f>stat!L1212</f>
        <v>0</v>
      </c>
    </row>
    <row r="937" spans="1:12" ht="15" customHeight="1">
      <c r="A937" s="849">
        <f>K937</f>
        <v>0</v>
      </c>
      <c r="B937" s="477">
        <f>stat!B1213</f>
        <v>0</v>
      </c>
      <c r="C937" s="477">
        <f>stat!C1213</f>
        <v>0</v>
      </c>
      <c r="D937" s="477">
        <f>stat!D1213</f>
        <v>0</v>
      </c>
      <c r="E937" s="477">
        <f>stat!E1213</f>
        <v>0</v>
      </c>
      <c r="F937" s="477">
        <f>stat!F1213</f>
        <v>0</v>
      </c>
      <c r="G937" s="1654">
        <f>stat!G1213</f>
        <v>0</v>
      </c>
      <c r="H937" s="477">
        <f>stat!H1213</f>
        <v>0</v>
      </c>
      <c r="I937" s="477">
        <f>stat!I1213</f>
        <v>0</v>
      </c>
      <c r="J937" s="477">
        <f>stat!J1213</f>
        <v>0</v>
      </c>
      <c r="K937" s="477">
        <f>stat!K1213</f>
        <v>0</v>
      </c>
      <c r="L937" s="477">
        <f>stat!L1213</f>
        <v>0</v>
      </c>
    </row>
    <row r="938" spans="1:12" ht="15" customHeight="1">
      <c r="A938" s="849">
        <f>K938</f>
        <v>0</v>
      </c>
      <c r="B938" s="477">
        <f>stat!B1214</f>
        <v>0</v>
      </c>
      <c r="C938" s="477">
        <f>stat!C1214</f>
        <v>0</v>
      </c>
      <c r="D938" s="477">
        <f>stat!D1214</f>
        <v>0</v>
      </c>
      <c r="E938" s="477">
        <f>stat!E1214</f>
        <v>0</v>
      </c>
      <c r="F938" s="477">
        <f>stat!F1214</f>
        <v>0</v>
      </c>
      <c r="G938" s="1654">
        <f>stat!G1214</f>
        <v>0</v>
      </c>
      <c r="H938" s="477">
        <f>stat!H1214</f>
        <v>0</v>
      </c>
      <c r="I938" s="477">
        <f>stat!I1214</f>
        <v>0</v>
      </c>
      <c r="J938" s="477">
        <f>stat!J1214</f>
        <v>0</v>
      </c>
      <c r="K938" s="477">
        <f>stat!K1214</f>
        <v>0</v>
      </c>
      <c r="L938" s="477">
        <f>stat!L1214</f>
        <v>0</v>
      </c>
    </row>
    <row r="939" spans="1:12" ht="15" customHeight="1">
      <c r="A939" s="849">
        <f>K939</f>
        <v>0</v>
      </c>
      <c r="B939" s="477">
        <f>stat!B1215</f>
        <v>0</v>
      </c>
      <c r="C939" s="477">
        <f>stat!C1215</f>
        <v>0</v>
      </c>
      <c r="D939" s="477">
        <f>stat!D1215</f>
        <v>0</v>
      </c>
      <c r="E939" s="477">
        <f>stat!E1215</f>
        <v>0</v>
      </c>
      <c r="F939" s="477">
        <f>stat!F1215</f>
        <v>0</v>
      </c>
      <c r="G939" s="1654">
        <f>stat!G1215</f>
        <v>0</v>
      </c>
      <c r="H939" s="477">
        <f>stat!H1215</f>
        <v>0</v>
      </c>
      <c r="I939" s="477">
        <f>stat!I1215</f>
        <v>0</v>
      </c>
      <c r="J939" s="477">
        <f>stat!J1215</f>
        <v>0</v>
      </c>
      <c r="K939" s="477">
        <f>stat!K1215</f>
        <v>0</v>
      </c>
      <c r="L939" s="477">
        <f>stat!L1215</f>
        <v>0</v>
      </c>
    </row>
    <row r="940" spans="1:12" ht="15" customHeight="1">
      <c r="A940" s="849">
        <f>K940</f>
        <v>0</v>
      </c>
      <c r="B940" s="477">
        <f>stat!B1216</f>
        <v>0</v>
      </c>
      <c r="C940" s="477">
        <f>stat!C1216</f>
        <v>0</v>
      </c>
      <c r="D940" s="477">
        <f>stat!D1216</f>
        <v>0</v>
      </c>
      <c r="E940" s="477">
        <f>stat!E1216</f>
        <v>0</v>
      </c>
      <c r="F940" s="477">
        <f>stat!F1216</f>
        <v>0</v>
      </c>
      <c r="G940" s="1654">
        <f>stat!G1216</f>
        <v>0</v>
      </c>
      <c r="H940" s="477">
        <f>stat!H1216</f>
        <v>0</v>
      </c>
      <c r="I940" s="477">
        <f>stat!I1216</f>
        <v>0</v>
      </c>
      <c r="J940" s="477">
        <f>stat!J1216</f>
        <v>0</v>
      </c>
      <c r="K940" s="477">
        <f>stat!K1216</f>
        <v>0</v>
      </c>
      <c r="L940" s="477">
        <f>stat!L1216</f>
        <v>0</v>
      </c>
    </row>
    <row r="941" spans="1:12" ht="15" customHeight="1">
      <c r="A941" s="849">
        <f>K941</f>
        <v>0</v>
      </c>
      <c r="B941" s="477">
        <f>stat!B1217</f>
        <v>0</v>
      </c>
      <c r="C941" s="477">
        <f>stat!C1217</f>
        <v>0</v>
      </c>
      <c r="D941" s="477">
        <f>stat!D1217</f>
        <v>0</v>
      </c>
      <c r="E941" s="477">
        <f>stat!E1217</f>
        <v>0</v>
      </c>
      <c r="F941" s="477">
        <f>stat!F1217</f>
        <v>0</v>
      </c>
      <c r="G941" s="1654">
        <f>stat!G1217</f>
        <v>0</v>
      </c>
      <c r="H941" s="477">
        <f>stat!H1217</f>
        <v>0</v>
      </c>
      <c r="I941" s="477">
        <f>stat!I1217</f>
        <v>0</v>
      </c>
      <c r="J941" s="477">
        <f>stat!J1217</f>
        <v>0</v>
      </c>
      <c r="K941" s="477">
        <f>stat!K1217</f>
        <v>0</v>
      </c>
      <c r="L941" s="477">
        <f>stat!L1217</f>
        <v>0</v>
      </c>
    </row>
    <row r="942" spans="1:12" ht="15" customHeight="1">
      <c r="A942" s="849">
        <f>K942</f>
        <v>0</v>
      </c>
      <c r="B942" s="477">
        <f>stat!B1218</f>
        <v>0</v>
      </c>
      <c r="C942" s="477">
        <f>stat!C1218</f>
        <v>0</v>
      </c>
      <c r="D942" s="477">
        <f>stat!D1218</f>
        <v>0</v>
      </c>
      <c r="E942" s="477">
        <f>stat!E1218</f>
        <v>0</v>
      </c>
      <c r="F942" s="477">
        <f>stat!F1218</f>
        <v>0</v>
      </c>
      <c r="G942" s="1654">
        <f>stat!G1218</f>
        <v>0</v>
      </c>
      <c r="H942" s="477">
        <f>stat!H1218</f>
        <v>0</v>
      </c>
      <c r="I942" s="477">
        <f>stat!I1218</f>
        <v>0</v>
      </c>
      <c r="J942" s="477">
        <f>stat!J1218</f>
        <v>0</v>
      </c>
      <c r="K942" s="477">
        <f>stat!K1218</f>
        <v>0</v>
      </c>
      <c r="L942" s="477">
        <f>stat!L1218</f>
        <v>0</v>
      </c>
    </row>
    <row r="943" spans="1:12" ht="15" customHeight="1">
      <c r="A943" s="849">
        <f>K943</f>
        <v>0</v>
      </c>
      <c r="B943" s="477">
        <f>stat!B1219</f>
        <v>0</v>
      </c>
      <c r="C943" s="477">
        <f>stat!C1219</f>
        <v>0</v>
      </c>
      <c r="D943" s="477">
        <f>stat!D1219</f>
        <v>0</v>
      </c>
      <c r="E943" s="477">
        <f>stat!E1219</f>
        <v>0</v>
      </c>
      <c r="F943" s="477">
        <f>stat!F1219</f>
        <v>0</v>
      </c>
      <c r="G943" s="1654">
        <f>stat!G1219</f>
        <v>0</v>
      </c>
      <c r="H943" s="477">
        <f>stat!H1219</f>
        <v>0</v>
      </c>
      <c r="I943" s="477">
        <f>stat!I1219</f>
        <v>0</v>
      </c>
      <c r="J943" s="477">
        <f>stat!J1219</f>
        <v>0</v>
      </c>
      <c r="K943" s="477">
        <f>stat!K1219</f>
        <v>0</v>
      </c>
      <c r="L943" s="477">
        <f>stat!L1219</f>
        <v>0</v>
      </c>
    </row>
    <row r="944" spans="1:12" ht="15" customHeight="1">
      <c r="A944" s="849">
        <f>K944</f>
        <v>0</v>
      </c>
      <c r="B944" s="477">
        <f>stat!B1220</f>
        <v>0</v>
      </c>
      <c r="C944" s="477">
        <f>stat!C1220</f>
        <v>0</v>
      </c>
      <c r="D944" s="477">
        <f>stat!D1220</f>
        <v>0</v>
      </c>
      <c r="E944" s="477">
        <f>stat!E1220</f>
        <v>0</v>
      </c>
      <c r="F944" s="477">
        <f>stat!F1220</f>
        <v>0</v>
      </c>
      <c r="G944" s="1654">
        <f>stat!G1220</f>
        <v>0</v>
      </c>
      <c r="H944" s="477">
        <f>stat!H1220</f>
        <v>0</v>
      </c>
      <c r="I944" s="477">
        <f>stat!I1220</f>
        <v>0</v>
      </c>
      <c r="J944" s="477">
        <f>stat!J1220</f>
        <v>0</v>
      </c>
      <c r="K944" s="477">
        <f>stat!K1220</f>
        <v>0</v>
      </c>
      <c r="L944" s="477">
        <f>stat!L1220</f>
        <v>0</v>
      </c>
    </row>
    <row r="945" spans="1:12" ht="15" customHeight="1">
      <c r="A945" s="849">
        <f>K945</f>
        <v>0</v>
      </c>
      <c r="B945" s="477">
        <f>stat!B1221</f>
        <v>0</v>
      </c>
      <c r="C945" s="477">
        <f>stat!C1221</f>
        <v>0</v>
      </c>
      <c r="D945" s="477">
        <f>stat!D1221</f>
        <v>0</v>
      </c>
      <c r="E945" s="477">
        <f>stat!E1221</f>
        <v>0</v>
      </c>
      <c r="F945" s="477">
        <f>stat!F1221</f>
        <v>0</v>
      </c>
      <c r="G945" s="1654">
        <f>stat!G1221</f>
        <v>0</v>
      </c>
      <c r="H945" s="477">
        <f>stat!H1221</f>
        <v>0</v>
      </c>
      <c r="I945" s="477">
        <f>stat!I1221</f>
        <v>0</v>
      </c>
      <c r="J945" s="477">
        <f>stat!J1221</f>
        <v>0</v>
      </c>
      <c r="K945" s="477">
        <f>stat!K1221</f>
        <v>0</v>
      </c>
      <c r="L945" s="477">
        <f>stat!L1221</f>
        <v>0</v>
      </c>
    </row>
    <row r="946" spans="1:12" ht="15" customHeight="1">
      <c r="A946" s="849">
        <f>K946</f>
        <v>0</v>
      </c>
      <c r="B946" s="477">
        <f>stat!B1222</f>
        <v>0</v>
      </c>
      <c r="C946" s="477">
        <f>stat!C1222</f>
        <v>0</v>
      </c>
      <c r="D946" s="477">
        <f>stat!D1222</f>
        <v>0</v>
      </c>
      <c r="E946" s="477">
        <f>stat!E1222</f>
        <v>0</v>
      </c>
      <c r="F946" s="477">
        <f>stat!F1222</f>
        <v>0</v>
      </c>
      <c r="G946" s="1654">
        <f>stat!G1222</f>
        <v>0</v>
      </c>
      <c r="H946" s="477">
        <f>stat!H1222</f>
        <v>0</v>
      </c>
      <c r="I946" s="477">
        <f>stat!I1222</f>
        <v>0</v>
      </c>
      <c r="J946" s="477">
        <f>stat!J1222</f>
        <v>0</v>
      </c>
      <c r="K946" s="477">
        <f>stat!K1222</f>
        <v>0</v>
      </c>
      <c r="L946" s="477">
        <f>stat!L1222</f>
        <v>0</v>
      </c>
    </row>
    <row r="947" spans="1:12" ht="15" customHeight="1">
      <c r="A947" s="849">
        <f>K947</f>
        <v>0</v>
      </c>
      <c r="B947" s="477">
        <f>stat!B1223</f>
        <v>0</v>
      </c>
      <c r="C947" s="477">
        <f>stat!C1223</f>
        <v>0</v>
      </c>
      <c r="D947" s="477">
        <f>stat!D1223</f>
        <v>0</v>
      </c>
      <c r="E947" s="477">
        <f>stat!E1223</f>
        <v>0</v>
      </c>
      <c r="F947" s="477">
        <f>stat!F1223</f>
        <v>0</v>
      </c>
      <c r="G947" s="1654">
        <f>stat!G1223</f>
        <v>0</v>
      </c>
      <c r="H947" s="477">
        <f>stat!H1223</f>
        <v>0</v>
      </c>
      <c r="I947" s="477">
        <f>stat!I1223</f>
        <v>0</v>
      </c>
      <c r="J947" s="477">
        <f>stat!J1223</f>
        <v>0</v>
      </c>
      <c r="K947" s="477">
        <f>stat!K1223</f>
        <v>0</v>
      </c>
      <c r="L947" s="477">
        <f>stat!L1223</f>
        <v>0</v>
      </c>
    </row>
    <row r="948" spans="1:12" ht="15" customHeight="1">
      <c r="A948" s="849">
        <f>K948</f>
        <v>0</v>
      </c>
      <c r="B948" s="477">
        <f>stat!B1224</f>
        <v>0</v>
      </c>
      <c r="C948" s="477">
        <f>stat!C1224</f>
        <v>0</v>
      </c>
      <c r="D948" s="477">
        <f>stat!D1224</f>
        <v>0</v>
      </c>
      <c r="E948" s="477">
        <f>stat!E1224</f>
        <v>0</v>
      </c>
      <c r="F948" s="477">
        <f>stat!F1224</f>
        <v>0</v>
      </c>
      <c r="G948" s="1654">
        <f>stat!G1224</f>
        <v>0</v>
      </c>
      <c r="H948" s="477">
        <f>stat!H1224</f>
        <v>0</v>
      </c>
      <c r="I948" s="477">
        <f>stat!I1224</f>
        <v>0</v>
      </c>
      <c r="J948" s="477">
        <f>stat!J1224</f>
        <v>0</v>
      </c>
      <c r="K948" s="477">
        <f>stat!K1224</f>
        <v>0</v>
      </c>
      <c r="L948" s="477">
        <f>stat!L1224</f>
        <v>0</v>
      </c>
    </row>
    <row r="949" spans="1:12" ht="15" customHeight="1">
      <c r="A949" s="849">
        <f>K949</f>
        <v>0</v>
      </c>
      <c r="B949" s="477">
        <f>stat!B1225</f>
        <v>0</v>
      </c>
      <c r="C949" s="477">
        <f>stat!C1225</f>
        <v>0</v>
      </c>
      <c r="D949" s="477">
        <f>stat!D1225</f>
        <v>0</v>
      </c>
      <c r="E949" s="477">
        <f>stat!E1225</f>
        <v>0</v>
      </c>
      <c r="F949" s="477">
        <f>stat!F1225</f>
        <v>0</v>
      </c>
      <c r="G949" s="1654">
        <f>stat!G1225</f>
        <v>0</v>
      </c>
      <c r="H949" s="477">
        <f>stat!H1225</f>
        <v>0</v>
      </c>
      <c r="I949" s="477">
        <f>stat!I1225</f>
        <v>0</v>
      </c>
      <c r="J949" s="477">
        <f>stat!J1225</f>
        <v>0</v>
      </c>
      <c r="K949" s="477">
        <f>stat!K1225</f>
        <v>0</v>
      </c>
      <c r="L949" s="477">
        <f>stat!L1225</f>
        <v>0</v>
      </c>
    </row>
    <row r="950" spans="1:12" ht="15" customHeight="1">
      <c r="A950" s="849">
        <f>K950</f>
        <v>0</v>
      </c>
      <c r="B950" s="477">
        <f>stat!B1226</f>
        <v>0</v>
      </c>
      <c r="C950" s="477">
        <f>stat!C1226</f>
        <v>0</v>
      </c>
      <c r="D950" s="477">
        <f>stat!D1226</f>
        <v>0</v>
      </c>
      <c r="E950" s="477">
        <f>stat!E1226</f>
        <v>0</v>
      </c>
      <c r="F950" s="477">
        <f>stat!F1226</f>
        <v>0</v>
      </c>
      <c r="G950" s="1654">
        <f>stat!G1226</f>
        <v>0</v>
      </c>
      <c r="H950" s="477">
        <f>stat!H1226</f>
        <v>0</v>
      </c>
      <c r="I950" s="477">
        <f>stat!I1226</f>
        <v>0</v>
      </c>
      <c r="J950" s="477">
        <f>stat!J1226</f>
        <v>0</v>
      </c>
      <c r="K950" s="477">
        <f>stat!K1226</f>
        <v>0</v>
      </c>
      <c r="L950" s="477">
        <f>stat!L1226</f>
        <v>0</v>
      </c>
    </row>
    <row r="951" spans="1:12" ht="15" customHeight="1">
      <c r="A951" s="849">
        <f>K951</f>
        <v>0</v>
      </c>
      <c r="B951" s="477">
        <f>stat!B1227</f>
        <v>0</v>
      </c>
      <c r="C951" s="477">
        <f>stat!C1227</f>
        <v>0</v>
      </c>
      <c r="D951" s="477">
        <f>stat!D1227</f>
        <v>0</v>
      </c>
      <c r="E951" s="477">
        <f>stat!E1227</f>
        <v>0</v>
      </c>
      <c r="F951" s="477">
        <f>stat!F1227</f>
        <v>0</v>
      </c>
      <c r="G951" s="1654">
        <f>stat!G1227</f>
        <v>0</v>
      </c>
      <c r="H951" s="477">
        <f>stat!H1227</f>
        <v>0</v>
      </c>
      <c r="I951" s="477">
        <f>stat!I1227</f>
        <v>0</v>
      </c>
      <c r="J951" s="477">
        <f>stat!J1227</f>
        <v>0</v>
      </c>
      <c r="K951" s="477">
        <f>stat!K1227</f>
        <v>0</v>
      </c>
      <c r="L951" s="477">
        <f>stat!L1227</f>
        <v>0</v>
      </c>
    </row>
    <row r="952" spans="1:12" ht="15" customHeight="1">
      <c r="A952" s="849">
        <f>K952</f>
        <v>0</v>
      </c>
      <c r="B952" s="477">
        <f>stat!B1228</f>
        <v>0</v>
      </c>
      <c r="C952" s="477">
        <f>stat!C1228</f>
        <v>0</v>
      </c>
      <c r="D952" s="477">
        <f>stat!D1228</f>
        <v>0</v>
      </c>
      <c r="E952" s="477">
        <f>stat!E1228</f>
        <v>0</v>
      </c>
      <c r="F952" s="477">
        <f>stat!F1228</f>
        <v>0</v>
      </c>
      <c r="G952" s="1654">
        <f>stat!G1228</f>
        <v>0</v>
      </c>
      <c r="H952" s="477">
        <f>stat!H1228</f>
        <v>0</v>
      </c>
      <c r="I952" s="477">
        <f>stat!I1228</f>
        <v>0</v>
      </c>
      <c r="J952" s="477">
        <f>stat!J1228</f>
        <v>0</v>
      </c>
      <c r="K952" s="477">
        <f>stat!K1228</f>
        <v>0</v>
      </c>
      <c r="L952" s="477">
        <f>stat!L1228</f>
        <v>0</v>
      </c>
    </row>
    <row r="953" spans="1:12" ht="15" customHeight="1">
      <c r="A953" s="849">
        <f>K953</f>
        <v>0</v>
      </c>
      <c r="B953" s="477">
        <f>stat!B1229</f>
        <v>0</v>
      </c>
      <c r="C953" s="477">
        <f>stat!C1229</f>
        <v>0</v>
      </c>
      <c r="D953" s="477">
        <f>stat!D1229</f>
        <v>0</v>
      </c>
      <c r="E953" s="477">
        <f>stat!E1229</f>
        <v>0</v>
      </c>
      <c r="F953" s="477">
        <f>stat!F1229</f>
        <v>0</v>
      </c>
      <c r="G953" s="1654">
        <f>stat!G1229</f>
        <v>0</v>
      </c>
      <c r="H953" s="477">
        <f>stat!H1229</f>
        <v>0</v>
      </c>
      <c r="I953" s="477">
        <f>stat!I1229</f>
        <v>0</v>
      </c>
      <c r="J953" s="477">
        <f>stat!J1229</f>
        <v>0</v>
      </c>
      <c r="K953" s="477">
        <f>stat!K1229</f>
        <v>0</v>
      </c>
      <c r="L953" s="477">
        <f>stat!L1229</f>
        <v>0</v>
      </c>
    </row>
    <row r="954" spans="1:12" ht="15" customHeight="1">
      <c r="A954" s="849">
        <f>K954</f>
        <v>0</v>
      </c>
      <c r="B954" s="477">
        <f>stat!B1230</f>
        <v>0</v>
      </c>
      <c r="C954" s="477">
        <f>stat!C1230</f>
        <v>0</v>
      </c>
      <c r="D954" s="477">
        <f>stat!D1230</f>
        <v>0</v>
      </c>
      <c r="E954" s="477">
        <f>stat!E1230</f>
        <v>0</v>
      </c>
      <c r="F954" s="477">
        <f>stat!F1230</f>
        <v>0</v>
      </c>
      <c r="G954" s="1654">
        <f>stat!G1230</f>
        <v>0</v>
      </c>
      <c r="H954" s="477">
        <f>stat!H1230</f>
        <v>0</v>
      </c>
      <c r="I954" s="477">
        <f>stat!I1230</f>
        <v>0</v>
      </c>
      <c r="J954" s="477">
        <f>stat!J1230</f>
        <v>0</v>
      </c>
      <c r="K954" s="477">
        <f>stat!K1230</f>
        <v>0</v>
      </c>
      <c r="L954" s="477">
        <f>stat!L1230</f>
        <v>0</v>
      </c>
    </row>
    <row r="955" spans="1:12" ht="15" customHeight="1">
      <c r="A955" s="849">
        <f>K955</f>
        <v>0</v>
      </c>
      <c r="B955" s="477">
        <f>stat!B1231</f>
        <v>0</v>
      </c>
      <c r="C955" s="477">
        <f>stat!C1231</f>
        <v>0</v>
      </c>
      <c r="D955" s="477">
        <f>stat!D1231</f>
        <v>0</v>
      </c>
      <c r="E955" s="477">
        <f>stat!E1231</f>
        <v>0</v>
      </c>
      <c r="F955" s="477">
        <f>stat!F1231</f>
        <v>0</v>
      </c>
      <c r="G955" s="1654">
        <f>stat!G1231</f>
        <v>0</v>
      </c>
      <c r="H955" s="477">
        <f>stat!H1231</f>
        <v>0</v>
      </c>
      <c r="I955" s="477">
        <f>stat!I1231</f>
        <v>0</v>
      </c>
      <c r="J955" s="477">
        <f>stat!J1231</f>
        <v>0</v>
      </c>
      <c r="K955" s="477">
        <f>stat!K1231</f>
        <v>0</v>
      </c>
      <c r="L955" s="477">
        <f>stat!L1231</f>
        <v>0</v>
      </c>
    </row>
    <row r="956" spans="1:12" ht="15" customHeight="1">
      <c r="A956" s="849">
        <f>K956</f>
        <v>0</v>
      </c>
      <c r="B956" s="477">
        <f>stat!B1232</f>
        <v>0</v>
      </c>
      <c r="C956" s="477">
        <f>stat!C1232</f>
        <v>0</v>
      </c>
      <c r="D956" s="477">
        <f>stat!D1232</f>
        <v>0</v>
      </c>
      <c r="E956" s="477">
        <f>stat!E1232</f>
        <v>0</v>
      </c>
      <c r="F956" s="477">
        <f>stat!F1232</f>
        <v>0</v>
      </c>
      <c r="G956" s="1654">
        <f>stat!G1232</f>
        <v>0</v>
      </c>
      <c r="H956" s="477">
        <f>stat!H1232</f>
        <v>0</v>
      </c>
      <c r="I956" s="477">
        <f>stat!I1232</f>
        <v>0</v>
      </c>
      <c r="J956" s="477">
        <f>stat!J1232</f>
        <v>0</v>
      </c>
      <c r="K956" s="477">
        <f>stat!K1232</f>
        <v>0</v>
      </c>
      <c r="L956" s="477">
        <f>stat!L1232</f>
        <v>0</v>
      </c>
    </row>
    <row r="957" spans="1:12" ht="15" customHeight="1">
      <c r="A957" s="849">
        <f>K957</f>
        <v>0</v>
      </c>
      <c r="B957" s="477">
        <f>stat!B1233</f>
        <v>0</v>
      </c>
      <c r="C957" s="477">
        <f>stat!C1233</f>
        <v>0</v>
      </c>
      <c r="D957" s="477">
        <f>stat!D1233</f>
        <v>0</v>
      </c>
      <c r="E957" s="477">
        <f>stat!E1233</f>
        <v>0</v>
      </c>
      <c r="F957" s="477">
        <f>stat!F1233</f>
        <v>0</v>
      </c>
      <c r="G957" s="1654">
        <f>stat!G1233</f>
        <v>0</v>
      </c>
      <c r="H957" s="477">
        <f>stat!H1233</f>
        <v>0</v>
      </c>
      <c r="I957" s="477">
        <f>stat!I1233</f>
        <v>0</v>
      </c>
      <c r="J957" s="477">
        <f>stat!J1233</f>
        <v>0</v>
      </c>
      <c r="K957" s="477">
        <f>stat!K1233</f>
        <v>0</v>
      </c>
      <c r="L957" s="477">
        <f>stat!L1233</f>
        <v>0</v>
      </c>
    </row>
    <row r="958" spans="1:12" ht="15" customHeight="1">
      <c r="A958" s="849">
        <f>K958</f>
        <v>0</v>
      </c>
      <c r="B958" s="477">
        <f>stat!B1234</f>
        <v>0</v>
      </c>
      <c r="C958" s="477">
        <f>stat!C1234</f>
        <v>0</v>
      </c>
      <c r="D958" s="477">
        <f>stat!D1234</f>
        <v>0</v>
      </c>
      <c r="E958" s="477">
        <f>stat!E1234</f>
        <v>0</v>
      </c>
      <c r="F958" s="477">
        <f>stat!F1234</f>
        <v>0</v>
      </c>
      <c r="G958" s="1654">
        <f>stat!G1234</f>
        <v>0</v>
      </c>
      <c r="H958" s="477">
        <f>stat!H1234</f>
        <v>0</v>
      </c>
      <c r="I958" s="477">
        <f>stat!I1234</f>
        <v>0</v>
      </c>
      <c r="J958" s="477">
        <f>stat!J1234</f>
        <v>0</v>
      </c>
      <c r="K958" s="477">
        <f>stat!K1234</f>
        <v>0</v>
      </c>
      <c r="L958" s="477">
        <f>stat!L1234</f>
        <v>0</v>
      </c>
    </row>
    <row r="959" spans="1:12" ht="15" customHeight="1">
      <c r="A959" s="849">
        <f>K959</f>
        <v>0</v>
      </c>
      <c r="B959" s="477">
        <f>stat!B1235</f>
        <v>0</v>
      </c>
      <c r="C959" s="477">
        <f>stat!C1235</f>
        <v>0</v>
      </c>
      <c r="D959" s="477">
        <f>stat!D1235</f>
        <v>0</v>
      </c>
      <c r="E959" s="477">
        <f>stat!E1235</f>
        <v>0</v>
      </c>
      <c r="F959" s="477">
        <f>stat!F1235</f>
        <v>0</v>
      </c>
      <c r="G959" s="1654">
        <f>stat!G1235</f>
        <v>0</v>
      </c>
      <c r="H959" s="477">
        <f>stat!H1235</f>
        <v>0</v>
      </c>
      <c r="I959" s="477">
        <f>stat!I1235</f>
        <v>0</v>
      </c>
      <c r="J959" s="477">
        <f>stat!J1235</f>
        <v>0</v>
      </c>
      <c r="K959" s="477">
        <f>stat!K1235</f>
        <v>0</v>
      </c>
      <c r="L959" s="477">
        <f>stat!L1235</f>
        <v>0</v>
      </c>
    </row>
    <row r="960" spans="1:12" ht="15" customHeight="1">
      <c r="A960" s="849">
        <f>K960</f>
        <v>0</v>
      </c>
      <c r="B960" s="477">
        <f>stat!B1236</f>
        <v>0</v>
      </c>
      <c r="C960" s="477">
        <f>stat!C1236</f>
        <v>0</v>
      </c>
      <c r="D960" s="477">
        <f>stat!D1236</f>
        <v>0</v>
      </c>
      <c r="E960" s="477">
        <f>stat!E1236</f>
        <v>0</v>
      </c>
      <c r="F960" s="477">
        <f>stat!F1236</f>
        <v>0</v>
      </c>
      <c r="G960" s="1654">
        <f>stat!G1236</f>
        <v>0</v>
      </c>
      <c r="H960" s="477">
        <f>stat!H1236</f>
        <v>0</v>
      </c>
      <c r="I960" s="477">
        <f>stat!I1236</f>
        <v>0</v>
      </c>
      <c r="J960" s="477">
        <f>stat!J1236</f>
        <v>0</v>
      </c>
      <c r="K960" s="477">
        <f>stat!K1236</f>
        <v>0</v>
      </c>
      <c r="L960" s="477">
        <f>stat!L1236</f>
        <v>0</v>
      </c>
    </row>
    <row r="961" spans="1:12" ht="15" customHeight="1">
      <c r="A961" s="849">
        <f>K961</f>
        <v>0</v>
      </c>
      <c r="B961" s="477">
        <f>stat!B1237</f>
        <v>0</v>
      </c>
      <c r="C961" s="477">
        <f>stat!C1237</f>
        <v>0</v>
      </c>
      <c r="D961" s="477">
        <f>stat!D1237</f>
        <v>0</v>
      </c>
      <c r="E961" s="477">
        <f>stat!E1237</f>
        <v>0</v>
      </c>
      <c r="F961" s="477">
        <f>stat!F1237</f>
        <v>0</v>
      </c>
      <c r="G961" s="1654">
        <f>stat!G1237</f>
        <v>0</v>
      </c>
      <c r="H961" s="477">
        <f>stat!H1237</f>
        <v>0</v>
      </c>
      <c r="I961" s="477">
        <f>stat!I1237</f>
        <v>0</v>
      </c>
      <c r="J961" s="477">
        <f>stat!J1237</f>
        <v>0</v>
      </c>
      <c r="K961" s="477">
        <f>stat!K1237</f>
        <v>0</v>
      </c>
      <c r="L961" s="477">
        <f>stat!L1237</f>
        <v>0</v>
      </c>
    </row>
    <row r="962" spans="1:12" ht="15" customHeight="1">
      <c r="A962" s="849">
        <f>K962</f>
        <v>0</v>
      </c>
      <c r="B962" s="477">
        <f>stat!B1238</f>
        <v>0</v>
      </c>
      <c r="C962" s="477">
        <f>stat!C1238</f>
        <v>0</v>
      </c>
      <c r="D962" s="477">
        <f>stat!D1238</f>
        <v>0</v>
      </c>
      <c r="E962" s="477">
        <f>stat!E1238</f>
        <v>0</v>
      </c>
      <c r="F962" s="477">
        <f>stat!F1238</f>
        <v>0</v>
      </c>
      <c r="G962" s="1654">
        <f>stat!G1238</f>
        <v>0</v>
      </c>
      <c r="H962" s="477">
        <f>stat!H1238</f>
        <v>0</v>
      </c>
      <c r="I962" s="477">
        <f>stat!I1238</f>
        <v>0</v>
      </c>
      <c r="J962" s="477">
        <f>stat!J1238</f>
        <v>0</v>
      </c>
      <c r="K962" s="477">
        <f>stat!K1238</f>
        <v>0</v>
      </c>
      <c r="L962" s="477">
        <f>stat!L1238</f>
        <v>0</v>
      </c>
    </row>
    <row r="963" spans="1:12" ht="15" customHeight="1">
      <c r="A963" s="849">
        <f>K963</f>
        <v>0</v>
      </c>
      <c r="B963" s="477">
        <f>stat!B1239</f>
        <v>0</v>
      </c>
      <c r="C963" s="477">
        <f>stat!C1239</f>
        <v>0</v>
      </c>
      <c r="D963" s="477">
        <f>stat!D1239</f>
        <v>0</v>
      </c>
      <c r="E963" s="477">
        <f>stat!E1239</f>
        <v>0</v>
      </c>
      <c r="F963" s="477">
        <f>stat!F1239</f>
        <v>0</v>
      </c>
      <c r="G963" s="1654">
        <f>stat!G1239</f>
        <v>0</v>
      </c>
      <c r="H963" s="477">
        <f>stat!H1239</f>
        <v>0</v>
      </c>
      <c r="I963" s="477">
        <f>stat!I1239</f>
        <v>0</v>
      </c>
      <c r="J963" s="477">
        <f>stat!J1239</f>
        <v>0</v>
      </c>
      <c r="K963" s="477">
        <f>stat!K1239</f>
        <v>0</v>
      </c>
      <c r="L963" s="477">
        <f>stat!L1239</f>
        <v>0</v>
      </c>
    </row>
    <row r="964" spans="1:12" ht="15" customHeight="1">
      <c r="A964" s="849">
        <f>K964</f>
        <v>0</v>
      </c>
      <c r="B964" s="477">
        <f>stat!B1240</f>
        <v>0</v>
      </c>
      <c r="C964" s="477">
        <f>stat!C1240</f>
        <v>0</v>
      </c>
      <c r="D964" s="477">
        <f>stat!D1240</f>
        <v>0</v>
      </c>
      <c r="E964" s="477">
        <f>stat!E1240</f>
        <v>0</v>
      </c>
      <c r="F964" s="477">
        <f>stat!F1240</f>
        <v>0</v>
      </c>
      <c r="G964" s="1654">
        <f>stat!G1240</f>
        <v>0</v>
      </c>
      <c r="H964" s="477">
        <f>stat!H1240</f>
        <v>0</v>
      </c>
      <c r="I964" s="477">
        <f>stat!I1240</f>
        <v>0</v>
      </c>
      <c r="J964" s="477">
        <f>stat!J1240</f>
        <v>0</v>
      </c>
      <c r="K964" s="477">
        <f>stat!K1240</f>
        <v>0</v>
      </c>
      <c r="L964" s="477">
        <f>stat!L1240</f>
        <v>0</v>
      </c>
    </row>
    <row r="965" spans="1:12" ht="15" customHeight="1">
      <c r="A965" s="849">
        <f>K965</f>
        <v>0</v>
      </c>
      <c r="B965" s="477">
        <f>stat!B1241</f>
        <v>0</v>
      </c>
      <c r="C965" s="477">
        <f>stat!C1241</f>
        <v>0</v>
      </c>
      <c r="D965" s="477">
        <f>stat!D1241</f>
        <v>0</v>
      </c>
      <c r="E965" s="477">
        <f>stat!E1241</f>
        <v>0</v>
      </c>
      <c r="F965" s="477">
        <f>stat!F1241</f>
        <v>0</v>
      </c>
      <c r="G965" s="1654">
        <f>stat!G1241</f>
        <v>0</v>
      </c>
      <c r="H965" s="477">
        <f>stat!H1241</f>
        <v>0</v>
      </c>
      <c r="I965" s="477">
        <f>stat!I1241</f>
        <v>0</v>
      </c>
      <c r="J965" s="477">
        <f>stat!J1241</f>
        <v>0</v>
      </c>
      <c r="K965" s="477">
        <f>stat!K1241</f>
        <v>0</v>
      </c>
      <c r="L965" s="477">
        <f>stat!L1241</f>
        <v>0</v>
      </c>
    </row>
    <row r="966" spans="1:12" ht="15" customHeight="1">
      <c r="A966" s="849">
        <f>K966</f>
        <v>0</v>
      </c>
      <c r="B966" s="477">
        <f>stat!B1242</f>
        <v>0</v>
      </c>
      <c r="C966" s="477">
        <f>stat!C1242</f>
        <v>0</v>
      </c>
      <c r="D966" s="477">
        <f>stat!D1242</f>
        <v>0</v>
      </c>
      <c r="E966" s="477">
        <f>stat!E1242</f>
        <v>0</v>
      </c>
      <c r="F966" s="477">
        <f>stat!F1242</f>
        <v>0</v>
      </c>
      <c r="G966" s="1654">
        <f>stat!G1242</f>
        <v>0</v>
      </c>
      <c r="H966" s="477">
        <f>stat!H1242</f>
        <v>0</v>
      </c>
      <c r="I966" s="477">
        <f>stat!I1242</f>
        <v>0</v>
      </c>
      <c r="J966" s="477">
        <f>stat!J1242</f>
        <v>0</v>
      </c>
      <c r="K966" s="477">
        <f>stat!K1242</f>
        <v>0</v>
      </c>
      <c r="L966" s="477">
        <f>stat!L1242</f>
        <v>0</v>
      </c>
    </row>
    <row r="967" spans="1:12" ht="15" customHeight="1">
      <c r="A967" s="849">
        <f>K967</f>
        <v>0</v>
      </c>
      <c r="B967" s="477">
        <f>stat!B1243</f>
        <v>0</v>
      </c>
      <c r="C967" s="477">
        <f>stat!C1243</f>
        <v>0</v>
      </c>
      <c r="D967" s="477">
        <f>stat!D1243</f>
        <v>0</v>
      </c>
      <c r="E967" s="477">
        <f>stat!E1243</f>
        <v>0</v>
      </c>
      <c r="F967" s="477">
        <f>stat!F1243</f>
        <v>0</v>
      </c>
      <c r="G967" s="1654">
        <f>stat!G1243</f>
        <v>0</v>
      </c>
      <c r="H967" s="477">
        <f>stat!H1243</f>
        <v>0</v>
      </c>
      <c r="I967" s="477">
        <f>stat!I1243</f>
        <v>0</v>
      </c>
      <c r="J967" s="477">
        <f>stat!J1243</f>
        <v>0</v>
      </c>
      <c r="K967" s="477">
        <f>stat!K1243</f>
        <v>0</v>
      </c>
      <c r="L967" s="477">
        <f>stat!L1243</f>
        <v>0</v>
      </c>
    </row>
    <row r="968" spans="1:12" ht="15" customHeight="1">
      <c r="A968" s="849">
        <f>K968</f>
        <v>0</v>
      </c>
      <c r="B968" s="477">
        <f>stat!B1244</f>
        <v>0</v>
      </c>
      <c r="C968" s="477">
        <f>stat!C1244</f>
        <v>0</v>
      </c>
      <c r="D968" s="477">
        <f>stat!D1244</f>
        <v>0</v>
      </c>
      <c r="E968" s="477">
        <f>stat!E1244</f>
        <v>0</v>
      </c>
      <c r="F968" s="477">
        <f>stat!F1244</f>
        <v>0</v>
      </c>
      <c r="G968" s="1654">
        <f>stat!G1244</f>
        <v>0</v>
      </c>
      <c r="H968" s="477">
        <f>stat!H1244</f>
        <v>0</v>
      </c>
      <c r="I968" s="477">
        <f>stat!I1244</f>
        <v>0</v>
      </c>
      <c r="J968" s="477">
        <f>stat!J1244</f>
        <v>0</v>
      </c>
      <c r="K968" s="477">
        <f>stat!K1244</f>
        <v>0</v>
      </c>
      <c r="L968" s="477">
        <f>stat!L1244</f>
        <v>0</v>
      </c>
    </row>
    <row r="969" spans="1:12" ht="15" customHeight="1">
      <c r="A969" s="849">
        <f>K969</f>
        <v>0</v>
      </c>
      <c r="B969" s="477">
        <f>stat!B1245</f>
        <v>0</v>
      </c>
      <c r="C969" s="477">
        <f>stat!C1245</f>
        <v>0</v>
      </c>
      <c r="D969" s="477">
        <f>stat!D1245</f>
        <v>0</v>
      </c>
      <c r="E969" s="477">
        <f>stat!E1245</f>
        <v>0</v>
      </c>
      <c r="F969" s="477">
        <f>stat!F1245</f>
        <v>0</v>
      </c>
      <c r="G969" s="1654">
        <f>stat!G1245</f>
        <v>0</v>
      </c>
      <c r="H969" s="477">
        <f>stat!H1245</f>
        <v>0</v>
      </c>
      <c r="I969" s="477">
        <f>stat!I1245</f>
        <v>0</v>
      </c>
      <c r="J969" s="477">
        <f>stat!J1245</f>
        <v>0</v>
      </c>
      <c r="K969" s="477">
        <f>stat!K1245</f>
        <v>0</v>
      </c>
      <c r="L969" s="477">
        <f>stat!L1245</f>
        <v>0</v>
      </c>
    </row>
    <row r="970" spans="1:12" ht="15" customHeight="1">
      <c r="A970" s="849">
        <f>K970</f>
        <v>0</v>
      </c>
      <c r="B970" s="477">
        <f>stat!B1246</f>
        <v>0</v>
      </c>
      <c r="C970" s="477">
        <f>stat!C1246</f>
        <v>0</v>
      </c>
      <c r="D970" s="477">
        <f>stat!D1246</f>
        <v>0</v>
      </c>
      <c r="E970" s="477">
        <f>stat!E1246</f>
        <v>0</v>
      </c>
      <c r="F970" s="477">
        <f>stat!F1246</f>
        <v>0</v>
      </c>
      <c r="G970" s="1654">
        <f>stat!G1246</f>
        <v>0</v>
      </c>
      <c r="H970" s="477">
        <f>stat!H1246</f>
        <v>0</v>
      </c>
      <c r="I970" s="477">
        <f>stat!I1246</f>
        <v>0</v>
      </c>
      <c r="J970" s="477">
        <f>stat!J1246</f>
        <v>0</v>
      </c>
      <c r="K970" s="477">
        <f>stat!K1246</f>
        <v>0</v>
      </c>
      <c r="L970" s="477">
        <f>stat!L1246</f>
        <v>0</v>
      </c>
    </row>
    <row r="971" spans="1:12" ht="15" customHeight="1">
      <c r="A971" s="849">
        <f>K971</f>
        <v>0</v>
      </c>
      <c r="B971" s="477">
        <f>stat!B1247</f>
        <v>0</v>
      </c>
      <c r="C971" s="477">
        <f>stat!C1247</f>
        <v>0</v>
      </c>
      <c r="D971" s="477">
        <f>stat!D1247</f>
        <v>0</v>
      </c>
      <c r="E971" s="477">
        <f>stat!E1247</f>
        <v>0</v>
      </c>
      <c r="F971" s="477">
        <f>stat!F1247</f>
        <v>0</v>
      </c>
      <c r="G971" s="1654">
        <f>stat!G1247</f>
        <v>0</v>
      </c>
      <c r="H971" s="477">
        <f>stat!H1247</f>
        <v>0</v>
      </c>
      <c r="I971" s="477">
        <f>stat!I1247</f>
        <v>0</v>
      </c>
      <c r="J971" s="477">
        <f>stat!J1247</f>
        <v>0</v>
      </c>
      <c r="K971" s="477">
        <f>stat!K1247</f>
        <v>0</v>
      </c>
      <c r="L971" s="477">
        <f>stat!L1247</f>
        <v>0</v>
      </c>
    </row>
    <row r="972" spans="1:12" ht="15" customHeight="1">
      <c r="A972" s="849">
        <f>K972</f>
        <v>0</v>
      </c>
      <c r="B972" s="477">
        <f>stat!B1248</f>
        <v>0</v>
      </c>
      <c r="C972" s="477">
        <f>stat!C1248</f>
        <v>0</v>
      </c>
      <c r="D972" s="477">
        <f>stat!D1248</f>
        <v>0</v>
      </c>
      <c r="E972" s="477">
        <f>stat!E1248</f>
        <v>0</v>
      </c>
      <c r="F972" s="477">
        <f>stat!F1248</f>
        <v>0</v>
      </c>
      <c r="G972" s="1654">
        <f>stat!G1248</f>
        <v>0</v>
      </c>
      <c r="H972" s="477">
        <f>stat!H1248</f>
        <v>0</v>
      </c>
      <c r="I972" s="477">
        <f>stat!I1248</f>
        <v>0</v>
      </c>
      <c r="J972" s="477">
        <f>stat!J1248</f>
        <v>0</v>
      </c>
      <c r="K972" s="477">
        <f>stat!K1248</f>
        <v>0</v>
      </c>
      <c r="L972" s="477">
        <f>stat!L1248</f>
        <v>0</v>
      </c>
    </row>
    <row r="973" spans="1:12" ht="15" customHeight="1">
      <c r="A973" s="849">
        <f>K973</f>
        <v>0</v>
      </c>
      <c r="B973" s="477">
        <f>stat!B1249</f>
        <v>0</v>
      </c>
      <c r="C973" s="477">
        <f>stat!C1249</f>
        <v>0</v>
      </c>
      <c r="D973" s="477">
        <f>stat!D1249</f>
        <v>0</v>
      </c>
      <c r="E973" s="477">
        <f>stat!E1249</f>
        <v>0</v>
      </c>
      <c r="F973" s="477">
        <f>stat!F1249</f>
        <v>0</v>
      </c>
      <c r="G973" s="1654">
        <f>stat!G1249</f>
        <v>0</v>
      </c>
      <c r="H973" s="477">
        <f>stat!H1249</f>
        <v>0</v>
      </c>
      <c r="I973" s="477">
        <f>stat!I1249</f>
        <v>0</v>
      </c>
      <c r="J973" s="477">
        <f>stat!J1249</f>
        <v>0</v>
      </c>
      <c r="K973" s="477">
        <f>stat!K1249</f>
        <v>0</v>
      </c>
      <c r="L973" s="477">
        <f>stat!L1249</f>
        <v>0</v>
      </c>
    </row>
    <row r="974" spans="1:12" ht="15" customHeight="1">
      <c r="A974" s="849">
        <f>K974</f>
        <v>0</v>
      </c>
      <c r="B974" s="477">
        <f>stat!B1250</f>
        <v>0</v>
      </c>
      <c r="C974" s="477">
        <f>stat!C1250</f>
        <v>0</v>
      </c>
      <c r="D974" s="477">
        <f>stat!D1250</f>
        <v>0</v>
      </c>
      <c r="E974" s="477">
        <f>stat!E1250</f>
        <v>0</v>
      </c>
      <c r="F974" s="477">
        <f>stat!F1250</f>
        <v>0</v>
      </c>
      <c r="G974" s="1654">
        <f>stat!G1250</f>
        <v>0</v>
      </c>
      <c r="H974" s="477">
        <f>stat!H1250</f>
        <v>0</v>
      </c>
      <c r="I974" s="477">
        <f>stat!I1250</f>
        <v>0</v>
      </c>
      <c r="J974" s="477">
        <f>stat!J1250</f>
        <v>0</v>
      </c>
      <c r="K974" s="477">
        <f>stat!K1250</f>
        <v>0</v>
      </c>
      <c r="L974" s="477">
        <f>stat!L1250</f>
        <v>0</v>
      </c>
    </row>
    <row r="975" spans="1:12" ht="15" customHeight="1">
      <c r="A975" s="849">
        <f>K975</f>
        <v>0</v>
      </c>
      <c r="B975" s="477">
        <f>stat!B1251</f>
        <v>0</v>
      </c>
      <c r="C975" s="477">
        <f>stat!C1251</f>
        <v>0</v>
      </c>
      <c r="D975" s="477">
        <f>stat!D1251</f>
        <v>0</v>
      </c>
      <c r="E975" s="477">
        <f>stat!E1251</f>
        <v>0</v>
      </c>
      <c r="F975" s="477">
        <f>stat!F1251</f>
        <v>0</v>
      </c>
      <c r="G975" s="1654">
        <f>stat!G1251</f>
        <v>0</v>
      </c>
      <c r="H975" s="477">
        <f>stat!H1251</f>
        <v>0</v>
      </c>
      <c r="I975" s="477">
        <f>stat!I1251</f>
        <v>0</v>
      </c>
      <c r="J975" s="477">
        <f>stat!J1251</f>
        <v>0</v>
      </c>
      <c r="K975" s="477">
        <f>stat!K1251</f>
        <v>0</v>
      </c>
      <c r="L975" s="477">
        <f>stat!L1251</f>
        <v>0</v>
      </c>
    </row>
    <row r="976" spans="1:12" ht="15" customHeight="1">
      <c r="A976" s="849">
        <f>K976</f>
        <v>0</v>
      </c>
      <c r="B976" s="477">
        <f>stat!B1252</f>
        <v>0</v>
      </c>
      <c r="C976" s="477">
        <f>stat!C1252</f>
        <v>0</v>
      </c>
      <c r="D976" s="477">
        <f>stat!D1252</f>
        <v>0</v>
      </c>
      <c r="E976" s="477">
        <f>stat!E1252</f>
        <v>0</v>
      </c>
      <c r="F976" s="477">
        <f>stat!F1252</f>
        <v>0</v>
      </c>
      <c r="G976" s="1654">
        <f>stat!G1252</f>
        <v>0</v>
      </c>
      <c r="H976" s="477">
        <f>stat!H1252</f>
        <v>0</v>
      </c>
      <c r="I976" s="477">
        <f>stat!I1252</f>
        <v>0</v>
      </c>
      <c r="J976" s="477">
        <f>stat!J1252</f>
        <v>0</v>
      </c>
      <c r="K976" s="477">
        <f>stat!K1252</f>
        <v>0</v>
      </c>
      <c r="L976" s="477">
        <f>stat!L1252</f>
        <v>0</v>
      </c>
    </row>
    <row r="977" spans="1:12" ht="15" customHeight="1">
      <c r="A977" s="849">
        <f>K977</f>
        <v>0</v>
      </c>
      <c r="B977" s="477">
        <f>stat!B1253</f>
        <v>0</v>
      </c>
      <c r="C977" s="477">
        <f>stat!C1253</f>
        <v>0</v>
      </c>
      <c r="D977" s="477">
        <f>stat!D1253</f>
        <v>0</v>
      </c>
      <c r="E977" s="477">
        <f>stat!E1253</f>
        <v>0</v>
      </c>
      <c r="F977" s="477">
        <f>stat!F1253</f>
        <v>0</v>
      </c>
      <c r="G977" s="1654">
        <f>stat!G1253</f>
        <v>0</v>
      </c>
      <c r="H977" s="477">
        <f>stat!H1253</f>
        <v>0</v>
      </c>
      <c r="I977" s="477">
        <f>stat!I1253</f>
        <v>0</v>
      </c>
      <c r="J977" s="477">
        <f>stat!J1253</f>
        <v>0</v>
      </c>
      <c r="K977" s="477">
        <f>stat!K1253</f>
        <v>0</v>
      </c>
      <c r="L977" s="477">
        <f>stat!L1253</f>
        <v>0</v>
      </c>
    </row>
    <row r="978" spans="1:12" ht="15" customHeight="1">
      <c r="A978" s="849">
        <f>K978</f>
        <v>0</v>
      </c>
      <c r="B978" s="477">
        <f>stat!B1254</f>
        <v>0</v>
      </c>
      <c r="C978" s="477">
        <f>stat!C1254</f>
        <v>0</v>
      </c>
      <c r="D978" s="477">
        <f>stat!D1254</f>
        <v>0</v>
      </c>
      <c r="E978" s="477">
        <f>stat!E1254</f>
        <v>0</v>
      </c>
      <c r="F978" s="477">
        <f>stat!F1254</f>
        <v>0</v>
      </c>
      <c r="G978" s="1654">
        <f>stat!G1254</f>
        <v>0</v>
      </c>
      <c r="H978" s="477">
        <f>stat!H1254</f>
        <v>0</v>
      </c>
      <c r="I978" s="477">
        <f>stat!I1254</f>
        <v>0</v>
      </c>
      <c r="J978" s="477">
        <f>stat!J1254</f>
        <v>0</v>
      </c>
      <c r="K978" s="477">
        <f>stat!K1254</f>
        <v>0</v>
      </c>
      <c r="L978" s="477">
        <f>stat!L1254</f>
        <v>0</v>
      </c>
    </row>
    <row r="979" spans="1:12" ht="15" customHeight="1">
      <c r="A979" s="849">
        <f>K979</f>
        <v>0</v>
      </c>
      <c r="B979" s="477">
        <f>stat!B1255</f>
        <v>0</v>
      </c>
      <c r="C979" s="477">
        <f>stat!C1255</f>
        <v>0</v>
      </c>
      <c r="D979" s="477">
        <f>stat!D1255</f>
        <v>0</v>
      </c>
      <c r="E979" s="477">
        <f>stat!E1255</f>
        <v>0</v>
      </c>
      <c r="F979" s="477">
        <f>stat!F1255</f>
        <v>0</v>
      </c>
      <c r="G979" s="1654">
        <f>stat!G1255</f>
        <v>0</v>
      </c>
      <c r="H979" s="477">
        <f>stat!H1255</f>
        <v>0</v>
      </c>
      <c r="I979" s="477">
        <f>stat!I1255</f>
        <v>0</v>
      </c>
      <c r="J979" s="477">
        <f>stat!J1255</f>
        <v>0</v>
      </c>
      <c r="K979" s="477">
        <f>stat!K1255</f>
        <v>0</v>
      </c>
      <c r="L979" s="477">
        <f>stat!L1255</f>
        <v>0</v>
      </c>
    </row>
    <row r="980" spans="1:12" ht="15" customHeight="1">
      <c r="A980" s="849">
        <f>K980</f>
        <v>0</v>
      </c>
      <c r="B980" s="477">
        <f>stat!B1256</f>
        <v>0</v>
      </c>
      <c r="C980" s="477">
        <f>stat!C1256</f>
        <v>0</v>
      </c>
      <c r="D980" s="477">
        <f>stat!D1256</f>
        <v>0</v>
      </c>
      <c r="E980" s="477">
        <f>stat!E1256</f>
        <v>0</v>
      </c>
      <c r="F980" s="477">
        <f>stat!F1256</f>
        <v>0</v>
      </c>
      <c r="G980" s="1654">
        <f>stat!G1256</f>
        <v>0</v>
      </c>
      <c r="H980" s="477">
        <f>stat!H1256</f>
        <v>0</v>
      </c>
      <c r="I980" s="477">
        <f>stat!I1256</f>
        <v>0</v>
      </c>
      <c r="J980" s="477">
        <f>stat!J1256</f>
        <v>0</v>
      </c>
      <c r="K980" s="477">
        <f>stat!K1256</f>
        <v>0</v>
      </c>
      <c r="L980" s="477">
        <f>stat!L1256</f>
        <v>0</v>
      </c>
    </row>
    <row r="981" spans="1:12" ht="15" customHeight="1">
      <c r="A981" s="849">
        <f>K981</f>
        <v>0</v>
      </c>
      <c r="B981" s="477">
        <f>stat!B1257</f>
        <v>0</v>
      </c>
      <c r="C981" s="477">
        <f>stat!C1257</f>
        <v>0</v>
      </c>
      <c r="D981" s="477">
        <f>stat!D1257</f>
        <v>0</v>
      </c>
      <c r="E981" s="477">
        <f>stat!E1257</f>
        <v>0</v>
      </c>
      <c r="F981" s="477">
        <f>stat!F1257</f>
        <v>0</v>
      </c>
      <c r="G981" s="1654">
        <f>stat!G1257</f>
        <v>0</v>
      </c>
      <c r="H981" s="477">
        <f>stat!H1257</f>
        <v>0</v>
      </c>
      <c r="I981" s="477">
        <f>stat!I1257</f>
        <v>0</v>
      </c>
      <c r="J981" s="477">
        <f>stat!J1257</f>
        <v>0</v>
      </c>
      <c r="K981" s="477">
        <f>stat!K1257</f>
        <v>0</v>
      </c>
      <c r="L981" s="477">
        <f>stat!L1257</f>
        <v>0</v>
      </c>
    </row>
    <row r="982" spans="1:12" ht="15" customHeight="1">
      <c r="A982" s="849">
        <f>K982</f>
        <v>0</v>
      </c>
      <c r="B982" s="477">
        <f>stat!B1258</f>
        <v>0</v>
      </c>
      <c r="C982" s="477">
        <f>stat!C1258</f>
        <v>0</v>
      </c>
      <c r="D982" s="477">
        <f>stat!D1258</f>
        <v>0</v>
      </c>
      <c r="E982" s="477">
        <f>stat!E1258</f>
        <v>0</v>
      </c>
      <c r="F982" s="477">
        <f>stat!F1258</f>
        <v>0</v>
      </c>
      <c r="G982" s="1654">
        <f>stat!G1258</f>
        <v>0</v>
      </c>
      <c r="H982" s="477">
        <f>stat!H1258</f>
        <v>0</v>
      </c>
      <c r="I982" s="477">
        <f>stat!I1258</f>
        <v>0</v>
      </c>
      <c r="J982" s="477">
        <f>stat!J1258</f>
        <v>0</v>
      </c>
      <c r="K982" s="477">
        <f>stat!K1258</f>
        <v>0</v>
      </c>
      <c r="L982" s="477">
        <f>stat!L1258</f>
        <v>0</v>
      </c>
    </row>
    <row r="983" spans="1:12" ht="15" customHeight="1">
      <c r="A983" s="849">
        <f>K983</f>
        <v>0</v>
      </c>
      <c r="B983" s="477">
        <f>stat!B1259</f>
        <v>0</v>
      </c>
      <c r="C983" s="477">
        <f>stat!C1259</f>
        <v>0</v>
      </c>
      <c r="D983" s="477">
        <f>stat!D1259</f>
        <v>0</v>
      </c>
      <c r="E983" s="477">
        <f>stat!E1259</f>
        <v>0</v>
      </c>
      <c r="F983" s="477">
        <f>stat!F1259</f>
        <v>0</v>
      </c>
      <c r="G983" s="1654">
        <f>stat!G1259</f>
        <v>0</v>
      </c>
      <c r="H983" s="477">
        <f>stat!H1259</f>
        <v>0</v>
      </c>
      <c r="I983" s="477">
        <f>stat!I1259</f>
        <v>0</v>
      </c>
      <c r="J983" s="477">
        <f>stat!J1259</f>
        <v>0</v>
      </c>
      <c r="K983" s="477">
        <f>stat!K1259</f>
        <v>0</v>
      </c>
      <c r="L983" s="477">
        <f>stat!L1259</f>
        <v>0</v>
      </c>
    </row>
    <row r="984" spans="1:12" ht="15" customHeight="1">
      <c r="A984" s="849">
        <f>K984</f>
        <v>0</v>
      </c>
      <c r="B984" s="477">
        <f>stat!B1260</f>
        <v>0</v>
      </c>
      <c r="C984" s="477">
        <f>stat!C1260</f>
        <v>0</v>
      </c>
      <c r="D984" s="477">
        <f>stat!D1260</f>
        <v>0</v>
      </c>
      <c r="E984" s="477">
        <f>stat!E1260</f>
        <v>0</v>
      </c>
      <c r="F984" s="477">
        <f>stat!F1260</f>
        <v>0</v>
      </c>
      <c r="G984" s="1654">
        <f>stat!G1260</f>
        <v>0</v>
      </c>
      <c r="H984" s="477">
        <f>stat!H1260</f>
        <v>0</v>
      </c>
      <c r="I984" s="477">
        <f>stat!I1260</f>
        <v>0</v>
      </c>
      <c r="J984" s="477">
        <f>stat!J1260</f>
        <v>0</v>
      </c>
      <c r="K984" s="477">
        <f>stat!K1260</f>
        <v>0</v>
      </c>
      <c r="L984" s="477">
        <f>stat!L1260</f>
        <v>0</v>
      </c>
    </row>
    <row r="985" spans="1:12" ht="15" customHeight="1">
      <c r="A985" s="849">
        <f>K985</f>
        <v>0</v>
      </c>
      <c r="B985" s="477">
        <f>stat!B1261</f>
        <v>0</v>
      </c>
      <c r="C985" s="477">
        <f>stat!C1261</f>
        <v>0</v>
      </c>
      <c r="D985" s="477">
        <f>stat!D1261</f>
        <v>0</v>
      </c>
      <c r="E985" s="477">
        <f>stat!E1261</f>
        <v>0</v>
      </c>
      <c r="F985" s="477">
        <f>stat!F1261</f>
        <v>0</v>
      </c>
      <c r="G985" s="1654">
        <f>stat!G1261</f>
        <v>0</v>
      </c>
      <c r="H985" s="477">
        <f>stat!H1261</f>
        <v>0</v>
      </c>
      <c r="I985" s="477">
        <f>stat!I1261</f>
        <v>0</v>
      </c>
      <c r="J985" s="477">
        <f>stat!J1261</f>
        <v>0</v>
      </c>
      <c r="K985" s="477">
        <f>stat!K1261</f>
        <v>0</v>
      </c>
      <c r="L985" s="477">
        <f>stat!L1261</f>
        <v>0</v>
      </c>
    </row>
    <row r="986" spans="1:12" ht="15" customHeight="1">
      <c r="A986" s="849">
        <f>K986</f>
        <v>0</v>
      </c>
      <c r="B986" s="477">
        <f>stat!B1262</f>
        <v>0</v>
      </c>
      <c r="C986" s="477">
        <f>stat!C1262</f>
        <v>0</v>
      </c>
      <c r="D986" s="477">
        <f>stat!D1262</f>
        <v>0</v>
      </c>
      <c r="E986" s="477">
        <f>stat!E1262</f>
        <v>0</v>
      </c>
      <c r="F986" s="477">
        <f>stat!F1262</f>
        <v>0</v>
      </c>
      <c r="G986" s="1654">
        <f>stat!G1262</f>
        <v>0</v>
      </c>
      <c r="H986" s="477">
        <f>stat!H1262</f>
        <v>0</v>
      </c>
      <c r="I986" s="477">
        <f>stat!I1262</f>
        <v>0</v>
      </c>
      <c r="J986" s="477">
        <f>stat!J1262</f>
        <v>0</v>
      </c>
      <c r="K986" s="477">
        <f>stat!K1262</f>
        <v>0</v>
      </c>
      <c r="L986" s="477">
        <f>stat!L1262</f>
        <v>0</v>
      </c>
    </row>
    <row r="987" spans="1:12" ht="15" customHeight="1">
      <c r="A987" s="849">
        <f>K987</f>
        <v>0</v>
      </c>
      <c r="B987" s="477">
        <f>stat!B1263</f>
        <v>0</v>
      </c>
      <c r="C987" s="477">
        <f>stat!C1263</f>
        <v>0</v>
      </c>
      <c r="D987" s="477">
        <f>stat!D1263</f>
        <v>0</v>
      </c>
      <c r="E987" s="477">
        <f>stat!E1263</f>
        <v>0</v>
      </c>
      <c r="F987" s="477">
        <f>stat!F1263</f>
        <v>0</v>
      </c>
      <c r="G987" s="1654">
        <f>stat!G1263</f>
        <v>0</v>
      </c>
      <c r="H987" s="477">
        <f>stat!H1263</f>
        <v>0</v>
      </c>
      <c r="I987" s="477">
        <f>stat!I1263</f>
        <v>0</v>
      </c>
      <c r="J987" s="477">
        <f>stat!J1263</f>
        <v>0</v>
      </c>
      <c r="K987" s="477">
        <f>stat!K1263</f>
        <v>0</v>
      </c>
      <c r="L987" s="477">
        <f>stat!L1263</f>
        <v>0</v>
      </c>
    </row>
    <row r="988" spans="1:12" ht="15" customHeight="1">
      <c r="A988" s="849">
        <f>K988</f>
        <v>0</v>
      </c>
      <c r="B988" s="477">
        <f>stat!B1264</f>
        <v>0</v>
      </c>
      <c r="C988" s="477">
        <f>stat!C1264</f>
        <v>0</v>
      </c>
      <c r="D988" s="477">
        <f>stat!D1264</f>
        <v>0</v>
      </c>
      <c r="E988" s="477">
        <f>stat!E1264</f>
        <v>0</v>
      </c>
      <c r="F988" s="477">
        <f>stat!F1264</f>
        <v>0</v>
      </c>
      <c r="G988" s="1654">
        <f>stat!G1264</f>
        <v>0</v>
      </c>
      <c r="H988" s="477">
        <f>stat!H1264</f>
        <v>0</v>
      </c>
      <c r="I988" s="477">
        <f>stat!I1264</f>
        <v>0</v>
      </c>
      <c r="J988" s="477">
        <f>stat!J1264</f>
        <v>0</v>
      </c>
      <c r="K988" s="477">
        <f>stat!K1264</f>
        <v>0</v>
      </c>
      <c r="L988" s="477">
        <f>stat!L1264</f>
        <v>0</v>
      </c>
    </row>
    <row r="989" spans="1:12" ht="15" customHeight="1">
      <c r="A989" s="849">
        <f>K989</f>
        <v>0</v>
      </c>
      <c r="B989" s="477">
        <f>stat!B1265</f>
        <v>0</v>
      </c>
      <c r="C989" s="477">
        <f>stat!C1265</f>
        <v>0</v>
      </c>
      <c r="D989" s="477">
        <f>stat!D1265</f>
        <v>0</v>
      </c>
      <c r="E989" s="477">
        <f>stat!E1265</f>
        <v>0</v>
      </c>
      <c r="F989" s="477">
        <f>stat!F1265</f>
        <v>0</v>
      </c>
      <c r="G989" s="1654">
        <f>stat!G1265</f>
        <v>0</v>
      </c>
      <c r="H989" s="477">
        <f>stat!H1265</f>
        <v>0</v>
      </c>
      <c r="I989" s="477">
        <f>stat!I1265</f>
        <v>0</v>
      </c>
      <c r="J989" s="477">
        <f>stat!J1265</f>
        <v>0</v>
      </c>
      <c r="K989" s="477">
        <f>stat!K1265</f>
        <v>0</v>
      </c>
      <c r="L989" s="477">
        <f>stat!L1265</f>
        <v>0</v>
      </c>
    </row>
    <row r="990" spans="1:12" ht="15" customHeight="1">
      <c r="A990" s="849">
        <f>K990</f>
        <v>0</v>
      </c>
      <c r="B990" s="477">
        <f>stat!B1266</f>
        <v>0</v>
      </c>
      <c r="C990" s="477">
        <f>stat!C1266</f>
        <v>0</v>
      </c>
      <c r="D990" s="477">
        <f>stat!D1266</f>
        <v>0</v>
      </c>
      <c r="E990" s="477">
        <f>stat!E1266</f>
        <v>0</v>
      </c>
      <c r="F990" s="477">
        <f>stat!F1266</f>
        <v>0</v>
      </c>
      <c r="G990" s="1654">
        <f>stat!G1266</f>
        <v>0</v>
      </c>
      <c r="H990" s="477">
        <f>stat!H1266</f>
        <v>0</v>
      </c>
      <c r="I990" s="477">
        <f>stat!I1266</f>
        <v>0</v>
      </c>
      <c r="J990" s="477">
        <f>stat!J1266</f>
        <v>0</v>
      </c>
      <c r="K990" s="477">
        <f>stat!K1266</f>
        <v>0</v>
      </c>
      <c r="L990" s="477">
        <f>stat!L1266</f>
        <v>0</v>
      </c>
    </row>
    <row r="991" spans="1:12" ht="15" customHeight="1">
      <c r="A991" s="849">
        <f>K991</f>
        <v>0</v>
      </c>
      <c r="B991" s="477">
        <f>stat!B1267</f>
        <v>0</v>
      </c>
      <c r="C991" s="477">
        <f>stat!C1267</f>
        <v>0</v>
      </c>
      <c r="D991" s="477">
        <f>stat!D1267</f>
        <v>0</v>
      </c>
      <c r="E991" s="477">
        <f>stat!E1267</f>
        <v>0</v>
      </c>
      <c r="F991" s="477">
        <f>stat!F1267</f>
        <v>0</v>
      </c>
      <c r="G991" s="1654">
        <f>stat!G1267</f>
        <v>0</v>
      </c>
      <c r="H991" s="477">
        <f>stat!H1267</f>
        <v>0</v>
      </c>
      <c r="I991" s="477">
        <f>stat!I1267</f>
        <v>0</v>
      </c>
      <c r="J991" s="477">
        <f>stat!J1267</f>
        <v>0</v>
      </c>
      <c r="K991" s="477">
        <f>stat!K1267</f>
        <v>0</v>
      </c>
      <c r="L991" s="477">
        <f>stat!L1267</f>
        <v>0</v>
      </c>
    </row>
    <row r="992" spans="1:12" ht="15" customHeight="1">
      <c r="A992" s="849">
        <f>K992</f>
        <v>0</v>
      </c>
      <c r="B992" s="477">
        <f>stat!B1268</f>
        <v>0</v>
      </c>
      <c r="C992" s="477">
        <f>stat!C1268</f>
        <v>0</v>
      </c>
      <c r="D992" s="477">
        <f>stat!D1268</f>
        <v>0</v>
      </c>
      <c r="E992" s="477">
        <f>stat!E1268</f>
        <v>0</v>
      </c>
      <c r="F992" s="477">
        <f>stat!F1268</f>
        <v>0</v>
      </c>
      <c r="G992" s="1654">
        <f>stat!G1268</f>
        <v>0</v>
      </c>
      <c r="H992" s="477">
        <f>stat!H1268</f>
        <v>0</v>
      </c>
      <c r="I992" s="477">
        <f>stat!I1268</f>
        <v>0</v>
      </c>
      <c r="J992" s="477">
        <f>stat!J1268</f>
        <v>0</v>
      </c>
      <c r="K992" s="477">
        <f>stat!K1268</f>
        <v>0</v>
      </c>
      <c r="L992" s="477">
        <f>stat!L1268</f>
        <v>0</v>
      </c>
    </row>
    <row r="993" spans="1:12" ht="15" customHeight="1">
      <c r="A993" s="849">
        <f>K993</f>
        <v>0</v>
      </c>
      <c r="B993" s="477">
        <f>stat!B1269</f>
        <v>0</v>
      </c>
      <c r="C993" s="477">
        <f>stat!C1269</f>
        <v>0</v>
      </c>
      <c r="D993" s="477">
        <f>stat!D1269</f>
        <v>0</v>
      </c>
      <c r="E993" s="477">
        <f>stat!E1269</f>
        <v>0</v>
      </c>
      <c r="F993" s="477">
        <f>stat!F1269</f>
        <v>0</v>
      </c>
      <c r="G993" s="1654">
        <f>stat!G1269</f>
        <v>0</v>
      </c>
      <c r="H993" s="477">
        <f>stat!H1269</f>
        <v>0</v>
      </c>
      <c r="I993" s="477">
        <f>stat!I1269</f>
        <v>0</v>
      </c>
      <c r="J993" s="477">
        <f>stat!J1269</f>
        <v>0</v>
      </c>
      <c r="K993" s="477">
        <f>stat!K1269</f>
        <v>0</v>
      </c>
      <c r="L993" s="477">
        <f>stat!L1269</f>
        <v>0</v>
      </c>
    </row>
    <row r="994" spans="1:12" ht="15" customHeight="1">
      <c r="A994" s="849">
        <f>K994</f>
        <v>0</v>
      </c>
      <c r="B994" s="477">
        <f>stat!B1270</f>
        <v>0</v>
      </c>
      <c r="C994" s="477">
        <f>stat!C1270</f>
        <v>0</v>
      </c>
      <c r="D994" s="477">
        <f>stat!D1270</f>
        <v>0</v>
      </c>
      <c r="E994" s="477">
        <f>stat!E1270</f>
        <v>0</v>
      </c>
      <c r="F994" s="477">
        <f>stat!F1270</f>
        <v>0</v>
      </c>
      <c r="G994" s="1654">
        <f>stat!G1270</f>
        <v>0</v>
      </c>
      <c r="H994" s="477">
        <f>stat!H1270</f>
        <v>0</v>
      </c>
      <c r="I994" s="477">
        <f>stat!I1270</f>
        <v>0</v>
      </c>
      <c r="J994" s="477">
        <f>stat!J1270</f>
        <v>0</v>
      </c>
      <c r="K994" s="477">
        <f>stat!K1270</f>
        <v>0</v>
      </c>
      <c r="L994" s="477">
        <f>stat!L1270</f>
        <v>0</v>
      </c>
    </row>
    <row r="995" spans="1:12" ht="15" customHeight="1">
      <c r="A995" s="849">
        <f>K995</f>
        <v>0</v>
      </c>
      <c r="B995" s="477">
        <f>stat!B1271</f>
        <v>0</v>
      </c>
      <c r="C995" s="477">
        <f>stat!C1271</f>
        <v>0</v>
      </c>
      <c r="D995" s="477">
        <f>stat!D1271</f>
        <v>0</v>
      </c>
      <c r="E995" s="477">
        <f>stat!E1271</f>
        <v>0</v>
      </c>
      <c r="F995" s="477">
        <f>stat!F1271</f>
        <v>0</v>
      </c>
      <c r="G995" s="1654">
        <f>stat!G1271</f>
        <v>0</v>
      </c>
      <c r="H995" s="477">
        <f>stat!H1271</f>
        <v>0</v>
      </c>
      <c r="I995" s="477">
        <f>stat!I1271</f>
        <v>0</v>
      </c>
      <c r="J995" s="477">
        <f>stat!J1271</f>
        <v>0</v>
      </c>
      <c r="K995" s="477">
        <f>stat!K1271</f>
        <v>0</v>
      </c>
      <c r="L995" s="477">
        <f>stat!L1271</f>
        <v>0</v>
      </c>
    </row>
    <row r="996" spans="1:12" ht="15" customHeight="1">
      <c r="A996" s="849">
        <f>K996</f>
        <v>0</v>
      </c>
      <c r="B996" s="477">
        <f>stat!B1272</f>
        <v>0</v>
      </c>
      <c r="C996" s="477">
        <f>stat!C1272</f>
        <v>0</v>
      </c>
      <c r="D996" s="477">
        <f>stat!D1272</f>
        <v>0</v>
      </c>
      <c r="E996" s="477">
        <f>stat!E1272</f>
        <v>0</v>
      </c>
      <c r="F996" s="477">
        <f>stat!F1272</f>
        <v>0</v>
      </c>
      <c r="G996" s="1654">
        <f>stat!G1272</f>
        <v>0</v>
      </c>
      <c r="H996" s="477">
        <f>stat!H1272</f>
        <v>0</v>
      </c>
      <c r="I996" s="477">
        <f>stat!I1272</f>
        <v>0</v>
      </c>
      <c r="J996" s="477">
        <f>stat!J1272</f>
        <v>0</v>
      </c>
      <c r="K996" s="477">
        <f>stat!K1272</f>
        <v>0</v>
      </c>
      <c r="L996" s="477">
        <f>stat!L1272</f>
        <v>0</v>
      </c>
    </row>
    <row r="997" spans="1:12" ht="15" customHeight="1">
      <c r="A997" s="849">
        <f>K997</f>
        <v>0</v>
      </c>
      <c r="B997" s="477">
        <f>stat!B1273</f>
        <v>0</v>
      </c>
      <c r="C997" s="477">
        <f>stat!C1273</f>
        <v>0</v>
      </c>
      <c r="D997" s="477">
        <f>stat!D1273</f>
        <v>0</v>
      </c>
      <c r="E997" s="477">
        <f>stat!E1273</f>
        <v>0</v>
      </c>
      <c r="F997" s="477">
        <f>stat!F1273</f>
        <v>0</v>
      </c>
      <c r="G997" s="1654">
        <f>stat!G1273</f>
        <v>0</v>
      </c>
      <c r="H997" s="477">
        <f>stat!H1273</f>
        <v>0</v>
      </c>
      <c r="I997" s="477">
        <f>stat!I1273</f>
        <v>0</v>
      </c>
      <c r="J997" s="477">
        <f>stat!J1273</f>
        <v>0</v>
      </c>
      <c r="K997" s="477">
        <f>stat!K1273</f>
        <v>0</v>
      </c>
      <c r="L997" s="477">
        <f>stat!L1273</f>
        <v>0</v>
      </c>
    </row>
    <row r="998" spans="1:12" ht="15" customHeight="1">
      <c r="A998" s="849">
        <f>K998</f>
        <v>0</v>
      </c>
      <c r="B998" s="477">
        <f>stat!B1274</f>
        <v>0</v>
      </c>
      <c r="C998" s="477">
        <f>stat!C1274</f>
        <v>0</v>
      </c>
      <c r="D998" s="477">
        <f>stat!D1274</f>
        <v>0</v>
      </c>
      <c r="E998" s="477">
        <f>stat!E1274</f>
        <v>0</v>
      </c>
      <c r="F998" s="477">
        <f>stat!F1274</f>
        <v>0</v>
      </c>
      <c r="G998" s="1654">
        <f>stat!G1274</f>
        <v>0</v>
      </c>
      <c r="H998" s="477">
        <f>stat!H1274</f>
        <v>0</v>
      </c>
      <c r="I998" s="477">
        <f>stat!I1274</f>
        <v>0</v>
      </c>
      <c r="J998" s="477">
        <f>stat!J1274</f>
        <v>0</v>
      </c>
      <c r="K998" s="477">
        <f>stat!K1274</f>
        <v>0</v>
      </c>
      <c r="L998" s="477">
        <f>stat!L1274</f>
        <v>0</v>
      </c>
    </row>
    <row r="999" spans="1:12" ht="15" customHeight="1">
      <c r="A999" s="849">
        <f>K999</f>
        <v>0</v>
      </c>
      <c r="B999" s="477">
        <f>stat!B1275</f>
        <v>0</v>
      </c>
      <c r="C999" s="477">
        <f>stat!C1275</f>
        <v>0</v>
      </c>
      <c r="D999" s="477">
        <f>stat!D1275</f>
        <v>0</v>
      </c>
      <c r="E999" s="477">
        <f>stat!E1275</f>
        <v>0</v>
      </c>
      <c r="F999" s="477">
        <f>stat!F1275</f>
        <v>0</v>
      </c>
      <c r="G999" s="1654">
        <f>stat!G1275</f>
        <v>0</v>
      </c>
      <c r="H999" s="477">
        <f>stat!H1275</f>
        <v>0</v>
      </c>
      <c r="I999" s="477">
        <f>stat!I1275</f>
        <v>0</v>
      </c>
      <c r="J999" s="477">
        <f>stat!J1275</f>
        <v>0</v>
      </c>
      <c r="K999" s="477">
        <f>stat!K1275</f>
        <v>0</v>
      </c>
      <c r="L999" s="477">
        <f>stat!L1275</f>
        <v>0</v>
      </c>
    </row>
    <row r="1000" spans="1:12" ht="15" customHeight="1">
      <c r="A1000" s="849">
        <f>K1000</f>
        <v>0</v>
      </c>
      <c r="B1000" s="477">
        <f>stat!B1276</f>
        <v>0</v>
      </c>
      <c r="C1000" s="477">
        <f>stat!C1276</f>
        <v>0</v>
      </c>
      <c r="D1000" s="477">
        <f>stat!D1276</f>
        <v>0</v>
      </c>
      <c r="E1000" s="477">
        <f>stat!E1276</f>
        <v>0</v>
      </c>
      <c r="F1000" s="477">
        <f>stat!F1276</f>
        <v>0</v>
      </c>
      <c r="G1000" s="1654">
        <f>stat!G1276</f>
        <v>0</v>
      </c>
      <c r="H1000" s="477">
        <f>stat!H1276</f>
        <v>0</v>
      </c>
      <c r="I1000" s="477">
        <f>stat!I1276</f>
        <v>0</v>
      </c>
      <c r="J1000" s="477">
        <f>stat!J1276</f>
        <v>0</v>
      </c>
      <c r="K1000" s="477">
        <f>stat!K1276</f>
        <v>0</v>
      </c>
      <c r="L1000" s="477">
        <f>stat!L1276</f>
        <v>0</v>
      </c>
    </row>
    <row r="1001" spans="1:12" ht="15" customHeight="1">
      <c r="A1001" s="849">
        <f>K1001</f>
        <v>0</v>
      </c>
      <c r="B1001" s="477">
        <f>stat!B1277</f>
        <v>0</v>
      </c>
      <c r="C1001" s="477">
        <f>stat!C1277</f>
        <v>0</v>
      </c>
      <c r="D1001" s="477">
        <f>stat!D1277</f>
        <v>0</v>
      </c>
      <c r="E1001" s="477">
        <f>stat!E1277</f>
        <v>0</v>
      </c>
      <c r="F1001" s="477">
        <f>stat!F1277</f>
        <v>0</v>
      </c>
      <c r="G1001" s="1654">
        <f>stat!G1277</f>
        <v>0</v>
      </c>
      <c r="H1001" s="477">
        <f>stat!H1277</f>
        <v>0</v>
      </c>
      <c r="I1001" s="477">
        <f>stat!I1277</f>
        <v>0</v>
      </c>
      <c r="J1001" s="477">
        <f>stat!J1277</f>
        <v>0</v>
      </c>
      <c r="K1001" s="477">
        <f>stat!K1277</f>
        <v>0</v>
      </c>
      <c r="L1001" s="477">
        <f>stat!L1277</f>
        <v>0</v>
      </c>
    </row>
    <row r="1002" spans="1:12" ht="15" customHeight="1">
      <c r="A1002" s="849">
        <f>K1002</f>
        <v>0</v>
      </c>
      <c r="B1002" s="477">
        <f>stat!B1278</f>
        <v>0</v>
      </c>
      <c r="C1002" s="477">
        <f>stat!C1278</f>
        <v>0</v>
      </c>
      <c r="D1002" s="477">
        <f>stat!D1278</f>
        <v>0</v>
      </c>
      <c r="E1002" s="477">
        <f>stat!E1278</f>
        <v>0</v>
      </c>
      <c r="F1002" s="477">
        <f>stat!F1278</f>
        <v>0</v>
      </c>
      <c r="G1002" s="1654">
        <f>stat!G1278</f>
        <v>0</v>
      </c>
      <c r="H1002" s="477">
        <f>stat!H1278</f>
        <v>0</v>
      </c>
      <c r="I1002" s="477">
        <f>stat!I1278</f>
        <v>0</v>
      </c>
      <c r="J1002" s="477">
        <f>stat!J1278</f>
        <v>0</v>
      </c>
      <c r="K1002" s="477">
        <f>stat!K1278</f>
        <v>0</v>
      </c>
      <c r="L1002" s="477">
        <f>stat!L1278</f>
        <v>0</v>
      </c>
    </row>
    <row r="1003" spans="1:12" ht="15" customHeight="1">
      <c r="A1003" s="849">
        <f>K1003</f>
        <v>0</v>
      </c>
      <c r="B1003" s="477">
        <f>stat!B1279</f>
        <v>0</v>
      </c>
      <c r="C1003" s="477">
        <f>stat!C1279</f>
        <v>0</v>
      </c>
      <c r="D1003" s="477">
        <f>stat!D1279</f>
        <v>0</v>
      </c>
      <c r="E1003" s="477">
        <f>stat!E1279</f>
        <v>0</v>
      </c>
      <c r="F1003" s="477">
        <f>stat!F1279</f>
        <v>0</v>
      </c>
      <c r="G1003" s="1654">
        <f>stat!G1279</f>
        <v>0</v>
      </c>
      <c r="H1003" s="477">
        <f>stat!H1279</f>
        <v>0</v>
      </c>
      <c r="I1003" s="477">
        <f>stat!I1279</f>
        <v>0</v>
      </c>
      <c r="J1003" s="477">
        <f>stat!J1279</f>
        <v>0</v>
      </c>
      <c r="K1003" s="477">
        <f>stat!K1279</f>
        <v>0</v>
      </c>
      <c r="L1003" s="477">
        <f>stat!L1279</f>
        <v>0</v>
      </c>
    </row>
    <row r="1004" spans="1:12" ht="15" customHeight="1">
      <c r="A1004" s="849">
        <f>K1004</f>
        <v>0</v>
      </c>
      <c r="B1004" s="477">
        <f>stat!B1280</f>
        <v>0</v>
      </c>
      <c r="C1004" s="477">
        <f>stat!C1280</f>
        <v>0</v>
      </c>
      <c r="D1004" s="477">
        <f>stat!D1280</f>
        <v>0</v>
      </c>
      <c r="E1004" s="477">
        <f>stat!E1280</f>
        <v>0</v>
      </c>
      <c r="F1004" s="477">
        <f>stat!F1280</f>
        <v>0</v>
      </c>
      <c r="G1004" s="1654">
        <f>stat!G1280</f>
        <v>0</v>
      </c>
      <c r="H1004" s="477">
        <f>stat!H1280</f>
        <v>0</v>
      </c>
      <c r="I1004" s="477">
        <f>stat!I1280</f>
        <v>0</v>
      </c>
      <c r="J1004" s="477">
        <f>stat!J1280</f>
        <v>0</v>
      </c>
      <c r="K1004" s="477">
        <f>stat!K1280</f>
        <v>0</v>
      </c>
      <c r="L1004" s="477">
        <f>stat!L1280</f>
        <v>0</v>
      </c>
    </row>
    <row r="1005" spans="1:12" ht="15" customHeight="1">
      <c r="A1005" s="849">
        <f>K1005</f>
        <v>0</v>
      </c>
      <c r="B1005" s="477">
        <f>stat!B1281</f>
        <v>0</v>
      </c>
      <c r="C1005" s="477">
        <f>stat!C1281</f>
        <v>0</v>
      </c>
      <c r="D1005" s="477">
        <f>stat!D1281</f>
        <v>0</v>
      </c>
      <c r="E1005" s="477">
        <f>stat!E1281</f>
        <v>0</v>
      </c>
      <c r="F1005" s="477">
        <f>stat!F1281</f>
        <v>0</v>
      </c>
      <c r="G1005" s="1654">
        <f>stat!G1281</f>
        <v>0</v>
      </c>
      <c r="H1005" s="477">
        <f>stat!H1281</f>
        <v>0</v>
      </c>
      <c r="I1005" s="477">
        <f>stat!I1281</f>
        <v>0</v>
      </c>
      <c r="J1005" s="477">
        <f>stat!J1281</f>
        <v>0</v>
      </c>
      <c r="K1005" s="477">
        <f>stat!K1281</f>
        <v>0</v>
      </c>
      <c r="L1005" s="477">
        <f>stat!L1281</f>
        <v>0</v>
      </c>
    </row>
    <row r="1006" spans="1:12" ht="15" customHeight="1">
      <c r="A1006" s="849">
        <f>K1006</f>
        <v>0</v>
      </c>
      <c r="B1006" s="477">
        <f>stat!B1282</f>
        <v>0</v>
      </c>
      <c r="C1006" s="477">
        <f>stat!C1282</f>
        <v>0</v>
      </c>
      <c r="D1006" s="477">
        <f>stat!D1282</f>
        <v>0</v>
      </c>
      <c r="E1006" s="477">
        <f>stat!E1282</f>
        <v>0</v>
      </c>
      <c r="F1006" s="477">
        <f>stat!F1282</f>
        <v>0</v>
      </c>
      <c r="G1006" s="1654">
        <f>stat!G1282</f>
        <v>0</v>
      </c>
      <c r="H1006" s="477">
        <f>stat!H1282</f>
        <v>0</v>
      </c>
      <c r="I1006" s="477">
        <f>stat!I1282</f>
        <v>0</v>
      </c>
      <c r="J1006" s="477">
        <f>stat!J1282</f>
        <v>0</v>
      </c>
      <c r="K1006" s="477">
        <f>stat!K1282</f>
        <v>0</v>
      </c>
      <c r="L1006" s="477">
        <f>stat!L1282</f>
        <v>0</v>
      </c>
    </row>
    <row r="1007" spans="1:12" ht="15" customHeight="1">
      <c r="A1007" s="849">
        <f>K1007</f>
        <v>0</v>
      </c>
      <c r="B1007" s="477">
        <f>stat!B1283</f>
        <v>0</v>
      </c>
      <c r="C1007" s="477">
        <f>stat!C1283</f>
        <v>0</v>
      </c>
      <c r="D1007" s="477">
        <f>stat!D1283</f>
        <v>0</v>
      </c>
      <c r="E1007" s="477">
        <f>stat!E1283</f>
        <v>0</v>
      </c>
      <c r="F1007" s="477">
        <f>stat!F1283</f>
        <v>0</v>
      </c>
      <c r="G1007" s="1654">
        <f>stat!G1283</f>
        <v>0</v>
      </c>
      <c r="H1007" s="477">
        <f>stat!H1283</f>
        <v>0</v>
      </c>
      <c r="I1007" s="477">
        <f>stat!I1283</f>
        <v>0</v>
      </c>
      <c r="J1007" s="477">
        <f>stat!J1283</f>
        <v>0</v>
      </c>
      <c r="K1007" s="477">
        <f>stat!K1283</f>
        <v>0</v>
      </c>
      <c r="L1007" s="477">
        <f>stat!L1283</f>
        <v>0</v>
      </c>
    </row>
    <row r="1008" spans="1:12" ht="15" customHeight="1">
      <c r="A1008" s="849">
        <f>K1008</f>
        <v>0</v>
      </c>
      <c r="B1008" s="477">
        <f>stat!B1284</f>
        <v>0</v>
      </c>
      <c r="C1008" s="477">
        <f>stat!C1284</f>
        <v>0</v>
      </c>
      <c r="D1008" s="477">
        <f>stat!D1284</f>
        <v>0</v>
      </c>
      <c r="E1008" s="477">
        <f>stat!E1284</f>
        <v>0</v>
      </c>
      <c r="F1008" s="477">
        <f>stat!F1284</f>
        <v>0</v>
      </c>
      <c r="G1008" s="1654">
        <f>stat!G1284</f>
        <v>0</v>
      </c>
      <c r="H1008" s="477">
        <f>stat!H1284</f>
        <v>0</v>
      </c>
      <c r="I1008" s="477">
        <f>stat!I1284</f>
        <v>0</v>
      </c>
      <c r="J1008" s="477">
        <f>stat!J1284</f>
        <v>0</v>
      </c>
      <c r="K1008" s="477">
        <f>stat!K1284</f>
        <v>0</v>
      </c>
      <c r="L1008" s="477">
        <f>stat!L1284</f>
        <v>0</v>
      </c>
    </row>
    <row r="1009" spans="1:12" ht="15" customHeight="1">
      <c r="A1009" s="849">
        <f>K1009</f>
        <v>0</v>
      </c>
      <c r="B1009" s="477">
        <f>stat!B1285</f>
        <v>0</v>
      </c>
      <c r="C1009" s="477">
        <f>stat!C1285</f>
        <v>0</v>
      </c>
      <c r="D1009" s="477">
        <f>stat!D1285</f>
        <v>0</v>
      </c>
      <c r="E1009" s="477">
        <f>stat!E1285</f>
        <v>0</v>
      </c>
      <c r="F1009" s="477">
        <f>stat!F1285</f>
        <v>0</v>
      </c>
      <c r="G1009" s="1654">
        <f>stat!G1285</f>
        <v>0</v>
      </c>
      <c r="H1009" s="477">
        <f>stat!H1285</f>
        <v>0</v>
      </c>
      <c r="I1009" s="477">
        <f>stat!I1285</f>
        <v>0</v>
      </c>
      <c r="J1009" s="477">
        <f>stat!J1285</f>
        <v>0</v>
      </c>
      <c r="K1009" s="477">
        <f>stat!K1285</f>
        <v>0</v>
      </c>
      <c r="L1009" s="477">
        <f>stat!L1285</f>
        <v>0</v>
      </c>
    </row>
    <row r="1010" spans="1:12" ht="15" customHeight="1">
      <c r="A1010" s="849">
        <f>K1010</f>
        <v>0</v>
      </c>
      <c r="B1010" s="477">
        <f>stat!B1286</f>
        <v>0</v>
      </c>
      <c r="C1010" s="477">
        <f>stat!C1286</f>
        <v>0</v>
      </c>
      <c r="D1010" s="477">
        <f>stat!D1286</f>
        <v>0</v>
      </c>
      <c r="E1010" s="477">
        <f>stat!E1286</f>
        <v>0</v>
      </c>
      <c r="F1010" s="477">
        <f>stat!F1286</f>
        <v>0</v>
      </c>
      <c r="G1010" s="1654">
        <f>stat!G1286</f>
        <v>0</v>
      </c>
      <c r="H1010" s="477">
        <f>stat!H1286</f>
        <v>0</v>
      </c>
      <c r="I1010" s="477">
        <f>stat!I1286</f>
        <v>0</v>
      </c>
      <c r="J1010" s="477">
        <f>stat!J1286</f>
        <v>0</v>
      </c>
      <c r="K1010" s="477">
        <f>stat!K1286</f>
        <v>0</v>
      </c>
      <c r="L1010" s="477">
        <f>stat!L1286</f>
        <v>0</v>
      </c>
    </row>
    <row r="1011" spans="1:12" ht="15" customHeight="1">
      <c r="A1011" s="849">
        <f>K1011</f>
        <v>0</v>
      </c>
      <c r="B1011" s="477">
        <f>stat!B1287</f>
        <v>0</v>
      </c>
      <c r="C1011" s="477">
        <f>stat!C1287</f>
        <v>0</v>
      </c>
      <c r="D1011" s="477">
        <f>stat!D1287</f>
        <v>0</v>
      </c>
      <c r="E1011" s="477">
        <f>stat!E1287</f>
        <v>0</v>
      </c>
      <c r="F1011" s="477">
        <f>stat!F1287</f>
        <v>0</v>
      </c>
      <c r="G1011" s="1654">
        <f>stat!G1287</f>
        <v>0</v>
      </c>
      <c r="H1011" s="477">
        <f>stat!H1287</f>
        <v>0</v>
      </c>
      <c r="I1011" s="477">
        <f>stat!I1287</f>
        <v>0</v>
      </c>
      <c r="J1011" s="477">
        <f>stat!J1287</f>
        <v>0</v>
      </c>
      <c r="K1011" s="477">
        <f>stat!K1287</f>
        <v>0</v>
      </c>
      <c r="L1011" s="477">
        <f>stat!L1287</f>
        <v>0</v>
      </c>
    </row>
    <row r="1012" spans="1:12" ht="15" customHeight="1">
      <c r="A1012" s="849">
        <f>K1012</f>
        <v>0</v>
      </c>
      <c r="B1012" s="477">
        <f>stat!B1288</f>
        <v>0</v>
      </c>
      <c r="C1012" s="477">
        <f>stat!C1288</f>
        <v>0</v>
      </c>
      <c r="D1012" s="477">
        <f>stat!D1288</f>
        <v>0</v>
      </c>
      <c r="E1012" s="477">
        <f>stat!E1288</f>
        <v>0</v>
      </c>
      <c r="F1012" s="477">
        <f>stat!F1288</f>
        <v>0</v>
      </c>
      <c r="G1012" s="1654">
        <f>stat!G1288</f>
        <v>0</v>
      </c>
      <c r="H1012" s="477">
        <f>stat!H1288</f>
        <v>0</v>
      </c>
      <c r="I1012" s="477">
        <f>stat!I1288</f>
        <v>0</v>
      </c>
      <c r="J1012" s="477">
        <f>stat!J1288</f>
        <v>0</v>
      </c>
      <c r="K1012" s="477">
        <f>stat!K1288</f>
        <v>0</v>
      </c>
      <c r="L1012" s="477">
        <f>stat!L1288</f>
        <v>0</v>
      </c>
    </row>
    <row r="1013" spans="1:12" ht="15" customHeight="1">
      <c r="A1013" s="849">
        <f>K1013</f>
        <v>0</v>
      </c>
      <c r="B1013" s="477">
        <f>stat!B1289</f>
        <v>0</v>
      </c>
      <c r="C1013" s="477">
        <f>stat!C1289</f>
        <v>0</v>
      </c>
      <c r="D1013" s="477">
        <f>stat!D1289</f>
        <v>0</v>
      </c>
      <c r="E1013" s="477">
        <f>stat!E1289</f>
        <v>0</v>
      </c>
      <c r="F1013" s="477">
        <f>stat!F1289</f>
        <v>0</v>
      </c>
      <c r="G1013" s="1654">
        <f>stat!G1289</f>
        <v>0</v>
      </c>
      <c r="H1013" s="477">
        <f>stat!H1289</f>
        <v>0</v>
      </c>
      <c r="I1013" s="477">
        <f>stat!I1289</f>
        <v>0</v>
      </c>
      <c r="J1013" s="477">
        <f>stat!J1289</f>
        <v>0</v>
      </c>
      <c r="K1013" s="477">
        <f>stat!K1289</f>
        <v>0</v>
      </c>
      <c r="L1013" s="477">
        <f>stat!L1289</f>
        <v>0</v>
      </c>
    </row>
    <row r="1014" spans="1:12" ht="15" customHeight="1">
      <c r="A1014" s="849">
        <f>K1014</f>
        <v>0</v>
      </c>
      <c r="B1014" s="477">
        <f>stat!B1290</f>
        <v>0</v>
      </c>
      <c r="C1014" s="477">
        <f>stat!C1290</f>
        <v>0</v>
      </c>
      <c r="D1014" s="477">
        <f>stat!D1290</f>
        <v>0</v>
      </c>
      <c r="E1014" s="477">
        <f>stat!E1290</f>
        <v>0</v>
      </c>
      <c r="F1014" s="477">
        <f>stat!F1290</f>
        <v>0</v>
      </c>
      <c r="G1014" s="1654">
        <f>stat!G1290</f>
        <v>0</v>
      </c>
      <c r="H1014" s="477">
        <f>stat!H1290</f>
        <v>0</v>
      </c>
      <c r="I1014" s="477">
        <f>stat!I1290</f>
        <v>0</v>
      </c>
      <c r="J1014" s="477">
        <f>stat!J1290</f>
        <v>0</v>
      </c>
      <c r="K1014" s="477">
        <f>stat!K1290</f>
        <v>0</v>
      </c>
      <c r="L1014" s="477">
        <f>stat!L1290</f>
        <v>0</v>
      </c>
    </row>
    <row r="1015" spans="1:12" ht="15" customHeight="1">
      <c r="A1015" s="849">
        <f>K1015</f>
        <v>0</v>
      </c>
      <c r="B1015" s="477">
        <f>stat!B1291</f>
        <v>0</v>
      </c>
      <c r="C1015" s="477">
        <f>stat!C1291</f>
        <v>0</v>
      </c>
      <c r="D1015" s="477">
        <f>stat!D1291</f>
        <v>0</v>
      </c>
      <c r="E1015" s="477">
        <f>stat!E1291</f>
        <v>0</v>
      </c>
      <c r="F1015" s="477">
        <f>stat!F1291</f>
        <v>0</v>
      </c>
      <c r="G1015" s="1654">
        <f>stat!G1291</f>
        <v>0</v>
      </c>
      <c r="H1015" s="477">
        <f>stat!H1291</f>
        <v>0</v>
      </c>
      <c r="I1015" s="477">
        <f>stat!I1291</f>
        <v>0</v>
      </c>
      <c r="J1015" s="477">
        <f>stat!J1291</f>
        <v>0</v>
      </c>
      <c r="K1015" s="477">
        <f>stat!K1291</f>
        <v>0</v>
      </c>
      <c r="L1015" s="477">
        <f>stat!L1291</f>
        <v>0</v>
      </c>
    </row>
    <row r="1016" spans="1:12" ht="15" customHeight="1">
      <c r="A1016" s="849">
        <f>K1016</f>
        <v>0</v>
      </c>
      <c r="B1016" s="477">
        <f>stat!B1292</f>
        <v>0</v>
      </c>
      <c r="C1016" s="477">
        <f>stat!C1292</f>
        <v>0</v>
      </c>
      <c r="D1016" s="477">
        <f>stat!D1292</f>
        <v>0</v>
      </c>
      <c r="E1016" s="477">
        <f>stat!E1292</f>
        <v>0</v>
      </c>
      <c r="F1016" s="477">
        <f>stat!F1292</f>
        <v>0</v>
      </c>
      <c r="G1016" s="1654">
        <f>stat!G1292</f>
        <v>0</v>
      </c>
      <c r="H1016" s="477">
        <f>stat!H1292</f>
        <v>0</v>
      </c>
      <c r="I1016" s="477">
        <f>stat!I1292</f>
        <v>0</v>
      </c>
      <c r="J1016" s="477">
        <f>stat!J1292</f>
        <v>0</v>
      </c>
      <c r="K1016" s="477">
        <f>stat!K1292</f>
        <v>0</v>
      </c>
      <c r="L1016" s="477">
        <f>stat!L1292</f>
        <v>0</v>
      </c>
    </row>
    <row r="1017" spans="1:12" ht="15" customHeight="1">
      <c r="A1017" s="849">
        <f>K1017</f>
        <v>0</v>
      </c>
      <c r="B1017" s="477">
        <f>stat!B1293</f>
        <v>0</v>
      </c>
      <c r="C1017" s="477">
        <f>stat!C1293</f>
        <v>0</v>
      </c>
      <c r="D1017" s="477">
        <f>stat!D1293</f>
        <v>0</v>
      </c>
      <c r="E1017" s="477">
        <f>stat!E1293</f>
        <v>0</v>
      </c>
      <c r="F1017" s="477">
        <f>stat!F1293</f>
        <v>0</v>
      </c>
      <c r="G1017" s="1654">
        <f>stat!G1293</f>
        <v>0</v>
      </c>
      <c r="H1017" s="477">
        <f>stat!H1293</f>
        <v>0</v>
      </c>
      <c r="I1017" s="477">
        <f>stat!I1293</f>
        <v>0</v>
      </c>
      <c r="J1017" s="477">
        <f>stat!J1293</f>
        <v>0</v>
      </c>
      <c r="K1017" s="477">
        <f>stat!K1293</f>
        <v>0</v>
      </c>
      <c r="L1017" s="477">
        <f>stat!L1293</f>
        <v>0</v>
      </c>
    </row>
    <row r="1018" spans="1:12" ht="15" customHeight="1">
      <c r="A1018" s="849">
        <f>K1018</f>
        <v>0</v>
      </c>
      <c r="B1018" s="477">
        <f>stat!B1294</f>
        <v>0</v>
      </c>
      <c r="C1018" s="477">
        <f>stat!C1294</f>
        <v>0</v>
      </c>
      <c r="D1018" s="477">
        <f>stat!D1294</f>
        <v>0</v>
      </c>
      <c r="E1018" s="477">
        <f>stat!E1294</f>
        <v>0</v>
      </c>
      <c r="F1018" s="477">
        <f>stat!F1294</f>
        <v>0</v>
      </c>
      <c r="G1018" s="1654">
        <f>stat!G1294</f>
        <v>0</v>
      </c>
      <c r="H1018" s="477">
        <f>stat!H1294</f>
        <v>0</v>
      </c>
      <c r="I1018" s="477">
        <f>stat!I1294</f>
        <v>0</v>
      </c>
      <c r="J1018" s="477">
        <f>stat!J1294</f>
        <v>0</v>
      </c>
      <c r="K1018" s="477">
        <f>stat!K1294</f>
        <v>0</v>
      </c>
      <c r="L1018" s="477">
        <f>stat!L1294</f>
        <v>0</v>
      </c>
    </row>
    <row r="1019" spans="1:12" ht="15" customHeight="1">
      <c r="A1019" s="849">
        <f>K1019</f>
        <v>0</v>
      </c>
      <c r="B1019" s="477">
        <f>stat!B1295</f>
        <v>0</v>
      </c>
      <c r="C1019" s="477">
        <f>stat!C1295</f>
        <v>0</v>
      </c>
      <c r="D1019" s="477">
        <f>stat!D1295</f>
        <v>0</v>
      </c>
      <c r="E1019" s="477">
        <f>stat!E1295</f>
        <v>0</v>
      </c>
      <c r="F1019" s="477">
        <f>stat!F1295</f>
        <v>0</v>
      </c>
      <c r="G1019" s="1654">
        <f>stat!G1295</f>
        <v>0</v>
      </c>
      <c r="H1019" s="477">
        <f>stat!H1295</f>
        <v>0</v>
      </c>
      <c r="I1019" s="477">
        <f>stat!I1295</f>
        <v>0</v>
      </c>
      <c r="J1019" s="477">
        <f>stat!J1295</f>
        <v>0</v>
      </c>
      <c r="K1019" s="477">
        <f>stat!K1295</f>
        <v>0</v>
      </c>
      <c r="L1019" s="477">
        <f>stat!L1295</f>
        <v>0</v>
      </c>
    </row>
    <row r="1020" spans="1:12" ht="15" customHeight="1">
      <c r="A1020" s="849">
        <f>K1020</f>
        <v>0</v>
      </c>
      <c r="B1020" s="477">
        <f>stat!B1296</f>
        <v>0</v>
      </c>
      <c r="C1020" s="477">
        <f>stat!C1296</f>
        <v>0</v>
      </c>
      <c r="D1020" s="477">
        <f>stat!D1296</f>
        <v>0</v>
      </c>
      <c r="E1020" s="477">
        <f>stat!E1296</f>
        <v>0</v>
      </c>
      <c r="F1020" s="477">
        <f>stat!F1296</f>
        <v>0</v>
      </c>
      <c r="G1020" s="1654">
        <f>stat!G1296</f>
        <v>0</v>
      </c>
      <c r="H1020" s="477">
        <f>stat!H1296</f>
        <v>0</v>
      </c>
      <c r="I1020" s="477">
        <f>stat!I1296</f>
        <v>0</v>
      </c>
      <c r="J1020" s="477">
        <f>stat!J1296</f>
        <v>0</v>
      </c>
      <c r="K1020" s="477">
        <f>stat!K1296</f>
        <v>0</v>
      </c>
      <c r="L1020" s="477">
        <f>stat!L1296</f>
        <v>0</v>
      </c>
    </row>
    <row r="1021" spans="1:12" ht="15" customHeight="1">
      <c r="A1021" s="849">
        <f>K1021</f>
        <v>0</v>
      </c>
      <c r="B1021" s="477">
        <f>stat!B1297</f>
        <v>0</v>
      </c>
      <c r="C1021" s="477">
        <f>stat!C1297</f>
        <v>0</v>
      </c>
      <c r="D1021" s="477">
        <f>stat!D1297</f>
        <v>0</v>
      </c>
      <c r="E1021" s="477">
        <f>stat!E1297</f>
        <v>0</v>
      </c>
      <c r="F1021" s="477">
        <f>stat!F1297</f>
        <v>0</v>
      </c>
      <c r="G1021" s="1654">
        <f>stat!G1297</f>
        <v>0</v>
      </c>
      <c r="H1021" s="477">
        <f>stat!H1297</f>
        <v>0</v>
      </c>
      <c r="I1021" s="477">
        <f>stat!I1297</f>
        <v>0</v>
      </c>
      <c r="J1021" s="477">
        <f>stat!J1297</f>
        <v>0</v>
      </c>
      <c r="K1021" s="477">
        <f>stat!K1297</f>
        <v>0</v>
      </c>
      <c r="L1021" s="477">
        <f>stat!L1297</f>
        <v>0</v>
      </c>
    </row>
    <row r="1022" spans="1:12" ht="15" customHeight="1">
      <c r="A1022" s="849">
        <f>K1022</f>
        <v>0</v>
      </c>
      <c r="B1022" s="477">
        <f>stat!B1298</f>
        <v>0</v>
      </c>
      <c r="C1022" s="477">
        <f>stat!C1298</f>
        <v>0</v>
      </c>
      <c r="D1022" s="477">
        <f>stat!D1298</f>
        <v>0</v>
      </c>
      <c r="E1022" s="477">
        <f>stat!E1298</f>
        <v>0</v>
      </c>
      <c r="F1022" s="477">
        <f>stat!F1298</f>
        <v>0</v>
      </c>
      <c r="G1022" s="1654">
        <f>stat!G1298</f>
        <v>0</v>
      </c>
      <c r="H1022" s="477">
        <f>stat!H1298</f>
        <v>0</v>
      </c>
      <c r="I1022" s="477">
        <f>stat!I1298</f>
        <v>0</v>
      </c>
      <c r="J1022" s="477">
        <f>stat!J1298</f>
        <v>0</v>
      </c>
      <c r="K1022" s="477">
        <f>stat!K1298</f>
        <v>0</v>
      </c>
      <c r="L1022" s="477">
        <f>stat!L1298</f>
        <v>0</v>
      </c>
    </row>
    <row r="1023" spans="1:12" ht="15" customHeight="1">
      <c r="A1023" s="849">
        <f>K1023</f>
        <v>0</v>
      </c>
      <c r="B1023" s="477">
        <f>stat!B1299</f>
        <v>0</v>
      </c>
      <c r="C1023" s="477">
        <f>stat!C1299</f>
        <v>0</v>
      </c>
      <c r="D1023" s="477">
        <f>stat!D1299</f>
        <v>0</v>
      </c>
      <c r="E1023" s="477">
        <f>stat!E1299</f>
        <v>0</v>
      </c>
      <c r="F1023" s="477">
        <f>stat!F1299</f>
        <v>0</v>
      </c>
      <c r="G1023" s="1654">
        <f>stat!G1299</f>
        <v>0</v>
      </c>
      <c r="H1023" s="477">
        <f>stat!H1299</f>
        <v>0</v>
      </c>
      <c r="I1023" s="477">
        <f>stat!I1299</f>
        <v>0</v>
      </c>
      <c r="J1023" s="477">
        <f>stat!J1299</f>
        <v>0</v>
      </c>
      <c r="K1023" s="477">
        <f>stat!K1299</f>
        <v>0</v>
      </c>
      <c r="L1023" s="477">
        <f>stat!L1299</f>
        <v>0</v>
      </c>
    </row>
    <row r="1024" spans="1:12" ht="15" customHeight="1">
      <c r="A1024" s="849">
        <f>K1024</f>
        <v>0</v>
      </c>
      <c r="B1024" s="477">
        <f>stat!B1300</f>
        <v>0</v>
      </c>
      <c r="C1024" s="477">
        <f>stat!C1300</f>
        <v>0</v>
      </c>
      <c r="D1024" s="477">
        <f>stat!D1300</f>
        <v>0</v>
      </c>
      <c r="E1024" s="477">
        <f>stat!E1300</f>
        <v>0</v>
      </c>
      <c r="F1024" s="477">
        <f>stat!F1300</f>
        <v>0</v>
      </c>
      <c r="G1024" s="1654">
        <f>stat!G1300</f>
        <v>0</v>
      </c>
      <c r="H1024" s="477">
        <f>stat!H1300</f>
        <v>0</v>
      </c>
      <c r="I1024" s="477">
        <f>stat!I1300</f>
        <v>0</v>
      </c>
      <c r="J1024" s="477">
        <f>stat!J1300</f>
        <v>0</v>
      </c>
      <c r="K1024" s="477">
        <f>stat!K1300</f>
        <v>0</v>
      </c>
      <c r="L1024" s="477">
        <f>stat!L1300</f>
        <v>0</v>
      </c>
    </row>
    <row r="1025" spans="1:12" ht="15" customHeight="1">
      <c r="A1025" s="849">
        <f>K1025</f>
        <v>0</v>
      </c>
      <c r="B1025" s="477">
        <f>stat!B1301</f>
        <v>0</v>
      </c>
      <c r="C1025" s="477">
        <f>stat!C1301</f>
        <v>0</v>
      </c>
      <c r="D1025" s="477">
        <f>stat!D1301</f>
        <v>0</v>
      </c>
      <c r="E1025" s="477">
        <f>stat!E1301</f>
        <v>0</v>
      </c>
      <c r="F1025" s="477">
        <f>stat!F1301</f>
        <v>0</v>
      </c>
      <c r="G1025" s="1654">
        <f>stat!G1301</f>
        <v>0</v>
      </c>
      <c r="H1025" s="477">
        <f>stat!H1301</f>
        <v>0</v>
      </c>
      <c r="I1025" s="477">
        <f>stat!I1301</f>
        <v>0</v>
      </c>
      <c r="J1025" s="477">
        <f>stat!J1301</f>
        <v>0</v>
      </c>
      <c r="K1025" s="477">
        <f>stat!K1301</f>
        <v>0</v>
      </c>
      <c r="L1025" s="477">
        <f>stat!L1301</f>
        <v>0</v>
      </c>
    </row>
    <row r="1026" spans="1:12" ht="15" customHeight="1">
      <c r="A1026" s="849">
        <f>K1026</f>
        <v>0</v>
      </c>
      <c r="B1026" s="477">
        <f>stat!B1302</f>
        <v>0</v>
      </c>
      <c r="C1026" s="477">
        <f>stat!C1302</f>
        <v>0</v>
      </c>
      <c r="D1026" s="477">
        <f>stat!D1302</f>
        <v>0</v>
      </c>
      <c r="E1026" s="477">
        <f>stat!E1302</f>
        <v>0</v>
      </c>
      <c r="F1026" s="477">
        <f>stat!F1302</f>
        <v>0</v>
      </c>
      <c r="G1026" s="1654">
        <f>stat!G1302</f>
        <v>0</v>
      </c>
      <c r="H1026" s="477">
        <f>stat!H1302</f>
        <v>0</v>
      </c>
      <c r="I1026" s="477">
        <f>stat!I1302</f>
        <v>0</v>
      </c>
      <c r="J1026" s="477">
        <f>stat!J1302</f>
        <v>0</v>
      </c>
      <c r="K1026" s="477">
        <f>stat!K1302</f>
        <v>0</v>
      </c>
      <c r="L1026" s="477">
        <f>stat!L1302</f>
        <v>0</v>
      </c>
    </row>
    <row r="1027" spans="1:12" ht="15" customHeight="1">
      <c r="A1027" s="849">
        <f>K1027</f>
        <v>0</v>
      </c>
      <c r="B1027" s="477">
        <f>stat!B1303</f>
        <v>0</v>
      </c>
      <c r="C1027" s="477">
        <f>stat!C1303</f>
        <v>0</v>
      </c>
      <c r="D1027" s="477">
        <f>stat!D1303</f>
        <v>0</v>
      </c>
      <c r="E1027" s="477">
        <f>stat!E1303</f>
        <v>0</v>
      </c>
      <c r="F1027" s="477">
        <f>stat!F1303</f>
        <v>0</v>
      </c>
      <c r="G1027" s="1654">
        <f>stat!G1303</f>
        <v>0</v>
      </c>
      <c r="H1027" s="477">
        <f>stat!H1303</f>
        <v>0</v>
      </c>
      <c r="I1027" s="477">
        <f>stat!I1303</f>
        <v>0</v>
      </c>
      <c r="J1027" s="477">
        <f>stat!J1303</f>
        <v>0</v>
      </c>
      <c r="K1027" s="477">
        <f>stat!K1303</f>
        <v>0</v>
      </c>
      <c r="L1027" s="477">
        <f>stat!L1303</f>
        <v>0</v>
      </c>
    </row>
    <row r="1028" spans="1:12" ht="15" customHeight="1">
      <c r="A1028" s="849">
        <f>K1028</f>
        <v>0</v>
      </c>
      <c r="B1028" s="477">
        <f>stat!B1304</f>
        <v>0</v>
      </c>
      <c r="C1028" s="477">
        <f>stat!C1304</f>
        <v>0</v>
      </c>
      <c r="D1028" s="477">
        <f>stat!D1304</f>
        <v>0</v>
      </c>
      <c r="E1028" s="477">
        <f>stat!E1304</f>
        <v>0</v>
      </c>
      <c r="F1028" s="477">
        <f>stat!F1304</f>
        <v>0</v>
      </c>
      <c r="G1028" s="1654">
        <f>stat!G1304</f>
        <v>0</v>
      </c>
      <c r="H1028" s="477">
        <f>stat!H1304</f>
        <v>0</v>
      </c>
      <c r="I1028" s="477">
        <f>stat!I1304</f>
        <v>0</v>
      </c>
      <c r="J1028" s="477">
        <f>stat!J1304</f>
        <v>0</v>
      </c>
      <c r="K1028" s="477">
        <f>stat!K1304</f>
        <v>0</v>
      </c>
      <c r="L1028" s="477">
        <f>stat!L1304</f>
        <v>0</v>
      </c>
    </row>
    <row r="1029" spans="1:12" ht="15" customHeight="1">
      <c r="A1029" s="849">
        <f>K1029</f>
        <v>0</v>
      </c>
      <c r="B1029" s="477">
        <f>stat!B1305</f>
        <v>0</v>
      </c>
      <c r="C1029" s="477">
        <f>stat!C1305</f>
        <v>0</v>
      </c>
      <c r="D1029" s="477">
        <f>stat!D1305</f>
        <v>0</v>
      </c>
      <c r="E1029" s="477">
        <f>stat!E1305</f>
        <v>0</v>
      </c>
      <c r="F1029" s="477">
        <f>stat!F1305</f>
        <v>0</v>
      </c>
      <c r="G1029" s="1654">
        <f>stat!G1305</f>
        <v>0</v>
      </c>
      <c r="H1029" s="477">
        <f>stat!H1305</f>
        <v>0</v>
      </c>
      <c r="I1029" s="477">
        <f>stat!I1305</f>
        <v>0</v>
      </c>
      <c r="J1029" s="477">
        <f>stat!J1305</f>
        <v>0</v>
      </c>
      <c r="K1029" s="477">
        <f>stat!K1305</f>
        <v>0</v>
      </c>
      <c r="L1029" s="477">
        <f>stat!L1305</f>
        <v>0</v>
      </c>
    </row>
    <row r="1030" spans="1:12" ht="15" customHeight="1">
      <c r="A1030" s="849">
        <f>K1030</f>
        <v>0</v>
      </c>
      <c r="B1030" s="477">
        <f>stat!B1306</f>
        <v>0</v>
      </c>
      <c r="C1030" s="477">
        <f>stat!C1306</f>
        <v>0</v>
      </c>
      <c r="D1030" s="477">
        <f>stat!D1306</f>
        <v>0</v>
      </c>
      <c r="E1030" s="477">
        <f>stat!E1306</f>
        <v>0</v>
      </c>
      <c r="F1030" s="477">
        <f>stat!F1306</f>
        <v>0</v>
      </c>
      <c r="G1030" s="1654">
        <f>stat!G1306</f>
        <v>0</v>
      </c>
      <c r="H1030" s="477">
        <f>stat!H1306</f>
        <v>0</v>
      </c>
      <c r="I1030" s="477">
        <f>stat!I1306</f>
        <v>0</v>
      </c>
      <c r="J1030" s="477">
        <f>stat!J1306</f>
        <v>0</v>
      </c>
      <c r="K1030" s="477">
        <f>stat!K1306</f>
        <v>0</v>
      </c>
      <c r="L1030" s="477">
        <f>stat!L1306</f>
        <v>0</v>
      </c>
    </row>
    <row r="1031" spans="1:12" ht="15" customHeight="1">
      <c r="A1031" s="849">
        <f>K1031</f>
        <v>0</v>
      </c>
      <c r="B1031" s="477">
        <f>stat!B1307</f>
        <v>0</v>
      </c>
      <c r="C1031" s="477">
        <f>stat!C1307</f>
        <v>0</v>
      </c>
      <c r="D1031" s="477">
        <f>stat!D1307</f>
        <v>0</v>
      </c>
      <c r="E1031" s="477">
        <f>stat!E1307</f>
        <v>0</v>
      </c>
      <c r="F1031" s="477">
        <f>stat!F1307</f>
        <v>0</v>
      </c>
      <c r="G1031" s="1654">
        <f>stat!G1307</f>
        <v>0</v>
      </c>
      <c r="H1031" s="477">
        <f>stat!H1307</f>
        <v>0</v>
      </c>
      <c r="I1031" s="477">
        <f>stat!I1307</f>
        <v>0</v>
      </c>
      <c r="J1031" s="477">
        <f>stat!J1307</f>
        <v>0</v>
      </c>
      <c r="K1031" s="477">
        <f>stat!K1307</f>
        <v>0</v>
      </c>
      <c r="L1031" s="477">
        <f>stat!L1307</f>
        <v>0</v>
      </c>
    </row>
    <row r="1032" spans="1:12" ht="15" customHeight="1">
      <c r="A1032" s="849">
        <f>K1032</f>
        <v>0</v>
      </c>
      <c r="B1032" s="477">
        <f>stat!B1308</f>
        <v>0</v>
      </c>
      <c r="C1032" s="477">
        <f>stat!C1308</f>
        <v>0</v>
      </c>
      <c r="D1032" s="477">
        <f>stat!D1308</f>
        <v>0</v>
      </c>
      <c r="E1032" s="477">
        <f>stat!E1308</f>
        <v>0</v>
      </c>
      <c r="F1032" s="477">
        <f>stat!F1308</f>
        <v>0</v>
      </c>
      <c r="G1032" s="1654">
        <f>stat!G1308</f>
        <v>0</v>
      </c>
      <c r="H1032" s="477">
        <f>stat!H1308</f>
        <v>0</v>
      </c>
      <c r="I1032" s="477">
        <f>stat!I1308</f>
        <v>0</v>
      </c>
      <c r="J1032" s="477">
        <f>stat!J1308</f>
        <v>0</v>
      </c>
      <c r="K1032" s="477">
        <f>stat!K1308</f>
        <v>0</v>
      </c>
      <c r="L1032" s="477">
        <f>stat!L1308</f>
        <v>0</v>
      </c>
    </row>
    <row r="1033" spans="1:12" ht="15" customHeight="1">
      <c r="A1033" s="849">
        <f>K1033</f>
        <v>0</v>
      </c>
      <c r="B1033" s="477">
        <f>stat!B1309</f>
        <v>0</v>
      </c>
      <c r="C1033" s="477">
        <f>stat!C1309</f>
        <v>0</v>
      </c>
      <c r="D1033" s="477">
        <f>stat!D1309</f>
        <v>0</v>
      </c>
      <c r="E1033" s="477">
        <f>stat!E1309</f>
        <v>0</v>
      </c>
      <c r="F1033" s="477">
        <f>stat!F1309</f>
        <v>0</v>
      </c>
      <c r="G1033" s="1654">
        <f>stat!G1309</f>
        <v>0</v>
      </c>
      <c r="H1033" s="477">
        <f>stat!H1309</f>
        <v>0</v>
      </c>
      <c r="I1033" s="477">
        <f>stat!I1309</f>
        <v>0</v>
      </c>
      <c r="J1033" s="477">
        <f>stat!J1309</f>
        <v>0</v>
      </c>
      <c r="K1033" s="477">
        <f>stat!K1309</f>
        <v>0</v>
      </c>
      <c r="L1033" s="477">
        <f>stat!L1309</f>
        <v>0</v>
      </c>
    </row>
    <row r="1034" spans="1:12" ht="15" customHeight="1">
      <c r="A1034" s="849">
        <f>K1034</f>
        <v>0</v>
      </c>
      <c r="B1034" s="477">
        <f>stat!B1310</f>
        <v>0</v>
      </c>
      <c r="C1034" s="477">
        <f>stat!C1310</f>
        <v>0</v>
      </c>
      <c r="D1034" s="477">
        <f>stat!D1310</f>
        <v>0</v>
      </c>
      <c r="E1034" s="477">
        <f>stat!E1310</f>
        <v>0</v>
      </c>
      <c r="F1034" s="477">
        <f>stat!F1310</f>
        <v>0</v>
      </c>
      <c r="G1034" s="1654">
        <f>stat!G1310</f>
        <v>0</v>
      </c>
      <c r="H1034" s="477">
        <f>stat!H1310</f>
        <v>0</v>
      </c>
      <c r="I1034" s="477">
        <f>stat!I1310</f>
        <v>0</v>
      </c>
      <c r="J1034" s="477">
        <f>stat!J1310</f>
        <v>0</v>
      </c>
      <c r="K1034" s="477">
        <f>stat!K1310</f>
        <v>0</v>
      </c>
      <c r="L1034" s="477">
        <f>stat!L1310</f>
        <v>0</v>
      </c>
    </row>
    <row r="1035" spans="1:12" ht="15" customHeight="1">
      <c r="A1035" s="849">
        <f>K1035</f>
        <v>0</v>
      </c>
      <c r="B1035" s="477">
        <f>stat!B1311</f>
        <v>0</v>
      </c>
      <c r="C1035" s="477">
        <f>stat!C1311</f>
        <v>0</v>
      </c>
      <c r="D1035" s="477">
        <f>stat!D1311</f>
        <v>0</v>
      </c>
      <c r="E1035" s="477">
        <f>stat!E1311</f>
        <v>0</v>
      </c>
      <c r="F1035" s="477">
        <f>stat!F1311</f>
        <v>0</v>
      </c>
      <c r="G1035" s="1654">
        <f>stat!G1311</f>
        <v>0</v>
      </c>
      <c r="H1035" s="477">
        <f>stat!H1311</f>
        <v>0</v>
      </c>
      <c r="I1035" s="477">
        <f>stat!I1311</f>
        <v>0</v>
      </c>
      <c r="J1035" s="477">
        <f>stat!J1311</f>
        <v>0</v>
      </c>
      <c r="K1035" s="477">
        <f>stat!K1311</f>
        <v>0</v>
      </c>
      <c r="L1035" s="477">
        <f>stat!L1311</f>
        <v>0</v>
      </c>
    </row>
    <row r="1036" spans="1:12" ht="15" customHeight="1">
      <c r="A1036" s="849">
        <f>K1036</f>
        <v>0</v>
      </c>
      <c r="B1036" s="477">
        <f>stat!B1312</f>
        <v>0</v>
      </c>
      <c r="C1036" s="477">
        <f>stat!C1312</f>
        <v>0</v>
      </c>
      <c r="D1036" s="477">
        <f>stat!D1312</f>
        <v>0</v>
      </c>
      <c r="E1036" s="477">
        <f>stat!E1312</f>
        <v>0</v>
      </c>
      <c r="F1036" s="477">
        <f>stat!F1312</f>
        <v>0</v>
      </c>
      <c r="G1036" s="1654">
        <f>stat!G1312</f>
        <v>0</v>
      </c>
      <c r="H1036" s="477">
        <f>stat!H1312</f>
        <v>0</v>
      </c>
      <c r="I1036" s="477">
        <f>stat!I1312</f>
        <v>0</v>
      </c>
      <c r="J1036" s="477">
        <f>stat!J1312</f>
        <v>0</v>
      </c>
      <c r="K1036" s="477">
        <f>stat!K1312</f>
        <v>0</v>
      </c>
      <c r="L1036" s="477">
        <f>stat!L1312</f>
        <v>0</v>
      </c>
    </row>
    <row r="1037" spans="1:12" ht="15" customHeight="1">
      <c r="A1037" s="849">
        <f>K1037</f>
        <v>0</v>
      </c>
      <c r="B1037" s="477">
        <f>stat!B1313</f>
        <v>0</v>
      </c>
      <c r="C1037" s="477">
        <f>stat!C1313</f>
        <v>0</v>
      </c>
      <c r="D1037" s="477">
        <f>stat!D1313</f>
        <v>0</v>
      </c>
      <c r="E1037" s="477">
        <f>stat!E1313</f>
        <v>0</v>
      </c>
      <c r="F1037" s="477">
        <f>stat!F1313</f>
        <v>0</v>
      </c>
      <c r="G1037" s="1654">
        <f>stat!G1313</f>
        <v>0</v>
      </c>
      <c r="H1037" s="477">
        <f>stat!H1313</f>
        <v>0</v>
      </c>
      <c r="I1037" s="477">
        <f>stat!I1313</f>
        <v>0</v>
      </c>
      <c r="J1037" s="477">
        <f>stat!J1313</f>
        <v>0</v>
      </c>
      <c r="K1037" s="477">
        <f>stat!K1313</f>
        <v>0</v>
      </c>
      <c r="L1037" s="477">
        <f>stat!L1313</f>
        <v>0</v>
      </c>
    </row>
    <row r="1038" spans="1:12" ht="15" customHeight="1">
      <c r="A1038" s="849">
        <f>K1038</f>
        <v>0</v>
      </c>
      <c r="B1038" s="477">
        <f>stat!B1314</f>
        <v>0</v>
      </c>
      <c r="C1038" s="477">
        <f>stat!C1314</f>
        <v>0</v>
      </c>
      <c r="D1038" s="477">
        <f>stat!D1314</f>
        <v>0</v>
      </c>
      <c r="E1038" s="477">
        <f>stat!E1314</f>
        <v>0</v>
      </c>
      <c r="F1038" s="477">
        <f>stat!F1314</f>
        <v>0</v>
      </c>
      <c r="G1038" s="1654">
        <f>stat!G1314</f>
        <v>0</v>
      </c>
      <c r="H1038" s="477">
        <f>stat!H1314</f>
        <v>0</v>
      </c>
      <c r="I1038" s="477">
        <f>stat!I1314</f>
        <v>0</v>
      </c>
      <c r="J1038" s="477">
        <f>stat!J1314</f>
        <v>0</v>
      </c>
      <c r="K1038" s="477">
        <f>stat!K1314</f>
        <v>0</v>
      </c>
      <c r="L1038" s="477">
        <f>stat!L1314</f>
        <v>0</v>
      </c>
    </row>
    <row r="1039" spans="1:12" ht="15" customHeight="1">
      <c r="A1039" s="849">
        <f>K1039</f>
        <v>0</v>
      </c>
      <c r="B1039" s="477">
        <f>stat!B1315</f>
        <v>0</v>
      </c>
      <c r="C1039" s="477">
        <f>stat!C1315</f>
        <v>0</v>
      </c>
      <c r="D1039" s="477">
        <f>stat!D1315</f>
        <v>0</v>
      </c>
      <c r="E1039" s="477">
        <f>stat!E1315</f>
        <v>0</v>
      </c>
      <c r="F1039" s="477">
        <f>stat!F1315</f>
        <v>0</v>
      </c>
      <c r="G1039" s="1654">
        <f>stat!G1315</f>
        <v>0</v>
      </c>
      <c r="H1039" s="477">
        <f>stat!H1315</f>
        <v>0</v>
      </c>
      <c r="I1039" s="477">
        <f>stat!I1315</f>
        <v>0</v>
      </c>
      <c r="J1039" s="477">
        <f>stat!J1315</f>
        <v>0</v>
      </c>
      <c r="K1039" s="477">
        <f>stat!K1315</f>
        <v>0</v>
      </c>
      <c r="L1039" s="477">
        <f>stat!L1315</f>
        <v>0</v>
      </c>
    </row>
    <row r="1040" spans="1:12" ht="15" customHeight="1">
      <c r="A1040" s="849">
        <f>K1040</f>
        <v>0</v>
      </c>
      <c r="B1040" s="477">
        <f>stat!B1316</f>
        <v>0</v>
      </c>
      <c r="C1040" s="477">
        <f>stat!C1316</f>
        <v>0</v>
      </c>
      <c r="D1040" s="477">
        <f>stat!D1316</f>
        <v>0</v>
      </c>
      <c r="E1040" s="477">
        <f>stat!E1316</f>
        <v>0</v>
      </c>
      <c r="F1040" s="477">
        <f>stat!F1316</f>
        <v>0</v>
      </c>
      <c r="G1040" s="1654">
        <f>stat!G1316</f>
        <v>0</v>
      </c>
      <c r="H1040" s="477">
        <f>stat!H1316</f>
        <v>0</v>
      </c>
      <c r="I1040" s="477">
        <f>stat!I1316</f>
        <v>0</v>
      </c>
      <c r="J1040" s="477">
        <f>stat!J1316</f>
        <v>0</v>
      </c>
      <c r="K1040" s="477">
        <f>stat!K1316</f>
        <v>0</v>
      </c>
      <c r="L1040" s="477">
        <f>stat!L1316</f>
        <v>0</v>
      </c>
    </row>
    <row r="1041" spans="1:12" ht="15" customHeight="1">
      <c r="A1041" s="849">
        <f>K1041</f>
        <v>0</v>
      </c>
      <c r="B1041" s="477">
        <f>stat!B1317</f>
        <v>0</v>
      </c>
      <c r="C1041" s="477">
        <f>stat!C1317</f>
        <v>0</v>
      </c>
      <c r="D1041" s="477">
        <f>stat!D1317</f>
        <v>0</v>
      </c>
      <c r="E1041" s="477">
        <f>stat!E1317</f>
        <v>0</v>
      </c>
      <c r="F1041" s="477">
        <f>stat!F1317</f>
        <v>0</v>
      </c>
      <c r="G1041" s="1654">
        <f>stat!G1317</f>
        <v>0</v>
      </c>
      <c r="H1041" s="477">
        <f>stat!H1317</f>
        <v>0</v>
      </c>
      <c r="I1041" s="477">
        <f>stat!I1317</f>
        <v>0</v>
      </c>
      <c r="J1041" s="477">
        <f>stat!J1317</f>
        <v>0</v>
      </c>
      <c r="K1041" s="477">
        <f>stat!K1317</f>
        <v>0</v>
      </c>
      <c r="L1041" s="477">
        <f>stat!L1317</f>
        <v>0</v>
      </c>
    </row>
    <row r="1042" spans="1:12" ht="15" customHeight="1">
      <c r="A1042" s="849">
        <f>K1042</f>
        <v>0</v>
      </c>
      <c r="B1042" s="477">
        <f>stat!B1318</f>
        <v>0</v>
      </c>
      <c r="C1042" s="477">
        <f>stat!C1318</f>
        <v>0</v>
      </c>
      <c r="D1042" s="477">
        <f>stat!D1318</f>
        <v>0</v>
      </c>
      <c r="E1042" s="477">
        <f>stat!E1318</f>
        <v>0</v>
      </c>
      <c r="F1042" s="477">
        <f>stat!F1318</f>
        <v>0</v>
      </c>
      <c r="G1042" s="1654">
        <f>stat!G1318</f>
        <v>0</v>
      </c>
      <c r="H1042" s="477">
        <f>stat!H1318</f>
        <v>0</v>
      </c>
      <c r="I1042" s="477">
        <f>stat!I1318</f>
        <v>0</v>
      </c>
      <c r="J1042" s="477">
        <f>stat!J1318</f>
        <v>0</v>
      </c>
      <c r="K1042" s="477">
        <f>stat!K1318</f>
        <v>0</v>
      </c>
      <c r="L1042" s="477">
        <f>stat!L1318</f>
        <v>0</v>
      </c>
    </row>
    <row r="1043" spans="1:12" ht="15" customHeight="1">
      <c r="A1043" s="849">
        <f>K1043</f>
        <v>0</v>
      </c>
      <c r="B1043" s="477">
        <f>stat!B1319</f>
        <v>0</v>
      </c>
      <c r="C1043" s="477">
        <f>stat!C1319</f>
        <v>0</v>
      </c>
      <c r="D1043" s="477">
        <f>stat!D1319</f>
        <v>0</v>
      </c>
      <c r="E1043" s="477">
        <f>stat!E1319</f>
        <v>0</v>
      </c>
      <c r="F1043" s="477">
        <f>stat!F1319</f>
        <v>0</v>
      </c>
      <c r="G1043" s="1654">
        <f>stat!G1319</f>
        <v>0</v>
      </c>
      <c r="H1043" s="477">
        <f>stat!H1319</f>
        <v>0</v>
      </c>
      <c r="I1043" s="477">
        <f>stat!I1319</f>
        <v>0</v>
      </c>
      <c r="J1043" s="477">
        <f>stat!J1319</f>
        <v>0</v>
      </c>
      <c r="K1043" s="477">
        <f>stat!K1319</f>
        <v>0</v>
      </c>
      <c r="L1043" s="477">
        <f>stat!L1319</f>
        <v>0</v>
      </c>
    </row>
    <row r="1044" spans="1:12" ht="15" customHeight="1">
      <c r="A1044" s="849">
        <f>K1044</f>
        <v>0</v>
      </c>
      <c r="B1044" s="477">
        <f>stat!B1320</f>
        <v>0</v>
      </c>
      <c r="C1044" s="477">
        <f>stat!C1320</f>
        <v>0</v>
      </c>
      <c r="D1044" s="477">
        <f>stat!D1320</f>
        <v>0</v>
      </c>
      <c r="E1044" s="477">
        <f>stat!E1320</f>
        <v>0</v>
      </c>
      <c r="F1044" s="477">
        <f>stat!F1320</f>
        <v>0</v>
      </c>
      <c r="G1044" s="1654">
        <f>stat!G1320</f>
        <v>0</v>
      </c>
      <c r="H1044" s="477">
        <f>stat!H1320</f>
        <v>0</v>
      </c>
      <c r="I1044" s="477">
        <f>stat!I1320</f>
        <v>0</v>
      </c>
      <c r="J1044" s="477">
        <f>stat!J1320</f>
        <v>0</v>
      </c>
      <c r="K1044" s="477">
        <f>stat!K1320</f>
        <v>0</v>
      </c>
      <c r="L1044" s="477">
        <f>stat!L1320</f>
        <v>0</v>
      </c>
    </row>
    <row r="1045" spans="1:12" ht="15" customHeight="1">
      <c r="A1045" s="849">
        <f>K1045</f>
        <v>0</v>
      </c>
      <c r="B1045" s="477">
        <f>stat!B1321</f>
        <v>0</v>
      </c>
      <c r="C1045" s="477">
        <f>stat!C1321</f>
        <v>0</v>
      </c>
      <c r="D1045" s="477">
        <f>stat!D1321</f>
        <v>0</v>
      </c>
      <c r="E1045" s="477">
        <f>stat!E1321</f>
        <v>0</v>
      </c>
      <c r="F1045" s="477">
        <f>stat!F1321</f>
        <v>0</v>
      </c>
      <c r="G1045" s="1654">
        <f>stat!G1321</f>
        <v>0</v>
      </c>
      <c r="H1045" s="477">
        <f>stat!H1321</f>
        <v>0</v>
      </c>
      <c r="I1045" s="477">
        <f>stat!I1321</f>
        <v>0</v>
      </c>
      <c r="J1045" s="477">
        <f>stat!J1321</f>
        <v>0</v>
      </c>
      <c r="K1045" s="477">
        <f>stat!K1321</f>
        <v>0</v>
      </c>
      <c r="L1045" s="477">
        <f>stat!L1321</f>
        <v>0</v>
      </c>
    </row>
    <row r="1046" spans="1:12" ht="15" customHeight="1">
      <c r="A1046" s="849">
        <f>K1046</f>
        <v>0</v>
      </c>
      <c r="B1046" s="477">
        <f>stat!B1322</f>
        <v>0</v>
      </c>
      <c r="C1046" s="477">
        <f>stat!C1322</f>
        <v>0</v>
      </c>
      <c r="D1046" s="477">
        <f>stat!D1322</f>
        <v>0</v>
      </c>
      <c r="E1046" s="477">
        <f>stat!E1322</f>
        <v>0</v>
      </c>
      <c r="F1046" s="477">
        <f>stat!F1322</f>
        <v>0</v>
      </c>
      <c r="G1046" s="1654">
        <f>stat!G1322</f>
        <v>0</v>
      </c>
      <c r="H1046" s="477">
        <f>stat!H1322</f>
        <v>0</v>
      </c>
      <c r="I1046" s="477">
        <f>stat!I1322</f>
        <v>0</v>
      </c>
      <c r="J1046" s="477">
        <f>stat!J1322</f>
        <v>0</v>
      </c>
      <c r="K1046" s="477">
        <f>stat!K1322</f>
        <v>0</v>
      </c>
      <c r="L1046" s="477">
        <f>stat!L1322</f>
        <v>0</v>
      </c>
    </row>
    <row r="1047" spans="1:12" ht="15" customHeight="1">
      <c r="A1047" s="849">
        <f>K1047</f>
        <v>0</v>
      </c>
      <c r="B1047" s="477">
        <f>stat!B1323</f>
        <v>0</v>
      </c>
      <c r="C1047" s="477">
        <f>stat!C1323</f>
        <v>0</v>
      </c>
      <c r="D1047" s="477">
        <f>stat!D1323</f>
        <v>0</v>
      </c>
      <c r="E1047" s="477">
        <f>stat!E1323</f>
        <v>0</v>
      </c>
      <c r="F1047" s="477">
        <f>stat!F1323</f>
        <v>0</v>
      </c>
      <c r="G1047" s="1654">
        <f>stat!G1323</f>
        <v>0</v>
      </c>
      <c r="H1047" s="477">
        <f>stat!H1323</f>
        <v>0</v>
      </c>
      <c r="I1047" s="477">
        <f>stat!I1323</f>
        <v>0</v>
      </c>
      <c r="J1047" s="477">
        <f>stat!J1323</f>
        <v>0</v>
      </c>
      <c r="K1047" s="477">
        <f>stat!K1323</f>
        <v>0</v>
      </c>
      <c r="L1047" s="477">
        <f>stat!L1323</f>
        <v>0</v>
      </c>
    </row>
    <row r="1048" spans="1:12" ht="15" customHeight="1">
      <c r="A1048" s="849">
        <f>K1048</f>
        <v>0</v>
      </c>
      <c r="B1048" s="477">
        <f>stat!B1324</f>
        <v>0</v>
      </c>
      <c r="C1048" s="477">
        <f>stat!C1324</f>
        <v>0</v>
      </c>
      <c r="D1048" s="477">
        <f>stat!D1324</f>
        <v>0</v>
      </c>
      <c r="E1048" s="477">
        <f>stat!E1324</f>
        <v>0</v>
      </c>
      <c r="F1048" s="477">
        <f>stat!F1324</f>
        <v>0</v>
      </c>
      <c r="G1048" s="1654">
        <f>stat!G1324</f>
        <v>0</v>
      </c>
      <c r="H1048" s="477">
        <f>stat!H1324</f>
        <v>0</v>
      </c>
      <c r="I1048" s="477">
        <f>stat!I1324</f>
        <v>0</v>
      </c>
      <c r="J1048" s="477">
        <f>stat!J1324</f>
        <v>0</v>
      </c>
      <c r="K1048" s="477">
        <f>stat!K1324</f>
        <v>0</v>
      </c>
      <c r="L1048" s="477">
        <f>stat!L1324</f>
        <v>0</v>
      </c>
    </row>
    <row r="1049" spans="1:12" ht="15" customHeight="1">
      <c r="A1049" s="849">
        <f>K1049</f>
        <v>0</v>
      </c>
      <c r="B1049" s="477">
        <f>stat!B1325</f>
        <v>0</v>
      </c>
      <c r="C1049" s="477">
        <f>stat!C1325</f>
        <v>0</v>
      </c>
      <c r="D1049" s="477">
        <f>stat!D1325</f>
        <v>0</v>
      </c>
      <c r="E1049" s="477">
        <f>stat!E1325</f>
        <v>0</v>
      </c>
      <c r="F1049" s="477">
        <f>stat!F1325</f>
        <v>0</v>
      </c>
      <c r="G1049" s="1654">
        <f>stat!G1325</f>
        <v>0</v>
      </c>
      <c r="H1049" s="477">
        <f>stat!H1325</f>
        <v>0</v>
      </c>
      <c r="I1049" s="477">
        <f>stat!I1325</f>
        <v>0</v>
      </c>
      <c r="J1049" s="477">
        <f>stat!J1325</f>
        <v>0</v>
      </c>
      <c r="K1049" s="477">
        <f>stat!K1325</f>
        <v>0</v>
      </c>
      <c r="L1049" s="477">
        <f>stat!L1325</f>
        <v>0</v>
      </c>
    </row>
    <row r="1050" spans="1:12" ht="15" customHeight="1">
      <c r="A1050" s="849">
        <f>K1050</f>
        <v>0</v>
      </c>
      <c r="B1050" s="477">
        <f>stat!B1326</f>
        <v>0</v>
      </c>
      <c r="C1050" s="477">
        <f>stat!C1326</f>
        <v>0</v>
      </c>
      <c r="D1050" s="477">
        <f>stat!D1326</f>
        <v>0</v>
      </c>
      <c r="E1050" s="477">
        <f>stat!E1326</f>
        <v>0</v>
      </c>
      <c r="F1050" s="477">
        <f>stat!F1326</f>
        <v>0</v>
      </c>
      <c r="G1050" s="1654">
        <f>stat!G1326</f>
        <v>0</v>
      </c>
      <c r="H1050" s="477">
        <f>stat!H1326</f>
        <v>0</v>
      </c>
      <c r="I1050" s="477">
        <f>stat!I1326</f>
        <v>0</v>
      </c>
      <c r="J1050" s="477">
        <f>stat!J1326</f>
        <v>0</v>
      </c>
      <c r="K1050" s="477">
        <f>stat!K1326</f>
        <v>0</v>
      </c>
      <c r="L1050" s="477">
        <f>stat!L1326</f>
        <v>0</v>
      </c>
    </row>
    <row r="1051" spans="1:12" ht="15" customHeight="1">
      <c r="A1051" s="849">
        <f>K1051</f>
        <v>0</v>
      </c>
      <c r="B1051" s="477">
        <f>stat!B1327</f>
        <v>0</v>
      </c>
      <c r="C1051" s="477">
        <f>stat!C1327</f>
        <v>0</v>
      </c>
      <c r="D1051" s="477">
        <f>stat!D1327</f>
        <v>0</v>
      </c>
      <c r="E1051" s="477">
        <f>stat!E1327</f>
        <v>0</v>
      </c>
      <c r="F1051" s="477">
        <f>stat!F1327</f>
        <v>0</v>
      </c>
      <c r="G1051" s="1654">
        <f>stat!G1327</f>
        <v>0</v>
      </c>
      <c r="H1051" s="477">
        <f>stat!H1327</f>
        <v>0</v>
      </c>
      <c r="I1051" s="477">
        <f>stat!I1327</f>
        <v>0</v>
      </c>
      <c r="J1051" s="477">
        <f>stat!J1327</f>
        <v>0</v>
      </c>
      <c r="K1051" s="477">
        <f>stat!K1327</f>
        <v>0</v>
      </c>
      <c r="L1051" s="477">
        <f>stat!L1327</f>
        <v>0</v>
      </c>
    </row>
    <row r="1052" spans="1:12" ht="15" customHeight="1">
      <c r="A1052" s="849">
        <f>K1052</f>
        <v>0</v>
      </c>
      <c r="B1052" s="477">
        <f>stat!B1328</f>
        <v>0</v>
      </c>
      <c r="C1052" s="477">
        <f>stat!C1328</f>
        <v>0</v>
      </c>
      <c r="D1052" s="477">
        <f>stat!D1328</f>
        <v>0</v>
      </c>
      <c r="E1052" s="477">
        <f>stat!E1328</f>
        <v>0</v>
      </c>
      <c r="F1052" s="477">
        <f>stat!F1328</f>
        <v>0</v>
      </c>
      <c r="G1052" s="1654">
        <f>stat!G1328</f>
        <v>0</v>
      </c>
      <c r="H1052" s="477">
        <f>stat!H1328</f>
        <v>0</v>
      </c>
      <c r="I1052" s="477">
        <f>stat!I1328</f>
        <v>0</v>
      </c>
      <c r="J1052" s="477">
        <f>stat!J1328</f>
        <v>0</v>
      </c>
      <c r="K1052" s="477">
        <f>stat!K1328</f>
        <v>0</v>
      </c>
      <c r="L1052" s="477">
        <f>stat!L1328</f>
        <v>0</v>
      </c>
    </row>
    <row r="1053" spans="1:12" ht="15" customHeight="1">
      <c r="A1053" s="849">
        <f>K1053</f>
        <v>0</v>
      </c>
      <c r="B1053" s="477">
        <f>stat!B1329</f>
        <v>0</v>
      </c>
      <c r="C1053" s="477">
        <f>stat!C1329</f>
        <v>0</v>
      </c>
      <c r="D1053" s="477">
        <f>stat!D1329</f>
        <v>0</v>
      </c>
      <c r="E1053" s="477">
        <f>stat!E1329</f>
        <v>0</v>
      </c>
      <c r="F1053" s="477">
        <f>stat!F1329</f>
        <v>0</v>
      </c>
      <c r="G1053" s="1654">
        <f>stat!G1329</f>
        <v>0</v>
      </c>
      <c r="H1053" s="477">
        <f>stat!H1329</f>
        <v>0</v>
      </c>
      <c r="I1053" s="477">
        <f>stat!I1329</f>
        <v>0</v>
      </c>
      <c r="J1053" s="477">
        <f>stat!J1329</f>
        <v>0</v>
      </c>
      <c r="K1053" s="477">
        <f>stat!K1329</f>
        <v>0</v>
      </c>
      <c r="L1053" s="477">
        <f>stat!L1329</f>
        <v>0</v>
      </c>
    </row>
    <row r="1054" spans="1:12" ht="15" customHeight="1">
      <c r="A1054" s="849">
        <f>K1054</f>
        <v>0</v>
      </c>
      <c r="B1054" s="477">
        <f>stat!B1330</f>
        <v>0</v>
      </c>
      <c r="C1054" s="477">
        <f>stat!C1330</f>
        <v>0</v>
      </c>
      <c r="D1054" s="477">
        <f>stat!D1330</f>
        <v>0</v>
      </c>
      <c r="E1054" s="477">
        <f>stat!E1330</f>
        <v>0</v>
      </c>
      <c r="F1054" s="477">
        <f>stat!F1330</f>
        <v>0</v>
      </c>
      <c r="G1054" s="1654">
        <f>stat!G1330</f>
        <v>0</v>
      </c>
      <c r="H1054" s="477">
        <f>stat!H1330</f>
        <v>0</v>
      </c>
      <c r="I1054" s="477">
        <f>stat!I1330</f>
        <v>0</v>
      </c>
      <c r="J1054" s="477">
        <f>stat!J1330</f>
        <v>0</v>
      </c>
      <c r="K1054" s="477">
        <f>stat!K1330</f>
        <v>0</v>
      </c>
      <c r="L1054" s="477">
        <f>stat!L1330</f>
        <v>0</v>
      </c>
    </row>
    <row r="1055" spans="1:12" ht="15" customHeight="1">
      <c r="A1055" s="849">
        <f>K1055</f>
        <v>0</v>
      </c>
      <c r="B1055" s="477">
        <f>stat!B1331</f>
        <v>0</v>
      </c>
      <c r="C1055" s="477">
        <f>stat!C1331</f>
        <v>0</v>
      </c>
      <c r="D1055" s="477">
        <f>stat!D1331</f>
        <v>0</v>
      </c>
      <c r="E1055" s="477">
        <f>stat!E1331</f>
        <v>0</v>
      </c>
      <c r="F1055" s="477">
        <f>stat!F1331</f>
        <v>0</v>
      </c>
      <c r="G1055" s="1654">
        <f>stat!G1331</f>
        <v>0</v>
      </c>
      <c r="H1055" s="477">
        <f>stat!H1331</f>
        <v>0</v>
      </c>
      <c r="I1055" s="477">
        <f>stat!I1331</f>
        <v>0</v>
      </c>
      <c r="J1055" s="477">
        <f>stat!J1331</f>
        <v>0</v>
      </c>
      <c r="K1055" s="477">
        <f>stat!K1331</f>
        <v>0</v>
      </c>
      <c r="L1055" s="477">
        <f>stat!L1331</f>
        <v>0</v>
      </c>
    </row>
    <row r="1056" spans="1:12" ht="15" customHeight="1">
      <c r="A1056" s="849">
        <f>K1056</f>
        <v>0</v>
      </c>
      <c r="B1056" s="477">
        <f>stat!B1332</f>
        <v>0</v>
      </c>
      <c r="C1056" s="477">
        <f>stat!C1332</f>
        <v>0</v>
      </c>
      <c r="D1056" s="477">
        <f>stat!D1332</f>
        <v>0</v>
      </c>
      <c r="E1056" s="477">
        <f>stat!E1332</f>
        <v>0</v>
      </c>
      <c r="F1056" s="477">
        <f>stat!F1332</f>
        <v>0</v>
      </c>
      <c r="G1056" s="1654">
        <f>stat!G1332</f>
        <v>0</v>
      </c>
      <c r="H1056" s="477">
        <f>stat!H1332</f>
        <v>0</v>
      </c>
      <c r="I1056" s="477">
        <f>stat!I1332</f>
        <v>0</v>
      </c>
      <c r="J1056" s="477">
        <f>stat!J1332</f>
        <v>0</v>
      </c>
      <c r="K1056" s="477">
        <f>stat!K1332</f>
        <v>0</v>
      </c>
      <c r="L1056" s="477">
        <f>stat!L1332</f>
        <v>0</v>
      </c>
    </row>
    <row r="1057" spans="1:12" ht="15" customHeight="1">
      <c r="A1057" s="849">
        <f>K1057</f>
        <v>0</v>
      </c>
      <c r="B1057" s="477">
        <f>stat!B1333</f>
        <v>0</v>
      </c>
      <c r="C1057" s="477">
        <f>stat!C1333</f>
        <v>0</v>
      </c>
      <c r="D1057" s="477">
        <f>stat!D1333</f>
        <v>0</v>
      </c>
      <c r="E1057" s="477">
        <f>stat!E1333</f>
        <v>0</v>
      </c>
      <c r="F1057" s="477">
        <f>stat!F1333</f>
        <v>0</v>
      </c>
      <c r="G1057" s="1654">
        <f>stat!G1333</f>
        <v>0</v>
      </c>
      <c r="H1057" s="477">
        <f>stat!H1333</f>
        <v>0</v>
      </c>
      <c r="I1057" s="477">
        <f>stat!I1333</f>
        <v>0</v>
      </c>
      <c r="J1057" s="477">
        <f>stat!J1333</f>
        <v>0</v>
      </c>
      <c r="K1057" s="477">
        <f>stat!K1333</f>
        <v>0</v>
      </c>
      <c r="L1057" s="477">
        <f>stat!L1333</f>
        <v>0</v>
      </c>
    </row>
    <row r="1058" spans="1:12" ht="15" customHeight="1">
      <c r="A1058" s="849">
        <f>K1058</f>
        <v>0</v>
      </c>
      <c r="B1058" s="477">
        <f>stat!B1334</f>
        <v>0</v>
      </c>
      <c r="C1058" s="477">
        <f>stat!C1334</f>
        <v>0</v>
      </c>
      <c r="D1058" s="477">
        <f>stat!D1334</f>
        <v>0</v>
      </c>
      <c r="E1058" s="477">
        <f>stat!E1334</f>
        <v>0</v>
      </c>
      <c r="F1058" s="477">
        <f>stat!F1334</f>
        <v>0</v>
      </c>
      <c r="G1058" s="1654">
        <f>stat!G1334</f>
        <v>0</v>
      </c>
      <c r="H1058" s="477">
        <f>stat!H1334</f>
        <v>0</v>
      </c>
      <c r="I1058" s="477">
        <f>stat!I1334</f>
        <v>0</v>
      </c>
      <c r="J1058" s="477">
        <f>stat!J1334</f>
        <v>0</v>
      </c>
      <c r="K1058" s="477">
        <f>stat!K1334</f>
        <v>0</v>
      </c>
      <c r="L1058" s="477">
        <f>stat!L1334</f>
        <v>0</v>
      </c>
    </row>
    <row r="1059" spans="1:12" ht="15" customHeight="1">
      <c r="A1059" s="849">
        <f>K1059</f>
        <v>0</v>
      </c>
      <c r="B1059" s="477">
        <f>stat!B1335</f>
        <v>0</v>
      </c>
      <c r="C1059" s="477">
        <f>stat!C1335</f>
        <v>0</v>
      </c>
      <c r="D1059" s="477">
        <f>stat!D1335</f>
        <v>0</v>
      </c>
      <c r="E1059" s="477">
        <f>stat!E1335</f>
        <v>0</v>
      </c>
      <c r="F1059" s="477">
        <f>stat!F1335</f>
        <v>0</v>
      </c>
      <c r="G1059" s="1654">
        <f>stat!G1335</f>
        <v>0</v>
      </c>
      <c r="H1059" s="477">
        <f>stat!H1335</f>
        <v>0</v>
      </c>
      <c r="I1059" s="477">
        <f>stat!I1335</f>
        <v>0</v>
      </c>
      <c r="J1059" s="477">
        <f>stat!J1335</f>
        <v>0</v>
      </c>
      <c r="K1059" s="477">
        <f>stat!K1335</f>
        <v>0</v>
      </c>
      <c r="L1059" s="477">
        <f>stat!L1335</f>
        <v>0</v>
      </c>
    </row>
    <row r="1060" spans="1:12" ht="15" customHeight="1">
      <c r="A1060" s="849">
        <f>K1060</f>
        <v>0</v>
      </c>
      <c r="B1060" s="477">
        <f>stat!B1336</f>
        <v>0</v>
      </c>
      <c r="C1060" s="477">
        <f>stat!C1336</f>
        <v>0</v>
      </c>
      <c r="D1060" s="477">
        <f>stat!D1336</f>
        <v>0</v>
      </c>
      <c r="E1060" s="477">
        <f>stat!E1336</f>
        <v>0</v>
      </c>
      <c r="F1060" s="477">
        <f>stat!F1336</f>
        <v>0</v>
      </c>
      <c r="G1060" s="1654">
        <f>stat!G1336</f>
        <v>0</v>
      </c>
      <c r="H1060" s="477">
        <f>stat!H1336</f>
        <v>0</v>
      </c>
      <c r="I1060" s="477">
        <f>stat!I1336</f>
        <v>0</v>
      </c>
      <c r="J1060" s="477">
        <f>stat!J1336</f>
        <v>0</v>
      </c>
      <c r="K1060" s="477">
        <f>stat!K1336</f>
        <v>0</v>
      </c>
      <c r="L1060" s="477">
        <f>stat!L1336</f>
        <v>0</v>
      </c>
    </row>
    <row r="1061" spans="1:12" ht="15" customHeight="1">
      <c r="A1061" s="849">
        <f>K1061</f>
        <v>0</v>
      </c>
      <c r="B1061" s="477">
        <f>stat!B1337</f>
        <v>0</v>
      </c>
      <c r="C1061" s="477">
        <f>stat!C1337</f>
        <v>0</v>
      </c>
      <c r="D1061" s="477">
        <f>stat!D1337</f>
        <v>0</v>
      </c>
      <c r="E1061" s="477">
        <f>stat!E1337</f>
        <v>0</v>
      </c>
      <c r="F1061" s="477">
        <f>stat!F1337</f>
        <v>0</v>
      </c>
      <c r="G1061" s="1654">
        <f>stat!G1337</f>
        <v>0</v>
      </c>
      <c r="H1061" s="477">
        <f>stat!H1337</f>
        <v>0</v>
      </c>
      <c r="I1061" s="477">
        <f>stat!I1337</f>
        <v>0</v>
      </c>
      <c r="J1061" s="477">
        <f>stat!J1337</f>
        <v>0</v>
      </c>
      <c r="K1061" s="477">
        <f>stat!K1337</f>
        <v>0</v>
      </c>
      <c r="L1061" s="477">
        <f>stat!L1337</f>
        <v>0</v>
      </c>
    </row>
    <row r="1062" spans="1:12" ht="15" customHeight="1">
      <c r="A1062" s="849">
        <f>K1062</f>
        <v>0</v>
      </c>
      <c r="B1062" s="477">
        <f>stat!B1338</f>
        <v>0</v>
      </c>
      <c r="C1062" s="477">
        <f>stat!C1338</f>
        <v>0</v>
      </c>
      <c r="D1062" s="477">
        <f>stat!D1338</f>
        <v>0</v>
      </c>
      <c r="E1062" s="477">
        <f>stat!E1338</f>
        <v>0</v>
      </c>
      <c r="F1062" s="477">
        <f>stat!F1338</f>
        <v>0</v>
      </c>
      <c r="G1062" s="1654">
        <f>stat!G1338</f>
        <v>0</v>
      </c>
      <c r="H1062" s="477">
        <f>stat!H1338</f>
        <v>0</v>
      </c>
      <c r="I1062" s="477">
        <f>stat!I1338</f>
        <v>0</v>
      </c>
      <c r="J1062" s="477">
        <f>stat!J1338</f>
        <v>0</v>
      </c>
      <c r="K1062" s="477">
        <f>stat!K1338</f>
        <v>0</v>
      </c>
      <c r="L1062" s="477">
        <f>stat!L1338</f>
        <v>0</v>
      </c>
    </row>
    <row r="1063" spans="1:12" ht="15" customHeight="1">
      <c r="A1063" s="849">
        <f>K1063</f>
        <v>0</v>
      </c>
      <c r="B1063" s="477">
        <f>stat!B1339</f>
        <v>0</v>
      </c>
      <c r="C1063" s="477">
        <f>stat!C1339</f>
        <v>0</v>
      </c>
      <c r="D1063" s="477">
        <f>stat!D1339</f>
        <v>0</v>
      </c>
      <c r="E1063" s="477">
        <f>stat!E1339</f>
        <v>0</v>
      </c>
      <c r="F1063" s="477">
        <f>stat!F1339</f>
        <v>0</v>
      </c>
      <c r="G1063" s="1654">
        <f>stat!G1339</f>
        <v>0</v>
      </c>
      <c r="H1063" s="477">
        <f>stat!H1339</f>
        <v>0</v>
      </c>
      <c r="I1063" s="477">
        <f>stat!I1339</f>
        <v>0</v>
      </c>
      <c r="J1063" s="477">
        <f>stat!J1339</f>
        <v>0</v>
      </c>
      <c r="K1063" s="477">
        <f>stat!K1339</f>
        <v>0</v>
      </c>
      <c r="L1063" s="477">
        <f>stat!L1339</f>
        <v>0</v>
      </c>
    </row>
    <row r="1064" spans="1:12" ht="15" customHeight="1">
      <c r="A1064" s="849">
        <f>K1064</f>
        <v>0</v>
      </c>
      <c r="B1064" s="477">
        <f>stat!B1340</f>
        <v>0</v>
      </c>
      <c r="C1064" s="477">
        <f>stat!C1340</f>
        <v>0</v>
      </c>
      <c r="D1064" s="477">
        <f>stat!D1340</f>
        <v>0</v>
      </c>
      <c r="E1064" s="477">
        <f>stat!E1340</f>
        <v>0</v>
      </c>
      <c r="F1064" s="477">
        <f>stat!F1340</f>
        <v>0</v>
      </c>
      <c r="G1064" s="1654">
        <f>stat!G1340</f>
        <v>0</v>
      </c>
      <c r="H1064" s="477">
        <f>stat!H1340</f>
        <v>0</v>
      </c>
      <c r="I1064" s="477">
        <f>stat!I1340</f>
        <v>0</v>
      </c>
      <c r="J1064" s="477">
        <f>stat!J1340</f>
        <v>0</v>
      </c>
      <c r="K1064" s="477">
        <f>stat!K1340</f>
        <v>0</v>
      </c>
      <c r="L1064" s="477">
        <f>stat!L1340</f>
        <v>0</v>
      </c>
    </row>
    <row r="1065" spans="1:12" ht="15" customHeight="1">
      <c r="A1065" s="849">
        <f>K1065</f>
        <v>0</v>
      </c>
      <c r="B1065" s="477">
        <f>stat!B1341</f>
        <v>0</v>
      </c>
      <c r="C1065" s="477">
        <f>stat!C1341</f>
        <v>0</v>
      </c>
      <c r="D1065" s="477">
        <f>stat!D1341</f>
        <v>0</v>
      </c>
      <c r="E1065" s="477">
        <f>stat!E1341</f>
        <v>0</v>
      </c>
      <c r="F1065" s="477">
        <f>stat!F1341</f>
        <v>0</v>
      </c>
      <c r="G1065" s="1654">
        <f>stat!G1341</f>
        <v>0</v>
      </c>
      <c r="H1065" s="477">
        <f>stat!H1341</f>
        <v>0</v>
      </c>
      <c r="I1065" s="477">
        <f>stat!I1341</f>
        <v>0</v>
      </c>
      <c r="J1065" s="477">
        <f>stat!J1341</f>
        <v>0</v>
      </c>
      <c r="K1065" s="477">
        <f>stat!K1341</f>
        <v>0</v>
      </c>
      <c r="L1065" s="477">
        <f>stat!L1341</f>
        <v>0</v>
      </c>
    </row>
    <row r="1066" spans="1:12" ht="15" customHeight="1">
      <c r="A1066" s="849">
        <f>K1066</f>
        <v>0</v>
      </c>
      <c r="B1066" s="477">
        <f>stat!B1342</f>
        <v>0</v>
      </c>
      <c r="C1066" s="477">
        <f>stat!C1342</f>
        <v>0</v>
      </c>
      <c r="D1066" s="477">
        <f>stat!D1342</f>
        <v>0</v>
      </c>
      <c r="E1066" s="477">
        <f>stat!E1342</f>
        <v>0</v>
      </c>
      <c r="F1066" s="477">
        <f>stat!F1342</f>
        <v>0</v>
      </c>
      <c r="G1066" s="1654">
        <f>stat!G1342</f>
        <v>0</v>
      </c>
      <c r="H1066" s="477">
        <f>stat!H1342</f>
        <v>0</v>
      </c>
      <c r="I1066" s="477">
        <f>stat!I1342</f>
        <v>0</v>
      </c>
      <c r="J1066" s="477">
        <f>stat!J1342</f>
        <v>0</v>
      </c>
      <c r="K1066" s="477">
        <f>stat!K1342</f>
        <v>0</v>
      </c>
      <c r="L1066" s="477">
        <f>stat!L1342</f>
        <v>0</v>
      </c>
    </row>
    <row r="1067" spans="1:12" ht="15" customHeight="1">
      <c r="A1067" s="849">
        <f>K1067</f>
        <v>0</v>
      </c>
      <c r="B1067" s="477">
        <f>stat!B1343</f>
        <v>0</v>
      </c>
      <c r="C1067" s="477">
        <f>stat!C1343</f>
        <v>0</v>
      </c>
      <c r="D1067" s="477">
        <f>stat!D1343</f>
        <v>0</v>
      </c>
      <c r="E1067" s="477">
        <f>stat!E1343</f>
        <v>0</v>
      </c>
      <c r="F1067" s="477">
        <f>stat!F1343</f>
        <v>0</v>
      </c>
      <c r="G1067" s="1654">
        <f>stat!G1343</f>
        <v>0</v>
      </c>
      <c r="H1067" s="477">
        <f>stat!H1343</f>
        <v>0</v>
      </c>
      <c r="I1067" s="477">
        <f>stat!I1343</f>
        <v>0</v>
      </c>
      <c r="J1067" s="477">
        <f>stat!J1343</f>
        <v>0</v>
      </c>
      <c r="K1067" s="477">
        <f>stat!K1343</f>
        <v>0</v>
      </c>
      <c r="L1067" s="477">
        <f>stat!L1343</f>
        <v>0</v>
      </c>
    </row>
    <row r="1068" spans="1:12" ht="15" customHeight="1">
      <c r="A1068" s="849">
        <f>K1068</f>
        <v>0</v>
      </c>
      <c r="B1068" s="477">
        <f>stat!B1344</f>
        <v>0</v>
      </c>
      <c r="C1068" s="477">
        <f>stat!C1344</f>
        <v>0</v>
      </c>
      <c r="D1068" s="477">
        <f>stat!D1344</f>
        <v>0</v>
      </c>
      <c r="E1068" s="477">
        <f>stat!E1344</f>
        <v>0</v>
      </c>
      <c r="F1068" s="477">
        <f>stat!F1344</f>
        <v>0</v>
      </c>
      <c r="G1068" s="1654">
        <f>stat!G1344</f>
        <v>0</v>
      </c>
      <c r="H1068" s="477">
        <f>stat!H1344</f>
        <v>0</v>
      </c>
      <c r="I1068" s="477">
        <f>stat!I1344</f>
        <v>0</v>
      </c>
      <c r="J1068" s="477">
        <f>stat!J1344</f>
        <v>0</v>
      </c>
      <c r="K1068" s="477">
        <f>stat!K1344</f>
        <v>0</v>
      </c>
      <c r="L1068" s="477">
        <f>stat!L1344</f>
        <v>0</v>
      </c>
    </row>
    <row r="1069" spans="1:12" ht="15" customHeight="1">
      <c r="A1069" s="849">
        <f>K1069</f>
        <v>0</v>
      </c>
      <c r="B1069" s="477">
        <f>stat!B1345</f>
        <v>0</v>
      </c>
      <c r="C1069" s="477">
        <f>stat!C1345</f>
        <v>0</v>
      </c>
      <c r="D1069" s="477">
        <f>stat!D1345</f>
        <v>0</v>
      </c>
      <c r="E1069" s="477">
        <f>stat!E1345</f>
        <v>0</v>
      </c>
      <c r="F1069" s="477">
        <f>stat!F1345</f>
        <v>0</v>
      </c>
      <c r="G1069" s="1654">
        <f>stat!G1345</f>
        <v>0</v>
      </c>
      <c r="H1069" s="477">
        <f>stat!H1345</f>
        <v>0</v>
      </c>
      <c r="I1069" s="477">
        <f>stat!I1345</f>
        <v>0</v>
      </c>
      <c r="J1069" s="477">
        <f>stat!J1345</f>
        <v>0</v>
      </c>
      <c r="K1069" s="477">
        <f>stat!K1345</f>
        <v>0</v>
      </c>
      <c r="L1069" s="477">
        <f>stat!L1345</f>
        <v>0</v>
      </c>
    </row>
    <row r="1070" spans="1:12" ht="15" customHeight="1">
      <c r="A1070" s="849">
        <f>K1070</f>
        <v>0</v>
      </c>
      <c r="B1070" s="477">
        <f>stat!B1346</f>
        <v>0</v>
      </c>
      <c r="C1070" s="477">
        <f>stat!C1346</f>
        <v>0</v>
      </c>
      <c r="D1070" s="477">
        <f>stat!D1346</f>
        <v>0</v>
      </c>
      <c r="E1070" s="477">
        <f>stat!E1346</f>
        <v>0</v>
      </c>
      <c r="F1070" s="477">
        <f>stat!F1346</f>
        <v>0</v>
      </c>
      <c r="G1070" s="1654">
        <f>stat!G1346</f>
        <v>0</v>
      </c>
      <c r="H1070" s="477">
        <f>stat!H1346</f>
        <v>0</v>
      </c>
      <c r="I1070" s="477">
        <f>stat!I1346</f>
        <v>0</v>
      </c>
      <c r="J1070" s="477">
        <f>stat!J1346</f>
        <v>0</v>
      </c>
      <c r="K1070" s="477">
        <f>stat!K1346</f>
        <v>0</v>
      </c>
      <c r="L1070" s="477">
        <f>stat!L1346</f>
        <v>0</v>
      </c>
    </row>
    <row r="1071" spans="1:12" ht="15" customHeight="1">
      <c r="A1071" s="849">
        <f>K1071</f>
        <v>0</v>
      </c>
      <c r="B1071" s="477">
        <f>stat!B1347</f>
        <v>0</v>
      </c>
      <c r="C1071" s="477">
        <f>stat!C1347</f>
        <v>0</v>
      </c>
      <c r="D1071" s="477">
        <f>stat!D1347</f>
        <v>0</v>
      </c>
      <c r="E1071" s="477">
        <f>stat!E1347</f>
        <v>0</v>
      </c>
      <c r="F1071" s="477">
        <f>stat!F1347</f>
        <v>0</v>
      </c>
      <c r="G1071" s="1654">
        <f>stat!G1347</f>
        <v>0</v>
      </c>
      <c r="H1071" s="477">
        <f>stat!H1347</f>
        <v>0</v>
      </c>
      <c r="I1071" s="477">
        <f>stat!I1347</f>
        <v>0</v>
      </c>
      <c r="J1071" s="477">
        <f>stat!J1347</f>
        <v>0</v>
      </c>
      <c r="K1071" s="477">
        <f>stat!K1347</f>
        <v>0</v>
      </c>
      <c r="L1071" s="477">
        <f>stat!L1347</f>
        <v>0</v>
      </c>
    </row>
    <row r="1072" spans="1:12" ht="15" customHeight="1">
      <c r="A1072" s="849">
        <f>K1072</f>
        <v>0</v>
      </c>
      <c r="B1072" s="477">
        <f>stat!B1348</f>
        <v>0</v>
      </c>
      <c r="C1072" s="477">
        <f>stat!C1348</f>
        <v>0</v>
      </c>
      <c r="D1072" s="477">
        <f>stat!D1348</f>
        <v>0</v>
      </c>
      <c r="E1072" s="477">
        <f>stat!E1348</f>
        <v>0</v>
      </c>
      <c r="F1072" s="477">
        <f>stat!F1348</f>
        <v>0</v>
      </c>
      <c r="G1072" s="1654">
        <f>stat!G1348</f>
        <v>0</v>
      </c>
      <c r="H1072" s="477">
        <f>stat!H1348</f>
        <v>0</v>
      </c>
      <c r="I1072" s="477">
        <f>stat!I1348</f>
        <v>0</v>
      </c>
      <c r="J1072" s="477">
        <f>stat!J1348</f>
        <v>0</v>
      </c>
      <c r="K1072" s="477">
        <f>stat!K1348</f>
        <v>0</v>
      </c>
      <c r="L1072" s="477">
        <f>stat!L1348</f>
        <v>0</v>
      </c>
    </row>
    <row r="1073" spans="1:12" ht="15" customHeight="1">
      <c r="A1073" s="849">
        <f>K1073</f>
        <v>0</v>
      </c>
      <c r="B1073" s="477">
        <f>stat!B1349</f>
        <v>0</v>
      </c>
      <c r="C1073" s="477">
        <f>stat!C1349</f>
        <v>0</v>
      </c>
      <c r="D1073" s="477">
        <f>stat!D1349</f>
        <v>0</v>
      </c>
      <c r="E1073" s="477">
        <f>stat!E1349</f>
        <v>0</v>
      </c>
      <c r="F1073" s="477">
        <f>stat!F1349</f>
        <v>0</v>
      </c>
      <c r="G1073" s="1654">
        <f>stat!G1349</f>
        <v>0</v>
      </c>
      <c r="H1073" s="477">
        <f>stat!H1349</f>
        <v>0</v>
      </c>
      <c r="I1073" s="477">
        <f>stat!I1349</f>
        <v>0</v>
      </c>
      <c r="J1073" s="477">
        <f>stat!J1349</f>
        <v>0</v>
      </c>
      <c r="K1073" s="477">
        <f>stat!K1349</f>
        <v>0</v>
      </c>
      <c r="L1073" s="477">
        <f>stat!L1349</f>
        <v>0</v>
      </c>
    </row>
    <row r="1074" spans="1:12" ht="15" customHeight="1">
      <c r="A1074" s="849">
        <f>K1074</f>
        <v>0</v>
      </c>
      <c r="B1074" s="477">
        <f>stat!B1350</f>
        <v>0</v>
      </c>
      <c r="C1074" s="477">
        <f>stat!C1350</f>
        <v>0</v>
      </c>
      <c r="D1074" s="477">
        <f>stat!D1350</f>
        <v>0</v>
      </c>
      <c r="E1074" s="477">
        <f>stat!E1350</f>
        <v>0</v>
      </c>
      <c r="F1074" s="477">
        <f>stat!F1350</f>
        <v>0</v>
      </c>
      <c r="G1074" s="1654">
        <f>stat!G1350</f>
        <v>0</v>
      </c>
      <c r="H1074" s="477">
        <f>stat!H1350</f>
        <v>0</v>
      </c>
      <c r="I1074" s="477">
        <f>stat!I1350</f>
        <v>0</v>
      </c>
      <c r="J1074" s="477">
        <f>stat!J1350</f>
        <v>0</v>
      </c>
      <c r="K1074" s="477">
        <f>stat!K1350</f>
        <v>0</v>
      </c>
      <c r="L1074" s="477">
        <f>stat!L1350</f>
        <v>0</v>
      </c>
    </row>
    <row r="1075" spans="1:12" ht="15" customHeight="1">
      <c r="A1075" s="849">
        <f>K1075</f>
        <v>0</v>
      </c>
      <c r="B1075" s="477">
        <f>stat!B1351</f>
        <v>0</v>
      </c>
      <c r="C1075" s="477">
        <f>stat!C1351</f>
        <v>0</v>
      </c>
      <c r="D1075" s="477">
        <f>stat!D1351</f>
        <v>0</v>
      </c>
      <c r="E1075" s="477">
        <f>stat!E1351</f>
        <v>0</v>
      </c>
      <c r="F1075" s="477">
        <f>stat!F1351</f>
        <v>0</v>
      </c>
      <c r="G1075" s="1654">
        <f>stat!G1351</f>
        <v>0</v>
      </c>
      <c r="H1075" s="477">
        <f>stat!H1351</f>
        <v>0</v>
      </c>
      <c r="I1075" s="477">
        <f>stat!I1351</f>
        <v>0</v>
      </c>
      <c r="J1075" s="477">
        <f>stat!J1351</f>
        <v>0</v>
      </c>
      <c r="K1075" s="477">
        <f>stat!K1351</f>
        <v>0</v>
      </c>
      <c r="L1075" s="477">
        <f>stat!L1351</f>
        <v>0</v>
      </c>
    </row>
    <row r="1076" spans="1:12" ht="15" customHeight="1">
      <c r="A1076" s="849">
        <f>K1076</f>
        <v>0</v>
      </c>
      <c r="B1076" s="477">
        <f>stat!B1352</f>
        <v>0</v>
      </c>
      <c r="C1076" s="477">
        <f>stat!C1352</f>
        <v>0</v>
      </c>
      <c r="D1076" s="477">
        <f>stat!D1352</f>
        <v>0</v>
      </c>
      <c r="E1076" s="477">
        <f>stat!E1352</f>
        <v>0</v>
      </c>
      <c r="F1076" s="477">
        <f>stat!F1352</f>
        <v>0</v>
      </c>
      <c r="G1076" s="1654">
        <f>stat!G1352</f>
        <v>0</v>
      </c>
      <c r="H1076" s="477">
        <f>stat!H1352</f>
        <v>0</v>
      </c>
      <c r="I1076" s="477">
        <f>stat!I1352</f>
        <v>0</v>
      </c>
      <c r="J1076" s="477">
        <f>stat!J1352</f>
        <v>0</v>
      </c>
      <c r="K1076" s="477">
        <f>stat!K1352</f>
        <v>0</v>
      </c>
      <c r="L1076" s="477">
        <f>stat!L1352</f>
        <v>0</v>
      </c>
    </row>
    <row r="1077" spans="1:12" ht="15" customHeight="1">
      <c r="A1077" s="849">
        <f>K1077</f>
        <v>0</v>
      </c>
      <c r="B1077" s="477">
        <f>stat!B1353</f>
        <v>0</v>
      </c>
      <c r="C1077" s="477">
        <f>stat!C1353</f>
        <v>0</v>
      </c>
      <c r="D1077" s="477">
        <f>stat!D1353</f>
        <v>0</v>
      </c>
      <c r="E1077" s="477">
        <f>stat!E1353</f>
        <v>0</v>
      </c>
      <c r="F1077" s="477">
        <f>stat!F1353</f>
        <v>0</v>
      </c>
      <c r="G1077" s="1654">
        <f>stat!G1353</f>
        <v>0</v>
      </c>
      <c r="H1077" s="477">
        <f>stat!H1353</f>
        <v>0</v>
      </c>
      <c r="I1077" s="477">
        <f>stat!I1353</f>
        <v>0</v>
      </c>
      <c r="J1077" s="477">
        <f>stat!J1353</f>
        <v>0</v>
      </c>
      <c r="K1077" s="477">
        <f>stat!K1353</f>
        <v>0</v>
      </c>
      <c r="L1077" s="477">
        <f>stat!L1353</f>
        <v>0</v>
      </c>
    </row>
    <row r="1078" spans="1:12" ht="15" customHeight="1">
      <c r="A1078" s="849">
        <f>K1078</f>
        <v>0</v>
      </c>
      <c r="B1078" s="477">
        <f>stat!B1354</f>
        <v>0</v>
      </c>
      <c r="C1078" s="477">
        <f>stat!C1354</f>
        <v>0</v>
      </c>
      <c r="D1078" s="477">
        <f>stat!D1354</f>
        <v>0</v>
      </c>
      <c r="E1078" s="477">
        <f>stat!E1354</f>
        <v>0</v>
      </c>
      <c r="F1078" s="477">
        <f>stat!F1354</f>
        <v>0</v>
      </c>
      <c r="G1078" s="1654">
        <f>stat!G1354</f>
        <v>0</v>
      </c>
      <c r="H1078" s="477">
        <f>stat!H1354</f>
        <v>0</v>
      </c>
      <c r="I1078" s="477">
        <f>stat!I1354</f>
        <v>0</v>
      </c>
      <c r="J1078" s="477">
        <f>stat!J1354</f>
        <v>0</v>
      </c>
      <c r="K1078" s="477">
        <f>stat!K1354</f>
        <v>0</v>
      </c>
      <c r="L1078" s="477">
        <f>stat!L1354</f>
        <v>0</v>
      </c>
    </row>
    <row r="1079" spans="1:12" ht="15" customHeight="1">
      <c r="A1079" s="849">
        <f>K1079</f>
        <v>0</v>
      </c>
      <c r="B1079" s="477">
        <f>stat!B1355</f>
        <v>0</v>
      </c>
      <c r="C1079" s="477">
        <f>stat!C1355</f>
        <v>0</v>
      </c>
      <c r="D1079" s="477">
        <f>stat!D1355</f>
        <v>0</v>
      </c>
      <c r="E1079" s="477">
        <f>stat!E1355</f>
        <v>0</v>
      </c>
      <c r="F1079" s="477">
        <f>stat!F1355</f>
        <v>0</v>
      </c>
      <c r="G1079" s="1654">
        <f>stat!G1355</f>
        <v>0</v>
      </c>
      <c r="H1079" s="477">
        <f>stat!H1355</f>
        <v>0</v>
      </c>
      <c r="I1079" s="477">
        <f>stat!I1355</f>
        <v>0</v>
      </c>
      <c r="J1079" s="477">
        <f>stat!J1355</f>
        <v>0</v>
      </c>
      <c r="K1079" s="477">
        <f>stat!K1355</f>
        <v>0</v>
      </c>
      <c r="L1079" s="477">
        <f>stat!L1355</f>
        <v>0</v>
      </c>
    </row>
    <row r="1080" spans="1:12" ht="15" customHeight="1">
      <c r="A1080" s="849">
        <f>K1080</f>
        <v>0</v>
      </c>
      <c r="B1080" s="477">
        <f>stat!B1356</f>
        <v>0</v>
      </c>
      <c r="C1080" s="477">
        <f>stat!C1356</f>
        <v>0</v>
      </c>
      <c r="D1080" s="477">
        <f>stat!D1356</f>
        <v>0</v>
      </c>
      <c r="E1080" s="477">
        <f>stat!E1356</f>
        <v>0</v>
      </c>
      <c r="F1080" s="477">
        <f>stat!F1356</f>
        <v>0</v>
      </c>
      <c r="G1080" s="1654">
        <f>stat!G1356</f>
        <v>0</v>
      </c>
      <c r="H1080" s="477">
        <f>stat!H1356</f>
        <v>0</v>
      </c>
      <c r="I1080" s="477">
        <f>stat!I1356</f>
        <v>0</v>
      </c>
      <c r="J1080" s="477">
        <f>stat!J1356</f>
        <v>0</v>
      </c>
      <c r="K1080" s="477">
        <f>stat!K1356</f>
        <v>0</v>
      </c>
      <c r="L1080" s="477">
        <f>stat!L1356</f>
        <v>0</v>
      </c>
    </row>
    <row r="1081" spans="1:12" ht="15" customHeight="1">
      <c r="A1081" s="849">
        <f>K1081</f>
        <v>0</v>
      </c>
      <c r="B1081" s="477">
        <f>stat!B1357</f>
        <v>0</v>
      </c>
      <c r="C1081" s="477">
        <f>stat!C1357</f>
        <v>0</v>
      </c>
      <c r="D1081" s="477">
        <f>stat!D1357</f>
        <v>0</v>
      </c>
      <c r="E1081" s="477">
        <f>stat!E1357</f>
        <v>0</v>
      </c>
      <c r="F1081" s="477">
        <f>stat!F1357</f>
        <v>0</v>
      </c>
      <c r="G1081" s="1654">
        <f>stat!G1357</f>
        <v>0</v>
      </c>
      <c r="H1081" s="477">
        <f>stat!H1357</f>
        <v>0</v>
      </c>
      <c r="I1081" s="477">
        <f>stat!I1357</f>
        <v>0</v>
      </c>
      <c r="J1081" s="477">
        <f>stat!J1357</f>
        <v>0</v>
      </c>
      <c r="K1081" s="477">
        <f>stat!K1357</f>
        <v>0</v>
      </c>
      <c r="L1081" s="477">
        <f>stat!L1357</f>
        <v>0</v>
      </c>
    </row>
    <row r="1082" spans="1:12" ht="15" customHeight="1">
      <c r="A1082" s="849">
        <f>K1082</f>
        <v>0</v>
      </c>
      <c r="B1082" s="477">
        <f>stat!B1358</f>
        <v>0</v>
      </c>
      <c r="C1082" s="477">
        <f>stat!C1358</f>
        <v>0</v>
      </c>
      <c r="D1082" s="477">
        <f>stat!D1358</f>
        <v>0</v>
      </c>
      <c r="E1082" s="477">
        <f>stat!E1358</f>
        <v>0</v>
      </c>
      <c r="F1082" s="477">
        <f>stat!F1358</f>
        <v>0</v>
      </c>
      <c r="G1082" s="1654">
        <f>stat!G1358</f>
        <v>0</v>
      </c>
      <c r="H1082" s="477">
        <f>stat!H1358</f>
        <v>0</v>
      </c>
      <c r="I1082" s="477">
        <f>stat!I1358</f>
        <v>0</v>
      </c>
      <c r="J1082" s="477">
        <f>stat!J1358</f>
        <v>0</v>
      </c>
      <c r="K1082" s="477">
        <f>stat!K1358</f>
        <v>0</v>
      </c>
      <c r="L1082" s="477">
        <f>stat!L1358</f>
        <v>0</v>
      </c>
    </row>
    <row r="1083" spans="1:12" ht="15" customHeight="1">
      <c r="A1083" s="849">
        <f>K1083</f>
        <v>0</v>
      </c>
      <c r="B1083" s="477">
        <f>stat!B1359</f>
        <v>0</v>
      </c>
      <c r="C1083" s="477">
        <f>stat!C1359</f>
        <v>0</v>
      </c>
      <c r="D1083" s="477">
        <f>stat!D1359</f>
        <v>0</v>
      </c>
      <c r="E1083" s="477">
        <f>stat!E1359</f>
        <v>0</v>
      </c>
      <c r="F1083" s="477">
        <f>stat!F1359</f>
        <v>0</v>
      </c>
      <c r="G1083" s="1654">
        <f>stat!G1359</f>
        <v>0</v>
      </c>
      <c r="H1083" s="477">
        <f>stat!H1359</f>
        <v>0</v>
      </c>
      <c r="I1083" s="477">
        <f>stat!I1359</f>
        <v>0</v>
      </c>
      <c r="J1083" s="477">
        <f>stat!J1359</f>
        <v>0</v>
      </c>
      <c r="K1083" s="477">
        <f>stat!K1359</f>
        <v>0</v>
      </c>
      <c r="L1083" s="477">
        <f>stat!L1359</f>
        <v>0</v>
      </c>
    </row>
    <row r="1084" spans="1:12" ht="15" customHeight="1">
      <c r="A1084" s="849">
        <f>K1084</f>
        <v>0</v>
      </c>
      <c r="B1084" s="477">
        <f>stat!B1360</f>
        <v>0</v>
      </c>
      <c r="C1084" s="477">
        <f>stat!C1360</f>
        <v>0</v>
      </c>
      <c r="D1084" s="477">
        <f>stat!D1360</f>
        <v>0</v>
      </c>
      <c r="E1084" s="477">
        <f>stat!E1360</f>
        <v>0</v>
      </c>
      <c r="F1084" s="477">
        <f>stat!F1360</f>
        <v>0</v>
      </c>
      <c r="G1084" s="1654">
        <f>stat!G1360</f>
        <v>0</v>
      </c>
      <c r="H1084" s="477">
        <f>stat!H1360</f>
        <v>0</v>
      </c>
      <c r="I1084" s="477">
        <f>stat!I1360</f>
        <v>0</v>
      </c>
      <c r="J1084" s="477">
        <f>stat!J1360</f>
        <v>0</v>
      </c>
      <c r="K1084" s="477">
        <f>stat!K1360</f>
        <v>0</v>
      </c>
      <c r="L1084" s="477">
        <f>stat!L1360</f>
        <v>0</v>
      </c>
    </row>
    <row r="1085" spans="1:12" ht="15" customHeight="1">
      <c r="A1085" s="849">
        <f>K1085</f>
        <v>0</v>
      </c>
      <c r="B1085" s="477">
        <f>stat!B1361</f>
        <v>0</v>
      </c>
      <c r="C1085" s="477">
        <f>stat!C1361</f>
        <v>0</v>
      </c>
      <c r="D1085" s="477">
        <f>stat!D1361</f>
        <v>0</v>
      </c>
      <c r="E1085" s="477">
        <f>stat!E1361</f>
        <v>0</v>
      </c>
      <c r="F1085" s="477">
        <f>stat!F1361</f>
        <v>0</v>
      </c>
      <c r="G1085" s="1654">
        <f>stat!G1361</f>
        <v>0</v>
      </c>
      <c r="H1085" s="477">
        <f>stat!H1361</f>
        <v>0</v>
      </c>
      <c r="I1085" s="477">
        <f>stat!I1361</f>
        <v>0</v>
      </c>
      <c r="J1085" s="477">
        <f>stat!J1361</f>
        <v>0</v>
      </c>
      <c r="K1085" s="477">
        <f>stat!K1361</f>
        <v>0</v>
      </c>
      <c r="L1085" s="477">
        <f>stat!L1361</f>
        <v>0</v>
      </c>
    </row>
    <row r="1086" spans="1:12" ht="15" customHeight="1">
      <c r="A1086" s="849">
        <f>K1086</f>
        <v>0</v>
      </c>
      <c r="B1086" s="477">
        <f>stat!B1362</f>
        <v>0</v>
      </c>
      <c r="C1086" s="477">
        <f>stat!C1362</f>
        <v>0</v>
      </c>
      <c r="D1086" s="477">
        <f>stat!D1362</f>
        <v>0</v>
      </c>
      <c r="E1086" s="477">
        <f>stat!E1362</f>
        <v>0</v>
      </c>
      <c r="F1086" s="477">
        <f>stat!F1362</f>
        <v>0</v>
      </c>
      <c r="G1086" s="1654">
        <f>stat!G1362</f>
        <v>0</v>
      </c>
      <c r="H1086" s="477">
        <f>stat!H1362</f>
        <v>0</v>
      </c>
      <c r="I1086" s="477">
        <f>stat!I1362</f>
        <v>0</v>
      </c>
      <c r="J1086" s="477">
        <f>stat!J1362</f>
        <v>0</v>
      </c>
      <c r="K1086" s="477">
        <f>stat!K1362</f>
        <v>0</v>
      </c>
      <c r="L1086" s="477">
        <f>stat!L1362</f>
        <v>0</v>
      </c>
    </row>
    <row r="1087" spans="1:12" ht="15" customHeight="1">
      <c r="A1087" s="849">
        <f>K1087</f>
        <v>0</v>
      </c>
      <c r="B1087" s="477">
        <f>stat!B1363</f>
        <v>0</v>
      </c>
      <c r="C1087" s="477">
        <f>stat!C1363</f>
        <v>0</v>
      </c>
      <c r="D1087" s="477">
        <f>stat!D1363</f>
        <v>0</v>
      </c>
      <c r="E1087" s="477">
        <f>stat!E1363</f>
        <v>0</v>
      </c>
      <c r="F1087" s="477">
        <f>stat!F1363</f>
        <v>0</v>
      </c>
      <c r="G1087" s="1654">
        <f>stat!G1363</f>
        <v>0</v>
      </c>
      <c r="H1087" s="477">
        <f>stat!H1363</f>
        <v>0</v>
      </c>
      <c r="I1087" s="477">
        <f>stat!I1363</f>
        <v>0</v>
      </c>
      <c r="J1087" s="477">
        <f>stat!J1363</f>
        <v>0</v>
      </c>
      <c r="K1087" s="477">
        <f>stat!K1363</f>
        <v>0</v>
      </c>
      <c r="L1087" s="477">
        <f>stat!L1363</f>
        <v>0</v>
      </c>
    </row>
    <row r="1088" spans="1:12" ht="15" customHeight="1">
      <c r="A1088" s="849">
        <f>K1088</f>
        <v>0</v>
      </c>
      <c r="B1088" s="477">
        <f>stat!B1364</f>
        <v>0</v>
      </c>
      <c r="C1088" s="477">
        <f>stat!C1364</f>
        <v>0</v>
      </c>
      <c r="D1088" s="477">
        <f>stat!D1364</f>
        <v>0</v>
      </c>
      <c r="E1088" s="477">
        <f>stat!E1364</f>
        <v>0</v>
      </c>
      <c r="F1088" s="477">
        <f>stat!F1364</f>
        <v>0</v>
      </c>
      <c r="G1088" s="1654">
        <f>stat!G1364</f>
        <v>0</v>
      </c>
      <c r="H1088" s="477">
        <f>stat!H1364</f>
        <v>0</v>
      </c>
      <c r="I1088" s="477">
        <f>stat!I1364</f>
        <v>0</v>
      </c>
      <c r="J1088" s="477">
        <f>stat!J1364</f>
        <v>0</v>
      </c>
      <c r="K1088" s="477">
        <f>stat!K1364</f>
        <v>0</v>
      </c>
      <c r="L1088" s="477">
        <f>stat!L1364</f>
        <v>0</v>
      </c>
    </row>
    <row r="1089" spans="1:12" ht="15" customHeight="1">
      <c r="A1089" s="849">
        <f>K1089</f>
        <v>0</v>
      </c>
      <c r="B1089" s="477">
        <f>stat!B1365</f>
        <v>0</v>
      </c>
      <c r="C1089" s="477">
        <f>stat!C1365</f>
        <v>0</v>
      </c>
      <c r="D1089" s="477">
        <f>stat!D1365</f>
        <v>0</v>
      </c>
      <c r="E1089" s="477">
        <f>stat!E1365</f>
        <v>0</v>
      </c>
      <c r="F1089" s="477">
        <f>stat!F1365</f>
        <v>0</v>
      </c>
      <c r="G1089" s="1654">
        <f>stat!G1365</f>
        <v>0</v>
      </c>
      <c r="H1089" s="477">
        <f>stat!H1365</f>
        <v>0</v>
      </c>
      <c r="I1089" s="477">
        <f>stat!I1365</f>
        <v>0</v>
      </c>
      <c r="J1089" s="477">
        <f>stat!J1365</f>
        <v>0</v>
      </c>
      <c r="K1089" s="477">
        <f>stat!K1365</f>
        <v>0</v>
      </c>
      <c r="L1089" s="477">
        <f>stat!L1365</f>
        <v>0</v>
      </c>
    </row>
    <row r="1090" spans="1:12" ht="15" customHeight="1">
      <c r="A1090" s="849">
        <f>K1090</f>
        <v>0</v>
      </c>
      <c r="B1090" s="477">
        <f>stat!B1366</f>
        <v>0</v>
      </c>
      <c r="C1090" s="477">
        <f>stat!C1366</f>
        <v>0</v>
      </c>
      <c r="D1090" s="477">
        <f>stat!D1366</f>
        <v>0</v>
      </c>
      <c r="E1090" s="477">
        <f>stat!E1366</f>
        <v>0</v>
      </c>
      <c r="F1090" s="477">
        <f>stat!F1366</f>
        <v>0</v>
      </c>
      <c r="G1090" s="1654">
        <f>stat!G1366</f>
        <v>0</v>
      </c>
      <c r="H1090" s="477">
        <f>stat!H1366</f>
        <v>0</v>
      </c>
      <c r="I1090" s="477">
        <f>stat!I1366</f>
        <v>0</v>
      </c>
      <c r="J1090" s="477">
        <f>stat!J1366</f>
        <v>0</v>
      </c>
      <c r="K1090" s="477">
        <f>stat!K1366</f>
        <v>0</v>
      </c>
      <c r="L1090" s="477">
        <f>stat!L1366</f>
        <v>0</v>
      </c>
    </row>
    <row r="1091" spans="1:12" ht="15" customHeight="1">
      <c r="A1091" s="849">
        <f>K1091</f>
        <v>0</v>
      </c>
      <c r="B1091" s="477">
        <f>stat!B1367</f>
        <v>0</v>
      </c>
      <c r="C1091" s="477">
        <f>stat!C1367</f>
        <v>0</v>
      </c>
      <c r="D1091" s="477">
        <f>stat!D1367</f>
        <v>0</v>
      </c>
      <c r="E1091" s="477">
        <f>stat!E1367</f>
        <v>0</v>
      </c>
      <c r="F1091" s="477">
        <f>stat!F1367</f>
        <v>0</v>
      </c>
      <c r="G1091" s="1654">
        <f>stat!G1367</f>
        <v>0</v>
      </c>
      <c r="H1091" s="477">
        <f>stat!H1367</f>
        <v>0</v>
      </c>
      <c r="I1091" s="477">
        <f>stat!I1367</f>
        <v>0</v>
      </c>
      <c r="J1091" s="477">
        <f>stat!J1367</f>
        <v>0</v>
      </c>
      <c r="K1091" s="477">
        <f>stat!K1367</f>
        <v>0</v>
      </c>
      <c r="L1091" s="477">
        <f>stat!L1367</f>
        <v>0</v>
      </c>
    </row>
    <row r="1092" spans="1:12" ht="15" customHeight="1">
      <c r="A1092" s="849">
        <f>K1092</f>
        <v>0</v>
      </c>
      <c r="B1092" s="477">
        <f>stat!B1368</f>
        <v>0</v>
      </c>
      <c r="C1092" s="477">
        <f>stat!C1368</f>
        <v>0</v>
      </c>
      <c r="D1092" s="477">
        <f>stat!D1368</f>
        <v>0</v>
      </c>
      <c r="E1092" s="477">
        <f>stat!E1368</f>
        <v>0</v>
      </c>
      <c r="F1092" s="477">
        <f>stat!F1368</f>
        <v>0</v>
      </c>
      <c r="G1092" s="1654">
        <f>stat!G1368</f>
        <v>0</v>
      </c>
      <c r="H1092" s="477">
        <f>stat!H1368</f>
        <v>0</v>
      </c>
      <c r="I1092" s="477">
        <f>stat!I1368</f>
        <v>0</v>
      </c>
      <c r="J1092" s="477">
        <f>stat!J1368</f>
        <v>0</v>
      </c>
      <c r="K1092" s="477">
        <f>stat!K1368</f>
        <v>0</v>
      </c>
      <c r="L1092" s="477">
        <f>stat!L1368</f>
        <v>0</v>
      </c>
    </row>
    <row r="1093" spans="1:12" ht="15" customHeight="1">
      <c r="A1093" s="849">
        <f>K1093</f>
        <v>0</v>
      </c>
      <c r="B1093" s="477">
        <f>stat!B1369</f>
        <v>0</v>
      </c>
      <c r="C1093" s="477">
        <f>stat!C1369</f>
        <v>0</v>
      </c>
      <c r="D1093" s="477">
        <f>stat!D1369</f>
        <v>0</v>
      </c>
      <c r="E1093" s="477">
        <f>stat!E1369</f>
        <v>0</v>
      </c>
      <c r="F1093" s="477">
        <f>stat!F1369</f>
        <v>0</v>
      </c>
      <c r="G1093" s="1654">
        <f>stat!G1369</f>
        <v>0</v>
      </c>
      <c r="H1093" s="477">
        <f>stat!H1369</f>
        <v>0</v>
      </c>
      <c r="I1093" s="477">
        <f>stat!I1369</f>
        <v>0</v>
      </c>
      <c r="J1093" s="477">
        <f>stat!J1369</f>
        <v>0</v>
      </c>
      <c r="K1093" s="477">
        <f>stat!K1369</f>
        <v>0</v>
      </c>
      <c r="L1093" s="477">
        <f>stat!L1369</f>
        <v>0</v>
      </c>
    </row>
    <row r="1094" spans="1:12" ht="15" customHeight="1">
      <c r="A1094" s="849">
        <f>K1094</f>
        <v>0</v>
      </c>
      <c r="B1094" s="477">
        <f>stat!B1370</f>
        <v>0</v>
      </c>
      <c r="C1094" s="477">
        <f>stat!C1370</f>
        <v>0</v>
      </c>
      <c r="D1094" s="477">
        <f>stat!D1370</f>
        <v>0</v>
      </c>
      <c r="E1094" s="477">
        <f>stat!E1370</f>
        <v>0</v>
      </c>
      <c r="F1094" s="477">
        <f>stat!F1370</f>
        <v>0</v>
      </c>
      <c r="G1094" s="1654">
        <f>stat!G1370</f>
        <v>0</v>
      </c>
      <c r="H1094" s="477">
        <f>stat!H1370</f>
        <v>0</v>
      </c>
      <c r="I1094" s="477">
        <f>stat!I1370</f>
        <v>0</v>
      </c>
      <c r="J1094" s="477">
        <f>stat!J1370</f>
        <v>0</v>
      </c>
      <c r="K1094" s="477">
        <f>stat!K1370</f>
        <v>0</v>
      </c>
      <c r="L1094" s="477">
        <f>stat!L1370</f>
        <v>0</v>
      </c>
    </row>
    <row r="1095" spans="1:12" ht="15" customHeight="1">
      <c r="A1095" s="849">
        <f>K1095</f>
        <v>0</v>
      </c>
      <c r="B1095" s="477">
        <f>stat!B1371</f>
        <v>0</v>
      </c>
      <c r="C1095" s="477">
        <f>stat!C1371</f>
        <v>0</v>
      </c>
      <c r="D1095" s="477">
        <f>stat!D1371</f>
        <v>0</v>
      </c>
      <c r="E1095" s="477">
        <f>stat!E1371</f>
        <v>0</v>
      </c>
      <c r="F1095" s="477">
        <f>stat!F1371</f>
        <v>0</v>
      </c>
      <c r="G1095" s="1654">
        <f>stat!G1371</f>
        <v>0</v>
      </c>
      <c r="H1095" s="477">
        <f>stat!H1371</f>
        <v>0</v>
      </c>
      <c r="I1095" s="477">
        <f>stat!I1371</f>
        <v>0</v>
      </c>
      <c r="J1095" s="477">
        <f>stat!J1371</f>
        <v>0</v>
      </c>
      <c r="K1095" s="477">
        <f>stat!K1371</f>
        <v>0</v>
      </c>
      <c r="L1095" s="477">
        <f>stat!L1371</f>
        <v>0</v>
      </c>
    </row>
    <row r="1096" spans="1:12" ht="15" customHeight="1">
      <c r="A1096" s="849">
        <f>K1096</f>
        <v>0</v>
      </c>
      <c r="B1096" s="477">
        <f>stat!B1372</f>
        <v>0</v>
      </c>
      <c r="C1096" s="477">
        <f>stat!C1372</f>
        <v>0</v>
      </c>
      <c r="D1096" s="477">
        <f>stat!D1372</f>
        <v>0</v>
      </c>
      <c r="E1096" s="477">
        <f>stat!E1372</f>
        <v>0</v>
      </c>
      <c r="F1096" s="477">
        <f>stat!F1372</f>
        <v>0</v>
      </c>
      <c r="G1096" s="1654">
        <f>stat!G1372</f>
        <v>0</v>
      </c>
      <c r="H1096" s="477">
        <f>stat!H1372</f>
        <v>0</v>
      </c>
      <c r="I1096" s="477">
        <f>stat!I1372</f>
        <v>0</v>
      </c>
      <c r="J1096" s="477">
        <f>stat!J1372</f>
        <v>0</v>
      </c>
      <c r="K1096" s="477">
        <f>stat!K1372</f>
        <v>0</v>
      </c>
      <c r="L1096" s="477">
        <f>stat!L1372</f>
        <v>0</v>
      </c>
    </row>
    <row r="1097" spans="1:12" ht="15" customHeight="1">
      <c r="A1097" s="849">
        <f>K1097</f>
        <v>0</v>
      </c>
      <c r="B1097" s="477">
        <f>stat!B1373</f>
        <v>0</v>
      </c>
      <c r="C1097" s="477">
        <f>stat!C1373</f>
        <v>0</v>
      </c>
      <c r="D1097" s="477">
        <f>stat!D1373</f>
        <v>0</v>
      </c>
      <c r="E1097" s="477">
        <f>stat!E1373</f>
        <v>0</v>
      </c>
      <c r="F1097" s="477">
        <f>stat!F1373</f>
        <v>0</v>
      </c>
      <c r="G1097" s="1654">
        <f>stat!G1373</f>
        <v>0</v>
      </c>
      <c r="H1097" s="477">
        <f>stat!H1373</f>
        <v>0</v>
      </c>
      <c r="I1097" s="477">
        <f>stat!I1373</f>
        <v>0</v>
      </c>
      <c r="J1097" s="477">
        <f>stat!J1373</f>
        <v>0</v>
      </c>
      <c r="K1097" s="477">
        <f>stat!K1373</f>
        <v>0</v>
      </c>
      <c r="L1097" s="477">
        <f>stat!L1373</f>
        <v>0</v>
      </c>
    </row>
    <row r="1098" spans="1:12" ht="15" customHeight="1">
      <c r="A1098" s="849">
        <f>K1098</f>
        <v>0</v>
      </c>
      <c r="B1098" s="477">
        <f>stat!B1374</f>
        <v>0</v>
      </c>
      <c r="C1098" s="477">
        <f>stat!C1374</f>
        <v>0</v>
      </c>
      <c r="D1098" s="477">
        <f>stat!D1374</f>
        <v>0</v>
      </c>
      <c r="E1098" s="477">
        <f>stat!E1374</f>
        <v>0</v>
      </c>
      <c r="F1098" s="477">
        <f>stat!F1374</f>
        <v>0</v>
      </c>
      <c r="G1098" s="1654">
        <f>stat!G1374</f>
        <v>0</v>
      </c>
      <c r="H1098" s="477">
        <f>stat!H1374</f>
        <v>0</v>
      </c>
      <c r="I1098" s="477">
        <f>stat!I1374</f>
        <v>0</v>
      </c>
      <c r="J1098" s="477">
        <f>stat!J1374</f>
        <v>0</v>
      </c>
      <c r="K1098" s="477">
        <f>stat!K1374</f>
        <v>0</v>
      </c>
      <c r="L1098" s="477">
        <f>stat!L1374</f>
        <v>0</v>
      </c>
    </row>
    <row r="1099" spans="1:12" ht="15" customHeight="1">
      <c r="A1099" s="849">
        <f>K1099</f>
        <v>0</v>
      </c>
      <c r="B1099" s="477">
        <f>stat!B1375</f>
        <v>0</v>
      </c>
      <c r="C1099" s="477">
        <f>stat!C1375</f>
        <v>0</v>
      </c>
      <c r="D1099" s="477">
        <f>stat!D1375</f>
        <v>0</v>
      </c>
      <c r="E1099" s="477">
        <f>stat!E1375</f>
        <v>0</v>
      </c>
      <c r="F1099" s="477">
        <f>stat!F1375</f>
        <v>0</v>
      </c>
      <c r="G1099" s="1654">
        <f>stat!G1375</f>
        <v>0</v>
      </c>
      <c r="H1099" s="477">
        <f>stat!H1375</f>
        <v>0</v>
      </c>
      <c r="I1099" s="477">
        <f>stat!I1375</f>
        <v>0</v>
      </c>
      <c r="J1099" s="477">
        <f>stat!J1375</f>
        <v>0</v>
      </c>
      <c r="K1099" s="477">
        <f>stat!K1375</f>
        <v>0</v>
      </c>
      <c r="L1099" s="477">
        <f>stat!L1375</f>
        <v>0</v>
      </c>
    </row>
    <row r="1100" spans="1:12" ht="15" customHeight="1">
      <c r="A1100" s="849">
        <f>K1100</f>
        <v>0</v>
      </c>
      <c r="B1100" s="477">
        <f>stat!B1376</f>
        <v>0</v>
      </c>
      <c r="C1100" s="477">
        <f>stat!C1376</f>
        <v>0</v>
      </c>
      <c r="D1100" s="477">
        <f>stat!D1376</f>
        <v>0</v>
      </c>
      <c r="E1100" s="477">
        <f>stat!E1376</f>
        <v>0</v>
      </c>
      <c r="F1100" s="477">
        <f>stat!F1376</f>
        <v>0</v>
      </c>
      <c r="G1100" s="1654">
        <f>stat!G1376</f>
        <v>0</v>
      </c>
      <c r="H1100" s="477">
        <f>stat!H1376</f>
        <v>0</v>
      </c>
      <c r="I1100" s="477">
        <f>stat!I1376</f>
        <v>0</v>
      </c>
      <c r="J1100" s="477">
        <f>stat!J1376</f>
        <v>0</v>
      </c>
      <c r="K1100" s="477">
        <f>stat!K1376</f>
        <v>0</v>
      </c>
      <c r="L1100" s="477">
        <f>stat!L1376</f>
        <v>0</v>
      </c>
    </row>
    <row r="1101" spans="1:12" ht="15" customHeight="1">
      <c r="A1101" s="849">
        <f>K1101</f>
        <v>0</v>
      </c>
      <c r="B1101" s="477">
        <f>stat!B1377</f>
        <v>0</v>
      </c>
      <c r="C1101" s="477">
        <f>stat!C1377</f>
        <v>0</v>
      </c>
      <c r="D1101" s="477">
        <f>stat!D1377</f>
        <v>0</v>
      </c>
      <c r="E1101" s="477">
        <f>stat!E1377</f>
        <v>0</v>
      </c>
      <c r="F1101" s="477">
        <f>stat!F1377</f>
        <v>0</v>
      </c>
      <c r="G1101" s="1654">
        <f>stat!G1377</f>
        <v>0</v>
      </c>
      <c r="H1101" s="477">
        <f>stat!H1377</f>
        <v>0</v>
      </c>
      <c r="I1101" s="477">
        <f>stat!I1377</f>
        <v>0</v>
      </c>
      <c r="J1101" s="477">
        <f>stat!J1377</f>
        <v>0</v>
      </c>
      <c r="K1101" s="477">
        <f>stat!K1377</f>
        <v>0</v>
      </c>
      <c r="L1101" s="477">
        <f>stat!L1377</f>
        <v>0</v>
      </c>
    </row>
    <row r="1102" spans="1:12" ht="15" customHeight="1">
      <c r="A1102" s="849">
        <f>K1102</f>
        <v>0</v>
      </c>
      <c r="B1102" s="477">
        <f>stat!B1378</f>
        <v>0</v>
      </c>
      <c r="C1102" s="477">
        <f>stat!C1378</f>
        <v>0</v>
      </c>
      <c r="D1102" s="477">
        <f>stat!D1378</f>
        <v>0</v>
      </c>
      <c r="E1102" s="477">
        <f>stat!E1378</f>
        <v>0</v>
      </c>
      <c r="F1102" s="477">
        <f>stat!F1378</f>
        <v>0</v>
      </c>
      <c r="G1102" s="1654">
        <f>stat!G1378</f>
        <v>0</v>
      </c>
      <c r="H1102" s="477">
        <f>stat!H1378</f>
        <v>0</v>
      </c>
      <c r="I1102" s="477">
        <f>stat!I1378</f>
        <v>0</v>
      </c>
      <c r="J1102" s="477">
        <f>stat!J1378</f>
        <v>0</v>
      </c>
      <c r="K1102" s="477">
        <f>stat!K1378</f>
        <v>0</v>
      </c>
      <c r="L1102" s="477">
        <f>stat!L1378</f>
        <v>0</v>
      </c>
    </row>
    <row r="1103" spans="1:12" ht="15" customHeight="1">
      <c r="A1103" s="849">
        <f>K1103</f>
        <v>0</v>
      </c>
      <c r="B1103" s="477">
        <f>stat!B1379</f>
        <v>0</v>
      </c>
      <c r="C1103" s="477">
        <f>stat!C1379</f>
        <v>0</v>
      </c>
      <c r="D1103" s="477">
        <f>stat!D1379</f>
        <v>0</v>
      </c>
      <c r="E1103" s="477">
        <f>stat!E1379</f>
        <v>0</v>
      </c>
      <c r="F1103" s="477">
        <f>stat!F1379</f>
        <v>0</v>
      </c>
      <c r="G1103" s="1654">
        <f>stat!G1379</f>
        <v>0</v>
      </c>
      <c r="H1103" s="477">
        <f>stat!H1379</f>
        <v>0</v>
      </c>
      <c r="I1103" s="477">
        <f>stat!I1379</f>
        <v>0</v>
      </c>
      <c r="J1103" s="477">
        <f>stat!J1379</f>
        <v>0</v>
      </c>
      <c r="K1103" s="477">
        <f>stat!K1379</f>
        <v>0</v>
      </c>
      <c r="L1103" s="477">
        <f>stat!L1379</f>
        <v>0</v>
      </c>
    </row>
    <row r="1104" spans="1:12" ht="15" customHeight="1">
      <c r="A1104" s="849">
        <f>K1104</f>
        <v>0</v>
      </c>
      <c r="B1104" s="477">
        <f>stat!B1380</f>
        <v>0</v>
      </c>
      <c r="C1104" s="477">
        <f>stat!C1380</f>
        <v>0</v>
      </c>
      <c r="D1104" s="477">
        <f>stat!D1380</f>
        <v>0</v>
      </c>
      <c r="E1104" s="477">
        <f>stat!E1380</f>
        <v>0</v>
      </c>
      <c r="F1104" s="477">
        <f>stat!F1380</f>
        <v>0</v>
      </c>
      <c r="G1104" s="1654">
        <f>stat!G1380</f>
        <v>0</v>
      </c>
      <c r="H1104" s="477">
        <f>stat!H1380</f>
        <v>0</v>
      </c>
      <c r="I1104" s="477">
        <f>stat!I1380</f>
        <v>0</v>
      </c>
      <c r="J1104" s="477">
        <f>stat!J1380</f>
        <v>0</v>
      </c>
      <c r="K1104" s="477">
        <f>stat!K1380</f>
        <v>0</v>
      </c>
      <c r="L1104" s="477">
        <f>stat!L1380</f>
        <v>0</v>
      </c>
    </row>
    <row r="1105" spans="1:12" ht="15" customHeight="1">
      <c r="A1105" s="849">
        <f>K1105</f>
        <v>0</v>
      </c>
      <c r="B1105" s="477">
        <f>stat!B1381</f>
        <v>0</v>
      </c>
      <c r="C1105" s="477">
        <f>stat!C1381</f>
        <v>0</v>
      </c>
      <c r="D1105" s="477">
        <f>stat!D1381</f>
        <v>0</v>
      </c>
      <c r="E1105" s="477">
        <f>stat!E1381</f>
        <v>0</v>
      </c>
      <c r="F1105" s="477">
        <f>stat!F1381</f>
        <v>0</v>
      </c>
      <c r="G1105" s="1654">
        <f>stat!G1381</f>
        <v>0</v>
      </c>
      <c r="H1105" s="477">
        <f>stat!H1381</f>
        <v>0</v>
      </c>
      <c r="I1105" s="477">
        <f>stat!I1381</f>
        <v>0</v>
      </c>
      <c r="J1105" s="477">
        <f>stat!J1381</f>
        <v>0</v>
      </c>
      <c r="K1105" s="477">
        <f>stat!K1381</f>
        <v>0</v>
      </c>
      <c r="L1105" s="477">
        <f>stat!L1381</f>
        <v>0</v>
      </c>
    </row>
    <row r="1106" spans="1:12" ht="15" customHeight="1">
      <c r="A1106" s="849">
        <f>K1106</f>
        <v>0</v>
      </c>
      <c r="B1106" s="477">
        <f>stat!B1382</f>
        <v>0</v>
      </c>
      <c r="C1106" s="477">
        <f>stat!C1382</f>
        <v>0</v>
      </c>
      <c r="D1106" s="477">
        <f>stat!D1382</f>
        <v>0</v>
      </c>
      <c r="E1106" s="477">
        <f>stat!E1382</f>
        <v>0</v>
      </c>
      <c r="F1106" s="477">
        <f>stat!F1382</f>
        <v>0</v>
      </c>
      <c r="G1106" s="1654">
        <f>stat!G1382</f>
        <v>0</v>
      </c>
      <c r="H1106" s="477">
        <f>stat!H1382</f>
        <v>0</v>
      </c>
      <c r="I1106" s="477">
        <f>stat!I1382</f>
        <v>0</v>
      </c>
      <c r="J1106" s="477">
        <f>stat!J1382</f>
        <v>0</v>
      </c>
      <c r="K1106" s="477">
        <f>stat!K1382</f>
        <v>0</v>
      </c>
      <c r="L1106" s="477">
        <f>stat!L1382</f>
        <v>0</v>
      </c>
    </row>
    <row r="1107" spans="1:12" ht="15" customHeight="1">
      <c r="A1107" s="849">
        <f>K1107</f>
        <v>0</v>
      </c>
      <c r="B1107" s="477">
        <f>stat!B1383</f>
        <v>0</v>
      </c>
      <c r="C1107" s="477">
        <f>stat!C1383</f>
        <v>0</v>
      </c>
      <c r="D1107" s="477">
        <f>stat!D1383</f>
        <v>0</v>
      </c>
      <c r="E1107" s="477">
        <f>stat!E1383</f>
        <v>0</v>
      </c>
      <c r="F1107" s="477">
        <f>stat!F1383</f>
        <v>0</v>
      </c>
      <c r="G1107" s="1654">
        <f>stat!G1383</f>
        <v>0</v>
      </c>
      <c r="H1107" s="477">
        <f>stat!H1383</f>
        <v>0</v>
      </c>
      <c r="I1107" s="477">
        <f>stat!I1383</f>
        <v>0</v>
      </c>
      <c r="J1107" s="477">
        <f>stat!J1383</f>
        <v>0</v>
      </c>
      <c r="K1107" s="477">
        <f>stat!K1383</f>
        <v>0</v>
      </c>
      <c r="L1107" s="477">
        <f>stat!L1383</f>
        <v>0</v>
      </c>
    </row>
    <row r="1108" spans="1:12" ht="15" customHeight="1">
      <c r="A1108" s="849">
        <f>K1108</f>
        <v>0</v>
      </c>
      <c r="B1108" s="477">
        <f>stat!B1384</f>
        <v>0</v>
      </c>
      <c r="C1108" s="477">
        <f>stat!C1384</f>
        <v>0</v>
      </c>
      <c r="D1108" s="477">
        <f>stat!D1384</f>
        <v>0</v>
      </c>
      <c r="E1108" s="477">
        <f>stat!E1384</f>
        <v>0</v>
      </c>
      <c r="F1108" s="477">
        <f>stat!F1384</f>
        <v>0</v>
      </c>
      <c r="G1108" s="1654">
        <f>stat!G1384</f>
        <v>0</v>
      </c>
      <c r="H1108" s="477">
        <f>stat!H1384</f>
        <v>0</v>
      </c>
      <c r="I1108" s="477">
        <f>stat!I1384</f>
        <v>0</v>
      </c>
      <c r="J1108" s="477">
        <f>stat!J1384</f>
        <v>0</v>
      </c>
      <c r="K1108" s="477">
        <f>stat!K1384</f>
        <v>0</v>
      </c>
      <c r="L1108" s="477">
        <f>stat!L1384</f>
        <v>0</v>
      </c>
    </row>
    <row r="1109" spans="1:12" ht="15" customHeight="1">
      <c r="A1109" s="849">
        <f>K1109</f>
        <v>0</v>
      </c>
      <c r="B1109" s="477">
        <f>stat!B1385</f>
        <v>0</v>
      </c>
      <c r="C1109" s="477">
        <f>stat!C1385</f>
        <v>0</v>
      </c>
      <c r="D1109" s="477">
        <f>stat!D1385</f>
        <v>0</v>
      </c>
      <c r="E1109" s="477">
        <f>stat!E1385</f>
        <v>0</v>
      </c>
      <c r="F1109" s="477">
        <f>stat!F1385</f>
        <v>0</v>
      </c>
      <c r="G1109" s="1654">
        <f>stat!G1385</f>
        <v>0</v>
      </c>
      <c r="H1109" s="477">
        <f>stat!H1385</f>
        <v>0</v>
      </c>
      <c r="I1109" s="477">
        <f>stat!I1385</f>
        <v>0</v>
      </c>
      <c r="J1109" s="477">
        <f>stat!J1385</f>
        <v>0</v>
      </c>
      <c r="K1109" s="477">
        <f>stat!K1385</f>
        <v>0</v>
      </c>
      <c r="L1109" s="477">
        <f>stat!L1385</f>
        <v>0</v>
      </c>
    </row>
    <row r="1110" spans="1:12" ht="15" customHeight="1">
      <c r="A1110" s="849">
        <f>K1110</f>
        <v>0</v>
      </c>
      <c r="B1110" s="477">
        <f>stat!B1386</f>
        <v>0</v>
      </c>
      <c r="C1110" s="477">
        <f>stat!C1386</f>
        <v>0</v>
      </c>
      <c r="D1110" s="477">
        <f>stat!D1386</f>
        <v>0</v>
      </c>
      <c r="E1110" s="477">
        <f>stat!E1386</f>
        <v>0</v>
      </c>
      <c r="F1110" s="477">
        <f>stat!F1386</f>
        <v>0</v>
      </c>
      <c r="G1110" s="1654">
        <f>stat!G1386</f>
        <v>0</v>
      </c>
      <c r="H1110" s="477">
        <f>stat!H1386</f>
        <v>0</v>
      </c>
      <c r="I1110" s="477">
        <f>stat!I1386</f>
        <v>0</v>
      </c>
      <c r="J1110" s="477">
        <f>stat!J1386</f>
        <v>0</v>
      </c>
      <c r="K1110" s="477">
        <f>stat!K1386</f>
        <v>0</v>
      </c>
      <c r="L1110" s="477">
        <f>stat!L1386</f>
        <v>0</v>
      </c>
    </row>
    <row r="1111" spans="1:12" ht="15" customHeight="1">
      <c r="A1111" s="849">
        <f>K1111</f>
        <v>0</v>
      </c>
      <c r="B1111" s="477">
        <f>stat!B1387</f>
        <v>0</v>
      </c>
      <c r="C1111" s="477">
        <f>stat!C1387</f>
        <v>0</v>
      </c>
      <c r="D1111" s="477">
        <f>stat!D1387</f>
        <v>0</v>
      </c>
      <c r="E1111" s="477">
        <f>stat!E1387</f>
        <v>0</v>
      </c>
      <c r="F1111" s="477">
        <f>stat!F1387</f>
        <v>0</v>
      </c>
      <c r="G1111" s="1654">
        <f>stat!G1387</f>
        <v>0</v>
      </c>
      <c r="H1111" s="477">
        <f>stat!H1387</f>
        <v>0</v>
      </c>
      <c r="I1111" s="477">
        <f>stat!I1387</f>
        <v>0</v>
      </c>
      <c r="J1111" s="477">
        <f>stat!J1387</f>
        <v>0</v>
      </c>
      <c r="K1111" s="477">
        <f>stat!K1387</f>
        <v>0</v>
      </c>
      <c r="L1111" s="477">
        <f>stat!L1387</f>
        <v>0</v>
      </c>
    </row>
    <row r="1112" spans="1:12" ht="15" customHeight="1">
      <c r="A1112" s="849">
        <f>K1112</f>
        <v>0</v>
      </c>
      <c r="B1112" s="477">
        <f>stat!B1388</f>
        <v>0</v>
      </c>
      <c r="C1112" s="477">
        <f>stat!C1388</f>
        <v>0</v>
      </c>
      <c r="D1112" s="477">
        <f>stat!D1388</f>
        <v>0</v>
      </c>
      <c r="E1112" s="477">
        <f>stat!E1388</f>
        <v>0</v>
      </c>
      <c r="F1112" s="477">
        <f>stat!F1388</f>
        <v>0</v>
      </c>
      <c r="G1112" s="1654">
        <f>stat!G1388</f>
        <v>0</v>
      </c>
      <c r="H1112" s="477">
        <f>stat!H1388</f>
        <v>0</v>
      </c>
      <c r="I1112" s="477">
        <f>stat!I1388</f>
        <v>0</v>
      </c>
      <c r="J1112" s="477">
        <f>stat!J1388</f>
        <v>0</v>
      </c>
      <c r="K1112" s="477">
        <f>stat!K1388</f>
        <v>0</v>
      </c>
      <c r="L1112" s="477">
        <f>stat!L1388</f>
        <v>0</v>
      </c>
    </row>
    <row r="1113" spans="1:12" ht="15" customHeight="1">
      <c r="A1113" s="849">
        <f>K1113</f>
        <v>0</v>
      </c>
      <c r="B1113" s="477">
        <f>stat!B1389</f>
        <v>0</v>
      </c>
      <c r="C1113" s="477">
        <f>stat!C1389</f>
        <v>0</v>
      </c>
      <c r="D1113" s="477">
        <f>stat!D1389</f>
        <v>0</v>
      </c>
      <c r="E1113" s="477">
        <f>stat!E1389</f>
        <v>0</v>
      </c>
      <c r="F1113" s="477">
        <f>stat!F1389</f>
        <v>0</v>
      </c>
      <c r="G1113" s="1654">
        <f>stat!G1389</f>
        <v>0</v>
      </c>
      <c r="H1113" s="477">
        <f>stat!H1389</f>
        <v>0</v>
      </c>
      <c r="I1113" s="477">
        <f>stat!I1389</f>
        <v>0</v>
      </c>
      <c r="J1113" s="477">
        <f>stat!J1389</f>
        <v>0</v>
      </c>
      <c r="K1113" s="477">
        <f>stat!K1389</f>
        <v>0</v>
      </c>
      <c r="L1113" s="477">
        <f>stat!L1389</f>
        <v>0</v>
      </c>
    </row>
    <row r="1114" spans="1:12" ht="15" customHeight="1">
      <c r="A1114" s="849">
        <f>K1114</f>
        <v>0</v>
      </c>
      <c r="B1114" s="477">
        <f>stat!B1390</f>
        <v>0</v>
      </c>
      <c r="C1114" s="477">
        <f>stat!C1390</f>
        <v>0</v>
      </c>
      <c r="D1114" s="477">
        <f>stat!D1390</f>
        <v>0</v>
      </c>
      <c r="E1114" s="477">
        <f>stat!E1390</f>
        <v>0</v>
      </c>
      <c r="F1114" s="477">
        <f>stat!F1390</f>
        <v>0</v>
      </c>
      <c r="G1114" s="1654">
        <f>stat!G1390</f>
        <v>0</v>
      </c>
      <c r="H1114" s="477">
        <f>stat!H1390</f>
        <v>0</v>
      </c>
      <c r="I1114" s="477">
        <f>stat!I1390</f>
        <v>0</v>
      </c>
      <c r="J1114" s="477">
        <f>stat!J1390</f>
        <v>0</v>
      </c>
      <c r="K1114" s="477">
        <f>stat!K1390</f>
        <v>0</v>
      </c>
      <c r="L1114" s="477">
        <f>stat!L1390</f>
        <v>0</v>
      </c>
    </row>
    <row r="1115" spans="1:12" ht="15" customHeight="1">
      <c r="A1115" s="849">
        <f>K1115</f>
        <v>0</v>
      </c>
      <c r="B1115" s="477">
        <f>stat!B1391</f>
        <v>0</v>
      </c>
      <c r="C1115" s="477">
        <f>stat!C1391</f>
        <v>0</v>
      </c>
      <c r="D1115" s="477">
        <f>stat!D1391</f>
        <v>0</v>
      </c>
      <c r="E1115" s="477">
        <f>stat!E1391</f>
        <v>0</v>
      </c>
      <c r="F1115" s="477">
        <f>stat!F1391</f>
        <v>0</v>
      </c>
      <c r="G1115" s="1654">
        <f>stat!G1391</f>
        <v>0</v>
      </c>
      <c r="H1115" s="477">
        <f>stat!H1391</f>
        <v>0</v>
      </c>
      <c r="I1115" s="477">
        <f>stat!I1391</f>
        <v>0</v>
      </c>
      <c r="J1115" s="477">
        <f>stat!J1391</f>
        <v>0</v>
      </c>
      <c r="K1115" s="477">
        <f>stat!K1391</f>
        <v>0</v>
      </c>
      <c r="L1115" s="477">
        <f>stat!L1391</f>
        <v>0</v>
      </c>
    </row>
    <row r="1116" spans="1:12" ht="15" customHeight="1">
      <c r="A1116" s="849">
        <f>K1116</f>
        <v>0</v>
      </c>
      <c r="B1116" s="477">
        <f>stat!B1392</f>
        <v>0</v>
      </c>
      <c r="C1116" s="477">
        <f>stat!C1392</f>
        <v>0</v>
      </c>
      <c r="D1116" s="477">
        <f>stat!D1392</f>
        <v>0</v>
      </c>
      <c r="E1116" s="477">
        <f>stat!E1392</f>
        <v>0</v>
      </c>
      <c r="F1116" s="477">
        <f>stat!F1392</f>
        <v>0</v>
      </c>
      <c r="G1116" s="1654">
        <f>stat!G1392</f>
        <v>0</v>
      </c>
      <c r="H1116" s="477">
        <f>stat!H1392</f>
        <v>0</v>
      </c>
      <c r="I1116" s="477">
        <f>stat!I1392</f>
        <v>0</v>
      </c>
      <c r="J1116" s="477">
        <f>stat!J1392</f>
        <v>0</v>
      </c>
      <c r="K1116" s="477">
        <f>stat!K1392</f>
        <v>0</v>
      </c>
      <c r="L1116" s="477">
        <f>stat!L1392</f>
        <v>0</v>
      </c>
    </row>
    <row r="1117" spans="1:12" ht="15" customHeight="1">
      <c r="A1117" s="849">
        <f>K1117</f>
        <v>0</v>
      </c>
      <c r="B1117" s="477">
        <f>stat!B1393</f>
        <v>0</v>
      </c>
      <c r="C1117" s="477">
        <f>stat!C1393</f>
        <v>0</v>
      </c>
      <c r="D1117" s="477">
        <f>stat!D1393</f>
        <v>0</v>
      </c>
      <c r="E1117" s="477">
        <f>stat!E1393</f>
        <v>0</v>
      </c>
      <c r="F1117" s="477">
        <f>stat!F1393</f>
        <v>0</v>
      </c>
      <c r="G1117" s="1654">
        <f>stat!G1393</f>
        <v>0</v>
      </c>
      <c r="H1117" s="477">
        <f>stat!H1393</f>
        <v>0</v>
      </c>
      <c r="I1117" s="477">
        <f>stat!I1393</f>
        <v>0</v>
      </c>
      <c r="J1117" s="477">
        <f>stat!J1393</f>
        <v>0</v>
      </c>
      <c r="K1117" s="477">
        <f>stat!K1393</f>
        <v>0</v>
      </c>
      <c r="L1117" s="477">
        <f>stat!L1393</f>
        <v>0</v>
      </c>
    </row>
    <row r="1118" spans="1:12" ht="15" customHeight="1">
      <c r="A1118" s="849">
        <f>K1118</f>
        <v>0</v>
      </c>
      <c r="B1118" s="477">
        <f>stat!B1394</f>
        <v>0</v>
      </c>
      <c r="C1118" s="477">
        <f>stat!C1394</f>
        <v>0</v>
      </c>
      <c r="D1118" s="477">
        <f>stat!D1394</f>
        <v>0</v>
      </c>
      <c r="E1118" s="477">
        <f>stat!E1394</f>
        <v>0</v>
      </c>
      <c r="F1118" s="477">
        <f>stat!F1394</f>
        <v>0</v>
      </c>
      <c r="G1118" s="1654">
        <f>stat!G1394</f>
        <v>0</v>
      </c>
      <c r="H1118" s="477">
        <f>stat!H1394</f>
        <v>0</v>
      </c>
      <c r="I1118" s="477">
        <f>stat!I1394</f>
        <v>0</v>
      </c>
      <c r="J1118" s="477">
        <f>stat!J1394</f>
        <v>0</v>
      </c>
      <c r="K1118" s="477">
        <f>stat!K1394</f>
        <v>0</v>
      </c>
      <c r="L1118" s="477">
        <f>stat!L1394</f>
        <v>0</v>
      </c>
    </row>
    <row r="1119" spans="1:12" ht="15" customHeight="1">
      <c r="A1119" s="849">
        <f>K1119</f>
        <v>0</v>
      </c>
      <c r="B1119" s="477">
        <f>stat!B1395</f>
        <v>0</v>
      </c>
      <c r="C1119" s="477">
        <f>stat!C1395</f>
        <v>0</v>
      </c>
      <c r="D1119" s="477">
        <f>stat!D1395</f>
        <v>0</v>
      </c>
      <c r="E1119" s="477">
        <f>stat!E1395</f>
        <v>0</v>
      </c>
      <c r="F1119" s="477">
        <f>stat!F1395</f>
        <v>0</v>
      </c>
      <c r="G1119" s="1654">
        <f>stat!G1395</f>
        <v>0</v>
      </c>
      <c r="H1119" s="477">
        <f>stat!H1395</f>
        <v>0</v>
      </c>
      <c r="I1119" s="477">
        <f>stat!I1395</f>
        <v>0</v>
      </c>
      <c r="J1119" s="477">
        <f>stat!J1395</f>
        <v>0</v>
      </c>
      <c r="K1119" s="477">
        <f>stat!K1395</f>
        <v>0</v>
      </c>
      <c r="L1119" s="477">
        <f>stat!L1395</f>
        <v>0</v>
      </c>
    </row>
    <row r="1120" spans="1:12" ht="15" customHeight="1">
      <c r="A1120" s="849">
        <f>K1120</f>
        <v>0</v>
      </c>
      <c r="B1120" s="477">
        <f>stat!B1396</f>
        <v>0</v>
      </c>
      <c r="C1120" s="477">
        <f>stat!C1396</f>
        <v>0</v>
      </c>
      <c r="D1120" s="477">
        <f>stat!D1396</f>
        <v>0</v>
      </c>
      <c r="E1120" s="477">
        <f>stat!E1396</f>
        <v>0</v>
      </c>
      <c r="F1120" s="477">
        <f>stat!F1396</f>
        <v>0</v>
      </c>
      <c r="G1120" s="1654">
        <f>stat!G1396</f>
        <v>0</v>
      </c>
      <c r="H1120" s="477">
        <f>stat!H1396</f>
        <v>0</v>
      </c>
      <c r="I1120" s="477">
        <f>stat!I1396</f>
        <v>0</v>
      </c>
      <c r="J1120" s="477">
        <f>stat!J1396</f>
        <v>0</v>
      </c>
      <c r="K1120" s="477">
        <f>stat!K1396</f>
        <v>0</v>
      </c>
      <c r="L1120" s="477">
        <f>stat!L1396</f>
        <v>0</v>
      </c>
    </row>
    <row r="1121" spans="1:12" ht="15" customHeight="1">
      <c r="A1121" s="849">
        <f>K1121</f>
        <v>0</v>
      </c>
      <c r="B1121" s="477">
        <f>stat!B1397</f>
        <v>0</v>
      </c>
      <c r="C1121" s="477">
        <f>stat!C1397</f>
        <v>0</v>
      </c>
      <c r="D1121" s="477">
        <f>stat!D1397</f>
        <v>0</v>
      </c>
      <c r="E1121" s="477">
        <f>stat!E1397</f>
        <v>0</v>
      </c>
      <c r="F1121" s="477">
        <f>stat!F1397</f>
        <v>0</v>
      </c>
      <c r="G1121" s="1654">
        <f>stat!G1397</f>
        <v>0</v>
      </c>
      <c r="H1121" s="477">
        <f>stat!H1397</f>
        <v>0</v>
      </c>
      <c r="I1121" s="477">
        <f>stat!I1397</f>
        <v>0</v>
      </c>
      <c r="J1121" s="477">
        <f>stat!J1397</f>
        <v>0</v>
      </c>
      <c r="K1121" s="477">
        <f>stat!K1397</f>
        <v>0</v>
      </c>
      <c r="L1121" s="477">
        <f>stat!L1397</f>
        <v>0</v>
      </c>
    </row>
    <row r="1122" spans="1:12" ht="15" customHeight="1">
      <c r="A1122" s="849">
        <f>K1122</f>
        <v>0</v>
      </c>
      <c r="B1122" s="477">
        <f>stat!B1398</f>
        <v>0</v>
      </c>
      <c r="C1122" s="477">
        <f>stat!C1398</f>
        <v>0</v>
      </c>
      <c r="D1122" s="477">
        <f>stat!D1398</f>
        <v>0</v>
      </c>
      <c r="E1122" s="477">
        <f>stat!E1398</f>
        <v>0</v>
      </c>
      <c r="F1122" s="477">
        <f>stat!F1398</f>
        <v>0</v>
      </c>
      <c r="G1122" s="1654">
        <f>stat!G1398</f>
        <v>0</v>
      </c>
      <c r="H1122" s="477">
        <f>stat!H1398</f>
        <v>0</v>
      </c>
      <c r="I1122" s="477">
        <f>stat!I1398</f>
        <v>0</v>
      </c>
      <c r="J1122" s="477">
        <f>stat!J1398</f>
        <v>0</v>
      </c>
      <c r="K1122" s="477">
        <f>stat!K1398</f>
        <v>0</v>
      </c>
      <c r="L1122" s="477">
        <f>stat!L1398</f>
        <v>0</v>
      </c>
    </row>
    <row r="1123" spans="1:12" ht="15" customHeight="1">
      <c r="A1123" s="849">
        <f>K1123</f>
        <v>0</v>
      </c>
      <c r="B1123" s="477">
        <f>stat!B1399</f>
        <v>0</v>
      </c>
      <c r="C1123" s="477">
        <f>stat!C1399</f>
        <v>0</v>
      </c>
      <c r="D1123" s="477">
        <f>stat!D1399</f>
        <v>0</v>
      </c>
      <c r="E1123" s="477">
        <f>stat!E1399</f>
        <v>0</v>
      </c>
      <c r="F1123" s="477">
        <f>stat!F1399</f>
        <v>0</v>
      </c>
      <c r="G1123" s="1654">
        <f>stat!G1399</f>
        <v>0</v>
      </c>
      <c r="H1123" s="477">
        <f>stat!H1399</f>
        <v>0</v>
      </c>
      <c r="I1123" s="477">
        <f>stat!I1399</f>
        <v>0</v>
      </c>
      <c r="J1123" s="477">
        <f>stat!J1399</f>
        <v>0</v>
      </c>
      <c r="K1123" s="477">
        <f>stat!K1399</f>
        <v>0</v>
      </c>
      <c r="L1123" s="477">
        <f>stat!L1399</f>
        <v>0</v>
      </c>
    </row>
    <row r="1124" spans="1:12" ht="15" customHeight="1">
      <c r="A1124" s="849">
        <f>K1124</f>
        <v>0</v>
      </c>
      <c r="B1124" s="477">
        <f>stat!B1400</f>
        <v>0</v>
      </c>
      <c r="C1124" s="477">
        <f>stat!C1400</f>
        <v>0</v>
      </c>
      <c r="D1124" s="477">
        <f>stat!D1400</f>
        <v>0</v>
      </c>
      <c r="E1124" s="477">
        <f>stat!E1400</f>
        <v>0</v>
      </c>
      <c r="F1124" s="477">
        <f>stat!F1400</f>
        <v>0</v>
      </c>
      <c r="G1124" s="1654">
        <f>stat!G1400</f>
        <v>0</v>
      </c>
      <c r="H1124" s="477">
        <f>stat!H1400</f>
        <v>0</v>
      </c>
      <c r="I1124" s="477">
        <f>stat!I1400</f>
        <v>0</v>
      </c>
      <c r="J1124" s="477">
        <f>stat!J1400</f>
        <v>0</v>
      </c>
      <c r="K1124" s="477">
        <f>stat!K1400</f>
        <v>0</v>
      </c>
      <c r="L1124" s="477">
        <f>stat!L1400</f>
        <v>0</v>
      </c>
    </row>
    <row r="1125" spans="1:12" ht="15" customHeight="1">
      <c r="A1125" s="849">
        <f>K1125</f>
        <v>0</v>
      </c>
      <c r="B1125" s="477">
        <f>stat!B1401</f>
        <v>0</v>
      </c>
      <c r="C1125" s="477">
        <f>stat!C1401</f>
        <v>0</v>
      </c>
      <c r="D1125" s="477">
        <f>stat!D1401</f>
        <v>0</v>
      </c>
      <c r="E1125" s="477">
        <f>stat!E1401</f>
        <v>0</v>
      </c>
      <c r="F1125" s="477">
        <f>stat!F1401</f>
        <v>0</v>
      </c>
      <c r="G1125" s="1654">
        <f>stat!G1401</f>
        <v>0</v>
      </c>
      <c r="H1125" s="477">
        <f>stat!H1401</f>
        <v>0</v>
      </c>
      <c r="I1125" s="477">
        <f>stat!I1401</f>
        <v>0</v>
      </c>
      <c r="J1125" s="477">
        <f>stat!J1401</f>
        <v>0</v>
      </c>
      <c r="K1125" s="477">
        <f>stat!K1401</f>
        <v>0</v>
      </c>
      <c r="L1125" s="477">
        <f>stat!L1401</f>
        <v>0</v>
      </c>
    </row>
    <row r="1126" spans="1:12" ht="15" customHeight="1">
      <c r="A1126" s="849">
        <f>K1126</f>
        <v>0</v>
      </c>
      <c r="B1126" s="477">
        <f>stat!B1402</f>
        <v>0</v>
      </c>
      <c r="C1126" s="477">
        <f>stat!C1402</f>
        <v>0</v>
      </c>
      <c r="D1126" s="477">
        <f>stat!D1402</f>
        <v>0</v>
      </c>
      <c r="E1126" s="477">
        <f>stat!E1402</f>
        <v>0</v>
      </c>
      <c r="F1126" s="477">
        <f>stat!F1402</f>
        <v>0</v>
      </c>
      <c r="G1126" s="1654">
        <f>stat!G1402</f>
        <v>0</v>
      </c>
      <c r="H1126" s="477">
        <f>stat!H1402</f>
        <v>0</v>
      </c>
      <c r="I1126" s="477">
        <f>stat!I1402</f>
        <v>0</v>
      </c>
      <c r="J1126" s="477">
        <f>stat!J1402</f>
        <v>0</v>
      </c>
      <c r="K1126" s="477">
        <f>stat!K1402</f>
        <v>0</v>
      </c>
      <c r="L1126" s="477">
        <f>stat!L1402</f>
        <v>0</v>
      </c>
    </row>
    <row r="1127" spans="1:12" ht="15" customHeight="1">
      <c r="A1127" s="849">
        <f>K1127</f>
        <v>0</v>
      </c>
      <c r="B1127" s="477">
        <f>stat!B1403</f>
        <v>0</v>
      </c>
      <c r="C1127" s="477">
        <f>stat!C1403</f>
        <v>0</v>
      </c>
      <c r="D1127" s="477">
        <f>stat!D1403</f>
        <v>0</v>
      </c>
      <c r="E1127" s="477">
        <f>stat!E1403</f>
        <v>0</v>
      </c>
      <c r="F1127" s="477">
        <f>stat!F1403</f>
        <v>0</v>
      </c>
      <c r="G1127" s="1654">
        <f>stat!G1403</f>
        <v>0</v>
      </c>
      <c r="H1127" s="477">
        <f>stat!H1403</f>
        <v>0</v>
      </c>
      <c r="I1127" s="477">
        <f>stat!I1403</f>
        <v>0</v>
      </c>
      <c r="J1127" s="477">
        <f>stat!J1403</f>
        <v>0</v>
      </c>
      <c r="K1127" s="477">
        <f>stat!K1403</f>
        <v>0</v>
      </c>
      <c r="L1127" s="477">
        <f>stat!L1403</f>
        <v>0</v>
      </c>
    </row>
    <row r="1128" spans="1:12" ht="15" customHeight="1">
      <c r="A1128" s="849">
        <f>K1128</f>
        <v>0</v>
      </c>
      <c r="B1128" s="477">
        <f>stat!B1404</f>
        <v>0</v>
      </c>
      <c r="C1128" s="477">
        <f>stat!C1404</f>
        <v>0</v>
      </c>
      <c r="D1128" s="477">
        <f>stat!D1404</f>
        <v>0</v>
      </c>
      <c r="E1128" s="477">
        <f>stat!E1404</f>
        <v>0</v>
      </c>
      <c r="F1128" s="477">
        <f>stat!F1404</f>
        <v>0</v>
      </c>
      <c r="G1128" s="1654">
        <f>stat!G1404</f>
        <v>0</v>
      </c>
      <c r="H1128" s="477">
        <f>stat!H1404</f>
        <v>0</v>
      </c>
      <c r="I1128" s="477">
        <f>stat!I1404</f>
        <v>0</v>
      </c>
      <c r="J1128" s="477">
        <f>stat!J1404</f>
        <v>0</v>
      </c>
      <c r="K1128" s="477">
        <f>stat!K1404</f>
        <v>0</v>
      </c>
      <c r="L1128" s="477">
        <f>stat!L1404</f>
        <v>0</v>
      </c>
    </row>
    <row r="1129" spans="1:12" ht="15" customHeight="1">
      <c r="A1129" s="849">
        <f>K1129</f>
        <v>0</v>
      </c>
      <c r="B1129" s="477">
        <f>stat!B1405</f>
        <v>0</v>
      </c>
      <c r="C1129" s="477">
        <f>stat!C1405</f>
        <v>0</v>
      </c>
      <c r="D1129" s="477">
        <f>stat!D1405</f>
        <v>0</v>
      </c>
      <c r="E1129" s="477">
        <f>stat!E1405</f>
        <v>0</v>
      </c>
      <c r="F1129" s="477">
        <f>stat!F1405</f>
        <v>0</v>
      </c>
      <c r="G1129" s="1654">
        <f>stat!G1405</f>
        <v>0</v>
      </c>
      <c r="H1129" s="477">
        <f>stat!H1405</f>
        <v>0</v>
      </c>
      <c r="I1129" s="477">
        <f>stat!I1405</f>
        <v>0</v>
      </c>
      <c r="J1129" s="477">
        <f>stat!J1405</f>
        <v>0</v>
      </c>
      <c r="K1129" s="477">
        <f>stat!K1405</f>
        <v>0</v>
      </c>
      <c r="L1129" s="477">
        <f>stat!L1405</f>
        <v>0</v>
      </c>
    </row>
    <row r="1130" spans="1:12" ht="15" customHeight="1">
      <c r="A1130" s="849">
        <f>K1130</f>
        <v>0</v>
      </c>
      <c r="B1130" s="477">
        <f>stat!B1406</f>
        <v>0</v>
      </c>
      <c r="C1130" s="477">
        <f>stat!C1406</f>
        <v>0</v>
      </c>
      <c r="D1130" s="477">
        <f>stat!D1406</f>
        <v>0</v>
      </c>
      <c r="E1130" s="477">
        <f>stat!E1406</f>
        <v>0</v>
      </c>
      <c r="F1130" s="477">
        <f>stat!F1406</f>
        <v>0</v>
      </c>
      <c r="G1130" s="1654">
        <f>stat!G1406</f>
        <v>0</v>
      </c>
      <c r="H1130" s="477">
        <f>stat!H1406</f>
        <v>0</v>
      </c>
      <c r="I1130" s="477">
        <f>stat!I1406</f>
        <v>0</v>
      </c>
      <c r="J1130" s="477">
        <f>stat!J1406</f>
        <v>0</v>
      </c>
      <c r="K1130" s="477">
        <f>stat!K1406</f>
        <v>0</v>
      </c>
      <c r="L1130" s="477">
        <f>stat!L1406</f>
        <v>0</v>
      </c>
    </row>
    <row r="1131" spans="1:12" ht="15" customHeight="1">
      <c r="A1131" s="849">
        <f>K1131</f>
        <v>0</v>
      </c>
      <c r="B1131" s="477">
        <f>stat!B1407</f>
        <v>0</v>
      </c>
      <c r="C1131" s="477">
        <f>stat!C1407</f>
        <v>0</v>
      </c>
      <c r="D1131" s="477">
        <f>stat!D1407</f>
        <v>0</v>
      </c>
      <c r="E1131" s="477">
        <f>stat!E1407</f>
        <v>0</v>
      </c>
      <c r="F1131" s="477">
        <f>stat!F1407</f>
        <v>0</v>
      </c>
      <c r="G1131" s="1654">
        <f>stat!G1407</f>
        <v>0</v>
      </c>
      <c r="H1131" s="477">
        <f>stat!H1407</f>
        <v>0</v>
      </c>
      <c r="I1131" s="477">
        <f>stat!I1407</f>
        <v>0</v>
      </c>
      <c r="J1131" s="477">
        <f>stat!J1407</f>
        <v>0</v>
      </c>
      <c r="K1131" s="477">
        <f>stat!K1407</f>
        <v>0</v>
      </c>
      <c r="L1131" s="477">
        <f>stat!L1407</f>
        <v>0</v>
      </c>
    </row>
    <row r="1132" spans="1:12" ht="15" customHeight="1">
      <c r="A1132" s="849">
        <f>K1132</f>
        <v>0</v>
      </c>
      <c r="B1132" s="477">
        <f>stat!B1408</f>
        <v>0</v>
      </c>
      <c r="C1132" s="477">
        <f>stat!C1408</f>
        <v>0</v>
      </c>
      <c r="D1132" s="477">
        <f>stat!D1408</f>
        <v>0</v>
      </c>
      <c r="E1132" s="477">
        <f>stat!E1408</f>
        <v>0</v>
      </c>
      <c r="F1132" s="477">
        <f>stat!F1408</f>
        <v>0</v>
      </c>
      <c r="G1132" s="1654">
        <f>stat!G1408</f>
        <v>0</v>
      </c>
      <c r="H1132" s="477">
        <f>stat!H1408</f>
        <v>0</v>
      </c>
      <c r="I1132" s="477">
        <f>stat!I1408</f>
        <v>0</v>
      </c>
      <c r="J1132" s="477">
        <f>stat!J1408</f>
        <v>0</v>
      </c>
      <c r="K1132" s="477">
        <f>stat!K1408</f>
        <v>0</v>
      </c>
      <c r="L1132" s="477">
        <f>stat!L1408</f>
        <v>0</v>
      </c>
    </row>
    <row r="1133" spans="1:12" ht="15" customHeight="1">
      <c r="A1133" s="849">
        <f>K1133</f>
        <v>0</v>
      </c>
      <c r="B1133" s="477">
        <f>stat!B1409</f>
        <v>0</v>
      </c>
      <c r="C1133" s="477">
        <f>stat!C1409</f>
        <v>0</v>
      </c>
      <c r="D1133" s="477">
        <f>stat!D1409</f>
        <v>0</v>
      </c>
      <c r="E1133" s="477">
        <f>stat!E1409</f>
        <v>0</v>
      </c>
      <c r="F1133" s="477">
        <f>stat!F1409</f>
        <v>0</v>
      </c>
      <c r="G1133" s="1654">
        <f>stat!G1409</f>
        <v>0</v>
      </c>
      <c r="H1133" s="477">
        <f>stat!H1409</f>
        <v>0</v>
      </c>
      <c r="I1133" s="477">
        <f>stat!I1409</f>
        <v>0</v>
      </c>
      <c r="J1133" s="477">
        <f>stat!J1409</f>
        <v>0</v>
      </c>
      <c r="K1133" s="477">
        <f>stat!K1409</f>
        <v>0</v>
      </c>
      <c r="L1133" s="477">
        <f>stat!L1409</f>
        <v>0</v>
      </c>
    </row>
    <row r="1134" spans="1:12" ht="15" customHeight="1">
      <c r="A1134" s="849">
        <f>K1134</f>
        <v>0</v>
      </c>
      <c r="B1134" s="477">
        <f>stat!B1410</f>
        <v>0</v>
      </c>
      <c r="C1134" s="477">
        <f>stat!C1410</f>
        <v>0</v>
      </c>
      <c r="D1134" s="477">
        <f>stat!D1410</f>
        <v>0</v>
      </c>
      <c r="E1134" s="477">
        <f>stat!E1410</f>
        <v>0</v>
      </c>
      <c r="F1134" s="477">
        <f>stat!F1410</f>
        <v>0</v>
      </c>
      <c r="G1134" s="1654">
        <f>stat!G1410</f>
        <v>0</v>
      </c>
      <c r="H1134" s="477">
        <f>stat!H1410</f>
        <v>0</v>
      </c>
      <c r="I1134" s="477">
        <f>stat!I1410</f>
        <v>0</v>
      </c>
      <c r="J1134" s="477">
        <f>stat!J1410</f>
        <v>0</v>
      </c>
      <c r="K1134" s="477">
        <f>stat!K1410</f>
        <v>0</v>
      </c>
      <c r="L1134" s="477">
        <f>stat!L1410</f>
        <v>0</v>
      </c>
    </row>
    <row r="1135" spans="1:12" ht="15" customHeight="1">
      <c r="A1135" s="849">
        <f>K1135</f>
        <v>0</v>
      </c>
      <c r="B1135" s="477">
        <f>stat!B1411</f>
        <v>0</v>
      </c>
      <c r="C1135" s="477">
        <f>stat!C1411</f>
        <v>0</v>
      </c>
      <c r="D1135" s="477">
        <f>stat!D1411</f>
        <v>0</v>
      </c>
      <c r="E1135" s="477">
        <f>stat!E1411</f>
        <v>0</v>
      </c>
      <c r="F1135" s="477">
        <f>stat!F1411</f>
        <v>0</v>
      </c>
      <c r="G1135" s="1654">
        <f>stat!G1411</f>
        <v>0</v>
      </c>
      <c r="H1135" s="477">
        <f>stat!H1411</f>
        <v>0</v>
      </c>
      <c r="I1135" s="477">
        <f>stat!I1411</f>
        <v>0</v>
      </c>
      <c r="J1135" s="477">
        <f>stat!J1411</f>
        <v>0</v>
      </c>
      <c r="K1135" s="477">
        <f>stat!K1411</f>
        <v>0</v>
      </c>
      <c r="L1135" s="477">
        <f>stat!L1411</f>
        <v>0</v>
      </c>
    </row>
    <row r="1136" spans="1:12" ht="15" customHeight="1">
      <c r="A1136" s="849">
        <f>K1136</f>
        <v>0</v>
      </c>
      <c r="B1136" s="477">
        <f>stat!B1412</f>
        <v>0</v>
      </c>
      <c r="C1136" s="477">
        <f>stat!C1412</f>
        <v>0</v>
      </c>
      <c r="D1136" s="477">
        <f>stat!D1412</f>
        <v>0</v>
      </c>
      <c r="E1136" s="477">
        <f>stat!E1412</f>
        <v>0</v>
      </c>
      <c r="F1136" s="477">
        <f>stat!F1412</f>
        <v>0</v>
      </c>
      <c r="G1136" s="1654">
        <f>stat!G1412</f>
        <v>0</v>
      </c>
      <c r="H1136" s="477">
        <f>stat!H1412</f>
        <v>0</v>
      </c>
      <c r="I1136" s="477">
        <f>stat!I1412</f>
        <v>0</v>
      </c>
      <c r="J1136" s="477">
        <f>stat!J1412</f>
        <v>0</v>
      </c>
      <c r="K1136" s="477">
        <f>stat!K1412</f>
        <v>0</v>
      </c>
      <c r="L1136" s="477">
        <f>stat!L1412</f>
        <v>0</v>
      </c>
    </row>
    <row r="1137" spans="2:12" ht="15" customHeight="1">
      <c r="B1137" s="477">
        <f>stat!B1413</f>
        <v>0</v>
      </c>
      <c r="C1137" s="477">
        <f>stat!C1413</f>
        <v>0</v>
      </c>
      <c r="D1137" s="477">
        <f>stat!D1413</f>
        <v>0</v>
      </c>
      <c r="E1137" s="477">
        <f>stat!E1413</f>
        <v>0</v>
      </c>
      <c r="F1137" s="477">
        <f>stat!F1413</f>
        <v>0</v>
      </c>
      <c r="G1137" s="1654">
        <f>stat!G1413</f>
        <v>0</v>
      </c>
      <c r="H1137" s="477">
        <f>stat!H1413</f>
        <v>0</v>
      </c>
      <c r="I1137" s="477">
        <f>stat!I1413</f>
        <v>0</v>
      </c>
      <c r="J1137" s="477">
        <f>stat!J1413</f>
        <v>0</v>
      </c>
      <c r="K1137" s="477">
        <f>stat!K1413</f>
        <v>0</v>
      </c>
      <c r="L1137" s="477">
        <f>stat!L1413</f>
        <v>0</v>
      </c>
    </row>
    <row r="1138" spans="2:12" ht="15" customHeight="1">
      <c r="B1138" s="477">
        <f>stat!B1414</f>
        <v>0</v>
      </c>
      <c r="C1138" s="477">
        <f>stat!C1414</f>
        <v>0</v>
      </c>
      <c r="D1138" s="477">
        <f>stat!D1414</f>
        <v>0</v>
      </c>
      <c r="E1138" s="477">
        <f>stat!E1414</f>
        <v>0</v>
      </c>
      <c r="F1138" s="477">
        <f>stat!F1414</f>
        <v>0</v>
      </c>
      <c r="G1138" s="1654">
        <f>stat!G1414</f>
        <v>0</v>
      </c>
      <c r="H1138" s="477">
        <f>stat!H1414</f>
        <v>0</v>
      </c>
      <c r="I1138" s="477">
        <f>stat!I1414</f>
        <v>0</v>
      </c>
      <c r="J1138" s="477">
        <f>stat!J1414</f>
        <v>0</v>
      </c>
      <c r="K1138" s="477">
        <f>stat!K1414</f>
        <v>0</v>
      </c>
      <c r="L1138" s="477">
        <f>stat!L1414</f>
        <v>0</v>
      </c>
    </row>
    <row r="1139" spans="2:12" ht="15" customHeight="1">
      <c r="B1139" s="477">
        <f>stat!B1415</f>
        <v>0</v>
      </c>
      <c r="C1139" s="477">
        <f>stat!C1415</f>
        <v>0</v>
      </c>
      <c r="D1139" s="477">
        <f>stat!D1415</f>
        <v>0</v>
      </c>
      <c r="E1139" s="477">
        <f>stat!E1415</f>
        <v>0</v>
      </c>
      <c r="F1139" s="477">
        <f>stat!F1415</f>
        <v>0</v>
      </c>
      <c r="G1139" s="1654">
        <f>stat!G1415</f>
        <v>0</v>
      </c>
      <c r="H1139" s="477">
        <f>stat!H1415</f>
        <v>0</v>
      </c>
      <c r="I1139" s="477">
        <f>stat!I1415</f>
        <v>0</v>
      </c>
      <c r="J1139" s="477">
        <f>stat!J1415</f>
        <v>0</v>
      </c>
      <c r="K1139" s="477">
        <f>stat!K1415</f>
        <v>0</v>
      </c>
      <c r="L1139" s="477">
        <f>stat!L1415</f>
        <v>0</v>
      </c>
    </row>
    <row r="1140" spans="2:12" ht="15" customHeight="1">
      <c r="B1140" s="477">
        <f>stat!B1416</f>
        <v>0</v>
      </c>
      <c r="C1140" s="477">
        <f>stat!C1416</f>
        <v>0</v>
      </c>
      <c r="D1140" s="477">
        <f>stat!D1416</f>
        <v>0</v>
      </c>
      <c r="E1140" s="477">
        <f>stat!E1416</f>
        <v>0</v>
      </c>
      <c r="F1140" s="477">
        <f>stat!F1416</f>
        <v>0</v>
      </c>
      <c r="G1140" s="1654">
        <f>stat!G1416</f>
        <v>0</v>
      </c>
      <c r="H1140" s="477">
        <f>stat!H1416</f>
        <v>0</v>
      </c>
      <c r="I1140" s="477">
        <f>stat!I1416</f>
        <v>0</v>
      </c>
      <c r="J1140" s="477">
        <f>stat!J1416</f>
        <v>0</v>
      </c>
      <c r="K1140" s="477">
        <f>stat!K1416</f>
        <v>0</v>
      </c>
      <c r="L1140" s="477">
        <f>stat!L1416</f>
        <v>0</v>
      </c>
    </row>
    <row r="1141" spans="2:12" ht="15" customHeight="1">
      <c r="B1141" s="477">
        <f>stat!B1417</f>
        <v>0</v>
      </c>
      <c r="C1141" s="477">
        <f>stat!C1417</f>
        <v>0</v>
      </c>
      <c r="D1141" s="477">
        <f>stat!D1417</f>
        <v>0</v>
      </c>
      <c r="E1141" s="477">
        <f>stat!E1417</f>
        <v>0</v>
      </c>
      <c r="F1141" s="477">
        <f>stat!F1417</f>
        <v>0</v>
      </c>
      <c r="G1141" s="1654">
        <f>stat!G1417</f>
        <v>0</v>
      </c>
      <c r="H1141" s="477">
        <f>stat!H1417</f>
        <v>0</v>
      </c>
      <c r="I1141" s="477">
        <f>stat!I1417</f>
        <v>0</v>
      </c>
      <c r="J1141" s="477">
        <f>stat!J1417</f>
        <v>0</v>
      </c>
      <c r="K1141" s="477">
        <f>stat!K1417</f>
        <v>0</v>
      </c>
      <c r="L1141" s="477">
        <f>stat!L1417</f>
        <v>0</v>
      </c>
    </row>
    <row r="1142" spans="2:12" ht="15" customHeight="1">
      <c r="B1142" s="477">
        <f>stat!B1418</f>
        <v>0</v>
      </c>
      <c r="C1142" s="477">
        <f>stat!C1418</f>
        <v>0</v>
      </c>
      <c r="D1142" s="477">
        <f>stat!D1418</f>
        <v>0</v>
      </c>
      <c r="E1142" s="477">
        <f>stat!E1418</f>
        <v>0</v>
      </c>
      <c r="F1142" s="477">
        <f>stat!F1418</f>
        <v>0</v>
      </c>
      <c r="G1142" s="1654">
        <f>stat!G1418</f>
        <v>0</v>
      </c>
      <c r="H1142" s="477">
        <f>stat!H1418</f>
        <v>0</v>
      </c>
      <c r="I1142" s="477">
        <f>stat!I1418</f>
        <v>0</v>
      </c>
      <c r="J1142" s="477">
        <f>stat!J1418</f>
        <v>0</v>
      </c>
      <c r="K1142" s="477">
        <f>stat!K1418</f>
        <v>0</v>
      </c>
      <c r="L1142" s="477">
        <f>stat!L1418</f>
        <v>0</v>
      </c>
    </row>
    <row r="1143" spans="2:12" ht="15" customHeight="1">
      <c r="B1143" s="477">
        <f>stat!B1419</f>
        <v>0</v>
      </c>
      <c r="C1143" s="477">
        <f>stat!C1419</f>
        <v>0</v>
      </c>
      <c r="D1143" s="477">
        <f>stat!D1419</f>
        <v>0</v>
      </c>
      <c r="E1143" s="477">
        <f>stat!E1419</f>
        <v>0</v>
      </c>
      <c r="F1143" s="477">
        <f>stat!F1419</f>
        <v>0</v>
      </c>
      <c r="G1143" s="1654">
        <f>stat!G1419</f>
        <v>0</v>
      </c>
      <c r="H1143" s="477">
        <f>stat!H1419</f>
        <v>0</v>
      </c>
      <c r="I1143" s="477">
        <f>stat!I1419</f>
        <v>0</v>
      </c>
      <c r="J1143" s="477">
        <f>stat!J1419</f>
        <v>0</v>
      </c>
      <c r="K1143" s="477">
        <f>stat!K1419</f>
        <v>0</v>
      </c>
      <c r="L1143" s="477">
        <f>stat!L1419</f>
        <v>0</v>
      </c>
    </row>
    <row r="1144" spans="2:12" ht="15" customHeight="1">
      <c r="B1144" s="477">
        <f>stat!B1420</f>
        <v>0</v>
      </c>
      <c r="C1144" s="477">
        <f>stat!C1420</f>
        <v>0</v>
      </c>
      <c r="D1144" s="477">
        <f>stat!D1420</f>
        <v>0</v>
      </c>
      <c r="E1144" s="477">
        <f>stat!E1420</f>
        <v>0</v>
      </c>
      <c r="F1144" s="477">
        <f>stat!F1420</f>
        <v>0</v>
      </c>
      <c r="G1144" s="1654">
        <f>stat!G1420</f>
        <v>0</v>
      </c>
      <c r="H1144" s="477">
        <f>stat!H1420</f>
        <v>0</v>
      </c>
      <c r="I1144" s="477">
        <f>stat!I1420</f>
        <v>0</v>
      </c>
      <c r="J1144" s="477">
        <f>stat!J1420</f>
        <v>0</v>
      </c>
      <c r="K1144" s="477">
        <f>stat!K1420</f>
        <v>0</v>
      </c>
      <c r="L1144" s="477">
        <f>stat!L1420</f>
        <v>0</v>
      </c>
    </row>
    <row r="1145" spans="2:12" ht="15" customHeight="1">
      <c r="B1145" s="477">
        <f>stat!B1421</f>
        <v>0</v>
      </c>
      <c r="C1145" s="477">
        <f>stat!C1421</f>
        <v>0</v>
      </c>
      <c r="D1145" s="477">
        <f>stat!D1421</f>
        <v>0</v>
      </c>
      <c r="E1145" s="477">
        <f>stat!E1421</f>
        <v>0</v>
      </c>
      <c r="F1145" s="477">
        <f>stat!F1421</f>
        <v>0</v>
      </c>
      <c r="G1145" s="1654">
        <f>stat!G1421</f>
        <v>0</v>
      </c>
      <c r="H1145" s="477">
        <f>stat!H1421</f>
        <v>0</v>
      </c>
      <c r="I1145" s="477">
        <f>stat!I1421</f>
        <v>0</v>
      </c>
      <c r="J1145" s="477">
        <f>stat!J1421</f>
        <v>0</v>
      </c>
      <c r="K1145" s="477">
        <f>stat!K1421</f>
        <v>0</v>
      </c>
      <c r="L1145" s="477">
        <f>stat!L1421</f>
        <v>0</v>
      </c>
    </row>
    <row r="1146" spans="2:12" ht="15" customHeight="1">
      <c r="B1146" s="477">
        <f>stat!B1422</f>
        <v>0</v>
      </c>
      <c r="C1146" s="477">
        <f>stat!C1422</f>
        <v>0</v>
      </c>
      <c r="D1146" s="477">
        <f>stat!D1422</f>
        <v>0</v>
      </c>
      <c r="E1146" s="477">
        <f>stat!E1422</f>
        <v>0</v>
      </c>
      <c r="F1146" s="477">
        <f>stat!F1422</f>
        <v>0</v>
      </c>
      <c r="G1146" s="1654">
        <f>stat!G1422</f>
        <v>0</v>
      </c>
      <c r="H1146" s="477">
        <f>stat!H1422</f>
        <v>0</v>
      </c>
      <c r="I1146" s="477">
        <f>stat!I1422</f>
        <v>0</v>
      </c>
      <c r="J1146" s="477">
        <f>stat!J1422</f>
        <v>0</v>
      </c>
      <c r="K1146" s="477">
        <f>stat!K1422</f>
        <v>0</v>
      </c>
      <c r="L1146" s="477">
        <f>stat!L1422</f>
        <v>0</v>
      </c>
    </row>
    <row r="1147" spans="2:12" ht="15" customHeight="1">
      <c r="B1147" s="477">
        <f>stat!B1423</f>
        <v>0</v>
      </c>
      <c r="C1147" s="477">
        <f>stat!C1423</f>
        <v>0</v>
      </c>
      <c r="D1147" s="477">
        <f>stat!D1423</f>
        <v>0</v>
      </c>
      <c r="E1147" s="477">
        <f>stat!E1423</f>
        <v>0</v>
      </c>
      <c r="F1147" s="477">
        <f>stat!F1423</f>
        <v>0</v>
      </c>
      <c r="G1147" s="1654">
        <f>stat!G1423</f>
        <v>0</v>
      </c>
      <c r="H1147" s="477">
        <f>stat!H1423</f>
        <v>0</v>
      </c>
      <c r="I1147" s="477">
        <f>stat!I1423</f>
        <v>0</v>
      </c>
      <c r="J1147" s="477">
        <f>stat!J1423</f>
        <v>0</v>
      </c>
      <c r="K1147" s="477">
        <f>stat!K1423</f>
        <v>0</v>
      </c>
      <c r="L1147" s="477">
        <f>stat!L1423</f>
        <v>0</v>
      </c>
    </row>
    <row r="1148" spans="2:12" ht="15" customHeight="1">
      <c r="B1148" s="477">
        <f>stat!B1424</f>
        <v>0</v>
      </c>
      <c r="C1148" s="477">
        <f>stat!C1424</f>
        <v>0</v>
      </c>
      <c r="D1148" s="477">
        <f>stat!D1424</f>
        <v>0</v>
      </c>
      <c r="E1148" s="477">
        <f>stat!E1424</f>
        <v>0</v>
      </c>
      <c r="F1148" s="477">
        <f>stat!F1424</f>
        <v>0</v>
      </c>
      <c r="G1148" s="1654">
        <f>stat!G1424</f>
        <v>0</v>
      </c>
      <c r="H1148" s="477">
        <f>stat!H1424</f>
        <v>0</v>
      </c>
      <c r="I1148" s="477">
        <f>stat!I1424</f>
        <v>0</v>
      </c>
      <c r="J1148" s="477">
        <f>stat!J1424</f>
        <v>0</v>
      </c>
      <c r="K1148" s="477">
        <f>stat!K1424</f>
        <v>0</v>
      </c>
      <c r="L1148" s="477">
        <f>stat!L1424</f>
        <v>0</v>
      </c>
    </row>
    <row r="1149" spans="2:12" ht="15" customHeight="1">
      <c r="B1149" s="477">
        <f>stat!B1425</f>
        <v>0</v>
      </c>
      <c r="C1149" s="477">
        <f>stat!C1425</f>
        <v>0</v>
      </c>
      <c r="D1149" s="477">
        <f>stat!D1425</f>
        <v>0</v>
      </c>
      <c r="E1149" s="477">
        <f>stat!E1425</f>
        <v>0</v>
      </c>
      <c r="F1149" s="477">
        <f>stat!F1425</f>
        <v>0</v>
      </c>
      <c r="G1149" s="1654">
        <f>stat!G1425</f>
        <v>0</v>
      </c>
      <c r="H1149" s="477">
        <f>stat!H1425</f>
        <v>0</v>
      </c>
      <c r="I1149" s="477">
        <f>stat!I1425</f>
        <v>0</v>
      </c>
      <c r="J1149" s="477">
        <f>stat!J1425</f>
        <v>0</v>
      </c>
      <c r="K1149" s="477">
        <f>stat!K1425</f>
        <v>0</v>
      </c>
      <c r="L1149" s="477">
        <f>stat!L1425</f>
        <v>0</v>
      </c>
    </row>
    <row r="1150" spans="2:12" ht="15" customHeight="1">
      <c r="B1150" s="477">
        <f>stat!B1426</f>
        <v>0</v>
      </c>
      <c r="C1150" s="477">
        <f>stat!C1426</f>
        <v>0</v>
      </c>
      <c r="D1150" s="477">
        <f>stat!D1426</f>
        <v>0</v>
      </c>
      <c r="E1150" s="477">
        <f>stat!E1426</f>
        <v>0</v>
      </c>
      <c r="F1150" s="477">
        <f>stat!F1426</f>
        <v>0</v>
      </c>
      <c r="G1150" s="1654">
        <f>stat!G1426</f>
        <v>0</v>
      </c>
      <c r="H1150" s="477">
        <f>stat!H1426</f>
        <v>0</v>
      </c>
      <c r="I1150" s="477">
        <f>stat!I1426</f>
        <v>0</v>
      </c>
      <c r="J1150" s="477">
        <f>stat!J1426</f>
        <v>0</v>
      </c>
      <c r="K1150" s="477">
        <f>stat!K1426</f>
        <v>0</v>
      </c>
      <c r="L1150" s="477">
        <f>stat!L1426</f>
        <v>0</v>
      </c>
    </row>
    <row r="1151" spans="2:12" ht="15" customHeight="1">
      <c r="B1151" s="477">
        <f>stat!B1427</f>
        <v>0</v>
      </c>
      <c r="C1151" s="477">
        <f>stat!C1427</f>
        <v>0</v>
      </c>
      <c r="D1151" s="477">
        <f>stat!D1427</f>
        <v>0</v>
      </c>
      <c r="E1151" s="477">
        <f>stat!E1427</f>
        <v>0</v>
      </c>
      <c r="F1151" s="477">
        <f>stat!F1427</f>
        <v>0</v>
      </c>
      <c r="G1151" s="1654">
        <f>stat!G1427</f>
        <v>0</v>
      </c>
      <c r="H1151" s="477">
        <f>stat!H1427</f>
        <v>0</v>
      </c>
      <c r="I1151" s="477">
        <f>stat!I1427</f>
        <v>0</v>
      </c>
      <c r="J1151" s="477">
        <f>stat!J1427</f>
        <v>0</v>
      </c>
      <c r="K1151" s="477">
        <f>stat!K1427</f>
        <v>0</v>
      </c>
      <c r="L1151" s="477">
        <f>stat!L1427</f>
        <v>0</v>
      </c>
    </row>
    <row r="1152" spans="2:12" ht="15" customHeight="1">
      <c r="B1152" s="477">
        <f>stat!B1428</f>
        <v>0</v>
      </c>
      <c r="C1152" s="477">
        <f>stat!C1428</f>
        <v>0</v>
      </c>
      <c r="D1152" s="477">
        <f>stat!D1428</f>
        <v>0</v>
      </c>
      <c r="E1152" s="477">
        <f>stat!E1428</f>
        <v>0</v>
      </c>
      <c r="F1152" s="477">
        <f>stat!F1428</f>
        <v>0</v>
      </c>
      <c r="G1152" s="1654">
        <f>stat!G1428</f>
        <v>0</v>
      </c>
      <c r="H1152" s="477">
        <f>stat!H1428</f>
        <v>0</v>
      </c>
      <c r="I1152" s="477">
        <f>stat!I1428</f>
        <v>0</v>
      </c>
      <c r="J1152" s="477">
        <f>stat!J1428</f>
        <v>0</v>
      </c>
      <c r="K1152" s="477">
        <f>stat!K1428</f>
        <v>0</v>
      </c>
      <c r="L1152" s="477">
        <f>stat!L1428</f>
        <v>0</v>
      </c>
    </row>
    <row r="1153" spans="2:12" ht="15" customHeight="1">
      <c r="B1153" s="477">
        <f>stat!B1429</f>
        <v>0</v>
      </c>
      <c r="C1153" s="477">
        <f>stat!C1429</f>
        <v>0</v>
      </c>
      <c r="D1153" s="477">
        <f>stat!D1429</f>
        <v>0</v>
      </c>
      <c r="E1153" s="477">
        <f>stat!E1429</f>
        <v>0</v>
      </c>
      <c r="F1153" s="477">
        <f>stat!F1429</f>
        <v>0</v>
      </c>
      <c r="G1153" s="1654">
        <f>stat!G1429</f>
        <v>0</v>
      </c>
      <c r="H1153" s="477">
        <f>stat!H1429</f>
        <v>0</v>
      </c>
      <c r="I1153" s="477">
        <f>stat!I1429</f>
        <v>0</v>
      </c>
      <c r="J1153" s="477">
        <f>stat!J1429</f>
        <v>0</v>
      </c>
      <c r="K1153" s="477">
        <f>stat!K1429</f>
        <v>0</v>
      </c>
      <c r="L1153" s="477">
        <f>stat!L1429</f>
        <v>0</v>
      </c>
    </row>
    <row r="1154" spans="2:12" ht="15" customHeight="1">
      <c r="B1154" s="477">
        <f>stat!B1430</f>
        <v>0</v>
      </c>
      <c r="C1154" s="477">
        <f>stat!C1430</f>
        <v>0</v>
      </c>
      <c r="D1154" s="477">
        <f>stat!D1430</f>
        <v>0</v>
      </c>
      <c r="E1154" s="477">
        <f>stat!E1430</f>
        <v>0</v>
      </c>
      <c r="F1154" s="477">
        <f>stat!F1430</f>
        <v>0</v>
      </c>
      <c r="G1154" s="1654">
        <f>stat!G1430</f>
        <v>0</v>
      </c>
      <c r="H1154" s="477">
        <f>stat!H1430</f>
        <v>0</v>
      </c>
      <c r="I1154" s="477">
        <f>stat!I1430</f>
        <v>0</v>
      </c>
      <c r="J1154" s="477">
        <f>stat!J1430</f>
        <v>0</v>
      </c>
      <c r="K1154" s="477">
        <f>stat!K1430</f>
        <v>0</v>
      </c>
      <c r="L1154" s="477">
        <f>stat!L1430</f>
        <v>0</v>
      </c>
    </row>
    <row r="1155" spans="2:12" ht="15" customHeight="1">
      <c r="B1155" s="477">
        <f>stat!B1431</f>
        <v>0</v>
      </c>
      <c r="C1155" s="477">
        <f>stat!C1431</f>
        <v>0</v>
      </c>
      <c r="D1155" s="477">
        <f>stat!D1431</f>
        <v>0</v>
      </c>
      <c r="E1155" s="477">
        <f>stat!E1431</f>
        <v>0</v>
      </c>
      <c r="F1155" s="477">
        <f>stat!F1431</f>
        <v>0</v>
      </c>
      <c r="G1155" s="1654">
        <f>stat!G1431</f>
        <v>0</v>
      </c>
      <c r="H1155" s="477">
        <f>stat!H1431</f>
        <v>0</v>
      </c>
      <c r="I1155" s="477">
        <f>stat!I1431</f>
        <v>0</v>
      </c>
      <c r="J1155" s="477">
        <f>stat!J1431</f>
        <v>0</v>
      </c>
      <c r="K1155" s="477">
        <f>stat!K1431</f>
        <v>0</v>
      </c>
      <c r="L1155" s="477">
        <f>stat!L1431</f>
        <v>0</v>
      </c>
    </row>
    <row r="1156" spans="2:12" ht="15" customHeight="1">
      <c r="B1156" s="477">
        <f>stat!B1432</f>
        <v>0</v>
      </c>
      <c r="C1156" s="477">
        <f>stat!C1432</f>
        <v>0</v>
      </c>
      <c r="D1156" s="477">
        <f>stat!D1432</f>
        <v>0</v>
      </c>
      <c r="E1156" s="477">
        <f>stat!E1432</f>
        <v>0</v>
      </c>
      <c r="F1156" s="477">
        <f>stat!F1432</f>
        <v>0</v>
      </c>
      <c r="G1156" s="1654">
        <f>stat!G1432</f>
        <v>0</v>
      </c>
      <c r="H1156" s="477">
        <f>stat!H1432</f>
        <v>0</v>
      </c>
      <c r="I1156" s="477">
        <f>stat!I1432</f>
        <v>0</v>
      </c>
      <c r="J1156" s="477">
        <f>stat!J1432</f>
        <v>0</v>
      </c>
      <c r="K1156" s="477">
        <f>stat!K1432</f>
        <v>0</v>
      </c>
      <c r="L1156" s="477">
        <f>stat!L1432</f>
        <v>0</v>
      </c>
    </row>
    <row r="1157" spans="2:12" ht="15" customHeight="1">
      <c r="B1157" s="477">
        <f>stat!B1433</f>
        <v>0</v>
      </c>
      <c r="C1157" s="477">
        <f>stat!C1433</f>
        <v>0</v>
      </c>
      <c r="D1157" s="477">
        <f>stat!D1433</f>
        <v>0</v>
      </c>
      <c r="E1157" s="477">
        <f>stat!E1433</f>
        <v>0</v>
      </c>
      <c r="F1157" s="477">
        <f>stat!F1433</f>
        <v>0</v>
      </c>
      <c r="G1157" s="1654">
        <f>stat!G1433</f>
        <v>0</v>
      </c>
      <c r="H1157" s="477">
        <f>stat!H1433</f>
        <v>0</v>
      </c>
      <c r="I1157" s="477">
        <f>stat!I1433</f>
        <v>0</v>
      </c>
      <c r="J1157" s="477">
        <f>stat!J1433</f>
        <v>0</v>
      </c>
      <c r="K1157" s="477">
        <f>stat!K1433</f>
        <v>0</v>
      </c>
      <c r="L1157" s="477">
        <f>stat!L1433</f>
        <v>0</v>
      </c>
    </row>
    <row r="1158" spans="2:12" ht="15" customHeight="1">
      <c r="B1158" s="477">
        <f>stat!B1434</f>
        <v>0</v>
      </c>
      <c r="C1158" s="477">
        <f>stat!C1434</f>
        <v>0</v>
      </c>
      <c r="D1158" s="477">
        <f>stat!D1434</f>
        <v>0</v>
      </c>
      <c r="E1158" s="477">
        <f>stat!E1434</f>
        <v>0</v>
      </c>
      <c r="F1158" s="477">
        <f>stat!F1434</f>
        <v>0</v>
      </c>
      <c r="G1158" s="1654">
        <f>stat!G1434</f>
        <v>0</v>
      </c>
      <c r="H1158" s="477">
        <f>stat!H1434</f>
        <v>0</v>
      </c>
      <c r="I1158" s="477">
        <f>stat!I1434</f>
        <v>0</v>
      </c>
      <c r="J1158" s="477">
        <f>stat!J1434</f>
        <v>0</v>
      </c>
      <c r="K1158" s="477">
        <f>stat!K1434</f>
        <v>0</v>
      </c>
      <c r="L1158" s="477">
        <f>stat!L1434</f>
        <v>0</v>
      </c>
    </row>
    <row r="1159" spans="2:12" ht="15" customHeight="1">
      <c r="B1159" s="477">
        <f>stat!B1435</f>
        <v>0</v>
      </c>
      <c r="C1159" s="477">
        <f>stat!C1435</f>
        <v>0</v>
      </c>
      <c r="D1159" s="477">
        <f>stat!D1435</f>
        <v>0</v>
      </c>
      <c r="E1159" s="477">
        <f>stat!E1435</f>
        <v>0</v>
      </c>
      <c r="F1159" s="477">
        <f>stat!F1435</f>
        <v>0</v>
      </c>
      <c r="G1159" s="1654">
        <f>stat!G1435</f>
        <v>0</v>
      </c>
      <c r="H1159" s="477">
        <f>stat!H1435</f>
        <v>0</v>
      </c>
      <c r="I1159" s="477">
        <f>stat!I1435</f>
        <v>0</v>
      </c>
      <c r="J1159" s="477">
        <f>stat!J1435</f>
        <v>0</v>
      </c>
      <c r="K1159" s="477">
        <f>stat!K1435</f>
        <v>0</v>
      </c>
      <c r="L1159" s="477">
        <f>stat!L1435</f>
        <v>0</v>
      </c>
    </row>
    <row r="1160" spans="2:12" ht="15" customHeight="1">
      <c r="B1160" s="477">
        <f>stat!B1436</f>
        <v>0</v>
      </c>
      <c r="C1160" s="477">
        <f>stat!C1436</f>
        <v>0</v>
      </c>
      <c r="D1160" s="477">
        <f>stat!D1436</f>
        <v>0</v>
      </c>
      <c r="E1160" s="477">
        <f>stat!E1436</f>
        <v>0</v>
      </c>
      <c r="F1160" s="477">
        <f>stat!F1436</f>
        <v>0</v>
      </c>
      <c r="G1160" s="1654">
        <f>stat!G1436</f>
        <v>0</v>
      </c>
      <c r="H1160" s="477">
        <f>stat!H1436</f>
        <v>0</v>
      </c>
      <c r="I1160" s="477">
        <f>stat!I1436</f>
        <v>0</v>
      </c>
      <c r="J1160" s="477">
        <f>stat!J1436</f>
        <v>0</v>
      </c>
      <c r="K1160" s="477">
        <f>stat!K1436</f>
        <v>0</v>
      </c>
      <c r="L1160" s="477">
        <f>stat!L1436</f>
        <v>0</v>
      </c>
    </row>
    <row r="1161" spans="2:12" ht="15" customHeight="1">
      <c r="B1161" s="477">
        <f>stat!B1437</f>
        <v>0</v>
      </c>
      <c r="C1161" s="477">
        <f>stat!C1437</f>
        <v>0</v>
      </c>
      <c r="D1161" s="477">
        <f>stat!D1437</f>
        <v>0</v>
      </c>
      <c r="E1161" s="477">
        <f>stat!E1437</f>
        <v>0</v>
      </c>
      <c r="F1161" s="477">
        <f>stat!F1437</f>
        <v>0</v>
      </c>
      <c r="G1161" s="1654">
        <f>stat!G1437</f>
        <v>0</v>
      </c>
      <c r="H1161" s="477">
        <f>stat!H1437</f>
        <v>0</v>
      </c>
      <c r="I1161" s="477">
        <f>stat!I1437</f>
        <v>0</v>
      </c>
      <c r="J1161" s="477">
        <f>stat!J1437</f>
        <v>0</v>
      </c>
      <c r="K1161" s="477">
        <f>stat!K1437</f>
        <v>0</v>
      </c>
      <c r="L1161" s="477">
        <f>stat!L1437</f>
        <v>0</v>
      </c>
    </row>
    <row r="1162" spans="2:12" ht="15" customHeight="1">
      <c r="B1162" s="477">
        <f>stat!B1438</f>
        <v>0</v>
      </c>
      <c r="C1162" s="477">
        <f>stat!C1438</f>
        <v>0</v>
      </c>
      <c r="D1162" s="477">
        <f>stat!D1438</f>
        <v>0</v>
      </c>
      <c r="E1162" s="477">
        <f>stat!E1438</f>
        <v>0</v>
      </c>
      <c r="F1162" s="477">
        <f>stat!F1438</f>
        <v>0</v>
      </c>
      <c r="G1162" s="1654">
        <f>stat!G1438</f>
        <v>0</v>
      </c>
      <c r="H1162" s="477">
        <f>stat!H1438</f>
        <v>0</v>
      </c>
      <c r="I1162" s="477">
        <f>stat!I1438</f>
        <v>0</v>
      </c>
      <c r="J1162" s="477">
        <f>stat!J1438</f>
        <v>0</v>
      </c>
      <c r="K1162" s="477">
        <f>stat!K1438</f>
        <v>0</v>
      </c>
      <c r="L1162" s="477">
        <f>stat!L1438</f>
        <v>0</v>
      </c>
    </row>
    <row r="1163" spans="2:12" ht="15" customHeight="1">
      <c r="B1163" s="477">
        <f>stat!B1439</f>
        <v>0</v>
      </c>
      <c r="C1163" s="477">
        <f>stat!C1439</f>
        <v>0</v>
      </c>
      <c r="D1163" s="477">
        <f>stat!D1439</f>
        <v>0</v>
      </c>
      <c r="E1163" s="477">
        <f>stat!E1439</f>
        <v>0</v>
      </c>
      <c r="F1163" s="477">
        <f>stat!F1439</f>
        <v>0</v>
      </c>
      <c r="G1163" s="1654">
        <f>stat!G1439</f>
        <v>0</v>
      </c>
      <c r="H1163" s="477">
        <f>stat!H1439</f>
        <v>0</v>
      </c>
      <c r="I1163" s="477">
        <f>stat!I1439</f>
        <v>0</v>
      </c>
      <c r="J1163" s="477">
        <f>stat!J1439</f>
        <v>0</v>
      </c>
      <c r="K1163" s="477">
        <f>stat!K1439</f>
        <v>0</v>
      </c>
      <c r="L1163" s="477">
        <f>stat!L1439</f>
        <v>0</v>
      </c>
    </row>
  </sheetData>
  <sortState xmlns:xlrd2="http://schemas.microsoft.com/office/spreadsheetml/2017/richdata2" ref="A1:P1163">
    <sortCondition descending="1" ref="A1:A1163"/>
  </sortState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60"/>
  <sheetViews>
    <sheetView topLeftCell="B22" zoomScale="92" zoomScaleNormal="92" zoomScaleSheetLayoutView="100" workbookViewId="0">
      <selection activeCell="B57" sqref="B57:E61"/>
    </sheetView>
  </sheetViews>
  <sheetFormatPr defaultRowHeight="12.75"/>
  <cols>
    <col min="1" max="1" width="6.42578125" customWidth="1"/>
    <col min="2" max="2" width="15.85546875" style="32" customWidth="1"/>
    <col min="3" max="3" width="12.42578125" style="32" customWidth="1"/>
    <col min="4" max="4" width="2.140625" style="55" customWidth="1"/>
    <col min="5" max="5" width="5.5703125" style="56" customWidth="1"/>
    <col min="6" max="6" width="4.85546875" customWidth="1"/>
    <col min="7" max="7" width="5.7109375" customWidth="1"/>
    <col min="8" max="8" width="1" customWidth="1"/>
    <col min="9" max="9" width="4.7109375" customWidth="1"/>
    <col min="10" max="10" width="7.5703125" customWidth="1"/>
    <col min="11" max="11" width="4.85546875" customWidth="1"/>
    <col min="12" max="12" width="7.140625" customWidth="1"/>
    <col min="13" max="13" width="6.140625" customWidth="1"/>
    <col min="14" max="14" width="4.5703125" customWidth="1"/>
    <col min="15" max="15" width="4.42578125" customWidth="1"/>
  </cols>
  <sheetData>
    <row r="1" spans="1:15" ht="9.75" customHeight="1"/>
    <row r="2" spans="1:15" ht="24.75" customHeight="1" thickBot="1">
      <c r="A2" s="57" t="s">
        <v>813</v>
      </c>
      <c r="B2" s="1800" t="s">
        <v>0</v>
      </c>
      <c r="C2" s="1871">
        <v>275</v>
      </c>
      <c r="D2" s="1813" t="s">
        <v>1271</v>
      </c>
      <c r="E2" s="1813" t="s">
        <v>782</v>
      </c>
      <c r="F2" s="1813" t="s">
        <v>2</v>
      </c>
      <c r="G2" s="1813" t="s">
        <v>3</v>
      </c>
      <c r="H2" s="1806" t="s">
        <v>823</v>
      </c>
      <c r="I2" s="1805" t="s">
        <v>1296</v>
      </c>
      <c r="J2" s="482">
        <v>0.45833333333333331</v>
      </c>
      <c r="K2" s="516">
        <v>0.84375</v>
      </c>
      <c r="L2" s="516"/>
      <c r="M2" s="481"/>
      <c r="N2" s="482"/>
    </row>
    <row r="3" spans="1:15" ht="15" customHeight="1" thickBot="1">
      <c r="A3" s="1656"/>
      <c r="B3" s="424" t="s">
        <v>187</v>
      </c>
      <c r="C3" s="425" t="str">
        <f>E2</f>
        <v>Lukavice</v>
      </c>
      <c r="D3" s="426"/>
      <c r="E3" s="427"/>
      <c r="F3" s="428"/>
      <c r="G3" s="428"/>
      <c r="H3" s="428"/>
      <c r="I3" s="428"/>
      <c r="J3" s="428"/>
      <c r="K3" s="58"/>
      <c r="L3" s="429"/>
      <c r="M3" s="429"/>
      <c r="N3" s="430"/>
      <c r="O3" s="431"/>
    </row>
    <row r="4" spans="1:15" ht="14.25" customHeight="1">
      <c r="B4" s="424" t="s">
        <v>188</v>
      </c>
      <c r="C4" s="425" t="str">
        <f>G2</f>
        <v>Sršni</v>
      </c>
      <c r="D4" s="426"/>
      <c r="E4" s="427"/>
      <c r="F4" s="428"/>
      <c r="G4" s="428"/>
      <c r="H4" s="428"/>
      <c r="I4" s="428"/>
      <c r="J4" s="428"/>
      <c r="K4" s="58"/>
      <c r="L4" s="58"/>
      <c r="M4" s="58"/>
      <c r="N4" s="58"/>
      <c r="O4" s="58"/>
    </row>
    <row r="5" spans="1:15" ht="9.75" customHeight="1" thickBot="1">
      <c r="A5" s="432"/>
      <c r="B5" s="433"/>
      <c r="F5" s="434"/>
      <c r="G5" s="434"/>
      <c r="H5" s="30"/>
      <c r="I5" s="435"/>
      <c r="J5" s="436"/>
      <c r="L5" s="61"/>
    </row>
    <row r="6" spans="1:15" ht="15" customHeight="1" thickBot="1">
      <c r="A6" s="472" t="s">
        <v>189</v>
      </c>
      <c r="B6" s="1789"/>
      <c r="C6" s="473"/>
      <c r="D6" s="437"/>
      <c r="E6" s="438"/>
      <c r="F6" s="439"/>
      <c r="G6" s="440"/>
      <c r="I6" s="441"/>
      <c r="J6" s="442" t="s">
        <v>190</v>
      </c>
      <c r="K6" s="443" t="s">
        <v>191</v>
      </c>
      <c r="L6" s="444" t="s">
        <v>192</v>
      </c>
      <c r="M6" s="445" t="s">
        <v>32</v>
      </c>
      <c r="N6" s="445" t="s">
        <v>193</v>
      </c>
      <c r="O6" s="446" t="s">
        <v>193</v>
      </c>
    </row>
    <row r="7" spans="1:15" s="56" customFormat="1" ht="16.5">
      <c r="A7" s="1006">
        <v>5</v>
      </c>
      <c r="B7" s="1006" t="s">
        <v>421</v>
      </c>
      <c r="C7" s="1007" t="s">
        <v>68</v>
      </c>
      <c r="D7" s="1764"/>
      <c r="E7" s="903"/>
      <c r="F7" s="397"/>
      <c r="G7" s="447"/>
      <c r="H7" s="448"/>
      <c r="I7" s="449"/>
      <c r="J7" s="450"/>
      <c r="K7" s="451"/>
      <c r="L7" s="451"/>
      <c r="M7" s="452"/>
      <c r="N7" s="452"/>
      <c r="O7" s="453"/>
    </row>
    <row r="8" spans="1:15" s="56" customFormat="1" ht="16.5">
      <c r="A8" s="1006">
        <v>8</v>
      </c>
      <c r="B8" s="1006" t="s">
        <v>507</v>
      </c>
      <c r="C8" s="1007" t="s">
        <v>512</v>
      </c>
      <c r="D8" s="1764"/>
      <c r="E8" s="903"/>
      <c r="F8" s="406"/>
      <c r="G8" s="454"/>
      <c r="I8" s="455"/>
      <c r="J8" s="456"/>
      <c r="K8" s="457"/>
      <c r="L8" s="457"/>
      <c r="M8" s="65"/>
      <c r="N8" s="65"/>
      <c r="O8" s="458"/>
    </row>
    <row r="9" spans="1:15" s="56" customFormat="1" ht="16.5">
      <c r="A9" s="1006">
        <v>9</v>
      </c>
      <c r="B9" s="1006" t="s">
        <v>695</v>
      </c>
      <c r="C9" s="1007" t="s">
        <v>104</v>
      </c>
      <c r="D9" s="1769"/>
      <c r="E9" s="903"/>
      <c r="F9" s="406"/>
      <c r="G9" s="454"/>
      <c r="I9" s="455"/>
      <c r="J9" s="456"/>
      <c r="K9" s="457"/>
      <c r="L9" s="457"/>
      <c r="M9" s="65"/>
      <c r="N9" s="65"/>
      <c r="O9" s="458"/>
    </row>
    <row r="10" spans="1:15" s="56" customFormat="1" ht="16.5">
      <c r="A10" s="1007">
        <v>10</v>
      </c>
      <c r="B10" s="1007" t="s">
        <v>830</v>
      </c>
      <c r="C10" s="1007" t="s">
        <v>68</v>
      </c>
      <c r="D10" s="1764"/>
      <c r="E10" s="903"/>
      <c r="F10" s="406"/>
      <c r="G10" s="454"/>
      <c r="I10" s="455"/>
      <c r="J10" s="456"/>
      <c r="K10" s="457"/>
      <c r="L10" s="457"/>
      <c r="M10" s="65"/>
      <c r="N10" s="65"/>
      <c r="O10" s="458"/>
    </row>
    <row r="11" spans="1:15" s="56" customFormat="1" ht="16.5">
      <c r="A11" s="1007">
        <v>11</v>
      </c>
      <c r="B11" s="1007" t="s">
        <v>961</v>
      </c>
      <c r="C11" s="1007" t="s">
        <v>888</v>
      </c>
      <c r="D11" s="1764"/>
      <c r="E11" s="903"/>
      <c r="F11" s="406"/>
      <c r="G11" s="454"/>
      <c r="I11" s="455"/>
      <c r="J11" s="456"/>
      <c r="K11" s="457"/>
      <c r="L11" s="457"/>
      <c r="M11" s="65"/>
      <c r="N11" s="65"/>
      <c r="O11" s="458"/>
    </row>
    <row r="12" spans="1:15" s="56" customFormat="1" ht="16.5">
      <c r="A12" s="1006">
        <v>24</v>
      </c>
      <c r="B12" s="1006" t="s">
        <v>647</v>
      </c>
      <c r="C12" s="1007" t="s">
        <v>125</v>
      </c>
      <c r="D12" s="1769"/>
      <c r="E12" s="903"/>
      <c r="F12" s="406"/>
      <c r="G12" s="454"/>
      <c r="I12" s="455"/>
      <c r="J12" s="456"/>
      <c r="K12" s="457"/>
      <c r="L12" s="457"/>
      <c r="M12" s="65"/>
      <c r="N12" s="65"/>
      <c r="O12" s="458"/>
    </row>
    <row r="13" spans="1:15" s="56" customFormat="1" ht="16.5">
      <c r="A13" s="1006">
        <v>42</v>
      </c>
      <c r="B13" s="1006" t="s">
        <v>525</v>
      </c>
      <c r="C13" s="1007" t="s">
        <v>221</v>
      </c>
      <c r="D13" s="1764"/>
      <c r="E13" s="903"/>
      <c r="F13" s="406"/>
      <c r="G13" s="454"/>
      <c r="I13" s="455"/>
      <c r="J13" s="456"/>
      <c r="K13" s="457"/>
      <c r="L13" s="457"/>
      <c r="M13" s="65"/>
      <c r="N13" s="65"/>
      <c r="O13" s="458"/>
    </row>
    <row r="14" spans="1:15" s="56" customFormat="1" ht="14.25">
      <c r="A14" s="1006">
        <v>66</v>
      </c>
      <c r="B14" s="1006" t="s">
        <v>648</v>
      </c>
      <c r="C14" s="1007" t="s">
        <v>381</v>
      </c>
      <c r="D14" s="1762"/>
      <c r="E14" s="1417"/>
      <c r="F14" s="406"/>
      <c r="G14" s="67"/>
      <c r="I14" s="455"/>
      <c r="J14" s="456"/>
      <c r="K14" s="457"/>
      <c r="L14" s="457"/>
      <c r="M14" s="65"/>
      <c r="N14" s="65"/>
      <c r="O14" s="458"/>
    </row>
    <row r="15" spans="1:15" s="56" customFormat="1" ht="16.5">
      <c r="A15" s="1006">
        <v>77</v>
      </c>
      <c r="B15" s="1006" t="s">
        <v>642</v>
      </c>
      <c r="C15" s="1007" t="s">
        <v>287</v>
      </c>
      <c r="D15" s="1764"/>
      <c r="E15" s="903"/>
      <c r="F15" s="406"/>
      <c r="G15" s="67"/>
      <c r="I15" s="455"/>
      <c r="J15" s="456"/>
      <c r="K15" s="457"/>
      <c r="L15" s="457"/>
      <c r="M15" s="65"/>
      <c r="N15" s="65"/>
      <c r="O15" s="458"/>
    </row>
    <row r="16" spans="1:15" s="56" customFormat="1" ht="16.5">
      <c r="A16" s="1006">
        <v>87</v>
      </c>
      <c r="B16" s="1006" t="s">
        <v>649</v>
      </c>
      <c r="C16" s="1007" t="s">
        <v>645</v>
      </c>
      <c r="D16" s="1769"/>
      <c r="E16" s="903"/>
      <c r="F16" s="406"/>
      <c r="G16" s="67"/>
      <c r="I16" s="455"/>
      <c r="J16" s="456"/>
      <c r="K16" s="457"/>
      <c r="L16" s="457"/>
      <c r="M16" s="65"/>
      <c r="N16" s="65"/>
      <c r="O16" s="458"/>
    </row>
    <row r="17" spans="1:15" s="56" customFormat="1" ht="16.5">
      <c r="A17" s="1007">
        <v>88</v>
      </c>
      <c r="B17" s="1007" t="s">
        <v>961</v>
      </c>
      <c r="C17" s="1007" t="s">
        <v>99</v>
      </c>
      <c r="D17" s="1764"/>
      <c r="E17" s="903"/>
      <c r="F17" s="882"/>
      <c r="G17" s="67"/>
      <c r="I17" s="455"/>
      <c r="J17" s="456"/>
      <c r="K17" s="457"/>
      <c r="L17" s="457"/>
      <c r="M17" s="65"/>
      <c r="N17" s="65"/>
      <c r="O17" s="458"/>
    </row>
    <row r="18" spans="1:15" s="56" customFormat="1" ht="16.5">
      <c r="A18" s="1006">
        <v>91</v>
      </c>
      <c r="B18" s="1006" t="s">
        <v>528</v>
      </c>
      <c r="C18" s="1007" t="s">
        <v>90</v>
      </c>
      <c r="D18" s="1764"/>
      <c r="E18" s="903"/>
      <c r="F18" s="883"/>
      <c r="G18" s="454"/>
      <c r="I18" s="455"/>
      <c r="J18" s="456"/>
      <c r="K18" s="457"/>
      <c r="L18" s="457"/>
      <c r="M18" s="65"/>
      <c r="N18" s="65"/>
      <c r="O18" s="458"/>
    </row>
    <row r="19" spans="1:15" s="56" customFormat="1" ht="16.5">
      <c r="A19" s="1006">
        <v>98</v>
      </c>
      <c r="B19" s="1006" t="s">
        <v>829</v>
      </c>
      <c r="C19" s="1007" t="s">
        <v>125</v>
      </c>
      <c r="D19" s="1762"/>
      <c r="E19" s="903"/>
      <c r="F19" s="884"/>
      <c r="G19" s="870"/>
      <c r="I19" s="459"/>
      <c r="J19" s="456"/>
      <c r="K19" s="457"/>
      <c r="L19" s="457"/>
      <c r="M19" s="65"/>
      <c r="N19" s="65"/>
      <c r="O19" s="458"/>
    </row>
    <row r="20" spans="1:15" s="56" customFormat="1" ht="16.5">
      <c r="A20" s="1006"/>
      <c r="B20" s="1673" t="s">
        <v>867</v>
      </c>
      <c r="C20" s="1749" t="s">
        <v>868</v>
      </c>
      <c r="D20" s="1764"/>
      <c r="E20" s="903"/>
      <c r="F20" s="884"/>
      <c r="G20" s="870"/>
      <c r="I20" s="459"/>
      <c r="J20" s="456"/>
      <c r="K20" s="457"/>
      <c r="L20" s="457"/>
      <c r="M20" s="65"/>
      <c r="N20" s="65"/>
      <c r="O20" s="458"/>
    </row>
    <row r="21" spans="1:15" s="56" customFormat="1" ht="16.5">
      <c r="A21" s="1006"/>
      <c r="B21" s="1673" t="s">
        <v>426</v>
      </c>
      <c r="C21" s="1749" t="s">
        <v>68</v>
      </c>
      <c r="D21" s="1769"/>
      <c r="E21" s="903"/>
      <c r="F21" s="397"/>
      <c r="G21" s="870"/>
      <c r="I21" s="1404"/>
      <c r="J21" s="1405"/>
      <c r="K21" s="1406"/>
      <c r="L21" s="1406"/>
      <c r="M21" s="1407"/>
      <c r="N21" s="1407"/>
      <c r="O21" s="1408"/>
    </row>
    <row r="22" spans="1:15" s="56" customFormat="1" ht="16.5">
      <c r="A22" s="1006"/>
      <c r="B22" s="1673" t="s">
        <v>502</v>
      </c>
      <c r="C22" s="1749" t="s">
        <v>163</v>
      </c>
      <c r="D22" s="1761"/>
      <c r="E22" s="903"/>
      <c r="F22" s="397"/>
      <c r="G22" s="870"/>
      <c r="I22" s="1409"/>
      <c r="J22" s="1410"/>
      <c r="K22" s="1410"/>
      <c r="L22" s="1410"/>
      <c r="M22" s="1409"/>
      <c r="N22" s="1409"/>
      <c r="O22" s="1409"/>
    </row>
    <row r="23" spans="1:15" ht="14.25">
      <c r="A23" s="1006"/>
      <c r="B23" s="1673" t="s">
        <v>1189</v>
      </c>
      <c r="C23" s="1749" t="s">
        <v>125</v>
      </c>
      <c r="D23" s="1762"/>
      <c r="E23" s="1417"/>
      <c r="F23" s="877"/>
      <c r="G23" s="422"/>
      <c r="H23" s="460"/>
      <c r="I23" s="274"/>
      <c r="J23" s="274"/>
      <c r="K23" s="274"/>
      <c r="L23" s="274"/>
      <c r="M23" s="274"/>
      <c r="N23" s="274"/>
      <c r="O23" s="274"/>
    </row>
    <row r="24" spans="1:15" ht="15.95" customHeight="1">
      <c r="A24" s="1006"/>
      <c r="B24" s="1673" t="s">
        <v>316</v>
      </c>
      <c r="C24" s="1749" t="s">
        <v>123</v>
      </c>
      <c r="D24" s="1763"/>
      <c r="E24" s="1906"/>
      <c r="F24" s="878"/>
      <c r="G24" s="274"/>
      <c r="H24" s="1403"/>
      <c r="I24" s="274"/>
      <c r="J24" s="274"/>
      <c r="K24" s="274"/>
      <c r="L24" s="274"/>
      <c r="M24" s="274"/>
      <c r="N24" s="274"/>
      <c r="O24" s="274"/>
    </row>
    <row r="25" spans="1:15" ht="15.95" customHeight="1">
      <c r="A25" s="1006"/>
      <c r="B25" s="1673" t="s">
        <v>614</v>
      </c>
      <c r="C25" s="1749" t="s">
        <v>221</v>
      </c>
      <c r="D25" s="1762"/>
      <c r="E25" s="1908"/>
      <c r="F25" s="1904"/>
      <c r="G25" s="856"/>
      <c r="H25" s="1403"/>
      <c r="I25" s="274"/>
      <c r="J25" s="274"/>
      <c r="K25" s="274"/>
      <c r="L25" s="274"/>
      <c r="M25" s="274"/>
      <c r="N25" s="274"/>
      <c r="O25" s="274"/>
    </row>
    <row r="26" spans="1:15" ht="15.95" customHeight="1">
      <c r="A26" s="1006"/>
      <c r="B26" s="1673" t="s">
        <v>1223</v>
      </c>
      <c r="C26" s="1749" t="s">
        <v>271</v>
      </c>
      <c r="D26" s="1762"/>
      <c r="E26" s="1908"/>
      <c r="F26" s="1904"/>
      <c r="G26" s="274"/>
      <c r="H26" s="1403"/>
      <c r="I26" s="274"/>
      <c r="J26" s="274"/>
      <c r="K26" s="274"/>
      <c r="L26" s="274"/>
      <c r="M26" s="274"/>
      <c r="N26" s="274"/>
      <c r="O26" s="274"/>
    </row>
    <row r="27" spans="1:15" ht="15.95" customHeight="1">
      <c r="A27" s="1009"/>
      <c r="B27" s="1796" t="s">
        <v>454</v>
      </c>
      <c r="C27" s="1797" t="s">
        <v>110</v>
      </c>
      <c r="D27" s="1414"/>
      <c r="E27" s="902"/>
      <c r="F27" s="1905"/>
      <c r="G27" s="1658"/>
      <c r="H27" s="1658"/>
      <c r="I27" s="1658"/>
    </row>
    <row r="28" spans="1:15" ht="15.95" customHeight="1">
      <c r="A28" s="1009"/>
      <c r="B28" s="1796" t="s">
        <v>1267</v>
      </c>
      <c r="C28" s="1797" t="s">
        <v>68</v>
      </c>
      <c r="D28" s="1414"/>
      <c r="E28" s="1909"/>
      <c r="F28" s="1905"/>
      <c r="G28" s="1658"/>
      <c r="H28" s="1658"/>
      <c r="I28" s="1658"/>
    </row>
    <row r="29" spans="1:15" ht="15.95" customHeight="1">
      <c r="A29" s="1009"/>
      <c r="B29" s="1864" t="s">
        <v>1312</v>
      </c>
      <c r="C29" s="1865" t="s">
        <v>321</v>
      </c>
      <c r="D29" s="907"/>
      <c r="E29" s="1909"/>
      <c r="F29" s="1905"/>
      <c r="G29" s="1658"/>
      <c r="H29" s="1658"/>
      <c r="I29" s="1658"/>
    </row>
    <row r="30" spans="1:15" ht="15.95" customHeight="1">
      <c r="A30" s="1009"/>
      <c r="B30" s="1864" t="s">
        <v>122</v>
      </c>
      <c r="C30" s="1865" t="s">
        <v>123</v>
      </c>
      <c r="D30" s="907"/>
      <c r="E30" s="1909"/>
      <c r="F30" s="1905"/>
      <c r="G30" s="1658"/>
      <c r="H30" s="1658"/>
      <c r="I30" s="1658"/>
    </row>
    <row r="31" spans="1:15" ht="15.95" customHeight="1">
      <c r="A31" s="1009"/>
      <c r="B31" s="1864" t="s">
        <v>58</v>
      </c>
      <c r="C31" s="1865" t="s">
        <v>90</v>
      </c>
      <c r="D31" s="907"/>
      <c r="E31" s="1909"/>
      <c r="F31" s="1905"/>
      <c r="G31" s="1658"/>
      <c r="H31" s="1658"/>
      <c r="I31" s="1658"/>
    </row>
    <row r="32" spans="1:15" ht="15.95" customHeight="1">
      <c r="A32" s="1679"/>
      <c r="B32" s="465"/>
      <c r="C32" s="465"/>
      <c r="D32" s="1910"/>
      <c r="E32" s="1909"/>
      <c r="F32" s="1905"/>
      <c r="G32" s="1658"/>
      <c r="H32" s="1658"/>
      <c r="I32" s="1658"/>
    </row>
    <row r="33" spans="1:9" ht="15.95" customHeight="1" thickBot="1">
      <c r="A33" s="1679"/>
      <c r="B33" s="465"/>
      <c r="C33" s="465"/>
      <c r="D33" s="1910"/>
      <c r="E33" s="1909"/>
      <c r="F33" s="1905"/>
      <c r="G33" s="1658"/>
      <c r="H33" s="1658"/>
      <c r="I33" s="1658"/>
    </row>
    <row r="34" spans="1:9" ht="15.95" customHeight="1">
      <c r="A34" s="1510">
        <v>5</v>
      </c>
      <c r="B34" s="1511" t="s">
        <v>558</v>
      </c>
      <c r="C34" s="1511" t="s">
        <v>99</v>
      </c>
      <c r="D34" s="1910"/>
      <c r="E34" s="1909"/>
      <c r="F34" s="1905"/>
      <c r="G34" s="1658"/>
      <c r="H34" s="1658"/>
      <c r="I34" s="1658"/>
    </row>
    <row r="35" spans="1:9" ht="15.95" customHeight="1">
      <c r="A35" s="1512">
        <v>7</v>
      </c>
      <c r="B35" s="1509" t="s">
        <v>559</v>
      </c>
      <c r="C35" s="1509" t="s">
        <v>95</v>
      </c>
      <c r="D35" s="1910"/>
      <c r="E35" s="1909"/>
      <c r="F35" s="1905"/>
      <c r="G35" s="1658"/>
      <c r="H35" s="1658"/>
      <c r="I35" s="1658"/>
    </row>
    <row r="36" spans="1:9" ht="15.95" customHeight="1">
      <c r="A36" s="1512">
        <v>8</v>
      </c>
      <c r="B36" s="1505" t="s">
        <v>207</v>
      </c>
      <c r="C36" s="1505" t="s">
        <v>93</v>
      </c>
      <c r="D36" s="1910"/>
      <c r="E36" s="1909"/>
      <c r="F36" s="1905"/>
      <c r="G36" s="1658"/>
      <c r="H36" s="1658"/>
      <c r="I36" s="1658"/>
    </row>
    <row r="37" spans="1:9" ht="5.25" customHeight="1">
      <c r="A37" s="1512">
        <v>9</v>
      </c>
      <c r="B37" s="1506" t="s">
        <v>313</v>
      </c>
      <c r="C37" s="1506" t="s">
        <v>314</v>
      </c>
      <c r="D37" s="1910"/>
      <c r="E37" s="1909"/>
      <c r="F37" s="1905"/>
      <c r="G37" s="1766"/>
      <c r="H37" s="1766"/>
      <c r="I37" s="1766"/>
    </row>
    <row r="38" spans="1:9" ht="15.95" customHeight="1">
      <c r="A38" s="1512">
        <v>21</v>
      </c>
      <c r="B38" s="1507" t="s">
        <v>560</v>
      </c>
      <c r="C38" s="1509" t="s">
        <v>95</v>
      </c>
      <c r="D38" s="1228"/>
      <c r="E38" s="1907"/>
      <c r="F38" s="1766"/>
      <c r="G38" s="1766"/>
      <c r="H38" s="1766"/>
      <c r="I38" s="1766"/>
    </row>
    <row r="39" spans="1:9" ht="15.95" customHeight="1">
      <c r="A39" s="1512">
        <v>23</v>
      </c>
      <c r="B39" s="1509" t="s">
        <v>561</v>
      </c>
      <c r="C39" s="1509" t="s">
        <v>142</v>
      </c>
      <c r="D39" s="1228"/>
      <c r="E39" s="1765"/>
      <c r="F39" s="1766"/>
      <c r="G39" s="1766"/>
      <c r="H39" s="1766"/>
      <c r="I39" s="1766"/>
    </row>
    <row r="40" spans="1:9" ht="15.95" customHeight="1">
      <c r="A40" s="1512">
        <v>72</v>
      </c>
      <c r="B40" s="1508" t="s">
        <v>420</v>
      </c>
      <c r="C40" s="1513" t="s">
        <v>238</v>
      </c>
      <c r="D40" s="1228"/>
      <c r="E40" s="1765"/>
      <c r="F40" s="1766"/>
      <c r="G40" s="1766"/>
      <c r="H40" s="1766"/>
      <c r="I40" s="1766"/>
    </row>
    <row r="41" spans="1:9" ht="15.95" customHeight="1">
      <c r="A41" s="1514">
        <v>75</v>
      </c>
      <c r="B41" s="1509" t="s">
        <v>356</v>
      </c>
      <c r="C41" s="1509" t="s">
        <v>68</v>
      </c>
      <c r="D41" s="1228"/>
      <c r="E41" s="1879"/>
      <c r="F41" s="1819"/>
      <c r="G41" s="1819"/>
      <c r="H41" s="1819"/>
      <c r="I41" s="1819"/>
    </row>
    <row r="42" spans="1:9" ht="15.95" customHeight="1">
      <c r="A42" s="1512"/>
      <c r="B42" s="1509" t="s">
        <v>923</v>
      </c>
      <c r="C42" s="1509" t="s">
        <v>206</v>
      </c>
      <c r="D42" s="1886"/>
      <c r="E42" s="1820"/>
      <c r="F42" s="969"/>
      <c r="G42" s="969"/>
      <c r="H42" s="969"/>
      <c r="I42" s="969"/>
    </row>
    <row r="43" spans="1:9" ht="15.95" customHeight="1">
      <c r="A43" s="1512">
        <v>88</v>
      </c>
      <c r="B43" s="1506" t="s">
        <v>445</v>
      </c>
      <c r="C43" s="1506" t="s">
        <v>321</v>
      </c>
      <c r="D43" s="1880"/>
      <c r="E43" s="1820"/>
      <c r="F43" s="969"/>
      <c r="G43" s="969"/>
      <c r="H43" s="969"/>
      <c r="I43" s="969"/>
    </row>
    <row r="44" spans="1:9" ht="15.95" customHeight="1">
      <c r="A44" s="1778"/>
      <c r="B44" s="1779" t="s">
        <v>336</v>
      </c>
      <c r="C44" s="1779" t="s">
        <v>62</v>
      </c>
      <c r="D44" s="1880"/>
      <c r="E44" s="1820"/>
      <c r="F44" s="969"/>
      <c r="G44" s="969"/>
      <c r="H44" s="969"/>
      <c r="I44" s="969"/>
    </row>
    <row r="45" spans="1:9" ht="15.95" customHeight="1">
      <c r="A45" s="1780"/>
      <c r="B45" s="1781" t="s">
        <v>313</v>
      </c>
      <c r="C45" s="1782" t="s">
        <v>321</v>
      </c>
      <c r="D45" s="1881"/>
      <c r="E45" s="1820"/>
      <c r="F45" s="969"/>
      <c r="G45" s="969"/>
      <c r="H45" s="969"/>
      <c r="I45" s="969"/>
    </row>
    <row r="46" spans="1:9" ht="15.95" customHeight="1">
      <c r="A46" s="1780"/>
      <c r="B46" s="1782" t="s">
        <v>787</v>
      </c>
      <c r="C46" s="1782" t="s">
        <v>497</v>
      </c>
      <c r="D46" s="1880"/>
      <c r="E46" s="1820"/>
      <c r="F46" s="969"/>
      <c r="G46" s="969"/>
      <c r="H46" s="969"/>
      <c r="I46" s="969"/>
    </row>
    <row r="47" spans="1:9" ht="15.95" customHeight="1">
      <c r="A47" s="1780"/>
      <c r="B47" s="1782" t="s">
        <v>214</v>
      </c>
      <c r="C47" s="1782" t="s">
        <v>99</v>
      </c>
      <c r="D47" s="1880"/>
      <c r="E47" s="1820"/>
      <c r="F47" s="969"/>
      <c r="G47" s="969"/>
      <c r="H47" s="969"/>
      <c r="I47" s="969"/>
    </row>
    <row r="48" spans="1:9" ht="15.95" customHeight="1">
      <c r="A48" s="1780"/>
      <c r="B48" s="1782" t="s">
        <v>454</v>
      </c>
      <c r="C48" s="1782" t="s">
        <v>110</v>
      </c>
      <c r="D48" s="1881"/>
      <c r="E48" s="1820"/>
      <c r="F48" s="969"/>
      <c r="G48" s="969"/>
      <c r="H48" s="969"/>
      <c r="I48" s="969"/>
    </row>
    <row r="49" spans="1:9" ht="15.95" customHeight="1">
      <c r="A49" s="1780"/>
      <c r="B49" s="1782" t="s">
        <v>213</v>
      </c>
      <c r="C49" s="1782" t="s">
        <v>95</v>
      </c>
      <c r="D49" s="1880"/>
      <c r="E49" s="1820"/>
      <c r="F49" s="969"/>
      <c r="G49" s="969"/>
      <c r="H49" s="969"/>
      <c r="I49" s="969"/>
    </row>
    <row r="50" spans="1:9" ht="15.95" customHeight="1">
      <c r="A50" s="1780"/>
      <c r="B50" s="1782" t="s">
        <v>310</v>
      </c>
      <c r="C50" s="1782" t="s">
        <v>125</v>
      </c>
      <c r="D50" s="1882"/>
      <c r="E50" s="1820"/>
      <c r="F50" s="969"/>
      <c r="G50" s="969"/>
      <c r="H50" s="969"/>
      <c r="I50" s="969"/>
    </row>
    <row r="51" spans="1:9" ht="15.75">
      <c r="A51" s="1780"/>
      <c r="B51" s="1782" t="s">
        <v>315</v>
      </c>
      <c r="C51" s="1782" t="s">
        <v>59</v>
      </c>
      <c r="D51" s="1880"/>
      <c r="E51" s="1820"/>
      <c r="F51" s="969"/>
      <c r="G51" s="969"/>
      <c r="H51" s="969"/>
      <c r="I51" s="969"/>
    </row>
    <row r="52" spans="1:9" ht="15.75">
      <c r="A52" s="1780"/>
      <c r="B52" s="1782" t="s">
        <v>315</v>
      </c>
      <c r="C52" s="1782" t="s">
        <v>142</v>
      </c>
      <c r="D52" s="1881"/>
      <c r="E52" s="1820"/>
      <c r="F52" s="969"/>
      <c r="G52" s="969"/>
      <c r="H52" s="969"/>
      <c r="I52" s="969"/>
    </row>
    <row r="53" spans="1:9" ht="15.75">
      <c r="A53" s="1780"/>
      <c r="B53" s="1783" t="s">
        <v>549</v>
      </c>
      <c r="C53" s="1783" t="s">
        <v>68</v>
      </c>
      <c r="D53" s="1902"/>
      <c r="E53" s="1903"/>
      <c r="F53" s="856"/>
      <c r="G53" s="856"/>
      <c r="H53" s="856"/>
      <c r="I53" s="856"/>
    </row>
    <row r="54" spans="1:9" ht="15.75">
      <c r="A54" s="1780"/>
      <c r="B54" s="1783" t="s">
        <v>464</v>
      </c>
      <c r="C54" s="1783" t="s">
        <v>327</v>
      </c>
      <c r="D54" s="1902"/>
      <c r="E54" s="1903"/>
      <c r="F54" s="856"/>
      <c r="G54" s="856"/>
      <c r="H54" s="856"/>
      <c r="I54" s="856"/>
    </row>
    <row r="55" spans="1:9" ht="15.75">
      <c r="A55" s="1780"/>
      <c r="B55" s="1783" t="s">
        <v>319</v>
      </c>
      <c r="C55" s="1783" t="s">
        <v>99</v>
      </c>
      <c r="D55" s="1902"/>
      <c r="E55" s="1903"/>
      <c r="F55" s="856"/>
      <c r="G55" s="856"/>
      <c r="H55" s="856"/>
      <c r="I55" s="856"/>
    </row>
    <row r="56" spans="1:9" ht="15.75">
      <c r="A56" s="1780"/>
      <c r="B56" s="1783" t="s">
        <v>658</v>
      </c>
      <c r="C56" s="1783" t="s">
        <v>93</v>
      </c>
      <c r="D56" s="1902"/>
      <c r="E56" s="1903"/>
      <c r="F56" s="856"/>
      <c r="G56" s="856"/>
      <c r="H56" s="856"/>
      <c r="I56" s="856"/>
    </row>
    <row r="57" spans="1:9" ht="18">
      <c r="A57" s="478"/>
      <c r="B57" s="461"/>
      <c r="C57" s="461"/>
      <c r="D57" s="1902"/>
      <c r="E57" s="1903"/>
      <c r="F57" s="856"/>
      <c r="G57" s="856"/>
      <c r="H57" s="856"/>
      <c r="I57" s="856"/>
    </row>
    <row r="58" spans="1:9" ht="18">
      <c r="A58" s="478"/>
      <c r="B58" s="461"/>
      <c r="C58" s="461"/>
      <c r="D58" s="1902"/>
      <c r="E58" s="1903"/>
      <c r="F58" s="856"/>
      <c r="G58" s="856"/>
      <c r="H58" s="856"/>
      <c r="I58" s="856"/>
    </row>
    <row r="59" spans="1:9" ht="18">
      <c r="A59" s="478"/>
      <c r="B59" s="461"/>
      <c r="C59" s="461"/>
      <c r="D59" s="1911"/>
      <c r="E59" s="1409"/>
      <c r="F59" s="274"/>
      <c r="G59" s="274"/>
      <c r="H59" s="274"/>
      <c r="I59" s="274"/>
    </row>
    <row r="60" spans="1:9" ht="18">
      <c r="A60" s="478"/>
      <c r="B60" s="461"/>
      <c r="C60" s="461"/>
    </row>
  </sheetData>
  <sheetProtection selectLockedCells="1" selectUnlockedCells="1"/>
  <sortState xmlns:xlrd2="http://schemas.microsoft.com/office/spreadsheetml/2017/richdata2" ref="A23:D23">
    <sortCondition ref="A23"/>
  </sortState>
  <pageMargins left="0.23622047244094491" right="0.23622047244094491" top="0.19685039370078741" bottom="0" header="0.31496062992125984" footer="0.31496062992125984"/>
  <pageSetup paperSize="9" scale="90" firstPageNumber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40</vt:i4>
      </vt:variant>
    </vt:vector>
  </HeadingPairs>
  <TitlesOfParts>
    <vt:vector size="40" baseType="lpstr">
      <vt:lpstr>kdy</vt:lpstr>
      <vt:lpstr>1k</vt:lpstr>
      <vt:lpstr>2k</vt:lpstr>
      <vt:lpstr>3k</vt:lpstr>
      <vt:lpstr>JH2</vt:lpstr>
      <vt:lpstr>HS</vt:lpstr>
      <vt:lpstr>stat</vt:lpstr>
      <vt:lpstr>KB</vt:lpstr>
      <vt:lpstr>zápis</vt:lpstr>
      <vt:lpstr>SOM</vt:lpstr>
      <vt:lpstr>Tyg</vt:lpstr>
      <vt:lpstr>NUG</vt:lpstr>
      <vt:lpstr>Nek</vt:lpstr>
      <vt:lpstr>Těch</vt:lpstr>
      <vt:lpstr>Hea</vt:lpstr>
      <vt:lpstr>HTZ</vt:lpstr>
      <vt:lpstr>BYS</vt:lpstr>
      <vt:lpstr>FL</vt:lpstr>
      <vt:lpstr>Bob</vt:lpstr>
      <vt:lpstr>Pet</vt:lpstr>
      <vt:lpstr>Cyk</vt:lpstr>
      <vt:lpstr>ISL</vt:lpstr>
      <vt:lpstr>LDM</vt:lpstr>
      <vt:lpstr>SLO</vt:lpstr>
      <vt:lpstr>Raf</vt:lpstr>
      <vt:lpstr>ORL</vt:lpstr>
      <vt:lpstr>UDA</vt:lpstr>
      <vt:lpstr>ČVO</vt:lpstr>
      <vt:lpstr>Srš</vt:lpstr>
      <vt:lpstr>LUK</vt:lpstr>
      <vt:lpstr>Ráj</vt:lpstr>
      <vt:lpstr>Ští</vt:lpstr>
      <vt:lpstr>OMB</vt:lpstr>
      <vt:lpstr>HTr</vt:lpstr>
      <vt:lpstr>Sna</vt:lpstr>
      <vt:lpstr>Jed</vt:lpstr>
      <vt:lpstr>HČe</vt:lpstr>
      <vt:lpstr>List5</vt:lpstr>
      <vt:lpstr>GPDR</vt:lpstr>
      <vt:lpstr>dlužní BULDOCI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Jiří Černý</dc:creator>
  <cp:lastModifiedBy>Jiří Černý</cp:lastModifiedBy>
  <cp:lastPrinted>2026-03-28T09:58:57Z</cp:lastPrinted>
  <dcterms:created xsi:type="dcterms:W3CDTF">2023-09-17T19:05:55Z</dcterms:created>
  <dcterms:modified xsi:type="dcterms:W3CDTF">2026-03-30T20:51:31Z</dcterms:modified>
</cp:coreProperties>
</file>